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TODUONG\_QLThi\2016.2017.1\Lịch thi\Thi lai\"/>
    </mc:Choice>
  </mc:AlternateContent>
  <bookViews>
    <workbookView xWindow="0" yWindow="120" windowWidth="20490" windowHeight="7530" tabRatio="695" firstSheet="5" activeTab="6"/>
  </bookViews>
  <sheets>
    <sheet name="SV" sheetId="42" r:id="rId1"/>
    <sheet name="Sheet1" sheetId="39" r:id="rId2"/>
    <sheet name="Mã" sheetId="33" r:id="rId3"/>
    <sheet name="DATA" sheetId="30" r:id="rId4"/>
    <sheet name="SoTD" sheetId="36" r:id="rId5"/>
    <sheet name="Tkê LOP" sheetId="31" r:id="rId6"/>
    <sheet name="LICH THI" sheetId="11" r:id="rId7"/>
    <sheet name="Theo Ngay" sheetId="38" r:id="rId8"/>
    <sheet name="Sheet2" sheetId="50" r:id="rId9"/>
    <sheet name="De" sheetId="44" r:id="rId10"/>
    <sheet name="BiaHS" sheetId="49" r:id="rId11"/>
    <sheet name="Sheet3" sheetId="51" r:id="rId12"/>
    <sheet name="Sheet4" sheetId="52" r:id="rId13"/>
  </sheets>
  <definedNames>
    <definedName name="_CongCNTT" localSheetId="7">SUMIF('LICH THI'!$A:$A,'Theo Ngay'!$A1,'LICH THI'!$W:$W)</definedName>
    <definedName name="_CongCSKT" localSheetId="7">SUMIF('LICH THI'!$A:$A,'Theo Ngay'!$A1,'LICH THI'!$S:$S)</definedName>
    <definedName name="_CongKCK" localSheetId="7">SUMIF('LICH THI'!$A:$A,'Theo Ngay'!$A1,'LICH THI'!$U:$U)</definedName>
    <definedName name="_CongKCT" localSheetId="7">SUMIF('LICH THI'!$A:$A,'Theo Ngay'!$A1,'LICH THI'!$T:$T)</definedName>
    <definedName name="_CongKHCB" localSheetId="7">SUMIF('LICH THI'!$A:$A,'Theo Ngay'!$A1,'LICH THI'!$R:$R)</definedName>
    <definedName name="_CongKTVT" localSheetId="7">SUMIF('LICH THI'!$A:$A,'Theo Ngay'!$A1,'LICH THI'!$V:$V)</definedName>
    <definedName name="_CongLLCT" localSheetId="7">SUMIF('LICH THI'!$A:$A,'Theo Ngay'!$A1,'LICH THI'!$Q:$Q)</definedName>
    <definedName name="_CongSP_" localSheetId="7">SUMIF('LICH THI'!$A:$A,'Theo Ngay'!$A1,'LICH THI'!$P:$P)</definedName>
    <definedName name="_xlnm._FilterDatabase" localSheetId="3" hidden="1">DATA!$A$3:$BF$965</definedName>
    <definedName name="_xlnm._FilterDatabase" localSheetId="9" hidden="1">De!$B$7:$AJ$296</definedName>
    <definedName name="_xlnm._FilterDatabase" localSheetId="6" hidden="1">'LICH THI'!$A$9:$BW$35</definedName>
    <definedName name="_xlnm._FilterDatabase" localSheetId="8" hidden="1">Sheet2!$A$1:$P$1</definedName>
    <definedName name="_xlnm._FilterDatabase" localSheetId="11" hidden="1">Sheet3!$A$61:$O$163</definedName>
    <definedName name="_xlnm._FilterDatabase" localSheetId="4" hidden="1">SoTD!$A$6:$H$633</definedName>
    <definedName name="_xlnm._FilterDatabase" localSheetId="0" hidden="1">SV!$A$15:$S$292</definedName>
    <definedName name="_xlnm._FilterDatabase" localSheetId="7" hidden="1">'Theo Ngay'!$A$5:$T$156</definedName>
    <definedName name="_xlnm._FilterDatabase" localSheetId="5" hidden="1">'Tkê LOP'!$A$1:$U$330</definedName>
    <definedName name="_Gio" localSheetId="0">IF(SV!J1=1,"7:00",IF(SV!J1=2,"9:00",IF(SV!J1=3,"13:00",IF(SV!J1=4,"15:00",IF(SV!J1=5,"18:00","7:00")))))</definedName>
    <definedName name="_Gio">IF('LICH THI'!$M1=1,"7:00",IF('LICH THI'!$M1=2,"9:00",IF('LICH THI'!$M1=3,"13:00",IF('LICH THI'!$M1=4,"15:00",IF('LICH THI'!$M1=5,"18:00","6:30")))))</definedName>
    <definedName name="_Gio_" localSheetId="7">IF('Theo Ngay'!$E1=1,"7:00",IF('Theo Ngay'!$E1=2,"9:00",IF('Theo Ngay'!$E1=3,"13:00",IF('Theo Ngay'!$E1=4,"15:00",IF('Theo Ngay'!$E1=5,"18:00","6:30")))))</definedName>
    <definedName name="_Loc" localSheetId="6">IF(LEFT('LICH THI'!$F1,2)="DC",VLOOKUP('LICH THI'!$F1,DATA!$A:$CK,'LICH THI'!A$1,0),IF(LEFT('LICH THI'!$F1,2)="DL",VLOOKUP('LICH THI'!$F1,DATA!$B:$CK,'LICH THI'!A$1-1,0),IF(LEFT('LICH THI'!$F1,2)="CC",VLOOKUP('LICH THI'!$F1,DATA!$D:$CK,'LICH THI'!A$1-3,0),IF(LEFT('LICH THI'!$F1,2)="CL",VLOOKUP('LICH THI'!$F1,DATA!$E:$CK,'LICH THI'!A$1-4,0),"??"))))</definedName>
    <definedName name="_Loc2" comment="Lọc từ LICH THI" localSheetId="9">VLOOKUP(De!$A1,'LICH THI'!$C:$AH,De!A$1,0)</definedName>
    <definedName name="_LocHe" localSheetId="6">IF(ISERROR(FIND("-",TRIM('LICH THI'!$C1),1)),"",RIGHT(TRIM('LICH THI'!$C1),LEN(TRIM('LICH THI'!$C1)) -FIND("-",SUBSTITUTE(TRIM('LICH THI'!$C1),"-","-",LEN(TRIM('LICH THI'!$C1))-LEN(SUBSTITUTE(TRIM('LICH THI'!$C1),"-",""))))))</definedName>
    <definedName name="_LocMaHP" localSheetId="3">IF(MID(DATA!$C1,8,1)="-",LEFT(DATA!$C1,7),IF(MID(DATA!$C1,9,1)="-",LEFT(DATA!$C1,8),LEFT(DATA!$C1,9)))</definedName>
    <definedName name="_LocMaHP" localSheetId="6">IF(MID('LICH THI'!$C1,8,1)="-",LEFT('LICH THI'!$C1,7),IF(MID('LICH THI'!$C1,9,1)="-",LEFT('LICH THI'!$C1,8),LEFT('LICH THI'!$C1,9)))</definedName>
    <definedName name="_LocMaHP" localSheetId="5">IF(MID('Tkê LOP'!$C1,8,1)="-",LEFT('Tkê LOP'!$C1,7),IF(MID('Tkê LOP'!$C1,9,1)="-",LEFT('Tkê LOP'!$C1,8),LEFT('Tkê LOP'!$C1,9)))</definedName>
    <definedName name="_Ngay" localSheetId="6">IF('LICH THI'!XFD1="","",CHOOSE(WEEKDAY('LICH THI'!XFD1),"(Cnhật)","(Thứ 2)","(Thứ 3)","(Thứ 4)","(Thứ 5)","(Thứ 6)","(Thứ 7)"))</definedName>
    <definedName name="_Ngay" localSheetId="0">IF(SV!XFD1="","",CHOOSE(WEEKDAY(SV!XFD1),"(CN)","(Thứ 2)","(Thứ 3)","(Thứ 4)","(Thứ 5)","(Thứ 6)","(Thứ 7)"))</definedName>
    <definedName name="_Ngay" localSheetId="5">IF('Tkê LOP'!XFD1="","",CHOOSE(WEEKDAY('Tkê LOP'!XFD1),"(Cnhật)","(Thứ 2)","(Thứ 3)","(Thứ 4)","(Thứ 5)","(Thứ 6)","(Thứ 7)"))</definedName>
    <definedName name="_Ngay_gio" localSheetId="0">SV!I1+SV!B1</definedName>
    <definedName name="_Ngay_gio">'LICH THI'!K1+'LICH THI'!B1</definedName>
    <definedName name="_Ngay_Gio_">'Theo Ngay'!$D1+'Theo Ngay'!$B1</definedName>
    <definedName name="_Ngay_TL">IF('LICH THI'!XFD1="","",CHOOSE(WEEKDAY('LICH THI'!XFD1),"(Cnhật)","(Thứ 2)","(Thứ 3)","(Thứ 4)","(Thứ 5)","(Thứ 6)","(Thứ 7)"))</definedName>
    <definedName name="_Ngaycham">IF(OR('LICH THI'!XEO1="TH",'LICH THI'!XEO1="VĐ"),'LICH THI'!XEQ1,IF('LICH THI'!XER1="(Thứ 6)",'LICH THI'!XEQ1+3,'LICH THI'!XEQ1+1))</definedName>
    <definedName name="_Ngaythi" localSheetId="6">'LICH THI'!$K1048576+'LICH THI'!$H1+'LICH THI'!#REF!</definedName>
    <definedName name="_Nopdiem">IF(OR('LICH THI'!XEN1="TH",'LICH THI'!XEN1="VĐ"),'LICH THI'!XEP1+2,'LICH THI'!XEP1+7)</definedName>
    <definedName name="_sophong" localSheetId="6">IF('LICH THI'!$O1=0,"",IF(LEFT('LICH THI'!L1,4)="Ghép",ROUNDUP('LICH THI'!$N1/'LICH THI'!$O1,0)-0.5,ROUNDUP('LICH THI'!$N1/'LICH THI'!$O1,0)))</definedName>
    <definedName name="_SoSV">SUMIF('Tkê LOP'!$A:$A,'LICH THI'!$C1,'Tkê LOP'!$K:$K)</definedName>
    <definedName name="_stt" localSheetId="4">SoTD!A1048576+1</definedName>
    <definedName name="_stt" localSheetId="0">SV!A1048576+1</definedName>
    <definedName name="_stt" localSheetId="7">'Theo Ngay'!A1048576+1</definedName>
    <definedName name="_stt">'LICH THI'!A1048576+1</definedName>
    <definedName name="_stt_data">#REF!+1</definedName>
    <definedName name="_stt_de" localSheetId="9">De!A1048576+1</definedName>
    <definedName name="_SV_P" comment="Số SV / Phòng thi =IF(OR($H42=&quot;VĐ&quot;;$H42=&quot;TH&quot;);&quot;&quot;;IF(MOD($M42;$N$2)/ROUNDUP($M42/$N$2;0)=0;$N$2;IF(MOD($M42;$N$2)/ROUNDUP($M42/$N$2;0)&lt;1;$N$2+1;IF(MOD($M42;$N$2)/ROUNDUP($M42/$N$2;0)&lt;2;$N$2+2;$N$2))))">IF(OR('LICH THI'!$I1="VĐ",'LICH THI'!$I1="TH"),0,IF('LICH THI'!XFD1&lt;50,'LICH THI'!XFD1,IF(MOD('LICH THI'!XFD1,'LICH THI'!$O$2)&lt;'LICH THI'!$O$3,'LICH THI'!$O$2+ROUNDUP(MOD('LICH THI'!XFD1,'LICH THI'!$O$2)/('LICH THI'!XFD1/'LICH THI'!$O$2),0),'LICH THI'!$O$2)))</definedName>
    <definedName name="_SV_Pcuoi" comment="Số SV phòng cuối cùng" localSheetId="6">IF('LICH THI'!$O1=0,"",'LICH THI'!$N1-'LICH THI'!$O1*(ROUNDUP('LICH THI'!$P1,0)-1))</definedName>
    <definedName name="_trangay" localSheetId="5">VLOOKUP('Tkê LOP'!$A1,'LICH THI'!$C:$AF,'Tkê LOP'!A$1,0)</definedName>
    <definedName name="Loclop">LEFT(lop,8)</definedName>
    <definedName name="lop">IF(ISERROR(FIND("/",TRIM('Tkê LOP'!$E1),1)),"",RIGHT(TRIM('Tkê LOP'!$E1),LEN(TRIM('Tkê LOP'!$E1)) -FIND("/",SUBSTITUTE(TRIM('Tkê LOP'!$E1),"/","/",LEN(TRIM('Tkê LOP'!$E1))-LEN(SUBSTITUTE(TRIM('Tkê LOP'!$E1),"/",""))))))</definedName>
    <definedName name="Ma" localSheetId="6">'LICH THI'!$B1&amp;IF(RIGHT('LICH THI'!$N1,4)="DHCQ","-DC",IF(RIGHT('LICH THI'!$N1,4)="CDCQ","-CC",IF(RIGHT('LICH THI'!$N1,4)="DHLT","-DL",IF(RIGHT('LICH THI'!$N1,4)="DHTC","-DV","??"))))&amp;LEFT('LICH THI'!$N1,3)&amp;'LICH THI'!$Q1</definedName>
    <definedName name="Ma" localSheetId="1">IF(RIGHT(Sheet1!$N1,4)="DHCQ",'Tkê LOP'!MaHP&amp;"-DC"&amp;LEFT(Sheet1!$N1,3),IF(RIGHT(Sheet1!$N1,4)="CDCQ",'Tkê LOP'!MaHP&amp;"-CC"&amp;LEFT(Sheet1!$N1,3),IF(RIGHT(Sheet1!$N1,4)="DHLT",'Tkê LOP'!MaHP&amp;"-DL"&amp;LEFT(Sheet1!$N1,3),IF(RIGHT(Sheet1!$N1,4)="DHTC",'Tkê LOP'!MaHP&amp;"-DV"&amp;LEFT(Sheet1!$N1,3),"??"))))</definedName>
    <definedName name="Ma" localSheetId="8">IF(RIGHT(Sheet2!$K1,4)="DHCQ",'Tkê LOP'!MaHP&amp;"-DC"&amp;LEFT(Sheet2!$K1,3),IF(RIGHT(Sheet2!$K1,4)="CDCQ",'Tkê LOP'!MaHP&amp;"-CC"&amp;LEFT(Sheet2!$K1,3),IF(RIGHT(Sheet2!$K1,4)="DHLT",'Tkê LOP'!MaHP&amp;"-DL"&amp;LEFT(Sheet2!$K1,3),IF(RIGHT(Sheet2!$K1,4)="DHTC",'Tkê LOP'!MaHP&amp;"-DV"&amp;LEFT(Sheet2!$K1,3),"??"))))</definedName>
    <definedName name="Ma" localSheetId="12">Sheet4!$B1&amp;IF(RIGHT(Sheet4!$L1,4)="DHCQ","-DC",IF(RIGHT(Sheet4!$L1,4)="CDCQ","-CC",IF(RIGHT(Sheet4!$L1,4)="DHLT","-DL",IF(RIGHT(Sheet4!$L1,4)="DHTC","-DV","??"))))&amp;LEFT(Sheet4!$L1,3)&amp;Sheet4!$O1</definedName>
    <definedName name="Ma" localSheetId="5">'Tkê LOP'!$B1&amp;IF(RIGHT('Tkê LOP'!$L1,4)="DHCQ","-DC",IF(RIGHT('Tkê LOP'!$L1,4)="CDCQ","-CC",IF(RIGHT('Tkê LOP'!$L1,4)="DHLT","-DL",IF(RIGHT('Tkê LOP'!$L1,4)="DHTC","-DV","??"))))&amp;LEFT('Tkê LOP'!$L1,3)&amp;'Tkê LOP'!$O1</definedName>
    <definedName name="MaBM" comment="Chuyển tên Bộ môn sang ký hiệu">IF(DATA!$O1="","",VLOOKUP(DATA!$O1,Mã!$A:$C,3,0))</definedName>
    <definedName name="MaCC">LEFT('Tkê LOP'!$D1,7)&amp;"-CC"&amp;LEFT('Tkê LOP'!$L1,3)</definedName>
    <definedName name="MaHP" localSheetId="3">IFERROR(LEFT(DATA!C1,FIND("-",DATA!C1,1)-1),LEFT(DATA!C1,FIND("(",DATA!C1,1)-1))</definedName>
    <definedName name="MaHP" localSheetId="8">IF(OR(MID(Sheet2!$D1,8,1)="-",MID(Sheet2!$D1,8,1)="("),LEFT(Sheet2!$D1,7),IF(OR(MID(Sheet2!$D1,9,1)="-",MID(Sheet2!$D1,9,1)="("),LEFT(Sheet2!$D1,8),LEFT(Sheet2!$D1,8)))</definedName>
    <definedName name="MaHP" localSheetId="12">IFERROR(LEFT(Sheet4!C1,FIND("-",Sheet4!C1,1)-1),LEFT(Sheet4!C1,FIND("(",Sheet4!C1,1)-1))</definedName>
    <definedName name="MaHP" localSheetId="5">IFERROR(LEFT('Tkê LOP'!C1,FIND("-",'Tkê LOP'!C1,1)-1),LEFT('Tkê LOP'!C1,FIND("(",'Tkê LOP'!C1,1)-1))</definedName>
    <definedName name="MaKhoa" comment="Chuyển tên Khoa sang ký hiệu">IF(DATA!$P1="","",VLOOKUP(DATA!$P1,Mã!$E:$F,2,0))</definedName>
    <definedName name="_xlnm.Print_Area" localSheetId="10">BiaHS!$A$1:$H$38</definedName>
    <definedName name="_xlnm.Print_Area" localSheetId="3">DATA!$A$1:$P$963</definedName>
    <definedName name="_xlnm.Print_Area" localSheetId="9">De!$B$2:$O$299</definedName>
    <definedName name="_xlnm.Print_Area" localSheetId="6">'LICH THI'!$D$4:$AA$45</definedName>
    <definedName name="_xlnm.Print_Area" localSheetId="0">SV!$C$2:$S$286</definedName>
    <definedName name="_xlnm.Print_Area" localSheetId="7">'Theo Ngay'!$C$1:$O$335</definedName>
    <definedName name="_xlnm.Print_Titles" localSheetId="3">DATA!$1:$3</definedName>
    <definedName name="_xlnm.Print_Titles" localSheetId="9">De!$6:$7</definedName>
    <definedName name="_xlnm.Print_Titles" localSheetId="6">'LICH THI'!$7:$9</definedName>
    <definedName name="_xlnm.Print_Titles" localSheetId="4">SoTD!$4:$5</definedName>
    <definedName name="_xlnm.Print_Titles" localSheetId="0">SV!$13:$15</definedName>
    <definedName name="_xlnm.Print_Titles" localSheetId="7">'Theo Ngay'!$5:$5</definedName>
  </definedNames>
  <calcPr calcId="152511"/>
</workbook>
</file>

<file path=xl/calcChain.xml><?xml version="1.0" encoding="utf-8"?>
<calcChain xmlns="http://schemas.openxmlformats.org/spreadsheetml/2006/main">
  <c r="B305" i="31" l="1"/>
  <c r="A305" i="31" s="1"/>
  <c r="B306" i="31"/>
  <c r="A306" i="31" s="1"/>
  <c r="B307" i="31"/>
  <c r="A307" i="31" s="1"/>
  <c r="B308" i="31"/>
  <c r="A308" i="31" s="1"/>
  <c r="B309" i="31"/>
  <c r="A309" i="31" s="1"/>
  <c r="B310" i="31"/>
  <c r="A310" i="31" s="1"/>
  <c r="B311" i="31"/>
  <c r="A311" i="31" s="1"/>
  <c r="B312" i="31"/>
  <c r="A312" i="31" s="1"/>
  <c r="B313" i="31"/>
  <c r="A313" i="31" s="1"/>
  <c r="P313" i="31" s="1"/>
  <c r="B314" i="31"/>
  <c r="A314" i="31" s="1"/>
  <c r="B315" i="31"/>
  <c r="A315" i="31" s="1"/>
  <c r="B316" i="31"/>
  <c r="A316" i="31" s="1"/>
  <c r="B317" i="31"/>
  <c r="A317" i="31" s="1"/>
  <c r="B318" i="31"/>
  <c r="A318" i="31" s="1"/>
  <c r="P318" i="31" s="1"/>
  <c r="S318" i="31" s="1"/>
  <c r="B319" i="31"/>
  <c r="A319" i="31" s="1"/>
  <c r="P319" i="31" s="1"/>
  <c r="S319" i="31" s="1"/>
  <c r="B320" i="31"/>
  <c r="A320" i="31" s="1"/>
  <c r="P320" i="31" s="1"/>
  <c r="S320" i="31" s="1"/>
  <c r="B321" i="31"/>
  <c r="A321" i="31" s="1"/>
  <c r="B322" i="31"/>
  <c r="A322" i="31" s="1"/>
  <c r="B323" i="31"/>
  <c r="A323" i="31" s="1"/>
  <c r="B324" i="31"/>
  <c r="A324" i="31" s="1"/>
  <c r="B325" i="31"/>
  <c r="A325" i="31" s="1"/>
  <c r="P325" i="31" s="1"/>
  <c r="B326" i="31"/>
  <c r="A326" i="31" s="1"/>
  <c r="B327" i="31"/>
  <c r="A327" i="31" s="1"/>
  <c r="P327" i="31" s="1"/>
  <c r="S327" i="31" s="1"/>
  <c r="B328" i="31"/>
  <c r="A328" i="31" s="1"/>
  <c r="P328" i="31" s="1"/>
  <c r="S328" i="31" s="1"/>
  <c r="B329" i="31"/>
  <c r="A329" i="31" s="1"/>
  <c r="P329" i="31" s="1"/>
  <c r="B330" i="31"/>
  <c r="A330" i="31" s="1"/>
  <c r="N305" i="31"/>
  <c r="N306" i="31"/>
  <c r="N307" i="31"/>
  <c r="N308" i="31"/>
  <c r="N309" i="31"/>
  <c r="N310" i="31"/>
  <c r="N311" i="31"/>
  <c r="N312" i="31"/>
  <c r="N313" i="31"/>
  <c r="N314" i="31"/>
  <c r="N315" i="31"/>
  <c r="N316" i="31"/>
  <c r="N317" i="31"/>
  <c r="N318" i="31"/>
  <c r="N319" i="31"/>
  <c r="N320" i="31"/>
  <c r="N321" i="31"/>
  <c r="N322" i="31"/>
  <c r="N323" i="31"/>
  <c r="N324" i="31"/>
  <c r="N325" i="31"/>
  <c r="N326" i="31"/>
  <c r="N327" i="31"/>
  <c r="N328" i="31"/>
  <c r="N329" i="31"/>
  <c r="N330" i="31"/>
  <c r="T329" i="31" l="1"/>
  <c r="P330" i="31"/>
  <c r="S330" i="31" s="1"/>
  <c r="P322" i="31"/>
  <c r="S322" i="31" s="1"/>
  <c r="P314" i="31"/>
  <c r="S314" i="31" s="1"/>
  <c r="P310" i="31"/>
  <c r="S310" i="31" s="1"/>
  <c r="P306" i="31"/>
  <c r="S306" i="31" s="1"/>
  <c r="U329" i="31"/>
  <c r="P317" i="31"/>
  <c r="S317" i="31" s="1"/>
  <c r="P309" i="31"/>
  <c r="S309" i="31" s="1"/>
  <c r="P326" i="31"/>
  <c r="S326" i="31" s="1"/>
  <c r="T327" i="31" s="1"/>
  <c r="P305" i="31"/>
  <c r="S305" i="31" s="1"/>
  <c r="P324" i="31"/>
  <c r="S324" i="31" s="1"/>
  <c r="U325" i="31" s="1"/>
  <c r="P316" i="31"/>
  <c r="S316" i="31" s="1"/>
  <c r="P312" i="31"/>
  <c r="S312" i="31" s="1"/>
  <c r="U313" i="31" s="1"/>
  <c r="P308" i="31"/>
  <c r="S308" i="31" s="1"/>
  <c r="P321" i="31"/>
  <c r="S321" i="31" s="1"/>
  <c r="P323" i="31"/>
  <c r="S323" i="31" s="1"/>
  <c r="P315" i="31"/>
  <c r="S315" i="31" s="1"/>
  <c r="P311" i="31"/>
  <c r="S311" i="31" s="1"/>
  <c r="P307" i="31"/>
  <c r="S307" i="31" s="1"/>
  <c r="T328" i="31"/>
  <c r="U328" i="31"/>
  <c r="T320" i="31"/>
  <c r="U320" i="31"/>
  <c r="T319" i="31"/>
  <c r="U319" i="31"/>
  <c r="S329" i="31"/>
  <c r="S325" i="31"/>
  <c r="S313" i="31"/>
  <c r="N304" i="31"/>
  <c r="B304" i="31"/>
  <c r="A304" i="31" s="1"/>
  <c r="N303" i="31"/>
  <c r="B303" i="31"/>
  <c r="A303" i="31" s="1"/>
  <c r="N302" i="31"/>
  <c r="B302" i="31"/>
  <c r="A302" i="31" s="1"/>
  <c r="N301" i="31"/>
  <c r="B301" i="31"/>
  <c r="A301" i="31" s="1"/>
  <c r="N300" i="31"/>
  <c r="B300" i="31"/>
  <c r="A300" i="31" s="1"/>
  <c r="N299" i="31"/>
  <c r="B299" i="31"/>
  <c r="A299" i="31" s="1"/>
  <c r="N298" i="31"/>
  <c r="B298" i="31"/>
  <c r="A298" i="31" s="1"/>
  <c r="N297" i="31"/>
  <c r="B297" i="31"/>
  <c r="A297" i="31" s="1"/>
  <c r="N296" i="31"/>
  <c r="B296" i="31"/>
  <c r="A296" i="31" s="1"/>
  <c r="N295" i="31"/>
  <c r="B295" i="31"/>
  <c r="A295" i="31" s="1"/>
  <c r="N294" i="31"/>
  <c r="B294" i="31"/>
  <c r="A294" i="31" s="1"/>
  <c r="N293" i="31"/>
  <c r="B293" i="31"/>
  <c r="A293" i="31" s="1"/>
  <c r="N292" i="31"/>
  <c r="B292" i="31"/>
  <c r="A292" i="31" s="1"/>
  <c r="N291" i="31"/>
  <c r="B291" i="31"/>
  <c r="A291" i="31" s="1"/>
  <c r="N290" i="31"/>
  <c r="B290" i="31"/>
  <c r="A290" i="31" s="1"/>
  <c r="N289" i="31"/>
  <c r="B289" i="31"/>
  <c r="A289" i="31" s="1"/>
  <c r="N288" i="31"/>
  <c r="B288" i="31"/>
  <c r="A288" i="31" s="1"/>
  <c r="N287" i="31"/>
  <c r="B287" i="31"/>
  <c r="A287" i="31" s="1"/>
  <c r="N286" i="31"/>
  <c r="B286" i="31"/>
  <c r="A286" i="31" s="1"/>
  <c r="N285" i="31"/>
  <c r="B285" i="31"/>
  <c r="A285" i="31" s="1"/>
  <c r="N284" i="31"/>
  <c r="B284" i="31"/>
  <c r="A284" i="31" s="1"/>
  <c r="N283" i="31"/>
  <c r="B283" i="31"/>
  <c r="A283" i="31" s="1"/>
  <c r="N282" i="31"/>
  <c r="B282" i="31"/>
  <c r="A282" i="31" s="1"/>
  <c r="N281" i="31"/>
  <c r="B281" i="31"/>
  <c r="A281" i="31" s="1"/>
  <c r="N280" i="31"/>
  <c r="B280" i="31"/>
  <c r="A280" i="31" s="1"/>
  <c r="N279" i="31"/>
  <c r="B279" i="31"/>
  <c r="A279" i="31" s="1"/>
  <c r="N278" i="31"/>
  <c r="B278" i="31"/>
  <c r="A278" i="31" s="1"/>
  <c r="N277" i="31"/>
  <c r="B277" i="31"/>
  <c r="A277" i="31" s="1"/>
  <c r="N276" i="31"/>
  <c r="B276" i="31"/>
  <c r="A276" i="31" s="1"/>
  <c r="N275" i="31"/>
  <c r="B275" i="31"/>
  <c r="A275" i="31" s="1"/>
  <c r="N274" i="31"/>
  <c r="B274" i="31"/>
  <c r="A274" i="31" s="1"/>
  <c r="N273" i="31"/>
  <c r="B273" i="31"/>
  <c r="A273" i="31" s="1"/>
  <c r="N272" i="31"/>
  <c r="B272" i="31"/>
  <c r="A272" i="31" s="1"/>
  <c r="N271" i="31"/>
  <c r="B271" i="31"/>
  <c r="A271" i="31" s="1"/>
  <c r="N270" i="31"/>
  <c r="B270" i="31"/>
  <c r="A270" i="31" s="1"/>
  <c r="N269" i="31"/>
  <c r="B269" i="31"/>
  <c r="A269" i="31" s="1"/>
  <c r="N268" i="31"/>
  <c r="B268" i="31"/>
  <c r="A268" i="31" s="1"/>
  <c r="P268" i="31" s="1"/>
  <c r="N267" i="31"/>
  <c r="B267" i="31"/>
  <c r="A267" i="31" s="1"/>
  <c r="N266" i="31"/>
  <c r="B266" i="31"/>
  <c r="A266" i="31" s="1"/>
  <c r="P266" i="31" s="1"/>
  <c r="N265" i="31"/>
  <c r="B265" i="31"/>
  <c r="A265" i="31" s="1"/>
  <c r="N264" i="31"/>
  <c r="B264" i="31"/>
  <c r="A264" i="31" s="1"/>
  <c r="P264" i="31" s="1"/>
  <c r="N263" i="31"/>
  <c r="B263" i="31"/>
  <c r="A263" i="31" s="1"/>
  <c r="N262" i="31"/>
  <c r="B262" i="31"/>
  <c r="A262" i="31" s="1"/>
  <c r="N261" i="31"/>
  <c r="B261" i="31"/>
  <c r="A261" i="31" s="1"/>
  <c r="P261" i="31" s="1"/>
  <c r="N260" i="31"/>
  <c r="B260" i="31"/>
  <c r="A260" i="31" s="1"/>
  <c r="P260" i="31" s="1"/>
  <c r="S260" i="31" s="1"/>
  <c r="N259" i="31"/>
  <c r="B259" i="31"/>
  <c r="A259" i="31" s="1"/>
  <c r="N258" i="31"/>
  <c r="B258" i="31"/>
  <c r="A258" i="31" s="1"/>
  <c r="N257" i="31"/>
  <c r="B257" i="31"/>
  <c r="A257" i="31" s="1"/>
  <c r="N256" i="31"/>
  <c r="B256" i="31"/>
  <c r="A256" i="31" s="1"/>
  <c r="N255" i="31"/>
  <c r="B255" i="31"/>
  <c r="A255" i="31" s="1"/>
  <c r="N254" i="31"/>
  <c r="B254" i="31"/>
  <c r="A254" i="31" s="1"/>
  <c r="P254" i="31" s="1"/>
  <c r="N253" i="31"/>
  <c r="B253" i="31"/>
  <c r="A253" i="31" s="1"/>
  <c r="N252" i="31"/>
  <c r="B252" i="31"/>
  <c r="A252" i="31" s="1"/>
  <c r="N251" i="31"/>
  <c r="B251" i="31"/>
  <c r="A251" i="31" s="1"/>
  <c r="N250" i="31"/>
  <c r="B250" i="31"/>
  <c r="A250" i="31" s="1"/>
  <c r="P250" i="31" s="1"/>
  <c r="N249" i="31"/>
  <c r="B249" i="31"/>
  <c r="A249" i="31" s="1"/>
  <c r="N248" i="31"/>
  <c r="B248" i="31"/>
  <c r="A248" i="31" s="1"/>
  <c r="N247" i="31"/>
  <c r="B247" i="31"/>
  <c r="A247" i="31" s="1"/>
  <c r="N246" i="31"/>
  <c r="B246" i="31"/>
  <c r="A246" i="31" s="1"/>
  <c r="P246" i="31" s="1"/>
  <c r="N214" i="31"/>
  <c r="B214" i="31"/>
  <c r="A214" i="31" s="1"/>
  <c r="N213" i="31"/>
  <c r="B213" i="31"/>
  <c r="A213" i="31" s="1"/>
  <c r="N212" i="31"/>
  <c r="B212" i="31"/>
  <c r="A212" i="31" s="1"/>
  <c r="N211" i="31"/>
  <c r="B211" i="31"/>
  <c r="A211" i="31" s="1"/>
  <c r="P211" i="31" s="1"/>
  <c r="N210" i="31"/>
  <c r="B210" i="31"/>
  <c r="A210" i="31" s="1"/>
  <c r="N209" i="31"/>
  <c r="B209" i="31"/>
  <c r="A209" i="31" s="1"/>
  <c r="N208" i="31"/>
  <c r="B208" i="31"/>
  <c r="A208" i="31" s="1"/>
  <c r="N207" i="31"/>
  <c r="B207" i="31"/>
  <c r="A207" i="31" s="1"/>
  <c r="P207" i="31" s="1"/>
  <c r="N206" i="31"/>
  <c r="B206" i="31"/>
  <c r="A206" i="31" s="1"/>
  <c r="N205" i="31"/>
  <c r="B205" i="31"/>
  <c r="A205" i="31" s="1"/>
  <c r="N204" i="31"/>
  <c r="B204" i="31"/>
  <c r="A204" i="31" s="1"/>
  <c r="N203" i="31"/>
  <c r="B203" i="31"/>
  <c r="A203" i="31" s="1"/>
  <c r="P203" i="31" s="1"/>
  <c r="N202" i="31"/>
  <c r="B202" i="31"/>
  <c r="A202" i="31" s="1"/>
  <c r="P202" i="31" s="1"/>
  <c r="N201" i="31"/>
  <c r="B201" i="31"/>
  <c r="A201" i="31" s="1"/>
  <c r="N200" i="31"/>
  <c r="B200" i="31"/>
  <c r="A200" i="31" s="1"/>
  <c r="N199" i="31"/>
  <c r="B199" i="31"/>
  <c r="A199" i="31" s="1"/>
  <c r="N198" i="31"/>
  <c r="B198" i="31"/>
  <c r="A198" i="31" s="1"/>
  <c r="P198" i="31" s="1"/>
  <c r="N197" i="31"/>
  <c r="B197" i="31"/>
  <c r="A197" i="31" s="1"/>
  <c r="N196" i="31"/>
  <c r="B196" i="31"/>
  <c r="A196" i="31" s="1"/>
  <c r="N195" i="31"/>
  <c r="B195" i="31"/>
  <c r="A195" i="31" s="1"/>
  <c r="N194" i="31"/>
  <c r="B194" i="31"/>
  <c r="A194" i="31" s="1"/>
  <c r="P194" i="31" s="1"/>
  <c r="N193" i="31"/>
  <c r="B193" i="31"/>
  <c r="A193" i="31" s="1"/>
  <c r="N192" i="31"/>
  <c r="B192" i="31"/>
  <c r="A192" i="31" s="1"/>
  <c r="N191" i="31"/>
  <c r="B191" i="31"/>
  <c r="A191" i="31" s="1"/>
  <c r="N190" i="31"/>
  <c r="B190" i="31"/>
  <c r="A190" i="31" s="1"/>
  <c r="P190" i="31" s="1"/>
  <c r="N189" i="31"/>
  <c r="B189" i="31"/>
  <c r="A189" i="31" s="1"/>
  <c r="T311" i="31" l="1"/>
  <c r="U323" i="31"/>
  <c r="T323" i="31"/>
  <c r="T307" i="31"/>
  <c r="U327" i="31"/>
  <c r="U308" i="31"/>
  <c r="T308" i="31"/>
  <c r="U324" i="31"/>
  <c r="T315" i="31"/>
  <c r="U315" i="31"/>
  <c r="U311" i="31"/>
  <c r="U307" i="31"/>
  <c r="T313" i="31"/>
  <c r="U316" i="31"/>
  <c r="U312" i="31"/>
  <c r="T325" i="31"/>
  <c r="T316" i="31"/>
  <c r="T324" i="31"/>
  <c r="T312" i="31"/>
  <c r="U321" i="31"/>
  <c r="T321" i="31"/>
  <c r="U309" i="31"/>
  <c r="T309" i="31"/>
  <c r="U317" i="31"/>
  <c r="T317" i="31"/>
  <c r="T310" i="31"/>
  <c r="U310" i="31"/>
  <c r="T326" i="31"/>
  <c r="U326" i="31"/>
  <c r="T314" i="31"/>
  <c r="U314" i="31"/>
  <c r="T330" i="31"/>
  <c r="U330" i="31"/>
  <c r="T318" i="31"/>
  <c r="U318" i="31"/>
  <c r="T306" i="31"/>
  <c r="U306" i="31"/>
  <c r="T322" i="31"/>
  <c r="U322" i="31"/>
  <c r="P298" i="31"/>
  <c r="S298" i="31" s="1"/>
  <c r="P285" i="31"/>
  <c r="S285" i="31" s="1"/>
  <c r="P294" i="31"/>
  <c r="S294" i="31" s="1"/>
  <c r="P290" i="31"/>
  <c r="S290" i="31" s="1"/>
  <c r="P281" i="31"/>
  <c r="S281" i="31" s="1"/>
  <c r="P302" i="31"/>
  <c r="S302" i="31" s="1"/>
  <c r="P273" i="31"/>
  <c r="S273" i="31" s="1"/>
  <c r="P277" i="31"/>
  <c r="S277" i="31" s="1"/>
  <c r="P247" i="31"/>
  <c r="P255" i="31"/>
  <c r="S250" i="31"/>
  <c r="S246" i="31"/>
  <c r="P249" i="31"/>
  <c r="S254" i="31"/>
  <c r="P257" i="31"/>
  <c r="P253" i="31"/>
  <c r="P251" i="31"/>
  <c r="P259" i="31"/>
  <c r="P293" i="31"/>
  <c r="P301" i="31"/>
  <c r="P248" i="31"/>
  <c r="P252" i="31"/>
  <c r="P256" i="31"/>
  <c r="P269" i="31"/>
  <c r="P272" i="31"/>
  <c r="P276" i="31"/>
  <c r="P280" i="31"/>
  <c r="P284" i="31"/>
  <c r="P288" i="31"/>
  <c r="P292" i="31"/>
  <c r="P296" i="31"/>
  <c r="P300" i="31"/>
  <c r="P304" i="31"/>
  <c r="S268" i="31"/>
  <c r="P297" i="31"/>
  <c r="P258" i="31"/>
  <c r="P263" i="31"/>
  <c r="S264" i="31"/>
  <c r="S266" i="31"/>
  <c r="P271" i="31"/>
  <c r="P275" i="31"/>
  <c r="P279" i="31"/>
  <c r="P283" i="31"/>
  <c r="P287" i="31"/>
  <c r="P291" i="31"/>
  <c r="P295" i="31"/>
  <c r="P299" i="31"/>
  <c r="P303" i="31"/>
  <c r="P267" i="31"/>
  <c r="P289" i="31"/>
  <c r="P262" i="31"/>
  <c r="P265" i="31"/>
  <c r="P270" i="31"/>
  <c r="P274" i="31"/>
  <c r="P278" i="31"/>
  <c r="P282" i="31"/>
  <c r="P286" i="31"/>
  <c r="P192" i="31"/>
  <c r="S194" i="31"/>
  <c r="P204" i="31"/>
  <c r="P213" i="31"/>
  <c r="P189" i="31"/>
  <c r="P196" i="31"/>
  <c r="S198" i="31"/>
  <c r="T203" i="31"/>
  <c r="S203" i="31"/>
  <c r="U203" i="31"/>
  <c r="P208" i="31"/>
  <c r="P210" i="31"/>
  <c r="P199" i="31"/>
  <c r="P206" i="31"/>
  <c r="P200" i="31"/>
  <c r="P205" i="31"/>
  <c r="S207" i="31"/>
  <c r="P212" i="31"/>
  <c r="P214" i="31"/>
  <c r="P201" i="31"/>
  <c r="P191" i="31"/>
  <c r="P193" i="31"/>
  <c r="S190" i="31"/>
  <c r="P195" i="31"/>
  <c r="P197" i="31"/>
  <c r="P209" i="31"/>
  <c r="S211" i="31"/>
  <c r="U286" i="31" l="1"/>
  <c r="T286" i="31"/>
  <c r="S286" i="31"/>
  <c r="S270" i="31"/>
  <c r="U271" i="31" s="1"/>
  <c r="S275" i="31"/>
  <c r="U276" i="31" s="1"/>
  <c r="U288" i="31"/>
  <c r="T288" i="31"/>
  <c r="S288" i="31"/>
  <c r="U289" i="31" s="1"/>
  <c r="S269" i="31"/>
  <c r="T270" i="31" s="1"/>
  <c r="T269" i="31"/>
  <c r="U269" i="31"/>
  <c r="S252" i="31"/>
  <c r="T253" i="31" s="1"/>
  <c r="S274" i="31"/>
  <c r="U275" i="31" s="1"/>
  <c r="S265" i="31"/>
  <c r="U265" i="31"/>
  <c r="T265" i="31"/>
  <c r="U295" i="31"/>
  <c r="T295" i="31"/>
  <c r="S295" i="31"/>
  <c r="U296" i="31" s="1"/>
  <c r="S279" i="31"/>
  <c r="U280" i="31" s="1"/>
  <c r="U258" i="31"/>
  <c r="T258" i="31"/>
  <c r="S258" i="31"/>
  <c r="T259" i="31" s="1"/>
  <c r="T284" i="31"/>
  <c r="S284" i="31"/>
  <c r="U284" i="31"/>
  <c r="S280" i="31"/>
  <c r="S276" i="31"/>
  <c r="S272" i="31"/>
  <c r="T301" i="31"/>
  <c r="S301" i="31"/>
  <c r="U301" i="31"/>
  <c r="S253" i="31"/>
  <c r="S247" i="31"/>
  <c r="U274" i="31" s="1"/>
  <c r="T247" i="31"/>
  <c r="U247" i="31"/>
  <c r="U291" i="31"/>
  <c r="T291" i="31"/>
  <c r="S291" i="31"/>
  <c r="U292" i="31" s="1"/>
  <c r="S296" i="31"/>
  <c r="T297" i="31" s="1"/>
  <c r="S257" i="31"/>
  <c r="U278" i="31"/>
  <c r="T278" i="31"/>
  <c r="S278" i="31"/>
  <c r="T279" i="31" s="1"/>
  <c r="S289" i="31"/>
  <c r="U299" i="31"/>
  <c r="T299" i="31"/>
  <c r="S299" i="31"/>
  <c r="U300" i="31" s="1"/>
  <c r="S283" i="31"/>
  <c r="S263" i="31"/>
  <c r="S300" i="31"/>
  <c r="S292" i="31"/>
  <c r="U293" i="31" s="1"/>
  <c r="S256" i="31"/>
  <c r="U257" i="31" s="1"/>
  <c r="S248" i="31"/>
  <c r="T249" i="31" s="1"/>
  <c r="S251" i="31"/>
  <c r="T252" i="31" s="1"/>
  <c r="T251" i="31"/>
  <c r="U251" i="31"/>
  <c r="S255" i="31"/>
  <c r="T256" i="31" s="1"/>
  <c r="U255" i="31"/>
  <c r="T255" i="31"/>
  <c r="S304" i="31"/>
  <c r="U282" i="31"/>
  <c r="T282" i="31"/>
  <c r="S282" i="31"/>
  <c r="U283" i="31" s="1"/>
  <c r="U262" i="31"/>
  <c r="S262" i="31"/>
  <c r="T263" i="31" s="1"/>
  <c r="T262" i="31"/>
  <c r="U267" i="31"/>
  <c r="T267" i="31"/>
  <c r="S267" i="31"/>
  <c r="U303" i="31"/>
  <c r="T303" i="31"/>
  <c r="S303" i="31"/>
  <c r="T304" i="31" s="1"/>
  <c r="U287" i="31"/>
  <c r="T287" i="31"/>
  <c r="S271" i="31"/>
  <c r="U272" i="31" s="1"/>
  <c r="S297" i="31"/>
  <c r="S293" i="31"/>
  <c r="S259" i="31"/>
  <c r="S249" i="31"/>
  <c r="S213" i="31"/>
  <c r="U214" i="31" s="1"/>
  <c r="S195" i="31"/>
  <c r="T196" i="31" s="1"/>
  <c r="T195" i="31"/>
  <c r="U195" i="31"/>
  <c r="S193" i="31"/>
  <c r="S214" i="31"/>
  <c r="S200" i="31"/>
  <c r="U201" i="31" s="1"/>
  <c r="U206" i="31"/>
  <c r="T206" i="31"/>
  <c r="S206" i="31"/>
  <c r="S199" i="31"/>
  <c r="U200" i="31" s="1"/>
  <c r="T199" i="31"/>
  <c r="U199" i="31"/>
  <c r="S192" i="31"/>
  <c r="U193" i="31" s="1"/>
  <c r="S212" i="31"/>
  <c r="U213" i="31" s="1"/>
  <c r="T212" i="31"/>
  <c r="U212" i="31"/>
  <c r="S209" i="31"/>
  <c r="U210" i="31" s="1"/>
  <c r="S197" i="31"/>
  <c r="S205" i="31"/>
  <c r="S208" i="31"/>
  <c r="T209" i="31" s="1"/>
  <c r="T208" i="31"/>
  <c r="U208" i="31"/>
  <c r="S196" i="31"/>
  <c r="U197" i="31" s="1"/>
  <c r="U189" i="31"/>
  <c r="T189" i="31"/>
  <c r="S189" i="31"/>
  <c r="S204" i="31"/>
  <c r="U205" i="31" s="1"/>
  <c r="T204" i="31"/>
  <c r="U204" i="31"/>
  <c r="S191" i="31"/>
  <c r="U192" i="31" s="1"/>
  <c r="T191" i="31"/>
  <c r="U191" i="31"/>
  <c r="S201" i="31"/>
  <c r="S210" i="31"/>
  <c r="B52" i="31"/>
  <c r="A52" i="31" s="1"/>
  <c r="N52" i="31"/>
  <c r="B53" i="31"/>
  <c r="A53" i="31" s="1"/>
  <c r="N53" i="31"/>
  <c r="B54" i="31"/>
  <c r="A54" i="31" s="1"/>
  <c r="N54" i="31"/>
  <c r="B55" i="31"/>
  <c r="A55" i="31" s="1"/>
  <c r="P55" i="31" s="1"/>
  <c r="N55" i="31"/>
  <c r="B56" i="31"/>
  <c r="A56" i="31" s="1"/>
  <c r="P56" i="31" s="1"/>
  <c r="N56" i="31"/>
  <c r="B57" i="31"/>
  <c r="A57" i="31" s="1"/>
  <c r="N57" i="31"/>
  <c r="B58" i="31"/>
  <c r="A58" i="31" s="1"/>
  <c r="N58" i="31"/>
  <c r="B59" i="31"/>
  <c r="A59" i="31" s="1"/>
  <c r="N59" i="31"/>
  <c r="B60" i="31"/>
  <c r="A60" i="31" s="1"/>
  <c r="N60" i="31"/>
  <c r="B61" i="31"/>
  <c r="A61" i="31" s="1"/>
  <c r="N61" i="31"/>
  <c r="B62" i="31"/>
  <c r="A62" i="31" s="1"/>
  <c r="N62" i="31"/>
  <c r="B63" i="31"/>
  <c r="A63" i="31" s="1"/>
  <c r="N63" i="31"/>
  <c r="B64" i="31"/>
  <c r="A64" i="31" s="1"/>
  <c r="N64" i="31"/>
  <c r="B65" i="31"/>
  <c r="A65" i="31" s="1"/>
  <c r="N65" i="31"/>
  <c r="B66" i="31"/>
  <c r="A66" i="31" s="1"/>
  <c r="N66" i="31"/>
  <c r="B67" i="31"/>
  <c r="A67" i="31" s="1"/>
  <c r="N67" i="31"/>
  <c r="B68" i="31"/>
  <c r="A68" i="31" s="1"/>
  <c r="N68" i="31"/>
  <c r="B69" i="31"/>
  <c r="A69" i="31" s="1"/>
  <c r="N69" i="31"/>
  <c r="B70" i="31"/>
  <c r="A70" i="31" s="1"/>
  <c r="N70" i="31"/>
  <c r="B71" i="31"/>
  <c r="A71" i="31" s="1"/>
  <c r="P71" i="31" s="1"/>
  <c r="N71" i="31"/>
  <c r="B72" i="31"/>
  <c r="A72" i="31" s="1"/>
  <c r="N72" i="31"/>
  <c r="B73" i="31"/>
  <c r="A73" i="31" s="1"/>
  <c r="N73" i="31"/>
  <c r="B74" i="31"/>
  <c r="A74" i="31" s="1"/>
  <c r="N74" i="31"/>
  <c r="B75" i="31"/>
  <c r="A75" i="31" s="1"/>
  <c r="N75" i="31"/>
  <c r="B76" i="31"/>
  <c r="A76" i="31" s="1"/>
  <c r="N76" i="31"/>
  <c r="B77" i="31"/>
  <c r="A77" i="31" s="1"/>
  <c r="P77" i="31" s="1"/>
  <c r="S77" i="31" s="1"/>
  <c r="N77" i="31"/>
  <c r="B78" i="31"/>
  <c r="A78" i="31" s="1"/>
  <c r="N78" i="31"/>
  <c r="B79" i="31"/>
  <c r="A79" i="31" s="1"/>
  <c r="N79" i="31"/>
  <c r="B80" i="31"/>
  <c r="A80" i="31" s="1"/>
  <c r="N80" i="31"/>
  <c r="B81" i="31"/>
  <c r="A81" i="31" s="1"/>
  <c r="N81" i="31"/>
  <c r="B82" i="31"/>
  <c r="A82" i="31" s="1"/>
  <c r="N82" i="31"/>
  <c r="B83" i="31"/>
  <c r="A83" i="31" s="1"/>
  <c r="P83" i="31" s="1"/>
  <c r="N83" i="31"/>
  <c r="B84" i="31"/>
  <c r="A84" i="31" s="1"/>
  <c r="N84" i="31"/>
  <c r="B85" i="31"/>
  <c r="A85" i="31" s="1"/>
  <c r="N85" i="31"/>
  <c r="B86" i="31"/>
  <c r="A86" i="31" s="1"/>
  <c r="N86" i="31"/>
  <c r="B87" i="31"/>
  <c r="A87" i="31" s="1"/>
  <c r="N87" i="31"/>
  <c r="B88" i="31"/>
  <c r="A88" i="31" s="1"/>
  <c r="P88" i="31" s="1"/>
  <c r="N88" i="31"/>
  <c r="B89" i="31"/>
  <c r="A89" i="31" s="1"/>
  <c r="N89" i="31"/>
  <c r="B90" i="31"/>
  <c r="A90" i="31" s="1"/>
  <c r="N90" i="31"/>
  <c r="B91" i="31"/>
  <c r="A91" i="31" s="1"/>
  <c r="N91" i="31"/>
  <c r="B92" i="31"/>
  <c r="A92" i="31" s="1"/>
  <c r="N92" i="31"/>
  <c r="B93" i="31"/>
  <c r="A93" i="31" s="1"/>
  <c r="N93" i="31"/>
  <c r="B94" i="31"/>
  <c r="A94" i="31" s="1"/>
  <c r="N94" i="31"/>
  <c r="B95" i="31"/>
  <c r="A95" i="31" s="1"/>
  <c r="P95" i="31" s="1"/>
  <c r="N95" i="31"/>
  <c r="B96" i="31"/>
  <c r="A96" i="31" s="1"/>
  <c r="N96" i="31"/>
  <c r="B97" i="31"/>
  <c r="A97" i="31" s="1"/>
  <c r="N97" i="31"/>
  <c r="B98" i="31"/>
  <c r="A98" i="31" s="1"/>
  <c r="N98" i="31"/>
  <c r="B99" i="31"/>
  <c r="A99" i="31" s="1"/>
  <c r="N99" i="31"/>
  <c r="B100" i="31"/>
  <c r="A100" i="31" s="1"/>
  <c r="N100" i="31"/>
  <c r="B101" i="31"/>
  <c r="A101" i="31" s="1"/>
  <c r="N101" i="31"/>
  <c r="B102" i="31"/>
  <c r="A102" i="31" s="1"/>
  <c r="N102" i="31"/>
  <c r="B103" i="31"/>
  <c r="A103" i="31" s="1"/>
  <c r="N103" i="31"/>
  <c r="B104" i="31"/>
  <c r="A104" i="31" s="1"/>
  <c r="N104" i="31"/>
  <c r="B105" i="31"/>
  <c r="A105" i="31" s="1"/>
  <c r="N105" i="31"/>
  <c r="B106" i="31"/>
  <c r="A106" i="31" s="1"/>
  <c r="N106" i="31"/>
  <c r="B107" i="31"/>
  <c r="A107" i="31" s="1"/>
  <c r="N107" i="31"/>
  <c r="B108" i="31"/>
  <c r="A108" i="31" s="1"/>
  <c r="N108" i="31"/>
  <c r="B109" i="31"/>
  <c r="A109" i="31" s="1"/>
  <c r="N109" i="31"/>
  <c r="B110" i="31"/>
  <c r="A110" i="31" s="1"/>
  <c r="N110" i="31"/>
  <c r="B111" i="31"/>
  <c r="A111" i="31" s="1"/>
  <c r="N111" i="31"/>
  <c r="B112" i="31"/>
  <c r="A112" i="31" s="1"/>
  <c r="N112" i="31"/>
  <c r="B113" i="31"/>
  <c r="A113" i="31" s="1"/>
  <c r="N113" i="31"/>
  <c r="B114" i="31"/>
  <c r="A114" i="31" s="1"/>
  <c r="N114" i="31"/>
  <c r="B115" i="31"/>
  <c r="A115" i="31" s="1"/>
  <c r="P115" i="31" s="1"/>
  <c r="N115" i="31"/>
  <c r="B116" i="31"/>
  <c r="A116" i="31" s="1"/>
  <c r="N116" i="31"/>
  <c r="B117" i="31"/>
  <c r="A117" i="31" s="1"/>
  <c r="P117" i="31" s="1"/>
  <c r="N117" i="31"/>
  <c r="B118" i="31"/>
  <c r="A118" i="31" s="1"/>
  <c r="N118" i="31"/>
  <c r="B119" i="31"/>
  <c r="A119" i="31" s="1"/>
  <c r="N119" i="31"/>
  <c r="B120" i="31"/>
  <c r="A120" i="31" s="1"/>
  <c r="P120" i="31" s="1"/>
  <c r="N120" i="31"/>
  <c r="B121" i="31"/>
  <c r="A121" i="31" s="1"/>
  <c r="N121" i="31"/>
  <c r="B122" i="31"/>
  <c r="A122" i="31" s="1"/>
  <c r="N122" i="31"/>
  <c r="B123" i="31"/>
  <c r="A123" i="31" s="1"/>
  <c r="N123" i="31"/>
  <c r="B124" i="31"/>
  <c r="A124" i="31" s="1"/>
  <c r="N124" i="31"/>
  <c r="B125" i="31"/>
  <c r="A125" i="31" s="1"/>
  <c r="N125" i="31"/>
  <c r="B126" i="31"/>
  <c r="A126" i="31" s="1"/>
  <c r="N126" i="31"/>
  <c r="B127" i="31"/>
  <c r="A127" i="31" s="1"/>
  <c r="N127" i="31"/>
  <c r="B128" i="31"/>
  <c r="A128" i="31" s="1"/>
  <c r="N128" i="31"/>
  <c r="B129" i="31"/>
  <c r="A129" i="31" s="1"/>
  <c r="N129" i="31"/>
  <c r="B130" i="31"/>
  <c r="A130" i="31" s="1"/>
  <c r="N130" i="31"/>
  <c r="B131" i="31"/>
  <c r="A131" i="31" s="1"/>
  <c r="N131" i="31"/>
  <c r="B132" i="31"/>
  <c r="A132" i="31" s="1"/>
  <c r="N132" i="31"/>
  <c r="B133" i="31"/>
  <c r="A133" i="31" s="1"/>
  <c r="N133" i="31"/>
  <c r="B134" i="31"/>
  <c r="A134" i="31" s="1"/>
  <c r="N134" i="31"/>
  <c r="B135" i="31"/>
  <c r="A135" i="31" s="1"/>
  <c r="N135" i="31"/>
  <c r="B136" i="31"/>
  <c r="A136" i="31" s="1"/>
  <c r="N136" i="31"/>
  <c r="B137" i="31"/>
  <c r="A137" i="31" s="1"/>
  <c r="N137" i="31"/>
  <c r="B138" i="31"/>
  <c r="A138" i="31" s="1"/>
  <c r="N138" i="31"/>
  <c r="B139" i="31"/>
  <c r="A139" i="31" s="1"/>
  <c r="N139" i="31"/>
  <c r="B140" i="31"/>
  <c r="A140" i="31" s="1"/>
  <c r="N140" i="31"/>
  <c r="B141" i="31"/>
  <c r="A141" i="31" s="1"/>
  <c r="N141" i="31"/>
  <c r="B142" i="31"/>
  <c r="A142" i="31" s="1"/>
  <c r="N142" i="31"/>
  <c r="B143" i="31"/>
  <c r="A143" i="31" s="1"/>
  <c r="N143" i="31"/>
  <c r="B144" i="31"/>
  <c r="A144" i="31" s="1"/>
  <c r="P144" i="31" s="1"/>
  <c r="N144" i="31"/>
  <c r="B145" i="31"/>
  <c r="A145" i="31" s="1"/>
  <c r="N145" i="31"/>
  <c r="B146" i="31"/>
  <c r="A146" i="31" s="1"/>
  <c r="N146" i="31"/>
  <c r="B147" i="31"/>
  <c r="A147" i="31" s="1"/>
  <c r="N147" i="31"/>
  <c r="B148" i="31"/>
  <c r="A148" i="31" s="1"/>
  <c r="N148" i="31"/>
  <c r="B149" i="31"/>
  <c r="A149" i="31" s="1"/>
  <c r="N149" i="31"/>
  <c r="B150" i="31"/>
  <c r="A150" i="31" s="1"/>
  <c r="N150" i="31"/>
  <c r="B151" i="31"/>
  <c r="A151" i="31" s="1"/>
  <c r="N151" i="31"/>
  <c r="B152" i="31"/>
  <c r="A152" i="31" s="1"/>
  <c r="N152" i="31"/>
  <c r="B153" i="31"/>
  <c r="A153" i="31" s="1"/>
  <c r="N153" i="31"/>
  <c r="B154" i="31"/>
  <c r="A154" i="31" s="1"/>
  <c r="N154" i="31"/>
  <c r="B155" i="31"/>
  <c r="A155" i="31" s="1"/>
  <c r="P155" i="31" s="1"/>
  <c r="N155" i="31"/>
  <c r="B156" i="31"/>
  <c r="A156" i="31" s="1"/>
  <c r="N156" i="31"/>
  <c r="B157" i="31"/>
  <c r="A157" i="31" s="1"/>
  <c r="P157" i="31" s="1"/>
  <c r="S157" i="31" s="1"/>
  <c r="N157" i="31"/>
  <c r="B158" i="31"/>
  <c r="A158" i="31" s="1"/>
  <c r="N158" i="31"/>
  <c r="B159" i="31"/>
  <c r="A159" i="31" s="1"/>
  <c r="N159" i="31"/>
  <c r="B160" i="31"/>
  <c r="A160" i="31" s="1"/>
  <c r="P160" i="31" s="1"/>
  <c r="S160" i="31" s="1"/>
  <c r="N160" i="31"/>
  <c r="B161" i="31"/>
  <c r="A161" i="31" s="1"/>
  <c r="N161" i="31"/>
  <c r="B162" i="31"/>
  <c r="A162" i="31" s="1"/>
  <c r="N162" i="31"/>
  <c r="B163" i="31"/>
  <c r="A163" i="31" s="1"/>
  <c r="N163" i="31"/>
  <c r="B164" i="31"/>
  <c r="A164" i="31" s="1"/>
  <c r="N164" i="31"/>
  <c r="B165" i="31"/>
  <c r="A165" i="31" s="1"/>
  <c r="N165" i="31"/>
  <c r="B166" i="31"/>
  <c r="A166" i="31" s="1"/>
  <c r="N166" i="31"/>
  <c r="B167" i="31"/>
  <c r="A167" i="31" s="1"/>
  <c r="N167" i="31"/>
  <c r="B168" i="31"/>
  <c r="A168" i="31" s="1"/>
  <c r="N168" i="31"/>
  <c r="B169" i="31"/>
  <c r="A169" i="31" s="1"/>
  <c r="N169" i="31"/>
  <c r="B170" i="31"/>
  <c r="A170" i="31" s="1"/>
  <c r="N170" i="31"/>
  <c r="B171" i="31"/>
  <c r="A171" i="31" s="1"/>
  <c r="N171" i="31"/>
  <c r="B172" i="31"/>
  <c r="A172" i="31" s="1"/>
  <c r="N172" i="31"/>
  <c r="B173" i="31"/>
  <c r="A173" i="31" s="1"/>
  <c r="N173" i="31"/>
  <c r="B174" i="31"/>
  <c r="A174" i="31" s="1"/>
  <c r="P174" i="31" s="1"/>
  <c r="N174" i="31"/>
  <c r="B175" i="31"/>
  <c r="A175" i="31" s="1"/>
  <c r="N175" i="31"/>
  <c r="B176" i="31"/>
  <c r="A176" i="31" s="1"/>
  <c r="N176" i="31"/>
  <c r="B177" i="31"/>
  <c r="A177" i="31" s="1"/>
  <c r="N177" i="31"/>
  <c r="B178" i="31"/>
  <c r="A178" i="31" s="1"/>
  <c r="N178" i="31"/>
  <c r="B179" i="31"/>
  <c r="A179" i="31" s="1"/>
  <c r="N179" i="31"/>
  <c r="B180" i="31"/>
  <c r="A180" i="31" s="1"/>
  <c r="N180" i="31"/>
  <c r="B181" i="31"/>
  <c r="A181" i="31" s="1"/>
  <c r="N181" i="31"/>
  <c r="B182" i="31"/>
  <c r="A182" i="31" s="1"/>
  <c r="N182" i="31"/>
  <c r="B183" i="31"/>
  <c r="A183" i="31" s="1"/>
  <c r="N183" i="31"/>
  <c r="B184" i="31"/>
  <c r="A184" i="31" s="1"/>
  <c r="P184" i="31" s="1"/>
  <c r="N184" i="31"/>
  <c r="B185" i="31"/>
  <c r="A185" i="31" s="1"/>
  <c r="N185" i="31"/>
  <c r="B186" i="31"/>
  <c r="A186" i="31" s="1"/>
  <c r="N186" i="31"/>
  <c r="B187" i="31"/>
  <c r="A187" i="31" s="1"/>
  <c r="N187" i="31"/>
  <c r="B188" i="31"/>
  <c r="A188" i="31" s="1"/>
  <c r="N188" i="31"/>
  <c r="B215" i="31"/>
  <c r="A215" i="31" s="1"/>
  <c r="N215" i="31"/>
  <c r="B216" i="31"/>
  <c r="A216" i="31" s="1"/>
  <c r="N216" i="31"/>
  <c r="B217" i="31"/>
  <c r="A217" i="31" s="1"/>
  <c r="N217" i="31"/>
  <c r="B218" i="31"/>
  <c r="A218" i="31" s="1"/>
  <c r="N218" i="31"/>
  <c r="B219" i="31"/>
  <c r="A219" i="31" s="1"/>
  <c r="N219" i="31"/>
  <c r="B220" i="31"/>
  <c r="A220" i="31" s="1"/>
  <c r="N220" i="31"/>
  <c r="B221" i="31"/>
  <c r="A221" i="31" s="1"/>
  <c r="N221" i="31"/>
  <c r="B222" i="31"/>
  <c r="A222" i="31" s="1"/>
  <c r="N222" i="31"/>
  <c r="B223" i="31"/>
  <c r="A223" i="31" s="1"/>
  <c r="P223" i="31" s="1"/>
  <c r="N223" i="31"/>
  <c r="B224" i="31"/>
  <c r="A224" i="31" s="1"/>
  <c r="P224" i="31" s="1"/>
  <c r="S224" i="31" s="1"/>
  <c r="N224" i="31"/>
  <c r="B225" i="31"/>
  <c r="A225" i="31" s="1"/>
  <c r="P225" i="31" s="1"/>
  <c r="N225" i="31"/>
  <c r="B226" i="31"/>
  <c r="A226" i="31" s="1"/>
  <c r="N226" i="31"/>
  <c r="B227" i="31"/>
  <c r="A227" i="31" s="1"/>
  <c r="N227" i="31"/>
  <c r="B228" i="31"/>
  <c r="A228" i="31" s="1"/>
  <c r="N228" i="31"/>
  <c r="B229" i="31"/>
  <c r="A229" i="31" s="1"/>
  <c r="N229" i="31"/>
  <c r="B230" i="31"/>
  <c r="A230" i="31" s="1"/>
  <c r="N230" i="31"/>
  <c r="B231" i="31"/>
  <c r="A231" i="31" s="1"/>
  <c r="N231" i="31"/>
  <c r="B232" i="31"/>
  <c r="A232" i="31" s="1"/>
  <c r="N232" i="31"/>
  <c r="B233" i="31"/>
  <c r="A233" i="31" s="1"/>
  <c r="N233" i="31"/>
  <c r="B234" i="31"/>
  <c r="A234" i="31" s="1"/>
  <c r="N234" i="31"/>
  <c r="B235" i="31"/>
  <c r="A235" i="31" s="1"/>
  <c r="N235" i="31"/>
  <c r="B236" i="31"/>
  <c r="A236" i="31" s="1"/>
  <c r="N236" i="31"/>
  <c r="B237" i="31"/>
  <c r="A237" i="31" s="1"/>
  <c r="N237" i="31"/>
  <c r="B238" i="31"/>
  <c r="A238" i="31" s="1"/>
  <c r="N238" i="31"/>
  <c r="B239" i="31"/>
  <c r="A239" i="31" s="1"/>
  <c r="N239" i="31"/>
  <c r="B240" i="31"/>
  <c r="A240" i="31" s="1"/>
  <c r="N240" i="31"/>
  <c r="B241" i="31"/>
  <c r="A241" i="31" s="1"/>
  <c r="N241" i="31"/>
  <c r="B242" i="31"/>
  <c r="A242" i="31" s="1"/>
  <c r="N242" i="31"/>
  <c r="B243" i="31"/>
  <c r="A243" i="31" s="1"/>
  <c r="N243" i="31"/>
  <c r="B244" i="31"/>
  <c r="A244" i="31" s="1"/>
  <c r="N244" i="31"/>
  <c r="B245" i="31"/>
  <c r="A245" i="31" s="1"/>
  <c r="N245" i="31"/>
  <c r="U305" i="31" l="1"/>
  <c r="T305" i="31"/>
  <c r="U253" i="31"/>
  <c r="T293" i="31"/>
  <c r="T271" i="31"/>
  <c r="T210" i="31"/>
  <c r="U249" i="31"/>
  <c r="T292" i="31"/>
  <c r="T276" i="31"/>
  <c r="U270" i="31"/>
  <c r="U196" i="31"/>
  <c r="U259" i="31"/>
  <c r="U304" i="31"/>
  <c r="U256" i="31"/>
  <c r="T296" i="31"/>
  <c r="T197" i="31"/>
  <c r="T300" i="31"/>
  <c r="T280" i="31"/>
  <c r="U279" i="31"/>
  <c r="T201" i="31"/>
  <c r="T214" i="31"/>
  <c r="U252" i="31"/>
  <c r="T275" i="31"/>
  <c r="T250" i="31"/>
  <c r="U250" i="31"/>
  <c r="U260" i="31"/>
  <c r="U261" i="31"/>
  <c r="T260" i="31"/>
  <c r="T261" i="31"/>
  <c r="U268" i="31"/>
  <c r="T268" i="31"/>
  <c r="U263" i="31"/>
  <c r="T290" i="31"/>
  <c r="U290" i="31"/>
  <c r="U273" i="31"/>
  <c r="T273" i="31"/>
  <c r="T274" i="31"/>
  <c r="U297" i="31"/>
  <c r="T289" i="31"/>
  <c r="U254" i="31"/>
  <c r="T254" i="31"/>
  <c r="T302" i="31"/>
  <c r="U302" i="31"/>
  <c r="T272" i="31"/>
  <c r="U285" i="31"/>
  <c r="T285" i="31"/>
  <c r="U209" i="31"/>
  <c r="T192" i="31"/>
  <c r="T298" i="31"/>
  <c r="U298" i="31"/>
  <c r="U264" i="31"/>
  <c r="T264" i="31"/>
  <c r="T283" i="31"/>
  <c r="T257" i="31"/>
  <c r="T281" i="31"/>
  <c r="U281" i="31"/>
  <c r="T266" i="31"/>
  <c r="U266" i="31"/>
  <c r="T193" i="31"/>
  <c r="T294" i="31"/>
  <c r="U294" i="31"/>
  <c r="T277" i="31"/>
  <c r="U277" i="31"/>
  <c r="T205" i="31"/>
  <c r="T200" i="31"/>
  <c r="U207" i="31"/>
  <c r="T207" i="31"/>
  <c r="U202" i="31"/>
  <c r="T202" i="31"/>
  <c r="T213" i="31"/>
  <c r="U211" i="31"/>
  <c r="T211" i="31"/>
  <c r="U190" i="31"/>
  <c r="T190" i="31"/>
  <c r="T198" i="31"/>
  <c r="U198" i="31"/>
  <c r="U194" i="31"/>
  <c r="T194" i="31"/>
  <c r="P126" i="31"/>
  <c r="P239" i="31"/>
  <c r="S239" i="31" s="1"/>
  <c r="P159" i="31"/>
  <c r="S159" i="31" s="1"/>
  <c r="T160" i="31" s="1"/>
  <c r="P87" i="31"/>
  <c r="P124" i="31"/>
  <c r="U124" i="31" s="1"/>
  <c r="P172" i="31"/>
  <c r="S172" i="31" s="1"/>
  <c r="P170" i="31"/>
  <c r="U170" i="31" s="1"/>
  <c r="P65" i="31"/>
  <c r="P219" i="31"/>
  <c r="S219" i="31" s="1"/>
  <c r="P235" i="31"/>
  <c r="S235" i="31" s="1"/>
  <c r="P152" i="31"/>
  <c r="S152" i="31" s="1"/>
  <c r="P132" i="31"/>
  <c r="P148" i="31"/>
  <c r="S148" i="31" s="1"/>
  <c r="P140" i="31"/>
  <c r="S140" i="31" s="1"/>
  <c r="P106" i="31"/>
  <c r="P229" i="31"/>
  <c r="U229" i="31" s="1"/>
  <c r="P145" i="31"/>
  <c r="S145" i="31" s="1"/>
  <c r="P187" i="31"/>
  <c r="S187" i="31" s="1"/>
  <c r="U155" i="31"/>
  <c r="T155" i="31"/>
  <c r="P153" i="31"/>
  <c r="P122" i="31"/>
  <c r="T122" i="31" s="1"/>
  <c r="P73" i="31"/>
  <c r="P89" i="31"/>
  <c r="P76" i="31"/>
  <c r="T76" i="31" s="1"/>
  <c r="P188" i="31"/>
  <c r="P149" i="31"/>
  <c r="S149" i="31" s="1"/>
  <c r="P230" i="31"/>
  <c r="S230" i="31" s="1"/>
  <c r="S155" i="31"/>
  <c r="P141" i="31"/>
  <c r="S141" i="31" s="1"/>
  <c r="P133" i="31"/>
  <c r="U133" i="31" s="1"/>
  <c r="P113" i="31"/>
  <c r="U113" i="31" s="1"/>
  <c r="P111" i="31"/>
  <c r="T111" i="31" s="1"/>
  <c r="P85" i="31"/>
  <c r="T85" i="31" s="1"/>
  <c r="P245" i="31"/>
  <c r="S245" i="31" s="1"/>
  <c r="P136" i="31"/>
  <c r="S136" i="31" s="1"/>
  <c r="P128" i="31"/>
  <c r="P101" i="31"/>
  <c r="P97" i="31"/>
  <c r="U97" i="31" s="1"/>
  <c r="P166" i="31"/>
  <c r="S166" i="31" s="1"/>
  <c r="P154" i="31"/>
  <c r="P240" i="31"/>
  <c r="S240" i="31" s="1"/>
  <c r="P135" i="31"/>
  <c r="S135" i="31" s="1"/>
  <c r="P59" i="31"/>
  <c r="S59" i="31" s="1"/>
  <c r="P96" i="31"/>
  <c r="P93" i="31"/>
  <c r="P90" i="31"/>
  <c r="P72" i="31"/>
  <c r="P60" i="31"/>
  <c r="U60" i="31" s="1"/>
  <c r="P54" i="31"/>
  <c r="P234" i="31"/>
  <c r="P231" i="31"/>
  <c r="U117" i="31"/>
  <c r="T117" i="31"/>
  <c r="S117" i="31"/>
  <c r="T115" i="31"/>
  <c r="U115" i="31"/>
  <c r="P62" i="31"/>
  <c r="P227" i="31"/>
  <c r="P143" i="31"/>
  <c r="P180" i="31"/>
  <c r="P139" i="31"/>
  <c r="P123" i="31"/>
  <c r="P119" i="31"/>
  <c r="P57" i="31"/>
  <c r="P236" i="31"/>
  <c r="P215" i="31"/>
  <c r="P151" i="31"/>
  <c r="P242" i="31"/>
  <c r="P241" i="31"/>
  <c r="P226" i="31"/>
  <c r="S223" i="31"/>
  <c r="P185" i="31"/>
  <c r="P179" i="31"/>
  <c r="P177" i="31"/>
  <c r="P147" i="31"/>
  <c r="P237" i="31"/>
  <c r="P232" i="31"/>
  <c r="P220" i="31"/>
  <c r="S174" i="31"/>
  <c r="P127" i="31"/>
  <c r="P244" i="31"/>
  <c r="P243" i="31"/>
  <c r="P178" i="31"/>
  <c r="P175" i="31"/>
  <c r="P165" i="31"/>
  <c r="P146" i="31"/>
  <c r="P138" i="31"/>
  <c r="P114" i="31"/>
  <c r="U225" i="31"/>
  <c r="S225" i="31"/>
  <c r="T225" i="31"/>
  <c r="P216" i="31"/>
  <c r="P169" i="31"/>
  <c r="S144" i="31"/>
  <c r="P131" i="31"/>
  <c r="P129" i="31"/>
  <c r="P109" i="31"/>
  <c r="P105" i="31"/>
  <c r="P238" i="31"/>
  <c r="P233" i="31"/>
  <c r="P222" i="31"/>
  <c r="P221" i="31"/>
  <c r="P218" i="31"/>
  <c r="P217" i="31"/>
  <c r="P181" i="31"/>
  <c r="P173" i="31"/>
  <c r="P164" i="31"/>
  <c r="P150" i="31"/>
  <c r="P142" i="31"/>
  <c r="P228" i="31"/>
  <c r="P183" i="31"/>
  <c r="P182" i="31"/>
  <c r="P176" i="31"/>
  <c r="P168" i="31"/>
  <c r="P158" i="31"/>
  <c r="P134" i="31"/>
  <c r="P130" i="31"/>
  <c r="P110" i="31"/>
  <c r="P104" i="31"/>
  <c r="T83" i="31"/>
  <c r="S83" i="31"/>
  <c r="U83" i="31"/>
  <c r="P82" i="31"/>
  <c r="P68" i="31"/>
  <c r="P171" i="31"/>
  <c r="P156" i="31"/>
  <c r="P121" i="31"/>
  <c r="P118" i="31"/>
  <c r="P116" i="31"/>
  <c r="P112" i="31"/>
  <c r="P108" i="31"/>
  <c r="P107" i="31"/>
  <c r="P103" i="31"/>
  <c r="P102" i="31"/>
  <c r="S95" i="31"/>
  <c r="U95" i="31"/>
  <c r="S71" i="31"/>
  <c r="U71" i="31"/>
  <c r="T71" i="31"/>
  <c r="P69" i="31"/>
  <c r="P58" i="31"/>
  <c r="P167" i="31"/>
  <c r="P163" i="31"/>
  <c r="P162" i="31"/>
  <c r="P161" i="31"/>
  <c r="P137" i="31"/>
  <c r="P125" i="31"/>
  <c r="T95" i="31"/>
  <c r="P66" i="31"/>
  <c r="P98" i="31"/>
  <c r="P94" i="31"/>
  <c r="P92" i="31"/>
  <c r="P67" i="31"/>
  <c r="P64" i="31"/>
  <c r="P53" i="31"/>
  <c r="P100" i="31"/>
  <c r="P99" i="31"/>
  <c r="U88" i="31"/>
  <c r="T88" i="31"/>
  <c r="P81" i="31"/>
  <c r="P63" i="31"/>
  <c r="P61" i="31"/>
  <c r="P91" i="31"/>
  <c r="P86" i="31"/>
  <c r="P84" i="31"/>
  <c r="P75" i="31"/>
  <c r="P74" i="31"/>
  <c r="P70" i="31"/>
  <c r="P80" i="31"/>
  <c r="P79" i="31"/>
  <c r="P78" i="31"/>
  <c r="P52" i="31"/>
  <c r="U188" i="31" l="1"/>
  <c r="T246" i="31"/>
  <c r="U246" i="31"/>
  <c r="T187" i="31"/>
  <c r="T97" i="31"/>
  <c r="S188" i="31"/>
  <c r="U215" i="31" s="1"/>
  <c r="U187" i="31"/>
  <c r="U122" i="31"/>
  <c r="U96" i="31"/>
  <c r="S170" i="31"/>
  <c r="T171" i="31" s="1"/>
  <c r="U141" i="31"/>
  <c r="T229" i="31"/>
  <c r="T149" i="31"/>
  <c r="U145" i="31"/>
  <c r="T188" i="31"/>
  <c r="T141" i="31"/>
  <c r="S60" i="31"/>
  <c r="U61" i="31" s="1"/>
  <c r="T60" i="31"/>
  <c r="U126" i="31"/>
  <c r="T126" i="31"/>
  <c r="T72" i="31"/>
  <c r="T240" i="31"/>
  <c r="U240" i="31"/>
  <c r="S111" i="31"/>
  <c r="U112" i="31" s="1"/>
  <c r="T145" i="31"/>
  <c r="S124" i="31"/>
  <c r="T125" i="31" s="1"/>
  <c r="T136" i="31"/>
  <c r="U136" i="31"/>
  <c r="T170" i="31"/>
  <c r="U111" i="31"/>
  <c r="S76" i="31"/>
  <c r="T77" i="31" s="1"/>
  <c r="T124" i="31"/>
  <c r="S229" i="31"/>
  <c r="T230" i="31" s="1"/>
  <c r="U76" i="31"/>
  <c r="T113" i="31"/>
  <c r="U153" i="31"/>
  <c r="T153" i="31"/>
  <c r="U90" i="31"/>
  <c r="S90" i="31"/>
  <c r="U91" i="31" s="1"/>
  <c r="T90" i="31"/>
  <c r="T154" i="31"/>
  <c r="U154" i="31"/>
  <c r="U85" i="31"/>
  <c r="T133" i="31"/>
  <c r="U73" i="31"/>
  <c r="S73" i="31"/>
  <c r="U74" i="31" s="1"/>
  <c r="T73" i="31"/>
  <c r="U160" i="31"/>
  <c r="T128" i="31"/>
  <c r="U128" i="31"/>
  <c r="U89" i="31"/>
  <c r="T89" i="31"/>
  <c r="U78" i="31"/>
  <c r="T78" i="31"/>
  <c r="U98" i="31"/>
  <c r="T98" i="31"/>
  <c r="S98" i="31"/>
  <c r="U99" i="31" s="1"/>
  <c r="U161" i="31"/>
  <c r="T161" i="31"/>
  <c r="T102" i="31"/>
  <c r="U102" i="31"/>
  <c r="S183" i="31"/>
  <c r="T184" i="31" s="1"/>
  <c r="U142" i="31"/>
  <c r="T142" i="31"/>
  <c r="S142" i="31"/>
  <c r="U173" i="31"/>
  <c r="T173" i="31"/>
  <c r="S173" i="31"/>
  <c r="U129" i="31"/>
  <c r="T129" i="31"/>
  <c r="S129" i="31"/>
  <c r="T130" i="31" s="1"/>
  <c r="S237" i="31"/>
  <c r="U238" i="31" s="1"/>
  <c r="S147" i="31"/>
  <c r="S241" i="31"/>
  <c r="U241" i="31"/>
  <c r="T241" i="31"/>
  <c r="T236" i="31"/>
  <c r="U236" i="31"/>
  <c r="S236" i="31"/>
  <c r="U237" i="31" s="1"/>
  <c r="S92" i="31"/>
  <c r="U162" i="31"/>
  <c r="T162" i="31"/>
  <c r="T103" i="31"/>
  <c r="U103" i="31"/>
  <c r="S176" i="31"/>
  <c r="U177" i="31" s="1"/>
  <c r="S164" i="31"/>
  <c r="U165" i="31" s="1"/>
  <c r="U181" i="31"/>
  <c r="T181" i="31"/>
  <c r="S181" i="31"/>
  <c r="T182" i="31" s="1"/>
  <c r="S218" i="31"/>
  <c r="S233" i="31"/>
  <c r="T234" i="31" s="1"/>
  <c r="S109" i="31"/>
  <c r="U110" i="31" s="1"/>
  <c r="T220" i="31"/>
  <c r="S220" i="31"/>
  <c r="T221" i="31" s="1"/>
  <c r="U220" i="31"/>
  <c r="S232" i="31"/>
  <c r="T233" i="31" s="1"/>
  <c r="U232" i="31"/>
  <c r="T232" i="31"/>
  <c r="T226" i="31"/>
  <c r="U226" i="31"/>
  <c r="S226" i="31"/>
  <c r="T228" i="31" s="1"/>
  <c r="U149" i="31"/>
  <c r="U80" i="31"/>
  <c r="T80" i="31"/>
  <c r="S80" i="31"/>
  <c r="T81" i="31" s="1"/>
  <c r="T158" i="31"/>
  <c r="S158" i="31"/>
  <c r="U158" i="31"/>
  <c r="S184" i="31"/>
  <c r="T186" i="31" s="1"/>
  <c r="S238" i="31"/>
  <c r="U79" i="31"/>
  <c r="T79" i="31"/>
  <c r="S64" i="31"/>
  <c r="U64" i="31"/>
  <c r="T64" i="31"/>
  <c r="S116" i="31"/>
  <c r="U116" i="31"/>
  <c r="T116" i="31"/>
  <c r="S217" i="31"/>
  <c r="T218" i="31" s="1"/>
  <c r="T114" i="31"/>
  <c r="U114" i="31"/>
  <c r="S175" i="31"/>
  <c r="T176" i="31" s="1"/>
  <c r="U175" i="31"/>
  <c r="T175" i="31"/>
  <c r="U127" i="31"/>
  <c r="T127" i="31"/>
  <c r="S177" i="31"/>
  <c r="U178" i="31" s="1"/>
  <c r="T231" i="31"/>
  <c r="U231" i="31"/>
  <c r="S231" i="31"/>
  <c r="T84" i="31"/>
  <c r="U84" i="31"/>
  <c r="S99" i="31"/>
  <c r="T100" i="31" s="1"/>
  <c r="S100" i="31"/>
  <c r="U72" i="31"/>
  <c r="T94" i="31"/>
  <c r="U94" i="31"/>
  <c r="T96" i="31"/>
  <c r="U167" i="31"/>
  <c r="T167" i="31"/>
  <c r="S167" i="31"/>
  <c r="U168" i="31" s="1"/>
  <c r="S58" i="31"/>
  <c r="S108" i="31"/>
  <c r="U109" i="31" s="1"/>
  <c r="U82" i="31"/>
  <c r="T82" i="31"/>
  <c r="S221" i="31"/>
  <c r="S222" i="31"/>
  <c r="S105" i="31"/>
  <c r="T105" i="31"/>
  <c r="U105" i="31"/>
  <c r="T131" i="31"/>
  <c r="U131" i="31"/>
  <c r="S131" i="31"/>
  <c r="S216" i="31"/>
  <c r="T217" i="31" s="1"/>
  <c r="S165" i="31"/>
  <c r="T224" i="31"/>
  <c r="U224" i="31"/>
  <c r="T123" i="31"/>
  <c r="U123" i="31"/>
  <c r="T139" i="31"/>
  <c r="S139" i="31"/>
  <c r="U139" i="31"/>
  <c r="S234" i="31"/>
  <c r="S54" i="31"/>
  <c r="S86" i="31"/>
  <c r="T86" i="31"/>
  <c r="U86" i="31"/>
  <c r="U163" i="31"/>
  <c r="T163" i="31"/>
  <c r="S163" i="31"/>
  <c r="U164" i="31" s="1"/>
  <c r="S182" i="31"/>
  <c r="U183" i="31" s="1"/>
  <c r="U150" i="31"/>
  <c r="T150" i="31"/>
  <c r="S150" i="31"/>
  <c r="U151" i="31" s="1"/>
  <c r="S185" i="31"/>
  <c r="S227" i="31"/>
  <c r="S52" i="31"/>
  <c r="T53" i="31" s="1"/>
  <c r="S91" i="31"/>
  <c r="U92" i="31" s="1"/>
  <c r="T63" i="31"/>
  <c r="S63" i="31"/>
  <c r="U63" i="31"/>
  <c r="S53" i="31"/>
  <c r="U67" i="31"/>
  <c r="T67" i="31"/>
  <c r="S67" i="31"/>
  <c r="U68" i="31" s="1"/>
  <c r="U66" i="31"/>
  <c r="T66" i="31"/>
  <c r="U137" i="31"/>
  <c r="T137" i="31"/>
  <c r="S137" i="31"/>
  <c r="T138" i="31" s="1"/>
  <c r="T69" i="31"/>
  <c r="S69" i="31"/>
  <c r="T70" i="31" s="1"/>
  <c r="U69" i="31"/>
  <c r="U107" i="31"/>
  <c r="T107" i="31"/>
  <c r="S107" i="31"/>
  <c r="U108" i="31" s="1"/>
  <c r="U118" i="31"/>
  <c r="T118" i="31"/>
  <c r="S118" i="31"/>
  <c r="T119" i="31" s="1"/>
  <c r="U156" i="31"/>
  <c r="T156" i="31"/>
  <c r="S156" i="31"/>
  <c r="S171" i="31"/>
  <c r="T104" i="31"/>
  <c r="U104" i="31"/>
  <c r="T134" i="31"/>
  <c r="S134" i="31"/>
  <c r="U134" i="31"/>
  <c r="U146" i="31"/>
  <c r="T146" i="31"/>
  <c r="S146" i="31"/>
  <c r="T147" i="31" s="1"/>
  <c r="S178" i="31"/>
  <c r="T179" i="31" s="1"/>
  <c r="S243" i="31"/>
  <c r="U244" i="31" s="1"/>
  <c r="S244" i="31"/>
  <c r="U242" i="31"/>
  <c r="T242" i="31"/>
  <c r="S242" i="31"/>
  <c r="T243" i="31" s="1"/>
  <c r="S151" i="31"/>
  <c r="S215" i="31"/>
  <c r="T216" i="31" s="1"/>
  <c r="U57" i="31"/>
  <c r="T57" i="31"/>
  <c r="S57" i="31"/>
  <c r="U58" i="31" s="1"/>
  <c r="S119" i="31"/>
  <c r="U121" i="31" s="1"/>
  <c r="S180" i="31"/>
  <c r="U180" i="31"/>
  <c r="T180" i="31"/>
  <c r="T143" i="31"/>
  <c r="S143" i="31"/>
  <c r="U143" i="31"/>
  <c r="U222" i="31" l="1"/>
  <c r="T248" i="31"/>
  <c r="U248" i="31"/>
  <c r="T215" i="31"/>
  <c r="U171" i="31"/>
  <c r="T61" i="31"/>
  <c r="T99" i="31"/>
  <c r="T74" i="31"/>
  <c r="T222" i="31"/>
  <c r="T169" i="31"/>
  <c r="U185" i="31"/>
  <c r="U125" i="31"/>
  <c r="T168" i="31"/>
  <c r="U100" i="31"/>
  <c r="U130" i="31"/>
  <c r="T91" i="31"/>
  <c r="U81" i="31"/>
  <c r="T177" i="31"/>
  <c r="U184" i="31"/>
  <c r="T110" i="31"/>
  <c r="U221" i="31"/>
  <c r="U77" i="31"/>
  <c r="T112" i="31"/>
  <c r="T151" i="31"/>
  <c r="T165" i="31"/>
  <c r="U228" i="31"/>
  <c r="U70" i="31"/>
  <c r="U119" i="31"/>
  <c r="T244" i="31"/>
  <c r="U186" i="31"/>
  <c r="U227" i="31"/>
  <c r="T185" i="31"/>
  <c r="U176" i="31"/>
  <c r="U230" i="31"/>
  <c r="T227" i="31"/>
  <c r="U243" i="31"/>
  <c r="T58" i="31"/>
  <c r="T178" i="31"/>
  <c r="U182" i="31"/>
  <c r="U169" i="31"/>
  <c r="T183" i="31"/>
  <c r="T166" i="31"/>
  <c r="U166" i="31"/>
  <c r="U219" i="31"/>
  <c r="T219" i="31"/>
  <c r="U144" i="31"/>
  <c r="T144" i="31"/>
  <c r="T68" i="31"/>
  <c r="T172" i="31"/>
  <c r="U172" i="31"/>
  <c r="U120" i="31"/>
  <c r="T120" i="31"/>
  <c r="U234" i="31"/>
  <c r="U138" i="31"/>
  <c r="U216" i="31"/>
  <c r="U106" i="31"/>
  <c r="T106" i="31"/>
  <c r="T121" i="31"/>
  <c r="U217" i="31"/>
  <c r="T238" i="31"/>
  <c r="U179" i="31"/>
  <c r="T109" i="31"/>
  <c r="U233" i="31"/>
  <c r="T237" i="31"/>
  <c r="U245" i="31"/>
  <c r="T245" i="31"/>
  <c r="U135" i="31"/>
  <c r="T135" i="31"/>
  <c r="T55" i="31"/>
  <c r="U55" i="31"/>
  <c r="T54" i="31"/>
  <c r="T157" i="31"/>
  <c r="U157" i="31"/>
  <c r="U53" i="31"/>
  <c r="U87" i="31"/>
  <c r="T87" i="31"/>
  <c r="U235" i="31"/>
  <c r="T235" i="31"/>
  <c r="U140" i="31"/>
  <c r="T140" i="31"/>
  <c r="U223" i="31"/>
  <c r="T223" i="31"/>
  <c r="T108" i="31"/>
  <c r="U218" i="31"/>
  <c r="T164" i="31"/>
  <c r="U147" i="31"/>
  <c r="T152" i="31"/>
  <c r="U152" i="31"/>
  <c r="U159" i="31"/>
  <c r="T159" i="31"/>
  <c r="U148" i="31"/>
  <c r="T148" i="31"/>
  <c r="T174" i="31"/>
  <c r="U174" i="31"/>
  <c r="U59" i="31"/>
  <c r="T59" i="31"/>
  <c r="U93" i="31"/>
  <c r="T93" i="31"/>
  <c r="U54" i="31"/>
  <c r="U132" i="31"/>
  <c r="T132" i="31"/>
  <c r="T101" i="31"/>
  <c r="U101" i="31"/>
  <c r="T239" i="31"/>
  <c r="U239" i="31"/>
  <c r="T92" i="31"/>
  <c r="N33" i="31" l="1"/>
  <c r="B33" i="31"/>
  <c r="A33" i="31" s="1"/>
  <c r="N43" i="31"/>
  <c r="B43" i="31"/>
  <c r="A43" i="31" s="1"/>
  <c r="N19" i="31"/>
  <c r="B19" i="31"/>
  <c r="A19" i="31" s="1"/>
  <c r="N13" i="31"/>
  <c r="B13" i="31"/>
  <c r="A13" i="31" s="1"/>
  <c r="P13" i="31" s="1"/>
  <c r="P43" i="31" l="1"/>
  <c r="P19" i="31"/>
  <c r="S13" i="31"/>
  <c r="U33" i="31" l="1"/>
  <c r="T33" i="31"/>
  <c r="S33" i="31"/>
  <c r="S43" i="31"/>
  <c r="S19" i="31"/>
  <c r="B31" i="31" l="1"/>
  <c r="A31" i="31" s="1"/>
  <c r="P31" i="31" s="1"/>
  <c r="N45" i="31" l="1"/>
  <c r="N38" i="31"/>
  <c r="N24" i="31"/>
  <c r="N10" i="31"/>
  <c r="N31" i="31"/>
  <c r="N32" i="31"/>
  <c r="N9" i="31"/>
  <c r="N44" i="31"/>
  <c r="N37" i="31"/>
  <c r="N30" i="31"/>
  <c r="N23" i="31"/>
  <c r="N42" i="31"/>
  <c r="N36" i="31"/>
  <c r="N29" i="31"/>
  <c r="N22" i="31"/>
  <c r="N35" i="31"/>
  <c r="N34" i="31"/>
  <c r="N28" i="31"/>
  <c r="N18" i="31"/>
  <c r="N8" i="31"/>
  <c r="N51" i="31"/>
  <c r="N27" i="31"/>
  <c r="N14" i="31"/>
  <c r="N7" i="31"/>
  <c r="N6" i="31"/>
  <c r="N49" i="31"/>
  <c r="N40" i="31"/>
  <c r="N26" i="31"/>
  <c r="N12" i="31"/>
  <c r="N47" i="31"/>
  <c r="N39" i="31"/>
  <c r="N25" i="31"/>
  <c r="N11" i="31"/>
  <c r="N5" i="31"/>
  <c r="N50" i="31"/>
  <c r="N48" i="31"/>
  <c r="N46" i="31"/>
  <c r="N4" i="31"/>
  <c r="L28" i="11"/>
  <c r="Q304" i="31" s="1"/>
  <c r="L14" i="11" l="1"/>
  <c r="Q322" i="31" s="1"/>
  <c r="L29" i="11"/>
  <c r="Q310" i="31" s="1"/>
  <c r="Q277" i="31"/>
  <c r="L21" i="11"/>
  <c r="L22" i="11"/>
  <c r="L10" i="11"/>
  <c r="L32" i="11"/>
  <c r="Q307" i="31" s="1"/>
  <c r="Q285" i="31" l="1"/>
  <c r="Q284" i="31"/>
  <c r="Q291" i="31"/>
  <c r="Q293" i="31"/>
  <c r="Q292" i="31"/>
  <c r="Q290" i="31"/>
  <c r="Q289" i="31"/>
  <c r="Q302" i="31"/>
  <c r="Q300" i="31"/>
  <c r="Q303" i="31"/>
  <c r="Q301" i="31"/>
  <c r="X34" i="11"/>
  <c r="L34" i="11"/>
  <c r="F34" i="11"/>
  <c r="E34" i="11"/>
  <c r="B34" i="11"/>
  <c r="A34" i="11" s="1"/>
  <c r="R970" i="30"/>
  <c r="S970" i="30" s="1"/>
  <c r="Q311" i="31" l="1"/>
  <c r="Q305" i="31"/>
  <c r="AL34" i="11"/>
  <c r="J34" i="11"/>
  <c r="G34" i="11"/>
  <c r="BE34" i="11"/>
  <c r="H34" i="11"/>
  <c r="I34" i="11"/>
  <c r="R305" i="31" l="1"/>
  <c r="R311" i="31"/>
  <c r="Z34" i="11"/>
  <c r="Y34" i="11"/>
  <c r="B17" i="11" l="1"/>
  <c r="A17" i="11" s="1"/>
  <c r="E17" i="11"/>
  <c r="F17" i="11"/>
  <c r="L17" i="11"/>
  <c r="X17" i="11"/>
  <c r="Q245" i="31"/>
  <c r="E13" i="11"/>
  <c r="F13" i="11"/>
  <c r="L13" i="11"/>
  <c r="X13" i="11"/>
  <c r="B12" i="11"/>
  <c r="A12" i="11" s="1"/>
  <c r="E12" i="11"/>
  <c r="F12" i="11"/>
  <c r="AL12" i="11" s="1"/>
  <c r="L12" i="11"/>
  <c r="Q321" i="31" s="1"/>
  <c r="X12" i="11"/>
  <c r="B23" i="11"/>
  <c r="A23" i="11" s="1"/>
  <c r="E23" i="11"/>
  <c r="F23" i="11"/>
  <c r="L23" i="11"/>
  <c r="Q313" i="31" s="1"/>
  <c r="X23" i="11"/>
  <c r="B35" i="11"/>
  <c r="A35" i="11" s="1"/>
  <c r="E35" i="11"/>
  <c r="F35" i="11"/>
  <c r="L35" i="11"/>
  <c r="Q296" i="31" s="1"/>
  <c r="X35" i="11"/>
  <c r="B22" i="11"/>
  <c r="A22" i="11" s="1"/>
  <c r="E22" i="11"/>
  <c r="F22" i="11"/>
  <c r="X22" i="11"/>
  <c r="B33" i="11"/>
  <c r="A33" i="11" s="1"/>
  <c r="E33" i="11"/>
  <c r="F33" i="11"/>
  <c r="L33" i="11"/>
  <c r="Q308" i="31" s="1"/>
  <c r="X33" i="11"/>
  <c r="B10" i="11"/>
  <c r="A10" i="11" s="1"/>
  <c r="E10" i="11"/>
  <c r="F10" i="11"/>
  <c r="X10" i="11"/>
  <c r="B32" i="11"/>
  <c r="A32" i="11" s="1"/>
  <c r="E32" i="11"/>
  <c r="F32" i="11"/>
  <c r="X32" i="11"/>
  <c r="E21" i="11"/>
  <c r="F21" i="11"/>
  <c r="X21" i="11"/>
  <c r="B29" i="11"/>
  <c r="A29" i="11" s="1"/>
  <c r="E29" i="11"/>
  <c r="F29" i="11"/>
  <c r="X29" i="11"/>
  <c r="B13" i="11"/>
  <c r="A13" i="11" s="1"/>
  <c r="B28" i="11"/>
  <c r="A28" i="11" s="1"/>
  <c r="E28" i="11"/>
  <c r="F28" i="11"/>
  <c r="X28" i="11"/>
  <c r="B14" i="11"/>
  <c r="A14" i="11" s="1"/>
  <c r="E14" i="11"/>
  <c r="F14" i="11"/>
  <c r="X14" i="11"/>
  <c r="B20" i="11"/>
  <c r="A20" i="11" s="1"/>
  <c r="E20" i="11"/>
  <c r="F20" i="11"/>
  <c r="L20" i="11"/>
  <c r="Q288" i="31" s="1"/>
  <c r="X20" i="11"/>
  <c r="Q280" i="31" l="1"/>
  <c r="Q279" i="31"/>
  <c r="Q278" i="31"/>
  <c r="Q281" i="31"/>
  <c r="Q325" i="31"/>
  <c r="Q327" i="31"/>
  <c r="Q328" i="31"/>
  <c r="Q326" i="31"/>
  <c r="Q329" i="31"/>
  <c r="AL20" i="11"/>
  <c r="H20" i="11"/>
  <c r="AL35" i="11"/>
  <c r="H35" i="11"/>
  <c r="BE20" i="11"/>
  <c r="AL33" i="11"/>
  <c r="AL14" i="11"/>
  <c r="G21" i="11"/>
  <c r="I21" i="11"/>
  <c r="Y21" i="11" s="1"/>
  <c r="J20" i="11"/>
  <c r="R288" i="31" s="1"/>
  <c r="J21" i="11"/>
  <c r="G12" i="11"/>
  <c r="H12" i="11"/>
  <c r="G23" i="11"/>
  <c r="AL23" i="11"/>
  <c r="J17" i="11"/>
  <c r="G20" i="11"/>
  <c r="BE28" i="11"/>
  <c r="H21" i="11"/>
  <c r="G33" i="11"/>
  <c r="I12" i="11"/>
  <c r="Z12" i="11" s="1"/>
  <c r="BE22" i="11"/>
  <c r="G35" i="11"/>
  <c r="BE12" i="11"/>
  <c r="J12" i="11"/>
  <c r="R321" i="31" s="1"/>
  <c r="I23" i="11"/>
  <c r="Z23" i="11" s="1"/>
  <c r="J23" i="11"/>
  <c r="R313" i="31" s="1"/>
  <c r="H23" i="11"/>
  <c r="J29" i="11"/>
  <c r="R310" i="31" s="1"/>
  <c r="AL29" i="11"/>
  <c r="G29" i="11"/>
  <c r="I29" i="11"/>
  <c r="Z29" i="11" s="1"/>
  <c r="R277" i="31"/>
  <c r="H14" i="11"/>
  <c r="G14" i="11"/>
  <c r="I14" i="11"/>
  <c r="Y14" i="11" s="1"/>
  <c r="BE14" i="11"/>
  <c r="J14" i="11"/>
  <c r="R322" i="31" s="1"/>
  <c r="H22" i="11"/>
  <c r="G22" i="11"/>
  <c r="AL22" i="11"/>
  <c r="I22" i="11"/>
  <c r="Y22" i="11" s="1"/>
  <c r="G32" i="11"/>
  <c r="H32" i="11"/>
  <c r="AL32" i="11"/>
  <c r="I33" i="11"/>
  <c r="Y33" i="11" s="1"/>
  <c r="H33" i="11"/>
  <c r="J33" i="11"/>
  <c r="R308" i="31" s="1"/>
  <c r="I35" i="11"/>
  <c r="Y35" i="11" s="1"/>
  <c r="J35" i="11"/>
  <c r="R296" i="31" s="1"/>
  <c r="R245" i="31"/>
  <c r="AL17" i="11"/>
  <c r="I20" i="11"/>
  <c r="G28" i="11"/>
  <c r="AL28" i="11"/>
  <c r="I28" i="11"/>
  <c r="J28" i="11"/>
  <c r="R304" i="31" s="1"/>
  <c r="H28" i="11"/>
  <c r="H13" i="11"/>
  <c r="I13" i="11"/>
  <c r="G13" i="11"/>
  <c r="J13" i="11"/>
  <c r="H29" i="11"/>
  <c r="I10" i="11"/>
  <c r="H10" i="11"/>
  <c r="J10" i="11"/>
  <c r="G10" i="11"/>
  <c r="AL10" i="11"/>
  <c r="I32" i="11"/>
  <c r="J32" i="11"/>
  <c r="R307" i="31" s="1"/>
  <c r="J22" i="11"/>
  <c r="G17" i="11"/>
  <c r="BE17" i="11"/>
  <c r="H17" i="11"/>
  <c r="I17" i="11"/>
  <c r="R290" i="31" l="1"/>
  <c r="R293" i="31"/>
  <c r="R289" i="31"/>
  <c r="R292" i="31"/>
  <c r="R291" i="31"/>
  <c r="R281" i="31"/>
  <c r="R279" i="31"/>
  <c r="R278" i="31"/>
  <c r="R280" i="31"/>
  <c r="R325" i="31"/>
  <c r="R328" i="31"/>
  <c r="R327" i="31"/>
  <c r="R326" i="31"/>
  <c r="R329" i="31"/>
  <c r="R303" i="31"/>
  <c r="R300" i="31"/>
  <c r="R302" i="31"/>
  <c r="R301" i="31"/>
  <c r="R284" i="31"/>
  <c r="R285" i="31"/>
  <c r="Z21" i="11"/>
  <c r="Y12" i="11"/>
  <c r="Y23" i="11"/>
  <c r="Y29" i="11"/>
  <c r="Z14" i="11"/>
  <c r="Z22" i="11"/>
  <c r="Z33" i="11"/>
  <c r="Z35" i="11"/>
  <c r="Y10" i="11"/>
  <c r="Z10" i="11"/>
  <c r="Y13" i="11"/>
  <c r="Z13" i="11"/>
  <c r="Y17" i="11"/>
  <c r="Z17" i="11"/>
  <c r="Y32" i="11"/>
  <c r="Z32" i="11"/>
  <c r="Y28" i="11"/>
  <c r="Z28" i="11"/>
  <c r="Z20" i="11"/>
  <c r="Y20" i="11"/>
  <c r="B32" i="31" l="1"/>
  <c r="A32" i="31" s="1"/>
  <c r="P32" i="31" l="1"/>
  <c r="U32" i="31" l="1"/>
  <c r="T32" i="31"/>
  <c r="L25" i="11"/>
  <c r="L19" i="11"/>
  <c r="L16" i="11"/>
  <c r="Q282" i="31" s="1"/>
  <c r="Q319" i="31" l="1"/>
  <c r="Q320" i="31"/>
  <c r="Q314" i="31"/>
  <c r="Q316" i="31"/>
  <c r="Q317" i="31"/>
  <c r="Q318" i="31"/>
  <c r="Q315" i="31"/>
  <c r="Q294" i="31"/>
  <c r="Q295" i="31"/>
  <c r="Q259" i="31"/>
  <c r="Q264" i="31"/>
  <c r="Q248" i="31"/>
  <c r="Q261" i="31"/>
  <c r="Q257" i="31"/>
  <c r="Q252" i="31"/>
  <c r="Q266" i="31"/>
  <c r="Q255" i="31"/>
  <c r="Q256" i="31"/>
  <c r="Q253" i="31"/>
  <c r="Q262" i="31"/>
  <c r="Q258" i="31"/>
  <c r="Q247" i="31"/>
  <c r="Q249" i="31"/>
  <c r="Q192" i="31"/>
  <c r="Q193" i="31"/>
  <c r="Q191" i="31"/>
  <c r="L27" i="11"/>
  <c r="Q309" i="31" s="1"/>
  <c r="L24" i="11"/>
  <c r="Q299" i="31" s="1"/>
  <c r="L11" i="11" l="1"/>
  <c r="Q276" i="31"/>
  <c r="L30" i="11"/>
  <c r="Q330" i="31" s="1"/>
  <c r="L15" i="11"/>
  <c r="L31" i="11"/>
  <c r="Q283" i="31" s="1"/>
  <c r="B15" i="11"/>
  <c r="A15" i="11" s="1"/>
  <c r="B31" i="11"/>
  <c r="A31" i="11" s="1"/>
  <c r="B21" i="11"/>
  <c r="A21" i="11" s="1"/>
  <c r="B26" i="11"/>
  <c r="A26" i="11" s="1"/>
  <c r="B27" i="11"/>
  <c r="A27" i="11" s="1"/>
  <c r="B24" i="11"/>
  <c r="A24" i="11" s="1"/>
  <c r="B11" i="11"/>
  <c r="A11" i="11" s="1"/>
  <c r="B30" i="11"/>
  <c r="A30" i="11" s="1"/>
  <c r="B16" i="11"/>
  <c r="A16" i="11" s="1"/>
  <c r="B25" i="11"/>
  <c r="A25" i="11" s="1"/>
  <c r="B19" i="11"/>
  <c r="A19" i="11" s="1"/>
  <c r="Q287" i="31" l="1"/>
  <c r="Q286" i="31"/>
  <c r="Q323" i="31"/>
  <c r="Q324" i="31"/>
  <c r="B335" i="38"/>
  <c r="B334" i="38"/>
  <c r="B333" i="38"/>
  <c r="B332" i="38"/>
  <c r="B331" i="38"/>
  <c r="B330" i="38"/>
  <c r="B329" i="38"/>
  <c r="B328" i="38"/>
  <c r="B327" i="38"/>
  <c r="B326" i="38"/>
  <c r="B325" i="38"/>
  <c r="B324" i="38"/>
  <c r="B323" i="38"/>
  <c r="B322" i="38"/>
  <c r="B321" i="38"/>
  <c r="B320" i="38"/>
  <c r="B319" i="38"/>
  <c r="B318" i="38"/>
  <c r="B317" i="38"/>
  <c r="B316" i="38"/>
  <c r="B315" i="38"/>
  <c r="B314" i="38"/>
  <c r="B313" i="38"/>
  <c r="B312" i="38"/>
  <c r="B311" i="38"/>
  <c r="B310" i="38"/>
  <c r="B309" i="38"/>
  <c r="B308" i="38"/>
  <c r="B307" i="38"/>
  <c r="B306" i="38"/>
  <c r="B305" i="38"/>
  <c r="B304" i="38"/>
  <c r="B303" i="38"/>
  <c r="B302" i="38"/>
  <c r="B301" i="38"/>
  <c r="B300" i="38"/>
  <c r="B299" i="38"/>
  <c r="B298" i="38"/>
  <c r="B297" i="38"/>
  <c r="B296" i="38"/>
  <c r="B295" i="38"/>
  <c r="B294" i="38"/>
  <c r="B293" i="38"/>
  <c r="B292" i="38"/>
  <c r="B291" i="38"/>
  <c r="B290" i="38"/>
  <c r="B289" i="38"/>
  <c r="B288" i="38"/>
  <c r="B287" i="38"/>
  <c r="B286" i="38"/>
  <c r="B285" i="38"/>
  <c r="B284" i="38"/>
  <c r="B283" i="38"/>
  <c r="B282" i="38"/>
  <c r="B281" i="38"/>
  <c r="B280" i="38"/>
  <c r="B279" i="38"/>
  <c r="B278" i="38"/>
  <c r="B277" i="38"/>
  <c r="B276" i="38"/>
  <c r="B275" i="38"/>
  <c r="B274" i="38"/>
  <c r="B273" i="38"/>
  <c r="B272" i="38"/>
  <c r="B271" i="38"/>
  <c r="B270" i="38"/>
  <c r="B269" i="38"/>
  <c r="B268" i="38"/>
  <c r="B267" i="38"/>
  <c r="B266" i="38"/>
  <c r="B265" i="38"/>
  <c r="B264" i="38"/>
  <c r="B263" i="38"/>
  <c r="B262" i="38"/>
  <c r="B261" i="38"/>
  <c r="B260" i="38"/>
  <c r="B259" i="38"/>
  <c r="B258" i="38"/>
  <c r="B257" i="38"/>
  <c r="B256" i="38"/>
  <c r="B255" i="38"/>
  <c r="B254" i="38"/>
  <c r="B253" i="38"/>
  <c r="B252" i="38"/>
  <c r="B251" i="38"/>
  <c r="B250" i="38"/>
  <c r="B249" i="38"/>
  <c r="B248" i="38"/>
  <c r="B247" i="38"/>
  <c r="B246" i="38"/>
  <c r="B245" i="38"/>
  <c r="B244" i="38"/>
  <c r="B243" i="38"/>
  <c r="B242" i="38"/>
  <c r="B241" i="38"/>
  <c r="B240" i="38"/>
  <c r="B239" i="38"/>
  <c r="B238" i="38"/>
  <c r="B237" i="38"/>
  <c r="B236" i="38"/>
  <c r="B235" i="38"/>
  <c r="B234" i="38"/>
  <c r="B233" i="38"/>
  <c r="B232" i="38"/>
  <c r="B231" i="38"/>
  <c r="B230" i="38"/>
  <c r="B229" i="38"/>
  <c r="B228" i="38"/>
  <c r="B227" i="38"/>
  <c r="B226" i="38"/>
  <c r="B225" i="38"/>
  <c r="B224" i="38"/>
  <c r="B223" i="38"/>
  <c r="B222" i="38"/>
  <c r="B221" i="38"/>
  <c r="B220" i="38"/>
  <c r="B219" i="38"/>
  <c r="B218" i="38"/>
  <c r="B217" i="38"/>
  <c r="B216" i="38"/>
  <c r="B215" i="38"/>
  <c r="B214" i="38"/>
  <c r="B213" i="38"/>
  <c r="B212" i="38"/>
  <c r="B211" i="38"/>
  <c r="B210" i="38"/>
  <c r="B209" i="38"/>
  <c r="B208" i="38"/>
  <c r="B207" i="38"/>
  <c r="B206" i="38"/>
  <c r="B205" i="38"/>
  <c r="B204" i="38"/>
  <c r="B203" i="38"/>
  <c r="B202" i="38"/>
  <c r="B201" i="38"/>
  <c r="B200" i="38"/>
  <c r="B199" i="38"/>
  <c r="B198" i="38"/>
  <c r="B197" i="38"/>
  <c r="B196" i="38"/>
  <c r="B195" i="38"/>
  <c r="B194" i="38"/>
  <c r="B193" i="38"/>
  <c r="B192" i="38"/>
  <c r="B191" i="38"/>
  <c r="B190" i="38"/>
  <c r="B189" i="38"/>
  <c r="B188" i="38"/>
  <c r="B187" i="38"/>
  <c r="B186" i="38"/>
  <c r="B185" i="38"/>
  <c r="B184" i="38"/>
  <c r="B183" i="38"/>
  <c r="B182" i="38"/>
  <c r="B181" i="38"/>
  <c r="B180" i="38"/>
  <c r="B179" i="38"/>
  <c r="B178" i="38"/>
  <c r="B177" i="38"/>
  <c r="B176" i="38"/>
  <c r="B175" i="38"/>
  <c r="B174" i="38"/>
  <c r="B173" i="38"/>
  <c r="B172" i="38"/>
  <c r="B171" i="38"/>
  <c r="B170" i="38"/>
  <c r="B169" i="38"/>
  <c r="B168" i="38"/>
  <c r="B167" i="38"/>
  <c r="B166" i="38"/>
  <c r="B165" i="38"/>
  <c r="B164" i="38"/>
  <c r="B163" i="38"/>
  <c r="B162" i="38"/>
  <c r="B161" i="38"/>
  <c r="B160" i="38"/>
  <c r="B159" i="38"/>
  <c r="B158" i="38"/>
  <c r="B157" i="38"/>
  <c r="B156" i="38"/>
  <c r="B45" i="31" l="1"/>
  <c r="A45" i="31" s="1"/>
  <c r="B38" i="31"/>
  <c r="A38" i="31" s="1"/>
  <c r="B24" i="31"/>
  <c r="A24" i="31" s="1"/>
  <c r="B10" i="31"/>
  <c r="A10" i="31" s="1"/>
  <c r="B35" i="31"/>
  <c r="A35" i="31" s="1"/>
  <c r="B7" i="31"/>
  <c r="A7" i="31" s="1"/>
  <c r="P10" i="31" l="1"/>
  <c r="P45" i="31"/>
  <c r="P7" i="31"/>
  <c r="S7" i="31" s="1"/>
  <c r="P24" i="31"/>
  <c r="N3" i="31" l="1"/>
  <c r="B3" i="31"/>
  <c r="A3" i="31" s="1"/>
  <c r="N15" i="31"/>
  <c r="B15" i="31"/>
  <c r="A15" i="31" s="1"/>
  <c r="N2" i="31"/>
  <c r="B2" i="31"/>
  <c r="A2" i="31" s="1"/>
  <c r="N16" i="31"/>
  <c r="B16" i="31"/>
  <c r="A16" i="31" s="1"/>
  <c r="N20" i="31"/>
  <c r="B20" i="31"/>
  <c r="A20" i="31" s="1"/>
  <c r="P20" i="31" s="1"/>
  <c r="R964" i="30"/>
  <c r="R965" i="30"/>
  <c r="R966" i="30"/>
  <c r="R967" i="30"/>
  <c r="R968" i="30"/>
  <c r="Q965" i="30"/>
  <c r="Q966" i="30"/>
  <c r="Q967" i="30"/>
  <c r="Q968" i="30"/>
  <c r="X19" i="11"/>
  <c r="F19" i="11"/>
  <c r="E19" i="11"/>
  <c r="X25" i="11"/>
  <c r="F25" i="11"/>
  <c r="E25" i="11"/>
  <c r="X16" i="11"/>
  <c r="F16" i="11"/>
  <c r="E16" i="11"/>
  <c r="X31" i="11"/>
  <c r="F31" i="11"/>
  <c r="E31" i="11"/>
  <c r="X30" i="11"/>
  <c r="F30" i="11"/>
  <c r="E30" i="11"/>
  <c r="X24" i="11"/>
  <c r="F24" i="11"/>
  <c r="E24" i="11"/>
  <c r="S966" i="30" l="1"/>
  <c r="S968" i="30"/>
  <c r="S965" i="30"/>
  <c r="I19" i="11"/>
  <c r="H25" i="11"/>
  <c r="H30" i="11"/>
  <c r="I31" i="11"/>
  <c r="AL31" i="11"/>
  <c r="G31" i="11"/>
  <c r="S967" i="30"/>
  <c r="G16" i="11"/>
  <c r="J25" i="11"/>
  <c r="P3" i="31"/>
  <c r="P15" i="31"/>
  <c r="S15" i="31" s="1"/>
  <c r="P2" i="31"/>
  <c r="H24" i="11"/>
  <c r="AL24" i="11"/>
  <c r="G24" i="11"/>
  <c r="I24" i="11"/>
  <c r="J24" i="11"/>
  <c r="R299" i="31" s="1"/>
  <c r="BE24" i="11"/>
  <c r="G30" i="11"/>
  <c r="AL30" i="11"/>
  <c r="H31" i="11"/>
  <c r="I30" i="11"/>
  <c r="J31" i="11"/>
  <c r="R283" i="31" s="1"/>
  <c r="BE31" i="11"/>
  <c r="J30" i="11"/>
  <c r="R330" i="31" s="1"/>
  <c r="J16" i="11"/>
  <c r="R282" i="31" s="1"/>
  <c r="H16" i="11"/>
  <c r="AL16" i="11"/>
  <c r="I16" i="11"/>
  <c r="I25" i="11"/>
  <c r="AL25" i="11"/>
  <c r="G25" i="11"/>
  <c r="AL19" i="11"/>
  <c r="G19" i="11"/>
  <c r="BE19" i="11"/>
  <c r="H19" i="11"/>
  <c r="J19" i="11"/>
  <c r="R314" i="31" l="1"/>
  <c r="R317" i="31"/>
  <c r="R319" i="31"/>
  <c r="R316" i="31"/>
  <c r="R315" i="31"/>
  <c r="R318" i="31"/>
  <c r="R320" i="31"/>
  <c r="R295" i="31"/>
  <c r="R294" i="31"/>
  <c r="R249" i="31"/>
  <c r="R247" i="31"/>
  <c r="R192" i="31"/>
  <c r="R191" i="31"/>
  <c r="R193" i="31"/>
  <c r="R252" i="31"/>
  <c r="R259" i="31"/>
  <c r="R262" i="31"/>
  <c r="R256" i="31"/>
  <c r="R255" i="31"/>
  <c r="R266" i="31"/>
  <c r="R258" i="31"/>
  <c r="R264" i="31"/>
  <c r="R248" i="31"/>
  <c r="R257" i="31"/>
  <c r="R253" i="31"/>
  <c r="R261" i="31"/>
  <c r="Y25" i="11"/>
  <c r="Z25" i="11"/>
  <c r="Z30" i="11"/>
  <c r="Y30" i="11"/>
  <c r="Y24" i="11"/>
  <c r="Z24" i="11"/>
  <c r="Z31" i="11"/>
  <c r="Y31" i="11"/>
  <c r="Z19" i="11"/>
  <c r="Y19" i="11"/>
  <c r="Z16" i="11"/>
  <c r="Y16" i="11"/>
  <c r="U3" i="31"/>
  <c r="S3" i="31"/>
  <c r="S2" i="31"/>
  <c r="T3" i="31"/>
  <c r="E18" i="11"/>
  <c r="AF295" i="44" l="1"/>
  <c r="N21" i="44"/>
  <c r="N22" i="44"/>
  <c r="N31" i="44"/>
  <c r="N49" i="44"/>
  <c r="N56" i="44"/>
  <c r="N64" i="44"/>
  <c r="N65" i="44"/>
  <c r="N88" i="44"/>
  <c r="N97" i="44"/>
  <c r="N105" i="44"/>
  <c r="N134" i="44"/>
  <c r="N140" i="44"/>
  <c r="N149" i="44"/>
  <c r="N166" i="44"/>
  <c r="N188" i="44"/>
  <c r="N190" i="44"/>
  <c r="N204" i="44"/>
  <c r="N209" i="44"/>
  <c r="N210" i="44"/>
  <c r="N220" i="44"/>
  <c r="N221" i="44"/>
  <c r="N233" i="44"/>
  <c r="N249" i="44"/>
  <c r="N253" i="44"/>
  <c r="N264" i="44"/>
  <c r="N269" i="44"/>
  <c r="N271" i="44"/>
  <c r="N272" i="44"/>
  <c r="N274" i="44"/>
  <c r="N279" i="44"/>
  <c r="N284" i="44"/>
  <c r="N285" i="44"/>
  <c r="N288" i="44"/>
  <c r="N289" i="44"/>
  <c r="N290" i="44"/>
  <c r="O19" i="44"/>
  <c r="O21" i="44"/>
  <c r="O22" i="44"/>
  <c r="O31" i="44"/>
  <c r="O49" i="44"/>
  <c r="O56" i="44"/>
  <c r="O64" i="44"/>
  <c r="O65" i="44"/>
  <c r="O84" i="44"/>
  <c r="O88" i="44"/>
  <c r="O97" i="44"/>
  <c r="O105" i="44"/>
  <c r="O134" i="44"/>
  <c r="O140" i="44"/>
  <c r="O149" i="44"/>
  <c r="O166" i="44"/>
  <c r="O169" i="44"/>
  <c r="O188" i="44"/>
  <c r="O190" i="44"/>
  <c r="O204" i="44"/>
  <c r="O209" i="44"/>
  <c r="O210" i="44"/>
  <c r="O220" i="44"/>
  <c r="O221" i="44"/>
  <c r="O233" i="44"/>
  <c r="O249" i="44"/>
  <c r="O253" i="44"/>
  <c r="O264" i="44"/>
  <c r="O269" i="44"/>
  <c r="O271" i="44"/>
  <c r="O272" i="44"/>
  <c r="O274" i="44"/>
  <c r="O279" i="44"/>
  <c r="O284" i="44"/>
  <c r="O285" i="44"/>
  <c r="O288" i="44"/>
  <c r="O289" i="44"/>
  <c r="O290" i="44"/>
  <c r="R550" i="30" l="1"/>
  <c r="Q550" i="30"/>
  <c r="R542" i="30"/>
  <c r="Q542" i="30"/>
  <c r="D1" i="31"/>
  <c r="S550" i="30" l="1"/>
  <c r="S542" i="30"/>
  <c r="AF36" i="11"/>
  <c r="AF37" i="11"/>
  <c r="AF38" i="11"/>
  <c r="AF39" i="11"/>
  <c r="AF40" i="11"/>
  <c r="AF41" i="11"/>
  <c r="AF42" i="11"/>
  <c r="AF43" i="11"/>
  <c r="AF44" i="11"/>
  <c r="AF45" i="11"/>
  <c r="AF46" i="11"/>
  <c r="AF47" i="11"/>
  <c r="AF48" i="11"/>
  <c r="N63" i="51" l="1"/>
  <c r="O63" i="51" s="1"/>
  <c r="N64" i="51"/>
  <c r="O64" i="51" s="1"/>
  <c r="N65" i="51"/>
  <c r="O65" i="51" s="1"/>
  <c r="N66" i="51"/>
  <c r="O66" i="51" s="1"/>
  <c r="N67" i="51"/>
  <c r="O67" i="51" s="1"/>
  <c r="N68" i="51"/>
  <c r="O68" i="51" s="1"/>
  <c r="N69" i="51"/>
  <c r="O69" i="51" s="1"/>
  <c r="N70" i="51"/>
  <c r="O70" i="51" s="1"/>
  <c r="N71" i="51"/>
  <c r="O71" i="51" s="1"/>
  <c r="N72" i="51"/>
  <c r="O72" i="51" s="1"/>
  <c r="N73" i="51"/>
  <c r="O73" i="51" s="1"/>
  <c r="N74" i="51"/>
  <c r="O74" i="51" s="1"/>
  <c r="N75" i="51"/>
  <c r="O75" i="51" s="1"/>
  <c r="N76" i="51"/>
  <c r="O76" i="51" s="1"/>
  <c r="N77" i="51"/>
  <c r="O77" i="51" s="1"/>
  <c r="N78" i="51"/>
  <c r="O78" i="51" s="1"/>
  <c r="N79" i="51"/>
  <c r="O79" i="51" s="1"/>
  <c r="N80" i="51"/>
  <c r="O80" i="51" s="1"/>
  <c r="N81" i="51"/>
  <c r="O81" i="51" s="1"/>
  <c r="N82" i="51"/>
  <c r="O82" i="51" s="1"/>
  <c r="N83" i="51"/>
  <c r="O83" i="51" s="1"/>
  <c r="N84" i="51"/>
  <c r="O84" i="51" s="1"/>
  <c r="N85" i="51"/>
  <c r="O85" i="51" s="1"/>
  <c r="N86" i="51"/>
  <c r="O86" i="51" s="1"/>
  <c r="N87" i="51"/>
  <c r="O87" i="51" s="1"/>
  <c r="N88" i="51"/>
  <c r="O88" i="51" s="1"/>
  <c r="N89" i="51"/>
  <c r="O89" i="51" s="1"/>
  <c r="N90" i="51"/>
  <c r="O90" i="51" s="1"/>
  <c r="N91" i="51"/>
  <c r="O91" i="51" s="1"/>
  <c r="N92" i="51"/>
  <c r="O92" i="51" s="1"/>
  <c r="N93" i="51"/>
  <c r="O93" i="51" s="1"/>
  <c r="N94" i="51"/>
  <c r="O94" i="51" s="1"/>
  <c r="N95" i="51"/>
  <c r="O95" i="51" s="1"/>
  <c r="N96" i="51"/>
  <c r="O96" i="51" s="1"/>
  <c r="N97" i="51"/>
  <c r="O97" i="51" s="1"/>
  <c r="N98" i="51"/>
  <c r="O98" i="51" s="1"/>
  <c r="N99" i="51"/>
  <c r="O99" i="51" s="1"/>
  <c r="N100" i="51"/>
  <c r="O100" i="51" s="1"/>
  <c r="N101" i="51"/>
  <c r="O101" i="51" s="1"/>
  <c r="N102" i="51"/>
  <c r="O102" i="51" s="1"/>
  <c r="N103" i="51"/>
  <c r="O103" i="51" s="1"/>
  <c r="N104" i="51"/>
  <c r="O104" i="51" s="1"/>
  <c r="N105" i="51"/>
  <c r="O105" i="51" s="1"/>
  <c r="N106" i="51"/>
  <c r="O106" i="51" s="1"/>
  <c r="N107" i="51"/>
  <c r="O107" i="51" s="1"/>
  <c r="N108" i="51"/>
  <c r="O108" i="51" s="1"/>
  <c r="N109" i="51"/>
  <c r="O109" i="51" s="1"/>
  <c r="N110" i="51"/>
  <c r="O110" i="51" s="1"/>
  <c r="N111" i="51"/>
  <c r="O111" i="51" s="1"/>
  <c r="N112" i="51"/>
  <c r="O112" i="51" s="1"/>
  <c r="N113" i="51"/>
  <c r="O113" i="51" s="1"/>
  <c r="N114" i="51"/>
  <c r="O114" i="51" s="1"/>
  <c r="N115" i="51"/>
  <c r="O115" i="51" s="1"/>
  <c r="N116" i="51"/>
  <c r="O116" i="51" s="1"/>
  <c r="N117" i="51"/>
  <c r="O117" i="51" s="1"/>
  <c r="N118" i="51"/>
  <c r="O118" i="51" s="1"/>
  <c r="N119" i="51"/>
  <c r="O119" i="51" s="1"/>
  <c r="N120" i="51"/>
  <c r="O120" i="51" s="1"/>
  <c r="N121" i="51"/>
  <c r="O121" i="51" s="1"/>
  <c r="N122" i="51"/>
  <c r="O122" i="51" s="1"/>
  <c r="N123" i="51"/>
  <c r="O123" i="51" s="1"/>
  <c r="N124" i="51"/>
  <c r="O124" i="51" s="1"/>
  <c r="N125" i="51"/>
  <c r="O125" i="51" s="1"/>
  <c r="N126" i="51"/>
  <c r="O126" i="51" s="1"/>
  <c r="N127" i="51"/>
  <c r="O127" i="51" s="1"/>
  <c r="N128" i="51"/>
  <c r="O128" i="51" s="1"/>
  <c r="N129" i="51"/>
  <c r="O129" i="51" s="1"/>
  <c r="N130" i="51"/>
  <c r="O130" i="51" s="1"/>
  <c r="N131" i="51"/>
  <c r="O131" i="51" s="1"/>
  <c r="N132" i="51"/>
  <c r="O132" i="51" s="1"/>
  <c r="N133" i="51"/>
  <c r="O133" i="51" s="1"/>
  <c r="N134" i="51"/>
  <c r="O134" i="51" s="1"/>
  <c r="N135" i="51"/>
  <c r="O135" i="51" s="1"/>
  <c r="N136" i="51"/>
  <c r="O136" i="51" s="1"/>
  <c r="N137" i="51"/>
  <c r="O137" i="51" s="1"/>
  <c r="N138" i="51"/>
  <c r="O138" i="51" s="1"/>
  <c r="N139" i="51"/>
  <c r="O139" i="51" s="1"/>
  <c r="N140" i="51"/>
  <c r="O140" i="51" s="1"/>
  <c r="N141" i="51"/>
  <c r="O141" i="51" s="1"/>
  <c r="N142" i="51"/>
  <c r="O142" i="51" s="1"/>
  <c r="N143" i="51"/>
  <c r="O143" i="51" s="1"/>
  <c r="N144" i="51"/>
  <c r="O144" i="51" s="1"/>
  <c r="N145" i="51"/>
  <c r="O145" i="51" s="1"/>
  <c r="N146" i="51"/>
  <c r="O146" i="51" s="1"/>
  <c r="N147" i="51"/>
  <c r="O147" i="51" s="1"/>
  <c r="N148" i="51"/>
  <c r="O148" i="51" s="1"/>
  <c r="N149" i="51"/>
  <c r="O149" i="51" s="1"/>
  <c r="N150" i="51"/>
  <c r="O150" i="51" s="1"/>
  <c r="N151" i="51"/>
  <c r="O151" i="51" s="1"/>
  <c r="N152" i="51"/>
  <c r="O152" i="51" s="1"/>
  <c r="N153" i="51"/>
  <c r="O153" i="51" s="1"/>
  <c r="N154" i="51"/>
  <c r="O154" i="51" s="1"/>
  <c r="N155" i="51"/>
  <c r="O155" i="51" s="1"/>
  <c r="N156" i="51"/>
  <c r="O156" i="51" s="1"/>
  <c r="N157" i="51"/>
  <c r="O157" i="51" s="1"/>
  <c r="N158" i="51"/>
  <c r="O158" i="51" s="1"/>
  <c r="N159" i="51"/>
  <c r="O159" i="51" s="1"/>
  <c r="N160" i="51"/>
  <c r="O160" i="51" s="1"/>
  <c r="N161" i="51"/>
  <c r="O161" i="51" s="1"/>
  <c r="N162" i="51"/>
  <c r="O162" i="51" s="1"/>
  <c r="N163" i="51"/>
  <c r="O163" i="51" s="1"/>
  <c r="N62" i="51"/>
  <c r="O62" i="51" s="1"/>
  <c r="Q964" i="30"/>
  <c r="S964" i="30" s="1"/>
  <c r="R963" i="30"/>
  <c r="Q963" i="30"/>
  <c r="R962" i="30"/>
  <c r="Q962" i="30"/>
  <c r="R961" i="30"/>
  <c r="Q961" i="30"/>
  <c r="Q915" i="30"/>
  <c r="R915" i="30"/>
  <c r="R2" i="11"/>
  <c r="S2" i="11"/>
  <c r="T2" i="11"/>
  <c r="U2" i="11"/>
  <c r="V2" i="11"/>
  <c r="W2" i="11"/>
  <c r="Q2" i="11"/>
  <c r="S961" i="30" l="1"/>
  <c r="S963" i="30"/>
  <c r="S915" i="30"/>
  <c r="S962" i="30"/>
  <c r="AE36" i="11" l="1"/>
  <c r="AE37" i="11"/>
  <c r="AE38" i="11"/>
  <c r="AE39" i="11"/>
  <c r="AE40" i="11"/>
  <c r="AE41" i="11"/>
  <c r="AE42" i="11"/>
  <c r="AE43" i="11"/>
  <c r="AE44" i="11"/>
  <c r="AE45" i="11"/>
  <c r="AE46" i="11"/>
  <c r="AE47" i="11"/>
  <c r="AE48" i="11"/>
  <c r="N3" i="51" l="1"/>
  <c r="O3" i="51" s="1"/>
  <c r="N4" i="51"/>
  <c r="O4" i="51" s="1"/>
  <c r="N5" i="51"/>
  <c r="O5" i="51" s="1"/>
  <c r="N6" i="51"/>
  <c r="O6" i="51" s="1"/>
  <c r="N7" i="51"/>
  <c r="O7" i="51" s="1"/>
  <c r="N8" i="51"/>
  <c r="O8" i="51" s="1"/>
  <c r="N9" i="51"/>
  <c r="O9" i="51" s="1"/>
  <c r="N10" i="51"/>
  <c r="O10" i="51" s="1"/>
  <c r="N11" i="51"/>
  <c r="O11" i="51" s="1"/>
  <c r="N12" i="51"/>
  <c r="O12" i="51" s="1"/>
  <c r="N13" i="51"/>
  <c r="O13" i="51" s="1"/>
  <c r="N14" i="51"/>
  <c r="O14" i="51" s="1"/>
  <c r="N15" i="51"/>
  <c r="O15" i="51" s="1"/>
  <c r="N16" i="51"/>
  <c r="O16" i="51" s="1"/>
  <c r="N17" i="51"/>
  <c r="O17" i="51" s="1"/>
  <c r="N18" i="51"/>
  <c r="O18" i="51" s="1"/>
  <c r="N19" i="51"/>
  <c r="O19" i="51" s="1"/>
  <c r="N20" i="51"/>
  <c r="O20" i="51" s="1"/>
  <c r="N21" i="51"/>
  <c r="O21" i="51" s="1"/>
  <c r="N22" i="51"/>
  <c r="O22" i="51" s="1"/>
  <c r="N23" i="51"/>
  <c r="O23" i="51" s="1"/>
  <c r="N24" i="51"/>
  <c r="O24" i="51" s="1"/>
  <c r="N25" i="51"/>
  <c r="O25" i="51" s="1"/>
  <c r="N26" i="51"/>
  <c r="O26" i="51" s="1"/>
  <c r="N27" i="51"/>
  <c r="O27" i="51" s="1"/>
  <c r="N28" i="51"/>
  <c r="O28" i="51" s="1"/>
  <c r="N29" i="51"/>
  <c r="O29" i="51" s="1"/>
  <c r="N30" i="51"/>
  <c r="O30" i="51" s="1"/>
  <c r="N31" i="51"/>
  <c r="O31" i="51" s="1"/>
  <c r="N32" i="51"/>
  <c r="O32" i="51" s="1"/>
  <c r="N33" i="51"/>
  <c r="O33" i="51" s="1"/>
  <c r="N34" i="51"/>
  <c r="O34" i="51" s="1"/>
  <c r="N35" i="51"/>
  <c r="O35" i="51" s="1"/>
  <c r="N36" i="51"/>
  <c r="O36" i="51" s="1"/>
  <c r="N37" i="51"/>
  <c r="O37" i="51" s="1"/>
  <c r="N38" i="51"/>
  <c r="O38" i="51" s="1"/>
  <c r="N39" i="51"/>
  <c r="O39" i="51" s="1"/>
  <c r="N40" i="51"/>
  <c r="O40" i="51" s="1"/>
  <c r="N41" i="51"/>
  <c r="O41" i="51" s="1"/>
  <c r="N42" i="51"/>
  <c r="O42" i="51" s="1"/>
  <c r="N43" i="51"/>
  <c r="O43" i="51" s="1"/>
  <c r="N44" i="51"/>
  <c r="O44" i="51" s="1"/>
  <c r="N45" i="51"/>
  <c r="O45" i="51" s="1"/>
  <c r="N46" i="51"/>
  <c r="O46" i="51" s="1"/>
  <c r="N47" i="51"/>
  <c r="O47" i="51" s="1"/>
  <c r="N48" i="51"/>
  <c r="O48" i="51" s="1"/>
  <c r="N49" i="51"/>
  <c r="O49" i="51" s="1"/>
  <c r="N50" i="51"/>
  <c r="O50" i="51" s="1"/>
  <c r="N51" i="51"/>
  <c r="O51" i="51" s="1"/>
  <c r="N52" i="51"/>
  <c r="O52" i="51" s="1"/>
  <c r="N53" i="51"/>
  <c r="O53" i="51" s="1"/>
  <c r="N54" i="51"/>
  <c r="O54" i="51" s="1"/>
  <c r="N55" i="51"/>
  <c r="O55" i="51" s="1"/>
  <c r="N56" i="51"/>
  <c r="O56" i="51" s="1"/>
  <c r="N57" i="51"/>
  <c r="O57" i="51" s="1"/>
  <c r="N58" i="51"/>
  <c r="O58" i="51" s="1"/>
  <c r="N59" i="51"/>
  <c r="O59" i="51" s="1"/>
  <c r="N60" i="51"/>
  <c r="O60" i="51" s="1"/>
  <c r="N2" i="51"/>
  <c r="O2" i="51" s="1"/>
  <c r="L256" i="50" l="1"/>
  <c r="L255" i="50"/>
  <c r="L254" i="50"/>
  <c r="L253" i="50"/>
  <c r="L252" i="50"/>
  <c r="L251" i="50"/>
  <c r="L250" i="50"/>
  <c r="L249" i="50"/>
  <c r="L248" i="50"/>
  <c r="L247" i="50"/>
  <c r="L246" i="50"/>
  <c r="L245" i="50"/>
  <c r="L244" i="50"/>
  <c r="L243" i="50"/>
  <c r="L242" i="50"/>
  <c r="L241" i="50"/>
  <c r="L240" i="50"/>
  <c r="L239" i="50"/>
  <c r="L238" i="50"/>
  <c r="L237" i="50"/>
  <c r="L236" i="50"/>
  <c r="L235" i="50"/>
  <c r="L234" i="50"/>
  <c r="L233" i="50"/>
  <c r="L232" i="50"/>
  <c r="L231" i="50"/>
  <c r="L230" i="50"/>
  <c r="L229" i="50"/>
  <c r="L228" i="50"/>
  <c r="L227" i="50"/>
  <c r="L226" i="50"/>
  <c r="L225" i="50"/>
  <c r="L224" i="50"/>
  <c r="L223" i="50"/>
  <c r="L222" i="50"/>
  <c r="L221" i="50"/>
  <c r="L220" i="50"/>
  <c r="L219" i="50"/>
  <c r="L182" i="50"/>
  <c r="L183" i="50"/>
  <c r="L184" i="50"/>
  <c r="L185" i="50"/>
  <c r="L186" i="50"/>
  <c r="L187" i="50"/>
  <c r="L188" i="50"/>
  <c r="L189" i="50"/>
  <c r="L190" i="50"/>
  <c r="L191" i="50"/>
  <c r="L192" i="50"/>
  <c r="L193" i="50"/>
  <c r="L194" i="50"/>
  <c r="L195" i="50"/>
  <c r="L196" i="50"/>
  <c r="L197" i="50"/>
  <c r="L198" i="50"/>
  <c r="L199" i="50"/>
  <c r="L200" i="50"/>
  <c r="L201" i="50"/>
  <c r="L202" i="50"/>
  <c r="L203" i="50"/>
  <c r="L204" i="50"/>
  <c r="L205" i="50"/>
  <c r="L206" i="50"/>
  <c r="L207" i="50"/>
  <c r="L208" i="50"/>
  <c r="L209" i="50"/>
  <c r="L210" i="50"/>
  <c r="L211" i="50"/>
  <c r="L212" i="50"/>
  <c r="L213" i="50"/>
  <c r="L214" i="50"/>
  <c r="L215" i="50"/>
  <c r="L216" i="50"/>
  <c r="L217" i="50"/>
  <c r="L218" i="50"/>
  <c r="L181" i="50"/>
  <c r="L3" i="50"/>
  <c r="L4" i="50"/>
  <c r="L5" i="50"/>
  <c r="L6" i="50"/>
  <c r="L7" i="50"/>
  <c r="L8" i="50"/>
  <c r="L9" i="50"/>
  <c r="L10" i="50"/>
  <c r="L11" i="50"/>
  <c r="L12" i="50"/>
  <c r="L13" i="50"/>
  <c r="L14" i="50"/>
  <c r="L15" i="50"/>
  <c r="L16" i="50"/>
  <c r="L17" i="50"/>
  <c r="L18" i="50"/>
  <c r="L19" i="50"/>
  <c r="L20" i="50"/>
  <c r="L21" i="50"/>
  <c r="L22" i="50"/>
  <c r="L23" i="50"/>
  <c r="L24" i="50"/>
  <c r="L25" i="50"/>
  <c r="L26" i="50"/>
  <c r="L27" i="50"/>
  <c r="L28" i="50"/>
  <c r="L29" i="50"/>
  <c r="L30" i="50"/>
  <c r="L31" i="50"/>
  <c r="L32" i="50"/>
  <c r="L33" i="50"/>
  <c r="L34" i="50"/>
  <c r="L35" i="50"/>
  <c r="L36" i="50"/>
  <c r="L37" i="50"/>
  <c r="L38" i="50"/>
  <c r="L39" i="50"/>
  <c r="L40" i="50"/>
  <c r="L41" i="50"/>
  <c r="L42" i="50"/>
  <c r="L43" i="50"/>
  <c r="L44" i="50"/>
  <c r="L45" i="50"/>
  <c r="L46" i="50"/>
  <c r="L47" i="50"/>
  <c r="M47" i="50" s="1"/>
  <c r="O47" i="50" s="1"/>
  <c r="L48" i="50"/>
  <c r="M48" i="50" s="1"/>
  <c r="O48" i="50" s="1"/>
  <c r="L49" i="50"/>
  <c r="L50" i="50"/>
  <c r="L51" i="50"/>
  <c r="L52" i="50"/>
  <c r="L53" i="50"/>
  <c r="L54" i="50"/>
  <c r="L55" i="50"/>
  <c r="L56" i="50"/>
  <c r="L57" i="50"/>
  <c r="L58" i="50"/>
  <c r="L59" i="50"/>
  <c r="L60" i="50"/>
  <c r="M60" i="50" s="1"/>
  <c r="O60" i="50" s="1"/>
  <c r="L61" i="50"/>
  <c r="L62" i="50"/>
  <c r="L63" i="50"/>
  <c r="L64" i="50"/>
  <c r="M64" i="50" s="1"/>
  <c r="O64" i="50" s="1"/>
  <c r="L65" i="50"/>
  <c r="L66" i="50"/>
  <c r="L67" i="50"/>
  <c r="L68" i="50"/>
  <c r="L69" i="50"/>
  <c r="L70" i="50"/>
  <c r="M70" i="50" s="1"/>
  <c r="O70" i="50" s="1"/>
  <c r="L71" i="50"/>
  <c r="L72" i="50"/>
  <c r="L73" i="50"/>
  <c r="L74" i="50"/>
  <c r="L75" i="50"/>
  <c r="L76" i="50"/>
  <c r="L77" i="50"/>
  <c r="L78" i="50"/>
  <c r="L79" i="50"/>
  <c r="L80" i="50"/>
  <c r="L81" i="50"/>
  <c r="L82" i="50"/>
  <c r="L83" i="50"/>
  <c r="L84" i="50"/>
  <c r="L85" i="50"/>
  <c r="L86" i="50"/>
  <c r="L87" i="50"/>
  <c r="L88" i="50"/>
  <c r="M88" i="50" s="1"/>
  <c r="O88" i="50" s="1"/>
  <c r="L89" i="50"/>
  <c r="L90" i="50"/>
  <c r="L91" i="50"/>
  <c r="L92" i="50"/>
  <c r="L93" i="50"/>
  <c r="L94" i="50"/>
  <c r="M94" i="50" s="1"/>
  <c r="O94" i="50" s="1"/>
  <c r="L95" i="50"/>
  <c r="L96" i="50"/>
  <c r="L97" i="50"/>
  <c r="M97" i="50" s="1"/>
  <c r="O97" i="50" s="1"/>
  <c r="L98" i="50"/>
  <c r="L99" i="50"/>
  <c r="L100" i="50"/>
  <c r="L101" i="50"/>
  <c r="M101" i="50" s="1"/>
  <c r="O101" i="50" s="1"/>
  <c r="L102" i="50"/>
  <c r="L103" i="50"/>
  <c r="L104" i="50"/>
  <c r="M104" i="50" s="1"/>
  <c r="O104" i="50" s="1"/>
  <c r="L105" i="50"/>
  <c r="L106" i="50"/>
  <c r="L107" i="50"/>
  <c r="L108" i="50"/>
  <c r="L109" i="50"/>
  <c r="L110" i="50"/>
  <c r="L111" i="50"/>
  <c r="M111" i="50" s="1"/>
  <c r="O111" i="50" s="1"/>
  <c r="L112" i="50"/>
  <c r="M112" i="50" s="1"/>
  <c r="O112" i="50" s="1"/>
  <c r="L113" i="50"/>
  <c r="L114" i="50"/>
  <c r="L115" i="50"/>
  <c r="L116" i="50"/>
  <c r="L117" i="50"/>
  <c r="L118" i="50"/>
  <c r="L119" i="50"/>
  <c r="L120" i="50"/>
  <c r="M120" i="50" s="1"/>
  <c r="O120" i="50" s="1"/>
  <c r="L121" i="50"/>
  <c r="L122" i="50"/>
  <c r="M122" i="50" s="1"/>
  <c r="O122" i="50" s="1"/>
  <c r="L123" i="50"/>
  <c r="L124" i="50"/>
  <c r="M124" i="50" s="1"/>
  <c r="O124" i="50" s="1"/>
  <c r="L125" i="50"/>
  <c r="L126" i="50"/>
  <c r="L127" i="50"/>
  <c r="L128" i="50"/>
  <c r="L129" i="50"/>
  <c r="L130" i="50"/>
  <c r="M130" i="50" s="1"/>
  <c r="O130" i="50" s="1"/>
  <c r="L131" i="50"/>
  <c r="L132" i="50"/>
  <c r="L133" i="50"/>
  <c r="L134" i="50"/>
  <c r="L135" i="50"/>
  <c r="M135" i="50" s="1"/>
  <c r="O135" i="50" s="1"/>
  <c r="L136" i="50"/>
  <c r="L137" i="50"/>
  <c r="L138" i="50"/>
  <c r="L139" i="50"/>
  <c r="L140" i="50"/>
  <c r="L141" i="50"/>
  <c r="L142" i="50"/>
  <c r="L143" i="50"/>
  <c r="M143" i="50" s="1"/>
  <c r="O143" i="50" s="1"/>
  <c r="L144" i="50"/>
  <c r="L145" i="50"/>
  <c r="M145" i="50" s="1"/>
  <c r="O145" i="50" s="1"/>
  <c r="L146" i="50"/>
  <c r="L147" i="50"/>
  <c r="M147" i="50" s="1"/>
  <c r="O147" i="50" s="1"/>
  <c r="L148" i="50"/>
  <c r="L149" i="50"/>
  <c r="M149" i="50" s="1"/>
  <c r="O149" i="50" s="1"/>
  <c r="L150" i="50"/>
  <c r="L151" i="50"/>
  <c r="L152" i="50"/>
  <c r="L153" i="50"/>
  <c r="L154" i="50"/>
  <c r="L155" i="50"/>
  <c r="L156" i="50"/>
  <c r="L157" i="50"/>
  <c r="M157" i="50" s="1"/>
  <c r="O157" i="50" s="1"/>
  <c r="L158" i="50"/>
  <c r="L159" i="50"/>
  <c r="M159" i="50" s="1"/>
  <c r="O159" i="50" s="1"/>
  <c r="L160" i="50"/>
  <c r="L161" i="50"/>
  <c r="M161" i="50" s="1"/>
  <c r="O161" i="50" s="1"/>
  <c r="L162" i="50"/>
  <c r="L163" i="50"/>
  <c r="L164" i="50"/>
  <c r="M164" i="50" s="1"/>
  <c r="O164" i="50" s="1"/>
  <c r="L165" i="50"/>
  <c r="L166" i="50"/>
  <c r="L167" i="50"/>
  <c r="L168" i="50"/>
  <c r="L169" i="50"/>
  <c r="M169" i="50" s="1"/>
  <c r="O169" i="50" s="1"/>
  <c r="L170" i="50"/>
  <c r="L171" i="50"/>
  <c r="L172" i="50"/>
  <c r="M172" i="50" s="1"/>
  <c r="O172" i="50" s="1"/>
  <c r="L173" i="50"/>
  <c r="M173" i="50" s="1"/>
  <c r="O173" i="50" s="1"/>
  <c r="L174" i="50"/>
  <c r="M174" i="50" s="1"/>
  <c r="O174" i="50" s="1"/>
  <c r="L175" i="50"/>
  <c r="L176" i="50"/>
  <c r="M176" i="50" s="1"/>
  <c r="O176" i="50" s="1"/>
  <c r="L177" i="50"/>
  <c r="M177" i="50" s="1"/>
  <c r="O177" i="50" s="1"/>
  <c r="L178" i="50"/>
  <c r="M178" i="50" s="1"/>
  <c r="O178" i="50" s="1"/>
  <c r="L179" i="50"/>
  <c r="M179" i="50" s="1"/>
  <c r="O179" i="50" s="1"/>
  <c r="L2" i="50"/>
  <c r="N104" i="50" l="1"/>
  <c r="P104" i="50" s="1"/>
  <c r="M35" i="50"/>
  <c r="O35" i="50" s="1"/>
  <c r="M107" i="50"/>
  <c r="O107" i="50" s="1"/>
  <c r="M123" i="50"/>
  <c r="O123" i="50" s="1"/>
  <c r="N161" i="50"/>
  <c r="P161" i="50" s="1"/>
  <c r="N157" i="50"/>
  <c r="P157" i="50" s="1"/>
  <c r="N97" i="50"/>
  <c r="P97" i="50" s="1"/>
  <c r="R773" i="30"/>
  <c r="Q773" i="30"/>
  <c r="S773" i="30" l="1"/>
  <c r="B20" i="49"/>
  <c r="AF296" i="44"/>
  <c r="AF294" i="44"/>
  <c r="AF293" i="44"/>
  <c r="AF292" i="44"/>
  <c r="AF291" i="44"/>
  <c r="AF290" i="44"/>
  <c r="C290" i="44"/>
  <c r="AF289" i="44"/>
  <c r="C289" i="44"/>
  <c r="AF288" i="44"/>
  <c r="C288" i="44"/>
  <c r="AF287" i="44"/>
  <c r="AF286" i="44"/>
  <c r="AF285" i="44"/>
  <c r="C285" i="44"/>
  <c r="AF284" i="44"/>
  <c r="C284" i="44"/>
  <c r="AF283" i="44"/>
  <c r="AF282" i="44"/>
  <c r="AF281" i="44"/>
  <c r="AF280" i="44"/>
  <c r="AF279" i="44"/>
  <c r="C279" i="44"/>
  <c r="AF278" i="44"/>
  <c r="AF277" i="44"/>
  <c r="AF276" i="44"/>
  <c r="AF275" i="44"/>
  <c r="AF274" i="44"/>
  <c r="C274" i="44"/>
  <c r="AF273" i="44"/>
  <c r="AF272" i="44"/>
  <c r="C272" i="44"/>
  <c r="AF271" i="44"/>
  <c r="C271" i="44"/>
  <c r="AF270" i="44"/>
  <c r="AF269" i="44"/>
  <c r="E269" i="44"/>
  <c r="C269" i="44"/>
  <c r="AF268" i="44"/>
  <c r="AF267" i="44"/>
  <c r="AF266" i="44"/>
  <c r="AF265" i="44"/>
  <c r="AF264" i="44"/>
  <c r="E264" i="44"/>
  <c r="C264" i="44"/>
  <c r="AF263" i="44"/>
  <c r="AF262" i="44"/>
  <c r="AF261" i="44"/>
  <c r="AF260" i="44"/>
  <c r="AF259" i="44"/>
  <c r="AF258" i="44"/>
  <c r="AF257" i="44"/>
  <c r="AF256" i="44"/>
  <c r="AF255" i="44"/>
  <c r="AF254" i="44"/>
  <c r="AF253" i="44"/>
  <c r="C253" i="44"/>
  <c r="AF252" i="44"/>
  <c r="AF251" i="44"/>
  <c r="AF250" i="44"/>
  <c r="AF249" i="44"/>
  <c r="C249" i="44"/>
  <c r="AF248" i="44"/>
  <c r="AF247" i="44"/>
  <c r="AF246" i="44"/>
  <c r="AF245" i="44"/>
  <c r="AF244" i="44"/>
  <c r="AF243" i="44"/>
  <c r="AF242" i="44"/>
  <c r="AF241" i="44"/>
  <c r="AF240" i="44"/>
  <c r="AF239" i="44"/>
  <c r="AF238" i="44"/>
  <c r="AF237" i="44"/>
  <c r="AF236" i="44"/>
  <c r="AF235" i="44"/>
  <c r="AF234" i="44"/>
  <c r="AF233" i="44"/>
  <c r="E233" i="44"/>
  <c r="D233" i="44"/>
  <c r="C233" i="44"/>
  <c r="AF232" i="44"/>
  <c r="AF231" i="44"/>
  <c r="AF230" i="44"/>
  <c r="AF229" i="44"/>
  <c r="AF228" i="44"/>
  <c r="AF227" i="44"/>
  <c r="AF226" i="44"/>
  <c r="AF225" i="44"/>
  <c r="AF224" i="44"/>
  <c r="AF223" i="44"/>
  <c r="AF222" i="44"/>
  <c r="AF221" i="44"/>
  <c r="C221" i="44"/>
  <c r="AF220" i="44"/>
  <c r="C220" i="44"/>
  <c r="AF219" i="44"/>
  <c r="AF218" i="44"/>
  <c r="AF217" i="44"/>
  <c r="AF216" i="44"/>
  <c r="AF215" i="44"/>
  <c r="AF214" i="44"/>
  <c r="AF213" i="44"/>
  <c r="AF212" i="44"/>
  <c r="AF211" i="44"/>
  <c r="AF210" i="44"/>
  <c r="C210" i="44"/>
  <c r="AF209" i="44"/>
  <c r="E209" i="44"/>
  <c r="C209" i="44"/>
  <c r="AF208" i="44"/>
  <c r="AF207" i="44"/>
  <c r="AF206" i="44"/>
  <c r="AF205" i="44"/>
  <c r="AF204" i="44"/>
  <c r="E204" i="44"/>
  <c r="D204" i="44"/>
  <c r="C204" i="44"/>
  <c r="AF203" i="44"/>
  <c r="AF202" i="44"/>
  <c r="AF201" i="44"/>
  <c r="AF200" i="44"/>
  <c r="AF199" i="44"/>
  <c r="AF198" i="44"/>
  <c r="AF197" i="44"/>
  <c r="AF196" i="44"/>
  <c r="AF195" i="44"/>
  <c r="AF194" i="44"/>
  <c r="AF193" i="44"/>
  <c r="AF192" i="44"/>
  <c r="AF191" i="44"/>
  <c r="AF190" i="44"/>
  <c r="C190" i="44"/>
  <c r="AF189" i="44"/>
  <c r="AF188" i="44"/>
  <c r="E188" i="44"/>
  <c r="C188" i="44"/>
  <c r="AF187" i="44"/>
  <c r="AF186" i="44"/>
  <c r="AF185" i="44"/>
  <c r="AF184" i="44"/>
  <c r="AF183" i="44"/>
  <c r="AF182" i="44"/>
  <c r="AF181" i="44"/>
  <c r="AF180" i="44"/>
  <c r="AF179" i="44"/>
  <c r="AF178" i="44"/>
  <c r="AF177" i="44"/>
  <c r="AF176" i="44"/>
  <c r="AF175" i="44"/>
  <c r="AF174" i="44"/>
  <c r="AF173" i="44"/>
  <c r="AF172" i="44"/>
  <c r="AF171" i="44"/>
  <c r="AF170" i="44"/>
  <c r="AF169" i="44"/>
  <c r="C169" i="44"/>
  <c r="AF168" i="44"/>
  <c r="AF167" i="44"/>
  <c r="AF166" i="44"/>
  <c r="C166" i="44"/>
  <c r="AF165" i="44"/>
  <c r="AF164" i="44"/>
  <c r="AF163" i="44"/>
  <c r="AF162" i="44"/>
  <c r="AF161" i="44"/>
  <c r="AF160" i="44"/>
  <c r="AF159" i="44"/>
  <c r="AF158" i="44"/>
  <c r="AF157" i="44"/>
  <c r="AF156" i="44"/>
  <c r="AF155" i="44"/>
  <c r="AF154" i="44"/>
  <c r="AF153" i="44"/>
  <c r="AF152" i="44"/>
  <c r="AF151" i="44"/>
  <c r="AF150" i="44"/>
  <c r="AF149" i="44"/>
  <c r="C149" i="44"/>
  <c r="AF148" i="44"/>
  <c r="AF147" i="44"/>
  <c r="AF146" i="44"/>
  <c r="AF145" i="44"/>
  <c r="AF144" i="44"/>
  <c r="AF143" i="44"/>
  <c r="AF142" i="44"/>
  <c r="AF141" i="44"/>
  <c r="AF140" i="44"/>
  <c r="C140" i="44"/>
  <c r="AF139" i="44"/>
  <c r="AF138" i="44"/>
  <c r="AF137" i="44"/>
  <c r="AF136" i="44"/>
  <c r="AF135" i="44"/>
  <c r="AF134" i="44"/>
  <c r="C134" i="44"/>
  <c r="AF133" i="44"/>
  <c r="AF132" i="44"/>
  <c r="AF131" i="44"/>
  <c r="AF130" i="44"/>
  <c r="AF129" i="44"/>
  <c r="AF128" i="44"/>
  <c r="AF127" i="44"/>
  <c r="AF126" i="44"/>
  <c r="AF125" i="44"/>
  <c r="AF124" i="44"/>
  <c r="AF123" i="44"/>
  <c r="AF122" i="44"/>
  <c r="AF121" i="44"/>
  <c r="AF120" i="44"/>
  <c r="AF119" i="44"/>
  <c r="AF118" i="44"/>
  <c r="AF117" i="44"/>
  <c r="AF116" i="44"/>
  <c r="AF115" i="44"/>
  <c r="AF114" i="44"/>
  <c r="AF113" i="44"/>
  <c r="AF112" i="44"/>
  <c r="AF111" i="44"/>
  <c r="AF110" i="44"/>
  <c r="AF109" i="44"/>
  <c r="AF108" i="44"/>
  <c r="AF107" i="44"/>
  <c r="AF106" i="44"/>
  <c r="AF105" i="44"/>
  <c r="C105" i="44"/>
  <c r="AF104" i="44"/>
  <c r="AF103" i="44"/>
  <c r="AF102" i="44"/>
  <c r="AF101" i="44"/>
  <c r="AF100" i="44"/>
  <c r="AF99" i="44"/>
  <c r="AF98" i="44"/>
  <c r="AF97" i="44"/>
  <c r="C97" i="44"/>
  <c r="AF96" i="44"/>
  <c r="AF95" i="44"/>
  <c r="AF94" i="44"/>
  <c r="AF93" i="44"/>
  <c r="AF92" i="44"/>
  <c r="AF91" i="44"/>
  <c r="AF90" i="44"/>
  <c r="AF89" i="44"/>
  <c r="AF88" i="44"/>
  <c r="C88" i="44"/>
  <c r="AF87" i="44"/>
  <c r="AF86" i="44"/>
  <c r="AF85" i="44"/>
  <c r="AF84" i="44"/>
  <c r="C84" i="44"/>
  <c r="AF83" i="44"/>
  <c r="AF82" i="44"/>
  <c r="AF81" i="44"/>
  <c r="AF80" i="44"/>
  <c r="AF79" i="44"/>
  <c r="AF78" i="44"/>
  <c r="AF77" i="44"/>
  <c r="AF76" i="44"/>
  <c r="AF75" i="44"/>
  <c r="AF74" i="44"/>
  <c r="AF73" i="44"/>
  <c r="AF72" i="44"/>
  <c r="AF71" i="44"/>
  <c r="AF70" i="44"/>
  <c r="AF69" i="44"/>
  <c r="AF68" i="44"/>
  <c r="AF67" i="44"/>
  <c r="AF66" i="44"/>
  <c r="AF65" i="44"/>
  <c r="C65" i="44"/>
  <c r="AF64" i="44"/>
  <c r="C64" i="44"/>
  <c r="AF63" i="44"/>
  <c r="AF62" i="44"/>
  <c r="AF61" i="44"/>
  <c r="AF60" i="44"/>
  <c r="AF59" i="44"/>
  <c r="AF58" i="44"/>
  <c r="AF57" i="44"/>
  <c r="AF56" i="44"/>
  <c r="C56" i="44"/>
  <c r="AF55" i="44"/>
  <c r="AF54" i="44"/>
  <c r="AF53" i="44"/>
  <c r="AF52" i="44"/>
  <c r="AF51" i="44"/>
  <c r="AF50" i="44"/>
  <c r="AF49" i="44"/>
  <c r="C49" i="44"/>
  <c r="AF48" i="44"/>
  <c r="AF47" i="44"/>
  <c r="AF46" i="44"/>
  <c r="AF45" i="44"/>
  <c r="AF44" i="44"/>
  <c r="AF43" i="44"/>
  <c r="AF42" i="44"/>
  <c r="AF41" i="44"/>
  <c r="AF40" i="44"/>
  <c r="AF39" i="44"/>
  <c r="AF38" i="44"/>
  <c r="AF37" i="44"/>
  <c r="AF36" i="44"/>
  <c r="AF35" i="44"/>
  <c r="AF34" i="44"/>
  <c r="AF33" i="44"/>
  <c r="AF32" i="44"/>
  <c r="AF31" i="44"/>
  <c r="C31" i="44"/>
  <c r="AF30" i="44"/>
  <c r="AF29" i="44"/>
  <c r="AF28" i="44"/>
  <c r="AF27" i="44"/>
  <c r="AF26" i="44"/>
  <c r="AF25" i="44"/>
  <c r="AF24" i="44"/>
  <c r="AF23" i="44"/>
  <c r="AF22" i="44"/>
  <c r="C22" i="44"/>
  <c r="AF21" i="44"/>
  <c r="C21" i="44"/>
  <c r="AF20" i="44"/>
  <c r="AF19" i="44"/>
  <c r="C19" i="44"/>
  <c r="AF18" i="44"/>
  <c r="AF17" i="44"/>
  <c r="AF16" i="44"/>
  <c r="AF15" i="44"/>
  <c r="AF14" i="44"/>
  <c r="AF13" i="44"/>
  <c r="AF12" i="44"/>
  <c r="AF11" i="44"/>
  <c r="AF10" i="44"/>
  <c r="AF9" i="44"/>
  <c r="B9" i="44"/>
  <c r="B10" i="44" s="1"/>
  <c r="B11" i="44" s="1"/>
  <c r="B12" i="44" s="1"/>
  <c r="B13" i="44" s="1"/>
  <c r="B14" i="44" s="1"/>
  <c r="B15" i="44" s="1"/>
  <c r="B16" i="44" s="1"/>
  <c r="B17" i="44" s="1"/>
  <c r="B18" i="44" s="1"/>
  <c r="B19" i="44" s="1"/>
  <c r="B20" i="44" s="1"/>
  <c r="B21" i="44" s="1"/>
  <c r="B22" i="44" s="1"/>
  <c r="B23" i="44" s="1"/>
  <c r="B24" i="44" s="1"/>
  <c r="B25" i="44" s="1"/>
  <c r="B26" i="44" s="1"/>
  <c r="B27" i="44" s="1"/>
  <c r="B28" i="44" s="1"/>
  <c r="B29" i="44" s="1"/>
  <c r="B30" i="44" s="1"/>
  <c r="B31" i="44" s="1"/>
  <c r="B32" i="44" s="1"/>
  <c r="B33" i="44" s="1"/>
  <c r="B34" i="44" s="1"/>
  <c r="B35" i="44" s="1"/>
  <c r="B36" i="44" s="1"/>
  <c r="B37" i="44" s="1"/>
  <c r="B38" i="44" s="1"/>
  <c r="B39" i="44" s="1"/>
  <c r="B40" i="44" s="1"/>
  <c r="B41" i="44" s="1"/>
  <c r="B42" i="44" s="1"/>
  <c r="B43" i="44" s="1"/>
  <c r="B44" i="44" s="1"/>
  <c r="B45" i="44" s="1"/>
  <c r="B46" i="44" s="1"/>
  <c r="B47" i="44" s="1"/>
  <c r="B48" i="44" s="1"/>
  <c r="B49" i="44" s="1"/>
  <c r="B50" i="44" s="1"/>
  <c r="B51" i="44" s="1"/>
  <c r="B52" i="44" s="1"/>
  <c r="B53" i="44" s="1"/>
  <c r="B54" i="44" s="1"/>
  <c r="B55" i="44" s="1"/>
  <c r="B56" i="44" s="1"/>
  <c r="B57" i="44" s="1"/>
  <c r="B58" i="44" s="1"/>
  <c r="B59" i="44" s="1"/>
  <c r="B60" i="44" s="1"/>
  <c r="B61" i="44" s="1"/>
  <c r="B62" i="44" s="1"/>
  <c r="B63" i="44" s="1"/>
  <c r="B64" i="44" s="1"/>
  <c r="B65" i="44" s="1"/>
  <c r="B66" i="44" s="1"/>
  <c r="B67" i="44" s="1"/>
  <c r="B68" i="44" s="1"/>
  <c r="B69" i="44" s="1"/>
  <c r="B70" i="44" s="1"/>
  <c r="B71" i="44" s="1"/>
  <c r="B72" i="44" s="1"/>
  <c r="B73" i="44" s="1"/>
  <c r="B74" i="44" s="1"/>
  <c r="B75" i="44" s="1"/>
  <c r="B76" i="44" s="1"/>
  <c r="B77" i="44" s="1"/>
  <c r="B78" i="44" s="1"/>
  <c r="B79" i="44" s="1"/>
  <c r="B80" i="44" s="1"/>
  <c r="B81" i="44" s="1"/>
  <c r="B82" i="44" s="1"/>
  <c r="B83" i="44" s="1"/>
  <c r="B84" i="44" s="1"/>
  <c r="B85" i="44" s="1"/>
  <c r="B86" i="44" s="1"/>
  <c r="B87" i="44" s="1"/>
  <c r="B88" i="44" s="1"/>
  <c r="B89" i="44" s="1"/>
  <c r="B90" i="44" s="1"/>
  <c r="B91" i="44" s="1"/>
  <c r="B92" i="44" s="1"/>
  <c r="B93" i="44" s="1"/>
  <c r="B94" i="44" s="1"/>
  <c r="B95" i="44" s="1"/>
  <c r="B96" i="44" s="1"/>
  <c r="B97" i="44" s="1"/>
  <c r="B98" i="44" s="1"/>
  <c r="B99" i="44" s="1"/>
  <c r="B100" i="44" s="1"/>
  <c r="B101" i="44" s="1"/>
  <c r="B102" i="44" s="1"/>
  <c r="B103" i="44" s="1"/>
  <c r="B104" i="44" s="1"/>
  <c r="B105" i="44" s="1"/>
  <c r="B106" i="44" s="1"/>
  <c r="B107" i="44" s="1"/>
  <c r="B108" i="44" s="1"/>
  <c r="B109" i="44" s="1"/>
  <c r="B110" i="44" s="1"/>
  <c r="B111" i="44" s="1"/>
  <c r="B112" i="44" s="1"/>
  <c r="B113" i="44" s="1"/>
  <c r="B114" i="44" s="1"/>
  <c r="B115" i="44" s="1"/>
  <c r="B116" i="44" s="1"/>
  <c r="B117" i="44" s="1"/>
  <c r="B118" i="44" s="1"/>
  <c r="B119" i="44" s="1"/>
  <c r="B120" i="44" s="1"/>
  <c r="B121" i="44" s="1"/>
  <c r="B122" i="44" s="1"/>
  <c r="B123" i="44" s="1"/>
  <c r="B124" i="44" s="1"/>
  <c r="B125" i="44" s="1"/>
  <c r="B126" i="44" s="1"/>
  <c r="B127" i="44" s="1"/>
  <c r="B128" i="44" s="1"/>
  <c r="B129" i="44" s="1"/>
  <c r="B130" i="44" s="1"/>
  <c r="B131" i="44" s="1"/>
  <c r="B132" i="44" s="1"/>
  <c r="B133" i="44" s="1"/>
  <c r="B134" i="44" s="1"/>
  <c r="B135" i="44" s="1"/>
  <c r="B136" i="44" s="1"/>
  <c r="B137" i="44" s="1"/>
  <c r="B138" i="44" s="1"/>
  <c r="B139" i="44" s="1"/>
  <c r="B140" i="44" s="1"/>
  <c r="B141" i="44" s="1"/>
  <c r="B142" i="44" s="1"/>
  <c r="B143" i="44" s="1"/>
  <c r="B144" i="44" s="1"/>
  <c r="B145" i="44" s="1"/>
  <c r="B146" i="44" s="1"/>
  <c r="B147" i="44" s="1"/>
  <c r="B148" i="44" s="1"/>
  <c r="B149" i="44" s="1"/>
  <c r="B150" i="44" s="1"/>
  <c r="B151" i="44" s="1"/>
  <c r="B152" i="44" s="1"/>
  <c r="B153" i="44" s="1"/>
  <c r="B154" i="44" s="1"/>
  <c r="B155" i="44" s="1"/>
  <c r="B156" i="44" s="1"/>
  <c r="B157" i="44" s="1"/>
  <c r="B158" i="44" s="1"/>
  <c r="B159" i="44" s="1"/>
  <c r="B160" i="44" s="1"/>
  <c r="B161" i="44" s="1"/>
  <c r="B162" i="44" s="1"/>
  <c r="B163" i="44" s="1"/>
  <c r="B164" i="44" s="1"/>
  <c r="B165" i="44" s="1"/>
  <c r="B166" i="44" s="1"/>
  <c r="B167" i="44" s="1"/>
  <c r="B168" i="44" s="1"/>
  <c r="B169" i="44" s="1"/>
  <c r="B170" i="44" s="1"/>
  <c r="B171" i="44" s="1"/>
  <c r="B172" i="44" s="1"/>
  <c r="B173" i="44" s="1"/>
  <c r="B174" i="44" s="1"/>
  <c r="B175" i="44" s="1"/>
  <c r="B176" i="44" s="1"/>
  <c r="B177" i="44" s="1"/>
  <c r="B178" i="44" s="1"/>
  <c r="B179" i="44" s="1"/>
  <c r="B180" i="44" s="1"/>
  <c r="B181" i="44" s="1"/>
  <c r="B182" i="44" s="1"/>
  <c r="B183" i="44" s="1"/>
  <c r="B184" i="44" s="1"/>
  <c r="B185" i="44" s="1"/>
  <c r="B186" i="44" s="1"/>
  <c r="B187" i="44" s="1"/>
  <c r="B188" i="44" s="1"/>
  <c r="B189" i="44" s="1"/>
  <c r="B190" i="44" s="1"/>
  <c r="B191" i="44" s="1"/>
  <c r="B192" i="44" s="1"/>
  <c r="B193" i="44" s="1"/>
  <c r="B194" i="44" s="1"/>
  <c r="B195" i="44" s="1"/>
  <c r="B196" i="44" s="1"/>
  <c r="B197" i="44" s="1"/>
  <c r="B198" i="44" s="1"/>
  <c r="B199" i="44" s="1"/>
  <c r="B200" i="44" s="1"/>
  <c r="B201" i="44" s="1"/>
  <c r="B202" i="44" s="1"/>
  <c r="B203" i="44" s="1"/>
  <c r="B204" i="44" s="1"/>
  <c r="B205" i="44" s="1"/>
  <c r="B206" i="44" s="1"/>
  <c r="B207" i="44" s="1"/>
  <c r="B208" i="44" s="1"/>
  <c r="B209" i="44" s="1"/>
  <c r="B210" i="44" s="1"/>
  <c r="B211" i="44" s="1"/>
  <c r="B212" i="44" s="1"/>
  <c r="B213" i="44" s="1"/>
  <c r="B214" i="44" s="1"/>
  <c r="B215" i="44" s="1"/>
  <c r="B216" i="44" s="1"/>
  <c r="B217" i="44" s="1"/>
  <c r="B218" i="44" s="1"/>
  <c r="B219" i="44" s="1"/>
  <c r="B220" i="44" s="1"/>
  <c r="B221" i="44" s="1"/>
  <c r="B222" i="44" s="1"/>
  <c r="B223" i="44" s="1"/>
  <c r="B224" i="44" s="1"/>
  <c r="B225" i="44" s="1"/>
  <c r="B226" i="44" s="1"/>
  <c r="B227" i="44" s="1"/>
  <c r="B228" i="44" s="1"/>
  <c r="B229" i="44" s="1"/>
  <c r="B230" i="44" s="1"/>
  <c r="B231" i="44" s="1"/>
  <c r="B232" i="44" s="1"/>
  <c r="B233" i="44" s="1"/>
  <c r="B234" i="44" s="1"/>
  <c r="B235" i="44" s="1"/>
  <c r="B236" i="44" s="1"/>
  <c r="B237" i="44" s="1"/>
  <c r="B238" i="44" s="1"/>
  <c r="B239" i="44" s="1"/>
  <c r="B240" i="44" s="1"/>
  <c r="B241" i="44" s="1"/>
  <c r="B242" i="44" s="1"/>
  <c r="B243" i="44" s="1"/>
  <c r="B244" i="44" s="1"/>
  <c r="B245" i="44" s="1"/>
  <c r="B246" i="44" s="1"/>
  <c r="B247" i="44" s="1"/>
  <c r="B248" i="44" s="1"/>
  <c r="B249" i="44" s="1"/>
  <c r="B250" i="44" s="1"/>
  <c r="B251" i="44" s="1"/>
  <c r="B252" i="44" s="1"/>
  <c r="B253" i="44" s="1"/>
  <c r="B254" i="44" s="1"/>
  <c r="B255" i="44" s="1"/>
  <c r="B256" i="44" s="1"/>
  <c r="B257" i="44" s="1"/>
  <c r="B258" i="44" s="1"/>
  <c r="B259" i="44" s="1"/>
  <c r="B260" i="44" s="1"/>
  <c r="B261" i="44" s="1"/>
  <c r="B262" i="44" s="1"/>
  <c r="B263" i="44" s="1"/>
  <c r="B264" i="44" s="1"/>
  <c r="B265" i="44" s="1"/>
  <c r="B266" i="44" s="1"/>
  <c r="B267" i="44" s="1"/>
  <c r="B268" i="44" s="1"/>
  <c r="B269" i="44" s="1"/>
  <c r="B270" i="44" s="1"/>
  <c r="B271" i="44" s="1"/>
  <c r="B272" i="44" s="1"/>
  <c r="B273" i="44" s="1"/>
  <c r="B274" i="44" s="1"/>
  <c r="B275" i="44" s="1"/>
  <c r="B276" i="44" s="1"/>
  <c r="B277" i="44" s="1"/>
  <c r="B278" i="44" s="1"/>
  <c r="B279" i="44" s="1"/>
  <c r="B280" i="44" s="1"/>
  <c r="B281" i="44" s="1"/>
  <c r="B282" i="44" s="1"/>
  <c r="B283" i="44" s="1"/>
  <c r="B284" i="44" s="1"/>
  <c r="B285" i="44" s="1"/>
  <c r="B286" i="44" s="1"/>
  <c r="B287" i="44" s="1"/>
  <c r="B288" i="44" s="1"/>
  <c r="B289" i="44" s="1"/>
  <c r="B290" i="44" s="1"/>
  <c r="B291" i="44" s="1"/>
  <c r="B292" i="44" s="1"/>
  <c r="B293" i="44" s="1"/>
  <c r="B294" i="44" s="1"/>
  <c r="AF8" i="44"/>
  <c r="AD5" i="44"/>
  <c r="B155" i="38"/>
  <c r="B154" i="38"/>
  <c r="B153" i="38"/>
  <c r="B152" i="38"/>
  <c r="B151" i="38"/>
  <c r="B150" i="38"/>
  <c r="B149" i="38"/>
  <c r="B148" i="38"/>
  <c r="B147" i="38"/>
  <c r="B146" i="38"/>
  <c r="B145" i="38"/>
  <c r="B144" i="38"/>
  <c r="B143" i="38"/>
  <c r="B142" i="38"/>
  <c r="B141" i="38"/>
  <c r="B140" i="38"/>
  <c r="B139" i="38"/>
  <c r="B138" i="38"/>
  <c r="B137" i="38"/>
  <c r="B136" i="38"/>
  <c r="B135" i="38"/>
  <c r="B134" i="38"/>
  <c r="B133" i="38"/>
  <c r="B132" i="38"/>
  <c r="B131" i="38"/>
  <c r="B130" i="38"/>
  <c r="B129" i="38"/>
  <c r="B128" i="38"/>
  <c r="B127" i="38"/>
  <c r="B126" i="38"/>
  <c r="B125" i="38"/>
  <c r="B124" i="38"/>
  <c r="B123" i="38"/>
  <c r="B122" i="38"/>
  <c r="B121" i="38"/>
  <c r="B120" i="38"/>
  <c r="B119" i="38"/>
  <c r="B118" i="38"/>
  <c r="B117" i="38"/>
  <c r="B116" i="38"/>
  <c r="B115" i="38"/>
  <c r="B114" i="38"/>
  <c r="B113" i="38"/>
  <c r="B112" i="38"/>
  <c r="B111" i="38"/>
  <c r="B110" i="38"/>
  <c r="B109" i="38"/>
  <c r="B108" i="38"/>
  <c r="B107" i="38"/>
  <c r="B106" i="38"/>
  <c r="B105" i="38"/>
  <c r="B104" i="38"/>
  <c r="B103" i="38"/>
  <c r="B102" i="38"/>
  <c r="B101" i="38"/>
  <c r="B100" i="38"/>
  <c r="B99" i="38"/>
  <c r="B98" i="38"/>
  <c r="B97" i="38"/>
  <c r="B96" i="38"/>
  <c r="B95" i="38"/>
  <c r="B94" i="38"/>
  <c r="B93" i="38"/>
  <c r="B92" i="38"/>
  <c r="B91" i="38"/>
  <c r="B90" i="38"/>
  <c r="B89" i="38"/>
  <c r="B88" i="38"/>
  <c r="B87" i="38"/>
  <c r="B86" i="38"/>
  <c r="B85" i="38"/>
  <c r="B84" i="38"/>
  <c r="B83" i="38"/>
  <c r="B82" i="38"/>
  <c r="B81" i="38"/>
  <c r="B80" i="38"/>
  <c r="B79" i="38"/>
  <c r="B78" i="38"/>
  <c r="B77" i="38"/>
  <c r="B76" i="38"/>
  <c r="B75" i="38"/>
  <c r="B74" i="38"/>
  <c r="B73" i="38"/>
  <c r="B72" i="38"/>
  <c r="B71" i="38"/>
  <c r="B70" i="38"/>
  <c r="B69" i="38"/>
  <c r="B68" i="38"/>
  <c r="B67" i="38"/>
  <c r="B66" i="38"/>
  <c r="B65" i="38"/>
  <c r="B64" i="38"/>
  <c r="B63" i="38"/>
  <c r="B62" i="38"/>
  <c r="B61" i="38"/>
  <c r="B60" i="38"/>
  <c r="B59" i="38"/>
  <c r="B58" i="38"/>
  <c r="B57" i="38"/>
  <c r="B56" i="38"/>
  <c r="B55" i="38"/>
  <c r="B54" i="38"/>
  <c r="B53" i="38"/>
  <c r="B52" i="38"/>
  <c r="B51" i="38"/>
  <c r="B50" i="38"/>
  <c r="B49" i="38"/>
  <c r="B48" i="38"/>
  <c r="B47" i="38"/>
  <c r="B46" i="38"/>
  <c r="B45" i="38"/>
  <c r="B44" i="38"/>
  <c r="B43" i="38"/>
  <c r="B42" i="38"/>
  <c r="B41" i="38"/>
  <c r="B40" i="38"/>
  <c r="B39" i="38"/>
  <c r="B38" i="38"/>
  <c r="B37" i="38"/>
  <c r="B36" i="38"/>
  <c r="B35" i="38"/>
  <c r="B34" i="38"/>
  <c r="B33" i="38"/>
  <c r="B32" i="38"/>
  <c r="B31" i="38"/>
  <c r="B30" i="38"/>
  <c r="B29" i="38"/>
  <c r="B28" i="38"/>
  <c r="B27" i="38"/>
  <c r="B26" i="38"/>
  <c r="B25" i="38"/>
  <c r="B24" i="38"/>
  <c r="B23" i="38"/>
  <c r="B22" i="38"/>
  <c r="B21" i="38"/>
  <c r="B20" i="38"/>
  <c r="B19" i="38"/>
  <c r="B18" i="38"/>
  <c r="B17" i="38"/>
  <c r="B16" i="38"/>
  <c r="B15" i="38"/>
  <c r="B14" i="38"/>
  <c r="B13" i="38"/>
  <c r="B12" i="38"/>
  <c r="B11" i="38"/>
  <c r="B10" i="38"/>
  <c r="B9" i="38"/>
  <c r="B8" i="38"/>
  <c r="C7" i="38"/>
  <c r="C8" i="38" s="1"/>
  <c r="C9" i="38" s="1"/>
  <c r="C10" i="38" s="1"/>
  <c r="C11" i="38" s="1"/>
  <c r="C12" i="38" s="1"/>
  <c r="C13" i="38" s="1"/>
  <c r="C14" i="38" s="1"/>
  <c r="C15" i="38" s="1"/>
  <c r="C16" i="38" s="1"/>
  <c r="C17" i="38" s="1"/>
  <c r="C18" i="38" s="1"/>
  <c r="C19" i="38" s="1"/>
  <c r="C20" i="38" s="1"/>
  <c r="C21" i="38" s="1"/>
  <c r="C22" i="38" s="1"/>
  <c r="C23" i="38" s="1"/>
  <c r="C24" i="38" s="1"/>
  <c r="C25" i="38" s="1"/>
  <c r="C26" i="38" s="1"/>
  <c r="C27" i="38" s="1"/>
  <c r="C28" i="38" s="1"/>
  <c r="C29" i="38" s="1"/>
  <c r="C30" i="38" s="1"/>
  <c r="C31" i="38" s="1"/>
  <c r="C32" i="38" s="1"/>
  <c r="C33" i="38" s="1"/>
  <c r="C34" i="38" s="1"/>
  <c r="C35" i="38" s="1"/>
  <c r="C36" i="38" s="1"/>
  <c r="C37" i="38" s="1"/>
  <c r="C38" i="38" s="1"/>
  <c r="C39" i="38" s="1"/>
  <c r="C40" i="38" s="1"/>
  <c r="C41" i="38" s="1"/>
  <c r="C42" i="38" s="1"/>
  <c r="C43" i="38" s="1"/>
  <c r="C44" i="38" s="1"/>
  <c r="C45" i="38" s="1"/>
  <c r="C46" i="38" s="1"/>
  <c r="C47" i="38" s="1"/>
  <c r="C48" i="38" s="1"/>
  <c r="C49" i="38" s="1"/>
  <c r="C50" i="38" s="1"/>
  <c r="C51" i="38" s="1"/>
  <c r="C52" i="38" s="1"/>
  <c r="C53" i="38" s="1"/>
  <c r="C54" i="38" s="1"/>
  <c r="C55" i="38" s="1"/>
  <c r="C56" i="38" s="1"/>
  <c r="C57" i="38" s="1"/>
  <c r="C58" i="38" s="1"/>
  <c r="C59" i="38" s="1"/>
  <c r="C60" i="38" s="1"/>
  <c r="C61" i="38" s="1"/>
  <c r="C62" i="38" s="1"/>
  <c r="C63" i="38" s="1"/>
  <c r="C64" i="38" s="1"/>
  <c r="C65" i="38" s="1"/>
  <c r="C66" i="38" s="1"/>
  <c r="C67" i="38" s="1"/>
  <c r="C68" i="38" s="1"/>
  <c r="C69" i="38" s="1"/>
  <c r="C70" i="38" s="1"/>
  <c r="C71" i="38" s="1"/>
  <c r="C72" i="38" s="1"/>
  <c r="C73" i="38" s="1"/>
  <c r="C74" i="38" s="1"/>
  <c r="C75" i="38" s="1"/>
  <c r="C76" i="38" s="1"/>
  <c r="C77" i="38" s="1"/>
  <c r="C78" i="38" s="1"/>
  <c r="C79" i="38" s="1"/>
  <c r="C80" i="38" s="1"/>
  <c r="C81" i="38" s="1"/>
  <c r="C82" i="38" s="1"/>
  <c r="C83" i="38" s="1"/>
  <c r="C84" i="38" s="1"/>
  <c r="C85" i="38" s="1"/>
  <c r="C86" i="38" s="1"/>
  <c r="C87" i="38" s="1"/>
  <c r="C88" i="38" s="1"/>
  <c r="C89" i="38" s="1"/>
  <c r="C90" i="38" s="1"/>
  <c r="C91" i="38" s="1"/>
  <c r="C92" i="38" s="1"/>
  <c r="C93" i="38" s="1"/>
  <c r="C94" i="38" s="1"/>
  <c r="C95" i="38" s="1"/>
  <c r="C96" i="38" s="1"/>
  <c r="C97" i="38" s="1"/>
  <c r="C98" i="38" s="1"/>
  <c r="C99" i="38" s="1"/>
  <c r="C100" i="38" s="1"/>
  <c r="C101" i="38" s="1"/>
  <c r="C102" i="38" s="1"/>
  <c r="C103" i="38" s="1"/>
  <c r="C104" i="38" s="1"/>
  <c r="C105" i="38" s="1"/>
  <c r="C106" i="38" s="1"/>
  <c r="C107" i="38" s="1"/>
  <c r="C108" i="38" s="1"/>
  <c r="C109" i="38" s="1"/>
  <c r="C110" i="38" s="1"/>
  <c r="C111" i="38" s="1"/>
  <c r="C112" i="38" s="1"/>
  <c r="C113" i="38" s="1"/>
  <c r="C114" i="38" s="1"/>
  <c r="C115" i="38" s="1"/>
  <c r="C116" i="38" s="1"/>
  <c r="C117" i="38" s="1"/>
  <c r="C118" i="38" s="1"/>
  <c r="C119" i="38" s="1"/>
  <c r="C120" i="38" s="1"/>
  <c r="C121" i="38" s="1"/>
  <c r="C122" i="38" s="1"/>
  <c r="C123" i="38" s="1"/>
  <c r="C124" i="38" s="1"/>
  <c r="C125" i="38" s="1"/>
  <c r="C126" i="38" s="1"/>
  <c r="C127" i="38" s="1"/>
  <c r="C128" i="38" s="1"/>
  <c r="C129" i="38" s="1"/>
  <c r="C130" i="38" s="1"/>
  <c r="C131" i="38" s="1"/>
  <c r="C132" i="38" s="1"/>
  <c r="C133" i="38" s="1"/>
  <c r="C134" i="38" s="1"/>
  <c r="C135" i="38" s="1"/>
  <c r="C136" i="38" s="1"/>
  <c r="C137" i="38" s="1"/>
  <c r="C138" i="38" s="1"/>
  <c r="C139" i="38" s="1"/>
  <c r="C140" i="38" s="1"/>
  <c r="C141" i="38" s="1"/>
  <c r="C142" i="38" s="1"/>
  <c r="C143" i="38" s="1"/>
  <c r="C144" i="38" s="1"/>
  <c r="C145" i="38" s="1"/>
  <c r="C146" i="38" s="1"/>
  <c r="C147" i="38" s="1"/>
  <c r="C148" i="38" s="1"/>
  <c r="C149" i="38" s="1"/>
  <c r="C150" i="38" s="1"/>
  <c r="C151" i="38" s="1"/>
  <c r="C152" i="38" s="1"/>
  <c r="C153" i="38" s="1"/>
  <c r="C154" i="38" s="1"/>
  <c r="C155" i="38" s="1"/>
  <c r="C156" i="38" s="1"/>
  <c r="C157" i="38" s="1"/>
  <c r="C158" i="38" s="1"/>
  <c r="C159" i="38" s="1"/>
  <c r="C160" i="38" s="1"/>
  <c r="C161" i="38" s="1"/>
  <c r="C162" i="38" s="1"/>
  <c r="C163" i="38" s="1"/>
  <c r="C164" i="38" s="1"/>
  <c r="C165" i="38" s="1"/>
  <c r="C166" i="38" s="1"/>
  <c r="C167" i="38" s="1"/>
  <c r="C168" i="38" s="1"/>
  <c r="C169" i="38" s="1"/>
  <c r="C170" i="38" s="1"/>
  <c r="C171" i="38" s="1"/>
  <c r="C172" i="38" s="1"/>
  <c r="C173" i="38" s="1"/>
  <c r="C174" i="38" s="1"/>
  <c r="C175" i="38" s="1"/>
  <c r="C176" i="38" s="1"/>
  <c r="C177" i="38" s="1"/>
  <c r="C178" i="38" s="1"/>
  <c r="C179" i="38" s="1"/>
  <c r="C180" i="38" s="1"/>
  <c r="C181" i="38" s="1"/>
  <c r="C182" i="38" s="1"/>
  <c r="C183" i="38" s="1"/>
  <c r="C184" i="38" s="1"/>
  <c r="C185" i="38" s="1"/>
  <c r="C186" i="38" s="1"/>
  <c r="C187" i="38" s="1"/>
  <c r="C188" i="38" s="1"/>
  <c r="C189" i="38" s="1"/>
  <c r="C190" i="38" s="1"/>
  <c r="C191" i="38" s="1"/>
  <c r="C192" i="38" s="1"/>
  <c r="C193" i="38" s="1"/>
  <c r="C194" i="38" s="1"/>
  <c r="C195" i="38" s="1"/>
  <c r="C196" i="38" s="1"/>
  <c r="C197" i="38" s="1"/>
  <c r="C198" i="38" s="1"/>
  <c r="C199" i="38" s="1"/>
  <c r="C200" i="38" s="1"/>
  <c r="C201" i="38" s="1"/>
  <c r="C202" i="38" s="1"/>
  <c r="C203" i="38" s="1"/>
  <c r="C204" i="38" s="1"/>
  <c r="C205" i="38" s="1"/>
  <c r="C206" i="38" s="1"/>
  <c r="C207" i="38" s="1"/>
  <c r="C208" i="38" s="1"/>
  <c r="C209" i="38" s="1"/>
  <c r="C210" i="38" s="1"/>
  <c r="C211" i="38" s="1"/>
  <c r="C212" i="38" s="1"/>
  <c r="C213" i="38" s="1"/>
  <c r="C214" i="38" s="1"/>
  <c r="C215" i="38" s="1"/>
  <c r="C216" i="38" s="1"/>
  <c r="C217" i="38" s="1"/>
  <c r="C218" i="38" s="1"/>
  <c r="C219" i="38" s="1"/>
  <c r="C220" i="38" s="1"/>
  <c r="C221" i="38" s="1"/>
  <c r="C222" i="38" s="1"/>
  <c r="C223" i="38" s="1"/>
  <c r="C224" i="38" s="1"/>
  <c r="C225" i="38" s="1"/>
  <c r="C226" i="38" s="1"/>
  <c r="C227" i="38" s="1"/>
  <c r="C228" i="38" s="1"/>
  <c r="C229" i="38" s="1"/>
  <c r="C230" i="38" s="1"/>
  <c r="C231" i="38" s="1"/>
  <c r="C232" i="38" s="1"/>
  <c r="C233" i="38" s="1"/>
  <c r="C234" i="38" s="1"/>
  <c r="C235" i="38" s="1"/>
  <c r="C236" i="38" s="1"/>
  <c r="C237" i="38" s="1"/>
  <c r="C238" i="38" s="1"/>
  <c r="C239" i="38" s="1"/>
  <c r="C240" i="38" s="1"/>
  <c r="C241" i="38" s="1"/>
  <c r="C242" i="38" s="1"/>
  <c r="C243" i="38" s="1"/>
  <c r="C244" i="38" s="1"/>
  <c r="C245" i="38" s="1"/>
  <c r="C246" i="38" s="1"/>
  <c r="C247" i="38" s="1"/>
  <c r="C248" i="38" s="1"/>
  <c r="C249" i="38" s="1"/>
  <c r="C250" i="38" s="1"/>
  <c r="C251" i="38" s="1"/>
  <c r="C252" i="38" s="1"/>
  <c r="C253" i="38" s="1"/>
  <c r="C254" i="38" s="1"/>
  <c r="C255" i="38" s="1"/>
  <c r="C256" i="38" s="1"/>
  <c r="C257" i="38" s="1"/>
  <c r="C258" i="38" s="1"/>
  <c r="C259" i="38" s="1"/>
  <c r="C260" i="38" s="1"/>
  <c r="C261" i="38" s="1"/>
  <c r="C262" i="38" s="1"/>
  <c r="C263" i="38" s="1"/>
  <c r="C264" i="38" s="1"/>
  <c r="C265" i="38" s="1"/>
  <c r="C266" i="38" s="1"/>
  <c r="C267" i="38" s="1"/>
  <c r="C268" i="38" s="1"/>
  <c r="C269" i="38" s="1"/>
  <c r="C270" i="38" s="1"/>
  <c r="C271" i="38" s="1"/>
  <c r="C272" i="38" s="1"/>
  <c r="C273" i="38" s="1"/>
  <c r="C274" i="38" s="1"/>
  <c r="C275" i="38" s="1"/>
  <c r="C276" i="38" s="1"/>
  <c r="C277" i="38" s="1"/>
  <c r="C278" i="38" s="1"/>
  <c r="C279" i="38" s="1"/>
  <c r="C280" i="38" s="1"/>
  <c r="C281" i="38" s="1"/>
  <c r="C282" i="38" s="1"/>
  <c r="C283" i="38" s="1"/>
  <c r="C284" i="38" s="1"/>
  <c r="C285" i="38" s="1"/>
  <c r="C286" i="38" s="1"/>
  <c r="C287" i="38" s="1"/>
  <c r="C288" i="38" s="1"/>
  <c r="C289" i="38" s="1"/>
  <c r="C290" i="38" s="1"/>
  <c r="C291" i="38" s="1"/>
  <c r="C292" i="38" s="1"/>
  <c r="C293" i="38" s="1"/>
  <c r="C294" i="38" s="1"/>
  <c r="C295" i="38" s="1"/>
  <c r="C296" i="38" s="1"/>
  <c r="C297" i="38" s="1"/>
  <c r="C298" i="38" s="1"/>
  <c r="C299" i="38" s="1"/>
  <c r="C300" i="38" s="1"/>
  <c r="C301" i="38" s="1"/>
  <c r="C302" i="38" s="1"/>
  <c r="C303" i="38" s="1"/>
  <c r="C304" i="38" s="1"/>
  <c r="C305" i="38" s="1"/>
  <c r="C306" i="38" s="1"/>
  <c r="C307" i="38" s="1"/>
  <c r="C308" i="38" s="1"/>
  <c r="C309" i="38" s="1"/>
  <c r="C310" i="38" s="1"/>
  <c r="C311" i="38" s="1"/>
  <c r="C312" i="38" s="1"/>
  <c r="C313" i="38" s="1"/>
  <c r="C314" i="38" s="1"/>
  <c r="C315" i="38" s="1"/>
  <c r="C316" i="38" s="1"/>
  <c r="C317" i="38" s="1"/>
  <c r="C318" i="38" s="1"/>
  <c r="C319" i="38" s="1"/>
  <c r="C320" i="38" s="1"/>
  <c r="C321" i="38" s="1"/>
  <c r="C322" i="38" s="1"/>
  <c r="C323" i="38" s="1"/>
  <c r="C324" i="38" s="1"/>
  <c r="C325" i="38" s="1"/>
  <c r="C326" i="38" s="1"/>
  <c r="C327" i="38" s="1"/>
  <c r="C328" i="38" s="1"/>
  <c r="C329" i="38" s="1"/>
  <c r="C330" i="38" s="1"/>
  <c r="C331" i="38" s="1"/>
  <c r="C332" i="38" s="1"/>
  <c r="C333" i="38" s="1"/>
  <c r="C334" i="38" s="1"/>
  <c r="C335" i="38" s="1"/>
  <c r="B7" i="38"/>
  <c r="B6" i="38"/>
  <c r="E288" i="44"/>
  <c r="N176" i="50"/>
  <c r="P176" i="50" s="1"/>
  <c r="N107" i="50"/>
  <c r="P107" i="50" s="1"/>
  <c r="N173" i="50"/>
  <c r="P173" i="50" s="1"/>
  <c r="N101" i="50"/>
  <c r="P101" i="50" s="1"/>
  <c r="N164" i="50"/>
  <c r="P164" i="50" s="1"/>
  <c r="N35" i="50"/>
  <c r="P35" i="50" s="1"/>
  <c r="N88" i="50"/>
  <c r="P88" i="50" s="1"/>
  <c r="N149" i="50"/>
  <c r="P149" i="50" s="1"/>
  <c r="N147" i="50"/>
  <c r="P147" i="50" s="1"/>
  <c r="N145" i="50"/>
  <c r="P145" i="50" s="1"/>
  <c r="X11" i="11"/>
  <c r="F11" i="11"/>
  <c r="E11" i="11"/>
  <c r="X15" i="11"/>
  <c r="F15" i="11"/>
  <c r="E15" i="11"/>
  <c r="D51" i="42"/>
  <c r="X27" i="11"/>
  <c r="F27" i="11"/>
  <c r="E27" i="11"/>
  <c r="X26" i="11"/>
  <c r="L26" i="11"/>
  <c r="F26" i="11"/>
  <c r="E26" i="11"/>
  <c r="D46" i="42"/>
  <c r="Q97" i="31"/>
  <c r="Q189" i="31"/>
  <c r="L56" i="44"/>
  <c r="X18" i="11"/>
  <c r="L18" i="11"/>
  <c r="F18" i="11"/>
  <c r="F49" i="44"/>
  <c r="L49" i="44"/>
  <c r="Q190" i="31"/>
  <c r="D27" i="42"/>
  <c r="BF1" i="11"/>
  <c r="AM1" i="11"/>
  <c r="B9" i="31"/>
  <c r="A9" i="31" s="1"/>
  <c r="B44" i="31"/>
  <c r="A44" i="31" s="1"/>
  <c r="B37" i="31"/>
  <c r="A37" i="31" s="1"/>
  <c r="B30" i="31"/>
  <c r="A30" i="31" s="1"/>
  <c r="B23" i="31"/>
  <c r="A23" i="31" s="1"/>
  <c r="B42" i="31"/>
  <c r="A42" i="31" s="1"/>
  <c r="B36" i="31"/>
  <c r="A36" i="31" s="1"/>
  <c r="B29" i="31"/>
  <c r="A29" i="31" s="1"/>
  <c r="B22" i="31"/>
  <c r="A22" i="31" s="1"/>
  <c r="B34" i="31"/>
  <c r="A34" i="31" s="1"/>
  <c r="B28" i="31"/>
  <c r="A28" i="31" s="1"/>
  <c r="B18" i="31"/>
  <c r="A18" i="31" s="1"/>
  <c r="B8" i="31"/>
  <c r="A8" i="31" s="1"/>
  <c r="B51" i="31"/>
  <c r="A51" i="31" s="1"/>
  <c r="B27" i="31"/>
  <c r="A27" i="31" s="1"/>
  <c r="B14" i="31"/>
  <c r="A14" i="31" s="1"/>
  <c r="B6" i="31"/>
  <c r="A6" i="31" s="1"/>
  <c r="B49" i="31"/>
  <c r="A49" i="31" s="1"/>
  <c r="B40" i="31"/>
  <c r="A40" i="31" s="1"/>
  <c r="B26" i="31"/>
  <c r="A26" i="31" s="1"/>
  <c r="B12" i="31"/>
  <c r="A12" i="31" s="1"/>
  <c r="B47" i="31"/>
  <c r="A47" i="31" s="1"/>
  <c r="B39" i="31"/>
  <c r="A39" i="31" s="1"/>
  <c r="B25" i="31"/>
  <c r="A25" i="31" s="1"/>
  <c r="B11" i="31"/>
  <c r="A11" i="31" s="1"/>
  <c r="B5" i="31"/>
  <c r="A5" i="31" s="1"/>
  <c r="B50" i="31"/>
  <c r="A50" i="31" s="1"/>
  <c r="B48" i="31"/>
  <c r="A48" i="31" s="1"/>
  <c r="B46" i="31"/>
  <c r="A46" i="31" s="1"/>
  <c r="B4" i="31"/>
  <c r="A4" i="31" s="1"/>
  <c r="N41" i="31"/>
  <c r="B41" i="31"/>
  <c r="A41" i="31" s="1"/>
  <c r="N21" i="31"/>
  <c r="B21" i="31"/>
  <c r="A21" i="31" s="1"/>
  <c r="N17" i="31"/>
  <c r="B17" i="31"/>
  <c r="A17" i="31" s="1"/>
  <c r="A27" i="36"/>
  <c r="A28" i="36" s="1"/>
  <c r="A29" i="36" s="1"/>
  <c r="A30" i="36" s="1"/>
  <c r="A31" i="36" s="1"/>
  <c r="A32" i="36" s="1"/>
  <c r="A33" i="36" s="1"/>
  <c r="A34" i="36" s="1"/>
  <c r="A35" i="36" s="1"/>
  <c r="A36" i="36" s="1"/>
  <c r="A37" i="36" s="1"/>
  <c r="A38" i="36" s="1"/>
  <c r="A39" i="36" s="1"/>
  <c r="A40" i="36" s="1"/>
  <c r="A41" i="36" s="1"/>
  <c r="A42" i="36" s="1"/>
  <c r="A43" i="36" s="1"/>
  <c r="A44" i="36" s="1"/>
  <c r="A45" i="36" s="1"/>
  <c r="A46" i="36" s="1"/>
  <c r="A47" i="36" s="1"/>
  <c r="A48" i="36" s="1"/>
  <c r="A49" i="36" s="1"/>
  <c r="A50" i="36" s="1"/>
  <c r="A51" i="36" s="1"/>
  <c r="A52" i="36" s="1"/>
  <c r="A53" i="36" s="1"/>
  <c r="A54" i="36" s="1"/>
  <c r="A55" i="36" s="1"/>
  <c r="A56" i="36" s="1"/>
  <c r="A57" i="36" s="1"/>
  <c r="A58" i="36" s="1"/>
  <c r="A59" i="36" s="1"/>
  <c r="A60" i="36" s="1"/>
  <c r="A61" i="36" s="1"/>
  <c r="A62" i="36" s="1"/>
  <c r="A63" i="36" s="1"/>
  <c r="A64" i="36" s="1"/>
  <c r="A65" i="36" s="1"/>
  <c r="A66" i="36" s="1"/>
  <c r="A67" i="36" s="1"/>
  <c r="A68" i="36" s="1"/>
  <c r="A69" i="36" s="1"/>
  <c r="A70" i="36" s="1"/>
  <c r="A71" i="36" s="1"/>
  <c r="A72" i="36" s="1"/>
  <c r="A73" i="36" s="1"/>
  <c r="A74" i="36" s="1"/>
  <c r="A75" i="36" s="1"/>
  <c r="A76" i="36" s="1"/>
  <c r="A77" i="36" s="1"/>
  <c r="A78" i="36" s="1"/>
  <c r="A79" i="36" s="1"/>
  <c r="A80" i="36" s="1"/>
  <c r="A81" i="36" s="1"/>
  <c r="A82" i="36" s="1"/>
  <c r="A83" i="36" s="1"/>
  <c r="A84" i="36" s="1"/>
  <c r="A85" i="36" s="1"/>
  <c r="A86" i="36" s="1"/>
  <c r="A87" i="36" s="1"/>
  <c r="A88" i="36" s="1"/>
  <c r="A89" i="36" s="1"/>
  <c r="A90" i="36" s="1"/>
  <c r="A91" i="36" s="1"/>
  <c r="A92" i="36" s="1"/>
  <c r="A93" i="36" s="1"/>
  <c r="A94" i="36" s="1"/>
  <c r="A95" i="36" s="1"/>
  <c r="A96" i="36" s="1"/>
  <c r="A97" i="36" s="1"/>
  <c r="A98" i="36" s="1"/>
  <c r="A99" i="36" s="1"/>
  <c r="A100" i="36" s="1"/>
  <c r="A101" i="36" s="1"/>
  <c r="A102" i="36" s="1"/>
  <c r="A103" i="36" s="1"/>
  <c r="A104" i="36" s="1"/>
  <c r="A105" i="36" s="1"/>
  <c r="A106" i="36" s="1"/>
  <c r="A107" i="36" s="1"/>
  <c r="A108" i="36" s="1"/>
  <c r="A109" i="36" s="1"/>
  <c r="A110" i="36" s="1"/>
  <c r="A111" i="36" s="1"/>
  <c r="A112" i="36" s="1"/>
  <c r="A113" i="36" s="1"/>
  <c r="A114" i="36" s="1"/>
  <c r="A115" i="36" s="1"/>
  <c r="A116" i="36" s="1"/>
  <c r="A117" i="36" s="1"/>
  <c r="A118" i="36" s="1"/>
  <c r="A119" i="36" s="1"/>
  <c r="A120" i="36" s="1"/>
  <c r="A121" i="36" s="1"/>
  <c r="A122" i="36" s="1"/>
  <c r="A123" i="36" s="1"/>
  <c r="A124" i="36" s="1"/>
  <c r="A125" i="36" s="1"/>
  <c r="A126" i="36" s="1"/>
  <c r="A127" i="36" s="1"/>
  <c r="A128" i="36" s="1"/>
  <c r="A129" i="36" s="1"/>
  <c r="A130" i="36" s="1"/>
  <c r="A131" i="36" s="1"/>
  <c r="A132" i="36" s="1"/>
  <c r="A133" i="36" s="1"/>
  <c r="A134" i="36" s="1"/>
  <c r="A135" i="36" s="1"/>
  <c r="A136" i="36" s="1"/>
  <c r="A137" i="36" s="1"/>
  <c r="A138" i="36" s="1"/>
  <c r="A139" i="36" s="1"/>
  <c r="A140" i="36" s="1"/>
  <c r="A141" i="36" s="1"/>
  <c r="A142" i="36" s="1"/>
  <c r="A143" i="36" s="1"/>
  <c r="A144" i="36" s="1"/>
  <c r="A145" i="36" s="1"/>
  <c r="A146" i="36" s="1"/>
  <c r="A147" i="36" s="1"/>
  <c r="A148" i="36" s="1"/>
  <c r="A149" i="36" s="1"/>
  <c r="A150" i="36" s="1"/>
  <c r="A151" i="36" s="1"/>
  <c r="A152" i="36" s="1"/>
  <c r="A153" i="36" s="1"/>
  <c r="A154" i="36" s="1"/>
  <c r="A155" i="36" s="1"/>
  <c r="A156" i="36" s="1"/>
  <c r="A157" i="36" s="1"/>
  <c r="A158" i="36" s="1"/>
  <c r="A159" i="36" s="1"/>
  <c r="A160" i="36" s="1"/>
  <c r="A161" i="36" s="1"/>
  <c r="A162" i="36" s="1"/>
  <c r="A163" i="36" s="1"/>
  <c r="A164" i="36" s="1"/>
  <c r="A165" i="36" s="1"/>
  <c r="A166" i="36" s="1"/>
  <c r="A167" i="36" s="1"/>
  <c r="A168" i="36" s="1"/>
  <c r="A169" i="36" s="1"/>
  <c r="A170" i="36" s="1"/>
  <c r="A171" i="36" s="1"/>
  <c r="A172" i="36" s="1"/>
  <c r="A173" i="36" s="1"/>
  <c r="A174" i="36" s="1"/>
  <c r="A175" i="36" s="1"/>
  <c r="A176" i="36" s="1"/>
  <c r="A177" i="36" s="1"/>
  <c r="A178" i="36" s="1"/>
  <c r="A179" i="36" s="1"/>
  <c r="A180" i="36" s="1"/>
  <c r="A181" i="36" s="1"/>
  <c r="A182" i="36" s="1"/>
  <c r="A183" i="36" s="1"/>
  <c r="A184" i="36" s="1"/>
  <c r="A185" i="36" s="1"/>
  <c r="A186" i="36" s="1"/>
  <c r="A187" i="36" s="1"/>
  <c r="A188" i="36" s="1"/>
  <c r="A189" i="36" s="1"/>
  <c r="A190" i="36" s="1"/>
  <c r="A191" i="36" s="1"/>
  <c r="A192" i="36" s="1"/>
  <c r="A193" i="36" s="1"/>
  <c r="A194" i="36" s="1"/>
  <c r="A195" i="36" s="1"/>
  <c r="A196" i="36" s="1"/>
  <c r="A197" i="36" s="1"/>
  <c r="A198" i="36" s="1"/>
  <c r="A199" i="36" s="1"/>
  <c r="A200" i="36" s="1"/>
  <c r="A201" i="36" s="1"/>
  <c r="A202" i="36" s="1"/>
  <c r="A203" i="36" s="1"/>
  <c r="A204" i="36" s="1"/>
  <c r="A205" i="36" s="1"/>
  <c r="A206" i="36" s="1"/>
  <c r="A207" i="36" s="1"/>
  <c r="A208" i="36" s="1"/>
  <c r="A209" i="36" s="1"/>
  <c r="A210" i="36" s="1"/>
  <c r="A211" i="36" s="1"/>
  <c r="A212" i="36" s="1"/>
  <c r="A213" i="36" s="1"/>
  <c r="A214" i="36" s="1"/>
  <c r="A215" i="36" s="1"/>
  <c r="A216" i="36" s="1"/>
  <c r="A217" i="36" s="1"/>
  <c r="A218" i="36" s="1"/>
  <c r="A219" i="36" s="1"/>
  <c r="A220" i="36" s="1"/>
  <c r="A221" i="36" s="1"/>
  <c r="A222" i="36" s="1"/>
  <c r="A223" i="36" s="1"/>
  <c r="A224" i="36" s="1"/>
  <c r="A225" i="36" s="1"/>
  <c r="A226" i="36" s="1"/>
  <c r="A227" i="36" s="1"/>
  <c r="A228" i="36" s="1"/>
  <c r="A229" i="36" s="1"/>
  <c r="A230" i="36" s="1"/>
  <c r="A231" i="36" s="1"/>
  <c r="A232" i="36" s="1"/>
  <c r="A233" i="36" s="1"/>
  <c r="A234" i="36" s="1"/>
  <c r="A235" i="36" s="1"/>
  <c r="A236" i="36" s="1"/>
  <c r="A237" i="36" s="1"/>
  <c r="A238" i="36" s="1"/>
  <c r="A239" i="36" s="1"/>
  <c r="A240" i="36" s="1"/>
  <c r="A241" i="36" s="1"/>
  <c r="A242" i="36" s="1"/>
  <c r="A243" i="36" s="1"/>
  <c r="A244" i="36" s="1"/>
  <c r="A245" i="36" s="1"/>
  <c r="A246" i="36" s="1"/>
  <c r="A247" i="36" s="1"/>
  <c r="A248" i="36" s="1"/>
  <c r="A249" i="36" s="1"/>
  <c r="A250" i="36" s="1"/>
  <c r="A251" i="36" s="1"/>
  <c r="A252" i="36" s="1"/>
  <c r="A253" i="36" s="1"/>
  <c r="A254" i="36" s="1"/>
  <c r="A255" i="36" s="1"/>
  <c r="A256" i="36" s="1"/>
  <c r="A257" i="36" s="1"/>
  <c r="A258" i="36" s="1"/>
  <c r="A259" i="36" s="1"/>
  <c r="A260" i="36" s="1"/>
  <c r="A261" i="36" s="1"/>
  <c r="A262" i="36" s="1"/>
  <c r="A263" i="36" s="1"/>
  <c r="A264" i="36" s="1"/>
  <c r="A265" i="36" s="1"/>
  <c r="A266" i="36" s="1"/>
  <c r="A267" i="36" s="1"/>
  <c r="A268" i="36" s="1"/>
  <c r="A269" i="36" s="1"/>
  <c r="A270" i="36" s="1"/>
  <c r="A271" i="36" s="1"/>
  <c r="A272" i="36" s="1"/>
  <c r="A273" i="36" s="1"/>
  <c r="A274" i="36" s="1"/>
  <c r="A275" i="36" s="1"/>
  <c r="A276" i="36" s="1"/>
  <c r="A277" i="36" s="1"/>
  <c r="A278" i="36" s="1"/>
  <c r="A279" i="36" s="1"/>
  <c r="A280" i="36" s="1"/>
  <c r="A281" i="36" s="1"/>
  <c r="A282" i="36" s="1"/>
  <c r="A283" i="36" s="1"/>
  <c r="A284" i="36" s="1"/>
  <c r="A285" i="36" s="1"/>
  <c r="A286" i="36" s="1"/>
  <c r="A287" i="36" s="1"/>
  <c r="A288" i="36" s="1"/>
  <c r="A289" i="36" s="1"/>
  <c r="A290" i="36" s="1"/>
  <c r="A291" i="36" s="1"/>
  <c r="A292" i="36" s="1"/>
  <c r="A293" i="36" s="1"/>
  <c r="A294" i="36" s="1"/>
  <c r="A295" i="36" s="1"/>
  <c r="A296" i="36" s="1"/>
  <c r="A297" i="36" s="1"/>
  <c r="A298" i="36" s="1"/>
  <c r="A299" i="36" s="1"/>
  <c r="A300" i="36" s="1"/>
  <c r="A301" i="36" s="1"/>
  <c r="A302" i="36" s="1"/>
  <c r="A303" i="36" s="1"/>
  <c r="A304" i="36" s="1"/>
  <c r="A305" i="36" s="1"/>
  <c r="A306" i="36" s="1"/>
  <c r="A307" i="36" s="1"/>
  <c r="A308" i="36" s="1"/>
  <c r="A309" i="36" s="1"/>
  <c r="A310" i="36" s="1"/>
  <c r="A311" i="36" s="1"/>
  <c r="A312" i="36" s="1"/>
  <c r="A313" i="36" s="1"/>
  <c r="A314" i="36" s="1"/>
  <c r="A315" i="36" s="1"/>
  <c r="A316" i="36" s="1"/>
  <c r="A317" i="36" s="1"/>
  <c r="A318" i="36" s="1"/>
  <c r="A319" i="36" s="1"/>
  <c r="A320" i="36" s="1"/>
  <c r="A321" i="36" s="1"/>
  <c r="A322" i="36" s="1"/>
  <c r="A323" i="36" s="1"/>
  <c r="A324" i="36" s="1"/>
  <c r="A325" i="36" s="1"/>
  <c r="A326" i="36" s="1"/>
  <c r="A327" i="36" s="1"/>
  <c r="A328" i="36" s="1"/>
  <c r="A329" i="36" s="1"/>
  <c r="A330" i="36" s="1"/>
  <c r="A331" i="36" s="1"/>
  <c r="A332" i="36" s="1"/>
  <c r="A333" i="36" s="1"/>
  <c r="A334" i="36" s="1"/>
  <c r="A335" i="36" s="1"/>
  <c r="A336" i="36" s="1"/>
  <c r="A337" i="36" s="1"/>
  <c r="A338" i="36" s="1"/>
  <c r="A339" i="36" s="1"/>
  <c r="A340" i="36" s="1"/>
  <c r="A341" i="36" s="1"/>
  <c r="A342" i="36" s="1"/>
  <c r="A343" i="36" s="1"/>
  <c r="A344" i="36" s="1"/>
  <c r="A345" i="36" s="1"/>
  <c r="A346" i="36" s="1"/>
  <c r="A347" i="36" s="1"/>
  <c r="A348" i="36" s="1"/>
  <c r="A349" i="36" s="1"/>
  <c r="A350" i="36" s="1"/>
  <c r="A351" i="36" s="1"/>
  <c r="A352" i="36" s="1"/>
  <c r="A353" i="36" s="1"/>
  <c r="A354" i="36" s="1"/>
  <c r="A355" i="36" s="1"/>
  <c r="A356" i="36" s="1"/>
  <c r="A357" i="36" s="1"/>
  <c r="A358" i="36" s="1"/>
  <c r="A359" i="36" s="1"/>
  <c r="A360" i="36" s="1"/>
  <c r="A361" i="36" s="1"/>
  <c r="A362" i="36" s="1"/>
  <c r="A363" i="36" s="1"/>
  <c r="A364" i="36" s="1"/>
  <c r="A365" i="36" s="1"/>
  <c r="A366" i="36" s="1"/>
  <c r="A367" i="36" s="1"/>
  <c r="A368" i="36" s="1"/>
  <c r="A369" i="36" s="1"/>
  <c r="A370" i="36" s="1"/>
  <c r="A371" i="36" s="1"/>
  <c r="A372" i="36" s="1"/>
  <c r="A373" i="36" s="1"/>
  <c r="A374" i="36" s="1"/>
  <c r="A375" i="36" s="1"/>
  <c r="A376" i="36" s="1"/>
  <c r="A377" i="36" s="1"/>
  <c r="A378" i="36" s="1"/>
  <c r="A379" i="36" s="1"/>
  <c r="A380" i="36" s="1"/>
  <c r="A381" i="36" s="1"/>
  <c r="A382" i="36" s="1"/>
  <c r="A383" i="36" s="1"/>
  <c r="A384" i="36" s="1"/>
  <c r="A385" i="36" s="1"/>
  <c r="A386" i="36" s="1"/>
  <c r="A387" i="36" s="1"/>
  <c r="A388" i="36" s="1"/>
  <c r="A389" i="36" s="1"/>
  <c r="A390" i="36" s="1"/>
  <c r="A391" i="36" s="1"/>
  <c r="A392" i="36" s="1"/>
  <c r="A393" i="36" s="1"/>
  <c r="A394" i="36" s="1"/>
  <c r="A395" i="36" s="1"/>
  <c r="A396" i="36" s="1"/>
  <c r="A397" i="36" s="1"/>
  <c r="A398" i="36" s="1"/>
  <c r="A399" i="36" s="1"/>
  <c r="A400" i="36" s="1"/>
  <c r="A401" i="36" s="1"/>
  <c r="A402" i="36" s="1"/>
  <c r="A403" i="36" s="1"/>
  <c r="A404" i="36" s="1"/>
  <c r="A405" i="36" s="1"/>
  <c r="A406" i="36" s="1"/>
  <c r="A407" i="36" s="1"/>
  <c r="A408" i="36" s="1"/>
  <c r="A409" i="36" s="1"/>
  <c r="A410" i="36" s="1"/>
  <c r="A411" i="36" s="1"/>
  <c r="A412" i="36" s="1"/>
  <c r="A413" i="36" s="1"/>
  <c r="A414" i="36" s="1"/>
  <c r="A415" i="36" s="1"/>
  <c r="A416" i="36" s="1"/>
  <c r="A417" i="36" s="1"/>
  <c r="A418" i="36" s="1"/>
  <c r="A419" i="36" s="1"/>
  <c r="A420" i="36" s="1"/>
  <c r="A421" i="36" s="1"/>
  <c r="A422" i="36" s="1"/>
  <c r="A423" i="36" s="1"/>
  <c r="A424" i="36" s="1"/>
  <c r="A425" i="36" s="1"/>
  <c r="A426" i="36" s="1"/>
  <c r="A427" i="36" s="1"/>
  <c r="A428" i="36" s="1"/>
  <c r="A429" i="36" s="1"/>
  <c r="A430" i="36" s="1"/>
  <c r="A431" i="36" s="1"/>
  <c r="A432" i="36" s="1"/>
  <c r="A433" i="36" s="1"/>
  <c r="A434" i="36" s="1"/>
  <c r="A435" i="36" s="1"/>
  <c r="A436" i="36" s="1"/>
  <c r="A437" i="36" s="1"/>
  <c r="A438" i="36" s="1"/>
  <c r="A439" i="36" s="1"/>
  <c r="A440" i="36" s="1"/>
  <c r="A441" i="36" s="1"/>
  <c r="A442" i="36" s="1"/>
  <c r="A443" i="36" s="1"/>
  <c r="A444" i="36" s="1"/>
  <c r="A445" i="36" s="1"/>
  <c r="A446" i="36" s="1"/>
  <c r="A447" i="36" s="1"/>
  <c r="A448" i="36" s="1"/>
  <c r="A449" i="36" s="1"/>
  <c r="A450" i="36" s="1"/>
  <c r="A451" i="36" s="1"/>
  <c r="A452" i="36" s="1"/>
  <c r="A453" i="36" s="1"/>
  <c r="A454" i="36" s="1"/>
  <c r="A455" i="36" s="1"/>
  <c r="A456" i="36" s="1"/>
  <c r="A457" i="36" s="1"/>
  <c r="A458" i="36" s="1"/>
  <c r="A459" i="36" s="1"/>
  <c r="A460" i="36" s="1"/>
  <c r="A461" i="36" s="1"/>
  <c r="A462" i="36" s="1"/>
  <c r="A463" i="36" s="1"/>
  <c r="A464" i="36" s="1"/>
  <c r="A465" i="36" s="1"/>
  <c r="A466" i="36" s="1"/>
  <c r="A467" i="36" s="1"/>
  <c r="A468" i="36" s="1"/>
  <c r="A469" i="36" s="1"/>
  <c r="A470" i="36" s="1"/>
  <c r="A471" i="36" s="1"/>
  <c r="A472" i="36" s="1"/>
  <c r="A473" i="36" s="1"/>
  <c r="A474" i="36" s="1"/>
  <c r="A475" i="36" s="1"/>
  <c r="A476" i="36" s="1"/>
  <c r="A477" i="36" s="1"/>
  <c r="A478" i="36" s="1"/>
  <c r="A479" i="36" s="1"/>
  <c r="A480" i="36" s="1"/>
  <c r="A481" i="36" s="1"/>
  <c r="A482" i="36" s="1"/>
  <c r="A483" i="36" s="1"/>
  <c r="A484" i="36" s="1"/>
  <c r="A485" i="36" s="1"/>
  <c r="A486" i="36" s="1"/>
  <c r="A487" i="36" s="1"/>
  <c r="A488" i="36" s="1"/>
  <c r="A489" i="36" s="1"/>
  <c r="A490" i="36" s="1"/>
  <c r="A491" i="36" s="1"/>
  <c r="A492" i="36" s="1"/>
  <c r="A493" i="36" s="1"/>
  <c r="A494" i="36" s="1"/>
  <c r="A495" i="36" s="1"/>
  <c r="A496" i="36" s="1"/>
  <c r="A497" i="36" s="1"/>
  <c r="A498" i="36" s="1"/>
  <c r="A499" i="36" s="1"/>
  <c r="A500" i="36" s="1"/>
  <c r="A501" i="36" s="1"/>
  <c r="A502" i="36" s="1"/>
  <c r="A503" i="36" s="1"/>
  <c r="A504" i="36" s="1"/>
  <c r="A505" i="36" s="1"/>
  <c r="A506" i="36" s="1"/>
  <c r="A507" i="36" s="1"/>
  <c r="A508" i="36" s="1"/>
  <c r="A509" i="36" s="1"/>
  <c r="A510" i="36" s="1"/>
  <c r="A511" i="36" s="1"/>
  <c r="A512" i="36" s="1"/>
  <c r="A513" i="36" s="1"/>
  <c r="A514" i="36" s="1"/>
  <c r="A515" i="36" s="1"/>
  <c r="A516" i="36" s="1"/>
  <c r="A517" i="36" s="1"/>
  <c r="A518" i="36" s="1"/>
  <c r="A519" i="36" s="1"/>
  <c r="A520" i="36" s="1"/>
  <c r="A521" i="36" s="1"/>
  <c r="A522" i="36" s="1"/>
  <c r="A523" i="36" s="1"/>
  <c r="A524" i="36" s="1"/>
  <c r="A525" i="36" s="1"/>
  <c r="A526" i="36" s="1"/>
  <c r="A527" i="36" s="1"/>
  <c r="A528" i="36" s="1"/>
  <c r="A529" i="36" s="1"/>
  <c r="A530" i="36" s="1"/>
  <c r="A531" i="36" s="1"/>
  <c r="A532" i="36" s="1"/>
  <c r="A533" i="36" s="1"/>
  <c r="A534" i="36" s="1"/>
  <c r="A535" i="36" s="1"/>
  <c r="A536" i="36" s="1"/>
  <c r="A537" i="36" s="1"/>
  <c r="A538" i="36" s="1"/>
  <c r="A539" i="36" s="1"/>
  <c r="A540" i="36" s="1"/>
  <c r="A541" i="36" s="1"/>
  <c r="A542" i="36" s="1"/>
  <c r="A543" i="36" s="1"/>
  <c r="A544" i="36" s="1"/>
  <c r="A545" i="36" s="1"/>
  <c r="A546" i="36" s="1"/>
  <c r="A547" i="36" s="1"/>
  <c r="A548" i="36" s="1"/>
  <c r="A549" i="36" s="1"/>
  <c r="A550" i="36" s="1"/>
  <c r="A551" i="36" s="1"/>
  <c r="A552" i="36" s="1"/>
  <c r="A553" i="36" s="1"/>
  <c r="A554" i="36" s="1"/>
  <c r="A555" i="36" s="1"/>
  <c r="A556" i="36" s="1"/>
  <c r="A557" i="36" s="1"/>
  <c r="A558" i="36" s="1"/>
  <c r="A559" i="36" s="1"/>
  <c r="A560" i="36" s="1"/>
  <c r="A561" i="36" s="1"/>
  <c r="A562" i="36" s="1"/>
  <c r="A563" i="36" s="1"/>
  <c r="A564" i="36" s="1"/>
  <c r="A565" i="36" s="1"/>
  <c r="A566" i="36" s="1"/>
  <c r="A567" i="36" s="1"/>
  <c r="A568" i="36" s="1"/>
  <c r="A569" i="36" s="1"/>
  <c r="A570" i="36" s="1"/>
  <c r="A571" i="36" s="1"/>
  <c r="A572" i="36" s="1"/>
  <c r="A573" i="36" s="1"/>
  <c r="A574" i="36" s="1"/>
  <c r="A575" i="36" s="1"/>
  <c r="A576" i="36" s="1"/>
  <c r="A577" i="36" s="1"/>
  <c r="A578" i="36" s="1"/>
  <c r="A579" i="36" s="1"/>
  <c r="A580" i="36" s="1"/>
  <c r="A581" i="36" s="1"/>
  <c r="A582" i="36" s="1"/>
  <c r="A583" i="36" s="1"/>
  <c r="A584" i="36" s="1"/>
  <c r="A585" i="36" s="1"/>
  <c r="A586" i="36" s="1"/>
  <c r="A587" i="36" s="1"/>
  <c r="A588" i="36" s="1"/>
  <c r="A589" i="36" s="1"/>
  <c r="A590" i="36" s="1"/>
  <c r="A591" i="36" s="1"/>
  <c r="A592" i="36" s="1"/>
  <c r="A593" i="36" s="1"/>
  <c r="A594" i="36" s="1"/>
  <c r="A595" i="36" s="1"/>
  <c r="A596" i="36" s="1"/>
  <c r="A597" i="36" s="1"/>
  <c r="A598" i="36" s="1"/>
  <c r="A599" i="36" s="1"/>
  <c r="A600" i="36" s="1"/>
  <c r="A601" i="36" s="1"/>
  <c r="A602" i="36" s="1"/>
  <c r="A603" i="36" s="1"/>
  <c r="A604" i="36" s="1"/>
  <c r="A605" i="36" s="1"/>
  <c r="A606" i="36" s="1"/>
  <c r="A607" i="36" s="1"/>
  <c r="A608" i="36" s="1"/>
  <c r="A609" i="36" s="1"/>
  <c r="A610" i="36" s="1"/>
  <c r="A611" i="36" s="1"/>
  <c r="A612" i="36" s="1"/>
  <c r="A613" i="36" s="1"/>
  <c r="A614" i="36" s="1"/>
  <c r="A615" i="36" s="1"/>
  <c r="A616" i="36" s="1"/>
  <c r="A617" i="36" s="1"/>
  <c r="A618" i="36" s="1"/>
  <c r="A619" i="36" s="1"/>
  <c r="A620" i="36" s="1"/>
  <c r="A621" i="36" s="1"/>
  <c r="A622" i="36" s="1"/>
  <c r="A623" i="36" s="1"/>
  <c r="A624" i="36" s="1"/>
  <c r="A625" i="36" s="1"/>
  <c r="A626" i="36" s="1"/>
  <c r="A627" i="36" s="1"/>
  <c r="A628" i="36" s="1"/>
  <c r="A629" i="36" s="1"/>
  <c r="A630" i="36" s="1"/>
  <c r="A631" i="36" s="1"/>
  <c r="A632" i="36" s="1"/>
  <c r="A633" i="36" s="1"/>
  <c r="A6" i="36"/>
  <c r="A7" i="36" s="1"/>
  <c r="A8" i="36" s="1"/>
  <c r="A9" i="36" s="1"/>
  <c r="A10" i="36" s="1"/>
  <c r="A11" i="36" s="1"/>
  <c r="A12" i="36" s="1"/>
  <c r="A13" i="36" s="1"/>
  <c r="A14" i="36" s="1"/>
  <c r="A15" i="36" s="1"/>
  <c r="A16" i="36" s="1"/>
  <c r="A17" i="36" s="1"/>
  <c r="A18" i="36" s="1"/>
  <c r="A19" i="36" s="1"/>
  <c r="A20" i="36" s="1"/>
  <c r="A21" i="36" s="1"/>
  <c r="A22" i="36" s="1"/>
  <c r="A23" i="36" s="1"/>
  <c r="A24" i="36" s="1"/>
  <c r="A25" i="36" s="1"/>
  <c r="R960" i="30"/>
  <c r="Q960" i="30"/>
  <c r="R959" i="30"/>
  <c r="Q959" i="30"/>
  <c r="R958" i="30"/>
  <c r="Q958" i="30"/>
  <c r="R957" i="30"/>
  <c r="Q957" i="30"/>
  <c r="R956" i="30"/>
  <c r="Q956" i="30"/>
  <c r="R955" i="30"/>
  <c r="Q955" i="30"/>
  <c r="R954" i="30"/>
  <c r="Q954" i="30"/>
  <c r="R953" i="30"/>
  <c r="Q953" i="30"/>
  <c r="R952" i="30"/>
  <c r="Q952" i="30"/>
  <c r="R951" i="30"/>
  <c r="Q951" i="30"/>
  <c r="R950" i="30"/>
  <c r="Q950" i="30"/>
  <c r="R949" i="30"/>
  <c r="Q949" i="30"/>
  <c r="R948" i="30"/>
  <c r="Q948" i="30"/>
  <c r="R947" i="30"/>
  <c r="Q947" i="30"/>
  <c r="R946" i="30"/>
  <c r="Q946" i="30"/>
  <c r="R945" i="30"/>
  <c r="Q945" i="30"/>
  <c r="R944" i="30"/>
  <c r="Q944" i="30"/>
  <c r="R943" i="30"/>
  <c r="Q943" i="30"/>
  <c r="R942" i="30"/>
  <c r="Q942" i="30"/>
  <c r="R941" i="30"/>
  <c r="Q941" i="30"/>
  <c r="R940" i="30"/>
  <c r="Q940" i="30"/>
  <c r="R939" i="30"/>
  <c r="Q939" i="30"/>
  <c r="R938" i="30"/>
  <c r="Q938" i="30"/>
  <c r="R937" i="30"/>
  <c r="Q937" i="30"/>
  <c r="R936" i="30"/>
  <c r="Q936" i="30"/>
  <c r="R935" i="30"/>
  <c r="Q935" i="30"/>
  <c r="R934" i="30"/>
  <c r="Q934" i="30"/>
  <c r="R933" i="30"/>
  <c r="Q933" i="30"/>
  <c r="R932" i="30"/>
  <c r="Q932" i="30"/>
  <c r="R931" i="30"/>
  <c r="Q931" i="30"/>
  <c r="R930" i="30"/>
  <c r="Q930" i="30"/>
  <c r="R929" i="30"/>
  <c r="Q929" i="30"/>
  <c r="R928" i="30"/>
  <c r="Q928" i="30"/>
  <c r="R927" i="30"/>
  <c r="Q927" i="30"/>
  <c r="R926" i="30"/>
  <c r="Q926" i="30"/>
  <c r="R925" i="30"/>
  <c r="Q925" i="30"/>
  <c r="R924" i="30"/>
  <c r="Q924" i="30"/>
  <c r="R923" i="30"/>
  <c r="Q923" i="30"/>
  <c r="R922" i="30"/>
  <c r="Q922" i="30"/>
  <c r="R921" i="30"/>
  <c r="Q921" i="30"/>
  <c r="R920" i="30"/>
  <c r="Q920" i="30"/>
  <c r="R919" i="30"/>
  <c r="Q919" i="30"/>
  <c r="R918" i="30"/>
  <c r="Q918" i="30"/>
  <c r="R917" i="30"/>
  <c r="Q917" i="30"/>
  <c r="R916" i="30"/>
  <c r="Q916" i="30"/>
  <c r="R914" i="30"/>
  <c r="Q914" i="30"/>
  <c r="R913" i="30"/>
  <c r="Q913" i="30"/>
  <c r="R912" i="30"/>
  <c r="Q912" i="30"/>
  <c r="R911" i="30"/>
  <c r="Q911" i="30"/>
  <c r="R910" i="30"/>
  <c r="Q910" i="30"/>
  <c r="R909" i="30"/>
  <c r="Q909" i="30"/>
  <c r="R908" i="30"/>
  <c r="Q908" i="30"/>
  <c r="R907" i="30"/>
  <c r="Q907" i="30"/>
  <c r="R906" i="30"/>
  <c r="Q906" i="30"/>
  <c r="R905" i="30"/>
  <c r="Q905" i="30"/>
  <c r="R904" i="30"/>
  <c r="Q904" i="30"/>
  <c r="R903" i="30"/>
  <c r="Q903" i="30"/>
  <c r="R902" i="30"/>
  <c r="Q902" i="30"/>
  <c r="R901" i="30"/>
  <c r="Q901" i="30"/>
  <c r="R900" i="30"/>
  <c r="Q900" i="30"/>
  <c r="R899" i="30"/>
  <c r="Q899" i="30"/>
  <c r="R898" i="30"/>
  <c r="Q898" i="30"/>
  <c r="R897" i="30"/>
  <c r="Q897" i="30"/>
  <c r="R896" i="30"/>
  <c r="Q896" i="30"/>
  <c r="R895" i="30"/>
  <c r="Q895" i="30"/>
  <c r="R894" i="30"/>
  <c r="Q894" i="30"/>
  <c r="R893" i="30"/>
  <c r="Q893" i="30"/>
  <c r="R892" i="30"/>
  <c r="Q892" i="30"/>
  <c r="R891" i="30"/>
  <c r="Q891" i="30"/>
  <c r="R890" i="30"/>
  <c r="Q890" i="30"/>
  <c r="R889" i="30"/>
  <c r="Q889" i="30"/>
  <c r="R888" i="30"/>
  <c r="Q888" i="30"/>
  <c r="R887" i="30"/>
  <c r="Q887" i="30"/>
  <c r="R886" i="30"/>
  <c r="Q886" i="30"/>
  <c r="R885" i="30"/>
  <c r="Q885" i="30"/>
  <c r="R884" i="30"/>
  <c r="Q884" i="30"/>
  <c r="R883" i="30"/>
  <c r="Q883" i="30"/>
  <c r="R882" i="30"/>
  <c r="Q882" i="30"/>
  <c r="R881" i="30"/>
  <c r="Q881" i="30"/>
  <c r="R880" i="30"/>
  <c r="Q880" i="30"/>
  <c r="R879" i="30"/>
  <c r="Q879" i="30"/>
  <c r="R878" i="30"/>
  <c r="Q878" i="30"/>
  <c r="R877" i="30"/>
  <c r="Q877" i="30"/>
  <c r="R876" i="30"/>
  <c r="Q876" i="30"/>
  <c r="R875" i="30"/>
  <c r="Q875" i="30"/>
  <c r="R874" i="30"/>
  <c r="Q874" i="30"/>
  <c r="R873" i="30"/>
  <c r="Q873" i="30"/>
  <c r="R872" i="30"/>
  <c r="Q872" i="30"/>
  <c r="N872" i="30"/>
  <c r="R871" i="30"/>
  <c r="Q871" i="30"/>
  <c r="N871" i="30"/>
  <c r="R870" i="30"/>
  <c r="Q870" i="30"/>
  <c r="R869" i="30"/>
  <c r="Q869" i="30"/>
  <c r="N869" i="30"/>
  <c r="R868" i="30"/>
  <c r="Q868" i="30"/>
  <c r="R867" i="30"/>
  <c r="Q867" i="30"/>
  <c r="R866" i="30"/>
  <c r="Q866" i="30"/>
  <c r="R865" i="30"/>
  <c r="Q865" i="30"/>
  <c r="R864" i="30"/>
  <c r="Q864" i="30"/>
  <c r="R863" i="30"/>
  <c r="Q863" i="30"/>
  <c r="R862" i="30"/>
  <c r="Q862" i="30"/>
  <c r="R861" i="30"/>
  <c r="Q861" i="30"/>
  <c r="R860" i="30"/>
  <c r="Q860" i="30"/>
  <c r="R859" i="30"/>
  <c r="Q859" i="30"/>
  <c r="R858" i="30"/>
  <c r="Q858" i="30"/>
  <c r="R857" i="30"/>
  <c r="Q857" i="30"/>
  <c r="R856" i="30"/>
  <c r="Q856" i="30"/>
  <c r="N856" i="30"/>
  <c r="R855" i="30"/>
  <c r="Q855" i="30"/>
  <c r="R854" i="30"/>
  <c r="Q854" i="30"/>
  <c r="N854" i="30"/>
  <c r="R853" i="30"/>
  <c r="Q853" i="30"/>
  <c r="N853" i="30"/>
  <c r="R852" i="30"/>
  <c r="Q852" i="30"/>
  <c r="N852" i="30"/>
  <c r="R851" i="30"/>
  <c r="Q851" i="30"/>
  <c r="R850" i="30"/>
  <c r="Q850" i="30"/>
  <c r="R849" i="30"/>
  <c r="Q849" i="30"/>
  <c r="N849" i="30"/>
  <c r="R848" i="30"/>
  <c r="Q848" i="30"/>
  <c r="R847" i="30"/>
  <c r="Q847" i="30"/>
  <c r="R846" i="30"/>
  <c r="Q846" i="30"/>
  <c r="N846" i="30"/>
  <c r="R845" i="30"/>
  <c r="Q845" i="30"/>
  <c r="R844" i="30"/>
  <c r="Q844" i="30"/>
  <c r="N844" i="30"/>
  <c r="R843" i="30"/>
  <c r="Q843" i="30"/>
  <c r="R842" i="30"/>
  <c r="Q842" i="30"/>
  <c r="N842" i="30"/>
  <c r="R841" i="30"/>
  <c r="Q841" i="30"/>
  <c r="R840" i="30"/>
  <c r="Q840" i="30"/>
  <c r="R839" i="30"/>
  <c r="Q839" i="30"/>
  <c r="R838" i="30"/>
  <c r="Q838" i="30"/>
  <c r="R837" i="30"/>
  <c r="Q837" i="30"/>
  <c r="R836" i="30"/>
  <c r="Q836" i="30"/>
  <c r="R835" i="30"/>
  <c r="Q835" i="30"/>
  <c r="N835" i="30"/>
  <c r="R834" i="30"/>
  <c r="Q834" i="30"/>
  <c r="N834" i="30"/>
  <c r="R833" i="30"/>
  <c r="Q833" i="30"/>
  <c r="N833" i="30"/>
  <c r="R832" i="30"/>
  <c r="Q832" i="30"/>
  <c r="N832" i="30"/>
  <c r="R831" i="30"/>
  <c r="Q831" i="30"/>
  <c r="R830" i="30"/>
  <c r="Q830" i="30"/>
  <c r="N830" i="30"/>
  <c r="R829" i="30"/>
  <c r="Q829" i="30"/>
  <c r="R828" i="30"/>
  <c r="Q828" i="30"/>
  <c r="N828" i="30"/>
  <c r="R827" i="30"/>
  <c r="Q827" i="30"/>
  <c r="N827" i="30"/>
  <c r="R826" i="30"/>
  <c r="Q826" i="30"/>
  <c r="N826" i="30"/>
  <c r="R825" i="30"/>
  <c r="Q825" i="30"/>
  <c r="R824" i="30"/>
  <c r="Q824" i="30"/>
  <c r="R823" i="30"/>
  <c r="Q823" i="30"/>
  <c r="R822" i="30"/>
  <c r="Q822" i="30"/>
  <c r="R821" i="30"/>
  <c r="Q821" i="30"/>
  <c r="N821" i="30"/>
  <c r="R820" i="30"/>
  <c r="Q820" i="30"/>
  <c r="N820" i="30"/>
  <c r="R819" i="30"/>
  <c r="Q819" i="30"/>
  <c r="N819" i="30"/>
  <c r="R818" i="30"/>
  <c r="Q818" i="30"/>
  <c r="R817" i="30"/>
  <c r="Q817" i="30"/>
  <c r="N817" i="30"/>
  <c r="R816" i="30"/>
  <c r="Q816" i="30"/>
  <c r="N816" i="30"/>
  <c r="R815" i="30"/>
  <c r="Q815" i="30"/>
  <c r="R814" i="30"/>
  <c r="Q814" i="30"/>
  <c r="N814" i="30"/>
  <c r="R813" i="30"/>
  <c r="Q813" i="30"/>
  <c r="N813" i="30"/>
  <c r="R812" i="30"/>
  <c r="Q812" i="30"/>
  <c r="R811" i="30"/>
  <c r="Q811" i="30"/>
  <c r="N811" i="30"/>
  <c r="R810" i="30"/>
  <c r="Q810" i="30"/>
  <c r="N810" i="30"/>
  <c r="R809" i="30"/>
  <c r="Q809" i="30"/>
  <c r="R808" i="30"/>
  <c r="Q808" i="30"/>
  <c r="N808" i="30"/>
  <c r="R807" i="30"/>
  <c r="Q807" i="30"/>
  <c r="N807" i="30"/>
  <c r="R806" i="30"/>
  <c r="Q806" i="30"/>
  <c r="R805" i="30"/>
  <c r="Q805" i="30"/>
  <c r="R804" i="30"/>
  <c r="Q804" i="30"/>
  <c r="R803" i="30"/>
  <c r="Q803" i="30"/>
  <c r="N803" i="30"/>
  <c r="R802" i="30"/>
  <c r="Q802" i="30"/>
  <c r="R801" i="30"/>
  <c r="Q801" i="30"/>
  <c r="R800" i="30"/>
  <c r="Q800" i="30"/>
  <c r="R799" i="30"/>
  <c r="Q799" i="30"/>
  <c r="N799" i="30"/>
  <c r="R798" i="30"/>
  <c r="Q798" i="30"/>
  <c r="R797" i="30"/>
  <c r="Q797" i="30"/>
  <c r="N797" i="30"/>
  <c r="R796" i="30"/>
  <c r="Q796" i="30"/>
  <c r="R795" i="30"/>
  <c r="Q795" i="30"/>
  <c r="R794" i="30"/>
  <c r="Q794" i="30"/>
  <c r="R793" i="30"/>
  <c r="Q793" i="30"/>
  <c r="R792" i="30"/>
  <c r="Q792" i="30"/>
  <c r="R791" i="30"/>
  <c r="Q791" i="30"/>
  <c r="R790" i="30"/>
  <c r="Q790" i="30"/>
  <c r="R789" i="30"/>
  <c r="Q789" i="30"/>
  <c r="R788" i="30"/>
  <c r="Q788" i="30"/>
  <c r="R787" i="30"/>
  <c r="Q787" i="30"/>
  <c r="R786" i="30"/>
  <c r="Q786" i="30"/>
  <c r="R785" i="30"/>
  <c r="Q785" i="30"/>
  <c r="R784" i="30"/>
  <c r="Q784" i="30"/>
  <c r="R783" i="30"/>
  <c r="Q783" i="30"/>
  <c r="R782" i="30"/>
  <c r="Q782" i="30"/>
  <c r="R781" i="30"/>
  <c r="Q781" i="30"/>
  <c r="R780" i="30"/>
  <c r="Q780" i="30"/>
  <c r="R779" i="30"/>
  <c r="Q779" i="30"/>
  <c r="R778" i="30"/>
  <c r="Q778" i="30"/>
  <c r="R777" i="30"/>
  <c r="Q777" i="30"/>
  <c r="R776" i="30"/>
  <c r="Q776" i="30"/>
  <c r="R775" i="30"/>
  <c r="Q775" i="30"/>
  <c r="R774" i="30"/>
  <c r="Q774" i="30"/>
  <c r="R772" i="30"/>
  <c r="Q772" i="30"/>
  <c r="R771" i="30"/>
  <c r="Q771" i="30"/>
  <c r="R770" i="30"/>
  <c r="Q770" i="30"/>
  <c r="R769" i="30"/>
  <c r="Q769" i="30"/>
  <c r="R768" i="30"/>
  <c r="Q768" i="30"/>
  <c r="R767" i="30"/>
  <c r="Q767" i="30"/>
  <c r="R766" i="30"/>
  <c r="Q766" i="30"/>
  <c r="R765" i="30"/>
  <c r="Q765" i="30"/>
  <c r="R764" i="30"/>
  <c r="Q764" i="30"/>
  <c r="R763" i="30"/>
  <c r="Q763" i="30"/>
  <c r="R762" i="30"/>
  <c r="Q762" i="30"/>
  <c r="R761" i="30"/>
  <c r="Q761" i="30"/>
  <c r="R760" i="30"/>
  <c r="Q760" i="30"/>
  <c r="R759" i="30"/>
  <c r="Q759" i="30"/>
  <c r="R758" i="30"/>
  <c r="Q758" i="30"/>
  <c r="R757" i="30"/>
  <c r="Q757" i="30"/>
  <c r="R756" i="30"/>
  <c r="Q756" i="30"/>
  <c r="R755" i="30"/>
  <c r="Q755" i="30"/>
  <c r="R754" i="30"/>
  <c r="Q754" i="30"/>
  <c r="R753" i="30"/>
  <c r="Q753" i="30"/>
  <c r="R752" i="30"/>
  <c r="Q752" i="30"/>
  <c r="R751" i="30"/>
  <c r="Q751" i="30"/>
  <c r="R750" i="30"/>
  <c r="Q750" i="30"/>
  <c r="R749" i="30"/>
  <c r="Q749" i="30"/>
  <c r="R748" i="30"/>
  <c r="Q748" i="30"/>
  <c r="R747" i="30"/>
  <c r="Q747" i="30"/>
  <c r="R746" i="30"/>
  <c r="Q746" i="30"/>
  <c r="R745" i="30"/>
  <c r="Q745" i="30"/>
  <c r="R744" i="30"/>
  <c r="Q744" i="30"/>
  <c r="R743" i="30"/>
  <c r="Q743" i="30"/>
  <c r="R742" i="30"/>
  <c r="Q742" i="30"/>
  <c r="R741" i="30"/>
  <c r="Q741" i="30"/>
  <c r="R740" i="30"/>
  <c r="Q740" i="30"/>
  <c r="R739" i="30"/>
  <c r="Q739" i="30"/>
  <c r="R738" i="30"/>
  <c r="Q738" i="30"/>
  <c r="R737" i="30"/>
  <c r="Q737" i="30"/>
  <c r="R736" i="30"/>
  <c r="Q736" i="30"/>
  <c r="R735" i="30"/>
  <c r="Q735" i="30"/>
  <c r="R734" i="30"/>
  <c r="Q734" i="30"/>
  <c r="R733" i="30"/>
  <c r="Q733" i="30"/>
  <c r="R732" i="30"/>
  <c r="Q732" i="30"/>
  <c r="R731" i="30"/>
  <c r="Q731" i="30"/>
  <c r="R730" i="30"/>
  <c r="Q730" i="30"/>
  <c r="R729" i="30"/>
  <c r="Q729" i="30"/>
  <c r="R728" i="30"/>
  <c r="Q728" i="30"/>
  <c r="R727" i="30"/>
  <c r="Q727" i="30"/>
  <c r="R726" i="30"/>
  <c r="Q726" i="30"/>
  <c r="R725" i="30"/>
  <c r="Q725" i="30"/>
  <c r="R724" i="30"/>
  <c r="Q724" i="30"/>
  <c r="R723" i="30"/>
  <c r="Q723" i="30"/>
  <c r="R722" i="30"/>
  <c r="Q722" i="30"/>
  <c r="R721" i="30"/>
  <c r="Q721" i="30"/>
  <c r="R720" i="30"/>
  <c r="Q720" i="30"/>
  <c r="R719" i="30"/>
  <c r="Q719" i="30"/>
  <c r="R718" i="30"/>
  <c r="Q718" i="30"/>
  <c r="R717" i="30"/>
  <c r="Q717" i="30"/>
  <c r="R716" i="30"/>
  <c r="Q716" i="30"/>
  <c r="R715" i="30"/>
  <c r="Q715" i="30"/>
  <c r="R714" i="30"/>
  <c r="Q714" i="30"/>
  <c r="R713" i="30"/>
  <c r="Q713" i="30"/>
  <c r="R712" i="30"/>
  <c r="Q712" i="30"/>
  <c r="R711" i="30"/>
  <c r="Q711" i="30"/>
  <c r="R710" i="30"/>
  <c r="Q710" i="30"/>
  <c r="R709" i="30"/>
  <c r="Q709" i="30"/>
  <c r="R708" i="30"/>
  <c r="Q708" i="30"/>
  <c r="R707" i="30"/>
  <c r="Q707" i="30"/>
  <c r="R706" i="30"/>
  <c r="Q706" i="30"/>
  <c r="R705" i="30"/>
  <c r="Q705" i="30"/>
  <c r="R704" i="30"/>
  <c r="Q704" i="30"/>
  <c r="R703" i="30"/>
  <c r="Q703" i="30"/>
  <c r="R702" i="30"/>
  <c r="Q702" i="30"/>
  <c r="R701" i="30"/>
  <c r="Q701" i="30"/>
  <c r="R700" i="30"/>
  <c r="Q700" i="30"/>
  <c r="R699" i="30"/>
  <c r="Q699" i="30"/>
  <c r="R698" i="30"/>
  <c r="Q698" i="30"/>
  <c r="R697" i="30"/>
  <c r="Q697" i="30"/>
  <c r="R696" i="30"/>
  <c r="Q696" i="30"/>
  <c r="R695" i="30"/>
  <c r="Q695" i="30"/>
  <c r="R694" i="30"/>
  <c r="Q694" i="30"/>
  <c r="R693" i="30"/>
  <c r="Q693" i="30"/>
  <c r="R692" i="30"/>
  <c r="Q692" i="30"/>
  <c r="R691" i="30"/>
  <c r="Q691" i="30"/>
  <c r="R690" i="30"/>
  <c r="Q690" i="30"/>
  <c r="R689" i="30"/>
  <c r="Q689" i="30"/>
  <c r="R688" i="30"/>
  <c r="Q688" i="30"/>
  <c r="R687" i="30"/>
  <c r="Q687" i="30"/>
  <c r="R686" i="30"/>
  <c r="Q686" i="30"/>
  <c r="R685" i="30"/>
  <c r="Q685" i="30"/>
  <c r="R684" i="30"/>
  <c r="Q684" i="30"/>
  <c r="R683" i="30"/>
  <c r="Q683" i="30"/>
  <c r="R682" i="30"/>
  <c r="Q682" i="30"/>
  <c r="R681" i="30"/>
  <c r="Q681" i="30"/>
  <c r="R680" i="30"/>
  <c r="Q680" i="30"/>
  <c r="R679" i="30"/>
  <c r="Q679" i="30"/>
  <c r="R678" i="30"/>
  <c r="Q678" i="30"/>
  <c r="R677" i="30"/>
  <c r="Q677" i="30"/>
  <c r="R676" i="30"/>
  <c r="Q676" i="30"/>
  <c r="R675" i="30"/>
  <c r="Q675" i="30"/>
  <c r="R674" i="30"/>
  <c r="Q674" i="30"/>
  <c r="R673" i="30"/>
  <c r="Q673" i="30"/>
  <c r="R672" i="30"/>
  <c r="Q672" i="30"/>
  <c r="R671" i="30"/>
  <c r="Q671" i="30"/>
  <c r="R670" i="30"/>
  <c r="Q670" i="30"/>
  <c r="R669" i="30"/>
  <c r="Q669" i="30"/>
  <c r="R668" i="30"/>
  <c r="Q668" i="30"/>
  <c r="R667" i="30"/>
  <c r="Q667" i="30"/>
  <c r="R666" i="30"/>
  <c r="Q666" i="30"/>
  <c r="R665" i="30"/>
  <c r="Q665" i="30"/>
  <c r="R664" i="30"/>
  <c r="Q664" i="30"/>
  <c r="R663" i="30"/>
  <c r="Q663" i="30"/>
  <c r="R662" i="30"/>
  <c r="Q662" i="30"/>
  <c r="R661" i="30"/>
  <c r="Q661" i="30"/>
  <c r="R660" i="30"/>
  <c r="Q660" i="30"/>
  <c r="R659" i="30"/>
  <c r="Q659" i="30"/>
  <c r="R658" i="30"/>
  <c r="Q658" i="30"/>
  <c r="R657" i="30"/>
  <c r="Q657" i="30"/>
  <c r="R656" i="30"/>
  <c r="Q656" i="30"/>
  <c r="R655" i="30"/>
  <c r="Q655" i="30"/>
  <c r="R654" i="30"/>
  <c r="Q654" i="30"/>
  <c r="R653" i="30"/>
  <c r="Q653" i="30"/>
  <c r="R652" i="30"/>
  <c r="Q652" i="30"/>
  <c r="R651" i="30"/>
  <c r="Q651" i="30"/>
  <c r="R650" i="30"/>
  <c r="Q650" i="30"/>
  <c r="R649" i="30"/>
  <c r="Q649" i="30"/>
  <c r="R648" i="30"/>
  <c r="Q648" i="30"/>
  <c r="R647" i="30"/>
  <c r="Q647" i="30"/>
  <c r="R646" i="30"/>
  <c r="Q646" i="30"/>
  <c r="R645" i="30"/>
  <c r="Q645" i="30"/>
  <c r="R644" i="30"/>
  <c r="Q644" i="30"/>
  <c r="R643" i="30"/>
  <c r="Q643" i="30"/>
  <c r="R642" i="30"/>
  <c r="Q642" i="30"/>
  <c r="R641" i="30"/>
  <c r="Q641" i="30"/>
  <c r="R640" i="30"/>
  <c r="Q640" i="30"/>
  <c r="R639" i="30"/>
  <c r="Q639" i="30"/>
  <c r="R638" i="30"/>
  <c r="Q638" i="30"/>
  <c r="R637" i="30"/>
  <c r="Q637" i="30"/>
  <c r="R636" i="30"/>
  <c r="Q636" i="30"/>
  <c r="R635" i="30"/>
  <c r="Q635" i="30"/>
  <c r="R634" i="30"/>
  <c r="Q634" i="30"/>
  <c r="R633" i="30"/>
  <c r="Q633" i="30"/>
  <c r="R632" i="30"/>
  <c r="Q632" i="30"/>
  <c r="R631" i="30"/>
  <c r="Q631" i="30"/>
  <c r="R630" i="30"/>
  <c r="Q630" i="30"/>
  <c r="R629" i="30"/>
  <c r="Q629" i="30"/>
  <c r="R628" i="30"/>
  <c r="Q628" i="30"/>
  <c r="R627" i="30"/>
  <c r="Q627" i="30"/>
  <c r="R626" i="30"/>
  <c r="Q626" i="30"/>
  <c r="R625" i="30"/>
  <c r="Q625" i="30"/>
  <c r="R624" i="30"/>
  <c r="Q624" i="30"/>
  <c r="R623" i="30"/>
  <c r="Q623" i="30"/>
  <c r="R622" i="30"/>
  <c r="Q622" i="30"/>
  <c r="R621" i="30"/>
  <c r="Q621" i="30"/>
  <c r="R620" i="30"/>
  <c r="Q620" i="30"/>
  <c r="R619" i="30"/>
  <c r="Q619" i="30"/>
  <c r="R618" i="30"/>
  <c r="Q618" i="30"/>
  <c r="R617" i="30"/>
  <c r="Q617" i="30"/>
  <c r="R616" i="30"/>
  <c r="Q616" i="30"/>
  <c r="R615" i="30"/>
  <c r="Q615" i="30"/>
  <c r="R614" i="30"/>
  <c r="Q614" i="30"/>
  <c r="R613" i="30"/>
  <c r="Q613" i="30"/>
  <c r="R612" i="30"/>
  <c r="Q612" i="30"/>
  <c r="R611" i="30"/>
  <c r="Q611" i="30"/>
  <c r="R610" i="30"/>
  <c r="Q610" i="30"/>
  <c r="R609" i="30"/>
  <c r="Q609" i="30"/>
  <c r="R608" i="30"/>
  <c r="Q608" i="30"/>
  <c r="R607" i="30"/>
  <c r="Q607" i="30"/>
  <c r="R606" i="30"/>
  <c r="Q606" i="30"/>
  <c r="R605" i="30"/>
  <c r="Q605" i="30"/>
  <c r="R604" i="30"/>
  <c r="Q604" i="30"/>
  <c r="R603" i="30"/>
  <c r="Q603" i="30"/>
  <c r="R602" i="30"/>
  <c r="Q602" i="30"/>
  <c r="R601" i="30"/>
  <c r="Q601" i="30"/>
  <c r="R600" i="30"/>
  <c r="Q600" i="30"/>
  <c r="R599" i="30"/>
  <c r="Q599" i="30"/>
  <c r="R598" i="30"/>
  <c r="Q598" i="30"/>
  <c r="R597" i="30"/>
  <c r="Q597" i="30"/>
  <c r="R596" i="30"/>
  <c r="Q596" i="30"/>
  <c r="R595" i="30"/>
  <c r="Q595" i="30"/>
  <c r="R594" i="30"/>
  <c r="Q594" i="30"/>
  <c r="R593" i="30"/>
  <c r="Q593" i="30"/>
  <c r="R592" i="30"/>
  <c r="Q592" i="30"/>
  <c r="R591" i="30"/>
  <c r="Q591" i="30"/>
  <c r="R590" i="30"/>
  <c r="Q590" i="30"/>
  <c r="R589" i="30"/>
  <c r="Q589" i="30"/>
  <c r="R588" i="30"/>
  <c r="Q588" i="30"/>
  <c r="R587" i="30"/>
  <c r="Q587" i="30"/>
  <c r="R586" i="30"/>
  <c r="Q586" i="30"/>
  <c r="R585" i="30"/>
  <c r="Q585" i="30"/>
  <c r="R584" i="30"/>
  <c r="Q584" i="30"/>
  <c r="R583" i="30"/>
  <c r="Q583" i="30"/>
  <c r="R582" i="30"/>
  <c r="Q582" i="30"/>
  <c r="R581" i="30"/>
  <c r="Q581" i="30"/>
  <c r="R580" i="30"/>
  <c r="Q580" i="30"/>
  <c r="R579" i="30"/>
  <c r="Q579" i="30"/>
  <c r="R578" i="30"/>
  <c r="Q578" i="30"/>
  <c r="R577" i="30"/>
  <c r="Q577" i="30"/>
  <c r="R576" i="30"/>
  <c r="Q576" i="30"/>
  <c r="R575" i="30"/>
  <c r="Q575" i="30"/>
  <c r="R574" i="30"/>
  <c r="Q574" i="30"/>
  <c r="R573" i="30"/>
  <c r="Q573" i="30"/>
  <c r="R572" i="30"/>
  <c r="Q572" i="30"/>
  <c r="R571" i="30"/>
  <c r="Q571" i="30"/>
  <c r="R570" i="30"/>
  <c r="Q570" i="30"/>
  <c r="R569" i="30"/>
  <c r="Q569" i="30"/>
  <c r="R568" i="30"/>
  <c r="Q568" i="30"/>
  <c r="R567" i="30"/>
  <c r="Q567" i="30"/>
  <c r="R566" i="30"/>
  <c r="Q566" i="30"/>
  <c r="R565" i="30"/>
  <c r="Q565" i="30"/>
  <c r="R564" i="30"/>
  <c r="Q564" i="30"/>
  <c r="R563" i="30"/>
  <c r="Q563" i="30"/>
  <c r="R562" i="30"/>
  <c r="Q562" i="30"/>
  <c r="R561" i="30"/>
  <c r="Q561" i="30"/>
  <c r="R560" i="30"/>
  <c r="Q560" i="30"/>
  <c r="R559" i="30"/>
  <c r="Q559" i="30"/>
  <c r="R558" i="30"/>
  <c r="Q558" i="30"/>
  <c r="R557" i="30"/>
  <c r="Q557" i="30"/>
  <c r="R556" i="30"/>
  <c r="Q556" i="30"/>
  <c r="R555" i="30"/>
  <c r="Q555" i="30"/>
  <c r="R554" i="30"/>
  <c r="Q554" i="30"/>
  <c r="R553" i="30"/>
  <c r="Q553" i="30"/>
  <c r="R552" i="30"/>
  <c r="Q552" i="30"/>
  <c r="R551" i="30"/>
  <c r="Q551" i="30"/>
  <c r="R549" i="30"/>
  <c r="Q549" i="30"/>
  <c r="R548" i="30"/>
  <c r="Q548" i="30"/>
  <c r="R547" i="30"/>
  <c r="Q547" i="30"/>
  <c r="R546" i="30"/>
  <c r="Q546" i="30"/>
  <c r="R545" i="30"/>
  <c r="Q545" i="30"/>
  <c r="R544" i="30"/>
  <c r="Q544" i="30"/>
  <c r="R543" i="30"/>
  <c r="Q543" i="30"/>
  <c r="R541" i="30"/>
  <c r="Q541" i="30"/>
  <c r="R540" i="30"/>
  <c r="Q540" i="30"/>
  <c r="R539" i="30"/>
  <c r="Q539" i="30"/>
  <c r="R538" i="30"/>
  <c r="Q538" i="30"/>
  <c r="R537" i="30"/>
  <c r="Q537" i="30"/>
  <c r="R536" i="30"/>
  <c r="AH29" i="11" s="1"/>
  <c r="Q536" i="30"/>
  <c r="R535" i="30"/>
  <c r="AH20" i="11" s="1"/>
  <c r="Q535" i="30"/>
  <c r="AG20" i="11" s="1"/>
  <c r="R534" i="30"/>
  <c r="Q534" i="30"/>
  <c r="R533" i="30"/>
  <c r="Q533" i="30"/>
  <c r="R532" i="30"/>
  <c r="Q532" i="30"/>
  <c r="R531" i="30"/>
  <c r="Q531" i="30"/>
  <c r="R530" i="30"/>
  <c r="Q530" i="30"/>
  <c r="R529" i="30"/>
  <c r="Q529" i="30"/>
  <c r="R528" i="30"/>
  <c r="Q528" i="30"/>
  <c r="R527" i="30"/>
  <c r="Q527" i="30"/>
  <c r="R526" i="30"/>
  <c r="Q526" i="30"/>
  <c r="R525" i="30"/>
  <c r="Q525" i="30"/>
  <c r="R524" i="30"/>
  <c r="Q524" i="30"/>
  <c r="R523" i="30"/>
  <c r="Q523" i="30"/>
  <c r="R522" i="30"/>
  <c r="Q522" i="30"/>
  <c r="R521" i="30"/>
  <c r="Q521" i="30"/>
  <c r="R520" i="30"/>
  <c r="Q520" i="30"/>
  <c r="R519" i="30"/>
  <c r="Q519" i="30"/>
  <c r="R518" i="30"/>
  <c r="Q518" i="30"/>
  <c r="R517" i="30"/>
  <c r="Q517" i="30"/>
  <c r="R516" i="30"/>
  <c r="Q516" i="30"/>
  <c r="R515" i="30"/>
  <c r="Q515" i="30"/>
  <c r="R514" i="30"/>
  <c r="Q514" i="30"/>
  <c r="R513" i="30"/>
  <c r="Q513" i="30"/>
  <c r="R512" i="30"/>
  <c r="Q512" i="30"/>
  <c r="R511" i="30"/>
  <c r="Q511" i="30"/>
  <c r="R510" i="30"/>
  <c r="Q510" i="30"/>
  <c r="R509" i="30"/>
  <c r="Q509" i="30"/>
  <c r="R508" i="30"/>
  <c r="Q508" i="30"/>
  <c r="R507" i="30"/>
  <c r="Q507" i="30"/>
  <c r="R506" i="30"/>
  <c r="Q506" i="30"/>
  <c r="R505" i="30"/>
  <c r="Q505" i="30"/>
  <c r="R504" i="30"/>
  <c r="Q504" i="30"/>
  <c r="R503" i="30"/>
  <c r="Q503" i="30"/>
  <c r="R502" i="30"/>
  <c r="Q502" i="30"/>
  <c r="R501" i="30"/>
  <c r="Q501" i="30"/>
  <c r="R500" i="30"/>
  <c r="Q500" i="30"/>
  <c r="R499" i="30"/>
  <c r="Q499" i="30"/>
  <c r="R498" i="30"/>
  <c r="Q498" i="30"/>
  <c r="R497" i="30"/>
  <c r="Q497" i="30"/>
  <c r="R496" i="30"/>
  <c r="Q496" i="30"/>
  <c r="R495" i="30"/>
  <c r="Q495" i="30"/>
  <c r="R494" i="30"/>
  <c r="Q494" i="30"/>
  <c r="R493" i="30"/>
  <c r="Q493" i="30"/>
  <c r="R492" i="30"/>
  <c r="Q492" i="30"/>
  <c r="R491" i="30"/>
  <c r="Q491" i="30"/>
  <c r="R490" i="30"/>
  <c r="Q490" i="30"/>
  <c r="R489" i="30"/>
  <c r="Q489" i="30"/>
  <c r="R488" i="30"/>
  <c r="Q488" i="30"/>
  <c r="R487" i="30"/>
  <c r="Q487" i="30"/>
  <c r="R486" i="30"/>
  <c r="Q486" i="30"/>
  <c r="R485" i="30"/>
  <c r="Q485" i="30"/>
  <c r="R484" i="30"/>
  <c r="Q484" i="30"/>
  <c r="R483" i="30"/>
  <c r="Q483" i="30"/>
  <c r="R482" i="30"/>
  <c r="Q482" i="30"/>
  <c r="R481" i="30"/>
  <c r="Q481" i="30"/>
  <c r="R480" i="30"/>
  <c r="Q480" i="30"/>
  <c r="R479" i="30"/>
  <c r="Q479" i="30"/>
  <c r="R478" i="30"/>
  <c r="Q478" i="30"/>
  <c r="R477" i="30"/>
  <c r="Q477" i="30"/>
  <c r="R476" i="30"/>
  <c r="Q476" i="30"/>
  <c r="R475" i="30"/>
  <c r="Q475" i="30"/>
  <c r="R474" i="30"/>
  <c r="Q474" i="30"/>
  <c r="R473" i="30"/>
  <c r="Q473" i="30"/>
  <c r="R472" i="30"/>
  <c r="Q472" i="30"/>
  <c r="R471" i="30"/>
  <c r="Q471" i="30"/>
  <c r="R470" i="30"/>
  <c r="Q470" i="30"/>
  <c r="R469" i="30"/>
  <c r="Q469" i="30"/>
  <c r="R468" i="30"/>
  <c r="Q468" i="30"/>
  <c r="R467" i="30"/>
  <c r="Q467" i="30"/>
  <c r="R466" i="30"/>
  <c r="Q466" i="30"/>
  <c r="R465" i="30"/>
  <c r="Q465" i="30"/>
  <c r="R464" i="30"/>
  <c r="Q464" i="30"/>
  <c r="R463" i="30"/>
  <c r="Q463" i="30"/>
  <c r="R462" i="30"/>
  <c r="Q462" i="30"/>
  <c r="R461" i="30"/>
  <c r="Q461" i="30"/>
  <c r="R460" i="30"/>
  <c r="Q460" i="30"/>
  <c r="R459" i="30"/>
  <c r="Q459" i="30"/>
  <c r="R458" i="30"/>
  <c r="Q458" i="30"/>
  <c r="R457" i="30"/>
  <c r="Q457" i="30"/>
  <c r="R456" i="30"/>
  <c r="Q456" i="30"/>
  <c r="R455" i="30"/>
  <c r="Q455" i="30"/>
  <c r="R454" i="30"/>
  <c r="Q454" i="30"/>
  <c r="R453" i="30"/>
  <c r="Q453" i="30"/>
  <c r="R452" i="30"/>
  <c r="Q452" i="30"/>
  <c r="R451" i="30"/>
  <c r="Q451" i="30"/>
  <c r="R450" i="30"/>
  <c r="Q450" i="30"/>
  <c r="R449" i="30"/>
  <c r="Q449" i="30"/>
  <c r="R448" i="30"/>
  <c r="Q448" i="30"/>
  <c r="R447" i="30"/>
  <c r="Q447" i="30"/>
  <c r="R446" i="30"/>
  <c r="Q446" i="30"/>
  <c r="R445" i="30"/>
  <c r="Q445" i="30"/>
  <c r="R444" i="30"/>
  <c r="Q444" i="30"/>
  <c r="R443" i="30"/>
  <c r="Q443" i="30"/>
  <c r="R442" i="30"/>
  <c r="Q442" i="30"/>
  <c r="R441" i="30"/>
  <c r="Q441" i="30"/>
  <c r="R440" i="30"/>
  <c r="Q440" i="30"/>
  <c r="R439" i="30"/>
  <c r="Q439" i="30"/>
  <c r="R438" i="30"/>
  <c r="Q438" i="30"/>
  <c r="R437" i="30"/>
  <c r="Q437" i="30"/>
  <c r="R436" i="30"/>
  <c r="Q436" i="30"/>
  <c r="R435" i="30"/>
  <c r="Q435" i="30"/>
  <c r="R434" i="30"/>
  <c r="Q434" i="30"/>
  <c r="R433" i="30"/>
  <c r="Q433" i="30"/>
  <c r="R432" i="30"/>
  <c r="Q432" i="30"/>
  <c r="R431" i="30"/>
  <c r="Q431" i="30"/>
  <c r="R430" i="30"/>
  <c r="Q430" i="30"/>
  <c r="R429" i="30"/>
  <c r="Q429" i="30"/>
  <c r="R428" i="30"/>
  <c r="Q428" i="30"/>
  <c r="R427" i="30"/>
  <c r="Q427" i="30"/>
  <c r="R426" i="30"/>
  <c r="Q426" i="30"/>
  <c r="R425" i="30"/>
  <c r="Q425" i="30"/>
  <c r="R424" i="30"/>
  <c r="Q424" i="30"/>
  <c r="R423" i="30"/>
  <c r="Q423" i="30"/>
  <c r="R422" i="30"/>
  <c r="Q422" i="30"/>
  <c r="R421" i="30"/>
  <c r="Q421" i="30"/>
  <c r="R420" i="30"/>
  <c r="Q420" i="30"/>
  <c r="R419" i="30"/>
  <c r="Q419" i="30"/>
  <c r="R418" i="30"/>
  <c r="Q418" i="30"/>
  <c r="R417" i="30"/>
  <c r="Q417" i="30"/>
  <c r="R416" i="30"/>
  <c r="Q416" i="30"/>
  <c r="R415" i="30"/>
  <c r="Q415" i="30"/>
  <c r="R414" i="30"/>
  <c r="Q414" i="30"/>
  <c r="R413" i="30"/>
  <c r="Q413" i="30"/>
  <c r="R412" i="30"/>
  <c r="Q412" i="30"/>
  <c r="R411" i="30"/>
  <c r="Q411" i="30"/>
  <c r="R410" i="30"/>
  <c r="Q410" i="30"/>
  <c r="R409" i="30"/>
  <c r="Q409" i="30"/>
  <c r="R408" i="30"/>
  <c r="Q408" i="30"/>
  <c r="R407" i="30"/>
  <c r="Q407" i="30"/>
  <c r="R406" i="30"/>
  <c r="Q406" i="30"/>
  <c r="R405" i="30"/>
  <c r="Q405" i="30"/>
  <c r="R404" i="30"/>
  <c r="Q404" i="30"/>
  <c r="R403" i="30"/>
  <c r="Q403" i="30"/>
  <c r="R402" i="30"/>
  <c r="Q402" i="30"/>
  <c r="R401" i="30"/>
  <c r="Q401" i="30"/>
  <c r="R400" i="30"/>
  <c r="Q400" i="30"/>
  <c r="R399" i="30"/>
  <c r="Q399" i="30"/>
  <c r="R398" i="30"/>
  <c r="Q398" i="30"/>
  <c r="R397" i="30"/>
  <c r="Q397" i="30"/>
  <c r="R396" i="30"/>
  <c r="Q396" i="30"/>
  <c r="R395" i="30"/>
  <c r="Q395" i="30"/>
  <c r="R394" i="30"/>
  <c r="Q394" i="30"/>
  <c r="R393" i="30"/>
  <c r="Q393" i="30"/>
  <c r="R392" i="30"/>
  <c r="Q392" i="30"/>
  <c r="R391" i="30"/>
  <c r="Q391" i="30"/>
  <c r="R390" i="30"/>
  <c r="Q390" i="30"/>
  <c r="R389" i="30"/>
  <c r="Q389" i="30"/>
  <c r="R388" i="30"/>
  <c r="Q388" i="30"/>
  <c r="R387" i="30"/>
  <c r="Q387" i="30"/>
  <c r="R386" i="30"/>
  <c r="Q386" i="30"/>
  <c r="R385" i="30"/>
  <c r="Q385" i="30"/>
  <c r="R384" i="30"/>
  <c r="Q384" i="30"/>
  <c r="R383" i="30"/>
  <c r="Q383" i="30"/>
  <c r="R382" i="30"/>
  <c r="Q382" i="30"/>
  <c r="R381" i="30"/>
  <c r="Q381" i="30"/>
  <c r="R380" i="30"/>
  <c r="Q380" i="30"/>
  <c r="R379" i="30"/>
  <c r="Q379" i="30"/>
  <c r="R378" i="30"/>
  <c r="Q378" i="30"/>
  <c r="R377" i="30"/>
  <c r="Q377" i="30"/>
  <c r="R376" i="30"/>
  <c r="Q376" i="30"/>
  <c r="R375" i="30"/>
  <c r="Q375" i="30"/>
  <c r="R374" i="30"/>
  <c r="Q374" i="30"/>
  <c r="R373" i="30"/>
  <c r="Q373" i="30"/>
  <c r="R372" i="30"/>
  <c r="Q372" i="30"/>
  <c r="R371" i="30"/>
  <c r="Q371" i="30"/>
  <c r="R370" i="30"/>
  <c r="Q370" i="30"/>
  <c r="R369" i="30"/>
  <c r="Q369" i="30"/>
  <c r="R368" i="30"/>
  <c r="Q368" i="30"/>
  <c r="R367" i="30"/>
  <c r="Q367" i="30"/>
  <c r="R366" i="30"/>
  <c r="Q366" i="30"/>
  <c r="R365" i="30"/>
  <c r="Q365" i="30"/>
  <c r="R364" i="30"/>
  <c r="Q364" i="30"/>
  <c r="R363" i="30"/>
  <c r="Q363" i="30"/>
  <c r="R362" i="30"/>
  <c r="Q362" i="30"/>
  <c r="R361" i="30"/>
  <c r="Q361" i="30"/>
  <c r="R360" i="30"/>
  <c r="Q360" i="30"/>
  <c r="R359" i="30"/>
  <c r="Q359" i="30"/>
  <c r="R358" i="30"/>
  <c r="Q358" i="30"/>
  <c r="R357" i="30"/>
  <c r="Q357" i="30"/>
  <c r="R356" i="30"/>
  <c r="Q356" i="30"/>
  <c r="R355" i="30"/>
  <c r="Q355" i="30"/>
  <c r="R354" i="30"/>
  <c r="Q354" i="30"/>
  <c r="R353" i="30"/>
  <c r="Q353" i="30"/>
  <c r="R352" i="30"/>
  <c r="Q352" i="30"/>
  <c r="R351" i="30"/>
  <c r="Q351" i="30"/>
  <c r="R350" i="30"/>
  <c r="Q350" i="30"/>
  <c r="R349" i="30"/>
  <c r="Q349" i="30"/>
  <c r="R348" i="30"/>
  <c r="Q348" i="30"/>
  <c r="R347" i="30"/>
  <c r="Q347" i="30"/>
  <c r="R346" i="30"/>
  <c r="Q346" i="30"/>
  <c r="R345" i="30"/>
  <c r="Q345" i="30"/>
  <c r="R344" i="30"/>
  <c r="Q344" i="30"/>
  <c r="R343" i="30"/>
  <c r="Q343" i="30"/>
  <c r="R342" i="30"/>
  <c r="Q342" i="30"/>
  <c r="R341" i="30"/>
  <c r="Q341" i="30"/>
  <c r="R340" i="30"/>
  <c r="Q340" i="30"/>
  <c r="R339" i="30"/>
  <c r="Q339" i="30"/>
  <c r="R338" i="30"/>
  <c r="Q338" i="30"/>
  <c r="R337" i="30"/>
  <c r="Q337" i="30"/>
  <c r="R336" i="30"/>
  <c r="Q336" i="30"/>
  <c r="R335" i="30"/>
  <c r="Q335" i="30"/>
  <c r="R334" i="30"/>
  <c r="Q334" i="30"/>
  <c r="R333" i="30"/>
  <c r="Q333" i="30"/>
  <c r="R332" i="30"/>
  <c r="Q332" i="30"/>
  <c r="R331" i="30"/>
  <c r="Q331" i="30"/>
  <c r="R330" i="30"/>
  <c r="Q330" i="30"/>
  <c r="R329" i="30"/>
  <c r="Q329" i="30"/>
  <c r="R328" i="30"/>
  <c r="Q328" i="30"/>
  <c r="AG19" i="11" s="1"/>
  <c r="R327" i="30"/>
  <c r="Q327" i="30"/>
  <c r="R326" i="30"/>
  <c r="Q326" i="30"/>
  <c r="R325" i="30"/>
  <c r="Q325" i="30"/>
  <c r="R324" i="30"/>
  <c r="Q324" i="30"/>
  <c r="R323" i="30"/>
  <c r="Q323" i="30"/>
  <c r="R322" i="30"/>
  <c r="Q322" i="30"/>
  <c r="R321" i="30"/>
  <c r="Q321" i="30"/>
  <c r="R320" i="30"/>
  <c r="Q320" i="30"/>
  <c r="R319" i="30"/>
  <c r="Q319" i="30"/>
  <c r="R318" i="30"/>
  <c r="Q318" i="30"/>
  <c r="R317" i="30"/>
  <c r="Q317" i="30"/>
  <c r="R316" i="30"/>
  <c r="Q316" i="30"/>
  <c r="R315" i="30"/>
  <c r="Q315" i="30"/>
  <c r="R314" i="30"/>
  <c r="AH33" i="11" s="1"/>
  <c r="Q314" i="30"/>
  <c r="AG33" i="11" s="1"/>
  <c r="R313" i="30"/>
  <c r="Q313" i="30"/>
  <c r="R312" i="30"/>
  <c r="Q312" i="30"/>
  <c r="R311" i="30"/>
  <c r="Q311" i="30"/>
  <c r="R310" i="30"/>
  <c r="Q310" i="30"/>
  <c r="R309" i="30"/>
  <c r="Q309" i="30"/>
  <c r="R308" i="30"/>
  <c r="Q308" i="30"/>
  <c r="R307" i="30"/>
  <c r="Q307" i="30"/>
  <c r="R306" i="30"/>
  <c r="Q306" i="30"/>
  <c r="R305" i="30"/>
  <c r="Q305" i="30"/>
  <c r="R304" i="30"/>
  <c r="Q304" i="30"/>
  <c r="R303" i="30"/>
  <c r="Q303" i="30"/>
  <c r="R302" i="30"/>
  <c r="Q302" i="30"/>
  <c r="R301" i="30"/>
  <c r="Q301" i="30"/>
  <c r="R300" i="30"/>
  <c r="Q300" i="30"/>
  <c r="R299" i="30"/>
  <c r="Q299" i="30"/>
  <c r="R298" i="30"/>
  <c r="Q298" i="30"/>
  <c r="R297" i="30"/>
  <c r="Q297" i="30"/>
  <c r="R296" i="30"/>
  <c r="Q296" i="30"/>
  <c r="R295" i="30"/>
  <c r="Q295" i="30"/>
  <c r="R294" i="30"/>
  <c r="Q294" i="30"/>
  <c r="R293" i="30"/>
  <c r="Q293" i="30"/>
  <c r="R292" i="30"/>
  <c r="Q292" i="30"/>
  <c r="R291" i="30"/>
  <c r="Q291" i="30"/>
  <c r="R290" i="30"/>
  <c r="Q290" i="30"/>
  <c r="R289" i="30"/>
  <c r="Q289" i="30"/>
  <c r="R288" i="30"/>
  <c r="Q288" i="30"/>
  <c r="R287" i="30"/>
  <c r="Q287" i="30"/>
  <c r="R286" i="30"/>
  <c r="Q286" i="30"/>
  <c r="R285" i="30"/>
  <c r="Q285" i="30"/>
  <c r="R284" i="30"/>
  <c r="Q284" i="30"/>
  <c r="R283" i="30"/>
  <c r="Q283" i="30"/>
  <c r="R282" i="30"/>
  <c r="Q282" i="30"/>
  <c r="R281" i="30"/>
  <c r="Q281" i="30"/>
  <c r="R280" i="30"/>
  <c r="Q280" i="30"/>
  <c r="R279" i="30"/>
  <c r="Q279" i="30"/>
  <c r="R278" i="30"/>
  <c r="Q278" i="30"/>
  <c r="R277" i="30"/>
  <c r="Q277" i="30"/>
  <c r="R276" i="30"/>
  <c r="Q276" i="30"/>
  <c r="R275" i="30"/>
  <c r="Q275" i="30"/>
  <c r="R274" i="30"/>
  <c r="Q274" i="30"/>
  <c r="R273" i="30"/>
  <c r="Q273" i="30"/>
  <c r="R272" i="30"/>
  <c r="Q272" i="30"/>
  <c r="R271" i="30"/>
  <c r="Q271" i="30"/>
  <c r="R270" i="30"/>
  <c r="Q270" i="30"/>
  <c r="R269" i="30"/>
  <c r="Q269" i="30"/>
  <c r="R268" i="30"/>
  <c r="Q268" i="30"/>
  <c r="R267" i="30"/>
  <c r="Q267" i="30"/>
  <c r="R266" i="30"/>
  <c r="Q266" i="30"/>
  <c r="R265" i="30"/>
  <c r="Q265" i="30"/>
  <c r="R264" i="30"/>
  <c r="Q264" i="30"/>
  <c r="R263" i="30"/>
  <c r="Q263" i="30"/>
  <c r="R262" i="30"/>
  <c r="Q262" i="30"/>
  <c r="R261" i="30"/>
  <c r="Q261" i="30"/>
  <c r="R260" i="30"/>
  <c r="Q260" i="30"/>
  <c r="R259" i="30"/>
  <c r="Q259" i="30"/>
  <c r="R258" i="30"/>
  <c r="Q258" i="30"/>
  <c r="R257" i="30"/>
  <c r="Q257" i="30"/>
  <c r="R256" i="30"/>
  <c r="Q256" i="30"/>
  <c r="R255" i="30"/>
  <c r="Q255" i="30"/>
  <c r="R254" i="30"/>
  <c r="Q254" i="30"/>
  <c r="R253" i="30"/>
  <c r="Q253" i="30"/>
  <c r="R252" i="30"/>
  <c r="Q252" i="30"/>
  <c r="R251" i="30"/>
  <c r="Q251" i="30"/>
  <c r="R250" i="30"/>
  <c r="Q250" i="30"/>
  <c r="R249" i="30"/>
  <c r="Q249" i="30"/>
  <c r="R248" i="30"/>
  <c r="Q248" i="30"/>
  <c r="R247" i="30"/>
  <c r="Q247" i="30"/>
  <c r="R246" i="30"/>
  <c r="Q246" i="30"/>
  <c r="R245" i="30"/>
  <c r="Q245" i="30"/>
  <c r="R244" i="30"/>
  <c r="Q244" i="30"/>
  <c r="R243" i="30"/>
  <c r="Q243" i="30"/>
  <c r="R242" i="30"/>
  <c r="Q242" i="30"/>
  <c r="R241" i="30"/>
  <c r="Q241" i="30"/>
  <c r="R240" i="30"/>
  <c r="Q240" i="30"/>
  <c r="R239" i="30"/>
  <c r="Q239" i="30"/>
  <c r="R238" i="30"/>
  <c r="Q238" i="30"/>
  <c r="R237" i="30"/>
  <c r="Q237" i="30"/>
  <c r="R236" i="30"/>
  <c r="Q236" i="30"/>
  <c r="R235" i="30"/>
  <c r="Q235" i="30"/>
  <c r="R234" i="30"/>
  <c r="Q234" i="30"/>
  <c r="R233" i="30"/>
  <c r="Q233" i="30"/>
  <c r="R232" i="30"/>
  <c r="Q232" i="30"/>
  <c r="R231" i="30"/>
  <c r="Q231" i="30"/>
  <c r="R230" i="30"/>
  <c r="Q230" i="30"/>
  <c r="R229" i="30"/>
  <c r="Q229" i="30"/>
  <c r="R228" i="30"/>
  <c r="Q228" i="30"/>
  <c r="R227" i="30"/>
  <c r="Q227" i="30"/>
  <c r="R226" i="30"/>
  <c r="Q226" i="30"/>
  <c r="R225" i="30"/>
  <c r="Q225" i="30"/>
  <c r="R224" i="30"/>
  <c r="Q224" i="30"/>
  <c r="R223" i="30"/>
  <c r="Q223" i="30"/>
  <c r="R222" i="30"/>
  <c r="Q222" i="30"/>
  <c r="R221" i="30"/>
  <c r="Q221" i="30"/>
  <c r="R220" i="30"/>
  <c r="Q220" i="30"/>
  <c r="R219" i="30"/>
  <c r="Q219" i="30"/>
  <c r="R218" i="30"/>
  <c r="Q218" i="30"/>
  <c r="R217" i="30"/>
  <c r="Q217" i="30"/>
  <c r="R216" i="30"/>
  <c r="Q216" i="30"/>
  <c r="R215" i="30"/>
  <c r="Q215" i="30"/>
  <c r="R214" i="30"/>
  <c r="Q214" i="30"/>
  <c r="R213" i="30"/>
  <c r="Q213" i="30"/>
  <c r="R212" i="30"/>
  <c r="Q212" i="30"/>
  <c r="R211" i="30"/>
  <c r="Q211" i="30"/>
  <c r="R210" i="30"/>
  <c r="Q210" i="30"/>
  <c r="R209" i="30"/>
  <c r="Q209" i="30"/>
  <c r="R208" i="30"/>
  <c r="Q208" i="30"/>
  <c r="R207" i="30"/>
  <c r="Q207" i="30"/>
  <c r="R206" i="30"/>
  <c r="Q206" i="30"/>
  <c r="R205" i="30"/>
  <c r="Q205" i="30"/>
  <c r="R204" i="30"/>
  <c r="Q204" i="30"/>
  <c r="R203" i="30"/>
  <c r="Q203" i="30"/>
  <c r="R202" i="30"/>
  <c r="Q202" i="30"/>
  <c r="R201" i="30"/>
  <c r="Q201" i="30"/>
  <c r="R200" i="30"/>
  <c r="Q200" i="30"/>
  <c r="R199" i="30"/>
  <c r="Q199" i="30"/>
  <c r="R198" i="30"/>
  <c r="Q198" i="30"/>
  <c r="R197" i="30"/>
  <c r="Q197" i="30"/>
  <c r="R196" i="30"/>
  <c r="Q196" i="30"/>
  <c r="R195" i="30"/>
  <c r="Q195" i="30"/>
  <c r="R194" i="30"/>
  <c r="Q194" i="30"/>
  <c r="R193" i="30"/>
  <c r="Q193" i="30"/>
  <c r="R192" i="30"/>
  <c r="Q192" i="30"/>
  <c r="R191" i="30"/>
  <c r="Q191" i="30"/>
  <c r="R190" i="30"/>
  <c r="Q190" i="30"/>
  <c r="R189" i="30"/>
  <c r="Q189" i="30"/>
  <c r="R188" i="30"/>
  <c r="Q188" i="30"/>
  <c r="R187" i="30"/>
  <c r="Q187" i="30"/>
  <c r="R186" i="30"/>
  <c r="Q186" i="30"/>
  <c r="R185" i="30"/>
  <c r="Q185" i="30"/>
  <c r="R184" i="30"/>
  <c r="Q184" i="30"/>
  <c r="R183" i="30"/>
  <c r="Q183" i="30"/>
  <c r="R182" i="30"/>
  <c r="Q182" i="30"/>
  <c r="R181" i="30"/>
  <c r="Q181" i="30"/>
  <c r="R180" i="30"/>
  <c r="Q180" i="30"/>
  <c r="R179" i="30"/>
  <c r="Q179" i="30"/>
  <c r="R178" i="30"/>
  <c r="Q178" i="30"/>
  <c r="R177" i="30"/>
  <c r="Q177" i="30"/>
  <c r="R176" i="30"/>
  <c r="Q176" i="30"/>
  <c r="R175" i="30"/>
  <c r="Q175" i="30"/>
  <c r="R174" i="30"/>
  <c r="Q174" i="30"/>
  <c r="R173" i="30"/>
  <c r="Q173" i="30"/>
  <c r="R172" i="30"/>
  <c r="Q172" i="30"/>
  <c r="R171" i="30"/>
  <c r="Q171" i="30"/>
  <c r="R170" i="30"/>
  <c r="Q170" i="30"/>
  <c r="R169" i="30"/>
  <c r="Q169" i="30"/>
  <c r="R168" i="30"/>
  <c r="Q168" i="30"/>
  <c r="R167" i="30"/>
  <c r="Q167" i="30"/>
  <c r="R166" i="30"/>
  <c r="Q166" i="30"/>
  <c r="R165" i="30"/>
  <c r="Q165" i="30"/>
  <c r="R164" i="30"/>
  <c r="Q164" i="30"/>
  <c r="R163" i="30"/>
  <c r="Q163" i="30"/>
  <c r="R162" i="30"/>
  <c r="Q162" i="30"/>
  <c r="R161" i="30"/>
  <c r="Q161" i="30"/>
  <c r="R160" i="30"/>
  <c r="Q160" i="30"/>
  <c r="R159" i="30"/>
  <c r="Q159" i="30"/>
  <c r="R158" i="30"/>
  <c r="Q158" i="30"/>
  <c r="R157" i="30"/>
  <c r="Q157" i="30"/>
  <c r="R156" i="30"/>
  <c r="Q156" i="30"/>
  <c r="R155" i="30"/>
  <c r="Q155" i="30"/>
  <c r="R154" i="30"/>
  <c r="Q154" i="30"/>
  <c r="R153" i="30"/>
  <c r="Q153" i="30"/>
  <c r="R152" i="30"/>
  <c r="Q152" i="30"/>
  <c r="R151" i="30"/>
  <c r="Q151" i="30"/>
  <c r="R150" i="30"/>
  <c r="Q150" i="30"/>
  <c r="R149" i="30"/>
  <c r="Q149" i="30"/>
  <c r="R148" i="30"/>
  <c r="Q148" i="30"/>
  <c r="R147" i="30"/>
  <c r="Q147" i="30"/>
  <c r="R146" i="30"/>
  <c r="AH14" i="11" s="1"/>
  <c r="Q146" i="30"/>
  <c r="AG14" i="11" s="1"/>
  <c r="R145" i="30"/>
  <c r="Q145" i="30"/>
  <c r="R144" i="30"/>
  <c r="Q144" i="30"/>
  <c r="R143" i="30"/>
  <c r="Q143" i="30"/>
  <c r="R142" i="30"/>
  <c r="Q142" i="30"/>
  <c r="R141" i="30"/>
  <c r="Q141" i="30"/>
  <c r="R140" i="30"/>
  <c r="Q140" i="30"/>
  <c r="R139" i="30"/>
  <c r="Q139" i="30"/>
  <c r="R138" i="30"/>
  <c r="Q138" i="30"/>
  <c r="R137" i="30"/>
  <c r="Q137" i="30"/>
  <c r="R136" i="30"/>
  <c r="Q136" i="30"/>
  <c r="R135" i="30"/>
  <c r="Q135" i="30"/>
  <c r="R134" i="30"/>
  <c r="Q134" i="30"/>
  <c r="R133" i="30"/>
  <c r="Q133" i="30"/>
  <c r="R132" i="30"/>
  <c r="Q132" i="30"/>
  <c r="R131" i="30"/>
  <c r="Q131" i="30"/>
  <c r="R130" i="30"/>
  <c r="Q130" i="30"/>
  <c r="R129" i="30"/>
  <c r="Q129" i="30"/>
  <c r="R128" i="30"/>
  <c r="Q128" i="30"/>
  <c r="R127" i="30"/>
  <c r="Q127" i="30"/>
  <c r="R126" i="30"/>
  <c r="Q126" i="30"/>
  <c r="R125" i="30"/>
  <c r="Q125" i="30"/>
  <c r="R124" i="30"/>
  <c r="Q124" i="30"/>
  <c r="R123" i="30"/>
  <c r="Q123" i="30"/>
  <c r="R122" i="30"/>
  <c r="Q122" i="30"/>
  <c r="R121" i="30"/>
  <c r="Q121" i="30"/>
  <c r="R120" i="30"/>
  <c r="Q120" i="30"/>
  <c r="R119" i="30"/>
  <c r="Q119" i="30"/>
  <c r="R118" i="30"/>
  <c r="Q118" i="30"/>
  <c r="R117" i="30"/>
  <c r="Q117" i="30"/>
  <c r="R116" i="30"/>
  <c r="Q116" i="30"/>
  <c r="R115" i="30"/>
  <c r="Q115" i="30"/>
  <c r="R114" i="30"/>
  <c r="Q114" i="30"/>
  <c r="R113" i="30"/>
  <c r="Q113" i="30"/>
  <c r="R112" i="30"/>
  <c r="Q112" i="30"/>
  <c r="AG10" i="11" s="1"/>
  <c r="R111" i="30"/>
  <c r="Q111" i="30"/>
  <c r="R110" i="30"/>
  <c r="Q110" i="30"/>
  <c r="R109" i="30"/>
  <c r="Q109" i="30"/>
  <c r="R108" i="30"/>
  <c r="Q108" i="30"/>
  <c r="R107" i="30"/>
  <c r="Q107" i="30"/>
  <c r="R106" i="30"/>
  <c r="Q106" i="30"/>
  <c r="R105" i="30"/>
  <c r="Q105" i="30"/>
  <c r="R104" i="30"/>
  <c r="Q104" i="30"/>
  <c r="R103" i="30"/>
  <c r="Q103" i="30"/>
  <c r="R102" i="30"/>
  <c r="Q102" i="30"/>
  <c r="R101" i="30"/>
  <c r="Q101" i="30"/>
  <c r="R100" i="30"/>
  <c r="Q100" i="30"/>
  <c r="R99" i="30"/>
  <c r="Q99" i="30"/>
  <c r="R98" i="30"/>
  <c r="Q98" i="30"/>
  <c r="R97" i="30"/>
  <c r="Q97" i="30"/>
  <c r="R96" i="30"/>
  <c r="Q96" i="30"/>
  <c r="R95" i="30"/>
  <c r="Q95" i="30"/>
  <c r="R94" i="30"/>
  <c r="Q94" i="30"/>
  <c r="R93" i="30"/>
  <c r="Q93" i="30"/>
  <c r="R92" i="30"/>
  <c r="Q92" i="30"/>
  <c r="R91" i="30"/>
  <c r="Q91" i="30"/>
  <c r="R90" i="30"/>
  <c r="Q90" i="30"/>
  <c r="R89" i="30"/>
  <c r="Q89" i="30"/>
  <c r="R88" i="30"/>
  <c r="Q88" i="30"/>
  <c r="R87" i="30"/>
  <c r="Q87" i="30"/>
  <c r="R86" i="30"/>
  <c r="Q86" i="30"/>
  <c r="R85" i="30"/>
  <c r="Q85" i="30"/>
  <c r="R84" i="30"/>
  <c r="Q84" i="30"/>
  <c r="R83" i="30"/>
  <c r="Q83" i="30"/>
  <c r="R82" i="30"/>
  <c r="Q82" i="30"/>
  <c r="R81" i="30"/>
  <c r="Q81" i="30"/>
  <c r="R80" i="30"/>
  <c r="Q80" i="30"/>
  <c r="R79" i="30"/>
  <c r="Q79" i="30"/>
  <c r="R78" i="30"/>
  <c r="Q78" i="30"/>
  <c r="R77" i="30"/>
  <c r="Q77" i="30"/>
  <c r="R76" i="30"/>
  <c r="Q76" i="30"/>
  <c r="R75" i="30"/>
  <c r="Q75" i="30"/>
  <c r="R74" i="30"/>
  <c r="Q74" i="30"/>
  <c r="R73" i="30"/>
  <c r="Q73" i="30"/>
  <c r="R72" i="30"/>
  <c r="Q72" i="30"/>
  <c r="R71" i="30"/>
  <c r="Q71" i="30"/>
  <c r="R70" i="30"/>
  <c r="Q70" i="30"/>
  <c r="R69" i="30"/>
  <c r="Q69" i="30"/>
  <c r="R68" i="30"/>
  <c r="Q68" i="30"/>
  <c r="R67" i="30"/>
  <c r="Q67" i="30"/>
  <c r="R66" i="30"/>
  <c r="Q66" i="30"/>
  <c r="R65" i="30"/>
  <c r="Q65" i="30"/>
  <c r="R64" i="30"/>
  <c r="Q64" i="30"/>
  <c r="R63" i="30"/>
  <c r="Q63" i="30"/>
  <c r="R62" i="30"/>
  <c r="Q62" i="30"/>
  <c r="R61" i="30"/>
  <c r="Q61" i="30"/>
  <c r="R60" i="30"/>
  <c r="Q60" i="30"/>
  <c r="R59" i="30"/>
  <c r="Q59" i="30"/>
  <c r="R58" i="30"/>
  <c r="Q58" i="30"/>
  <c r="R57" i="30"/>
  <c r="Q57" i="30"/>
  <c r="R56" i="30"/>
  <c r="Q56" i="30"/>
  <c r="R55" i="30"/>
  <c r="Q55" i="30"/>
  <c r="R54" i="30"/>
  <c r="Q54" i="30"/>
  <c r="R53" i="30"/>
  <c r="Q53" i="30"/>
  <c r="R52" i="30"/>
  <c r="Q52" i="30"/>
  <c r="R51" i="30"/>
  <c r="Q51" i="30"/>
  <c r="R50" i="30"/>
  <c r="Q50" i="30"/>
  <c r="R49" i="30"/>
  <c r="Q49" i="30"/>
  <c r="R48" i="30"/>
  <c r="Q48" i="30"/>
  <c r="R47" i="30"/>
  <c r="Q47" i="30"/>
  <c r="R46" i="30"/>
  <c r="Q46" i="30"/>
  <c r="R45" i="30"/>
  <c r="Q45" i="30"/>
  <c r="R44" i="30"/>
  <c r="Q44" i="30"/>
  <c r="R43" i="30"/>
  <c r="Q43" i="30"/>
  <c r="R42" i="30"/>
  <c r="Q42" i="30"/>
  <c r="R41" i="30"/>
  <c r="Q41" i="30"/>
  <c r="R40" i="30"/>
  <c r="Q40" i="30"/>
  <c r="R39" i="30"/>
  <c r="Q39" i="30"/>
  <c r="R38" i="30"/>
  <c r="Q38" i="30"/>
  <c r="R37" i="30"/>
  <c r="Q37" i="30"/>
  <c r="R36" i="30"/>
  <c r="Q36" i="30"/>
  <c r="R35" i="30"/>
  <c r="Q35" i="30"/>
  <c r="R34" i="30"/>
  <c r="Q34" i="30"/>
  <c r="R33" i="30"/>
  <c r="Q33" i="30"/>
  <c r="R32" i="30"/>
  <c r="Q32" i="30"/>
  <c r="R31" i="30"/>
  <c r="Q31" i="30"/>
  <c r="R30" i="30"/>
  <c r="Q30" i="30"/>
  <c r="R29" i="30"/>
  <c r="Q29" i="30"/>
  <c r="R28" i="30"/>
  <c r="Q28" i="30"/>
  <c r="R27" i="30"/>
  <c r="Q27" i="30"/>
  <c r="R26" i="30"/>
  <c r="Q26" i="30"/>
  <c r="R25" i="30"/>
  <c r="Q25" i="30"/>
  <c r="R24" i="30"/>
  <c r="Q24" i="30"/>
  <c r="R23" i="30"/>
  <c r="Q23" i="30"/>
  <c r="R22" i="30"/>
  <c r="Q22" i="30"/>
  <c r="R21" i="30"/>
  <c r="Q21" i="30"/>
  <c r="R20" i="30"/>
  <c r="Q20" i="30"/>
  <c r="R19" i="30"/>
  <c r="AH22" i="11" s="1"/>
  <c r="Q19" i="30"/>
  <c r="AG22" i="11" s="1"/>
  <c r="R18" i="30"/>
  <c r="Q18" i="30"/>
  <c r="R17" i="30"/>
  <c r="Q17" i="30"/>
  <c r="R16" i="30"/>
  <c r="Q16" i="30"/>
  <c r="R15" i="30"/>
  <c r="Q15" i="30"/>
  <c r="R14" i="30"/>
  <c r="Q14" i="30"/>
  <c r="R13" i="30"/>
  <c r="Q13" i="30"/>
  <c r="R12" i="30"/>
  <c r="Q12" i="30"/>
  <c r="R11" i="30"/>
  <c r="Q11" i="30"/>
  <c r="R10" i="30"/>
  <c r="Q10" i="30"/>
  <c r="R9" i="30"/>
  <c r="Q9" i="30"/>
  <c r="R8" i="30"/>
  <c r="Q8" i="30"/>
  <c r="R7" i="30"/>
  <c r="Q7" i="30"/>
  <c r="R6" i="30"/>
  <c r="Q6" i="30"/>
  <c r="R5" i="30"/>
  <c r="Q5" i="30"/>
  <c r="R4" i="30"/>
  <c r="Q4" i="30"/>
  <c r="J67" i="39"/>
  <c r="J66" i="39"/>
  <c r="J65" i="39"/>
  <c r="J64" i="39"/>
  <c r="J63" i="39"/>
  <c r="J62" i="39"/>
  <c r="J61" i="39"/>
  <c r="J60" i="39"/>
  <c r="J59" i="39"/>
  <c r="J58" i="39"/>
  <c r="J57" i="39"/>
  <c r="J56" i="39"/>
  <c r="J55" i="39"/>
  <c r="J54" i="39"/>
  <c r="J53" i="39"/>
  <c r="J52" i="39"/>
  <c r="J51" i="39"/>
  <c r="J50" i="39"/>
  <c r="J49" i="39"/>
  <c r="J48" i="39"/>
  <c r="J47" i="39"/>
  <c r="J46" i="39"/>
  <c r="J45" i="39"/>
  <c r="J44" i="39"/>
  <c r="J43" i="39"/>
  <c r="J42" i="39"/>
  <c r="J41" i="39"/>
  <c r="J40" i="39"/>
  <c r="J39" i="39"/>
  <c r="J38" i="39"/>
  <c r="J37" i="39"/>
  <c r="J36" i="39"/>
  <c r="J35" i="39"/>
  <c r="J34" i="39"/>
  <c r="J33" i="39"/>
  <c r="J32" i="39"/>
  <c r="J31" i="39"/>
  <c r="J30" i="39"/>
  <c r="J29" i="39"/>
  <c r="J28" i="39"/>
  <c r="J27" i="39"/>
  <c r="J26" i="39"/>
  <c r="J25" i="39"/>
  <c r="J24" i="39"/>
  <c r="J23" i="39"/>
  <c r="J22" i="39"/>
  <c r="J21" i="39"/>
  <c r="J20" i="39"/>
  <c r="J19" i="39"/>
  <c r="C19" i="39"/>
  <c r="E6" i="39" s="1"/>
  <c r="J18" i="39"/>
  <c r="J17" i="39"/>
  <c r="J16" i="39"/>
  <c r="E16" i="39"/>
  <c r="J15" i="39"/>
  <c r="J14" i="39"/>
  <c r="E14" i="39"/>
  <c r="J13" i="39"/>
  <c r="J12" i="39"/>
  <c r="E12" i="39"/>
  <c r="J11" i="39"/>
  <c r="E11" i="39"/>
  <c r="J10" i="39"/>
  <c r="J9" i="39"/>
  <c r="J8" i="39"/>
  <c r="J7" i="39"/>
  <c r="J6" i="39"/>
  <c r="J5" i="39"/>
  <c r="J4" i="39"/>
  <c r="J3" i="39"/>
  <c r="E3" i="39"/>
  <c r="J2" i="39"/>
  <c r="J1" i="39"/>
  <c r="K292" i="42"/>
  <c r="B292" i="42" s="1"/>
  <c r="I292" i="42"/>
  <c r="J292" i="42" s="1"/>
  <c r="K291" i="42"/>
  <c r="B291" i="42" s="1"/>
  <c r="I291" i="42"/>
  <c r="J291" i="42" s="1"/>
  <c r="K290" i="42"/>
  <c r="B290" i="42" s="1"/>
  <c r="I290" i="42"/>
  <c r="J290" i="42" s="1"/>
  <c r="K289" i="42"/>
  <c r="B289" i="42" s="1"/>
  <c r="I289" i="42"/>
  <c r="J289" i="42" s="1"/>
  <c r="K288" i="42"/>
  <c r="B288" i="42" s="1"/>
  <c r="I288" i="42"/>
  <c r="J288" i="42" s="1"/>
  <c r="K287" i="42"/>
  <c r="B287" i="42" s="1"/>
  <c r="I287" i="42"/>
  <c r="J287" i="42" s="1"/>
  <c r="K286" i="42"/>
  <c r="B286" i="42" s="1"/>
  <c r="I286" i="42"/>
  <c r="J286" i="42" s="1"/>
  <c r="K285" i="42"/>
  <c r="B285" i="42" s="1"/>
  <c r="I285" i="42"/>
  <c r="J285" i="42" s="1"/>
  <c r="K284" i="42"/>
  <c r="B284" i="42" s="1"/>
  <c r="I284" i="42"/>
  <c r="J284" i="42" s="1"/>
  <c r="K283" i="42"/>
  <c r="B283" i="42" s="1"/>
  <c r="I283" i="42"/>
  <c r="J283" i="42" s="1"/>
  <c r="K282" i="42"/>
  <c r="B282" i="42" s="1"/>
  <c r="I282" i="42"/>
  <c r="J282" i="42" s="1"/>
  <c r="K281" i="42"/>
  <c r="B281" i="42" s="1"/>
  <c r="I281" i="42"/>
  <c r="J281" i="42" s="1"/>
  <c r="K280" i="42"/>
  <c r="B280" i="42" s="1"/>
  <c r="I280" i="42"/>
  <c r="J280" i="42" s="1"/>
  <c r="K279" i="42"/>
  <c r="B279" i="42" s="1"/>
  <c r="I279" i="42"/>
  <c r="J279" i="42" s="1"/>
  <c r="K278" i="42"/>
  <c r="B278" i="42" s="1"/>
  <c r="I278" i="42"/>
  <c r="J278" i="42" s="1"/>
  <c r="K277" i="42"/>
  <c r="B277" i="42" s="1"/>
  <c r="I277" i="42"/>
  <c r="J277" i="42" s="1"/>
  <c r="K276" i="42"/>
  <c r="B276" i="42" s="1"/>
  <c r="I276" i="42"/>
  <c r="J276" i="42" s="1"/>
  <c r="K275" i="42"/>
  <c r="B275" i="42" s="1"/>
  <c r="I275" i="42"/>
  <c r="J275" i="42" s="1"/>
  <c r="K274" i="42"/>
  <c r="B274" i="42" s="1"/>
  <c r="I274" i="42"/>
  <c r="J274" i="42" s="1"/>
  <c r="K273" i="42"/>
  <c r="B273" i="42" s="1"/>
  <c r="I273" i="42"/>
  <c r="J273" i="42" s="1"/>
  <c r="K272" i="42"/>
  <c r="B272" i="42" s="1"/>
  <c r="I272" i="42"/>
  <c r="J272" i="42" s="1"/>
  <c r="K271" i="42"/>
  <c r="B271" i="42" s="1"/>
  <c r="I271" i="42"/>
  <c r="J271" i="42" s="1"/>
  <c r="K270" i="42"/>
  <c r="B270" i="42" s="1"/>
  <c r="I270" i="42"/>
  <c r="J270" i="42" s="1"/>
  <c r="K269" i="42"/>
  <c r="B269" i="42" s="1"/>
  <c r="I269" i="42"/>
  <c r="J269" i="42" s="1"/>
  <c r="K268" i="42"/>
  <c r="B268" i="42" s="1"/>
  <c r="I268" i="42"/>
  <c r="J268" i="42" s="1"/>
  <c r="K267" i="42"/>
  <c r="B267" i="42" s="1"/>
  <c r="I267" i="42"/>
  <c r="J267" i="42" s="1"/>
  <c r="K266" i="42"/>
  <c r="B266" i="42" s="1"/>
  <c r="I266" i="42"/>
  <c r="J266" i="42" s="1"/>
  <c r="K265" i="42"/>
  <c r="B265" i="42" s="1"/>
  <c r="I265" i="42"/>
  <c r="J265" i="42" s="1"/>
  <c r="K264" i="42"/>
  <c r="B264" i="42" s="1"/>
  <c r="I264" i="42"/>
  <c r="J264" i="42" s="1"/>
  <c r="K263" i="42"/>
  <c r="B263" i="42" s="1"/>
  <c r="I263" i="42"/>
  <c r="J263" i="42" s="1"/>
  <c r="K262" i="42"/>
  <c r="B262" i="42" s="1"/>
  <c r="I262" i="42"/>
  <c r="J262" i="42" s="1"/>
  <c r="K261" i="42"/>
  <c r="B261" i="42" s="1"/>
  <c r="I261" i="42"/>
  <c r="J261" i="42" s="1"/>
  <c r="K260" i="42"/>
  <c r="B260" i="42" s="1"/>
  <c r="I260" i="42"/>
  <c r="J260" i="42" s="1"/>
  <c r="K259" i="42"/>
  <c r="B259" i="42" s="1"/>
  <c r="I259" i="42"/>
  <c r="J259" i="42" s="1"/>
  <c r="K258" i="42"/>
  <c r="B258" i="42" s="1"/>
  <c r="I258" i="42"/>
  <c r="J258" i="42" s="1"/>
  <c r="K257" i="42"/>
  <c r="B257" i="42" s="1"/>
  <c r="I257" i="42"/>
  <c r="J257" i="42" s="1"/>
  <c r="K256" i="42"/>
  <c r="B256" i="42" s="1"/>
  <c r="I256" i="42"/>
  <c r="J256" i="42" s="1"/>
  <c r="K255" i="42"/>
  <c r="B255" i="42" s="1"/>
  <c r="I255" i="42"/>
  <c r="J255" i="42" s="1"/>
  <c r="K254" i="42"/>
  <c r="B254" i="42" s="1"/>
  <c r="I254" i="42"/>
  <c r="J254" i="42" s="1"/>
  <c r="K253" i="42"/>
  <c r="B253" i="42" s="1"/>
  <c r="I253" i="42"/>
  <c r="J253" i="42" s="1"/>
  <c r="K252" i="42"/>
  <c r="B252" i="42" s="1"/>
  <c r="I252" i="42"/>
  <c r="J252" i="42" s="1"/>
  <c r="K251" i="42"/>
  <c r="B251" i="42" s="1"/>
  <c r="I251" i="42"/>
  <c r="J251" i="42" s="1"/>
  <c r="K250" i="42"/>
  <c r="B250" i="42" s="1"/>
  <c r="I250" i="42"/>
  <c r="J250" i="42" s="1"/>
  <c r="K249" i="42"/>
  <c r="B249" i="42" s="1"/>
  <c r="I249" i="42"/>
  <c r="J249" i="42" s="1"/>
  <c r="K248" i="42"/>
  <c r="B248" i="42" s="1"/>
  <c r="I248" i="42"/>
  <c r="J248" i="42" s="1"/>
  <c r="K247" i="42"/>
  <c r="B247" i="42" s="1"/>
  <c r="I247" i="42"/>
  <c r="J247" i="42" s="1"/>
  <c r="K246" i="42"/>
  <c r="B246" i="42" s="1"/>
  <c r="I246" i="42"/>
  <c r="J246" i="42" s="1"/>
  <c r="K245" i="42"/>
  <c r="B245" i="42" s="1"/>
  <c r="I245" i="42"/>
  <c r="J245" i="42" s="1"/>
  <c r="K244" i="42"/>
  <c r="B244" i="42" s="1"/>
  <c r="I244" i="42"/>
  <c r="J244" i="42" s="1"/>
  <c r="K243" i="42"/>
  <c r="B243" i="42" s="1"/>
  <c r="I243" i="42"/>
  <c r="J243" i="42" s="1"/>
  <c r="K242" i="42"/>
  <c r="B242" i="42" s="1"/>
  <c r="I242" i="42"/>
  <c r="J242" i="42" s="1"/>
  <c r="K241" i="42"/>
  <c r="B241" i="42" s="1"/>
  <c r="I241" i="42"/>
  <c r="J241" i="42" s="1"/>
  <c r="K240" i="42"/>
  <c r="B240" i="42" s="1"/>
  <c r="I240" i="42"/>
  <c r="J240" i="42" s="1"/>
  <c r="K239" i="42"/>
  <c r="B239" i="42" s="1"/>
  <c r="I239" i="42"/>
  <c r="J239" i="42" s="1"/>
  <c r="K238" i="42"/>
  <c r="B238" i="42" s="1"/>
  <c r="I238" i="42"/>
  <c r="J238" i="42" s="1"/>
  <c r="K237" i="42"/>
  <c r="B237" i="42" s="1"/>
  <c r="I237" i="42"/>
  <c r="J237" i="42" s="1"/>
  <c r="K236" i="42"/>
  <c r="B236" i="42" s="1"/>
  <c r="I236" i="42"/>
  <c r="J236" i="42" s="1"/>
  <c r="K235" i="42"/>
  <c r="B235" i="42" s="1"/>
  <c r="I235" i="42"/>
  <c r="J235" i="42" s="1"/>
  <c r="K234" i="42"/>
  <c r="B234" i="42" s="1"/>
  <c r="I234" i="42"/>
  <c r="J234" i="42" s="1"/>
  <c r="K233" i="42"/>
  <c r="B233" i="42" s="1"/>
  <c r="I233" i="42"/>
  <c r="J233" i="42" s="1"/>
  <c r="K232" i="42"/>
  <c r="B232" i="42" s="1"/>
  <c r="I232" i="42"/>
  <c r="J232" i="42" s="1"/>
  <c r="K231" i="42"/>
  <c r="B231" i="42" s="1"/>
  <c r="I231" i="42"/>
  <c r="J231" i="42" s="1"/>
  <c r="K230" i="42"/>
  <c r="B230" i="42" s="1"/>
  <c r="I230" i="42"/>
  <c r="J230" i="42" s="1"/>
  <c r="K229" i="42"/>
  <c r="B229" i="42" s="1"/>
  <c r="I229" i="42"/>
  <c r="J229" i="42" s="1"/>
  <c r="K228" i="42"/>
  <c r="B228" i="42" s="1"/>
  <c r="I228" i="42"/>
  <c r="J228" i="42" s="1"/>
  <c r="K227" i="42"/>
  <c r="B227" i="42" s="1"/>
  <c r="I227" i="42"/>
  <c r="J227" i="42" s="1"/>
  <c r="K226" i="42"/>
  <c r="B226" i="42" s="1"/>
  <c r="I226" i="42"/>
  <c r="J226" i="42" s="1"/>
  <c r="K225" i="42"/>
  <c r="B225" i="42" s="1"/>
  <c r="I225" i="42"/>
  <c r="J225" i="42" s="1"/>
  <c r="K224" i="42"/>
  <c r="B224" i="42" s="1"/>
  <c r="I224" i="42"/>
  <c r="J224" i="42" s="1"/>
  <c r="K223" i="42"/>
  <c r="B223" i="42" s="1"/>
  <c r="I223" i="42"/>
  <c r="J223" i="42" s="1"/>
  <c r="K222" i="42"/>
  <c r="B222" i="42" s="1"/>
  <c r="I222" i="42"/>
  <c r="J222" i="42" s="1"/>
  <c r="K221" i="42"/>
  <c r="B221" i="42" s="1"/>
  <c r="I221" i="42"/>
  <c r="J221" i="42" s="1"/>
  <c r="K220" i="42"/>
  <c r="B220" i="42" s="1"/>
  <c r="I220" i="42"/>
  <c r="J220" i="42" s="1"/>
  <c r="K219" i="42"/>
  <c r="B219" i="42" s="1"/>
  <c r="I219" i="42"/>
  <c r="J219" i="42" s="1"/>
  <c r="K218" i="42"/>
  <c r="B218" i="42" s="1"/>
  <c r="I218" i="42"/>
  <c r="J218" i="42" s="1"/>
  <c r="K217" i="42"/>
  <c r="B217" i="42" s="1"/>
  <c r="I217" i="42"/>
  <c r="J217" i="42" s="1"/>
  <c r="K216" i="42"/>
  <c r="B216" i="42" s="1"/>
  <c r="I216" i="42"/>
  <c r="J216" i="42" s="1"/>
  <c r="K215" i="42"/>
  <c r="B215" i="42" s="1"/>
  <c r="I215" i="42"/>
  <c r="J215" i="42" s="1"/>
  <c r="K214" i="42"/>
  <c r="B214" i="42" s="1"/>
  <c r="I214" i="42"/>
  <c r="J214" i="42" s="1"/>
  <c r="K213" i="42"/>
  <c r="B213" i="42" s="1"/>
  <c r="I213" i="42"/>
  <c r="J213" i="42" s="1"/>
  <c r="K212" i="42"/>
  <c r="B212" i="42" s="1"/>
  <c r="I212" i="42"/>
  <c r="J212" i="42" s="1"/>
  <c r="K211" i="42"/>
  <c r="B211" i="42" s="1"/>
  <c r="I211" i="42"/>
  <c r="J211" i="42" s="1"/>
  <c r="K210" i="42"/>
  <c r="B210" i="42" s="1"/>
  <c r="I210" i="42"/>
  <c r="J210" i="42" s="1"/>
  <c r="K209" i="42"/>
  <c r="B209" i="42" s="1"/>
  <c r="I209" i="42"/>
  <c r="J209" i="42" s="1"/>
  <c r="K208" i="42"/>
  <c r="B208" i="42" s="1"/>
  <c r="I208" i="42"/>
  <c r="J208" i="42" s="1"/>
  <c r="K207" i="42"/>
  <c r="B207" i="42" s="1"/>
  <c r="I207" i="42"/>
  <c r="J207" i="42" s="1"/>
  <c r="K206" i="42"/>
  <c r="B206" i="42" s="1"/>
  <c r="I206" i="42"/>
  <c r="J206" i="42" s="1"/>
  <c r="K205" i="42"/>
  <c r="B205" i="42" s="1"/>
  <c r="I205" i="42"/>
  <c r="J205" i="42" s="1"/>
  <c r="K204" i="42"/>
  <c r="B204" i="42" s="1"/>
  <c r="I204" i="42"/>
  <c r="J204" i="42" s="1"/>
  <c r="K203" i="42"/>
  <c r="B203" i="42" s="1"/>
  <c r="I203" i="42"/>
  <c r="J203" i="42" s="1"/>
  <c r="K202" i="42"/>
  <c r="B202" i="42" s="1"/>
  <c r="I202" i="42"/>
  <c r="J202" i="42" s="1"/>
  <c r="K201" i="42"/>
  <c r="B201" i="42" s="1"/>
  <c r="I201" i="42"/>
  <c r="J201" i="42" s="1"/>
  <c r="K200" i="42"/>
  <c r="B200" i="42" s="1"/>
  <c r="I200" i="42"/>
  <c r="J200" i="42" s="1"/>
  <c r="K199" i="42"/>
  <c r="B199" i="42" s="1"/>
  <c r="I199" i="42"/>
  <c r="J199" i="42" s="1"/>
  <c r="K198" i="42"/>
  <c r="B198" i="42" s="1"/>
  <c r="I198" i="42"/>
  <c r="J198" i="42" s="1"/>
  <c r="K197" i="42"/>
  <c r="B197" i="42" s="1"/>
  <c r="I197" i="42"/>
  <c r="J197" i="42" s="1"/>
  <c r="K196" i="42"/>
  <c r="B196" i="42" s="1"/>
  <c r="I196" i="42"/>
  <c r="J196" i="42" s="1"/>
  <c r="K195" i="42"/>
  <c r="B195" i="42" s="1"/>
  <c r="I195" i="42"/>
  <c r="J195" i="42" s="1"/>
  <c r="K194" i="42"/>
  <c r="B194" i="42" s="1"/>
  <c r="I194" i="42"/>
  <c r="J194" i="42" s="1"/>
  <c r="K193" i="42"/>
  <c r="B193" i="42" s="1"/>
  <c r="I193" i="42"/>
  <c r="J193" i="42" s="1"/>
  <c r="K192" i="42"/>
  <c r="B192" i="42" s="1"/>
  <c r="I192" i="42"/>
  <c r="J192" i="42" s="1"/>
  <c r="K191" i="42"/>
  <c r="B191" i="42" s="1"/>
  <c r="I191" i="42"/>
  <c r="J191" i="42" s="1"/>
  <c r="K190" i="42"/>
  <c r="B190" i="42" s="1"/>
  <c r="I190" i="42"/>
  <c r="J190" i="42" s="1"/>
  <c r="K189" i="42"/>
  <c r="B189" i="42" s="1"/>
  <c r="I189" i="42"/>
  <c r="J189" i="42" s="1"/>
  <c r="K188" i="42"/>
  <c r="B188" i="42" s="1"/>
  <c r="I188" i="42"/>
  <c r="J188" i="42" s="1"/>
  <c r="K187" i="42"/>
  <c r="B187" i="42" s="1"/>
  <c r="I187" i="42"/>
  <c r="J187" i="42" s="1"/>
  <c r="K186" i="42"/>
  <c r="B186" i="42" s="1"/>
  <c r="I186" i="42"/>
  <c r="J186" i="42" s="1"/>
  <c r="K185" i="42"/>
  <c r="B185" i="42" s="1"/>
  <c r="I185" i="42"/>
  <c r="J185" i="42" s="1"/>
  <c r="K184" i="42"/>
  <c r="B184" i="42" s="1"/>
  <c r="I184" i="42"/>
  <c r="J184" i="42" s="1"/>
  <c r="K183" i="42"/>
  <c r="B183" i="42" s="1"/>
  <c r="I183" i="42"/>
  <c r="J183" i="42" s="1"/>
  <c r="K182" i="42"/>
  <c r="B182" i="42" s="1"/>
  <c r="I182" i="42"/>
  <c r="J182" i="42" s="1"/>
  <c r="K181" i="42"/>
  <c r="B181" i="42" s="1"/>
  <c r="I181" i="42"/>
  <c r="J181" i="42" s="1"/>
  <c r="K180" i="42"/>
  <c r="B180" i="42" s="1"/>
  <c r="I180" i="42"/>
  <c r="J180" i="42" s="1"/>
  <c r="K179" i="42"/>
  <c r="B179" i="42" s="1"/>
  <c r="I179" i="42"/>
  <c r="J179" i="42" s="1"/>
  <c r="K178" i="42"/>
  <c r="B178" i="42" s="1"/>
  <c r="I178" i="42"/>
  <c r="J178" i="42" s="1"/>
  <c r="K177" i="42"/>
  <c r="B177" i="42" s="1"/>
  <c r="I177" i="42"/>
  <c r="J177" i="42" s="1"/>
  <c r="K176" i="42"/>
  <c r="B176" i="42" s="1"/>
  <c r="I176" i="42"/>
  <c r="J176" i="42" s="1"/>
  <c r="K175" i="42"/>
  <c r="B175" i="42" s="1"/>
  <c r="I175" i="42"/>
  <c r="J175" i="42" s="1"/>
  <c r="K174" i="42"/>
  <c r="B174" i="42" s="1"/>
  <c r="I174" i="42"/>
  <c r="J174" i="42" s="1"/>
  <c r="K173" i="42"/>
  <c r="B173" i="42" s="1"/>
  <c r="I173" i="42"/>
  <c r="J173" i="42" s="1"/>
  <c r="K172" i="42"/>
  <c r="B172" i="42" s="1"/>
  <c r="I172" i="42"/>
  <c r="J172" i="42" s="1"/>
  <c r="K171" i="42"/>
  <c r="B171" i="42" s="1"/>
  <c r="I171" i="42"/>
  <c r="J171" i="42" s="1"/>
  <c r="K170" i="42"/>
  <c r="B170" i="42" s="1"/>
  <c r="I170" i="42"/>
  <c r="J170" i="42" s="1"/>
  <c r="K169" i="42"/>
  <c r="B169" i="42" s="1"/>
  <c r="I169" i="42"/>
  <c r="J169" i="42" s="1"/>
  <c r="K168" i="42"/>
  <c r="B168" i="42" s="1"/>
  <c r="I168" i="42"/>
  <c r="J168" i="42" s="1"/>
  <c r="K167" i="42"/>
  <c r="B167" i="42" s="1"/>
  <c r="I167" i="42"/>
  <c r="J167" i="42" s="1"/>
  <c r="K166" i="42"/>
  <c r="B166" i="42" s="1"/>
  <c r="I166" i="42"/>
  <c r="J166" i="42" s="1"/>
  <c r="K165" i="42"/>
  <c r="B165" i="42" s="1"/>
  <c r="I165" i="42"/>
  <c r="J165" i="42" s="1"/>
  <c r="K164" i="42"/>
  <c r="B164" i="42" s="1"/>
  <c r="I164" i="42"/>
  <c r="J164" i="42" s="1"/>
  <c r="K163" i="42"/>
  <c r="B163" i="42" s="1"/>
  <c r="I163" i="42"/>
  <c r="J163" i="42" s="1"/>
  <c r="K162" i="42"/>
  <c r="B162" i="42" s="1"/>
  <c r="I162" i="42"/>
  <c r="J162" i="42" s="1"/>
  <c r="K161" i="42"/>
  <c r="B161" i="42" s="1"/>
  <c r="I161" i="42"/>
  <c r="J161" i="42" s="1"/>
  <c r="K160" i="42"/>
  <c r="B160" i="42" s="1"/>
  <c r="I160" i="42"/>
  <c r="J160" i="42" s="1"/>
  <c r="K159" i="42"/>
  <c r="B159" i="42" s="1"/>
  <c r="I159" i="42"/>
  <c r="J159" i="42" s="1"/>
  <c r="K158" i="42"/>
  <c r="B158" i="42" s="1"/>
  <c r="I158" i="42"/>
  <c r="J158" i="42" s="1"/>
  <c r="K157" i="42"/>
  <c r="B157" i="42" s="1"/>
  <c r="I157" i="42"/>
  <c r="J157" i="42" s="1"/>
  <c r="K156" i="42"/>
  <c r="B156" i="42" s="1"/>
  <c r="I156" i="42"/>
  <c r="J156" i="42" s="1"/>
  <c r="K155" i="42"/>
  <c r="B155" i="42" s="1"/>
  <c r="I155" i="42"/>
  <c r="J155" i="42" s="1"/>
  <c r="K154" i="42"/>
  <c r="B154" i="42" s="1"/>
  <c r="I154" i="42"/>
  <c r="J154" i="42" s="1"/>
  <c r="K153" i="42"/>
  <c r="B153" i="42" s="1"/>
  <c r="I153" i="42"/>
  <c r="J153" i="42" s="1"/>
  <c r="K152" i="42"/>
  <c r="B152" i="42" s="1"/>
  <c r="I152" i="42"/>
  <c r="J152" i="42" s="1"/>
  <c r="K151" i="42"/>
  <c r="B151" i="42" s="1"/>
  <c r="I151" i="42"/>
  <c r="J151" i="42" s="1"/>
  <c r="K150" i="42"/>
  <c r="B150" i="42" s="1"/>
  <c r="I150" i="42"/>
  <c r="J150" i="42" s="1"/>
  <c r="K149" i="42"/>
  <c r="B149" i="42" s="1"/>
  <c r="I149" i="42"/>
  <c r="J149" i="42" s="1"/>
  <c r="K148" i="42"/>
  <c r="B148" i="42" s="1"/>
  <c r="I148" i="42"/>
  <c r="J148" i="42" s="1"/>
  <c r="K147" i="42"/>
  <c r="B147" i="42" s="1"/>
  <c r="I147" i="42"/>
  <c r="J147" i="42" s="1"/>
  <c r="K146" i="42"/>
  <c r="B146" i="42" s="1"/>
  <c r="I146" i="42"/>
  <c r="J146" i="42" s="1"/>
  <c r="K145" i="42"/>
  <c r="B145" i="42" s="1"/>
  <c r="I145" i="42"/>
  <c r="J145" i="42" s="1"/>
  <c r="K144" i="42"/>
  <c r="B144" i="42" s="1"/>
  <c r="I144" i="42"/>
  <c r="J144" i="42" s="1"/>
  <c r="K143" i="42"/>
  <c r="B143" i="42" s="1"/>
  <c r="I143" i="42"/>
  <c r="J143" i="42" s="1"/>
  <c r="K142" i="42"/>
  <c r="B142" i="42" s="1"/>
  <c r="I142" i="42"/>
  <c r="J142" i="42" s="1"/>
  <c r="K141" i="42"/>
  <c r="B141" i="42" s="1"/>
  <c r="I141" i="42"/>
  <c r="J141" i="42" s="1"/>
  <c r="K140" i="42"/>
  <c r="B140" i="42" s="1"/>
  <c r="I140" i="42"/>
  <c r="J140" i="42" s="1"/>
  <c r="K139" i="42"/>
  <c r="B139" i="42" s="1"/>
  <c r="I139" i="42"/>
  <c r="J139" i="42" s="1"/>
  <c r="K138" i="42"/>
  <c r="B138" i="42" s="1"/>
  <c r="I138" i="42"/>
  <c r="J138" i="42" s="1"/>
  <c r="K137" i="42"/>
  <c r="B137" i="42" s="1"/>
  <c r="I137" i="42"/>
  <c r="J137" i="42" s="1"/>
  <c r="K136" i="42"/>
  <c r="B136" i="42" s="1"/>
  <c r="I136" i="42"/>
  <c r="J136" i="42" s="1"/>
  <c r="K135" i="42"/>
  <c r="B135" i="42" s="1"/>
  <c r="I135" i="42"/>
  <c r="J135" i="42" s="1"/>
  <c r="K134" i="42"/>
  <c r="B134" i="42" s="1"/>
  <c r="I134" i="42"/>
  <c r="J134" i="42" s="1"/>
  <c r="K133" i="42"/>
  <c r="B133" i="42" s="1"/>
  <c r="I133" i="42"/>
  <c r="J133" i="42" s="1"/>
  <c r="K132" i="42"/>
  <c r="B132" i="42" s="1"/>
  <c r="I132" i="42"/>
  <c r="J132" i="42" s="1"/>
  <c r="K131" i="42"/>
  <c r="B131" i="42" s="1"/>
  <c r="I131" i="42"/>
  <c r="J131" i="42" s="1"/>
  <c r="K130" i="42"/>
  <c r="B130" i="42" s="1"/>
  <c r="I130" i="42"/>
  <c r="J130" i="42" s="1"/>
  <c r="K129" i="42"/>
  <c r="B129" i="42" s="1"/>
  <c r="I129" i="42"/>
  <c r="J129" i="42" s="1"/>
  <c r="K128" i="42"/>
  <c r="B128" i="42" s="1"/>
  <c r="I128" i="42"/>
  <c r="J128" i="42" s="1"/>
  <c r="K127" i="42"/>
  <c r="B127" i="42" s="1"/>
  <c r="I127" i="42"/>
  <c r="J127" i="42" s="1"/>
  <c r="K126" i="42"/>
  <c r="B126" i="42" s="1"/>
  <c r="I126" i="42"/>
  <c r="J126" i="42" s="1"/>
  <c r="K125" i="42"/>
  <c r="B125" i="42" s="1"/>
  <c r="I125" i="42"/>
  <c r="J125" i="42" s="1"/>
  <c r="K124" i="42"/>
  <c r="B124" i="42" s="1"/>
  <c r="I124" i="42"/>
  <c r="J124" i="42" s="1"/>
  <c r="K123" i="42"/>
  <c r="B123" i="42" s="1"/>
  <c r="I123" i="42"/>
  <c r="J123" i="42" s="1"/>
  <c r="K122" i="42"/>
  <c r="B122" i="42" s="1"/>
  <c r="I122" i="42"/>
  <c r="J122" i="42" s="1"/>
  <c r="K121" i="42"/>
  <c r="B121" i="42" s="1"/>
  <c r="I121" i="42"/>
  <c r="J121" i="42" s="1"/>
  <c r="K120" i="42"/>
  <c r="B120" i="42" s="1"/>
  <c r="I120" i="42"/>
  <c r="J120" i="42" s="1"/>
  <c r="K119" i="42"/>
  <c r="B119" i="42" s="1"/>
  <c r="I119" i="42"/>
  <c r="J119" i="42" s="1"/>
  <c r="K118" i="42"/>
  <c r="B118" i="42" s="1"/>
  <c r="I118" i="42"/>
  <c r="J118" i="42" s="1"/>
  <c r="K117" i="42"/>
  <c r="B117" i="42" s="1"/>
  <c r="I117" i="42"/>
  <c r="J117" i="42" s="1"/>
  <c r="K116" i="42"/>
  <c r="B116" i="42" s="1"/>
  <c r="I116" i="42"/>
  <c r="J116" i="42" s="1"/>
  <c r="K115" i="42"/>
  <c r="B115" i="42" s="1"/>
  <c r="I115" i="42"/>
  <c r="J115" i="42" s="1"/>
  <c r="K114" i="42"/>
  <c r="B114" i="42" s="1"/>
  <c r="I114" i="42"/>
  <c r="J114" i="42" s="1"/>
  <c r="K113" i="42"/>
  <c r="B113" i="42" s="1"/>
  <c r="I113" i="42"/>
  <c r="J113" i="42" s="1"/>
  <c r="K112" i="42"/>
  <c r="B112" i="42" s="1"/>
  <c r="I112" i="42"/>
  <c r="J112" i="42" s="1"/>
  <c r="K111" i="42"/>
  <c r="B111" i="42" s="1"/>
  <c r="I111" i="42"/>
  <c r="J111" i="42" s="1"/>
  <c r="K110" i="42"/>
  <c r="B110" i="42" s="1"/>
  <c r="I110" i="42"/>
  <c r="J110" i="42" s="1"/>
  <c r="K109" i="42"/>
  <c r="B109" i="42" s="1"/>
  <c r="I109" i="42"/>
  <c r="J109" i="42" s="1"/>
  <c r="K108" i="42"/>
  <c r="B108" i="42" s="1"/>
  <c r="I108" i="42"/>
  <c r="J108" i="42" s="1"/>
  <c r="K107" i="42"/>
  <c r="B107" i="42" s="1"/>
  <c r="I107" i="42"/>
  <c r="J107" i="42" s="1"/>
  <c r="K106" i="42"/>
  <c r="B106" i="42" s="1"/>
  <c r="I106" i="42"/>
  <c r="J106" i="42" s="1"/>
  <c r="K105" i="42"/>
  <c r="B105" i="42" s="1"/>
  <c r="I105" i="42"/>
  <c r="J105" i="42" s="1"/>
  <c r="K104" i="42"/>
  <c r="B104" i="42" s="1"/>
  <c r="I104" i="42"/>
  <c r="J104" i="42" s="1"/>
  <c r="K103" i="42"/>
  <c r="B103" i="42" s="1"/>
  <c r="I103" i="42"/>
  <c r="J103" i="42" s="1"/>
  <c r="K102" i="42"/>
  <c r="B102" i="42" s="1"/>
  <c r="I102" i="42"/>
  <c r="J102" i="42" s="1"/>
  <c r="K101" i="42"/>
  <c r="B101" i="42" s="1"/>
  <c r="I101" i="42"/>
  <c r="J101" i="42" s="1"/>
  <c r="K100" i="42"/>
  <c r="B100" i="42" s="1"/>
  <c r="I100" i="42"/>
  <c r="J100" i="42" s="1"/>
  <c r="K99" i="42"/>
  <c r="B99" i="42" s="1"/>
  <c r="I99" i="42"/>
  <c r="J99" i="42" s="1"/>
  <c r="K98" i="42"/>
  <c r="B98" i="42" s="1"/>
  <c r="I98" i="42"/>
  <c r="J98" i="42" s="1"/>
  <c r="K97" i="42"/>
  <c r="B97" i="42" s="1"/>
  <c r="I97" i="42"/>
  <c r="J97" i="42" s="1"/>
  <c r="K96" i="42"/>
  <c r="B96" i="42" s="1"/>
  <c r="I96" i="42"/>
  <c r="J96" i="42" s="1"/>
  <c r="K95" i="42"/>
  <c r="B95" i="42" s="1"/>
  <c r="I95" i="42"/>
  <c r="J95" i="42" s="1"/>
  <c r="K94" i="42"/>
  <c r="B94" i="42" s="1"/>
  <c r="I94" i="42"/>
  <c r="J94" i="42" s="1"/>
  <c r="K93" i="42"/>
  <c r="B93" i="42" s="1"/>
  <c r="I93" i="42"/>
  <c r="J93" i="42" s="1"/>
  <c r="K92" i="42"/>
  <c r="B92" i="42" s="1"/>
  <c r="I92" i="42"/>
  <c r="J92" i="42" s="1"/>
  <c r="K91" i="42"/>
  <c r="B91" i="42" s="1"/>
  <c r="I91" i="42"/>
  <c r="J91" i="42" s="1"/>
  <c r="K90" i="42"/>
  <c r="B90" i="42" s="1"/>
  <c r="I90" i="42"/>
  <c r="J90" i="42" s="1"/>
  <c r="K89" i="42"/>
  <c r="B89" i="42" s="1"/>
  <c r="I89" i="42"/>
  <c r="J89" i="42" s="1"/>
  <c r="K88" i="42"/>
  <c r="B88" i="42" s="1"/>
  <c r="I88" i="42"/>
  <c r="J88" i="42" s="1"/>
  <c r="K87" i="42"/>
  <c r="B87" i="42" s="1"/>
  <c r="I87" i="42"/>
  <c r="J87" i="42" s="1"/>
  <c r="K86" i="42"/>
  <c r="B86" i="42" s="1"/>
  <c r="I86" i="42"/>
  <c r="J86" i="42" s="1"/>
  <c r="K85" i="42"/>
  <c r="B85" i="42" s="1"/>
  <c r="I85" i="42"/>
  <c r="J85" i="42" s="1"/>
  <c r="K84" i="42"/>
  <c r="B84" i="42" s="1"/>
  <c r="I84" i="42"/>
  <c r="J84" i="42" s="1"/>
  <c r="K83" i="42"/>
  <c r="B83" i="42" s="1"/>
  <c r="I83" i="42"/>
  <c r="J83" i="42" s="1"/>
  <c r="K82" i="42"/>
  <c r="B82" i="42" s="1"/>
  <c r="I82" i="42"/>
  <c r="J82" i="42" s="1"/>
  <c r="K81" i="42"/>
  <c r="B81" i="42" s="1"/>
  <c r="I81" i="42"/>
  <c r="J81" i="42" s="1"/>
  <c r="K80" i="42"/>
  <c r="B80" i="42" s="1"/>
  <c r="I80" i="42"/>
  <c r="J80" i="42" s="1"/>
  <c r="K79" i="42"/>
  <c r="B79" i="42" s="1"/>
  <c r="I79" i="42"/>
  <c r="J79" i="42" s="1"/>
  <c r="K78" i="42"/>
  <c r="B78" i="42" s="1"/>
  <c r="I78" i="42"/>
  <c r="J78" i="42" s="1"/>
  <c r="K77" i="42"/>
  <c r="B77" i="42" s="1"/>
  <c r="I77" i="42"/>
  <c r="J77" i="42" s="1"/>
  <c r="K76" i="42"/>
  <c r="B76" i="42" s="1"/>
  <c r="I76" i="42"/>
  <c r="J76" i="42" s="1"/>
  <c r="K75" i="42"/>
  <c r="B75" i="42" s="1"/>
  <c r="I75" i="42"/>
  <c r="J75" i="42" s="1"/>
  <c r="K74" i="42"/>
  <c r="B74" i="42" s="1"/>
  <c r="I74" i="42"/>
  <c r="J74" i="42" s="1"/>
  <c r="K73" i="42"/>
  <c r="B73" i="42" s="1"/>
  <c r="I73" i="42"/>
  <c r="J73" i="42" s="1"/>
  <c r="K72" i="42"/>
  <c r="B72" i="42" s="1"/>
  <c r="I72" i="42"/>
  <c r="J72" i="42" s="1"/>
  <c r="K71" i="42"/>
  <c r="B71" i="42" s="1"/>
  <c r="I71" i="42"/>
  <c r="J71" i="42" s="1"/>
  <c r="K70" i="42"/>
  <c r="B70" i="42" s="1"/>
  <c r="I70" i="42"/>
  <c r="J70" i="42" s="1"/>
  <c r="K69" i="42"/>
  <c r="B69" i="42" s="1"/>
  <c r="I69" i="42"/>
  <c r="J69" i="42" s="1"/>
  <c r="K68" i="42"/>
  <c r="B68" i="42" s="1"/>
  <c r="I68" i="42"/>
  <c r="J68" i="42" s="1"/>
  <c r="K67" i="42"/>
  <c r="B67" i="42" s="1"/>
  <c r="I67" i="42"/>
  <c r="J67" i="42" s="1"/>
  <c r="K66" i="42"/>
  <c r="B66" i="42" s="1"/>
  <c r="I66" i="42"/>
  <c r="J66" i="42" s="1"/>
  <c r="K65" i="42"/>
  <c r="B65" i="42" s="1"/>
  <c r="I65" i="42"/>
  <c r="J65" i="42" s="1"/>
  <c r="K64" i="42"/>
  <c r="B64" i="42" s="1"/>
  <c r="I64" i="42"/>
  <c r="J64" i="42" s="1"/>
  <c r="K63" i="42"/>
  <c r="B63" i="42" s="1"/>
  <c r="I63" i="42"/>
  <c r="J63" i="42" s="1"/>
  <c r="K62" i="42"/>
  <c r="B62" i="42" s="1"/>
  <c r="I62" i="42"/>
  <c r="J62" i="42" s="1"/>
  <c r="K61" i="42"/>
  <c r="B61" i="42" s="1"/>
  <c r="I61" i="42"/>
  <c r="J61" i="42" s="1"/>
  <c r="K60" i="42"/>
  <c r="B60" i="42" s="1"/>
  <c r="I60" i="42"/>
  <c r="J60" i="42" s="1"/>
  <c r="K59" i="42"/>
  <c r="B59" i="42" s="1"/>
  <c r="I59" i="42"/>
  <c r="J59" i="42" s="1"/>
  <c r="K58" i="42"/>
  <c r="B58" i="42" s="1"/>
  <c r="I58" i="42"/>
  <c r="J58" i="42" s="1"/>
  <c r="K57" i="42"/>
  <c r="B57" i="42" s="1"/>
  <c r="I57" i="42"/>
  <c r="J57" i="42" s="1"/>
  <c r="K56" i="42"/>
  <c r="B56" i="42" s="1"/>
  <c r="I56" i="42"/>
  <c r="J56" i="42" s="1"/>
  <c r="K55" i="42"/>
  <c r="B55" i="42" s="1"/>
  <c r="I55" i="42"/>
  <c r="J55" i="42" s="1"/>
  <c r="K54" i="42"/>
  <c r="B54" i="42" s="1"/>
  <c r="I54" i="42"/>
  <c r="J54" i="42" s="1"/>
  <c r="K53" i="42"/>
  <c r="B53" i="42" s="1"/>
  <c r="I53" i="42"/>
  <c r="J53" i="42" s="1"/>
  <c r="K52" i="42"/>
  <c r="B52" i="42" s="1"/>
  <c r="I52" i="42"/>
  <c r="J52" i="42" s="1"/>
  <c r="K51" i="42"/>
  <c r="B51" i="42" s="1"/>
  <c r="I51" i="42"/>
  <c r="J51" i="42" s="1"/>
  <c r="K50" i="42"/>
  <c r="B50" i="42" s="1"/>
  <c r="I50" i="42"/>
  <c r="J50" i="42" s="1"/>
  <c r="K49" i="42"/>
  <c r="B49" i="42" s="1"/>
  <c r="I49" i="42"/>
  <c r="J49" i="42" s="1"/>
  <c r="K48" i="42"/>
  <c r="B48" i="42" s="1"/>
  <c r="I48" i="42"/>
  <c r="J48" i="42" s="1"/>
  <c r="K47" i="42"/>
  <c r="B47" i="42" s="1"/>
  <c r="I47" i="42"/>
  <c r="J47" i="42" s="1"/>
  <c r="K46" i="42"/>
  <c r="B46" i="42" s="1"/>
  <c r="I46" i="42"/>
  <c r="J46" i="42" s="1"/>
  <c r="K45" i="42"/>
  <c r="B45" i="42" s="1"/>
  <c r="I45" i="42"/>
  <c r="J45" i="42" s="1"/>
  <c r="K44" i="42"/>
  <c r="B44" i="42" s="1"/>
  <c r="I44" i="42"/>
  <c r="J44" i="42" s="1"/>
  <c r="K43" i="42"/>
  <c r="B43" i="42" s="1"/>
  <c r="I43" i="42"/>
  <c r="J43" i="42" s="1"/>
  <c r="K42" i="42"/>
  <c r="B42" i="42" s="1"/>
  <c r="I42" i="42"/>
  <c r="J42" i="42" s="1"/>
  <c r="K41" i="42"/>
  <c r="B41" i="42" s="1"/>
  <c r="I41" i="42"/>
  <c r="J41" i="42" s="1"/>
  <c r="K40" i="42"/>
  <c r="B40" i="42" s="1"/>
  <c r="I40" i="42"/>
  <c r="J40" i="42" s="1"/>
  <c r="K39" i="42"/>
  <c r="B39" i="42" s="1"/>
  <c r="I39" i="42"/>
  <c r="J39" i="42" s="1"/>
  <c r="K38" i="42"/>
  <c r="B38" i="42" s="1"/>
  <c r="I38" i="42"/>
  <c r="J38" i="42" s="1"/>
  <c r="K37" i="42"/>
  <c r="B37" i="42" s="1"/>
  <c r="I37" i="42"/>
  <c r="J37" i="42" s="1"/>
  <c r="K36" i="42"/>
  <c r="B36" i="42" s="1"/>
  <c r="I36" i="42"/>
  <c r="J36" i="42" s="1"/>
  <c r="K35" i="42"/>
  <c r="B35" i="42" s="1"/>
  <c r="I35" i="42"/>
  <c r="J35" i="42" s="1"/>
  <c r="K34" i="42"/>
  <c r="B34" i="42" s="1"/>
  <c r="I34" i="42"/>
  <c r="J34" i="42" s="1"/>
  <c r="K33" i="42"/>
  <c r="B33" i="42" s="1"/>
  <c r="I33" i="42"/>
  <c r="J33" i="42" s="1"/>
  <c r="K32" i="42"/>
  <c r="B32" i="42" s="1"/>
  <c r="I32" i="42"/>
  <c r="J32" i="42" s="1"/>
  <c r="K31" i="42"/>
  <c r="B31" i="42" s="1"/>
  <c r="I31" i="42"/>
  <c r="J31" i="42" s="1"/>
  <c r="K30" i="42"/>
  <c r="B30" i="42" s="1"/>
  <c r="I30" i="42"/>
  <c r="J30" i="42" s="1"/>
  <c r="K29" i="42"/>
  <c r="B29" i="42" s="1"/>
  <c r="I29" i="42"/>
  <c r="J29" i="42" s="1"/>
  <c r="K28" i="42"/>
  <c r="B28" i="42" s="1"/>
  <c r="I28" i="42"/>
  <c r="J28" i="42" s="1"/>
  <c r="K27" i="42"/>
  <c r="B27" i="42" s="1"/>
  <c r="I27" i="42"/>
  <c r="J27" i="42" s="1"/>
  <c r="K26" i="42"/>
  <c r="B26" i="42" s="1"/>
  <c r="I26" i="42"/>
  <c r="J26" i="42" s="1"/>
  <c r="K25" i="42"/>
  <c r="B25" i="42" s="1"/>
  <c r="I25" i="42"/>
  <c r="J25" i="42" s="1"/>
  <c r="K24" i="42"/>
  <c r="B24" i="42" s="1"/>
  <c r="I24" i="42"/>
  <c r="J24" i="42" s="1"/>
  <c r="K23" i="42"/>
  <c r="B23" i="42" s="1"/>
  <c r="I23" i="42"/>
  <c r="J23" i="42" s="1"/>
  <c r="K22" i="42"/>
  <c r="B22" i="42" s="1"/>
  <c r="I22" i="42"/>
  <c r="J22" i="42" s="1"/>
  <c r="K21" i="42"/>
  <c r="B21" i="42" s="1"/>
  <c r="I21" i="42"/>
  <c r="J21" i="42" s="1"/>
  <c r="K20" i="42"/>
  <c r="B20" i="42" s="1"/>
  <c r="I20" i="42"/>
  <c r="J20" i="42" s="1"/>
  <c r="K19" i="42"/>
  <c r="B19" i="42" s="1"/>
  <c r="I19" i="42"/>
  <c r="J19" i="42" s="1"/>
  <c r="K18" i="42"/>
  <c r="B18" i="42" s="1"/>
  <c r="I18" i="42"/>
  <c r="J18" i="42" s="1"/>
  <c r="K17" i="42"/>
  <c r="B17" i="42" s="1"/>
  <c r="I17" i="42"/>
  <c r="J17" i="42" s="1"/>
  <c r="K16" i="42"/>
  <c r="B16" i="42" s="1"/>
  <c r="I16" i="42"/>
  <c r="J16" i="42" s="1"/>
  <c r="G4" i="42"/>
  <c r="AH10" i="11" l="1"/>
  <c r="AH19" i="11"/>
  <c r="AG30" i="11"/>
  <c r="BF20" i="11"/>
  <c r="AH30" i="11"/>
  <c r="AG24" i="11"/>
  <c r="AM20" i="11"/>
  <c r="Q298" i="31"/>
  <c r="Q297" i="31"/>
  <c r="Q312" i="31"/>
  <c r="Q306" i="31"/>
  <c r="Q218" i="31"/>
  <c r="Q238" i="31"/>
  <c r="Q240" i="31"/>
  <c r="Q239" i="31"/>
  <c r="Q219" i="31"/>
  <c r="Q226" i="31"/>
  <c r="Q222" i="31"/>
  <c r="Q220" i="31"/>
  <c r="Q236" i="31"/>
  <c r="Q224" i="31"/>
  <c r="Q235" i="31"/>
  <c r="Q237" i="31"/>
  <c r="Q233" i="31"/>
  <c r="Q229" i="31"/>
  <c r="Q230" i="31"/>
  <c r="Q227" i="31"/>
  <c r="Q221" i="31"/>
  <c r="Q225" i="31"/>
  <c r="Q234" i="31"/>
  <c r="Q223" i="31"/>
  <c r="Q231" i="31"/>
  <c r="Q228" i="31"/>
  <c r="Q232" i="31"/>
  <c r="Q13" i="31"/>
  <c r="Q244" i="31"/>
  <c r="Q241" i="31"/>
  <c r="Q243" i="31"/>
  <c r="Q242" i="31"/>
  <c r="Q198" i="31"/>
  <c r="Q196" i="31"/>
  <c r="Q194" i="31"/>
  <c r="Q204" i="31"/>
  <c r="Q208" i="31"/>
  <c r="Q199" i="31"/>
  <c r="Q212" i="31"/>
  <c r="Q201" i="31"/>
  <c r="Q195" i="31"/>
  <c r="Q213" i="31"/>
  <c r="Q210" i="31"/>
  <c r="Q206" i="31"/>
  <c r="Q205" i="31"/>
  <c r="Q197" i="31"/>
  <c r="Q214" i="31"/>
  <c r="Q203" i="31"/>
  <c r="Q202" i="31"/>
  <c r="Q200" i="31"/>
  <c r="Q209" i="31"/>
  <c r="Q207" i="31"/>
  <c r="Q211" i="31"/>
  <c r="Q43" i="31"/>
  <c r="Q254" i="31"/>
  <c r="Q246" i="31"/>
  <c r="Q251" i="31"/>
  <c r="Q250" i="31"/>
  <c r="Q272" i="31"/>
  <c r="Q275" i="31"/>
  <c r="Q274" i="31"/>
  <c r="Q273" i="31"/>
  <c r="Q263" i="31"/>
  <c r="Q269" i="31"/>
  <c r="Q267" i="31"/>
  <c r="Q265" i="31"/>
  <c r="Q260" i="31"/>
  <c r="Q270" i="31"/>
  <c r="Q271" i="31"/>
  <c r="Q268" i="31"/>
  <c r="Q57" i="31"/>
  <c r="Q58" i="31"/>
  <c r="Q59" i="31"/>
  <c r="Q31" i="31"/>
  <c r="Q19" i="31"/>
  <c r="Q64" i="31"/>
  <c r="Q76" i="31"/>
  <c r="Q74" i="31"/>
  <c r="Q75" i="31"/>
  <c r="Q67" i="31"/>
  <c r="Q70" i="31"/>
  <c r="Q63" i="31"/>
  <c r="Q72" i="31"/>
  <c r="Q80" i="31"/>
  <c r="Q81" i="31"/>
  <c r="Q82" i="31"/>
  <c r="Q65" i="31"/>
  <c r="Q68" i="31"/>
  <c r="Q71" i="31"/>
  <c r="Q73" i="31"/>
  <c r="Q78" i="31"/>
  <c r="Q69" i="31"/>
  <c r="Q60" i="31"/>
  <c r="Q61" i="31"/>
  <c r="Q77" i="31"/>
  <c r="Q62" i="31"/>
  <c r="Q66" i="31"/>
  <c r="Q79" i="31"/>
  <c r="Q92" i="31"/>
  <c r="Q88" i="31"/>
  <c r="Q94" i="31"/>
  <c r="Q93" i="31"/>
  <c r="Q85" i="31"/>
  <c r="Q86" i="31"/>
  <c r="Q87" i="31"/>
  <c r="Q96" i="31"/>
  <c r="Q84" i="31"/>
  <c r="Q95" i="31"/>
  <c r="Q83" i="31"/>
  <c r="Q89" i="31"/>
  <c r="Q91" i="31"/>
  <c r="Q90" i="31"/>
  <c r="AH17" i="11"/>
  <c r="AH16" i="11"/>
  <c r="AH28" i="11"/>
  <c r="AG29" i="11"/>
  <c r="AG32" i="11"/>
  <c r="AH32" i="11"/>
  <c r="AG17" i="11"/>
  <c r="AG16" i="11"/>
  <c r="AG28" i="11"/>
  <c r="AH24" i="11"/>
  <c r="Q98" i="31"/>
  <c r="Q105" i="31"/>
  <c r="Q111" i="31"/>
  <c r="Q104" i="31"/>
  <c r="Q107" i="31"/>
  <c r="Q102" i="31"/>
  <c r="Q108" i="31"/>
  <c r="Q103" i="31"/>
  <c r="Q112" i="31"/>
  <c r="Q100" i="31"/>
  <c r="Q106" i="31"/>
  <c r="Q101" i="31"/>
  <c r="Q99" i="31"/>
  <c r="Q109" i="31"/>
  <c r="Q110" i="31"/>
  <c r="Q121" i="31"/>
  <c r="Q122" i="31"/>
  <c r="Q169" i="31"/>
  <c r="Q170" i="31"/>
  <c r="Q115" i="31"/>
  <c r="Q116" i="31"/>
  <c r="Q120" i="31"/>
  <c r="Q118" i="31"/>
  <c r="Q119" i="31"/>
  <c r="Q117" i="31"/>
  <c r="Q159" i="31"/>
  <c r="Q152" i="31"/>
  <c r="Q163" i="31"/>
  <c r="Q161" i="31"/>
  <c r="Q160" i="31"/>
  <c r="Q164" i="31"/>
  <c r="Q158" i="31"/>
  <c r="Q166" i="31"/>
  <c r="Q154" i="31"/>
  <c r="Q167" i="31"/>
  <c r="Q155" i="31"/>
  <c r="Q153" i="31"/>
  <c r="Q162" i="31"/>
  <c r="Q165" i="31"/>
  <c r="Q157" i="31"/>
  <c r="Q156" i="31"/>
  <c r="Q168" i="31"/>
  <c r="Q113" i="31"/>
  <c r="Q114" i="31"/>
  <c r="Q144" i="31"/>
  <c r="Q146" i="31"/>
  <c r="Q147" i="31"/>
  <c r="Q148" i="31"/>
  <c r="Q145" i="31"/>
  <c r="Q143" i="31"/>
  <c r="Q141" i="31"/>
  <c r="Q133" i="31"/>
  <c r="Q127" i="31"/>
  <c r="Q132" i="31"/>
  <c r="Q129" i="31"/>
  <c r="Q142" i="31"/>
  <c r="Q125" i="31"/>
  <c r="Q124" i="31"/>
  <c r="Q140" i="31"/>
  <c r="Q136" i="31"/>
  <c r="Q123" i="31"/>
  <c r="Q130" i="31"/>
  <c r="Q134" i="31"/>
  <c r="Q128" i="31"/>
  <c r="Q135" i="31"/>
  <c r="Q138" i="31"/>
  <c r="Q126" i="31"/>
  <c r="Q131" i="31"/>
  <c r="Q137" i="31"/>
  <c r="Q139" i="31"/>
  <c r="Q55" i="31"/>
  <c r="Q54" i="31"/>
  <c r="Q56" i="31"/>
  <c r="Q151" i="31"/>
  <c r="Q150" i="31"/>
  <c r="Q149" i="31"/>
  <c r="Q181" i="31"/>
  <c r="Q187" i="31"/>
  <c r="Q184" i="31"/>
  <c r="Q179" i="31"/>
  <c r="Q178" i="31"/>
  <c r="Q175" i="31"/>
  <c r="Q172" i="31"/>
  <c r="Q180" i="31"/>
  <c r="Q215" i="31"/>
  <c r="Q177" i="31"/>
  <c r="Q217" i="31"/>
  <c r="Q183" i="31"/>
  <c r="Q171" i="31"/>
  <c r="Q216" i="31"/>
  <c r="Q185" i="31"/>
  <c r="Q182" i="31"/>
  <c r="Q176" i="31"/>
  <c r="Q174" i="31"/>
  <c r="Q173" i="31"/>
  <c r="Q188" i="31"/>
  <c r="Q52" i="31"/>
  <c r="Q53" i="31"/>
  <c r="Q32" i="31"/>
  <c r="AL13" i="11"/>
  <c r="BE13" i="11"/>
  <c r="F56" i="44"/>
  <c r="E19" i="44"/>
  <c r="Q10" i="31"/>
  <c r="Q33" i="31"/>
  <c r="D26" i="42"/>
  <c r="Q42" i="31"/>
  <c r="Q44" i="31"/>
  <c r="Q41" i="31"/>
  <c r="Q7" i="31"/>
  <c r="AH34" i="11"/>
  <c r="AH23" i="11"/>
  <c r="AH35" i="11"/>
  <c r="AH13" i="11"/>
  <c r="AG34" i="11"/>
  <c r="AG23" i="11"/>
  <c r="AH25" i="11"/>
  <c r="AH12" i="11"/>
  <c r="Q24" i="31"/>
  <c r="Q45" i="31"/>
  <c r="AG35" i="11"/>
  <c r="AG25" i="11"/>
  <c r="AG12" i="11"/>
  <c r="AG13" i="11"/>
  <c r="P26" i="31"/>
  <c r="S26" i="31" s="1"/>
  <c r="Q26" i="31"/>
  <c r="S40" i="31"/>
  <c r="P12" i="31"/>
  <c r="Q12" i="31"/>
  <c r="P49" i="31"/>
  <c r="Q49" i="31"/>
  <c r="Q4" i="31"/>
  <c r="P4" i="31"/>
  <c r="Q17" i="31"/>
  <c r="P17" i="31"/>
  <c r="Q48" i="31"/>
  <c r="P48" i="31"/>
  <c r="Q5" i="31"/>
  <c r="P5" i="31"/>
  <c r="P14" i="31"/>
  <c r="Q14" i="31"/>
  <c r="P51" i="31"/>
  <c r="Q51" i="31"/>
  <c r="Q23" i="31"/>
  <c r="P23" i="31"/>
  <c r="Q9" i="31"/>
  <c r="P9" i="31"/>
  <c r="P29" i="31"/>
  <c r="S29" i="31" s="1"/>
  <c r="Q29" i="31"/>
  <c r="Q11" i="31"/>
  <c r="P11" i="31"/>
  <c r="S11" i="31" s="1"/>
  <c r="Q47" i="31"/>
  <c r="P47" i="31"/>
  <c r="S47" i="31" s="1"/>
  <c r="Q6" i="31"/>
  <c r="P6" i="31"/>
  <c r="P27" i="31"/>
  <c r="S27" i="31" s="1"/>
  <c r="Q27" i="31"/>
  <c r="P8" i="31"/>
  <c r="S8" i="31" s="1"/>
  <c r="Q8" i="31"/>
  <c r="P42" i="31"/>
  <c r="S42" i="31" s="1"/>
  <c r="P30" i="31"/>
  <c r="Q30" i="31"/>
  <c r="P28" i="31"/>
  <c r="S28" i="31" s="1"/>
  <c r="Q28" i="31"/>
  <c r="P44" i="31"/>
  <c r="Q46" i="31"/>
  <c r="P46" i="31"/>
  <c r="Q50" i="31"/>
  <c r="P50" i="31"/>
  <c r="Q25" i="31"/>
  <c r="P25" i="31"/>
  <c r="P18" i="31"/>
  <c r="Q18" i="31"/>
  <c r="AM34" i="11"/>
  <c r="AM17" i="11"/>
  <c r="AM12" i="11"/>
  <c r="AM22" i="11"/>
  <c r="AM23" i="11"/>
  <c r="AM13" i="11"/>
  <c r="AM28" i="11"/>
  <c r="AM14" i="11"/>
  <c r="AM29" i="11"/>
  <c r="AM33" i="11"/>
  <c r="AM32" i="11"/>
  <c r="AM35" i="11"/>
  <c r="AM10" i="11"/>
  <c r="BF34" i="11"/>
  <c r="BF12" i="11"/>
  <c r="BF22" i="11"/>
  <c r="BF13" i="11"/>
  <c r="BF28" i="11"/>
  <c r="BF14" i="11"/>
  <c r="BF17" i="11"/>
  <c r="AG31" i="11"/>
  <c r="AH31" i="11"/>
  <c r="AM25" i="11"/>
  <c r="AM16" i="11"/>
  <c r="AM19" i="11"/>
  <c r="BF19" i="11"/>
  <c r="D64" i="42"/>
  <c r="AM30" i="11"/>
  <c r="AM24" i="11"/>
  <c r="AM31" i="11"/>
  <c r="Q20" i="31"/>
  <c r="D42" i="42"/>
  <c r="Q3" i="31"/>
  <c r="Q2" i="31"/>
  <c r="Q15" i="31"/>
  <c r="BF31" i="11"/>
  <c r="BF24" i="11"/>
  <c r="N124" i="50"/>
  <c r="P124" i="50" s="1"/>
  <c r="F21" i="44"/>
  <c r="D40" i="42"/>
  <c r="D50" i="42"/>
  <c r="D45" i="42"/>
  <c r="D49" i="42"/>
  <c r="D34" i="42"/>
  <c r="D19" i="42"/>
  <c r="D28" i="42"/>
  <c r="D32" i="42"/>
  <c r="D29" i="42"/>
  <c r="D31" i="42"/>
  <c r="F272" i="44"/>
  <c r="D23" i="42"/>
  <c r="D33" i="42"/>
  <c r="D47" i="42"/>
  <c r="D35" i="42"/>
  <c r="D48" i="42"/>
  <c r="D41" i="42"/>
  <c r="B18" i="11"/>
  <c r="A18" i="11" s="1"/>
  <c r="D39" i="42"/>
  <c r="D36" i="42"/>
  <c r="D25" i="42"/>
  <c r="D20" i="42"/>
  <c r="E29" i="42"/>
  <c r="D30" i="42"/>
  <c r="D21" i="42"/>
  <c r="D22" i="42"/>
  <c r="D37" i="42"/>
  <c r="D38" i="42"/>
  <c r="D24" i="42"/>
  <c r="D43" i="42"/>
  <c r="D44" i="42"/>
  <c r="E25" i="42"/>
  <c r="E41" i="42"/>
  <c r="E45" i="42"/>
  <c r="F31" i="44"/>
  <c r="E221" i="44"/>
  <c r="L209" i="44"/>
  <c r="E166" i="44"/>
  <c r="E279" i="44"/>
  <c r="N84" i="44"/>
  <c r="N19" i="44"/>
  <c r="D21" i="44"/>
  <c r="N47" i="50"/>
  <c r="P47" i="50" s="1"/>
  <c r="E21" i="44"/>
  <c r="D22" i="44"/>
  <c r="N112" i="50"/>
  <c r="P112" i="50" s="1"/>
  <c r="E22" i="44"/>
  <c r="D31" i="44"/>
  <c r="N48" i="50"/>
  <c r="P48" i="50" s="1"/>
  <c r="E31" i="44"/>
  <c r="D49" i="44"/>
  <c r="N120" i="50"/>
  <c r="P120" i="50" s="1"/>
  <c r="E49" i="44"/>
  <c r="N64" i="50"/>
  <c r="P64" i="50" s="1"/>
  <c r="E97" i="44"/>
  <c r="N70" i="50"/>
  <c r="P70" i="50" s="1"/>
  <c r="E134" i="44"/>
  <c r="N130" i="50"/>
  <c r="P130" i="50" s="1"/>
  <c r="E88" i="44"/>
  <c r="N143" i="50"/>
  <c r="P143" i="50" s="1"/>
  <c r="E140" i="44"/>
  <c r="N159" i="50"/>
  <c r="P159" i="50" s="1"/>
  <c r="E190" i="44"/>
  <c r="N169" i="50"/>
  <c r="P169" i="50" s="1"/>
  <c r="E253" i="44"/>
  <c r="E149" i="44"/>
  <c r="N123" i="50"/>
  <c r="P123" i="50" s="1"/>
  <c r="E64" i="44"/>
  <c r="N60" i="50"/>
  <c r="P60" i="50" s="1"/>
  <c r="E84" i="44"/>
  <c r="D188" i="44"/>
  <c r="D19" i="44"/>
  <c r="N111" i="50"/>
  <c r="P111" i="50" s="1"/>
  <c r="D56" i="44"/>
  <c r="N122" i="50"/>
  <c r="P122" i="50" s="1"/>
  <c r="L105" i="44"/>
  <c r="N135" i="50"/>
  <c r="P135" i="50" s="1"/>
  <c r="D134" i="44"/>
  <c r="D249" i="44"/>
  <c r="N172" i="50"/>
  <c r="P172" i="50" s="1"/>
  <c r="E272" i="44"/>
  <c r="N174" i="50"/>
  <c r="P174" i="50" s="1"/>
  <c r="N178" i="50"/>
  <c r="P178" i="50" s="1"/>
  <c r="E289" i="44"/>
  <c r="N179" i="50"/>
  <c r="P179" i="50" s="1"/>
  <c r="E65" i="44"/>
  <c r="E105" i="44"/>
  <c r="N94" i="50"/>
  <c r="P94" i="50" s="1"/>
  <c r="N177" i="50"/>
  <c r="P177" i="50" s="1"/>
  <c r="E285" i="44"/>
  <c r="E56" i="44"/>
  <c r="E169" i="44"/>
  <c r="E220" i="44"/>
  <c r="E271" i="44"/>
  <c r="E274" i="44"/>
  <c r="E290" i="44"/>
  <c r="D269" i="44"/>
  <c r="E210" i="44"/>
  <c r="E249" i="44"/>
  <c r="E284" i="44"/>
  <c r="D65" i="44"/>
  <c r="D166" i="44"/>
  <c r="L221" i="44"/>
  <c r="F274" i="44"/>
  <c r="L279" i="44"/>
  <c r="D285" i="44"/>
  <c r="D289" i="44"/>
  <c r="F290" i="44"/>
  <c r="F105" i="44"/>
  <c r="F64" i="44"/>
  <c r="D105" i="44"/>
  <c r="L134" i="44"/>
  <c r="L140" i="44"/>
  <c r="L166" i="44"/>
  <c r="D209" i="44"/>
  <c r="F210" i="44"/>
  <c r="L271" i="44"/>
  <c r="D279" i="44"/>
  <c r="F284" i="44"/>
  <c r="L285" i="44"/>
  <c r="F288" i="44"/>
  <c r="L289" i="44"/>
  <c r="L84" i="44"/>
  <c r="D84" i="44"/>
  <c r="L88" i="44"/>
  <c r="D88" i="44"/>
  <c r="F97" i="44"/>
  <c r="D140" i="44"/>
  <c r="L64" i="44"/>
  <c r="D64" i="44"/>
  <c r="F84" i="44"/>
  <c r="F88" i="44"/>
  <c r="L97" i="44"/>
  <c r="D97" i="44"/>
  <c r="F149" i="44"/>
  <c r="L169" i="44"/>
  <c r="D169" i="44"/>
  <c r="L188" i="44"/>
  <c r="F190" i="44"/>
  <c r="L204" i="44"/>
  <c r="F220" i="44"/>
  <c r="F221" i="44"/>
  <c r="L233" i="44"/>
  <c r="D253" i="44"/>
  <c r="F134" i="44"/>
  <c r="F140" i="44"/>
  <c r="L149" i="44"/>
  <c r="D149" i="44"/>
  <c r="F166" i="44"/>
  <c r="F188" i="44"/>
  <c r="L190" i="44"/>
  <c r="D190" i="44"/>
  <c r="F204" i="44"/>
  <c r="F209" i="44"/>
  <c r="L210" i="44"/>
  <c r="D210" i="44"/>
  <c r="L220" i="44"/>
  <c r="D220" i="44"/>
  <c r="D221" i="44"/>
  <c r="F233" i="44"/>
  <c r="F253" i="44"/>
  <c r="L253" i="44"/>
  <c r="D264" i="44"/>
  <c r="L269" i="44"/>
  <c r="F271" i="44"/>
  <c r="F269" i="44"/>
  <c r="D271" i="44"/>
  <c r="D274" i="44"/>
  <c r="F279" i="44"/>
  <c r="D284" i="44"/>
  <c r="F285" i="44"/>
  <c r="L288" i="44"/>
  <c r="D288" i="44"/>
  <c r="F289" i="44"/>
  <c r="L290" i="44"/>
  <c r="D290" i="44"/>
  <c r="F264" i="44"/>
  <c r="D272" i="44"/>
  <c r="B295" i="44"/>
  <c r="B296" i="44" s="1"/>
  <c r="D129" i="42"/>
  <c r="F169" i="44"/>
  <c r="D196" i="42"/>
  <c r="D222" i="42"/>
  <c r="D246" i="42"/>
  <c r="F249" i="44"/>
  <c r="D249" i="42"/>
  <c r="D270" i="42"/>
  <c r="L264" i="44"/>
  <c r="D271" i="42"/>
  <c r="L274" i="44"/>
  <c r="D282" i="42"/>
  <c r="D286" i="42"/>
  <c r="D290" i="42"/>
  <c r="L284" i="44"/>
  <c r="F19" i="44"/>
  <c r="L22" i="44"/>
  <c r="D155" i="42"/>
  <c r="D254" i="42"/>
  <c r="L249" i="44"/>
  <c r="D263" i="42"/>
  <c r="E268" i="42"/>
  <c r="D274" i="42"/>
  <c r="D278" i="42"/>
  <c r="L272" i="44"/>
  <c r="L19" i="44"/>
  <c r="L21" i="44"/>
  <c r="F22" i="44"/>
  <c r="L31" i="44"/>
  <c r="S5" i="30"/>
  <c r="S7" i="30"/>
  <c r="S9" i="30"/>
  <c r="S11" i="30"/>
  <c r="S13" i="30"/>
  <c r="S15" i="30"/>
  <c r="S17" i="30"/>
  <c r="S19" i="30"/>
  <c r="S21" i="30"/>
  <c r="S23" i="30"/>
  <c r="S25" i="30"/>
  <c r="S27" i="30"/>
  <c r="S29" i="30"/>
  <c r="S31" i="30"/>
  <c r="S33" i="30"/>
  <c r="S35" i="30"/>
  <c r="S37" i="30"/>
  <c r="S39" i="30"/>
  <c r="S41" i="30"/>
  <c r="S43" i="30"/>
  <c r="S45" i="30"/>
  <c r="S47" i="30"/>
  <c r="S49" i="30"/>
  <c r="S51" i="30"/>
  <c r="S53" i="30"/>
  <c r="S55" i="30"/>
  <c r="S57" i="30"/>
  <c r="S59" i="30"/>
  <c r="S61" i="30"/>
  <c r="S63" i="30"/>
  <c r="S65" i="30"/>
  <c r="S67" i="30"/>
  <c r="S69" i="30"/>
  <c r="S71" i="30"/>
  <c r="S73" i="30"/>
  <c r="S77" i="30"/>
  <c r="S79" i="30"/>
  <c r="S81" i="30"/>
  <c r="S83" i="30"/>
  <c r="S85" i="30"/>
  <c r="S87" i="30"/>
  <c r="S89" i="30"/>
  <c r="S91" i="30"/>
  <c r="S93" i="30"/>
  <c r="S97" i="30"/>
  <c r="S99" i="30"/>
  <c r="S101" i="30"/>
  <c r="S103" i="30"/>
  <c r="S105" i="30"/>
  <c r="S107" i="30"/>
  <c r="S109" i="30"/>
  <c r="S111" i="30"/>
  <c r="S113" i="30"/>
  <c r="S115" i="30"/>
  <c r="S117" i="30"/>
  <c r="S119" i="30"/>
  <c r="S123" i="30"/>
  <c r="S125" i="30"/>
  <c r="S127" i="30"/>
  <c r="S129" i="30"/>
  <c r="S131" i="30"/>
  <c r="S133" i="30"/>
  <c r="S135" i="30"/>
  <c r="S137" i="30"/>
  <c r="S141" i="30"/>
  <c r="S143" i="30"/>
  <c r="S145" i="30"/>
  <c r="S147" i="30"/>
  <c r="S149" i="30"/>
  <c r="S151" i="30"/>
  <c r="S153" i="30"/>
  <c r="S155" i="30"/>
  <c r="S157" i="30"/>
  <c r="S159" i="30"/>
  <c r="S161" i="30"/>
  <c r="S163" i="30"/>
  <c r="S165" i="30"/>
  <c r="S167" i="30"/>
  <c r="S169" i="30"/>
  <c r="S171" i="30"/>
  <c r="S173" i="30"/>
  <c r="S175" i="30"/>
  <c r="S177" i="30"/>
  <c r="S179" i="30"/>
  <c r="S181" i="30"/>
  <c r="S183" i="30"/>
  <c r="S185" i="30"/>
  <c r="S187" i="30"/>
  <c r="S189" i="30"/>
  <c r="S191" i="30"/>
  <c r="S193" i="30"/>
  <c r="S195" i="30"/>
  <c r="S197" i="30"/>
  <c r="S199" i="30"/>
  <c r="S201" i="30"/>
  <c r="S203" i="30"/>
  <c r="S205" i="30"/>
  <c r="S207" i="30"/>
  <c r="S209" i="30"/>
  <c r="S211" i="30"/>
  <c r="S213" i="30"/>
  <c r="S215" i="30"/>
  <c r="S217" i="30"/>
  <c r="S219" i="30"/>
  <c r="S221" i="30"/>
  <c r="S223" i="30"/>
  <c r="S225" i="30"/>
  <c r="S227" i="30"/>
  <c r="S229" i="30"/>
  <c r="S231" i="30"/>
  <c r="S233" i="30"/>
  <c r="S235" i="30"/>
  <c r="S237" i="30"/>
  <c r="S239" i="30"/>
  <c r="S241" i="30"/>
  <c r="S243" i="30"/>
  <c r="S245" i="30"/>
  <c r="S247" i="30"/>
  <c r="S249" i="30"/>
  <c r="S251" i="30"/>
  <c r="S253" i="30"/>
  <c r="S255" i="30"/>
  <c r="S257" i="30"/>
  <c r="S259" i="30"/>
  <c r="S261" i="30"/>
  <c r="S263" i="30"/>
  <c r="S265" i="30"/>
  <c r="S267" i="30"/>
  <c r="S269" i="30"/>
  <c r="S271" i="30"/>
  <c r="S273" i="30"/>
  <c r="S275" i="30"/>
  <c r="S277" i="30"/>
  <c r="S279" i="30"/>
  <c r="S281" i="30"/>
  <c r="S283" i="30"/>
  <c r="S285" i="30"/>
  <c r="S287" i="30"/>
  <c r="S289" i="30"/>
  <c r="S291" i="30"/>
  <c r="S293" i="30"/>
  <c r="S295" i="30"/>
  <c r="S297" i="30"/>
  <c r="S299" i="30"/>
  <c r="S301" i="30"/>
  <c r="S303" i="30"/>
  <c r="S305" i="30"/>
  <c r="S307" i="30"/>
  <c r="S309" i="30"/>
  <c r="S311" i="30"/>
  <c r="S313" i="30"/>
  <c r="S315" i="30"/>
  <c r="S317" i="30"/>
  <c r="S319" i="30"/>
  <c r="S321" i="30"/>
  <c r="S323" i="30"/>
  <c r="S325" i="30"/>
  <c r="S327" i="30"/>
  <c r="S329" i="30"/>
  <c r="S331" i="30"/>
  <c r="S333" i="30"/>
  <c r="S335" i="30"/>
  <c r="S337" i="30"/>
  <c r="S339" i="30"/>
  <c r="S341" i="30"/>
  <c r="S343" i="30"/>
  <c r="S345" i="30"/>
  <c r="S347" i="30"/>
  <c r="S349" i="30"/>
  <c r="S351" i="30"/>
  <c r="S353" i="30"/>
  <c r="S355" i="30"/>
  <c r="S357" i="30"/>
  <c r="S359" i="30"/>
  <c r="S361" i="30"/>
  <c r="S363" i="30"/>
  <c r="S365" i="30"/>
  <c r="S367" i="30"/>
  <c r="S369" i="30"/>
  <c r="S371" i="30"/>
  <c r="S373" i="30"/>
  <c r="S375" i="30"/>
  <c r="S377" i="30"/>
  <c r="S379" i="30"/>
  <c r="S381" i="30"/>
  <c r="S383" i="30"/>
  <c r="S385" i="30"/>
  <c r="S387" i="30"/>
  <c r="S389" i="30"/>
  <c r="S391" i="30"/>
  <c r="S393" i="30"/>
  <c r="S395" i="30"/>
  <c r="S397" i="30"/>
  <c r="S399" i="30"/>
  <c r="S401" i="30"/>
  <c r="S403" i="30"/>
  <c r="S405" i="30"/>
  <c r="S407" i="30"/>
  <c r="S409" i="30"/>
  <c r="S411" i="30"/>
  <c r="S413" i="30"/>
  <c r="S415" i="30"/>
  <c r="S417" i="30"/>
  <c r="S419" i="30"/>
  <c r="S421" i="30"/>
  <c r="S423" i="30"/>
  <c r="S425" i="30"/>
  <c r="S427" i="30"/>
  <c r="S429" i="30"/>
  <c r="S431" i="30"/>
  <c r="S433" i="30"/>
  <c r="S435" i="30"/>
  <c r="S437" i="30"/>
  <c r="S439" i="30"/>
  <c r="S441" i="30"/>
  <c r="S443" i="30"/>
  <c r="S445" i="30"/>
  <c r="S447" i="30"/>
  <c r="S449" i="30"/>
  <c r="S451" i="30"/>
  <c r="S453" i="30"/>
  <c r="S455" i="30"/>
  <c r="S457" i="30"/>
  <c r="S459" i="30"/>
  <c r="S461" i="30"/>
  <c r="S463" i="30"/>
  <c r="S465" i="30"/>
  <c r="S467" i="30"/>
  <c r="S469" i="30"/>
  <c r="S471" i="30"/>
  <c r="S473" i="30"/>
  <c r="S475" i="30"/>
  <c r="S477" i="30"/>
  <c r="S479" i="30"/>
  <c r="S481" i="30"/>
  <c r="S483" i="30"/>
  <c r="S485" i="30"/>
  <c r="S487" i="30"/>
  <c r="S489" i="30"/>
  <c r="S491" i="30"/>
  <c r="S493" i="30"/>
  <c r="S495" i="30"/>
  <c r="S497" i="30"/>
  <c r="S499" i="30"/>
  <c r="S501" i="30"/>
  <c r="S503" i="30"/>
  <c r="S505" i="30"/>
  <c r="S507" i="30"/>
  <c r="S509" i="30"/>
  <c r="S511" i="30"/>
  <c r="S513" i="30"/>
  <c r="S515" i="30"/>
  <c r="S517" i="30"/>
  <c r="S519" i="30"/>
  <c r="S521" i="30"/>
  <c r="S523" i="30"/>
  <c r="S525" i="30"/>
  <c r="S528" i="30"/>
  <c r="S530" i="30"/>
  <c r="S532" i="30"/>
  <c r="S534" i="30"/>
  <c r="S536" i="30"/>
  <c r="S538" i="30"/>
  <c r="S540" i="30"/>
  <c r="S543" i="30"/>
  <c r="S545" i="30"/>
  <c r="S547" i="30"/>
  <c r="S549" i="30"/>
  <c r="S552" i="30"/>
  <c r="S554" i="30"/>
  <c r="S556" i="30"/>
  <c r="S558" i="30"/>
  <c r="S560" i="30"/>
  <c r="S562" i="30"/>
  <c r="S564" i="30"/>
  <c r="S566" i="30"/>
  <c r="S568" i="30"/>
  <c r="S570" i="30"/>
  <c r="S572" i="30"/>
  <c r="S574" i="30"/>
  <c r="S576" i="30"/>
  <c r="S578" i="30"/>
  <c r="S580" i="30"/>
  <c r="S582" i="30"/>
  <c r="S584" i="30"/>
  <c r="S586" i="30"/>
  <c r="S588" i="30"/>
  <c r="S590" i="30"/>
  <c r="S592" i="30"/>
  <c r="S594" i="30"/>
  <c r="S596" i="30"/>
  <c r="S598" i="30"/>
  <c r="S600" i="30"/>
  <c r="S602" i="30"/>
  <c r="S604" i="30"/>
  <c r="S606" i="30"/>
  <c r="S608" i="30"/>
  <c r="S610" i="30"/>
  <c r="S612" i="30"/>
  <c r="S614" i="30"/>
  <c r="S616" i="30"/>
  <c r="S618" i="30"/>
  <c r="S620" i="30"/>
  <c r="S622" i="30"/>
  <c r="S624" i="30"/>
  <c r="S626" i="30"/>
  <c r="S628" i="30"/>
  <c r="S630" i="30"/>
  <c r="S632" i="30"/>
  <c r="S634" i="30"/>
  <c r="S636" i="30"/>
  <c r="S638" i="30"/>
  <c r="S640" i="30"/>
  <c r="S642" i="30"/>
  <c r="S644" i="30"/>
  <c r="S646" i="30"/>
  <c r="S648" i="30"/>
  <c r="S650" i="30"/>
  <c r="S652" i="30"/>
  <c r="S654" i="30"/>
  <c r="S656" i="30"/>
  <c r="S658" i="30"/>
  <c r="S660" i="30"/>
  <c r="S662" i="30"/>
  <c r="S664" i="30"/>
  <c r="S666" i="30"/>
  <c r="S668" i="30"/>
  <c r="S670" i="30"/>
  <c r="S672" i="30"/>
  <c r="S674" i="30"/>
  <c r="S676" i="30"/>
  <c r="S678" i="30"/>
  <c r="S680" i="30"/>
  <c r="S682" i="30"/>
  <c r="S684" i="30"/>
  <c r="S686" i="30"/>
  <c r="S688" i="30"/>
  <c r="S690" i="30"/>
  <c r="S692" i="30"/>
  <c r="S694" i="30"/>
  <c r="S696" i="30"/>
  <c r="S698" i="30"/>
  <c r="S700" i="30"/>
  <c r="S702" i="30"/>
  <c r="S704" i="30"/>
  <c r="S706" i="30"/>
  <c r="S708" i="30"/>
  <c r="S710" i="30"/>
  <c r="S712" i="30"/>
  <c r="S714" i="30"/>
  <c r="S716" i="30"/>
  <c r="S718" i="30"/>
  <c r="S720" i="30"/>
  <c r="S722" i="30"/>
  <c r="S724" i="30"/>
  <c r="S726" i="30"/>
  <c r="S728" i="30"/>
  <c r="S730" i="30"/>
  <c r="S732" i="30"/>
  <c r="S734" i="30"/>
  <c r="S736" i="30"/>
  <c r="S738" i="30"/>
  <c r="S740" i="30"/>
  <c r="S742" i="30"/>
  <c r="S744" i="30"/>
  <c r="S746" i="30"/>
  <c r="S748" i="30"/>
  <c r="S750" i="30"/>
  <c r="S752" i="30"/>
  <c r="S754" i="30"/>
  <c r="S756" i="30"/>
  <c r="S758" i="30"/>
  <c r="S760" i="30"/>
  <c r="S762" i="30"/>
  <c r="S764" i="30"/>
  <c r="S766" i="30"/>
  <c r="S768" i="30"/>
  <c r="S770" i="30"/>
  <c r="S772" i="30"/>
  <c r="S775" i="30"/>
  <c r="S777" i="30"/>
  <c r="S780" i="30"/>
  <c r="S782" i="30"/>
  <c r="S784" i="30"/>
  <c r="S786" i="30"/>
  <c r="S788" i="30"/>
  <c r="S790" i="30"/>
  <c r="S792" i="30"/>
  <c r="S794" i="30"/>
  <c r="S796" i="30"/>
  <c r="S798" i="30"/>
  <c r="S800" i="30"/>
  <c r="S802" i="30"/>
  <c r="S804" i="30"/>
  <c r="S806" i="30"/>
  <c r="S808" i="30"/>
  <c r="S810" i="30"/>
  <c r="S812" i="30"/>
  <c r="S814" i="30"/>
  <c r="S816" i="30"/>
  <c r="S818" i="30"/>
  <c r="S820" i="30"/>
  <c r="S822" i="30"/>
  <c r="S824" i="30"/>
  <c r="S826" i="30"/>
  <c r="S828" i="30"/>
  <c r="S830" i="30"/>
  <c r="S832" i="30"/>
  <c r="S834" i="30"/>
  <c r="S836" i="30"/>
  <c r="S838" i="30"/>
  <c r="S840" i="30"/>
  <c r="S842" i="30"/>
  <c r="S844" i="30"/>
  <c r="S846" i="30"/>
  <c r="S848" i="30"/>
  <c r="S850" i="30"/>
  <c r="S852" i="30"/>
  <c r="S854" i="30"/>
  <c r="S856" i="30"/>
  <c r="S858" i="30"/>
  <c r="S860" i="30"/>
  <c r="S862" i="30"/>
  <c r="S864" i="30"/>
  <c r="S866" i="30"/>
  <c r="S868" i="30"/>
  <c r="S870" i="30"/>
  <c r="S872" i="30"/>
  <c r="S874" i="30"/>
  <c r="S876" i="30"/>
  <c r="S878" i="30"/>
  <c r="S880" i="30"/>
  <c r="S882" i="30"/>
  <c r="S884" i="30"/>
  <c r="S886" i="30"/>
  <c r="S888" i="30"/>
  <c r="S890" i="30"/>
  <c r="S892" i="30"/>
  <c r="S894" i="30"/>
  <c r="S896" i="30"/>
  <c r="S902" i="30"/>
  <c r="S904" i="30"/>
  <c r="S906" i="30"/>
  <c r="S908" i="30"/>
  <c r="S910" i="30"/>
  <c r="S912" i="30"/>
  <c r="S914" i="30"/>
  <c r="S917" i="30"/>
  <c r="S919" i="30"/>
  <c r="S921" i="30"/>
  <c r="S923" i="30"/>
  <c r="S925" i="30"/>
  <c r="S927" i="30"/>
  <c r="S929" i="30"/>
  <c r="S931" i="30"/>
  <c r="S933" i="30"/>
  <c r="S935" i="30"/>
  <c r="S937" i="30"/>
  <c r="S939" i="30"/>
  <c r="S941" i="30"/>
  <c r="S945" i="30"/>
  <c r="S947" i="30"/>
  <c r="S949" i="30"/>
  <c r="S953" i="30"/>
  <c r="S955" i="30"/>
  <c r="S957" i="30"/>
  <c r="S959" i="30"/>
  <c r="S95" i="30"/>
  <c r="S75" i="30"/>
  <c r="S121" i="30"/>
  <c r="BG1" i="11"/>
  <c r="AN1" i="11"/>
  <c r="E244" i="42"/>
  <c r="E245" i="42"/>
  <c r="E174" i="42"/>
  <c r="D245" i="42"/>
  <c r="D146" i="42"/>
  <c r="D16" i="42"/>
  <c r="E49" i="42"/>
  <c r="D147" i="42"/>
  <c r="D144" i="42"/>
  <c r="E18" i="42"/>
  <c r="D17" i="42"/>
  <c r="D269" i="42"/>
  <c r="E187" i="42"/>
  <c r="D199" i="42"/>
  <c r="D200" i="42"/>
  <c r="D201" i="42"/>
  <c r="D202" i="42"/>
  <c r="D204" i="42"/>
  <c r="D209" i="42"/>
  <c r="D228" i="42"/>
  <c r="D229" i="42"/>
  <c r="D239" i="42"/>
  <c r="D240" i="42"/>
  <c r="D266" i="42"/>
  <c r="D267" i="42"/>
  <c r="D268" i="42"/>
  <c r="E79" i="42"/>
  <c r="E126" i="42"/>
  <c r="E130" i="42"/>
  <c r="E137" i="42"/>
  <c r="E142" i="42"/>
  <c r="D148" i="42"/>
  <c r="D150" i="42"/>
  <c r="D152" i="42"/>
  <c r="D157" i="42"/>
  <c r="D158" i="42"/>
  <c r="D160" i="42"/>
  <c r="D162" i="42"/>
  <c r="D164" i="42"/>
  <c r="D166" i="42"/>
  <c r="D168" i="42"/>
  <c r="D170" i="42"/>
  <c r="D173" i="42"/>
  <c r="E135" i="42"/>
  <c r="D149" i="42"/>
  <c r="D151" i="42"/>
  <c r="D153" i="42"/>
  <c r="D154" i="42"/>
  <c r="D156" i="42"/>
  <c r="D159" i="42"/>
  <c r="D161" i="42"/>
  <c r="D163" i="42"/>
  <c r="D165" i="42"/>
  <c r="D167" i="42"/>
  <c r="D169" i="42"/>
  <c r="D171" i="42"/>
  <c r="D172" i="42"/>
  <c r="D174" i="42"/>
  <c r="E16" i="42"/>
  <c r="D18" i="42"/>
  <c r="D52" i="42"/>
  <c r="D53" i="42"/>
  <c r="D54" i="42"/>
  <c r="D55" i="42"/>
  <c r="D56" i="42"/>
  <c r="D57" i="42"/>
  <c r="D58" i="42"/>
  <c r="D59" i="42"/>
  <c r="D60" i="42"/>
  <c r="D61" i="42"/>
  <c r="D62" i="42"/>
  <c r="D63" i="42"/>
  <c r="D65" i="42"/>
  <c r="D66" i="42"/>
  <c r="D67" i="42"/>
  <c r="D68" i="42"/>
  <c r="D69" i="42"/>
  <c r="D70" i="42"/>
  <c r="D71" i="42"/>
  <c r="D72" i="42"/>
  <c r="D73" i="42"/>
  <c r="D75" i="42"/>
  <c r="D76" i="42"/>
  <c r="D77" i="42"/>
  <c r="D78" i="42"/>
  <c r="D79" i="42"/>
  <c r="D80" i="42"/>
  <c r="D81" i="42"/>
  <c r="D82" i="42"/>
  <c r="D83" i="42"/>
  <c r="D84" i="42"/>
  <c r="D85" i="42"/>
  <c r="D86" i="42"/>
  <c r="D87" i="42"/>
  <c r="D88" i="42"/>
  <c r="D89" i="42"/>
  <c r="D90" i="42"/>
  <c r="D91" i="42"/>
  <c r="D92" i="42"/>
  <c r="D93" i="42"/>
  <c r="D95" i="42"/>
  <c r="D96" i="42"/>
  <c r="D97" i="42"/>
  <c r="D98" i="42"/>
  <c r="D99" i="42"/>
  <c r="D100" i="42"/>
  <c r="D101" i="42"/>
  <c r="D102" i="42"/>
  <c r="D175" i="42"/>
  <c r="D176" i="42"/>
  <c r="D177" i="42"/>
  <c r="D178" i="42"/>
  <c r="D179" i="42"/>
  <c r="D180" i="42"/>
  <c r="D181" i="42"/>
  <c r="D182" i="42"/>
  <c r="D183" i="42"/>
  <c r="D184" i="42"/>
  <c r="D185" i="42"/>
  <c r="D186" i="42"/>
  <c r="D188" i="42"/>
  <c r="D205" i="42"/>
  <c r="D206" i="42"/>
  <c r="D207" i="42"/>
  <c r="D208" i="42"/>
  <c r="D210" i="42"/>
  <c r="D211" i="42"/>
  <c r="D212" i="42"/>
  <c r="D213" i="42"/>
  <c r="D214" i="42"/>
  <c r="D215" i="42"/>
  <c r="D216" i="42"/>
  <c r="D217" i="42"/>
  <c r="D218" i="42"/>
  <c r="D219" i="42"/>
  <c r="D220" i="42"/>
  <c r="D223" i="42"/>
  <c r="D224" i="42"/>
  <c r="D225" i="42"/>
  <c r="D226" i="42"/>
  <c r="D227" i="42"/>
  <c r="D230" i="42"/>
  <c r="D231" i="42"/>
  <c r="D234" i="42"/>
  <c r="D235" i="42"/>
  <c r="D236" i="42"/>
  <c r="D237" i="42"/>
  <c r="D238" i="42"/>
  <c r="D241" i="42"/>
  <c r="D242" i="42"/>
  <c r="D243" i="42"/>
  <c r="D244" i="42"/>
  <c r="D247" i="42"/>
  <c r="D248" i="42"/>
  <c r="D250" i="42"/>
  <c r="D251" i="42"/>
  <c r="D256" i="42"/>
  <c r="D103" i="42"/>
  <c r="D104" i="42"/>
  <c r="D105" i="42"/>
  <c r="D106" i="42"/>
  <c r="D107" i="42"/>
  <c r="D108" i="42"/>
  <c r="D109" i="42"/>
  <c r="D110" i="42"/>
  <c r="D111" i="42"/>
  <c r="D112" i="42"/>
  <c r="D113" i="42"/>
  <c r="D114" i="42"/>
  <c r="D115" i="42"/>
  <c r="D117" i="42"/>
  <c r="D118" i="42"/>
  <c r="D119" i="42"/>
  <c r="D120" i="42"/>
  <c r="D121" i="42"/>
  <c r="D123" i="42"/>
  <c r="D124" i="42"/>
  <c r="D125" i="42"/>
  <c r="D126" i="42"/>
  <c r="D127" i="42"/>
  <c r="D128" i="42"/>
  <c r="D130" i="42"/>
  <c r="D131" i="42"/>
  <c r="D132" i="42"/>
  <c r="D133" i="42"/>
  <c r="D134" i="42"/>
  <c r="D135" i="42"/>
  <c r="D136" i="42"/>
  <c r="D137" i="42"/>
  <c r="D138" i="42"/>
  <c r="D139" i="42"/>
  <c r="D140" i="42"/>
  <c r="D141" i="42"/>
  <c r="D142" i="42"/>
  <c r="D187" i="42"/>
  <c r="D189" i="42"/>
  <c r="D190" i="42"/>
  <c r="D191" i="42"/>
  <c r="D192" i="42"/>
  <c r="D193" i="42"/>
  <c r="D194" i="42"/>
  <c r="D195" i="42"/>
  <c r="D197" i="42"/>
  <c r="D198" i="42"/>
  <c r="D203" i="42"/>
  <c r="D221" i="42"/>
  <c r="D232" i="42"/>
  <c r="D233" i="42"/>
  <c r="D252" i="42"/>
  <c r="D253" i="42"/>
  <c r="D255" i="42"/>
  <c r="D257" i="42"/>
  <c r="D258" i="42"/>
  <c r="D259" i="42"/>
  <c r="D260" i="42"/>
  <c r="D261" i="42"/>
  <c r="D262" i="42"/>
  <c r="D264" i="42"/>
  <c r="D265" i="42"/>
  <c r="D272" i="42"/>
  <c r="D273" i="42"/>
  <c r="D275" i="42"/>
  <c r="D276" i="42"/>
  <c r="D277" i="42"/>
  <c r="D279" i="42"/>
  <c r="D280" i="42"/>
  <c r="D281" i="42"/>
  <c r="D283" i="42"/>
  <c r="D284" i="42"/>
  <c r="D285" i="42"/>
  <c r="D287" i="42"/>
  <c r="D288" i="42"/>
  <c r="D289" i="42"/>
  <c r="D291" i="42"/>
  <c r="D292" i="42"/>
  <c r="S898" i="30"/>
  <c r="S900" i="30"/>
  <c r="S943" i="30"/>
  <c r="S951" i="30"/>
  <c r="S139" i="30"/>
  <c r="E21" i="42"/>
  <c r="E24" i="42"/>
  <c r="E28" i="42"/>
  <c r="E42" i="42"/>
  <c r="E44" i="42"/>
  <c r="E46" i="42"/>
  <c r="E48" i="42"/>
  <c r="E51" i="42"/>
  <c r="E54" i="42"/>
  <c r="E56" i="42"/>
  <c r="E58" i="42"/>
  <c r="AH18" i="11"/>
  <c r="AG18" i="11"/>
  <c r="E60" i="42"/>
  <c r="E62" i="42"/>
  <c r="E64" i="42"/>
  <c r="E65" i="42"/>
  <c r="E66" i="42"/>
  <c r="E67" i="42"/>
  <c r="E68" i="42"/>
  <c r="E69" i="42"/>
  <c r="E71" i="42"/>
  <c r="E73" i="42"/>
  <c r="E75" i="42"/>
  <c r="E76" i="42"/>
  <c r="E81" i="42"/>
  <c r="E84" i="42"/>
  <c r="E85" i="42"/>
  <c r="E88" i="42"/>
  <c r="E89" i="42"/>
  <c r="E90" i="42"/>
  <c r="E91" i="42"/>
  <c r="E92" i="42"/>
  <c r="E93" i="42"/>
  <c r="E95" i="42"/>
  <c r="E96" i="42"/>
  <c r="E97" i="42"/>
  <c r="E98" i="42"/>
  <c r="E99" i="42"/>
  <c r="E104" i="42"/>
  <c r="E105" i="42"/>
  <c r="E106" i="42"/>
  <c r="E107" i="42"/>
  <c r="AG15" i="11"/>
  <c r="AH15" i="11"/>
  <c r="E109" i="42"/>
  <c r="AG26" i="11"/>
  <c r="AH26" i="11"/>
  <c r="E111" i="42"/>
  <c r="AG21" i="11"/>
  <c r="AH21" i="11"/>
  <c r="E113" i="42"/>
  <c r="E119" i="42"/>
  <c r="E120" i="42"/>
  <c r="AG27" i="11"/>
  <c r="AH27" i="11"/>
  <c r="E121" i="42"/>
  <c r="E124" i="42"/>
  <c r="E127" i="42"/>
  <c r="E129" i="42"/>
  <c r="AG11" i="11"/>
  <c r="AH11" i="11"/>
  <c r="E140" i="42"/>
  <c r="E141" i="42"/>
  <c r="E189" i="42"/>
  <c r="E192" i="42"/>
  <c r="E193" i="42"/>
  <c r="E194" i="42"/>
  <c r="E195" i="42"/>
  <c r="E196" i="42"/>
  <c r="E197" i="42"/>
  <c r="E198" i="42"/>
  <c r="E203" i="42"/>
  <c r="E221" i="42"/>
  <c r="E222" i="42"/>
  <c r="E223" i="42"/>
  <c r="E224" i="42"/>
  <c r="E225" i="42"/>
  <c r="E226" i="42"/>
  <c r="E228" i="42"/>
  <c r="E230" i="42"/>
  <c r="E231" i="42"/>
  <c r="E238" i="42"/>
  <c r="E239" i="42"/>
  <c r="E241" i="42"/>
  <c r="E246" i="42"/>
  <c r="E247" i="42"/>
  <c r="E252" i="42"/>
  <c r="E253" i="42"/>
  <c r="E255" i="42"/>
  <c r="E257" i="42"/>
  <c r="E259" i="42"/>
  <c r="E265" i="42"/>
  <c r="E272" i="42"/>
  <c r="E276" i="42"/>
  <c r="E277" i="42"/>
  <c r="E280" i="42"/>
  <c r="E283" i="42"/>
  <c r="E284" i="42"/>
  <c r="E285" i="42"/>
  <c r="E288" i="42"/>
  <c r="E290" i="42"/>
  <c r="E291" i="42"/>
  <c r="E20" i="42"/>
  <c r="E27" i="42"/>
  <c r="E30" i="42"/>
  <c r="E43" i="42"/>
  <c r="E47" i="42"/>
  <c r="E61" i="42"/>
  <c r="E78" i="42"/>
  <c r="E80" i="42"/>
  <c r="E83" i="42"/>
  <c r="E103" i="42"/>
  <c r="E110" i="42"/>
  <c r="E118" i="42"/>
  <c r="E125" i="42"/>
  <c r="E128" i="42"/>
  <c r="E132" i="42"/>
  <c r="E139" i="42"/>
  <c r="E31" i="42"/>
  <c r="E33" i="42"/>
  <c r="E34" i="42"/>
  <c r="E36" i="42"/>
  <c r="E37" i="42"/>
  <c r="E38" i="42"/>
  <c r="E40" i="42"/>
  <c r="E147" i="42"/>
  <c r="E148" i="42"/>
  <c r="E150" i="42"/>
  <c r="E151" i="42"/>
  <c r="E152" i="42"/>
  <c r="E153" i="42"/>
  <c r="E154" i="42"/>
  <c r="E157" i="42"/>
  <c r="E158" i="42"/>
  <c r="E159" i="42"/>
  <c r="E161" i="42"/>
  <c r="E162" i="42"/>
  <c r="E163" i="42"/>
  <c r="E165" i="42"/>
  <c r="E168" i="42"/>
  <c r="E169" i="42"/>
  <c r="E170" i="42"/>
  <c r="E171" i="42"/>
  <c r="E172" i="42"/>
  <c r="E173" i="42"/>
  <c r="E177" i="42"/>
  <c r="E179" i="42"/>
  <c r="E180" i="42"/>
  <c r="E183" i="42"/>
  <c r="E186" i="42"/>
  <c r="E199" i="42"/>
  <c r="E201" i="42"/>
  <c r="E202" i="42"/>
  <c r="E204" i="42"/>
  <c r="E205" i="42"/>
  <c r="E209" i="42"/>
  <c r="E210" i="42"/>
  <c r="E211" i="42"/>
  <c r="E212" i="42"/>
  <c r="E214" i="42"/>
  <c r="E217" i="42"/>
  <c r="E218" i="42"/>
  <c r="E219" i="42"/>
  <c r="E233" i="42"/>
  <c r="E266" i="42"/>
  <c r="E267" i="42"/>
  <c r="E269" i="42"/>
  <c r="A123" i="42"/>
  <c r="E167" i="42"/>
  <c r="A205" i="42"/>
  <c r="E235" i="42"/>
  <c r="E250" i="42"/>
  <c r="A110" i="42"/>
  <c r="A78" i="42"/>
  <c r="A80" i="42"/>
  <c r="A83" i="42"/>
  <c r="A89" i="42"/>
  <c r="A102" i="42"/>
  <c r="E160" i="42"/>
  <c r="E176" i="42"/>
  <c r="E181" i="42"/>
  <c r="E185" i="42"/>
  <c r="A188" i="42"/>
  <c r="E200" i="42"/>
  <c r="E207" i="42"/>
  <c r="E229" i="42"/>
  <c r="E234" i="42"/>
  <c r="E236" i="42"/>
  <c r="E249" i="42"/>
  <c r="E251" i="42"/>
  <c r="A61" i="42"/>
  <c r="A79" i="42"/>
  <c r="A82" i="42"/>
  <c r="A103" i="42"/>
  <c r="A109" i="42"/>
  <c r="A113" i="42"/>
  <c r="A137" i="42"/>
  <c r="A169" i="42"/>
  <c r="S4" i="30"/>
  <c r="S6" i="30"/>
  <c r="S8" i="30"/>
  <c r="S10" i="30"/>
  <c r="S12" i="30"/>
  <c r="S14" i="30"/>
  <c r="S16" i="30"/>
  <c r="S18" i="30"/>
  <c r="S20" i="30"/>
  <c r="S22" i="30"/>
  <c r="S24" i="30"/>
  <c r="S26" i="30"/>
  <c r="S28" i="30"/>
  <c r="S30" i="30"/>
  <c r="S32" i="30"/>
  <c r="S34" i="30"/>
  <c r="S36" i="30"/>
  <c r="S38" i="30"/>
  <c r="S40" i="30"/>
  <c r="S42" i="30"/>
  <c r="S44" i="30"/>
  <c r="S46" i="30"/>
  <c r="S48" i="30"/>
  <c r="S50" i="30"/>
  <c r="S52" i="30"/>
  <c r="S54" i="30"/>
  <c r="S56" i="30"/>
  <c r="S58" i="30"/>
  <c r="S60" i="30"/>
  <c r="S62" i="30"/>
  <c r="S64" i="30"/>
  <c r="S66" i="30"/>
  <c r="S68" i="30"/>
  <c r="S70" i="30"/>
  <c r="S72" i="30"/>
  <c r="S74" i="30"/>
  <c r="S76" i="30"/>
  <c r="S78" i="30"/>
  <c r="S80" i="30"/>
  <c r="S82" i="30"/>
  <c r="S84" i="30"/>
  <c r="S86" i="30"/>
  <c r="S88" i="30"/>
  <c r="S90" i="30"/>
  <c r="S92" i="30"/>
  <c r="S94" i="30"/>
  <c r="S96" i="30"/>
  <c r="S98" i="30"/>
  <c r="S100" i="30"/>
  <c r="S102" i="30"/>
  <c r="S104" i="30"/>
  <c r="S106" i="30"/>
  <c r="S108" i="30"/>
  <c r="S110" i="30"/>
  <c r="S112" i="30"/>
  <c r="S114" i="30"/>
  <c r="S116" i="30"/>
  <c r="S118" i="30"/>
  <c r="S120" i="30"/>
  <c r="S122" i="30"/>
  <c r="S124" i="30"/>
  <c r="S126" i="30"/>
  <c r="S128" i="30"/>
  <c r="S130" i="30"/>
  <c r="S132" i="30"/>
  <c r="S134" i="30"/>
  <c r="S136" i="30"/>
  <c r="S138" i="30"/>
  <c r="S140" i="30"/>
  <c r="S142" i="30"/>
  <c r="S144" i="30"/>
  <c r="S146" i="30"/>
  <c r="S148" i="30"/>
  <c r="S150" i="30"/>
  <c r="S152" i="30"/>
  <c r="S154" i="30"/>
  <c r="S156" i="30"/>
  <c r="S158" i="30"/>
  <c r="S160" i="30"/>
  <c r="S162" i="30"/>
  <c r="S164" i="30"/>
  <c r="S166" i="30"/>
  <c r="S168" i="30"/>
  <c r="S170" i="30"/>
  <c r="S172" i="30"/>
  <c r="S174" i="30"/>
  <c r="S176" i="30"/>
  <c r="S178" i="30"/>
  <c r="S180" i="30"/>
  <c r="S182" i="30"/>
  <c r="S184" i="30"/>
  <c r="S186" i="30"/>
  <c r="S188" i="30"/>
  <c r="S190" i="30"/>
  <c r="S192" i="30"/>
  <c r="S194" i="30"/>
  <c r="S196" i="30"/>
  <c r="S198" i="30"/>
  <c r="S200" i="30"/>
  <c r="S202" i="30"/>
  <c r="S204" i="30"/>
  <c r="S206" i="30"/>
  <c r="S208" i="30"/>
  <c r="S210" i="30"/>
  <c r="S212" i="30"/>
  <c r="S214" i="30"/>
  <c r="S216" i="30"/>
  <c r="S218" i="30"/>
  <c r="S220" i="30"/>
  <c r="S222" i="30"/>
  <c r="S224" i="30"/>
  <c r="S226" i="30"/>
  <c r="S228" i="30"/>
  <c r="S230" i="30"/>
  <c r="S232" i="30"/>
  <c r="S234" i="30"/>
  <c r="S236" i="30"/>
  <c r="S238" i="30"/>
  <c r="S240" i="30"/>
  <c r="S242" i="30"/>
  <c r="S244" i="30"/>
  <c r="S246" i="30"/>
  <c r="S248" i="30"/>
  <c r="S250" i="30"/>
  <c r="S252" i="30"/>
  <c r="S254" i="30"/>
  <c r="S256" i="30"/>
  <c r="S258" i="30"/>
  <c r="S260" i="30"/>
  <c r="S262" i="30"/>
  <c r="S264" i="30"/>
  <c r="S266" i="30"/>
  <c r="S268" i="30"/>
  <c r="S270" i="30"/>
  <c r="S272" i="30"/>
  <c r="S274" i="30"/>
  <c r="S276" i="30"/>
  <c r="S278" i="30"/>
  <c r="S280" i="30"/>
  <c r="S282" i="30"/>
  <c r="S284" i="30"/>
  <c r="S286" i="30"/>
  <c r="S288" i="30"/>
  <c r="S290" i="30"/>
  <c r="S292" i="30"/>
  <c r="S294" i="30"/>
  <c r="S296" i="30"/>
  <c r="S298" i="30"/>
  <c r="S300" i="30"/>
  <c r="S302" i="30"/>
  <c r="S304" i="30"/>
  <c r="S306" i="30"/>
  <c r="S308" i="30"/>
  <c r="S310" i="30"/>
  <c r="S312" i="30"/>
  <c r="S314" i="30"/>
  <c r="S316" i="30"/>
  <c r="S318" i="30"/>
  <c r="S320" i="30"/>
  <c r="S322" i="30"/>
  <c r="S324" i="30"/>
  <c r="S326" i="30"/>
  <c r="S328" i="30"/>
  <c r="S330" i="30"/>
  <c r="S332" i="30"/>
  <c r="S334" i="30"/>
  <c r="S336" i="30"/>
  <c r="S338" i="30"/>
  <c r="S340" i="30"/>
  <c r="S342" i="30"/>
  <c r="S344" i="30"/>
  <c r="S346" i="30"/>
  <c r="S348" i="30"/>
  <c r="S350" i="30"/>
  <c r="S352" i="30"/>
  <c r="S354" i="30"/>
  <c r="S356" i="30"/>
  <c r="S358" i="30"/>
  <c r="S360" i="30"/>
  <c r="S362" i="30"/>
  <c r="S364" i="30"/>
  <c r="S366" i="30"/>
  <c r="S368" i="30"/>
  <c r="S370" i="30"/>
  <c r="S372" i="30"/>
  <c r="S374" i="30"/>
  <c r="S376" i="30"/>
  <c r="S378" i="30"/>
  <c r="S380" i="30"/>
  <c r="S382" i="30"/>
  <c r="S384" i="30"/>
  <c r="S386" i="30"/>
  <c r="S388" i="30"/>
  <c r="S390" i="30"/>
  <c r="S392" i="30"/>
  <c r="S394" i="30"/>
  <c r="S396" i="30"/>
  <c r="S398" i="30"/>
  <c r="S400" i="30"/>
  <c r="S402" i="30"/>
  <c r="S404" i="30"/>
  <c r="S406" i="30"/>
  <c r="S408" i="30"/>
  <c r="S410" i="30"/>
  <c r="S412" i="30"/>
  <c r="S414" i="30"/>
  <c r="S416" i="30"/>
  <c r="S418" i="30"/>
  <c r="S420" i="30"/>
  <c r="S422" i="30"/>
  <c r="S424" i="30"/>
  <c r="S426" i="30"/>
  <c r="S428" i="30"/>
  <c r="S430" i="30"/>
  <c r="S432" i="30"/>
  <c r="S434" i="30"/>
  <c r="S436" i="30"/>
  <c r="S438" i="30"/>
  <c r="S440" i="30"/>
  <c r="S442" i="30"/>
  <c r="S444" i="30"/>
  <c r="S446" i="30"/>
  <c r="S448" i="30"/>
  <c r="S450" i="30"/>
  <c r="S452" i="30"/>
  <c r="S454" i="30"/>
  <c r="S456" i="30"/>
  <c r="S458" i="30"/>
  <c r="S460" i="30"/>
  <c r="S462" i="30"/>
  <c r="S464" i="30"/>
  <c r="S466" i="30"/>
  <c r="S468" i="30"/>
  <c r="S470" i="30"/>
  <c r="S472" i="30"/>
  <c r="S474" i="30"/>
  <c r="S476" i="30"/>
  <c r="S478" i="30"/>
  <c r="S480" i="30"/>
  <c r="S482" i="30"/>
  <c r="S484" i="30"/>
  <c r="S486" i="30"/>
  <c r="S488" i="30"/>
  <c r="S490" i="30"/>
  <c r="S492" i="30"/>
  <c r="S494" i="30"/>
  <c r="S496" i="30"/>
  <c r="S498" i="30"/>
  <c r="S500" i="30"/>
  <c r="S502" i="30"/>
  <c r="S504" i="30"/>
  <c r="S506" i="30"/>
  <c r="S508" i="30"/>
  <c r="S510" i="30"/>
  <c r="S512" i="30"/>
  <c r="S514" i="30"/>
  <c r="S516" i="30"/>
  <c r="S518" i="30"/>
  <c r="S520" i="30"/>
  <c r="S522" i="30"/>
  <c r="S524" i="30"/>
  <c r="S527" i="30"/>
  <c r="S529" i="30"/>
  <c r="S531" i="30"/>
  <c r="S533" i="30"/>
  <c r="S535" i="30"/>
  <c r="S537" i="30"/>
  <c r="S539" i="30"/>
  <c r="S541" i="30"/>
  <c r="S544" i="30"/>
  <c r="S546" i="30"/>
  <c r="S548" i="30"/>
  <c r="S551" i="30"/>
  <c r="S553" i="30"/>
  <c r="S555" i="30"/>
  <c r="S557" i="30"/>
  <c r="S559" i="30"/>
  <c r="S561" i="30"/>
  <c r="S563" i="30"/>
  <c r="S565" i="30"/>
  <c r="S567" i="30"/>
  <c r="S569" i="30"/>
  <c r="S571" i="30"/>
  <c r="S573" i="30"/>
  <c r="S575" i="30"/>
  <c r="S577" i="30"/>
  <c r="S579" i="30"/>
  <c r="S581" i="30"/>
  <c r="S583" i="30"/>
  <c r="S585" i="30"/>
  <c r="S587" i="30"/>
  <c r="S589" i="30"/>
  <c r="S591" i="30"/>
  <c r="S593" i="30"/>
  <c r="S595" i="30"/>
  <c r="S597" i="30"/>
  <c r="S599" i="30"/>
  <c r="S601" i="30"/>
  <c r="S603" i="30"/>
  <c r="S605" i="30"/>
  <c r="S607" i="30"/>
  <c r="S609" i="30"/>
  <c r="S611" i="30"/>
  <c r="S613" i="30"/>
  <c r="S615" i="30"/>
  <c r="S617" i="30"/>
  <c r="S619" i="30"/>
  <c r="S621" i="30"/>
  <c r="S623" i="30"/>
  <c r="S625" i="30"/>
  <c r="S627" i="30"/>
  <c r="S629" i="30"/>
  <c r="S631" i="30"/>
  <c r="S633" i="30"/>
  <c r="S635" i="30"/>
  <c r="S637" i="30"/>
  <c r="S639" i="30"/>
  <c r="S641" i="30"/>
  <c r="S643" i="30"/>
  <c r="S645" i="30"/>
  <c r="S647" i="30"/>
  <c r="S649" i="30"/>
  <c r="S651" i="30"/>
  <c r="S653" i="30"/>
  <c r="S655" i="30"/>
  <c r="S657" i="30"/>
  <c r="S659" i="30"/>
  <c r="S661" i="30"/>
  <c r="S663" i="30"/>
  <c r="S665" i="30"/>
  <c r="S667" i="30"/>
  <c r="S669" i="30"/>
  <c r="S671" i="30"/>
  <c r="S673" i="30"/>
  <c r="S675" i="30"/>
  <c r="S677" i="30"/>
  <c r="S679" i="30"/>
  <c r="S681" i="30"/>
  <c r="S683" i="30"/>
  <c r="S685" i="30"/>
  <c r="S687" i="30"/>
  <c r="S689" i="30"/>
  <c r="S691" i="30"/>
  <c r="S693" i="30"/>
  <c r="S695" i="30"/>
  <c r="S697" i="30"/>
  <c r="S699" i="30"/>
  <c r="S701" i="30"/>
  <c r="S703" i="30"/>
  <c r="S705" i="30"/>
  <c r="S707" i="30"/>
  <c r="S709" i="30"/>
  <c r="S711" i="30"/>
  <c r="S713" i="30"/>
  <c r="S715" i="30"/>
  <c r="S717" i="30"/>
  <c r="S719" i="30"/>
  <c r="S721" i="30"/>
  <c r="S723" i="30"/>
  <c r="S725" i="30"/>
  <c r="S727" i="30"/>
  <c r="S729" i="30"/>
  <c r="S731" i="30"/>
  <c r="S733" i="30"/>
  <c r="S735" i="30"/>
  <c r="S737" i="30"/>
  <c r="S739" i="30"/>
  <c r="S741" i="30"/>
  <c r="S743" i="30"/>
  <c r="S745" i="30"/>
  <c r="S747" i="30"/>
  <c r="S749" i="30"/>
  <c r="S751" i="30"/>
  <c r="S753" i="30"/>
  <c r="S755" i="30"/>
  <c r="S757" i="30"/>
  <c r="S759" i="30"/>
  <c r="S761" i="30"/>
  <c r="S763" i="30"/>
  <c r="S765" i="30"/>
  <c r="S767" i="30"/>
  <c r="S769" i="30"/>
  <c r="S771" i="30"/>
  <c r="S774" i="30"/>
  <c r="S776" i="30"/>
  <c r="S779" i="30"/>
  <c r="S781" i="30"/>
  <c r="S783" i="30"/>
  <c r="S785" i="30"/>
  <c r="S787" i="30"/>
  <c r="S789" i="30"/>
  <c r="S791" i="30"/>
  <c r="S793" i="30"/>
  <c r="S795" i="30"/>
  <c r="S797" i="30"/>
  <c r="S799" i="30"/>
  <c r="S801" i="30"/>
  <c r="S803" i="30"/>
  <c r="S805" i="30"/>
  <c r="S807" i="30"/>
  <c r="S809" i="30"/>
  <c r="S811" i="30"/>
  <c r="S813" i="30"/>
  <c r="S815" i="30"/>
  <c r="S817" i="30"/>
  <c r="S819" i="30"/>
  <c r="S821" i="30"/>
  <c r="S823" i="30"/>
  <c r="S825" i="30"/>
  <c r="S827" i="30"/>
  <c r="S829" i="30"/>
  <c r="S831" i="30"/>
  <c r="S833" i="30"/>
  <c r="S835" i="30"/>
  <c r="S837" i="30"/>
  <c r="S839" i="30"/>
  <c r="S841" i="30"/>
  <c r="S843" i="30"/>
  <c r="S845" i="30"/>
  <c r="S847" i="30"/>
  <c r="S849" i="30"/>
  <c r="S851" i="30"/>
  <c r="S853" i="30"/>
  <c r="S855" i="30"/>
  <c r="S857" i="30"/>
  <c r="S859" i="30"/>
  <c r="S861" i="30"/>
  <c r="S863" i="30"/>
  <c r="S865" i="30"/>
  <c r="S867" i="30"/>
  <c r="S869" i="30"/>
  <c r="S871" i="30"/>
  <c r="S873" i="30"/>
  <c r="S875" i="30"/>
  <c r="S877" i="30"/>
  <c r="S879" i="30"/>
  <c r="S881" i="30"/>
  <c r="S883" i="30"/>
  <c r="S885" i="30"/>
  <c r="S887" i="30"/>
  <c r="S889" i="30"/>
  <c r="S891" i="30"/>
  <c r="S893" i="30"/>
  <c r="S895" i="30"/>
  <c r="S897" i="30"/>
  <c r="S899" i="30"/>
  <c r="S901" i="30"/>
  <c r="S903" i="30"/>
  <c r="S905" i="30"/>
  <c r="S907" i="30"/>
  <c r="S909" i="30"/>
  <c r="S911" i="30"/>
  <c r="S913" i="30"/>
  <c r="S916" i="30"/>
  <c r="S918" i="30"/>
  <c r="S920" i="30"/>
  <c r="S922" i="30"/>
  <c r="S924" i="30"/>
  <c r="S926" i="30"/>
  <c r="S928" i="30"/>
  <c r="S930" i="30"/>
  <c r="S932" i="30"/>
  <c r="S934" i="30"/>
  <c r="S936" i="30"/>
  <c r="S938" i="30"/>
  <c r="S940" i="30"/>
  <c r="S942" i="30"/>
  <c r="S944" i="30"/>
  <c r="S946" i="30"/>
  <c r="S948" i="30"/>
  <c r="S950" i="30"/>
  <c r="S952" i="30"/>
  <c r="S954" i="30"/>
  <c r="S956" i="30"/>
  <c r="S958" i="30"/>
  <c r="S960" i="30"/>
  <c r="S526" i="30"/>
  <c r="S778" i="30"/>
  <c r="E191" i="42"/>
  <c r="E19" i="42"/>
  <c r="E22" i="42"/>
  <c r="E26" i="42"/>
  <c r="A51" i="42"/>
  <c r="A54" i="42"/>
  <c r="A57" i="42"/>
  <c r="A81" i="42"/>
  <c r="E82" i="42"/>
  <c r="E100" i="42"/>
  <c r="E101" i="42"/>
  <c r="E102" i="42"/>
  <c r="E108" i="42"/>
  <c r="E115" i="42"/>
  <c r="E117" i="42"/>
  <c r="A122" i="42"/>
  <c r="E123" i="42"/>
  <c r="A124" i="42"/>
  <c r="E138" i="42"/>
  <c r="E190" i="42"/>
  <c r="A214" i="42"/>
  <c r="A250" i="42"/>
  <c r="A251" i="42"/>
  <c r="E208" i="42"/>
  <c r="E213" i="42"/>
  <c r="E216" i="42"/>
  <c r="E220" i="42"/>
  <c r="E227" i="42"/>
  <c r="E237" i="42"/>
  <c r="E271" i="42"/>
  <c r="E273" i="42"/>
  <c r="E32" i="42"/>
  <c r="A126" i="42"/>
  <c r="A128" i="42"/>
  <c r="A138" i="42"/>
  <c r="E164" i="42"/>
  <c r="E166" i="42"/>
  <c r="E178" i="42"/>
  <c r="E182" i="42"/>
  <c r="E184" i="42"/>
  <c r="A187" i="42"/>
  <c r="A189" i="42"/>
  <c r="E206" i="42"/>
  <c r="E215" i="42"/>
  <c r="A259" i="42"/>
  <c r="A289" i="42"/>
  <c r="E243" i="42"/>
  <c r="E248" i="42"/>
  <c r="E258" i="42"/>
  <c r="E261" i="42"/>
  <c r="E262" i="42"/>
  <c r="E263" i="42"/>
  <c r="E264" i="42"/>
  <c r="E270" i="42"/>
  <c r="A17" i="42"/>
  <c r="A21" i="42"/>
  <c r="A22" i="42"/>
  <c r="A58" i="42"/>
  <c r="A62" i="42"/>
  <c r="A111" i="42"/>
  <c r="A127" i="42"/>
  <c r="A129" i="42"/>
  <c r="A136" i="42"/>
  <c r="A139" i="42"/>
  <c r="A148" i="42"/>
  <c r="A151" i="42"/>
  <c r="A175" i="42"/>
  <c r="A206" i="42"/>
  <c r="A208" i="42"/>
  <c r="A209" i="42"/>
  <c r="A231" i="42"/>
  <c r="E242" i="42"/>
  <c r="E287" i="42"/>
  <c r="E289" i="42"/>
  <c r="G15" i="11"/>
  <c r="E232" i="42"/>
  <c r="A210" i="42"/>
  <c r="A212" i="42"/>
  <c r="A228" i="42"/>
  <c r="A233" i="42"/>
  <c r="A235" i="42"/>
  <c r="A236" i="42"/>
  <c r="A18" i="42"/>
  <c r="E35" i="42"/>
  <c r="A48" i="42"/>
  <c r="A59" i="42"/>
  <c r="A104" i="42"/>
  <c r="A105" i="42"/>
  <c r="A108" i="42"/>
  <c r="A118" i="42"/>
  <c r="E146" i="42"/>
  <c r="E149" i="42"/>
  <c r="A154" i="42"/>
  <c r="E155" i="42"/>
  <c r="A155" i="42"/>
  <c r="E156" i="42"/>
  <c r="A159" i="42"/>
  <c r="A186" i="42"/>
  <c r="A199" i="42"/>
  <c r="A200" i="42"/>
  <c r="A201" i="42"/>
  <c r="A202" i="42"/>
  <c r="A203" i="42"/>
  <c r="A204" i="42"/>
  <c r="A207" i="42"/>
  <c r="A242" i="42"/>
  <c r="A247" i="42"/>
  <c r="A248" i="42"/>
  <c r="A252" i="42"/>
  <c r="A257" i="42"/>
  <c r="A258" i="42"/>
  <c r="E286" i="42"/>
  <c r="E50" i="42"/>
  <c r="E52" i="42"/>
  <c r="E53" i="42"/>
  <c r="E63" i="42"/>
  <c r="E188" i="42"/>
  <c r="A50" i="42"/>
  <c r="A52" i="42"/>
  <c r="E57" i="42"/>
  <c r="E59" i="42"/>
  <c r="E70" i="42"/>
  <c r="E72" i="42"/>
  <c r="A101" i="42"/>
  <c r="A141" i="42"/>
  <c r="A173" i="42"/>
  <c r="A184" i="42"/>
  <c r="A211" i="42"/>
  <c r="A227" i="42"/>
  <c r="E260" i="42"/>
  <c r="A290" i="42"/>
  <c r="E39" i="42"/>
  <c r="E86" i="42"/>
  <c r="E87" i="42"/>
  <c r="E240" i="42"/>
  <c r="E256" i="42"/>
  <c r="A39" i="42"/>
  <c r="A40" i="42"/>
  <c r="A41" i="42"/>
  <c r="A42" i="42"/>
  <c r="A43" i="42"/>
  <c r="A45" i="42"/>
  <c r="A46" i="42"/>
  <c r="A47" i="42"/>
  <c r="A53" i="42"/>
  <c r="A55" i="42"/>
  <c r="A60" i="42"/>
  <c r="A90" i="42"/>
  <c r="A112" i="42"/>
  <c r="A117" i="42"/>
  <c r="A119" i="42"/>
  <c r="A120" i="42"/>
  <c r="A125" i="42"/>
  <c r="A140" i="42"/>
  <c r="A150" i="42"/>
  <c r="A162" i="42"/>
  <c r="A168" i="42"/>
  <c r="A170" i="42"/>
  <c r="A174" i="42"/>
  <c r="A185" i="42"/>
  <c r="A194" i="42"/>
  <c r="A195" i="42"/>
  <c r="A196" i="42"/>
  <c r="A197" i="42"/>
  <c r="A198" i="42"/>
  <c r="A255" i="42"/>
  <c r="A256" i="42"/>
  <c r="A268" i="42"/>
  <c r="A291" i="42"/>
  <c r="AL26" i="11"/>
  <c r="G26" i="11"/>
  <c r="G49" i="44"/>
  <c r="E17" i="42"/>
  <c r="A19" i="42"/>
  <c r="A20" i="42"/>
  <c r="A23" i="42"/>
  <c r="A25" i="42"/>
  <c r="A26" i="42"/>
  <c r="A27" i="42"/>
  <c r="A29" i="42"/>
  <c r="A32" i="42"/>
  <c r="A33" i="42"/>
  <c r="A35" i="42"/>
  <c r="A36" i="42"/>
  <c r="A37" i="42"/>
  <c r="E55" i="42"/>
  <c r="A63" i="42"/>
  <c r="A64" i="42"/>
  <c r="A65" i="42"/>
  <c r="A68" i="42"/>
  <c r="A69" i="42"/>
  <c r="A72" i="42"/>
  <c r="A74" i="42"/>
  <c r="A75" i="42"/>
  <c r="A76" i="42"/>
  <c r="E77" i="42"/>
  <c r="A84" i="42"/>
  <c r="A85" i="42"/>
  <c r="A86" i="42"/>
  <c r="A88" i="42"/>
  <c r="A91" i="42"/>
  <c r="A93" i="42"/>
  <c r="A94" i="42"/>
  <c r="A95" i="42"/>
  <c r="A96" i="42"/>
  <c r="A97" i="42"/>
  <c r="A99" i="42"/>
  <c r="E112" i="42"/>
  <c r="A114" i="42"/>
  <c r="E114" i="42"/>
  <c r="A130" i="42"/>
  <c r="E131" i="42"/>
  <c r="A131" i="42"/>
  <c r="A132" i="42"/>
  <c r="E144" i="42"/>
  <c r="A144" i="42"/>
  <c r="A145" i="42"/>
  <c r="A146" i="42"/>
  <c r="A147" i="42"/>
  <c r="A152" i="42"/>
  <c r="A153" i="42"/>
  <c r="A160" i="42"/>
  <c r="A161" i="42"/>
  <c r="A163" i="42"/>
  <c r="A164" i="42"/>
  <c r="A165" i="42"/>
  <c r="A167" i="42"/>
  <c r="A171" i="42"/>
  <c r="A172" i="42"/>
  <c r="E175" i="42"/>
  <c r="A177" i="42"/>
  <c r="A182" i="42"/>
  <c r="A183" i="42"/>
  <c r="A190" i="42"/>
  <c r="A213" i="42"/>
  <c r="A223" i="42"/>
  <c r="A226" i="42"/>
  <c r="A229" i="42"/>
  <c r="A230" i="42"/>
  <c r="A237" i="42"/>
  <c r="A238" i="42"/>
  <c r="A239" i="42"/>
  <c r="A241" i="42"/>
  <c r="A253" i="42"/>
  <c r="E254" i="42"/>
  <c r="A254" i="42"/>
  <c r="A273" i="42"/>
  <c r="E274" i="42"/>
  <c r="A274" i="42"/>
  <c r="E275" i="42"/>
  <c r="A275" i="42"/>
  <c r="E278" i="42"/>
  <c r="E279" i="42"/>
  <c r="E281" i="42"/>
  <c r="A281" i="42"/>
  <c r="E282" i="42"/>
  <c r="E292" i="42"/>
  <c r="A292" i="42"/>
  <c r="A16" i="42"/>
  <c r="A24" i="42"/>
  <c r="A28" i="42"/>
  <c r="A30" i="42"/>
  <c r="A31" i="42"/>
  <c r="A34" i="42"/>
  <c r="A38" i="42"/>
  <c r="A44" i="42"/>
  <c r="A49" i="42"/>
  <c r="A56" i="42"/>
  <c r="A66" i="42"/>
  <c r="A67" i="42"/>
  <c r="A70" i="42"/>
  <c r="A71" i="42"/>
  <c r="A73" i="42"/>
  <c r="A77" i="42"/>
  <c r="A87" i="42"/>
  <c r="A92" i="42"/>
  <c r="A98" i="42"/>
  <c r="A100" i="42"/>
  <c r="A106" i="42"/>
  <c r="A107" i="42"/>
  <c r="A115" i="42"/>
  <c r="A116" i="42"/>
  <c r="A121" i="42"/>
  <c r="A135" i="42"/>
  <c r="A166" i="42"/>
  <c r="A179" i="42"/>
  <c r="A180" i="42"/>
  <c r="A191" i="42"/>
  <c r="A192" i="42"/>
  <c r="A220" i="42"/>
  <c r="A225" i="42"/>
  <c r="A240" i="42"/>
  <c r="A243" i="42"/>
  <c r="A244" i="42"/>
  <c r="A245" i="42"/>
  <c r="A246" i="42"/>
  <c r="A249" i="42"/>
  <c r="A260" i="42"/>
  <c r="A261" i="42"/>
  <c r="A262" i="42"/>
  <c r="A263" i="42"/>
  <c r="A264" i="42"/>
  <c r="A270" i="42"/>
  <c r="A278" i="42"/>
  <c r="A279" i="42"/>
  <c r="A287" i="42"/>
  <c r="A288" i="42"/>
  <c r="G97" i="44"/>
  <c r="H18" i="11"/>
  <c r="AM18" i="11"/>
  <c r="E134" i="42"/>
  <c r="A133" i="42"/>
  <c r="A134" i="42"/>
  <c r="A142" i="42"/>
  <c r="A143" i="42"/>
  <c r="A149" i="42"/>
  <c r="A156" i="42"/>
  <c r="A157" i="42"/>
  <c r="A158" i="42"/>
  <c r="A176" i="42"/>
  <c r="A178" i="42"/>
  <c r="A181" i="42"/>
  <c r="A193" i="42"/>
  <c r="A215" i="42"/>
  <c r="A216" i="42"/>
  <c r="A217" i="42"/>
  <c r="A218" i="42"/>
  <c r="A219" i="42"/>
  <c r="A221" i="42"/>
  <c r="A222" i="42"/>
  <c r="A224" i="42"/>
  <c r="A232" i="42"/>
  <c r="A234" i="42"/>
  <c r="A265" i="42"/>
  <c r="A266" i="42"/>
  <c r="A267" i="42"/>
  <c r="A269" i="42"/>
  <c r="A271" i="42"/>
  <c r="A272" i="42"/>
  <c r="A276" i="42"/>
  <c r="A277" i="42"/>
  <c r="A280" i="42"/>
  <c r="A282" i="42"/>
  <c r="A283" i="42"/>
  <c r="A284" i="42"/>
  <c r="A285" i="42"/>
  <c r="A286" i="42"/>
  <c r="E136" i="42"/>
  <c r="R276" i="31"/>
  <c r="E133" i="42"/>
  <c r="X2" i="11"/>
  <c r="J49" i="44"/>
  <c r="AM15" i="11"/>
  <c r="I26" i="11"/>
  <c r="H11" i="11"/>
  <c r="AM11" i="11"/>
  <c r="I15" i="11"/>
  <c r="J169" i="44"/>
  <c r="J190" i="44"/>
  <c r="M274" i="44"/>
  <c r="J56" i="44"/>
  <c r="BF27" i="11"/>
  <c r="AL27" i="11"/>
  <c r="I27" i="11"/>
  <c r="G27" i="11"/>
  <c r="AM27" i="11"/>
  <c r="H27" i="11"/>
  <c r="Q21" i="31"/>
  <c r="E23" i="42"/>
  <c r="P21" i="31"/>
  <c r="AL18" i="11"/>
  <c r="I18" i="11"/>
  <c r="G18" i="11"/>
  <c r="J18" i="11"/>
  <c r="I56" i="44"/>
  <c r="R244" i="31"/>
  <c r="R97" i="31"/>
  <c r="AL21" i="11"/>
  <c r="AM21" i="11"/>
  <c r="J27" i="11"/>
  <c r="R309" i="31" s="1"/>
  <c r="BE27" i="11"/>
  <c r="R190" i="31"/>
  <c r="I49" i="44"/>
  <c r="R189" i="31"/>
  <c r="R19" i="31"/>
  <c r="BF15" i="11"/>
  <c r="AL15" i="11"/>
  <c r="BE15" i="11"/>
  <c r="BF11" i="11"/>
  <c r="AL11" i="11"/>
  <c r="I11" i="11"/>
  <c r="G11" i="11"/>
  <c r="J11" i="11"/>
  <c r="BE11" i="11"/>
  <c r="G149" i="44"/>
  <c r="K149" i="44"/>
  <c r="J166" i="44"/>
  <c r="J188" i="44"/>
  <c r="H26" i="11"/>
  <c r="J26" i="11"/>
  <c r="AM26" i="11"/>
  <c r="H15" i="11"/>
  <c r="J15" i="11"/>
  <c r="I134" i="44"/>
  <c r="I233" i="44"/>
  <c r="I253" i="44"/>
  <c r="AN26" i="11" l="1"/>
  <c r="O34" i="11"/>
  <c r="AJ34" i="11" s="1"/>
  <c r="R298" i="31"/>
  <c r="R297" i="31"/>
  <c r="R286" i="31"/>
  <c r="R287" i="31"/>
  <c r="R324" i="31"/>
  <c r="R323" i="31"/>
  <c r="R306" i="31"/>
  <c r="R312" i="31"/>
  <c r="R43" i="31"/>
  <c r="R251" i="31"/>
  <c r="R246" i="31"/>
  <c r="R254" i="31"/>
  <c r="R250" i="31"/>
  <c r="R194" i="31"/>
  <c r="R196" i="31"/>
  <c r="R198" i="31"/>
  <c r="R271" i="31"/>
  <c r="R267" i="31"/>
  <c r="R269" i="31"/>
  <c r="R268" i="31"/>
  <c r="R270" i="31"/>
  <c r="R260" i="31"/>
  <c r="R265" i="31"/>
  <c r="R274" i="31"/>
  <c r="R263" i="31"/>
  <c r="R273" i="31"/>
  <c r="R275" i="31"/>
  <c r="R272" i="31"/>
  <c r="R242" i="31"/>
  <c r="R243" i="31"/>
  <c r="R241" i="31"/>
  <c r="R240" i="31"/>
  <c r="R219" i="31"/>
  <c r="R222" i="31"/>
  <c r="R239" i="31"/>
  <c r="R224" i="31"/>
  <c r="R220" i="31"/>
  <c r="R238" i="31"/>
  <c r="R236" i="31"/>
  <c r="R226" i="31"/>
  <c r="R218" i="31"/>
  <c r="R235" i="31"/>
  <c r="R237" i="31"/>
  <c r="R202" i="31"/>
  <c r="R213" i="31"/>
  <c r="R199" i="31"/>
  <c r="R206" i="31"/>
  <c r="R205" i="31"/>
  <c r="R212" i="31"/>
  <c r="R214" i="31"/>
  <c r="R201" i="31"/>
  <c r="R195" i="31"/>
  <c r="R203" i="31"/>
  <c r="R204" i="31"/>
  <c r="R208" i="31"/>
  <c r="R200" i="31"/>
  <c r="R197" i="31"/>
  <c r="R207" i="31"/>
  <c r="R210" i="31"/>
  <c r="R209" i="31"/>
  <c r="R211" i="31"/>
  <c r="R13" i="31"/>
  <c r="R90" i="31"/>
  <c r="R83" i="31"/>
  <c r="R92" i="31"/>
  <c r="R91" i="31"/>
  <c r="R84" i="31"/>
  <c r="R94" i="31"/>
  <c r="R93" i="31"/>
  <c r="R85" i="31"/>
  <c r="R87" i="31"/>
  <c r="R96" i="31"/>
  <c r="R95" i="31"/>
  <c r="R89" i="31"/>
  <c r="R86" i="31"/>
  <c r="R88" i="31"/>
  <c r="AN11" i="11"/>
  <c r="R32" i="31"/>
  <c r="R221" i="31"/>
  <c r="R225" i="31"/>
  <c r="R232" i="31"/>
  <c r="R223" i="31"/>
  <c r="R228" i="31"/>
  <c r="R231" i="31"/>
  <c r="R227" i="31"/>
  <c r="R234" i="31"/>
  <c r="R233" i="31"/>
  <c r="R229" i="31"/>
  <c r="R230" i="31"/>
  <c r="R72" i="31"/>
  <c r="R70" i="31"/>
  <c r="R74" i="31"/>
  <c r="R77" i="31"/>
  <c r="R57" i="31"/>
  <c r="R61" i="31"/>
  <c r="R82" i="31"/>
  <c r="R69" i="31"/>
  <c r="R63" i="31"/>
  <c r="R79" i="31"/>
  <c r="R71" i="31"/>
  <c r="R59" i="31"/>
  <c r="R75" i="31"/>
  <c r="R76" i="31"/>
  <c r="R60" i="31"/>
  <c r="R78" i="31"/>
  <c r="R73" i="31"/>
  <c r="R68" i="31"/>
  <c r="R58" i="31"/>
  <c r="R66" i="31"/>
  <c r="R81" i="31"/>
  <c r="R67" i="31"/>
  <c r="R80" i="31"/>
  <c r="R64" i="31"/>
  <c r="R148" i="31"/>
  <c r="R145" i="31"/>
  <c r="R147" i="31"/>
  <c r="R146" i="31"/>
  <c r="R143" i="31"/>
  <c r="R144" i="31"/>
  <c r="R149" i="31"/>
  <c r="R150" i="31"/>
  <c r="R151" i="31"/>
  <c r="R108" i="31"/>
  <c r="R98" i="31"/>
  <c r="R110" i="31"/>
  <c r="R112" i="31"/>
  <c r="R99" i="31"/>
  <c r="R111" i="31"/>
  <c r="R101" i="31"/>
  <c r="R105" i="31"/>
  <c r="R102" i="31"/>
  <c r="R100" i="31"/>
  <c r="R107" i="31"/>
  <c r="R109" i="31"/>
  <c r="R104" i="31"/>
  <c r="R103" i="31"/>
  <c r="R106" i="31"/>
  <c r="R117" i="31"/>
  <c r="R119" i="31"/>
  <c r="R118" i="31"/>
  <c r="R120" i="31"/>
  <c r="R52" i="31"/>
  <c r="R53" i="31"/>
  <c r="R163" i="31"/>
  <c r="R154" i="31"/>
  <c r="R152" i="31"/>
  <c r="R158" i="31"/>
  <c r="R162" i="31"/>
  <c r="R167" i="31"/>
  <c r="R166" i="31"/>
  <c r="R164" i="31"/>
  <c r="R168" i="31"/>
  <c r="R161" i="31"/>
  <c r="R165" i="31"/>
  <c r="R153" i="31"/>
  <c r="R160" i="31"/>
  <c r="R159" i="31"/>
  <c r="R156" i="31"/>
  <c r="R155" i="31"/>
  <c r="R169" i="31"/>
  <c r="R170" i="31"/>
  <c r="R55" i="31"/>
  <c r="R54" i="31"/>
  <c r="R137" i="31"/>
  <c r="R132" i="31"/>
  <c r="R140" i="31"/>
  <c r="R136" i="31"/>
  <c r="R128" i="31"/>
  <c r="R123" i="31"/>
  <c r="R133" i="31"/>
  <c r="R135" i="31"/>
  <c r="R138" i="31"/>
  <c r="R131" i="31"/>
  <c r="R129" i="31"/>
  <c r="R134" i="31"/>
  <c r="R125" i="31"/>
  <c r="R124" i="31"/>
  <c r="R126" i="31"/>
  <c r="R142" i="31"/>
  <c r="R139" i="31"/>
  <c r="R141" i="31"/>
  <c r="R130" i="31"/>
  <c r="R127" i="31"/>
  <c r="R115" i="31"/>
  <c r="R116" i="31"/>
  <c r="R114" i="31"/>
  <c r="R113" i="31"/>
  <c r="R122" i="31"/>
  <c r="R121" i="31"/>
  <c r="R185" i="31"/>
  <c r="R216" i="31"/>
  <c r="R187" i="31"/>
  <c r="R186" i="31"/>
  <c r="R172" i="31"/>
  <c r="R174" i="31"/>
  <c r="R183" i="31"/>
  <c r="R176" i="31"/>
  <c r="R184" i="31"/>
  <c r="R178" i="31"/>
  <c r="R217" i="31"/>
  <c r="R181" i="31"/>
  <c r="R173" i="31"/>
  <c r="R171" i="31"/>
  <c r="R215" i="31"/>
  <c r="R180" i="31"/>
  <c r="R179" i="31"/>
  <c r="R177" i="31"/>
  <c r="R175" i="31"/>
  <c r="R182" i="31"/>
  <c r="R188" i="31"/>
  <c r="AN15" i="11"/>
  <c r="AN18" i="11"/>
  <c r="AN21" i="11"/>
  <c r="J19" i="44"/>
  <c r="M290" i="44"/>
  <c r="AN20" i="11"/>
  <c r="AN27" i="11"/>
  <c r="BG20" i="11"/>
  <c r="R33" i="31"/>
  <c r="U43" i="31"/>
  <c r="T43" i="31"/>
  <c r="U13" i="31"/>
  <c r="T13" i="31"/>
  <c r="L169" i="42"/>
  <c r="O18" i="11"/>
  <c r="L234" i="42"/>
  <c r="O11" i="11"/>
  <c r="O27" i="11"/>
  <c r="L41" i="42"/>
  <c r="L46" i="42"/>
  <c r="L289" i="42"/>
  <c r="L155" i="42"/>
  <c r="O32" i="11"/>
  <c r="AJ32" i="11" s="1"/>
  <c r="M280" i="42"/>
  <c r="L152" i="42"/>
  <c r="O28" i="11"/>
  <c r="AJ28" i="11" s="1"/>
  <c r="L156" i="42"/>
  <c r="L255" i="42"/>
  <c r="Z166" i="44"/>
  <c r="L213" i="42"/>
  <c r="O33" i="11"/>
  <c r="O12" i="11"/>
  <c r="AJ12" i="11" s="1"/>
  <c r="L240" i="42"/>
  <c r="O25" i="11"/>
  <c r="AJ25" i="11" s="1"/>
  <c r="Z56" i="44"/>
  <c r="L150" i="42"/>
  <c r="L185" i="42"/>
  <c r="L227" i="42"/>
  <c r="L252" i="42"/>
  <c r="Z210" i="44"/>
  <c r="O26" i="11"/>
  <c r="Z84" i="44"/>
  <c r="O31" i="11"/>
  <c r="AJ31" i="11" s="1"/>
  <c r="Z204" i="44"/>
  <c r="L176" i="42"/>
  <c r="L195" i="42"/>
  <c r="L158" i="42"/>
  <c r="L246" i="42"/>
  <c r="L232" i="42"/>
  <c r="L193" i="42"/>
  <c r="L223" i="42"/>
  <c r="O20" i="11"/>
  <c r="AJ20" i="11" s="1"/>
  <c r="L212" i="42"/>
  <c r="L161" i="42"/>
  <c r="L285" i="42"/>
  <c r="L276" i="42"/>
  <c r="L194" i="42"/>
  <c r="L277" i="42"/>
  <c r="L174" i="42"/>
  <c r="L183" i="42"/>
  <c r="L233" i="42"/>
  <c r="L200" i="42"/>
  <c r="L201" i="42"/>
  <c r="L251" i="42"/>
  <c r="O30" i="11"/>
  <c r="L269" i="42"/>
  <c r="L148" i="42"/>
  <c r="L230" i="42"/>
  <c r="O10" i="11"/>
  <c r="L207" i="42"/>
  <c r="O17" i="11"/>
  <c r="P17" i="11" s="1"/>
  <c r="L177" i="42"/>
  <c r="L229" i="42"/>
  <c r="L266" i="42"/>
  <c r="L245" i="42"/>
  <c r="Z289" i="44"/>
  <c r="L182" i="42"/>
  <c r="L259" i="42"/>
  <c r="L260" i="42"/>
  <c r="L192" i="42"/>
  <c r="O23" i="11"/>
  <c r="L216" i="42"/>
  <c r="L222" i="42"/>
  <c r="O22" i="11"/>
  <c r="O13" i="11"/>
  <c r="P13" i="11" s="1"/>
  <c r="O14" i="11"/>
  <c r="L191" i="42"/>
  <c r="AA285" i="44"/>
  <c r="O19" i="11"/>
  <c r="Z134" i="44"/>
  <c r="Z105" i="44"/>
  <c r="O24" i="11"/>
  <c r="AJ24" i="11" s="1"/>
  <c r="O29" i="11"/>
  <c r="R7" i="31"/>
  <c r="R3" i="31"/>
  <c r="R20" i="31"/>
  <c r="R2" i="31"/>
  <c r="BG34" i="11"/>
  <c r="BG17" i="11"/>
  <c r="BG12" i="11"/>
  <c r="BG22" i="11"/>
  <c r="BG13" i="11"/>
  <c r="BG28" i="11"/>
  <c r="BG14" i="11"/>
  <c r="AN34" i="11"/>
  <c r="AN12" i="11"/>
  <c r="AN35" i="11"/>
  <c r="AN23" i="11"/>
  <c r="AN29" i="11"/>
  <c r="AN14" i="11"/>
  <c r="AN33" i="11"/>
  <c r="AN28" i="11"/>
  <c r="AN10" i="11"/>
  <c r="AN32" i="11"/>
  <c r="AN22" i="11"/>
  <c r="AN17" i="11"/>
  <c r="AN13" i="11"/>
  <c r="Z22" i="44"/>
  <c r="J269" i="44"/>
  <c r="M285" i="44"/>
  <c r="Z188" i="44"/>
  <c r="BG19" i="11"/>
  <c r="AN19" i="11"/>
  <c r="AN25" i="11"/>
  <c r="AN16" i="11"/>
  <c r="Z233" i="44"/>
  <c r="BG27" i="11"/>
  <c r="I220" i="44"/>
  <c r="Z272" i="44"/>
  <c r="BG31" i="11"/>
  <c r="BG24" i="11"/>
  <c r="BG11" i="11"/>
  <c r="Z249" i="44"/>
  <c r="AN30" i="11"/>
  <c r="AN31" i="11"/>
  <c r="AN24" i="11"/>
  <c r="K84" i="44"/>
  <c r="G209" i="44"/>
  <c r="J249" i="44"/>
  <c r="J84" i="44"/>
  <c r="J210" i="44"/>
  <c r="G210" i="44"/>
  <c r="R9" i="31"/>
  <c r="R15" i="31"/>
  <c r="T2" i="31"/>
  <c r="U2" i="31"/>
  <c r="M64" i="44"/>
  <c r="G272" i="44"/>
  <c r="Y26" i="11"/>
  <c r="M284" i="44"/>
  <c r="K31" i="44"/>
  <c r="M49" i="44"/>
  <c r="M166" i="44"/>
  <c r="R21" i="31"/>
  <c r="M289" i="42"/>
  <c r="I271" i="44"/>
  <c r="I288" i="44"/>
  <c r="Z26" i="11"/>
  <c r="J140" i="44"/>
  <c r="J290" i="44"/>
  <c r="G284" i="44"/>
  <c r="I279" i="44"/>
  <c r="I249" i="44"/>
  <c r="M169" i="44"/>
  <c r="N169" i="44"/>
  <c r="J220" i="44"/>
  <c r="K221" i="44"/>
  <c r="K190" i="44"/>
  <c r="Z15" i="11"/>
  <c r="Y15" i="11"/>
  <c r="M190" i="44"/>
  <c r="I97" i="44"/>
  <c r="J204" i="44"/>
  <c r="J284" i="44"/>
  <c r="K285" i="44"/>
  <c r="K279" i="44"/>
  <c r="Z269" i="44"/>
  <c r="I289" i="44"/>
  <c r="I284" i="44"/>
  <c r="I221" i="44"/>
  <c r="J288" i="44"/>
  <c r="J134" i="44"/>
  <c r="G105" i="44"/>
  <c r="BG15" i="11"/>
  <c r="Z88" i="44"/>
  <c r="M134" i="44"/>
  <c r="I269" i="44"/>
  <c r="K264" i="44"/>
  <c r="I84" i="44"/>
  <c r="J253" i="44"/>
  <c r="J221" i="44"/>
  <c r="I140" i="44"/>
  <c r="J264" i="44"/>
  <c r="I264" i="44"/>
  <c r="I190" i="44"/>
  <c r="K249" i="44"/>
  <c r="I290" i="44"/>
  <c r="I285" i="44"/>
  <c r="I272" i="44"/>
  <c r="I209" i="44"/>
  <c r="I169" i="44"/>
  <c r="I210" i="44"/>
  <c r="I204" i="44"/>
  <c r="J149" i="44"/>
  <c r="I105" i="44"/>
  <c r="K88" i="44"/>
  <c r="G204" i="44"/>
  <c r="Z220" i="44"/>
  <c r="Z209" i="44"/>
  <c r="Z271" i="44"/>
  <c r="Z285" i="44"/>
  <c r="Z290" i="44"/>
  <c r="J285" i="44"/>
  <c r="G289" i="44"/>
  <c r="J279" i="44"/>
  <c r="J271" i="44"/>
  <c r="J274" i="44"/>
  <c r="J272" i="44"/>
  <c r="G253" i="44"/>
  <c r="G233" i="44"/>
  <c r="K220" i="44"/>
  <c r="J209" i="44"/>
  <c r="G190" i="44"/>
  <c r="I166" i="44"/>
  <c r="G169" i="44"/>
  <c r="G134" i="44"/>
  <c r="G88" i="44"/>
  <c r="J105" i="44"/>
  <c r="G64" i="44"/>
  <c r="G290" i="44"/>
  <c r="G271" i="44"/>
  <c r="I188" i="44"/>
  <c r="J289" i="44"/>
  <c r="I149" i="44"/>
  <c r="G279" i="44"/>
  <c r="G285" i="44"/>
  <c r="G84" i="44"/>
  <c r="AO1" i="11"/>
  <c r="F290" i="42"/>
  <c r="K284" i="44"/>
  <c r="K274" i="44"/>
  <c r="G265" i="42"/>
  <c r="G258" i="42"/>
  <c r="F279" i="42"/>
  <c r="F274" i="42"/>
  <c r="F263" i="42"/>
  <c r="F262" i="42"/>
  <c r="G264" i="44"/>
  <c r="G247" i="42"/>
  <c r="G239" i="42"/>
  <c r="G234" i="42"/>
  <c r="K233" i="44"/>
  <c r="R47" i="31"/>
  <c r="K209" i="44"/>
  <c r="K288" i="44"/>
  <c r="F266" i="42"/>
  <c r="G269" i="44"/>
  <c r="G261" i="42"/>
  <c r="F259" i="42"/>
  <c r="F232" i="42"/>
  <c r="F227" i="42"/>
  <c r="F207" i="42"/>
  <c r="G200" i="42"/>
  <c r="K169" i="44"/>
  <c r="G134" i="42"/>
  <c r="G129" i="42"/>
  <c r="G126" i="42"/>
  <c r="G125" i="42"/>
  <c r="G121" i="42"/>
  <c r="G111" i="42"/>
  <c r="G106" i="42"/>
  <c r="G104" i="42"/>
  <c r="G256" i="42"/>
  <c r="F246" i="42"/>
  <c r="G249" i="44"/>
  <c r="F230" i="42"/>
  <c r="F219" i="42"/>
  <c r="G220" i="44"/>
  <c r="G202" i="42"/>
  <c r="G196" i="42"/>
  <c r="K188" i="44"/>
  <c r="F178" i="42"/>
  <c r="K166" i="44"/>
  <c r="F163" i="42"/>
  <c r="R8" i="31"/>
  <c r="F155" i="42"/>
  <c r="F149" i="42"/>
  <c r="K140" i="44"/>
  <c r="F130" i="42"/>
  <c r="K97" i="44"/>
  <c r="K105" i="44"/>
  <c r="R27" i="31"/>
  <c r="K64" i="44"/>
  <c r="K49" i="44"/>
  <c r="G40" i="42"/>
  <c r="G38" i="42"/>
  <c r="I31" i="44"/>
  <c r="G36" i="42"/>
  <c r="G35" i="42"/>
  <c r="G34" i="42"/>
  <c r="G32" i="42"/>
  <c r="G31" i="42"/>
  <c r="K22" i="44"/>
  <c r="K21" i="44"/>
  <c r="F196" i="42"/>
  <c r="F192" i="42"/>
  <c r="F186" i="42"/>
  <c r="F180" i="42"/>
  <c r="F161" i="42"/>
  <c r="F133" i="42"/>
  <c r="F90" i="42"/>
  <c r="F89" i="42"/>
  <c r="G85" i="42"/>
  <c r="G80" i="42"/>
  <c r="R14" i="31"/>
  <c r="G48" i="42"/>
  <c r="G47" i="42"/>
  <c r="G46" i="42"/>
  <c r="G37" i="42"/>
  <c r="K19" i="44"/>
  <c r="G23" i="42"/>
  <c r="F20" i="42"/>
  <c r="F19" i="42"/>
  <c r="F105" i="42"/>
  <c r="F76" i="42"/>
  <c r="F61" i="42"/>
  <c r="G56" i="44"/>
  <c r="F48" i="42"/>
  <c r="F47" i="42"/>
  <c r="F37" i="42"/>
  <c r="F289" i="42"/>
  <c r="G248" i="42"/>
  <c r="F271" i="42"/>
  <c r="G274" i="44"/>
  <c r="F216" i="42"/>
  <c r="F211" i="42"/>
  <c r="M188" i="44"/>
  <c r="M140" i="44"/>
  <c r="F220" i="42"/>
  <c r="G221" i="44"/>
  <c r="M105" i="44"/>
  <c r="J97" i="44"/>
  <c r="M97" i="44"/>
  <c r="J88" i="44"/>
  <c r="M84" i="44"/>
  <c r="J31" i="44"/>
  <c r="H35" i="42"/>
  <c r="H88" i="42"/>
  <c r="F73" i="42"/>
  <c r="H51" i="42"/>
  <c r="G50" i="42"/>
  <c r="H40" i="42"/>
  <c r="G39" i="42"/>
  <c r="H36" i="42"/>
  <c r="F34" i="42"/>
  <c r="F29" i="42"/>
  <c r="G22" i="44"/>
  <c r="H27" i="42"/>
  <c r="G26" i="42"/>
  <c r="I19" i="44"/>
  <c r="F21" i="42"/>
  <c r="F127" i="42"/>
  <c r="F64" i="42"/>
  <c r="F42" i="42"/>
  <c r="F40" i="42"/>
  <c r="F31" i="42"/>
  <c r="G20" i="42"/>
  <c r="F129" i="42"/>
  <c r="G43" i="42"/>
  <c r="F41" i="42"/>
  <c r="F22" i="42"/>
  <c r="K210" i="44"/>
  <c r="H29" i="42"/>
  <c r="J22" i="44"/>
  <c r="F28" i="42"/>
  <c r="G21" i="44"/>
  <c r="K290" i="44"/>
  <c r="K289" i="44"/>
  <c r="G288" i="42"/>
  <c r="G280" i="42"/>
  <c r="G271" i="42"/>
  <c r="I274" i="44"/>
  <c r="K272" i="44"/>
  <c r="K271" i="44"/>
  <c r="R12" i="31"/>
  <c r="K253" i="44"/>
  <c r="G226" i="42"/>
  <c r="G225" i="42"/>
  <c r="G222" i="42"/>
  <c r="G221" i="42"/>
  <c r="G213" i="42"/>
  <c r="G212" i="42"/>
  <c r="F285" i="42"/>
  <c r="G288" i="44"/>
  <c r="F277" i="42"/>
  <c r="K269" i="44"/>
  <c r="F249" i="42"/>
  <c r="F248" i="42"/>
  <c r="F241" i="42"/>
  <c r="F240" i="42"/>
  <c r="F235" i="42"/>
  <c r="F206" i="42"/>
  <c r="R39" i="31"/>
  <c r="G187" i="42"/>
  <c r="G183" i="42"/>
  <c r="G181" i="42"/>
  <c r="G175" i="42"/>
  <c r="G172" i="42"/>
  <c r="G168" i="42"/>
  <c r="G164" i="42"/>
  <c r="G160" i="42"/>
  <c r="G154" i="42"/>
  <c r="G146" i="42"/>
  <c r="G144" i="42"/>
  <c r="K134" i="44"/>
  <c r="R25" i="31"/>
  <c r="F253" i="42"/>
  <c r="F245" i="42"/>
  <c r="F244" i="42"/>
  <c r="F217" i="42"/>
  <c r="F194" i="42"/>
  <c r="F189" i="42"/>
  <c r="G188" i="44"/>
  <c r="F182" i="42"/>
  <c r="F177" i="42"/>
  <c r="F176" i="42"/>
  <c r="F167" i="42"/>
  <c r="G166" i="44"/>
  <c r="F159" i="42"/>
  <c r="G153" i="42"/>
  <c r="F150" i="42"/>
  <c r="F142" i="42"/>
  <c r="G140" i="44"/>
  <c r="F136" i="42"/>
  <c r="F115" i="42"/>
  <c r="F108" i="42"/>
  <c r="F103" i="42"/>
  <c r="G93" i="42"/>
  <c r="G92" i="42"/>
  <c r="G91" i="42"/>
  <c r="I88" i="44"/>
  <c r="G88" i="42"/>
  <c r="G75" i="42"/>
  <c r="G72" i="42"/>
  <c r="G71" i="42"/>
  <c r="G68" i="42"/>
  <c r="I64" i="44"/>
  <c r="G64" i="42"/>
  <c r="G60" i="42"/>
  <c r="G53" i="42"/>
  <c r="G52" i="42"/>
  <c r="G51" i="42"/>
  <c r="G49" i="42"/>
  <c r="G45" i="42"/>
  <c r="G44" i="42"/>
  <c r="G42" i="42"/>
  <c r="G41" i="42"/>
  <c r="G30" i="42"/>
  <c r="G29" i="42"/>
  <c r="I22" i="44"/>
  <c r="G28" i="42"/>
  <c r="I21" i="44"/>
  <c r="G27" i="42"/>
  <c r="G25" i="42"/>
  <c r="G24" i="42"/>
  <c r="G22" i="42"/>
  <c r="G21" i="42"/>
  <c r="F238" i="42"/>
  <c r="F218" i="42"/>
  <c r="K204" i="44"/>
  <c r="F165" i="42"/>
  <c r="F157" i="42"/>
  <c r="F147" i="42"/>
  <c r="R49" i="31"/>
  <c r="F112" i="42"/>
  <c r="F101" i="42"/>
  <c r="F78" i="42"/>
  <c r="F70" i="42"/>
  <c r="F69" i="42"/>
  <c r="G65" i="42"/>
  <c r="F63" i="42"/>
  <c r="F59" i="42"/>
  <c r="F56" i="42"/>
  <c r="F50" i="42"/>
  <c r="F43" i="42"/>
  <c r="F39" i="42"/>
  <c r="F33" i="42"/>
  <c r="F26" i="42"/>
  <c r="G19" i="44"/>
  <c r="F23" i="42"/>
  <c r="Z21" i="44"/>
  <c r="Z64" i="44"/>
  <c r="G140" i="42"/>
  <c r="F113" i="42"/>
  <c r="F96" i="42"/>
  <c r="R11" i="31"/>
  <c r="F81" i="42"/>
  <c r="K56" i="44"/>
  <c r="F46" i="42"/>
  <c r="G249" i="42"/>
  <c r="F222" i="42"/>
  <c r="H190" i="42"/>
  <c r="H156" i="42"/>
  <c r="F199" i="42"/>
  <c r="H179" i="42"/>
  <c r="M65" i="44"/>
  <c r="J64" i="44"/>
  <c r="H44" i="42"/>
  <c r="H30" i="42"/>
  <c r="H28" i="42"/>
  <c r="J21" i="44"/>
  <c r="H22" i="42"/>
  <c r="H233" i="42"/>
  <c r="J233" i="44"/>
  <c r="H64" i="42"/>
  <c r="F45" i="42"/>
  <c r="F24" i="42"/>
  <c r="G19" i="42"/>
  <c r="F17" i="42"/>
  <c r="F51" i="42"/>
  <c r="F36" i="42"/>
  <c r="G33" i="42"/>
  <c r="F27" i="42"/>
  <c r="G155" i="42"/>
  <c r="F114" i="42"/>
  <c r="F35" i="42"/>
  <c r="H34" i="42"/>
  <c r="F25" i="42"/>
  <c r="H45" i="42"/>
  <c r="F30" i="42"/>
  <c r="F44" i="42"/>
  <c r="F49" i="42"/>
  <c r="F38" i="42"/>
  <c r="G31" i="44"/>
  <c r="H21" i="42"/>
  <c r="F32" i="42"/>
  <c r="F95" i="42"/>
  <c r="H138" i="42"/>
  <c r="G194" i="42"/>
  <c r="F139" i="42"/>
  <c r="F79" i="42"/>
  <c r="F261" i="42"/>
  <c r="G137" i="42"/>
  <c r="G270" i="42"/>
  <c r="G245" i="42"/>
  <c r="G100" i="42"/>
  <c r="G98" i="42"/>
  <c r="G118" i="42"/>
  <c r="F275" i="42"/>
  <c r="G210" i="42"/>
  <c r="F267" i="42"/>
  <c r="G281" i="42"/>
  <c r="G276" i="42"/>
  <c r="H109" i="42"/>
  <c r="BH1" i="11"/>
  <c r="G87" i="42"/>
  <c r="F201" i="42"/>
  <c r="F197" i="42"/>
  <c r="F83" i="42"/>
  <c r="F120" i="42"/>
  <c r="F54" i="42"/>
  <c r="F260" i="42"/>
  <c r="G73" i="42"/>
  <c r="G123" i="42"/>
  <c r="M22" i="44"/>
  <c r="F128" i="42"/>
  <c r="H255" i="42"/>
  <c r="G250" i="42"/>
  <c r="F251" i="42"/>
  <c r="F119" i="42"/>
  <c r="F97" i="42"/>
  <c r="G158" i="42"/>
  <c r="G99" i="42"/>
  <c r="G67" i="42"/>
  <c r="G264" i="42"/>
  <c r="G269" i="42"/>
  <c r="G272" i="42"/>
  <c r="G166" i="42"/>
  <c r="G237" i="42"/>
  <c r="G127" i="42"/>
  <c r="F209" i="42"/>
  <c r="G224" i="42"/>
  <c r="G62" i="42"/>
  <c r="G283" i="42"/>
  <c r="F257" i="42"/>
  <c r="G254" i="42"/>
  <c r="G170" i="42"/>
  <c r="F264" i="42"/>
  <c r="G252" i="42"/>
  <c r="G251" i="42"/>
  <c r="G236" i="42"/>
  <c r="F215" i="42"/>
  <c r="G199" i="42"/>
  <c r="G185" i="42"/>
  <c r="G184" i="42"/>
  <c r="G169" i="42"/>
  <c r="G198" i="42"/>
  <c r="G66" i="42"/>
  <c r="G292" i="42"/>
  <c r="G267" i="42"/>
  <c r="G255" i="42"/>
  <c r="F288" i="42"/>
  <c r="G233" i="42"/>
  <c r="G231" i="42"/>
  <c r="G211" i="42"/>
  <c r="G195" i="42"/>
  <c r="G148" i="42"/>
  <c r="G82" i="42"/>
  <c r="G55" i="42"/>
  <c r="F203" i="42"/>
  <c r="H52" i="42"/>
  <c r="F193" i="42"/>
  <c r="H126" i="42"/>
  <c r="F174" i="42"/>
  <c r="H93" i="42"/>
  <c r="F86" i="42"/>
  <c r="H75" i="42"/>
  <c r="G260" i="42"/>
  <c r="G243" i="42"/>
  <c r="G208" i="42"/>
  <c r="F256" i="42"/>
  <c r="G156" i="42"/>
  <c r="H243" i="42"/>
  <c r="H152" i="42"/>
  <c r="H124" i="42"/>
  <c r="G59" i="42"/>
  <c r="F53" i="42"/>
  <c r="G284" i="42"/>
  <c r="G220" i="42"/>
  <c r="F250" i="42"/>
  <c r="G191" i="42"/>
  <c r="G171" i="42"/>
  <c r="G162" i="42"/>
  <c r="G131" i="42"/>
  <c r="G209" i="42"/>
  <c r="G102" i="42"/>
  <c r="G86" i="42"/>
  <c r="G77" i="42"/>
  <c r="G18" i="42"/>
  <c r="F202" i="42"/>
  <c r="F132" i="42"/>
  <c r="F278" i="42"/>
  <c r="G149" i="42"/>
  <c r="F173" i="42"/>
  <c r="F68" i="42"/>
  <c r="F124" i="42"/>
  <c r="G204" i="42"/>
  <c r="F236" i="42"/>
  <c r="H169" i="42"/>
  <c r="H84" i="42"/>
  <c r="F131" i="42"/>
  <c r="F88" i="42"/>
  <c r="F107" i="42"/>
  <c r="F75" i="42"/>
  <c r="H16" i="42"/>
  <c r="F93" i="42"/>
  <c r="F282" i="42"/>
  <c r="F292" i="42"/>
  <c r="G273" i="42"/>
  <c r="G216" i="42"/>
  <c r="G193" i="42"/>
  <c r="G179" i="42"/>
  <c r="G152" i="42"/>
  <c r="G151" i="42"/>
  <c r="G141" i="42"/>
  <c r="G135" i="42"/>
  <c r="G114" i="42"/>
  <c r="G107" i="42"/>
  <c r="F170" i="42"/>
  <c r="F58" i="42"/>
  <c r="F195" i="42"/>
  <c r="F169" i="42"/>
  <c r="F228" i="42"/>
  <c r="G287" i="42"/>
  <c r="G286" i="42"/>
  <c r="G282" i="42"/>
  <c r="G268" i="42"/>
  <c r="G259" i="42"/>
  <c r="G223" i="42"/>
  <c r="G214" i="42"/>
  <c r="G205" i="42"/>
  <c r="G285" i="42"/>
  <c r="G266" i="42"/>
  <c r="F284" i="42"/>
  <c r="F283" i="42"/>
  <c r="G263" i="42"/>
  <c r="G262" i="42"/>
  <c r="G253" i="42"/>
  <c r="F242" i="42"/>
  <c r="G190" i="42"/>
  <c r="G188" i="42"/>
  <c r="G174" i="42"/>
  <c r="G173" i="42"/>
  <c r="G139" i="42"/>
  <c r="G138" i="42"/>
  <c r="G124" i="42"/>
  <c r="G117" i="42"/>
  <c r="G110" i="42"/>
  <c r="G109" i="42"/>
  <c r="G230" i="42"/>
  <c r="G219" i="42"/>
  <c r="G217" i="42"/>
  <c r="G203" i="42"/>
  <c r="G165" i="42"/>
  <c r="G157" i="42"/>
  <c r="G84" i="42"/>
  <c r="G79" i="42"/>
  <c r="G16" i="42"/>
  <c r="G218" i="42"/>
  <c r="F198" i="42"/>
  <c r="G133" i="42"/>
  <c r="G112" i="42"/>
  <c r="G97" i="42"/>
  <c r="G96" i="42"/>
  <c r="G95" i="42"/>
  <c r="G81" i="42"/>
  <c r="G76" i="42"/>
  <c r="G61" i="42"/>
  <c r="F57" i="42"/>
  <c r="G291" i="42"/>
  <c r="G289" i="42"/>
  <c r="G278" i="42"/>
  <c r="G277" i="42"/>
  <c r="G229" i="42"/>
  <c r="G228" i="42"/>
  <c r="G279" i="42"/>
  <c r="G275" i="42"/>
  <c r="G274" i="42"/>
  <c r="F272" i="42"/>
  <c r="G246" i="42"/>
  <c r="G244" i="42"/>
  <c r="G201" i="42"/>
  <c r="G197" i="42"/>
  <c r="G192" i="42"/>
  <c r="G186" i="42"/>
  <c r="G180" i="42"/>
  <c r="G161" i="42"/>
  <c r="G147" i="42"/>
  <c r="G17" i="42"/>
  <c r="G238" i="42"/>
  <c r="F153" i="42"/>
  <c r="G119" i="42"/>
  <c r="G54" i="42"/>
  <c r="F140" i="42"/>
  <c r="G128" i="42"/>
  <c r="G120" i="42"/>
  <c r="G105" i="42"/>
  <c r="F80" i="42"/>
  <c r="F281" i="42"/>
  <c r="H269" i="42"/>
  <c r="F269" i="42"/>
  <c r="F254" i="42"/>
  <c r="F247" i="42"/>
  <c r="G235" i="42"/>
  <c r="G232" i="42"/>
  <c r="G206" i="42"/>
  <c r="F204" i="42"/>
  <c r="G215" i="42"/>
  <c r="F213" i="42"/>
  <c r="H187" i="42"/>
  <c r="F185" i="42"/>
  <c r="H183" i="42"/>
  <c r="G178" i="42"/>
  <c r="F166" i="42"/>
  <c r="F158" i="42"/>
  <c r="F151" i="42"/>
  <c r="F137" i="42"/>
  <c r="G130" i="42"/>
  <c r="H72" i="42"/>
  <c r="H265" i="42"/>
  <c r="F239" i="42"/>
  <c r="F183" i="42"/>
  <c r="G177" i="42"/>
  <c r="F172" i="42"/>
  <c r="F146" i="42"/>
  <c r="H139" i="42"/>
  <c r="F123" i="42"/>
  <c r="F99" i="42"/>
  <c r="F102" i="42"/>
  <c r="F82" i="42"/>
  <c r="H79" i="42"/>
  <c r="G70" i="42"/>
  <c r="G63" i="42"/>
  <c r="H60" i="42"/>
  <c r="H127" i="42"/>
  <c r="H104" i="42"/>
  <c r="G69" i="42"/>
  <c r="F67" i="42"/>
  <c r="F60" i="42"/>
  <c r="G56" i="42"/>
  <c r="F258" i="42"/>
  <c r="G241" i="42"/>
  <c r="F237" i="42"/>
  <c r="F234" i="42"/>
  <c r="H216" i="42"/>
  <c r="H208" i="42"/>
  <c r="H191" i="42"/>
  <c r="F190" i="42"/>
  <c r="H185" i="42"/>
  <c r="F184" i="42"/>
  <c r="F175" i="42"/>
  <c r="G167" i="42"/>
  <c r="G227" i="42"/>
  <c r="F200" i="42"/>
  <c r="F171" i="42"/>
  <c r="F164" i="42"/>
  <c r="H151" i="42"/>
  <c r="F144" i="42"/>
  <c r="G108" i="42"/>
  <c r="H92" i="42"/>
  <c r="F77" i="42"/>
  <c r="F276" i="42"/>
  <c r="F214" i="42"/>
  <c r="H195" i="42"/>
  <c r="G163" i="42"/>
  <c r="F148" i="42"/>
  <c r="F98" i="42"/>
  <c r="F223" i="42"/>
  <c r="H204" i="42"/>
  <c r="F121" i="42"/>
  <c r="F106" i="42"/>
  <c r="G90" i="42"/>
  <c r="G159" i="42"/>
  <c r="F111" i="42"/>
  <c r="G257" i="42"/>
  <c r="F141" i="42"/>
  <c r="F87" i="42"/>
  <c r="F188" i="42"/>
  <c r="F72" i="42"/>
  <c r="F18" i="42"/>
  <c r="H73" i="42"/>
  <c r="G242" i="42"/>
  <c r="G132" i="42"/>
  <c r="F118" i="42"/>
  <c r="G113" i="42"/>
  <c r="F85" i="42"/>
  <c r="F65" i="42"/>
  <c r="F286" i="42"/>
  <c r="H237" i="42"/>
  <c r="H251" i="42"/>
  <c r="F226" i="42"/>
  <c r="F208" i="42"/>
  <c r="H188" i="42"/>
  <c r="H168" i="42"/>
  <c r="H164" i="42"/>
  <c r="H160" i="42"/>
  <c r="F229" i="42"/>
  <c r="G207" i="42"/>
  <c r="F191" i="42"/>
  <c r="G182" i="42"/>
  <c r="G176" i="42"/>
  <c r="F162" i="42"/>
  <c r="F154" i="42"/>
  <c r="G142" i="42"/>
  <c r="F125" i="42"/>
  <c r="G115" i="42"/>
  <c r="H111" i="42"/>
  <c r="H91" i="42"/>
  <c r="F265" i="42"/>
  <c r="F233" i="42"/>
  <c r="F224" i="42"/>
  <c r="F187" i="42"/>
  <c r="F179" i="42"/>
  <c r="G150" i="42"/>
  <c r="H146" i="42"/>
  <c r="H131" i="42"/>
  <c r="H123" i="42"/>
  <c r="F110" i="42"/>
  <c r="G103" i="42"/>
  <c r="G101" i="42"/>
  <c r="F92" i="42"/>
  <c r="G136" i="42"/>
  <c r="G78" i="42"/>
  <c r="H71" i="42"/>
  <c r="G57" i="42"/>
  <c r="F16" i="42"/>
  <c r="F134" i="42"/>
  <c r="F104" i="42"/>
  <c r="F71" i="42"/>
  <c r="G58" i="42"/>
  <c r="F273" i="42"/>
  <c r="F243" i="42"/>
  <c r="F231" i="42"/>
  <c r="F280" i="42"/>
  <c r="F160" i="42"/>
  <c r="F138" i="42"/>
  <c r="F135" i="42"/>
  <c r="F117" i="42"/>
  <c r="F100" i="42"/>
  <c r="F91" i="42"/>
  <c r="G89" i="42"/>
  <c r="G83" i="42"/>
  <c r="H53" i="42"/>
  <c r="F52" i="42"/>
  <c r="F152" i="42"/>
  <c r="H137" i="42"/>
  <c r="F66" i="42"/>
  <c r="F62" i="42"/>
  <c r="F287" i="42"/>
  <c r="F268" i="42"/>
  <c r="F181" i="42"/>
  <c r="F291" i="42"/>
  <c r="G290" i="42"/>
  <c r="F252" i="42"/>
  <c r="F225" i="42"/>
  <c r="F210" i="42"/>
  <c r="F168" i="42"/>
  <c r="F255" i="42"/>
  <c r="G189" i="42"/>
  <c r="H125" i="42"/>
  <c r="F55" i="42"/>
  <c r="F212" i="42"/>
  <c r="F109" i="42"/>
  <c r="F84" i="42"/>
  <c r="G240" i="42"/>
  <c r="F221" i="42"/>
  <c r="F156" i="42"/>
  <c r="F126" i="42"/>
  <c r="H110" i="42"/>
  <c r="F270" i="42"/>
  <c r="F205" i="42"/>
  <c r="H166" i="42"/>
  <c r="H199" i="42"/>
  <c r="R34" i="31"/>
  <c r="H222" i="42"/>
  <c r="H286" i="42"/>
  <c r="H260" i="42"/>
  <c r="H17" i="42"/>
  <c r="H226" i="42"/>
  <c r="H211" i="42"/>
  <c r="H162" i="42"/>
  <c r="H154" i="42"/>
  <c r="H158" i="42"/>
  <c r="H99" i="42"/>
  <c r="H289" i="42"/>
  <c r="H247" i="42"/>
  <c r="H174" i="42"/>
  <c r="H24" i="42"/>
  <c r="H291" i="42"/>
  <c r="H282" i="42"/>
  <c r="H273" i="42"/>
  <c r="H268" i="42"/>
  <c r="H252" i="42"/>
  <c r="H234" i="42"/>
  <c r="H231" i="42"/>
  <c r="H228" i="42"/>
  <c r="H223" i="42"/>
  <c r="H214" i="42"/>
  <c r="H210" i="42"/>
  <c r="H205" i="42"/>
  <c r="H281" i="42"/>
  <c r="H271" i="42"/>
  <c r="H254" i="42"/>
  <c r="H181" i="42"/>
  <c r="H173" i="42"/>
  <c r="H144" i="42"/>
  <c r="H129" i="42"/>
  <c r="H117" i="42"/>
  <c r="H229" i="42"/>
  <c r="H100" i="42"/>
  <c r="H87" i="42"/>
  <c r="H77" i="42"/>
  <c r="H66" i="42"/>
  <c r="H55" i="42"/>
  <c r="H49" i="42"/>
  <c r="H41" i="42"/>
  <c r="H25" i="42"/>
  <c r="H18" i="42"/>
  <c r="H86" i="42"/>
  <c r="H82" i="42"/>
  <c r="H67" i="42"/>
  <c r="H287" i="42"/>
  <c r="H280" i="42"/>
  <c r="H276" i="42"/>
  <c r="H270" i="42"/>
  <c r="H258" i="42"/>
  <c r="H225" i="42"/>
  <c r="H221" i="42"/>
  <c r="H212" i="42"/>
  <c r="H200" i="42"/>
  <c r="H278" i="42"/>
  <c r="H193" i="42"/>
  <c r="H184" i="42"/>
  <c r="H175" i="42"/>
  <c r="H171" i="42"/>
  <c r="H148" i="42"/>
  <c r="H141" i="42"/>
  <c r="H135" i="42"/>
  <c r="H121" i="42"/>
  <c r="H114" i="42"/>
  <c r="H236" i="42"/>
  <c r="H220" i="42"/>
  <c r="H213" i="42"/>
  <c r="H172" i="42"/>
  <c r="H106" i="42"/>
  <c r="H98" i="42"/>
  <c r="H68" i="42"/>
  <c r="H62" i="42"/>
  <c r="H38" i="42"/>
  <c r="H32" i="42"/>
  <c r="H239" i="42"/>
  <c r="H224" i="42"/>
  <c r="H102" i="42"/>
  <c r="H42" i="42"/>
  <c r="H31" i="42"/>
  <c r="H134" i="42"/>
  <c r="H107" i="42"/>
  <c r="T18" i="31"/>
  <c r="U18" i="31"/>
  <c r="S18" i="31"/>
  <c r="S49" i="31"/>
  <c r="U12" i="31"/>
  <c r="S12" i="31"/>
  <c r="T14" i="31" s="1"/>
  <c r="T12" i="31"/>
  <c r="T39" i="31"/>
  <c r="U39" i="31"/>
  <c r="S39" i="31"/>
  <c r="T5" i="31"/>
  <c r="U5" i="31"/>
  <c r="S5" i="31"/>
  <c r="U7" i="31" s="1"/>
  <c r="S4" i="31"/>
  <c r="S51" i="31"/>
  <c r="S14" i="31"/>
  <c r="U4" i="31"/>
  <c r="S6" i="31"/>
  <c r="U25" i="31"/>
  <c r="S25" i="31"/>
  <c r="T25" i="31"/>
  <c r="T41" i="31"/>
  <c r="U41" i="31"/>
  <c r="S41" i="31"/>
  <c r="S34" i="31"/>
  <c r="S36" i="31"/>
  <c r="H279" i="42"/>
  <c r="H257" i="42"/>
  <c r="M289" i="44"/>
  <c r="H285" i="42"/>
  <c r="M288" i="44"/>
  <c r="H284" i="42"/>
  <c r="H277" i="42"/>
  <c r="H240" i="42"/>
  <c r="H253" i="42"/>
  <c r="H244" i="42"/>
  <c r="H217" i="42"/>
  <c r="H209" i="42"/>
  <c r="H194" i="42"/>
  <c r="H176" i="42"/>
  <c r="H167" i="42"/>
  <c r="H163" i="42"/>
  <c r="H159" i="42"/>
  <c r="H155" i="42"/>
  <c r="H142" i="42"/>
  <c r="H136" i="42"/>
  <c r="Z11" i="11"/>
  <c r="H130" i="42"/>
  <c r="Y11" i="11"/>
  <c r="R40" i="31"/>
  <c r="H238" i="42"/>
  <c r="M220" i="44"/>
  <c r="H218" i="42"/>
  <c r="H198" i="42"/>
  <c r="H197" i="42"/>
  <c r="H180" i="42"/>
  <c r="H165" i="42"/>
  <c r="H157" i="42"/>
  <c r="H147" i="42"/>
  <c r="H133" i="42"/>
  <c r="H119" i="42"/>
  <c r="H101" i="42"/>
  <c r="M88" i="44"/>
  <c r="H90" i="42"/>
  <c r="H70" i="42"/>
  <c r="H59" i="42"/>
  <c r="H39" i="42"/>
  <c r="H19" i="42"/>
  <c r="U9" i="31"/>
  <c r="T9" i="31"/>
  <c r="R44" i="31"/>
  <c r="U30" i="31"/>
  <c r="T30" i="31"/>
  <c r="R6" i="31"/>
  <c r="H23" i="42"/>
  <c r="L17" i="42"/>
  <c r="D6" i="38"/>
  <c r="L45" i="42"/>
  <c r="L189" i="42"/>
  <c r="L292" i="42"/>
  <c r="H140" i="42"/>
  <c r="H132" i="42"/>
  <c r="H128" i="42"/>
  <c r="H118" i="42"/>
  <c r="H113" i="42"/>
  <c r="H97" i="42"/>
  <c r="H85" i="42"/>
  <c r="H81" i="42"/>
  <c r="H76" i="42"/>
  <c r="H65" i="42"/>
  <c r="M56" i="44"/>
  <c r="H61" i="42"/>
  <c r="H54" i="42"/>
  <c r="H48" i="42"/>
  <c r="R26" i="31"/>
  <c r="H37" i="42"/>
  <c r="R23" i="31"/>
  <c r="R36" i="31"/>
  <c r="R5" i="31"/>
  <c r="R41" i="31"/>
  <c r="H292" i="42"/>
  <c r="H264" i="42"/>
  <c r="H263" i="42"/>
  <c r="M264" i="44"/>
  <c r="H261" i="42"/>
  <c r="R42" i="31"/>
  <c r="H272" i="42"/>
  <c r="M271" i="44"/>
  <c r="H267" i="42"/>
  <c r="H266" i="42"/>
  <c r="H259" i="42"/>
  <c r="H248" i="42"/>
  <c r="H290" i="42"/>
  <c r="H288" i="42"/>
  <c r="M279" i="44"/>
  <c r="H275" i="42"/>
  <c r="H274" i="42"/>
  <c r="H262" i="42"/>
  <c r="H283" i="42"/>
  <c r="H256" i="42"/>
  <c r="M253" i="44"/>
  <c r="H250" i="42"/>
  <c r="H249" i="42"/>
  <c r="H242" i="42"/>
  <c r="H241" i="42"/>
  <c r="H235" i="42"/>
  <c r="M233" i="44"/>
  <c r="H232" i="42"/>
  <c r="H227" i="42"/>
  <c r="H215" i="42"/>
  <c r="H207" i="42"/>
  <c r="H206" i="42"/>
  <c r="R29" i="31"/>
  <c r="H246" i="42"/>
  <c r="H245" i="42"/>
  <c r="H230" i="42"/>
  <c r="M221" i="44"/>
  <c r="H219" i="42"/>
  <c r="H189" i="42"/>
  <c r="H182" i="42"/>
  <c r="H178" i="42"/>
  <c r="H177" i="42"/>
  <c r="M149" i="44"/>
  <c r="H150" i="42"/>
  <c r="H149" i="42"/>
  <c r="H115" i="42"/>
  <c r="H108" i="42"/>
  <c r="H103" i="42"/>
  <c r="H203" i="42"/>
  <c r="M204" i="44"/>
  <c r="H202" i="42"/>
  <c r="H201" i="42"/>
  <c r="H196" i="42"/>
  <c r="H192" i="42"/>
  <c r="H186" i="42"/>
  <c r="H170" i="42"/>
  <c r="H161" i="42"/>
  <c r="H153" i="42"/>
  <c r="H112" i="42"/>
  <c r="L105" i="42"/>
  <c r="H89" i="42"/>
  <c r="H83" i="42"/>
  <c r="H78" i="42"/>
  <c r="H69" i="42"/>
  <c r="H63" i="42"/>
  <c r="Z18" i="11"/>
  <c r="H58" i="42"/>
  <c r="Y18" i="11"/>
  <c r="H57" i="42"/>
  <c r="H56" i="42"/>
  <c r="H50" i="42"/>
  <c r="H43" i="42"/>
  <c r="H33" i="42"/>
  <c r="R28" i="31"/>
  <c r="M19" i="44"/>
  <c r="H26" i="42"/>
  <c r="H20" i="42"/>
  <c r="U44" i="31"/>
  <c r="T44" i="31"/>
  <c r="R30" i="31"/>
  <c r="R18" i="31"/>
  <c r="R51" i="31"/>
  <c r="L197" i="42"/>
  <c r="L44" i="42"/>
  <c r="L86" i="42"/>
  <c r="L88" i="42"/>
  <c r="L288" i="42"/>
  <c r="Z27" i="11"/>
  <c r="Y27" i="11"/>
  <c r="H120" i="42"/>
  <c r="H105" i="42"/>
  <c r="H96" i="42"/>
  <c r="H95" i="42"/>
  <c r="H80" i="42"/>
  <c r="H47" i="42"/>
  <c r="H46" i="42"/>
  <c r="R4" i="31"/>
  <c r="BH20" i="11" l="1"/>
  <c r="AO20" i="11"/>
  <c r="P34" i="11"/>
  <c r="AF34" i="11" s="1"/>
  <c r="L59" i="42"/>
  <c r="L48" i="42"/>
  <c r="T52" i="31"/>
  <c r="U52" i="31"/>
  <c r="L39" i="42"/>
  <c r="L128" i="42"/>
  <c r="L115" i="42"/>
  <c r="L76" i="42"/>
  <c r="L146" i="42"/>
  <c r="L120" i="42"/>
  <c r="L118" i="42"/>
  <c r="O15" i="11"/>
  <c r="AJ15" i="11" s="1"/>
  <c r="O21" i="11"/>
  <c r="P21" i="11" s="1"/>
  <c r="AJ13" i="11"/>
  <c r="L85" i="42"/>
  <c r="L126" i="42"/>
  <c r="L132" i="42"/>
  <c r="L131" i="42"/>
  <c r="L51" i="42"/>
  <c r="Z279" i="44"/>
  <c r="L119" i="42"/>
  <c r="M50" i="42"/>
  <c r="L55" i="42"/>
  <c r="L98" i="42"/>
  <c r="L49" i="42"/>
  <c r="L50" i="42"/>
  <c r="L62" i="42"/>
  <c r="L53" i="42"/>
  <c r="L67" i="42"/>
  <c r="L54" i="42"/>
  <c r="L168" i="42"/>
  <c r="L261" i="42"/>
  <c r="L258" i="42"/>
  <c r="L135" i="42"/>
  <c r="L208" i="42"/>
  <c r="L284" i="42"/>
  <c r="L125" i="42"/>
  <c r="AA284" i="44"/>
  <c r="L178" i="42"/>
  <c r="L106" i="42"/>
  <c r="U19" i="31"/>
  <c r="T19" i="31"/>
  <c r="L167" i="42"/>
  <c r="L30" i="42"/>
  <c r="L218" i="42"/>
  <c r="L217" i="42"/>
  <c r="L83" i="42"/>
  <c r="L16" i="42"/>
  <c r="L20" i="42"/>
  <c r="L40" i="42"/>
  <c r="L21" i="42"/>
  <c r="L35" i="42"/>
  <c r="L34" i="42"/>
  <c r="L19" i="42"/>
  <c r="L31" i="42"/>
  <c r="L42" i="42"/>
  <c r="L28" i="42"/>
  <c r="L23" i="42"/>
  <c r="L38" i="42"/>
  <c r="L24" i="42"/>
  <c r="L47" i="42"/>
  <c r="L43" i="42"/>
  <c r="L114" i="42"/>
  <c r="L37" i="42"/>
  <c r="M29" i="42"/>
  <c r="L27" i="42"/>
  <c r="O35" i="11"/>
  <c r="M92" i="42" s="1"/>
  <c r="L187" i="42"/>
  <c r="L60" i="42"/>
  <c r="L117" i="42"/>
  <c r="L25" i="42"/>
  <c r="L97" i="42"/>
  <c r="M18" i="42"/>
  <c r="L87" i="42"/>
  <c r="L103" i="42"/>
  <c r="L110" i="42"/>
  <c r="L133" i="42"/>
  <c r="L66" i="42"/>
  <c r="L141" i="42"/>
  <c r="L99" i="42"/>
  <c r="L96" i="42"/>
  <c r="L109" i="42"/>
  <c r="L111" i="42"/>
  <c r="L68" i="42"/>
  <c r="L90" i="42"/>
  <c r="L153" i="42"/>
  <c r="L140" i="42"/>
  <c r="L64" i="42"/>
  <c r="L134" i="42"/>
  <c r="L61" i="42"/>
  <c r="L95" i="42"/>
  <c r="L92" i="42"/>
  <c r="L138" i="42"/>
  <c r="L136" i="42"/>
  <c r="L69" i="42"/>
  <c r="L65" i="42"/>
  <c r="L137" i="42"/>
  <c r="L175" i="42"/>
  <c r="M58" i="42"/>
  <c r="L184" i="42"/>
  <c r="L139" i="42"/>
  <c r="L84" i="42"/>
  <c r="M136" i="42"/>
  <c r="L264" i="42"/>
  <c r="L100" i="42"/>
  <c r="L33" i="42"/>
  <c r="L56" i="42"/>
  <c r="L188" i="42"/>
  <c r="L63" i="42"/>
  <c r="L280" i="42"/>
  <c r="L77" i="42"/>
  <c r="M188" i="42"/>
  <c r="L82" i="42"/>
  <c r="L290" i="42"/>
  <c r="L58" i="42"/>
  <c r="L147" i="42"/>
  <c r="Z31" i="44"/>
  <c r="L190" i="42"/>
  <c r="L91" i="42"/>
  <c r="L238" i="42"/>
  <c r="L127" i="42"/>
  <c r="L206" i="42"/>
  <c r="L32" i="42"/>
  <c r="L273" i="42"/>
  <c r="L274" i="42"/>
  <c r="L270" i="42"/>
  <c r="L239" i="42"/>
  <c r="L22" i="42"/>
  <c r="L160" i="42"/>
  <c r="Z49" i="44"/>
  <c r="L130" i="42"/>
  <c r="L263" i="42"/>
  <c r="L278" i="42"/>
  <c r="L52" i="42"/>
  <c r="L36" i="42"/>
  <c r="Z288" i="44"/>
  <c r="Z140" i="44"/>
  <c r="L247" i="42"/>
  <c r="L286" i="42"/>
  <c r="L215" i="42"/>
  <c r="L78" i="42"/>
  <c r="L291" i="42"/>
  <c r="L220" i="42"/>
  <c r="L18" i="42"/>
  <c r="L267" i="42"/>
  <c r="L124" i="42"/>
  <c r="L29" i="42"/>
  <c r="L250" i="42"/>
  <c r="L272" i="42"/>
  <c r="L283" i="42"/>
  <c r="L210" i="42"/>
  <c r="L241" i="42"/>
  <c r="L282" i="42"/>
  <c r="L129" i="42"/>
  <c r="L73" i="42"/>
  <c r="L196" i="42"/>
  <c r="Z190" i="44"/>
  <c r="Z284" i="44"/>
  <c r="M282" i="42"/>
  <c r="L198" i="42"/>
  <c r="L179" i="42"/>
  <c r="L253" i="42"/>
  <c r="L242" i="42"/>
  <c r="L237" i="42"/>
  <c r="L199" i="42"/>
  <c r="L108" i="42"/>
  <c r="M227" i="42"/>
  <c r="L203" i="42"/>
  <c r="L209" i="42"/>
  <c r="L113" i="42"/>
  <c r="L225" i="42"/>
  <c r="L202" i="42"/>
  <c r="L171" i="42"/>
  <c r="L262" i="42"/>
  <c r="L170" i="42"/>
  <c r="L149" i="42"/>
  <c r="L257" i="42"/>
  <c r="L265" i="42"/>
  <c r="L71" i="42"/>
  <c r="Z97" i="44"/>
  <c r="L104" i="42"/>
  <c r="L219" i="42"/>
  <c r="L164" i="42"/>
  <c r="L244" i="42"/>
  <c r="L173" i="42"/>
  <c r="Z19" i="44"/>
  <c r="L166" i="42"/>
  <c r="L144" i="42"/>
  <c r="L214" i="42"/>
  <c r="L275" i="42"/>
  <c r="L180" i="42"/>
  <c r="L70" i="42"/>
  <c r="L254" i="42"/>
  <c r="L249" i="42"/>
  <c r="L181" i="42"/>
  <c r="L121" i="42"/>
  <c r="L57" i="42"/>
  <c r="Z169" i="44"/>
  <c r="Z221" i="44"/>
  <c r="L256" i="42"/>
  <c r="L235" i="42"/>
  <c r="L221" i="42"/>
  <c r="Z264" i="44"/>
  <c r="L211" i="42"/>
  <c r="L243" i="42"/>
  <c r="L287" i="42"/>
  <c r="L226" i="42"/>
  <c r="L172" i="42"/>
  <c r="L151" i="42"/>
  <c r="L123" i="42"/>
  <c r="L107" i="42"/>
  <c r="L101" i="42"/>
  <c r="L279" i="42"/>
  <c r="L224" i="42"/>
  <c r="L186" i="42"/>
  <c r="L75" i="42"/>
  <c r="L26" i="42"/>
  <c r="L89" i="42"/>
  <c r="Z253" i="44"/>
  <c r="AJ14" i="11"/>
  <c r="L80" i="42"/>
  <c r="L81" i="42"/>
  <c r="L112" i="42"/>
  <c r="L281" i="42"/>
  <c r="L205" i="42"/>
  <c r="L231" i="42"/>
  <c r="L154" i="42"/>
  <c r="L142" i="42"/>
  <c r="L72" i="42"/>
  <c r="L165" i="42"/>
  <c r="L268" i="42"/>
  <c r="L228" i="42"/>
  <c r="Z149" i="44"/>
  <c r="O16" i="11"/>
  <c r="AJ16" i="11" s="1"/>
  <c r="L162" i="42"/>
  <c r="L163" i="42"/>
  <c r="L157" i="42"/>
  <c r="L271" i="42"/>
  <c r="L204" i="42"/>
  <c r="L102" i="42"/>
  <c r="L159" i="42"/>
  <c r="L93" i="42"/>
  <c r="L79" i="42"/>
  <c r="Z274" i="44"/>
  <c r="L248" i="42"/>
  <c r="L236" i="42"/>
  <c r="U14" i="31"/>
  <c r="T7" i="31"/>
  <c r="BH34" i="11"/>
  <c r="BH12" i="11"/>
  <c r="BH14" i="11"/>
  <c r="BH28" i="11"/>
  <c r="BH17" i="11"/>
  <c r="BH13" i="11"/>
  <c r="BH22" i="11"/>
  <c r="AO34" i="11"/>
  <c r="AO28" i="11"/>
  <c r="AO12" i="11"/>
  <c r="AO23" i="11"/>
  <c r="AO22" i="11"/>
  <c r="AO29" i="11"/>
  <c r="AO14" i="11"/>
  <c r="AO33" i="11"/>
  <c r="AO35" i="11"/>
  <c r="AO10" i="11"/>
  <c r="AO13" i="11"/>
  <c r="AO17" i="11"/>
  <c r="AO32" i="11"/>
  <c r="P23" i="11"/>
  <c r="AJ23" i="11"/>
  <c r="M169" i="42"/>
  <c r="P10" i="11"/>
  <c r="AF10" i="11" s="1"/>
  <c r="AJ10" i="11"/>
  <c r="P22" i="11"/>
  <c r="AF22" i="11" s="1"/>
  <c r="P29" i="11"/>
  <c r="AF29" i="11" s="1"/>
  <c r="N236" i="42"/>
  <c r="AJ17" i="11"/>
  <c r="N228" i="42"/>
  <c r="N268" i="42"/>
  <c r="P33" i="11"/>
  <c r="AF33" i="11" s="1"/>
  <c r="AF17" i="11"/>
  <c r="AI17" i="11"/>
  <c r="AE17" i="11"/>
  <c r="P20" i="11"/>
  <c r="AF20" i="11" s="1"/>
  <c r="P32" i="11"/>
  <c r="AF32" i="11" s="1"/>
  <c r="AJ22" i="11"/>
  <c r="N210" i="42"/>
  <c r="N211" i="42"/>
  <c r="AJ29" i="11"/>
  <c r="P12" i="11"/>
  <c r="AJ33" i="11"/>
  <c r="P28" i="11"/>
  <c r="AF28" i="11" s="1"/>
  <c r="N190" i="42"/>
  <c r="P14" i="11"/>
  <c r="AF14" i="11" s="1"/>
  <c r="AO21" i="11"/>
  <c r="T4" i="31"/>
  <c r="AA169" i="44"/>
  <c r="AA49" i="44"/>
  <c r="AA190" i="44"/>
  <c r="AA19" i="44"/>
  <c r="AA166" i="44"/>
  <c r="AA188" i="44"/>
  <c r="AA290" i="44"/>
  <c r="BH19" i="11"/>
  <c r="AO25" i="11"/>
  <c r="AO16" i="11"/>
  <c r="AO19" i="11"/>
  <c r="AA279" i="44"/>
  <c r="AA220" i="44"/>
  <c r="AA249" i="44"/>
  <c r="AA269" i="44"/>
  <c r="AA209" i="44"/>
  <c r="AA272" i="44"/>
  <c r="AO30" i="11"/>
  <c r="AO31" i="11"/>
  <c r="AO24" i="11"/>
  <c r="BH24" i="11"/>
  <c r="BH31" i="11"/>
  <c r="AP1" i="11"/>
  <c r="AP21" i="11" s="1"/>
  <c r="AA21" i="44"/>
  <c r="M21" i="44"/>
  <c r="M269" i="44"/>
  <c r="M209" i="44"/>
  <c r="M249" i="44"/>
  <c r="M210" i="44"/>
  <c r="M287" i="42"/>
  <c r="M268" i="42"/>
  <c r="M205" i="42"/>
  <c r="N291" i="42"/>
  <c r="M291" i="42"/>
  <c r="M272" i="44"/>
  <c r="P25" i="11"/>
  <c r="AF25" i="11" s="1"/>
  <c r="P31" i="11"/>
  <c r="AF31" i="11" s="1"/>
  <c r="AB285" i="44"/>
  <c r="P30" i="11"/>
  <c r="AF30" i="11" s="1"/>
  <c r="P19" i="11"/>
  <c r="AF19" i="11" s="1"/>
  <c r="AB290" i="44"/>
  <c r="AJ30" i="11"/>
  <c r="AJ19" i="11"/>
  <c r="P24" i="11"/>
  <c r="AF24" i="11" s="1"/>
  <c r="M278" i="42"/>
  <c r="AE285" i="44"/>
  <c r="N188" i="42"/>
  <c r="M31" i="44"/>
  <c r="M210" i="42"/>
  <c r="M214" i="42"/>
  <c r="M22" i="42"/>
  <c r="M30" i="42"/>
  <c r="AE188" i="44"/>
  <c r="M64" i="42"/>
  <c r="M73" i="42"/>
  <c r="AA31" i="44"/>
  <c r="M243" i="42"/>
  <c r="M236" i="42"/>
  <c r="M211" i="42"/>
  <c r="M228" i="42"/>
  <c r="M45" i="42"/>
  <c r="M131" i="42"/>
  <c r="M68" i="42"/>
  <c r="AA264" i="44"/>
  <c r="AA204" i="44"/>
  <c r="AA88" i="44"/>
  <c r="AA64" i="44"/>
  <c r="AA140" i="44"/>
  <c r="AA288" i="44"/>
  <c r="AA221" i="44"/>
  <c r="AA149" i="44"/>
  <c r="AA134" i="44"/>
  <c r="AA233" i="44"/>
  <c r="AA271" i="44"/>
  <c r="AA289" i="44"/>
  <c r="AA274" i="44"/>
  <c r="M86" i="42"/>
  <c r="M138" i="42"/>
  <c r="M190" i="42"/>
  <c r="M199" i="42"/>
  <c r="M231" i="42"/>
  <c r="M34" i="42"/>
  <c r="M84" i="42"/>
  <c r="M107" i="42"/>
  <c r="M77" i="42"/>
  <c r="M66" i="42"/>
  <c r="M271" i="42"/>
  <c r="M181" i="42"/>
  <c r="M171" i="42"/>
  <c r="M110" i="42"/>
  <c r="M88" i="42"/>
  <c r="AO11" i="11"/>
  <c r="AO15" i="11"/>
  <c r="AO26" i="11"/>
  <c r="AO27" i="11"/>
  <c r="AO18" i="11"/>
  <c r="M184" i="42"/>
  <c r="M173" i="42"/>
  <c r="P26" i="11"/>
  <c r="AI26" i="11" s="1"/>
  <c r="M179" i="42"/>
  <c r="AA22" i="44"/>
  <c r="AB209" i="44"/>
  <c r="M60" i="42"/>
  <c r="M104" i="42"/>
  <c r="M151" i="42"/>
  <c r="M127" i="42"/>
  <c r="AA84" i="44"/>
  <c r="AA97" i="44"/>
  <c r="M52" i="42"/>
  <c r="N179" i="42"/>
  <c r="BI1" i="11"/>
  <c r="BH27" i="11"/>
  <c r="BH11" i="11"/>
  <c r="BH15" i="11"/>
  <c r="M208" i="42"/>
  <c r="M154" i="42"/>
  <c r="M270" i="42"/>
  <c r="M175" i="42"/>
  <c r="M221" i="42"/>
  <c r="M273" i="42"/>
  <c r="AJ26" i="11"/>
  <c r="M187" i="42"/>
  <c r="AE190" i="44"/>
  <c r="M123" i="42"/>
  <c r="M239" i="42"/>
  <c r="M152" i="42"/>
  <c r="M254" i="42"/>
  <c r="AJ18" i="11"/>
  <c r="M166" i="42"/>
  <c r="M237" i="42"/>
  <c r="AJ11" i="11"/>
  <c r="M220" i="42"/>
  <c r="M91" i="42"/>
  <c r="M225" i="42"/>
  <c r="M172" i="42"/>
  <c r="M139" i="42"/>
  <c r="M247" i="42"/>
  <c r="M281" i="42"/>
  <c r="M71" i="42"/>
  <c r="M258" i="42"/>
  <c r="M72" i="42"/>
  <c r="M204" i="42"/>
  <c r="M224" i="42"/>
  <c r="M226" i="42"/>
  <c r="M162" i="42"/>
  <c r="M164" i="42"/>
  <c r="M265" i="42"/>
  <c r="M286" i="42"/>
  <c r="M82" i="42"/>
  <c r="M168" i="42"/>
  <c r="AP27" i="11"/>
  <c r="M35" i="42"/>
  <c r="M135" i="42"/>
  <c r="M93" i="42"/>
  <c r="M160" i="42"/>
  <c r="M124" i="42"/>
  <c r="T29" i="31"/>
  <c r="U29" i="31"/>
  <c r="U42" i="31"/>
  <c r="T42" i="31"/>
  <c r="T40" i="31"/>
  <c r="U40" i="31"/>
  <c r="U27" i="31"/>
  <c r="T27" i="31"/>
  <c r="U11" i="31"/>
  <c r="T11" i="31"/>
  <c r="U26" i="31"/>
  <c r="T26" i="31"/>
  <c r="T28" i="31"/>
  <c r="U28" i="31"/>
  <c r="M248" i="42"/>
  <c r="AB271" i="44"/>
  <c r="M267" i="42"/>
  <c r="M272" i="42"/>
  <c r="M81" i="42"/>
  <c r="M85" i="42"/>
  <c r="M87" i="42"/>
  <c r="M106" i="42"/>
  <c r="M101" i="42"/>
  <c r="M119" i="42"/>
  <c r="M133" i="42"/>
  <c r="M180" i="42"/>
  <c r="M197" i="42"/>
  <c r="M218" i="42"/>
  <c r="M238" i="42"/>
  <c r="M130" i="42"/>
  <c r="P11" i="11"/>
  <c r="M142" i="42"/>
  <c r="M159" i="42"/>
  <c r="M163" i="42"/>
  <c r="M167" i="42"/>
  <c r="M209" i="42"/>
  <c r="M217" i="42"/>
  <c r="M244" i="42"/>
  <c r="M253" i="42"/>
  <c r="M47" i="42"/>
  <c r="M80" i="42"/>
  <c r="M95" i="42"/>
  <c r="M96" i="42"/>
  <c r="M105" i="42"/>
  <c r="M114" i="42"/>
  <c r="M141" i="42"/>
  <c r="M26" i="42"/>
  <c r="P18" i="11"/>
  <c r="M186" i="42"/>
  <c r="M196" i="42"/>
  <c r="AB21" i="44"/>
  <c r="M108" i="42"/>
  <c r="M149" i="42"/>
  <c r="M215" i="42"/>
  <c r="M256" i="42"/>
  <c r="M283" i="42"/>
  <c r="M262" i="42"/>
  <c r="M274" i="42"/>
  <c r="M275" i="42"/>
  <c r="M290" i="42"/>
  <c r="P27" i="11"/>
  <c r="M120" i="42"/>
  <c r="M129" i="42"/>
  <c r="M144" i="42"/>
  <c r="M56" i="42"/>
  <c r="M63" i="42"/>
  <c r="M69" i="42"/>
  <c r="M78" i="42"/>
  <c r="M83" i="42"/>
  <c r="M89" i="42"/>
  <c r="AJ27" i="11"/>
  <c r="M170" i="42"/>
  <c r="M202" i="42"/>
  <c r="M203" i="42"/>
  <c r="M178" i="42"/>
  <c r="M189" i="42"/>
  <c r="M219" i="42"/>
  <c r="M206" i="42"/>
  <c r="M235" i="42"/>
  <c r="M241" i="42"/>
  <c r="M242" i="42"/>
  <c r="M249" i="42"/>
  <c r="M250" i="42"/>
  <c r="M288" i="42"/>
  <c r="M261" i="42"/>
  <c r="M263" i="42"/>
  <c r="M264" i="42"/>
  <c r="M292" i="42"/>
  <c r="M17" i="42"/>
  <c r="M113" i="42"/>
  <c r="D11" i="38"/>
  <c r="D7" i="38"/>
  <c r="A6" i="38"/>
  <c r="O6" i="38"/>
  <c r="AB272" i="44"/>
  <c r="M39" i="42"/>
  <c r="M90" i="42"/>
  <c r="M157" i="42"/>
  <c r="M165" i="42"/>
  <c r="M198" i="42"/>
  <c r="M284" i="42"/>
  <c r="M257" i="42"/>
  <c r="M279" i="42"/>
  <c r="AP15" i="11" l="1"/>
  <c r="M65" i="42"/>
  <c r="M99" i="42"/>
  <c r="BI20" i="11"/>
  <c r="AI34" i="11"/>
  <c r="AE34" i="11"/>
  <c r="M147" i="42"/>
  <c r="M97" i="42"/>
  <c r="M70" i="42"/>
  <c r="M28" i="42"/>
  <c r="M37" i="42"/>
  <c r="M33" i="42"/>
  <c r="M36" i="42"/>
  <c r="M25" i="42"/>
  <c r="M31" i="42"/>
  <c r="AP11" i="11"/>
  <c r="AQ1" i="11"/>
  <c r="AQ12" i="11" s="1"/>
  <c r="AP18" i="11"/>
  <c r="AP26" i="11"/>
  <c r="AJ21" i="11"/>
  <c r="M62" i="42"/>
  <c r="M126" i="42"/>
  <c r="M115" i="42"/>
  <c r="M79" i="42"/>
  <c r="M53" i="42"/>
  <c r="AF13" i="11"/>
  <c r="AP20" i="11"/>
  <c r="P15" i="11"/>
  <c r="N62" i="42" s="1"/>
  <c r="M146" i="42"/>
  <c r="M134" i="42"/>
  <c r="M128" i="42"/>
  <c r="M125" i="42"/>
  <c r="M234" i="42"/>
  <c r="M49" i="42"/>
  <c r="M51" i="42"/>
  <c r="M213" i="42"/>
  <c r="M48" i="42"/>
  <c r="M98" i="42"/>
  <c r="M121" i="42"/>
  <c r="N27" i="42"/>
  <c r="M100" i="42"/>
  <c r="AB284" i="44"/>
  <c r="M185" i="42"/>
  <c r="N255" i="42"/>
  <c r="M255" i="42"/>
  <c r="M27" i="42"/>
  <c r="M21" i="42"/>
  <c r="M32" i="42"/>
  <c r="M112" i="42"/>
  <c r="M40" i="42"/>
  <c r="M55" i="42"/>
  <c r="M16" i="42"/>
  <c r="M41" i="42"/>
  <c r="M44" i="42"/>
  <c r="M46" i="42"/>
  <c r="M23" i="42"/>
  <c r="M195" i="42"/>
  <c r="M118" i="42"/>
  <c r="M76" i="42"/>
  <c r="M43" i="42"/>
  <c r="M24" i="42"/>
  <c r="M20" i="42"/>
  <c r="M252" i="42"/>
  <c r="M140" i="42"/>
  <c r="M54" i="42"/>
  <c r="M137" i="42"/>
  <c r="P35" i="11"/>
  <c r="N92" i="42" s="1"/>
  <c r="AJ35" i="11"/>
  <c r="M75" i="42"/>
  <c r="M240" i="42"/>
  <c r="M216" i="42"/>
  <c r="M156" i="42"/>
  <c r="M177" i="42"/>
  <c r="M38" i="42"/>
  <c r="M193" i="42"/>
  <c r="M176" i="42"/>
  <c r="M233" i="42"/>
  <c r="M192" i="42"/>
  <c r="M222" i="42"/>
  <c r="M183" i="42"/>
  <c r="N229" i="42"/>
  <c r="M251" i="42"/>
  <c r="M158" i="42"/>
  <c r="M212" i="42"/>
  <c r="N31" i="42"/>
  <c r="M111" i="42"/>
  <c r="M266" i="42"/>
  <c r="M42" i="42"/>
  <c r="M132" i="42"/>
  <c r="M148" i="42"/>
  <c r="M229" i="42"/>
  <c r="M67" i="42"/>
  <c r="M61" i="42"/>
  <c r="N161" i="42"/>
  <c r="M277" i="42"/>
  <c r="M103" i="42"/>
  <c r="M155" i="42"/>
  <c r="M153" i="42"/>
  <c r="AA210" i="44"/>
  <c r="M57" i="42"/>
  <c r="P16" i="11"/>
  <c r="AF16" i="11" s="1"/>
  <c r="N195" i="42"/>
  <c r="M246" i="42"/>
  <c r="M182" i="42"/>
  <c r="M161" i="42"/>
  <c r="AF21" i="11"/>
  <c r="M232" i="42"/>
  <c r="M150" i="42"/>
  <c r="M276" i="42"/>
  <c r="M200" i="42"/>
  <c r="AA56" i="44"/>
  <c r="M102" i="42"/>
  <c r="AA253" i="44"/>
  <c r="M207" i="42"/>
  <c r="M285" i="42"/>
  <c r="M59" i="42"/>
  <c r="M19" i="42"/>
  <c r="M245" i="42"/>
  <c r="M201" i="42"/>
  <c r="M194" i="42"/>
  <c r="M269" i="42"/>
  <c r="M117" i="42"/>
  <c r="AA105" i="44"/>
  <c r="M174" i="42"/>
  <c r="M230" i="42"/>
  <c r="M259" i="42"/>
  <c r="M109" i="42"/>
  <c r="M191" i="42"/>
  <c r="M223" i="42"/>
  <c r="N260" i="42"/>
  <c r="M260" i="42"/>
  <c r="AQ32" i="11"/>
  <c r="AP34" i="11"/>
  <c r="AP32" i="11"/>
  <c r="AP12" i="11"/>
  <c r="AP23" i="11"/>
  <c r="AP13" i="11"/>
  <c r="AP35" i="11"/>
  <c r="AP29" i="11"/>
  <c r="AP10" i="11"/>
  <c r="AP22" i="11"/>
  <c r="AP14" i="11"/>
  <c r="AP28" i="11"/>
  <c r="AP17" i="11"/>
  <c r="AP33" i="11"/>
  <c r="BI34" i="11"/>
  <c r="BI12" i="11"/>
  <c r="BI13" i="11"/>
  <c r="BI28" i="11"/>
  <c r="BI14" i="11"/>
  <c r="BI22" i="11"/>
  <c r="BI17" i="11"/>
  <c r="N214" i="42"/>
  <c r="AE12" i="11"/>
  <c r="AI12" i="11"/>
  <c r="AI20" i="11"/>
  <c r="AE20" i="11"/>
  <c r="AE13" i="11"/>
  <c r="AI13" i="11"/>
  <c r="AE22" i="11"/>
  <c r="AI22" i="11"/>
  <c r="AE32" i="11"/>
  <c r="AI32" i="11"/>
  <c r="AE29" i="11"/>
  <c r="AI29" i="11"/>
  <c r="AE14" i="11"/>
  <c r="AI14" i="11"/>
  <c r="AI28" i="11"/>
  <c r="AE28" i="11"/>
  <c r="AF12" i="11"/>
  <c r="AI33" i="11"/>
  <c r="AE33" i="11"/>
  <c r="AI10" i="11"/>
  <c r="AE10" i="11"/>
  <c r="AF23" i="11"/>
  <c r="AI23" i="11"/>
  <c r="AE23" i="11"/>
  <c r="AD284" i="44"/>
  <c r="N107" i="42"/>
  <c r="N138" i="42"/>
  <c r="AB289" i="44"/>
  <c r="AB64" i="44"/>
  <c r="AB274" i="44"/>
  <c r="AB49" i="44"/>
  <c r="AB169" i="44"/>
  <c r="AP16" i="11"/>
  <c r="AP19" i="11"/>
  <c r="AP25" i="11"/>
  <c r="BI19" i="11"/>
  <c r="AB279" i="44"/>
  <c r="AB233" i="44"/>
  <c r="AB134" i="44"/>
  <c r="N287" i="42"/>
  <c r="AB97" i="44"/>
  <c r="N135" i="42"/>
  <c r="AQ30" i="11"/>
  <c r="BI31" i="11"/>
  <c r="BI24" i="11"/>
  <c r="AP30" i="11"/>
  <c r="AP31" i="11"/>
  <c r="AP24" i="11"/>
  <c r="AF26" i="11"/>
  <c r="AE209" i="44"/>
  <c r="AD290" i="44"/>
  <c r="N280" i="42"/>
  <c r="N88" i="42"/>
  <c r="N289" i="42"/>
  <c r="N205" i="42"/>
  <c r="AI24" i="11"/>
  <c r="AE24" i="11"/>
  <c r="AI30" i="11"/>
  <c r="AE30" i="11"/>
  <c r="AE25" i="11"/>
  <c r="AI25" i="11"/>
  <c r="AE19" i="11"/>
  <c r="AI19" i="11"/>
  <c r="AI31" i="11"/>
  <c r="AE31" i="11"/>
  <c r="N18" i="42"/>
  <c r="N77" i="42"/>
  <c r="N278" i="42"/>
  <c r="N22" i="42"/>
  <c r="N243" i="42"/>
  <c r="N282" i="42"/>
  <c r="N64" i="42"/>
  <c r="N51" i="42"/>
  <c r="N30" i="42"/>
  <c r="N44" i="42"/>
  <c r="N73" i="42"/>
  <c r="N28" i="42"/>
  <c r="N126" i="42"/>
  <c r="N34" i="42"/>
  <c r="N68" i="42"/>
  <c r="N199" i="42"/>
  <c r="N110" i="42"/>
  <c r="N45" i="42"/>
  <c r="N84" i="42"/>
  <c r="N131" i="42"/>
  <c r="N171" i="42"/>
  <c r="N79" i="42"/>
  <c r="N75" i="42"/>
  <c r="N231" i="42"/>
  <c r="AE166" i="44"/>
  <c r="AE284" i="44"/>
  <c r="AE290" i="44"/>
  <c r="AD49" i="44"/>
  <c r="AE49" i="44"/>
  <c r="AD285" i="44"/>
  <c r="AE169" i="44"/>
  <c r="AD169" i="44"/>
  <c r="N152" i="42"/>
  <c r="N184" i="42"/>
  <c r="N29" i="42"/>
  <c r="AD209" i="44"/>
  <c r="N66" i="42"/>
  <c r="N173" i="42"/>
  <c r="N86" i="42"/>
  <c r="N169" i="42"/>
  <c r="N52" i="42"/>
  <c r="AD289" i="44"/>
  <c r="AB288" i="44"/>
  <c r="AD233" i="44"/>
  <c r="AB210" i="44"/>
  <c r="AB149" i="44"/>
  <c r="AB88" i="44"/>
  <c r="AB190" i="44"/>
  <c r="AD272" i="44"/>
  <c r="AE27" i="11"/>
  <c r="AB264" i="44"/>
  <c r="AB166" i="44"/>
  <c r="AE269" i="44"/>
  <c r="AB31" i="44"/>
  <c r="N16" i="42"/>
  <c r="AB249" i="44"/>
  <c r="AB220" i="44"/>
  <c r="AB188" i="44"/>
  <c r="AB204" i="44"/>
  <c r="AD204" i="44"/>
  <c r="AE18" i="11"/>
  <c r="AB19" i="44"/>
  <c r="AB140" i="44"/>
  <c r="AE11" i="11"/>
  <c r="AD271" i="44"/>
  <c r="AB269" i="44"/>
  <c r="AB221" i="44"/>
  <c r="AB253" i="44"/>
  <c r="AB84" i="44"/>
  <c r="AB22" i="44"/>
  <c r="AE26" i="11"/>
  <c r="N271" i="42"/>
  <c r="N276" i="42"/>
  <c r="BJ1" i="11"/>
  <c r="BI27" i="11"/>
  <c r="BI11" i="11"/>
  <c r="BI15" i="11"/>
  <c r="N117" i="42"/>
  <c r="N224" i="42"/>
  <c r="N281" i="42"/>
  <c r="N172" i="42"/>
  <c r="N82" i="42"/>
  <c r="N212" i="42"/>
  <c r="N164" i="42"/>
  <c r="N35" i="42"/>
  <c r="N222" i="42"/>
  <c r="N139" i="42"/>
  <c r="N93" i="42"/>
  <c r="N175" i="42"/>
  <c r="N286" i="42"/>
  <c r="AF11" i="11"/>
  <c r="N252" i="42"/>
  <c r="N181" i="42"/>
  <c r="AE97" i="44"/>
  <c r="N187" i="42"/>
  <c r="N168" i="42"/>
  <c r="N160" i="42"/>
  <c r="N225" i="42"/>
  <c r="AE88" i="44"/>
  <c r="AF18" i="11"/>
  <c r="AE288" i="44"/>
  <c r="AE253" i="44"/>
  <c r="AD279" i="44"/>
  <c r="AF27" i="11"/>
  <c r="N254" i="42"/>
  <c r="N123" i="42"/>
  <c r="N258" i="42"/>
  <c r="N204" i="42"/>
  <c r="N125" i="42"/>
  <c r="N208" i="42"/>
  <c r="N104" i="42"/>
  <c r="N237" i="42"/>
  <c r="N226" i="42"/>
  <c r="N151" i="42"/>
  <c r="N166" i="42"/>
  <c r="N148" i="42"/>
  <c r="N134" i="42"/>
  <c r="N247" i="42"/>
  <c r="N146" i="42"/>
  <c r="N127" i="42"/>
  <c r="N234" i="42"/>
  <c r="N273" i="42"/>
  <c r="N111" i="42"/>
  <c r="N239" i="42"/>
  <c r="N221" i="42"/>
  <c r="N91" i="42"/>
  <c r="N71" i="42"/>
  <c r="N60" i="42"/>
  <c r="N270" i="42"/>
  <c r="N265" i="42"/>
  <c r="N162" i="42"/>
  <c r="N154" i="42"/>
  <c r="AR1" i="11"/>
  <c r="AQ18" i="11"/>
  <c r="AQ27" i="11"/>
  <c r="AQ26" i="11"/>
  <c r="N220" i="42"/>
  <c r="N124" i="42"/>
  <c r="AE272" i="44"/>
  <c r="N279" i="42"/>
  <c r="N257" i="42"/>
  <c r="N285" i="42"/>
  <c r="N284" i="42"/>
  <c r="N277" i="42"/>
  <c r="N70" i="42"/>
  <c r="N39" i="42"/>
  <c r="N19" i="42"/>
  <c r="D8" i="38"/>
  <c r="A7" i="38"/>
  <c r="N290" i="42"/>
  <c r="N275" i="42"/>
  <c r="N274" i="42"/>
  <c r="N262" i="42"/>
  <c r="N283" i="42"/>
  <c r="N256" i="42"/>
  <c r="N215" i="42"/>
  <c r="N149" i="42"/>
  <c r="N108" i="42"/>
  <c r="N201" i="42"/>
  <c r="N196" i="42"/>
  <c r="N186" i="42"/>
  <c r="AI18" i="11"/>
  <c r="N43" i="42"/>
  <c r="N142" i="42"/>
  <c r="N130" i="42"/>
  <c r="AI11" i="11"/>
  <c r="N101" i="42"/>
  <c r="N136" i="42"/>
  <c r="N198" i="42"/>
  <c r="N165" i="42"/>
  <c r="N157" i="42"/>
  <c r="Q6" i="38"/>
  <c r="N6" i="38"/>
  <c r="L6" i="38"/>
  <c r="J6" i="38"/>
  <c r="H6" i="38"/>
  <c r="F6" i="38"/>
  <c r="T6" i="38" s="1"/>
  <c r="M6" i="38"/>
  <c r="I6" i="38"/>
  <c r="K6" i="38"/>
  <c r="G6" i="38"/>
  <c r="O11" i="38"/>
  <c r="A11" i="38"/>
  <c r="D16" i="38"/>
  <c r="D12" i="38"/>
  <c r="N118" i="42"/>
  <c r="N113" i="42"/>
  <c r="N17" i="42"/>
  <c r="N292" i="42"/>
  <c r="N264" i="42"/>
  <c r="N263" i="42"/>
  <c r="N261" i="42"/>
  <c r="N288" i="42"/>
  <c r="N250" i="42"/>
  <c r="N249" i="42"/>
  <c r="N242" i="42"/>
  <c r="N241" i="42"/>
  <c r="N235" i="42"/>
  <c r="N206" i="42"/>
  <c r="N219" i="42"/>
  <c r="N189" i="42"/>
  <c r="N178" i="42"/>
  <c r="N177" i="42"/>
  <c r="N203" i="42"/>
  <c r="N202" i="42"/>
  <c r="N170" i="42"/>
  <c r="N89" i="42"/>
  <c r="N83" i="42"/>
  <c r="N78" i="42"/>
  <c r="N69" i="42"/>
  <c r="N63" i="42"/>
  <c r="N57" i="42"/>
  <c r="N56" i="42"/>
  <c r="N144" i="42"/>
  <c r="N129" i="42"/>
  <c r="N120" i="42"/>
  <c r="AI27" i="11"/>
  <c r="N115" i="42"/>
  <c r="N141" i="42"/>
  <c r="N114" i="42"/>
  <c r="N105" i="42"/>
  <c r="N96" i="42"/>
  <c r="N95" i="42"/>
  <c r="N80" i="42"/>
  <c r="N47" i="42"/>
  <c r="N46" i="42"/>
  <c r="N253" i="42"/>
  <c r="N244" i="42"/>
  <c r="N217" i="42"/>
  <c r="N209" i="42"/>
  <c r="N167" i="42"/>
  <c r="N163" i="42"/>
  <c r="N159" i="42"/>
  <c r="N155" i="42"/>
  <c r="N238" i="42"/>
  <c r="N218" i="42"/>
  <c r="N197" i="42"/>
  <c r="N180" i="42"/>
  <c r="N133" i="42"/>
  <c r="N119" i="42"/>
  <c r="N140" i="42"/>
  <c r="N128" i="42"/>
  <c r="N106" i="42"/>
  <c r="N87" i="42"/>
  <c r="N85" i="42"/>
  <c r="N81" i="42"/>
  <c r="N272" i="42"/>
  <c r="N267" i="42"/>
  <c r="N266" i="42"/>
  <c r="N259" i="42"/>
  <c r="N248" i="42"/>
  <c r="N65" i="42" l="1"/>
  <c r="AQ21" i="11"/>
  <c r="AQ15" i="11"/>
  <c r="AQ24" i="11"/>
  <c r="AQ16" i="11"/>
  <c r="AQ13" i="11"/>
  <c r="AQ11" i="11"/>
  <c r="AQ33" i="11"/>
  <c r="AQ10" i="11"/>
  <c r="N99" i="42"/>
  <c r="N72" i="42"/>
  <c r="AR20" i="11"/>
  <c r="BJ20" i="11"/>
  <c r="AQ20" i="11"/>
  <c r="N97" i="42"/>
  <c r="N147" i="42"/>
  <c r="AF15" i="11"/>
  <c r="AD21" i="44" s="1"/>
  <c r="AF35" i="11"/>
  <c r="N37" i="42"/>
  <c r="N58" i="42"/>
  <c r="AQ19" i="11"/>
  <c r="AQ22" i="11"/>
  <c r="AQ17" i="11"/>
  <c r="AQ14" i="11"/>
  <c r="AQ31" i="11"/>
  <c r="AQ25" i="11"/>
  <c r="AQ35" i="11"/>
  <c r="AQ29" i="11"/>
  <c r="AQ28" i="11"/>
  <c r="AQ23" i="11"/>
  <c r="AQ34" i="11"/>
  <c r="N20" i="42"/>
  <c r="N36" i="42"/>
  <c r="N26" i="42"/>
  <c r="AI15" i="11"/>
  <c r="AE15" i="11"/>
  <c r="AE21" i="44" s="1"/>
  <c r="N50" i="42"/>
  <c r="N53" i="42"/>
  <c r="N137" i="42"/>
  <c r="N49" i="42"/>
  <c r="N90" i="42"/>
  <c r="N213" i="42"/>
  <c r="N48" i="42"/>
  <c r="N98" i="42"/>
  <c r="N121" i="42"/>
  <c r="N156" i="42"/>
  <c r="N40" i="42"/>
  <c r="N185" i="42"/>
  <c r="N54" i="42"/>
  <c r="N23" i="42"/>
  <c r="N32" i="42"/>
  <c r="N55" i="42"/>
  <c r="N100" i="42"/>
  <c r="N21" i="42"/>
  <c r="N33" i="42"/>
  <c r="N25" i="42"/>
  <c r="N24" i="42"/>
  <c r="N41" i="42"/>
  <c r="N67" i="42"/>
  <c r="N191" i="42"/>
  <c r="N132" i="42"/>
  <c r="N176" i="42"/>
  <c r="N182" i="42"/>
  <c r="N232" i="42"/>
  <c r="N112" i="42"/>
  <c r="N76" i="42"/>
  <c r="N240" i="42"/>
  <c r="N150" i="42"/>
  <c r="AI35" i="11"/>
  <c r="AE35" i="11"/>
  <c r="N233" i="42"/>
  <c r="N42" i="42"/>
  <c r="N216" i="42"/>
  <c r="N153" i="42"/>
  <c r="AD22" i="44"/>
  <c r="N61" i="42"/>
  <c r="N38" i="42"/>
  <c r="N193" i="42"/>
  <c r="N194" i="42"/>
  <c r="N103" i="42"/>
  <c r="N245" i="42"/>
  <c r="N251" i="42"/>
  <c r="N200" i="42"/>
  <c r="N183" i="42"/>
  <c r="AI16" i="11"/>
  <c r="N174" i="42"/>
  <c r="N223" i="42"/>
  <c r="N192" i="42"/>
  <c r="AE16" i="11"/>
  <c r="N269" i="42"/>
  <c r="AB56" i="44"/>
  <c r="N59" i="42"/>
  <c r="N158" i="42"/>
  <c r="N227" i="42"/>
  <c r="N246" i="42"/>
  <c r="AE21" i="11"/>
  <c r="N207" i="42"/>
  <c r="AI21" i="11"/>
  <c r="N230" i="42"/>
  <c r="N109" i="42"/>
  <c r="N102" i="42"/>
  <c r="AB105" i="44"/>
  <c r="BJ34" i="11"/>
  <c r="BJ12" i="11"/>
  <c r="BJ14" i="11"/>
  <c r="BJ22" i="11"/>
  <c r="BJ28" i="11"/>
  <c r="BJ13" i="11"/>
  <c r="BJ17" i="11"/>
  <c r="AR34" i="11"/>
  <c r="AR35" i="11"/>
  <c r="AR14" i="11"/>
  <c r="AR33" i="11"/>
  <c r="AR12" i="11"/>
  <c r="AR23" i="11"/>
  <c r="AR29" i="11"/>
  <c r="AR28" i="11"/>
  <c r="AR10" i="11"/>
  <c r="AR13" i="11"/>
  <c r="AR22" i="11"/>
  <c r="AR17" i="11"/>
  <c r="AR32" i="11"/>
  <c r="BJ19" i="11"/>
  <c r="AR16" i="11"/>
  <c r="AR19" i="11"/>
  <c r="AR25" i="11"/>
  <c r="AD269" i="44"/>
  <c r="AR31" i="11"/>
  <c r="AR24" i="11"/>
  <c r="AR30" i="11"/>
  <c r="BJ31" i="11"/>
  <c r="BJ24" i="11"/>
  <c r="AE249" i="44"/>
  <c r="AE210" i="44"/>
  <c r="AE279" i="44"/>
  <c r="AE22" i="44"/>
  <c r="AE233" i="44"/>
  <c r="AE221" i="44"/>
  <c r="AE204" i="44"/>
  <c r="AE289" i="44"/>
  <c r="AE271" i="44"/>
  <c r="AD188" i="44"/>
  <c r="AE105" i="44"/>
  <c r="AE264" i="44"/>
  <c r="AE274" i="44"/>
  <c r="AE149" i="44"/>
  <c r="AD19" i="44"/>
  <c r="AE19" i="44"/>
  <c r="AD31" i="44"/>
  <c r="AE31" i="44"/>
  <c r="AE84" i="44"/>
  <c r="AD249" i="44"/>
  <c r="AE220" i="44"/>
  <c r="AD221" i="44"/>
  <c r="AD166" i="44"/>
  <c r="AD190" i="44"/>
  <c r="AE134" i="44"/>
  <c r="AD253" i="44"/>
  <c r="AD105" i="44"/>
  <c r="AD274" i="44"/>
  <c r="AD264" i="44"/>
  <c r="AD220" i="44"/>
  <c r="AD210" i="44"/>
  <c r="AD88" i="44"/>
  <c r="AD84" i="44"/>
  <c r="AD149" i="44"/>
  <c r="AD288" i="44"/>
  <c r="AD97" i="44"/>
  <c r="AD134" i="44"/>
  <c r="BK1" i="11"/>
  <c r="BJ27" i="11"/>
  <c r="BJ15" i="11"/>
  <c r="BJ11" i="11"/>
  <c r="P6" i="38"/>
  <c r="AS1" i="11"/>
  <c r="AR26" i="11"/>
  <c r="AR27" i="11"/>
  <c r="AR18" i="11"/>
  <c r="AR21" i="11"/>
  <c r="AR15" i="11"/>
  <c r="AR11" i="11"/>
  <c r="D21" i="38"/>
  <c r="D17" i="38"/>
  <c r="A16" i="38"/>
  <c r="O16" i="38"/>
  <c r="D9" i="38"/>
  <c r="A8" i="38"/>
  <c r="A12" i="38"/>
  <c r="D13" i="38"/>
  <c r="M11" i="38"/>
  <c r="K11" i="38"/>
  <c r="I11" i="38"/>
  <c r="G11" i="38"/>
  <c r="Q11" i="38"/>
  <c r="L11" i="38"/>
  <c r="H11" i="38"/>
  <c r="N11" i="38"/>
  <c r="J11" i="38"/>
  <c r="F11" i="38"/>
  <c r="T11" i="38" s="1"/>
  <c r="Q7" i="38"/>
  <c r="M7" i="38"/>
  <c r="K7" i="38"/>
  <c r="I7" i="38"/>
  <c r="G7" i="38"/>
  <c r="L7" i="38"/>
  <c r="H7" i="38"/>
  <c r="N7" i="38"/>
  <c r="J7" i="38"/>
  <c r="F7" i="38"/>
  <c r="T7" i="38" s="1"/>
  <c r="AS20" i="11" l="1"/>
  <c r="BK20" i="11"/>
  <c r="AS34" i="11"/>
  <c r="AS35" i="11"/>
  <c r="AS12" i="11"/>
  <c r="AS23" i="11"/>
  <c r="AS14" i="11"/>
  <c r="AS22" i="11"/>
  <c r="AS29" i="11"/>
  <c r="AS32" i="11"/>
  <c r="AS33" i="11"/>
  <c r="AS13" i="11"/>
  <c r="AS28" i="11"/>
  <c r="AS17" i="11"/>
  <c r="AS10" i="11"/>
  <c r="BK34" i="11"/>
  <c r="BK12" i="11"/>
  <c r="BK13" i="11"/>
  <c r="BK28" i="11"/>
  <c r="BK22" i="11"/>
  <c r="BK14" i="11"/>
  <c r="BK17" i="11"/>
  <c r="BK19" i="11"/>
  <c r="AS25" i="11"/>
  <c r="AS16" i="11"/>
  <c r="AS19" i="11"/>
  <c r="BK24" i="11"/>
  <c r="BK31" i="11"/>
  <c r="AS31" i="11"/>
  <c r="AS30" i="11"/>
  <c r="AS24" i="11"/>
  <c r="BL1" i="11"/>
  <c r="BK11" i="11"/>
  <c r="BK15" i="11"/>
  <c r="BK27" i="11"/>
  <c r="P11" i="38"/>
  <c r="P7" i="38"/>
  <c r="AT1" i="11"/>
  <c r="AS27" i="11"/>
  <c r="AS21" i="11"/>
  <c r="AS18" i="11"/>
  <c r="AS15" i="11"/>
  <c r="AS11" i="11"/>
  <c r="AS26" i="11"/>
  <c r="A13" i="38"/>
  <c r="D14" i="38"/>
  <c r="Q8" i="38"/>
  <c r="M8" i="38"/>
  <c r="K8" i="38"/>
  <c r="I8" i="38"/>
  <c r="G8" i="38"/>
  <c r="L8" i="38"/>
  <c r="H8" i="38"/>
  <c r="N8" i="38"/>
  <c r="J8" i="38"/>
  <c r="F8" i="38"/>
  <c r="T8" i="38" s="1"/>
  <c r="D18" i="38"/>
  <c r="A17" i="38"/>
  <c r="N12" i="38"/>
  <c r="L12" i="38"/>
  <c r="J12" i="38"/>
  <c r="H12" i="38"/>
  <c r="F12" i="38"/>
  <c r="T12" i="38" s="1"/>
  <c r="Q12" i="38"/>
  <c r="K12" i="38"/>
  <c r="G12" i="38"/>
  <c r="M12" i="38"/>
  <c r="I12" i="38"/>
  <c r="D10" i="38"/>
  <c r="A10" i="38" s="1"/>
  <c r="A9" i="38"/>
  <c r="Q16" i="38"/>
  <c r="N16" i="38"/>
  <c r="L16" i="38"/>
  <c r="J16" i="38"/>
  <c r="H16" i="38"/>
  <c r="F16" i="38"/>
  <c r="T16" i="38" s="1"/>
  <c r="K16" i="38"/>
  <c r="G16" i="38"/>
  <c r="M16" i="38"/>
  <c r="I16" i="38"/>
  <c r="O21" i="38"/>
  <c r="D26" i="38"/>
  <c r="D22" i="38"/>
  <c r="A21" i="38"/>
  <c r="AT20" i="11" l="1"/>
  <c r="BL20" i="11"/>
  <c r="BL34" i="11"/>
  <c r="BL12" i="11"/>
  <c r="BL14" i="11"/>
  <c r="BL28" i="11"/>
  <c r="BL13" i="11"/>
  <c r="BL17" i="11"/>
  <c r="BL22" i="11"/>
  <c r="AT34" i="11"/>
  <c r="AT22" i="11"/>
  <c r="AT12" i="11"/>
  <c r="AT23" i="11"/>
  <c r="AT29" i="11"/>
  <c r="AT13" i="11"/>
  <c r="AT14" i="11"/>
  <c r="AT33" i="11"/>
  <c r="AT35" i="11"/>
  <c r="AT17" i="11"/>
  <c r="AT32" i="11"/>
  <c r="AT28" i="11"/>
  <c r="AT10" i="11"/>
  <c r="AT25" i="11"/>
  <c r="AT19" i="11"/>
  <c r="AT16" i="11"/>
  <c r="BL19" i="11"/>
  <c r="AT24" i="11"/>
  <c r="AT30" i="11"/>
  <c r="AT31" i="11"/>
  <c r="BL24" i="11"/>
  <c r="BL31" i="11"/>
  <c r="BM1" i="11"/>
  <c r="BL27" i="11"/>
  <c r="BL11" i="11"/>
  <c r="BL15" i="11"/>
  <c r="P16" i="38"/>
  <c r="P8" i="38"/>
  <c r="P12" i="38"/>
  <c r="AU1" i="11"/>
  <c r="AT26" i="11"/>
  <c r="AT27" i="11"/>
  <c r="AT18" i="11"/>
  <c r="AT21" i="11"/>
  <c r="AT15" i="11"/>
  <c r="AT11" i="11"/>
  <c r="M21" i="38"/>
  <c r="K21" i="38"/>
  <c r="I21" i="38"/>
  <c r="G21" i="38"/>
  <c r="N21" i="38"/>
  <c r="J21" i="38"/>
  <c r="F21" i="38"/>
  <c r="T21" i="38" s="1"/>
  <c r="Q21" i="38"/>
  <c r="L21" i="38"/>
  <c r="H21" i="38"/>
  <c r="D31" i="38"/>
  <c r="D27" i="38"/>
  <c r="A26" i="38"/>
  <c r="O26" i="38"/>
  <c r="Q9" i="38"/>
  <c r="M9" i="38"/>
  <c r="K9" i="38"/>
  <c r="I9" i="38"/>
  <c r="G9" i="38"/>
  <c r="L9" i="38"/>
  <c r="H9" i="38"/>
  <c r="N9" i="38"/>
  <c r="J9" i="38"/>
  <c r="F9" i="38"/>
  <c r="T9" i="38" s="1"/>
  <c r="Q17" i="38"/>
  <c r="M17" i="38"/>
  <c r="K17" i="38"/>
  <c r="I17" i="38"/>
  <c r="G17" i="38"/>
  <c r="N17" i="38"/>
  <c r="J17" i="38"/>
  <c r="F17" i="38"/>
  <c r="T17" i="38" s="1"/>
  <c r="L17" i="38"/>
  <c r="H17" i="38"/>
  <c r="A14" i="38"/>
  <c r="D15" i="38"/>
  <c r="A15" i="38" s="1"/>
  <c r="A22" i="38"/>
  <c r="D23" i="38"/>
  <c r="Q10" i="38"/>
  <c r="M10" i="38"/>
  <c r="K10" i="38"/>
  <c r="I10" i="38"/>
  <c r="G10" i="38"/>
  <c r="L10" i="38"/>
  <c r="H10" i="38"/>
  <c r="N10" i="38"/>
  <c r="J10" i="38"/>
  <c r="F10" i="38"/>
  <c r="T10" i="38" s="1"/>
  <c r="D19" i="38"/>
  <c r="A18" i="38"/>
  <c r="N13" i="38"/>
  <c r="L13" i="38"/>
  <c r="J13" i="38"/>
  <c r="H13" i="38"/>
  <c r="F13" i="38"/>
  <c r="T13" i="38" s="1"/>
  <c r="Q13" i="38"/>
  <c r="K13" i="38"/>
  <c r="G13" i="38"/>
  <c r="M13" i="38"/>
  <c r="I13" i="38"/>
  <c r="AU20" i="11" l="1"/>
  <c r="BM20" i="11"/>
  <c r="BM34" i="11"/>
  <c r="BM14" i="11"/>
  <c r="BM12" i="11"/>
  <c r="BM13" i="11"/>
  <c r="BM22" i="11"/>
  <c r="BM28" i="11"/>
  <c r="BM17" i="11"/>
  <c r="AU34" i="11"/>
  <c r="AU28" i="11"/>
  <c r="AU32" i="11"/>
  <c r="AU12" i="11"/>
  <c r="AU22" i="11"/>
  <c r="AU10" i="11"/>
  <c r="AU23" i="11"/>
  <c r="AU13" i="11"/>
  <c r="AU14" i="11"/>
  <c r="AU17" i="11"/>
  <c r="AU29" i="11"/>
  <c r="AU35" i="11"/>
  <c r="AU33" i="11"/>
  <c r="BM19" i="11"/>
  <c r="AU25" i="11"/>
  <c r="AU19" i="11"/>
  <c r="AU16" i="11"/>
  <c r="AU24" i="11"/>
  <c r="AU31" i="11"/>
  <c r="AU30" i="11"/>
  <c r="BM31" i="11"/>
  <c r="BM24" i="11"/>
  <c r="BN1" i="11"/>
  <c r="BM27" i="11"/>
  <c r="BM11" i="11"/>
  <c r="BM15" i="11"/>
  <c r="P10" i="38"/>
  <c r="P17" i="38"/>
  <c r="P9" i="38"/>
  <c r="P13" i="38"/>
  <c r="P21" i="38"/>
  <c r="AV1" i="11"/>
  <c r="AU11" i="11"/>
  <c r="AU18" i="11"/>
  <c r="AU15" i="11"/>
  <c r="AU27" i="11"/>
  <c r="AU21" i="11"/>
  <c r="AU26" i="11"/>
  <c r="Q18" i="38"/>
  <c r="M18" i="38"/>
  <c r="K18" i="38"/>
  <c r="I18" i="38"/>
  <c r="G18" i="38"/>
  <c r="N18" i="38"/>
  <c r="J18" i="38"/>
  <c r="F18" i="38"/>
  <c r="T18" i="38" s="1"/>
  <c r="L18" i="38"/>
  <c r="H18" i="38"/>
  <c r="A23" i="38"/>
  <c r="D24" i="38"/>
  <c r="N15" i="38"/>
  <c r="L15" i="38"/>
  <c r="J15" i="38"/>
  <c r="H15" i="38"/>
  <c r="F15" i="38"/>
  <c r="T15" i="38" s="1"/>
  <c r="Q15" i="38"/>
  <c r="K15" i="38"/>
  <c r="G15" i="38"/>
  <c r="M15" i="38"/>
  <c r="I15" i="38"/>
  <c r="D28" i="38"/>
  <c r="A27" i="38"/>
  <c r="D20" i="38"/>
  <c r="A20" i="38" s="1"/>
  <c r="A19" i="38"/>
  <c r="N22" i="38"/>
  <c r="L22" i="38"/>
  <c r="J22" i="38"/>
  <c r="H22" i="38"/>
  <c r="F22" i="38"/>
  <c r="T22" i="38" s="1"/>
  <c r="M22" i="38"/>
  <c r="I22" i="38"/>
  <c r="Q22" i="38"/>
  <c r="K22" i="38"/>
  <c r="G22" i="38"/>
  <c r="N14" i="38"/>
  <c r="L14" i="38"/>
  <c r="J14" i="38"/>
  <c r="H14" i="38"/>
  <c r="F14" i="38"/>
  <c r="T14" i="38" s="1"/>
  <c r="Q14" i="38"/>
  <c r="K14" i="38"/>
  <c r="G14" i="38"/>
  <c r="M14" i="38"/>
  <c r="I14" i="38"/>
  <c r="Q26" i="38"/>
  <c r="N26" i="38"/>
  <c r="L26" i="38"/>
  <c r="J26" i="38"/>
  <c r="H26" i="38"/>
  <c r="F26" i="38"/>
  <c r="T26" i="38" s="1"/>
  <c r="M26" i="38"/>
  <c r="I26" i="38"/>
  <c r="K26" i="38"/>
  <c r="G26" i="38"/>
  <c r="O31" i="38"/>
  <c r="A31" i="38"/>
  <c r="D36" i="38"/>
  <c r="D32" i="38"/>
  <c r="BN20" i="11" l="1"/>
  <c r="AV20" i="11"/>
  <c r="AV34" i="11"/>
  <c r="AV33" i="11"/>
  <c r="AV35" i="11"/>
  <c r="AV12" i="11"/>
  <c r="AV23" i="11"/>
  <c r="AV14" i="11"/>
  <c r="AV13" i="11"/>
  <c r="AV17" i="11"/>
  <c r="AV29" i="11"/>
  <c r="AV10" i="11"/>
  <c r="AV32" i="11"/>
  <c r="AV22" i="11"/>
  <c r="AV28" i="11"/>
  <c r="BN34" i="11"/>
  <c r="BN12" i="11"/>
  <c r="BN14" i="11"/>
  <c r="BN22" i="11"/>
  <c r="BN13" i="11"/>
  <c r="BN17" i="11"/>
  <c r="BN28" i="11"/>
  <c r="AV16" i="11"/>
  <c r="AV19" i="11"/>
  <c r="AV25" i="11"/>
  <c r="BN19" i="11"/>
  <c r="AV24" i="11"/>
  <c r="AV31" i="11"/>
  <c r="AV30" i="11"/>
  <c r="BN24" i="11"/>
  <c r="BN31" i="11"/>
  <c r="BO1" i="11"/>
  <c r="BN27" i="11"/>
  <c r="BN11" i="11"/>
  <c r="BN15" i="11"/>
  <c r="P18" i="38"/>
  <c r="P26" i="38"/>
  <c r="P15" i="38"/>
  <c r="P22" i="38"/>
  <c r="P14" i="38"/>
  <c r="AW1" i="11"/>
  <c r="AV26" i="11"/>
  <c r="AV18" i="11"/>
  <c r="AV21" i="11"/>
  <c r="AV27" i="11"/>
  <c r="AV15" i="11"/>
  <c r="AV11" i="11"/>
  <c r="A32" i="38"/>
  <c r="D33" i="38"/>
  <c r="M31" i="38"/>
  <c r="K31" i="38"/>
  <c r="I31" i="38"/>
  <c r="G31" i="38"/>
  <c r="Q31" i="38"/>
  <c r="L31" i="38"/>
  <c r="H31" i="38"/>
  <c r="N31" i="38"/>
  <c r="J31" i="38"/>
  <c r="F31" i="38"/>
  <c r="T31" i="38" s="1"/>
  <c r="Q19" i="38"/>
  <c r="M19" i="38"/>
  <c r="K19" i="38"/>
  <c r="I19" i="38"/>
  <c r="G19" i="38"/>
  <c r="N19" i="38"/>
  <c r="J19" i="38"/>
  <c r="F19" i="38"/>
  <c r="T19" i="38" s="1"/>
  <c r="L19" i="38"/>
  <c r="H19" i="38"/>
  <c r="Q27" i="38"/>
  <c r="M27" i="38"/>
  <c r="K27" i="38"/>
  <c r="I27" i="38"/>
  <c r="G27" i="38"/>
  <c r="L27" i="38"/>
  <c r="H27" i="38"/>
  <c r="N27" i="38"/>
  <c r="J27" i="38"/>
  <c r="F27" i="38"/>
  <c r="T27" i="38" s="1"/>
  <c r="A24" i="38"/>
  <c r="D25" i="38"/>
  <c r="A25" i="38" s="1"/>
  <c r="D41" i="38"/>
  <c r="D37" i="38"/>
  <c r="A36" i="38"/>
  <c r="O36" i="38"/>
  <c r="Q20" i="38"/>
  <c r="M20" i="38"/>
  <c r="K20" i="38"/>
  <c r="I20" i="38"/>
  <c r="G20" i="38"/>
  <c r="N20" i="38"/>
  <c r="J20" i="38"/>
  <c r="F20" i="38"/>
  <c r="T20" i="38" s="1"/>
  <c r="L20" i="38"/>
  <c r="H20" i="38"/>
  <c r="D29" i="38"/>
  <c r="A28" i="38"/>
  <c r="N23" i="38"/>
  <c r="L23" i="38"/>
  <c r="J23" i="38"/>
  <c r="H23" i="38"/>
  <c r="F23" i="38"/>
  <c r="T23" i="38" s="1"/>
  <c r="M23" i="38"/>
  <c r="I23" i="38"/>
  <c r="Q23" i="38"/>
  <c r="K23" i="38"/>
  <c r="G23" i="38"/>
  <c r="BO20" i="11" l="1"/>
  <c r="AW20" i="11"/>
  <c r="AW34" i="11"/>
  <c r="AW32" i="11"/>
  <c r="AW13" i="11"/>
  <c r="AW35" i="11"/>
  <c r="AW14" i="11"/>
  <c r="AW33" i="11"/>
  <c r="AW23" i="11"/>
  <c r="AW12" i="11"/>
  <c r="AW29" i="11"/>
  <c r="AW22" i="11"/>
  <c r="AW28" i="11"/>
  <c r="AW17" i="11"/>
  <c r="AW10" i="11"/>
  <c r="BO34" i="11"/>
  <c r="BO22" i="11"/>
  <c r="BO12" i="11"/>
  <c r="BO14" i="11"/>
  <c r="BO28" i="11"/>
  <c r="BO13" i="11"/>
  <c r="BO17" i="11"/>
  <c r="AW19" i="11"/>
  <c r="AW25" i="11"/>
  <c r="AW16" i="11"/>
  <c r="BO19" i="11"/>
  <c r="AW31" i="11"/>
  <c r="AW30" i="11"/>
  <c r="AW24" i="11"/>
  <c r="BO24" i="11"/>
  <c r="BO31" i="11"/>
  <c r="BP1" i="11"/>
  <c r="BO15" i="11"/>
  <c r="BO11" i="11"/>
  <c r="BO27" i="11"/>
  <c r="P20" i="38"/>
  <c r="P27" i="38"/>
  <c r="P19" i="38"/>
  <c r="P31" i="38"/>
  <c r="P23" i="38"/>
  <c r="AX1" i="11"/>
  <c r="AW21" i="11"/>
  <c r="AW18" i="11"/>
  <c r="AW27" i="11"/>
  <c r="AW15" i="11"/>
  <c r="AW11" i="11"/>
  <c r="AW26" i="11"/>
  <c r="Q28" i="38"/>
  <c r="M28" i="38"/>
  <c r="K28" i="38"/>
  <c r="I28" i="38"/>
  <c r="G28" i="38"/>
  <c r="L28" i="38"/>
  <c r="H28" i="38"/>
  <c r="N28" i="38"/>
  <c r="J28" i="38"/>
  <c r="F28" i="38"/>
  <c r="T28" i="38" s="1"/>
  <c r="D38" i="38"/>
  <c r="A37" i="38"/>
  <c r="N25" i="38"/>
  <c r="L25" i="38"/>
  <c r="J25" i="38"/>
  <c r="H25" i="38"/>
  <c r="F25" i="38"/>
  <c r="T25" i="38" s="1"/>
  <c r="M25" i="38"/>
  <c r="I25" i="38"/>
  <c r="Q25" i="38"/>
  <c r="K25" i="38"/>
  <c r="G25" i="38"/>
  <c r="A33" i="38"/>
  <c r="D34" i="38"/>
  <c r="D30" i="38"/>
  <c r="A30" i="38" s="1"/>
  <c r="A29" i="38"/>
  <c r="Q36" i="38"/>
  <c r="N36" i="38"/>
  <c r="L36" i="38"/>
  <c r="J36" i="38"/>
  <c r="H36" i="38"/>
  <c r="F36" i="38"/>
  <c r="T36" i="38" s="1"/>
  <c r="K36" i="38"/>
  <c r="G36" i="38"/>
  <c r="M36" i="38"/>
  <c r="I36" i="38"/>
  <c r="O41" i="38"/>
  <c r="D46" i="38"/>
  <c r="D42" i="38"/>
  <c r="A41" i="38"/>
  <c r="N24" i="38"/>
  <c r="L24" i="38"/>
  <c r="J24" i="38"/>
  <c r="H24" i="38"/>
  <c r="F24" i="38"/>
  <c r="T24" i="38" s="1"/>
  <c r="M24" i="38"/>
  <c r="I24" i="38"/>
  <c r="Q24" i="38"/>
  <c r="K24" i="38"/>
  <c r="G24" i="38"/>
  <c r="N32" i="38"/>
  <c r="L32" i="38"/>
  <c r="J32" i="38"/>
  <c r="H32" i="38"/>
  <c r="F32" i="38"/>
  <c r="T32" i="38" s="1"/>
  <c r="Q32" i="38"/>
  <c r="K32" i="38"/>
  <c r="G32" i="38"/>
  <c r="M32" i="38"/>
  <c r="I32" i="38"/>
  <c r="BP20" i="11" l="1"/>
  <c r="AX20" i="11"/>
  <c r="AX34" i="11"/>
  <c r="AX13" i="11"/>
  <c r="AX35" i="11"/>
  <c r="AX12" i="11"/>
  <c r="AX17" i="11"/>
  <c r="AX14" i="11"/>
  <c r="AX22" i="11"/>
  <c r="AX23" i="11"/>
  <c r="AX29" i="11"/>
  <c r="AX10" i="11"/>
  <c r="AX33" i="11"/>
  <c r="AX28" i="11"/>
  <c r="AX32" i="11"/>
  <c r="BP34" i="11"/>
  <c r="BP28" i="11"/>
  <c r="BP12" i="11"/>
  <c r="BP14" i="11"/>
  <c r="BP22" i="11"/>
  <c r="BP17" i="11"/>
  <c r="BP13" i="11"/>
  <c r="AX16" i="11"/>
  <c r="AX25" i="11"/>
  <c r="AX19" i="11"/>
  <c r="BP19" i="11"/>
  <c r="AX24" i="11"/>
  <c r="AX31" i="11"/>
  <c r="AX30" i="11"/>
  <c r="BP31" i="11"/>
  <c r="BP24" i="11"/>
  <c r="BQ1" i="11"/>
  <c r="BP27" i="11"/>
  <c r="BP11" i="11"/>
  <c r="BP15" i="11"/>
  <c r="P28" i="38"/>
  <c r="P36" i="38"/>
  <c r="P32" i="38"/>
  <c r="P25" i="38"/>
  <c r="P24" i="38"/>
  <c r="AY1" i="11"/>
  <c r="AX26" i="11"/>
  <c r="AX27" i="11"/>
  <c r="AX18" i="11"/>
  <c r="AX21" i="11"/>
  <c r="AX15" i="11"/>
  <c r="AX11" i="11"/>
  <c r="M41" i="38"/>
  <c r="K41" i="38"/>
  <c r="I41" i="38"/>
  <c r="G41" i="38"/>
  <c r="N41" i="38"/>
  <c r="J41" i="38"/>
  <c r="F41" i="38"/>
  <c r="T41" i="38" s="1"/>
  <c r="Q41" i="38"/>
  <c r="L41" i="38"/>
  <c r="H41" i="38"/>
  <c r="D51" i="38"/>
  <c r="D47" i="38"/>
  <c r="A46" i="38"/>
  <c r="O46" i="38"/>
  <c r="Q29" i="38"/>
  <c r="M29" i="38"/>
  <c r="K29" i="38"/>
  <c r="I29" i="38"/>
  <c r="G29" i="38"/>
  <c r="L29" i="38"/>
  <c r="H29" i="38"/>
  <c r="N29" i="38"/>
  <c r="J29" i="38"/>
  <c r="F29" i="38"/>
  <c r="T29" i="38" s="1"/>
  <c r="A34" i="38"/>
  <c r="D35" i="38"/>
  <c r="A35" i="38" s="1"/>
  <c r="Q37" i="38"/>
  <c r="M37" i="38"/>
  <c r="K37" i="38"/>
  <c r="I37" i="38"/>
  <c r="G37" i="38"/>
  <c r="N37" i="38"/>
  <c r="J37" i="38"/>
  <c r="F37" i="38"/>
  <c r="T37" i="38" s="1"/>
  <c r="L37" i="38"/>
  <c r="H37" i="38"/>
  <c r="A42" i="38"/>
  <c r="D43" i="38"/>
  <c r="Q30" i="38"/>
  <c r="M30" i="38"/>
  <c r="K30" i="38"/>
  <c r="I30" i="38"/>
  <c r="G30" i="38"/>
  <c r="L30" i="38"/>
  <c r="H30" i="38"/>
  <c r="N30" i="38"/>
  <c r="J30" i="38"/>
  <c r="F30" i="38"/>
  <c r="T30" i="38" s="1"/>
  <c r="N33" i="38"/>
  <c r="L33" i="38"/>
  <c r="J33" i="38"/>
  <c r="H33" i="38"/>
  <c r="F33" i="38"/>
  <c r="T33" i="38" s="1"/>
  <c r="Q33" i="38"/>
  <c r="K33" i="38"/>
  <c r="G33" i="38"/>
  <c r="M33" i="38"/>
  <c r="I33" i="38"/>
  <c r="D39" i="38"/>
  <c r="A38" i="38"/>
  <c r="BQ20" i="11" l="1"/>
  <c r="AY20" i="11"/>
  <c r="AY34" i="11"/>
  <c r="AY12" i="11"/>
  <c r="AY23" i="11"/>
  <c r="AY14" i="11"/>
  <c r="AY13" i="11"/>
  <c r="AY29" i="11"/>
  <c r="AY22" i="11"/>
  <c r="AY28" i="11"/>
  <c r="AY35" i="11"/>
  <c r="AY33" i="11"/>
  <c r="AY10" i="11"/>
  <c r="AY32" i="11"/>
  <c r="AY17" i="11"/>
  <c r="BQ34" i="11"/>
  <c r="BQ22" i="11"/>
  <c r="BQ12" i="11"/>
  <c r="BQ14" i="11"/>
  <c r="BQ13" i="11"/>
  <c r="BQ28" i="11"/>
  <c r="BQ17" i="11"/>
  <c r="AY25" i="11"/>
  <c r="AY19" i="11"/>
  <c r="AY16" i="11"/>
  <c r="BQ19" i="11"/>
  <c r="AY24" i="11"/>
  <c r="AY30" i="11"/>
  <c r="AY31" i="11"/>
  <c r="BQ24" i="11"/>
  <c r="BQ31" i="11"/>
  <c r="BR1" i="11"/>
  <c r="BQ27" i="11"/>
  <c r="BQ15" i="11"/>
  <c r="BQ11" i="11"/>
  <c r="P29" i="38"/>
  <c r="P41" i="38"/>
  <c r="P30" i="38"/>
  <c r="P37" i="38"/>
  <c r="P33" i="38"/>
  <c r="AZ1" i="11"/>
  <c r="AY15" i="11"/>
  <c r="AY18" i="11"/>
  <c r="AY11" i="11"/>
  <c r="AY27" i="11"/>
  <c r="AY21" i="11"/>
  <c r="AY26" i="11"/>
  <c r="Q38" i="38"/>
  <c r="M38" i="38"/>
  <c r="K38" i="38"/>
  <c r="I38" i="38"/>
  <c r="G38" i="38"/>
  <c r="N38" i="38"/>
  <c r="J38" i="38"/>
  <c r="F38" i="38"/>
  <c r="T38" i="38" s="1"/>
  <c r="L38" i="38"/>
  <c r="H38" i="38"/>
  <c r="A43" i="38"/>
  <c r="D44" i="38"/>
  <c r="N35" i="38"/>
  <c r="L35" i="38"/>
  <c r="J35" i="38"/>
  <c r="H35" i="38"/>
  <c r="F35" i="38"/>
  <c r="T35" i="38" s="1"/>
  <c r="Q35" i="38"/>
  <c r="K35" i="38"/>
  <c r="G35" i="38"/>
  <c r="M35" i="38"/>
  <c r="I35" i="38"/>
  <c r="D48" i="38"/>
  <c r="A47" i="38"/>
  <c r="D40" i="38"/>
  <c r="A40" i="38" s="1"/>
  <c r="A39" i="38"/>
  <c r="N42" i="38"/>
  <c r="L42" i="38"/>
  <c r="J42" i="38"/>
  <c r="H42" i="38"/>
  <c r="F42" i="38"/>
  <c r="T42" i="38" s="1"/>
  <c r="M42" i="38"/>
  <c r="I42" i="38"/>
  <c r="Q42" i="38"/>
  <c r="K42" i="38"/>
  <c r="G42" i="38"/>
  <c r="N34" i="38"/>
  <c r="L34" i="38"/>
  <c r="J34" i="38"/>
  <c r="H34" i="38"/>
  <c r="F34" i="38"/>
  <c r="T34" i="38" s="1"/>
  <c r="Q34" i="38"/>
  <c r="K34" i="38"/>
  <c r="G34" i="38"/>
  <c r="M34" i="38"/>
  <c r="I34" i="38"/>
  <c r="Q46" i="38"/>
  <c r="N46" i="38"/>
  <c r="L46" i="38"/>
  <c r="J46" i="38"/>
  <c r="H46" i="38"/>
  <c r="F46" i="38"/>
  <c r="T46" i="38" s="1"/>
  <c r="M46" i="38"/>
  <c r="I46" i="38"/>
  <c r="K46" i="38"/>
  <c r="G46" i="38"/>
  <c r="O51" i="38"/>
  <c r="A51" i="38"/>
  <c r="D56" i="38"/>
  <c r="D52" i="38"/>
  <c r="BR20" i="11" l="1"/>
  <c r="AZ20" i="11"/>
  <c r="AZ34" i="11"/>
  <c r="AZ28" i="11"/>
  <c r="AZ12" i="11"/>
  <c r="AZ29" i="11"/>
  <c r="AZ14" i="11"/>
  <c r="AZ33" i="11"/>
  <c r="AZ23" i="11"/>
  <c r="AZ13" i="11"/>
  <c r="AZ32" i="11"/>
  <c r="AZ22" i="11"/>
  <c r="AZ35" i="11"/>
  <c r="AZ10" i="11"/>
  <c r="AZ17" i="11"/>
  <c r="BR34" i="11"/>
  <c r="BR14" i="11"/>
  <c r="BR12" i="11"/>
  <c r="BR13" i="11"/>
  <c r="BR22" i="11"/>
  <c r="BR28" i="11"/>
  <c r="BR17" i="11"/>
  <c r="AZ16" i="11"/>
  <c r="AZ25" i="11"/>
  <c r="AZ19" i="11"/>
  <c r="BR19" i="11"/>
  <c r="AZ31" i="11"/>
  <c r="AZ24" i="11"/>
  <c r="AZ30" i="11"/>
  <c r="BR31" i="11"/>
  <c r="BR24" i="11"/>
  <c r="BS1" i="11"/>
  <c r="BR27" i="11"/>
  <c r="BR15" i="11"/>
  <c r="BR11" i="11"/>
  <c r="P46" i="38"/>
  <c r="P38" i="38"/>
  <c r="P34" i="38"/>
  <c r="P42" i="38"/>
  <c r="P35" i="38"/>
  <c r="BA1" i="11"/>
  <c r="AZ26" i="11"/>
  <c r="AZ27" i="11"/>
  <c r="AZ18" i="11"/>
  <c r="AZ21" i="11"/>
  <c r="AZ15" i="11"/>
  <c r="AZ11" i="11"/>
  <c r="A52" i="38"/>
  <c r="D53" i="38"/>
  <c r="M51" i="38"/>
  <c r="K51" i="38"/>
  <c r="I51" i="38"/>
  <c r="G51" i="38"/>
  <c r="Q51" i="38"/>
  <c r="L51" i="38"/>
  <c r="H51" i="38"/>
  <c r="N51" i="38"/>
  <c r="J51" i="38"/>
  <c r="F51" i="38"/>
  <c r="T51" i="38" s="1"/>
  <c r="Q39" i="38"/>
  <c r="M39" i="38"/>
  <c r="K39" i="38"/>
  <c r="I39" i="38"/>
  <c r="G39" i="38"/>
  <c r="N39" i="38"/>
  <c r="J39" i="38"/>
  <c r="F39" i="38"/>
  <c r="T39" i="38" s="1"/>
  <c r="L39" i="38"/>
  <c r="H39" i="38"/>
  <c r="Q47" i="38"/>
  <c r="M47" i="38"/>
  <c r="K47" i="38"/>
  <c r="I47" i="38"/>
  <c r="G47" i="38"/>
  <c r="L47" i="38"/>
  <c r="H47" i="38"/>
  <c r="N47" i="38"/>
  <c r="J47" i="38"/>
  <c r="F47" i="38"/>
  <c r="T47" i="38" s="1"/>
  <c r="A44" i="38"/>
  <c r="D45" i="38"/>
  <c r="A45" i="38" s="1"/>
  <c r="D61" i="38"/>
  <c r="D57" i="38"/>
  <c r="A56" i="38"/>
  <c r="O56" i="38"/>
  <c r="Q40" i="38"/>
  <c r="M40" i="38"/>
  <c r="K40" i="38"/>
  <c r="I40" i="38"/>
  <c r="G40" i="38"/>
  <c r="N40" i="38"/>
  <c r="J40" i="38"/>
  <c r="F40" i="38"/>
  <c r="T40" i="38" s="1"/>
  <c r="L40" i="38"/>
  <c r="H40" i="38"/>
  <c r="D49" i="38"/>
  <c r="A48" i="38"/>
  <c r="N43" i="38"/>
  <c r="L43" i="38"/>
  <c r="J43" i="38"/>
  <c r="H43" i="38"/>
  <c r="F43" i="38"/>
  <c r="T43" i="38" s="1"/>
  <c r="M43" i="38"/>
  <c r="I43" i="38"/>
  <c r="Q43" i="38"/>
  <c r="K43" i="38"/>
  <c r="G43" i="38"/>
  <c r="BS20" i="11" l="1"/>
  <c r="BA20" i="11"/>
  <c r="BA34" i="11"/>
  <c r="BA10" i="11"/>
  <c r="BA35" i="11"/>
  <c r="BA12" i="11"/>
  <c r="BA23" i="11"/>
  <c r="BA29" i="11"/>
  <c r="BA13" i="11"/>
  <c r="BA14" i="11"/>
  <c r="BA33" i="11"/>
  <c r="BA28" i="11"/>
  <c r="BA32" i="11"/>
  <c r="BA22" i="11"/>
  <c r="BA17" i="11"/>
  <c r="BS34" i="11"/>
  <c r="BS13" i="11"/>
  <c r="BS17" i="11"/>
  <c r="BS12" i="11"/>
  <c r="BS22" i="11"/>
  <c r="BS14" i="11"/>
  <c r="BS28" i="11"/>
  <c r="BA25" i="11"/>
  <c r="BA19" i="11"/>
  <c r="BA16" i="11"/>
  <c r="BS19" i="11"/>
  <c r="BS24" i="11"/>
  <c r="BS31" i="11"/>
  <c r="BA30" i="11"/>
  <c r="BA24" i="11"/>
  <c r="BA31" i="11"/>
  <c r="BT1" i="11"/>
  <c r="BS15" i="11"/>
  <c r="BS11" i="11"/>
  <c r="BS27" i="11"/>
  <c r="P43" i="38"/>
  <c r="P40" i="38"/>
  <c r="P47" i="38"/>
  <c r="P39" i="38"/>
  <c r="P51" i="38"/>
  <c r="BB1" i="11"/>
  <c r="BA27" i="11"/>
  <c r="BA18" i="11"/>
  <c r="BA21" i="11"/>
  <c r="BA15" i="11"/>
  <c r="BA11" i="11"/>
  <c r="BA26" i="11"/>
  <c r="Q48" i="38"/>
  <c r="M48" i="38"/>
  <c r="K48" i="38"/>
  <c r="I48" i="38"/>
  <c r="G48" i="38"/>
  <c r="L48" i="38"/>
  <c r="H48" i="38"/>
  <c r="N48" i="38"/>
  <c r="J48" i="38"/>
  <c r="F48" i="38"/>
  <c r="T48" i="38" s="1"/>
  <c r="D58" i="38"/>
  <c r="A57" i="38"/>
  <c r="N45" i="38"/>
  <c r="L45" i="38"/>
  <c r="J45" i="38"/>
  <c r="H45" i="38"/>
  <c r="F45" i="38"/>
  <c r="T45" i="38" s="1"/>
  <c r="M45" i="38"/>
  <c r="I45" i="38"/>
  <c r="Q45" i="38"/>
  <c r="K45" i="38"/>
  <c r="G45" i="38"/>
  <c r="A53" i="38"/>
  <c r="D54" i="38"/>
  <c r="D50" i="38"/>
  <c r="A50" i="38" s="1"/>
  <c r="A49" i="38"/>
  <c r="Q56" i="38"/>
  <c r="N56" i="38"/>
  <c r="L56" i="38"/>
  <c r="J56" i="38"/>
  <c r="H56" i="38"/>
  <c r="F56" i="38"/>
  <c r="T56" i="38" s="1"/>
  <c r="K56" i="38"/>
  <c r="G56" i="38"/>
  <c r="M56" i="38"/>
  <c r="I56" i="38"/>
  <c r="O61" i="38"/>
  <c r="D66" i="38"/>
  <c r="D62" i="38"/>
  <c r="A61" i="38"/>
  <c r="N44" i="38"/>
  <c r="L44" i="38"/>
  <c r="J44" i="38"/>
  <c r="H44" i="38"/>
  <c r="F44" i="38"/>
  <c r="T44" i="38" s="1"/>
  <c r="M44" i="38"/>
  <c r="I44" i="38"/>
  <c r="Q44" i="38"/>
  <c r="K44" i="38"/>
  <c r="G44" i="38"/>
  <c r="N52" i="38"/>
  <c r="L52" i="38"/>
  <c r="J52" i="38"/>
  <c r="H52" i="38"/>
  <c r="F52" i="38"/>
  <c r="T52" i="38" s="1"/>
  <c r="Q52" i="38"/>
  <c r="K52" i="38"/>
  <c r="G52" i="38"/>
  <c r="M52" i="38"/>
  <c r="I52" i="38"/>
  <c r="BT20" i="11" l="1"/>
  <c r="BB20" i="11"/>
  <c r="BB34" i="11"/>
  <c r="BB35" i="11"/>
  <c r="BB14" i="11"/>
  <c r="BB23" i="11"/>
  <c r="BB12" i="11"/>
  <c r="BB33" i="11"/>
  <c r="BB29" i="11"/>
  <c r="BB22" i="11"/>
  <c r="BB32" i="11"/>
  <c r="BB13" i="11"/>
  <c r="BB28" i="11"/>
  <c r="BB10" i="11"/>
  <c r="BB17" i="11"/>
  <c r="BT34" i="11"/>
  <c r="BT12" i="11"/>
  <c r="BT14" i="11"/>
  <c r="BT28" i="11"/>
  <c r="BT13" i="11"/>
  <c r="BT22" i="11"/>
  <c r="BT17" i="11"/>
  <c r="BB16" i="11"/>
  <c r="BB25" i="11"/>
  <c r="BB19" i="11"/>
  <c r="BT19" i="11"/>
  <c r="BB31" i="11"/>
  <c r="BB24" i="11"/>
  <c r="BB30" i="11"/>
  <c r="BT31" i="11"/>
  <c r="BT24" i="11"/>
  <c r="BU1" i="11"/>
  <c r="BT27" i="11"/>
  <c r="BT11" i="11"/>
  <c r="BT15" i="11"/>
  <c r="P44" i="38"/>
  <c r="P56" i="38"/>
  <c r="P45" i="38"/>
  <c r="P52" i="38"/>
  <c r="P48" i="38"/>
  <c r="BC1" i="11"/>
  <c r="BB26" i="11"/>
  <c r="BB27" i="11"/>
  <c r="BB18" i="11"/>
  <c r="BB21" i="11"/>
  <c r="BB15" i="11"/>
  <c r="BB11" i="11"/>
  <c r="M61" i="38"/>
  <c r="K61" i="38"/>
  <c r="I61" i="38"/>
  <c r="G61" i="38"/>
  <c r="N61" i="38"/>
  <c r="J61" i="38"/>
  <c r="F61" i="38"/>
  <c r="T61" i="38" s="1"/>
  <c r="Q61" i="38"/>
  <c r="L61" i="38"/>
  <c r="H61" i="38"/>
  <c r="D71" i="38"/>
  <c r="D67" i="38"/>
  <c r="A66" i="38"/>
  <c r="O66" i="38"/>
  <c r="Q49" i="38"/>
  <c r="M49" i="38"/>
  <c r="K49" i="38"/>
  <c r="I49" i="38"/>
  <c r="G49" i="38"/>
  <c r="L49" i="38"/>
  <c r="H49" i="38"/>
  <c r="N49" i="38"/>
  <c r="J49" i="38"/>
  <c r="F49" i="38"/>
  <c r="T49" i="38" s="1"/>
  <c r="A54" i="38"/>
  <c r="D55" i="38"/>
  <c r="A55" i="38" s="1"/>
  <c r="Q57" i="38"/>
  <c r="M57" i="38"/>
  <c r="K57" i="38"/>
  <c r="I57" i="38"/>
  <c r="G57" i="38"/>
  <c r="N57" i="38"/>
  <c r="J57" i="38"/>
  <c r="F57" i="38"/>
  <c r="T57" i="38" s="1"/>
  <c r="L57" i="38"/>
  <c r="H57" i="38"/>
  <c r="A62" i="38"/>
  <c r="D63" i="38"/>
  <c r="Q50" i="38"/>
  <c r="M50" i="38"/>
  <c r="K50" i="38"/>
  <c r="I50" i="38"/>
  <c r="G50" i="38"/>
  <c r="L50" i="38"/>
  <c r="H50" i="38"/>
  <c r="N50" i="38"/>
  <c r="J50" i="38"/>
  <c r="F50" i="38"/>
  <c r="T50" i="38" s="1"/>
  <c r="N53" i="38"/>
  <c r="L53" i="38"/>
  <c r="J53" i="38"/>
  <c r="H53" i="38"/>
  <c r="F53" i="38"/>
  <c r="T53" i="38" s="1"/>
  <c r="Q53" i="38"/>
  <c r="K53" i="38"/>
  <c r="G53" i="38"/>
  <c r="M53" i="38"/>
  <c r="I53" i="38"/>
  <c r="D59" i="38"/>
  <c r="A58" i="38"/>
  <c r="BU20" i="11" l="1"/>
  <c r="BC20" i="11"/>
  <c r="BC34" i="11"/>
  <c r="BC32" i="11"/>
  <c r="BC13" i="11"/>
  <c r="BC12" i="11"/>
  <c r="BC23" i="11"/>
  <c r="BC22" i="11"/>
  <c r="BC28" i="11"/>
  <c r="BC33" i="11"/>
  <c r="BC17" i="11"/>
  <c r="BC35" i="11"/>
  <c r="BC14" i="11"/>
  <c r="BC29" i="11"/>
  <c r="BC10" i="11"/>
  <c r="BU34" i="11"/>
  <c r="BU28" i="11"/>
  <c r="BU12" i="11"/>
  <c r="BU14" i="11"/>
  <c r="BU13" i="11"/>
  <c r="BU22" i="11"/>
  <c r="BU17" i="11"/>
  <c r="BC25" i="11"/>
  <c r="BC19" i="11"/>
  <c r="BC16" i="11"/>
  <c r="BU19" i="11"/>
  <c r="BC30" i="11"/>
  <c r="BC24" i="11"/>
  <c r="BC31" i="11"/>
  <c r="BU24" i="11"/>
  <c r="BU31" i="11"/>
  <c r="BV1" i="11"/>
  <c r="BU11" i="11"/>
  <c r="BU27" i="11"/>
  <c r="BU15" i="11"/>
  <c r="P49" i="38"/>
  <c r="P61" i="38"/>
  <c r="P50" i="38"/>
  <c r="P57" i="38"/>
  <c r="P53" i="38"/>
  <c r="BD1" i="11"/>
  <c r="BC26" i="11"/>
  <c r="BC18" i="11"/>
  <c r="BC15" i="11"/>
  <c r="BC11" i="11"/>
  <c r="BC27" i="11"/>
  <c r="BC21" i="11"/>
  <c r="Q58" i="38"/>
  <c r="M58" i="38"/>
  <c r="K58" i="38"/>
  <c r="I58" i="38"/>
  <c r="G58" i="38"/>
  <c r="N58" i="38"/>
  <c r="J58" i="38"/>
  <c r="F58" i="38"/>
  <c r="T58" i="38" s="1"/>
  <c r="L58" i="38"/>
  <c r="H58" i="38"/>
  <c r="A63" i="38"/>
  <c r="D64" i="38"/>
  <c r="N55" i="38"/>
  <c r="L55" i="38"/>
  <c r="J55" i="38"/>
  <c r="H55" i="38"/>
  <c r="F55" i="38"/>
  <c r="T55" i="38" s="1"/>
  <c r="Q55" i="38"/>
  <c r="K55" i="38"/>
  <c r="G55" i="38"/>
  <c r="M55" i="38"/>
  <c r="I55" i="38"/>
  <c r="D68" i="38"/>
  <c r="A67" i="38"/>
  <c r="D60" i="38"/>
  <c r="A60" i="38" s="1"/>
  <c r="A59" i="38"/>
  <c r="N62" i="38"/>
  <c r="L62" i="38"/>
  <c r="J62" i="38"/>
  <c r="H62" i="38"/>
  <c r="F62" i="38"/>
  <c r="T62" i="38" s="1"/>
  <c r="M62" i="38"/>
  <c r="I62" i="38"/>
  <c r="Q62" i="38"/>
  <c r="K62" i="38"/>
  <c r="G62" i="38"/>
  <c r="N54" i="38"/>
  <c r="L54" i="38"/>
  <c r="J54" i="38"/>
  <c r="H54" i="38"/>
  <c r="F54" i="38"/>
  <c r="T54" i="38" s="1"/>
  <c r="Q54" i="38"/>
  <c r="K54" i="38"/>
  <c r="G54" i="38"/>
  <c r="M54" i="38"/>
  <c r="I54" i="38"/>
  <c r="Q66" i="38"/>
  <c r="N66" i="38"/>
  <c r="L66" i="38"/>
  <c r="J66" i="38"/>
  <c r="H66" i="38"/>
  <c r="F66" i="38"/>
  <c r="T66" i="38" s="1"/>
  <c r="M66" i="38"/>
  <c r="I66" i="38"/>
  <c r="K66" i="38"/>
  <c r="G66" i="38"/>
  <c r="O71" i="38"/>
  <c r="A71" i="38"/>
  <c r="D76" i="38"/>
  <c r="D72" i="38"/>
  <c r="BV20" i="11" l="1"/>
  <c r="BD20" i="11"/>
  <c r="BD34" i="11"/>
  <c r="BD12" i="11"/>
  <c r="BD35" i="11"/>
  <c r="BD23" i="11"/>
  <c r="BD29" i="11"/>
  <c r="BD33" i="11"/>
  <c r="BD14" i="11"/>
  <c r="BD13" i="11"/>
  <c r="BD28" i="11"/>
  <c r="BD17" i="11"/>
  <c r="BD32" i="11"/>
  <c r="BD10" i="11"/>
  <c r="BD22" i="11"/>
  <c r="BV34" i="11"/>
  <c r="BV12" i="11"/>
  <c r="BV14" i="11"/>
  <c r="BV22" i="11"/>
  <c r="BV28" i="11"/>
  <c r="BV17" i="11"/>
  <c r="BV13" i="11"/>
  <c r="BD16" i="11"/>
  <c r="BD19" i="11"/>
  <c r="BD25" i="11"/>
  <c r="BV19" i="11"/>
  <c r="BD30" i="11"/>
  <c r="BD31" i="11"/>
  <c r="BD24" i="11"/>
  <c r="BV31" i="11"/>
  <c r="BV24" i="11"/>
  <c r="BW1" i="11"/>
  <c r="BV27" i="11"/>
  <c r="BV11" i="11"/>
  <c r="BV15" i="11"/>
  <c r="P54" i="38"/>
  <c r="P66" i="38"/>
  <c r="P58" i="38"/>
  <c r="P62" i="38"/>
  <c r="P55" i="38"/>
  <c r="BD26" i="11"/>
  <c r="BD18" i="11"/>
  <c r="BD21" i="11"/>
  <c r="BD27" i="11"/>
  <c r="BD15" i="11"/>
  <c r="BD11" i="11"/>
  <c r="A72" i="38"/>
  <c r="D73" i="38"/>
  <c r="M71" i="38"/>
  <c r="K71" i="38"/>
  <c r="I71" i="38"/>
  <c r="G71" i="38"/>
  <c r="Q71" i="38"/>
  <c r="L71" i="38"/>
  <c r="H71" i="38"/>
  <c r="N71" i="38"/>
  <c r="J71" i="38"/>
  <c r="F71" i="38"/>
  <c r="T71" i="38" s="1"/>
  <c r="Q59" i="38"/>
  <c r="M59" i="38"/>
  <c r="K59" i="38"/>
  <c r="I59" i="38"/>
  <c r="G59" i="38"/>
  <c r="N59" i="38"/>
  <c r="J59" i="38"/>
  <c r="F59" i="38"/>
  <c r="T59" i="38" s="1"/>
  <c r="L59" i="38"/>
  <c r="H59" i="38"/>
  <c r="Q67" i="38"/>
  <c r="M67" i="38"/>
  <c r="K67" i="38"/>
  <c r="I67" i="38"/>
  <c r="G67" i="38"/>
  <c r="L67" i="38"/>
  <c r="H67" i="38"/>
  <c r="N67" i="38"/>
  <c r="J67" i="38"/>
  <c r="F67" i="38"/>
  <c r="T67" i="38" s="1"/>
  <c r="A64" i="38"/>
  <c r="D65" i="38"/>
  <c r="A65" i="38" s="1"/>
  <c r="D81" i="38"/>
  <c r="D77" i="38"/>
  <c r="A76" i="38"/>
  <c r="O76" i="38"/>
  <c r="Q60" i="38"/>
  <c r="M60" i="38"/>
  <c r="K60" i="38"/>
  <c r="I60" i="38"/>
  <c r="G60" i="38"/>
  <c r="N60" i="38"/>
  <c r="J60" i="38"/>
  <c r="F60" i="38"/>
  <c r="T60" i="38" s="1"/>
  <c r="L60" i="38"/>
  <c r="H60" i="38"/>
  <c r="D69" i="38"/>
  <c r="A68" i="38"/>
  <c r="N63" i="38"/>
  <c r="L63" i="38"/>
  <c r="J63" i="38"/>
  <c r="H63" i="38"/>
  <c r="F63" i="38"/>
  <c r="T63" i="38" s="1"/>
  <c r="M63" i="38"/>
  <c r="I63" i="38"/>
  <c r="Q63" i="38"/>
  <c r="K63" i="38"/>
  <c r="G63" i="38"/>
  <c r="BW20" i="11" l="1"/>
  <c r="BW34" i="11"/>
  <c r="BW12" i="11"/>
  <c r="BW22" i="11"/>
  <c r="BW13" i="11"/>
  <c r="BW14" i="11"/>
  <c r="BW28" i="11"/>
  <c r="BW17" i="11"/>
  <c r="BW19" i="11"/>
  <c r="BW31" i="11"/>
  <c r="BW24" i="11"/>
  <c r="BW15" i="11"/>
  <c r="BW11" i="11"/>
  <c r="BW27" i="11"/>
  <c r="P60" i="38"/>
  <c r="P67" i="38"/>
  <c r="P59" i="38"/>
  <c r="P71" i="38"/>
  <c r="P63" i="38"/>
  <c r="Q68" i="38"/>
  <c r="M68" i="38"/>
  <c r="K68" i="38"/>
  <c r="I68" i="38"/>
  <c r="G68" i="38"/>
  <c r="L68" i="38"/>
  <c r="H68" i="38"/>
  <c r="N68" i="38"/>
  <c r="J68" i="38"/>
  <c r="F68" i="38"/>
  <c r="T68" i="38" s="1"/>
  <c r="D78" i="38"/>
  <c r="A77" i="38"/>
  <c r="N65" i="38"/>
  <c r="L65" i="38"/>
  <c r="J65" i="38"/>
  <c r="H65" i="38"/>
  <c r="F65" i="38"/>
  <c r="T65" i="38" s="1"/>
  <c r="M65" i="38"/>
  <c r="I65" i="38"/>
  <c r="Q65" i="38"/>
  <c r="K65" i="38"/>
  <c r="G65" i="38"/>
  <c r="A73" i="38"/>
  <c r="D74" i="38"/>
  <c r="D70" i="38"/>
  <c r="A70" i="38" s="1"/>
  <c r="A69" i="38"/>
  <c r="Q76" i="38"/>
  <c r="N76" i="38"/>
  <c r="L76" i="38"/>
  <c r="J76" i="38"/>
  <c r="H76" i="38"/>
  <c r="F76" i="38"/>
  <c r="T76" i="38" s="1"/>
  <c r="K76" i="38"/>
  <c r="G76" i="38"/>
  <c r="M76" i="38"/>
  <c r="I76" i="38"/>
  <c r="D86" i="38"/>
  <c r="D82" i="38"/>
  <c r="A81" i="38"/>
  <c r="O81" i="38"/>
  <c r="N64" i="38"/>
  <c r="L64" i="38"/>
  <c r="J64" i="38"/>
  <c r="H64" i="38"/>
  <c r="F64" i="38"/>
  <c r="T64" i="38" s="1"/>
  <c r="M64" i="38"/>
  <c r="I64" i="38"/>
  <c r="Q64" i="38"/>
  <c r="K64" i="38"/>
  <c r="G64" i="38"/>
  <c r="N72" i="38"/>
  <c r="L72" i="38"/>
  <c r="J72" i="38"/>
  <c r="H72" i="38"/>
  <c r="F72" i="38"/>
  <c r="T72" i="38" s="1"/>
  <c r="Q72" i="38"/>
  <c r="K72" i="38"/>
  <c r="G72" i="38"/>
  <c r="M72" i="38"/>
  <c r="I72" i="38"/>
  <c r="P64" i="38" l="1"/>
  <c r="P76" i="38"/>
  <c r="P65" i="38"/>
  <c r="P72" i="38"/>
  <c r="P68" i="38"/>
  <c r="D83" i="38"/>
  <c r="A82" i="38"/>
  <c r="Q69" i="38"/>
  <c r="M69" i="38"/>
  <c r="K69" i="38"/>
  <c r="I69" i="38"/>
  <c r="G69" i="38"/>
  <c r="L69" i="38"/>
  <c r="H69" i="38"/>
  <c r="N69" i="38"/>
  <c r="J69" i="38"/>
  <c r="F69" i="38"/>
  <c r="T69" i="38" s="1"/>
  <c r="A74" i="38"/>
  <c r="D75" i="38"/>
  <c r="A75" i="38" s="1"/>
  <c r="Q77" i="38"/>
  <c r="M77" i="38"/>
  <c r="K77" i="38"/>
  <c r="I77" i="38"/>
  <c r="G77" i="38"/>
  <c r="N77" i="38"/>
  <c r="J77" i="38"/>
  <c r="F77" i="38"/>
  <c r="T77" i="38" s="1"/>
  <c r="L77" i="38"/>
  <c r="H77" i="38"/>
  <c r="Q81" i="38"/>
  <c r="N81" i="38"/>
  <c r="L81" i="38"/>
  <c r="J81" i="38"/>
  <c r="H81" i="38"/>
  <c r="F81" i="38"/>
  <c r="T81" i="38" s="1"/>
  <c r="M81" i="38"/>
  <c r="I81" i="38"/>
  <c r="K81" i="38"/>
  <c r="G81" i="38"/>
  <c r="O86" i="38"/>
  <c r="A86" i="38"/>
  <c r="D91" i="38"/>
  <c r="D87" i="38"/>
  <c r="Q70" i="38"/>
  <c r="M70" i="38"/>
  <c r="K70" i="38"/>
  <c r="I70" i="38"/>
  <c r="G70" i="38"/>
  <c r="L70" i="38"/>
  <c r="H70" i="38"/>
  <c r="N70" i="38"/>
  <c r="J70" i="38"/>
  <c r="F70" i="38"/>
  <c r="T70" i="38" s="1"/>
  <c r="N73" i="38"/>
  <c r="L73" i="38"/>
  <c r="J73" i="38"/>
  <c r="H73" i="38"/>
  <c r="F73" i="38"/>
  <c r="T73" i="38" s="1"/>
  <c r="Q73" i="38"/>
  <c r="K73" i="38"/>
  <c r="G73" i="38"/>
  <c r="M73" i="38"/>
  <c r="I73" i="38"/>
  <c r="D79" i="38"/>
  <c r="A78" i="38"/>
  <c r="P77" i="38" l="1"/>
  <c r="P73" i="38"/>
  <c r="P70" i="38"/>
  <c r="P81" i="38"/>
  <c r="P69" i="38"/>
  <c r="Q78" i="38"/>
  <c r="M78" i="38"/>
  <c r="K78" i="38"/>
  <c r="I78" i="38"/>
  <c r="G78" i="38"/>
  <c r="N78" i="38"/>
  <c r="J78" i="38"/>
  <c r="F78" i="38"/>
  <c r="T78" i="38" s="1"/>
  <c r="L78" i="38"/>
  <c r="H78" i="38"/>
  <c r="A87" i="38"/>
  <c r="D88" i="38"/>
  <c r="M86" i="38"/>
  <c r="K86" i="38"/>
  <c r="I86" i="38"/>
  <c r="G86" i="38"/>
  <c r="Q86" i="38"/>
  <c r="L86" i="38"/>
  <c r="H86" i="38"/>
  <c r="N86" i="38"/>
  <c r="F86" i="38"/>
  <c r="T86" i="38" s="1"/>
  <c r="J86" i="38"/>
  <c r="N75" i="38"/>
  <c r="L75" i="38"/>
  <c r="J75" i="38"/>
  <c r="H75" i="38"/>
  <c r="F75" i="38"/>
  <c r="T75" i="38" s="1"/>
  <c r="Q75" i="38"/>
  <c r="K75" i="38"/>
  <c r="G75" i="38"/>
  <c r="M75" i="38"/>
  <c r="I75" i="38"/>
  <c r="Q82" i="38"/>
  <c r="M82" i="38"/>
  <c r="K82" i="38"/>
  <c r="I82" i="38"/>
  <c r="G82" i="38"/>
  <c r="L82" i="38"/>
  <c r="H82" i="38"/>
  <c r="N82" i="38"/>
  <c r="F82" i="38"/>
  <c r="T82" i="38" s="1"/>
  <c r="J82" i="38"/>
  <c r="D80" i="38"/>
  <c r="A80" i="38" s="1"/>
  <c r="A79" i="38"/>
  <c r="D96" i="38"/>
  <c r="D92" i="38"/>
  <c r="A91" i="38"/>
  <c r="O91" i="38"/>
  <c r="N74" i="38"/>
  <c r="L74" i="38"/>
  <c r="J74" i="38"/>
  <c r="H74" i="38"/>
  <c r="F74" i="38"/>
  <c r="T74" i="38" s="1"/>
  <c r="Q74" i="38"/>
  <c r="K74" i="38"/>
  <c r="G74" i="38"/>
  <c r="M74" i="38"/>
  <c r="I74" i="38"/>
  <c r="D84" i="38"/>
  <c r="A83" i="38"/>
  <c r="P82" i="38" l="1"/>
  <c r="P86" i="38"/>
  <c r="P75" i="38"/>
  <c r="P78" i="38"/>
  <c r="P74" i="38"/>
  <c r="Q83" i="38"/>
  <c r="M83" i="38"/>
  <c r="K83" i="38"/>
  <c r="I83" i="38"/>
  <c r="G83" i="38"/>
  <c r="L83" i="38"/>
  <c r="H83" i="38"/>
  <c r="J83" i="38"/>
  <c r="N83" i="38"/>
  <c r="F83" i="38"/>
  <c r="T83" i="38" s="1"/>
  <c r="D93" i="38"/>
  <c r="A92" i="38"/>
  <c r="N79" i="38"/>
  <c r="L79" i="38"/>
  <c r="J79" i="38"/>
  <c r="M79" i="38"/>
  <c r="I79" i="38"/>
  <c r="G79" i="38"/>
  <c r="K79" i="38"/>
  <c r="F79" i="38"/>
  <c r="T79" i="38" s="1"/>
  <c r="Q79" i="38"/>
  <c r="H79" i="38"/>
  <c r="A88" i="38"/>
  <c r="D89" i="38"/>
  <c r="D85" i="38"/>
  <c r="A85" i="38" s="1"/>
  <c r="A84" i="38"/>
  <c r="Q91" i="38"/>
  <c r="N91" i="38"/>
  <c r="L91" i="38"/>
  <c r="J91" i="38"/>
  <c r="H91" i="38"/>
  <c r="F91" i="38"/>
  <c r="T91" i="38" s="1"/>
  <c r="K91" i="38"/>
  <c r="G91" i="38"/>
  <c r="I91" i="38"/>
  <c r="M91" i="38"/>
  <c r="O96" i="38"/>
  <c r="D101" i="38"/>
  <c r="D97" i="38"/>
  <c r="A96" i="38"/>
  <c r="N80" i="38"/>
  <c r="L80" i="38"/>
  <c r="J80" i="38"/>
  <c r="H80" i="38"/>
  <c r="F80" i="38"/>
  <c r="T80" i="38" s="1"/>
  <c r="M80" i="38"/>
  <c r="I80" i="38"/>
  <c r="Q80" i="38"/>
  <c r="G80" i="38"/>
  <c r="K80" i="38"/>
  <c r="N87" i="38"/>
  <c r="L87" i="38"/>
  <c r="J87" i="38"/>
  <c r="H87" i="38"/>
  <c r="F87" i="38"/>
  <c r="T87" i="38" s="1"/>
  <c r="Q87" i="38"/>
  <c r="K87" i="38"/>
  <c r="G87" i="38"/>
  <c r="I87" i="38"/>
  <c r="M87" i="38"/>
  <c r="P79" i="38" l="1"/>
  <c r="P83" i="38"/>
  <c r="P87" i="38"/>
  <c r="P80" i="38"/>
  <c r="P91" i="38"/>
  <c r="M96" i="38"/>
  <c r="K96" i="38"/>
  <c r="I96" i="38"/>
  <c r="G96" i="38"/>
  <c r="N96" i="38"/>
  <c r="J96" i="38"/>
  <c r="F96" i="38"/>
  <c r="T96" i="38" s="1"/>
  <c r="L96" i="38"/>
  <c r="Q96" i="38"/>
  <c r="H96" i="38"/>
  <c r="D106" i="38"/>
  <c r="D102" i="38"/>
  <c r="A101" i="38"/>
  <c r="O101" i="38"/>
  <c r="Q84" i="38"/>
  <c r="M84" i="38"/>
  <c r="K84" i="38"/>
  <c r="I84" i="38"/>
  <c r="G84" i="38"/>
  <c r="L84" i="38"/>
  <c r="H84" i="38"/>
  <c r="N84" i="38"/>
  <c r="F84" i="38"/>
  <c r="T84" i="38" s="1"/>
  <c r="J84" i="38"/>
  <c r="A89" i="38"/>
  <c r="D90" i="38"/>
  <c r="A90" i="38" s="1"/>
  <c r="Q92" i="38"/>
  <c r="M92" i="38"/>
  <c r="K92" i="38"/>
  <c r="I92" i="38"/>
  <c r="G92" i="38"/>
  <c r="N92" i="38"/>
  <c r="J92" i="38"/>
  <c r="F92" i="38"/>
  <c r="T92" i="38" s="1"/>
  <c r="L92" i="38"/>
  <c r="H92" i="38"/>
  <c r="A97" i="38"/>
  <c r="D98" i="38"/>
  <c r="Q85" i="38"/>
  <c r="M85" i="38"/>
  <c r="K85" i="38"/>
  <c r="I85" i="38"/>
  <c r="G85" i="38"/>
  <c r="L85" i="38"/>
  <c r="H85" i="38"/>
  <c r="J85" i="38"/>
  <c r="N85" i="38"/>
  <c r="F85" i="38"/>
  <c r="T85" i="38" s="1"/>
  <c r="N88" i="38"/>
  <c r="L88" i="38"/>
  <c r="J88" i="38"/>
  <c r="H88" i="38"/>
  <c r="F88" i="38"/>
  <c r="T88" i="38" s="1"/>
  <c r="Q88" i="38"/>
  <c r="K88" i="38"/>
  <c r="G88" i="38"/>
  <c r="M88" i="38"/>
  <c r="I88" i="38"/>
  <c r="D94" i="38"/>
  <c r="A93" i="38"/>
  <c r="P84" i="38" l="1"/>
  <c r="P96" i="38"/>
  <c r="P92" i="38"/>
  <c r="P85" i="38"/>
  <c r="P88" i="38"/>
  <c r="Q93" i="38"/>
  <c r="M93" i="38"/>
  <c r="K93" i="38"/>
  <c r="I93" i="38"/>
  <c r="G93" i="38"/>
  <c r="N93" i="38"/>
  <c r="J93" i="38"/>
  <c r="F93" i="38"/>
  <c r="T93" i="38" s="1"/>
  <c r="H93" i="38"/>
  <c r="L93" i="38"/>
  <c r="A98" i="38"/>
  <c r="D99" i="38"/>
  <c r="N90" i="38"/>
  <c r="L90" i="38"/>
  <c r="J90" i="38"/>
  <c r="H90" i="38"/>
  <c r="F90" i="38"/>
  <c r="T90" i="38" s="1"/>
  <c r="Q90" i="38"/>
  <c r="K90" i="38"/>
  <c r="G90" i="38"/>
  <c r="M90" i="38"/>
  <c r="I90" i="38"/>
  <c r="D103" i="38"/>
  <c r="A102" i="38"/>
  <c r="D95" i="38"/>
  <c r="A95" i="38" s="1"/>
  <c r="A94" i="38"/>
  <c r="N97" i="38"/>
  <c r="L97" i="38"/>
  <c r="J97" i="38"/>
  <c r="H97" i="38"/>
  <c r="F97" i="38"/>
  <c r="T97" i="38" s="1"/>
  <c r="M97" i="38"/>
  <c r="I97" i="38"/>
  <c r="Q97" i="38"/>
  <c r="G97" i="38"/>
  <c r="K97" i="38"/>
  <c r="N89" i="38"/>
  <c r="L89" i="38"/>
  <c r="J89" i="38"/>
  <c r="H89" i="38"/>
  <c r="F89" i="38"/>
  <c r="T89" i="38" s="1"/>
  <c r="Q89" i="38"/>
  <c r="K89" i="38"/>
  <c r="G89" i="38"/>
  <c r="I89" i="38"/>
  <c r="M89" i="38"/>
  <c r="Q101" i="38"/>
  <c r="N101" i="38"/>
  <c r="L101" i="38"/>
  <c r="J101" i="38"/>
  <c r="H101" i="38"/>
  <c r="F101" i="38"/>
  <c r="T101" i="38" s="1"/>
  <c r="M101" i="38"/>
  <c r="I101" i="38"/>
  <c r="G101" i="38"/>
  <c r="K101" i="38"/>
  <c r="O106" i="38"/>
  <c r="A106" i="38"/>
  <c r="D111" i="38"/>
  <c r="D107" i="38"/>
  <c r="P93" i="38" l="1"/>
  <c r="P101" i="38"/>
  <c r="P89" i="38"/>
  <c r="P97" i="38"/>
  <c r="P90" i="38"/>
  <c r="A107" i="38"/>
  <c r="D108" i="38"/>
  <c r="M106" i="38"/>
  <c r="K106" i="38"/>
  <c r="I106" i="38"/>
  <c r="G106" i="38"/>
  <c r="Q106" i="38"/>
  <c r="L106" i="38"/>
  <c r="H106" i="38"/>
  <c r="J106" i="38"/>
  <c r="N106" i="38"/>
  <c r="F106" i="38"/>
  <c r="T106" i="38" s="1"/>
  <c r="Q94" i="38"/>
  <c r="M94" i="38"/>
  <c r="K94" i="38"/>
  <c r="I94" i="38"/>
  <c r="G94" i="38"/>
  <c r="N94" i="38"/>
  <c r="J94" i="38"/>
  <c r="F94" i="38"/>
  <c r="T94" i="38" s="1"/>
  <c r="L94" i="38"/>
  <c r="H94" i="38"/>
  <c r="Q102" i="38"/>
  <c r="M102" i="38"/>
  <c r="K102" i="38"/>
  <c r="I102" i="38"/>
  <c r="G102" i="38"/>
  <c r="L102" i="38"/>
  <c r="H102" i="38"/>
  <c r="J102" i="38"/>
  <c r="N102" i="38"/>
  <c r="F102" i="38"/>
  <c r="T102" i="38" s="1"/>
  <c r="A99" i="38"/>
  <c r="D100" i="38"/>
  <c r="A100" i="38" s="1"/>
  <c r="D116" i="38"/>
  <c r="D112" i="38"/>
  <c r="A111" i="38"/>
  <c r="O111" i="38"/>
  <c r="Q95" i="38"/>
  <c r="M95" i="38"/>
  <c r="K95" i="38"/>
  <c r="I95" i="38"/>
  <c r="G95" i="38"/>
  <c r="N95" i="38"/>
  <c r="J95" i="38"/>
  <c r="F95" i="38"/>
  <c r="T95" i="38" s="1"/>
  <c r="H95" i="38"/>
  <c r="L95" i="38"/>
  <c r="D104" i="38"/>
  <c r="A103" i="38"/>
  <c r="N98" i="38"/>
  <c r="L98" i="38"/>
  <c r="J98" i="38"/>
  <c r="H98" i="38"/>
  <c r="F98" i="38"/>
  <c r="T98" i="38" s="1"/>
  <c r="M98" i="38"/>
  <c r="I98" i="38"/>
  <c r="K98" i="38"/>
  <c r="Q98" i="38"/>
  <c r="G98" i="38"/>
  <c r="P106" i="38" l="1"/>
  <c r="P102" i="38"/>
  <c r="P95" i="38"/>
  <c r="P94" i="38"/>
  <c r="P98" i="38"/>
  <c r="Q103" i="38"/>
  <c r="M103" i="38"/>
  <c r="K103" i="38"/>
  <c r="I103" i="38"/>
  <c r="G103" i="38"/>
  <c r="L103" i="38"/>
  <c r="H103" i="38"/>
  <c r="N103" i="38"/>
  <c r="F103" i="38"/>
  <c r="T103" i="38" s="1"/>
  <c r="J103" i="38"/>
  <c r="D113" i="38"/>
  <c r="A112" i="38"/>
  <c r="N100" i="38"/>
  <c r="L100" i="38"/>
  <c r="J100" i="38"/>
  <c r="H100" i="38"/>
  <c r="F100" i="38"/>
  <c r="T100" i="38" s="1"/>
  <c r="M100" i="38"/>
  <c r="I100" i="38"/>
  <c r="K100" i="38"/>
  <c r="Q100" i="38"/>
  <c r="G100" i="38"/>
  <c r="A108" i="38"/>
  <c r="D109" i="38"/>
  <c r="D105" i="38"/>
  <c r="A105" i="38" s="1"/>
  <c r="A104" i="38"/>
  <c r="Q111" i="38"/>
  <c r="N111" i="38"/>
  <c r="L111" i="38"/>
  <c r="J111" i="38"/>
  <c r="H111" i="38"/>
  <c r="F111" i="38"/>
  <c r="T111" i="38" s="1"/>
  <c r="K111" i="38"/>
  <c r="G111" i="38"/>
  <c r="M111" i="38"/>
  <c r="I111" i="38"/>
  <c r="O116" i="38"/>
  <c r="D121" i="38"/>
  <c r="D117" i="38"/>
  <c r="A116" i="38"/>
  <c r="N99" i="38"/>
  <c r="L99" i="38"/>
  <c r="J99" i="38"/>
  <c r="H99" i="38"/>
  <c r="F99" i="38"/>
  <c r="T99" i="38" s="1"/>
  <c r="M99" i="38"/>
  <c r="I99" i="38"/>
  <c r="Q99" i="38"/>
  <c r="G99" i="38"/>
  <c r="K99" i="38"/>
  <c r="N107" i="38"/>
  <c r="L107" i="38"/>
  <c r="J107" i="38"/>
  <c r="H107" i="38"/>
  <c r="F107" i="38"/>
  <c r="T107" i="38" s="1"/>
  <c r="Q107" i="38"/>
  <c r="K107" i="38"/>
  <c r="G107" i="38"/>
  <c r="M107" i="38"/>
  <c r="I107" i="38"/>
  <c r="P107" i="38" l="1"/>
  <c r="P100" i="38"/>
  <c r="P103" i="38"/>
  <c r="P99" i="38"/>
  <c r="P111" i="38"/>
  <c r="M116" i="38"/>
  <c r="K116" i="38"/>
  <c r="I116" i="38"/>
  <c r="G116" i="38"/>
  <c r="N116" i="38"/>
  <c r="J116" i="38"/>
  <c r="F116" i="38"/>
  <c r="T116" i="38" s="1"/>
  <c r="Q116" i="38"/>
  <c r="H116" i="38"/>
  <c r="L116" i="38"/>
  <c r="D126" i="38"/>
  <c r="D122" i="38"/>
  <c r="O121" i="38"/>
  <c r="A121" i="38"/>
  <c r="Q104" i="38"/>
  <c r="M104" i="38"/>
  <c r="K104" i="38"/>
  <c r="I104" i="38"/>
  <c r="G104" i="38"/>
  <c r="L104" i="38"/>
  <c r="H104" i="38"/>
  <c r="J104" i="38"/>
  <c r="N104" i="38"/>
  <c r="F104" i="38"/>
  <c r="T104" i="38" s="1"/>
  <c r="A109" i="38"/>
  <c r="D110" i="38"/>
  <c r="A110" i="38" s="1"/>
  <c r="Q112" i="38"/>
  <c r="M112" i="38"/>
  <c r="K112" i="38"/>
  <c r="I112" i="38"/>
  <c r="G112" i="38"/>
  <c r="N112" i="38"/>
  <c r="J112" i="38"/>
  <c r="F112" i="38"/>
  <c r="T112" i="38" s="1"/>
  <c r="H112" i="38"/>
  <c r="L112" i="38"/>
  <c r="A117" i="38"/>
  <c r="D118" i="38"/>
  <c r="Q105" i="38"/>
  <c r="M105" i="38"/>
  <c r="K105" i="38"/>
  <c r="I105" i="38"/>
  <c r="G105" i="38"/>
  <c r="L105" i="38"/>
  <c r="H105" i="38"/>
  <c r="N105" i="38"/>
  <c r="F105" i="38"/>
  <c r="T105" i="38" s="1"/>
  <c r="J105" i="38"/>
  <c r="N108" i="38"/>
  <c r="L108" i="38"/>
  <c r="J108" i="38"/>
  <c r="H108" i="38"/>
  <c r="F108" i="38"/>
  <c r="T108" i="38" s="1"/>
  <c r="Q108" i="38"/>
  <c r="K108" i="38"/>
  <c r="G108" i="38"/>
  <c r="I108" i="38"/>
  <c r="M108" i="38"/>
  <c r="D114" i="38"/>
  <c r="A113" i="38"/>
  <c r="P116" i="38" l="1"/>
  <c r="P105" i="38"/>
  <c r="P108" i="38"/>
  <c r="P104" i="38"/>
  <c r="P112" i="38"/>
  <c r="Q113" i="38"/>
  <c r="M113" i="38"/>
  <c r="K113" i="38"/>
  <c r="I113" i="38"/>
  <c r="G113" i="38"/>
  <c r="N113" i="38"/>
  <c r="J113" i="38"/>
  <c r="F113" i="38"/>
  <c r="T113" i="38" s="1"/>
  <c r="L113" i="38"/>
  <c r="H113" i="38"/>
  <c r="A118" i="38"/>
  <c r="D119" i="38"/>
  <c r="N110" i="38"/>
  <c r="L110" i="38"/>
  <c r="J110" i="38"/>
  <c r="H110" i="38"/>
  <c r="F110" i="38"/>
  <c r="T110" i="38" s="1"/>
  <c r="Q110" i="38"/>
  <c r="K110" i="38"/>
  <c r="G110" i="38"/>
  <c r="I110" i="38"/>
  <c r="M110" i="38"/>
  <c r="Q121" i="38"/>
  <c r="N121" i="38"/>
  <c r="L121" i="38"/>
  <c r="J121" i="38"/>
  <c r="K121" i="38"/>
  <c r="H121" i="38"/>
  <c r="F121" i="38"/>
  <c r="T121" i="38" s="1"/>
  <c r="I121" i="38"/>
  <c r="M121" i="38"/>
  <c r="G121" i="38"/>
  <c r="D123" i="38"/>
  <c r="A122" i="38"/>
  <c r="D115" i="38"/>
  <c r="A115" i="38" s="1"/>
  <c r="A114" i="38"/>
  <c r="N117" i="38"/>
  <c r="L117" i="38"/>
  <c r="J117" i="38"/>
  <c r="H117" i="38"/>
  <c r="F117" i="38"/>
  <c r="T117" i="38" s="1"/>
  <c r="M117" i="38"/>
  <c r="I117" i="38"/>
  <c r="K117" i="38"/>
  <c r="Q117" i="38"/>
  <c r="G117" i="38"/>
  <c r="N109" i="38"/>
  <c r="L109" i="38"/>
  <c r="J109" i="38"/>
  <c r="H109" i="38"/>
  <c r="F109" i="38"/>
  <c r="T109" i="38" s="1"/>
  <c r="Q109" i="38"/>
  <c r="K109" i="38"/>
  <c r="G109" i="38"/>
  <c r="M109" i="38"/>
  <c r="I109" i="38"/>
  <c r="O126" i="38"/>
  <c r="D131" i="38"/>
  <c r="D127" i="38"/>
  <c r="A126" i="38"/>
  <c r="P121" i="38" l="1"/>
  <c r="P109" i="38"/>
  <c r="P110" i="38"/>
  <c r="P117" i="38"/>
  <c r="P113" i="38"/>
  <c r="M126" i="38"/>
  <c r="K126" i="38"/>
  <c r="I126" i="38"/>
  <c r="G126" i="38"/>
  <c r="N126" i="38"/>
  <c r="J126" i="38"/>
  <c r="F126" i="38"/>
  <c r="T126" i="38" s="1"/>
  <c r="L126" i="38"/>
  <c r="Q126" i="38"/>
  <c r="H126" i="38"/>
  <c r="D136" i="38"/>
  <c r="D132" i="38"/>
  <c r="A131" i="38"/>
  <c r="O131" i="38"/>
  <c r="Q114" i="38"/>
  <c r="M114" i="38"/>
  <c r="K114" i="38"/>
  <c r="I114" i="38"/>
  <c r="G114" i="38"/>
  <c r="N114" i="38"/>
  <c r="J114" i="38"/>
  <c r="F114" i="38"/>
  <c r="T114" i="38" s="1"/>
  <c r="H114" i="38"/>
  <c r="L114" i="38"/>
  <c r="Q122" i="38"/>
  <c r="M122" i="38"/>
  <c r="K122" i="38"/>
  <c r="I122" i="38"/>
  <c r="G122" i="38"/>
  <c r="N122" i="38"/>
  <c r="J122" i="38"/>
  <c r="F122" i="38"/>
  <c r="T122" i="38" s="1"/>
  <c r="L122" i="38"/>
  <c r="H122" i="38"/>
  <c r="A119" i="38"/>
  <c r="D120" i="38"/>
  <c r="A120" i="38" s="1"/>
  <c r="A127" i="38"/>
  <c r="D128" i="38"/>
  <c r="Q115" i="38"/>
  <c r="M115" i="38"/>
  <c r="K115" i="38"/>
  <c r="I115" i="38"/>
  <c r="G115" i="38"/>
  <c r="N115" i="38"/>
  <c r="J115" i="38"/>
  <c r="F115" i="38"/>
  <c r="T115" i="38" s="1"/>
  <c r="L115" i="38"/>
  <c r="H115" i="38"/>
  <c r="D124" i="38"/>
  <c r="A123" i="38"/>
  <c r="N118" i="38"/>
  <c r="L118" i="38"/>
  <c r="J118" i="38"/>
  <c r="H118" i="38"/>
  <c r="F118" i="38"/>
  <c r="T118" i="38" s="1"/>
  <c r="M118" i="38"/>
  <c r="I118" i="38"/>
  <c r="Q118" i="38"/>
  <c r="G118" i="38"/>
  <c r="K118" i="38"/>
  <c r="P115" i="38" l="1"/>
  <c r="P114" i="38"/>
  <c r="P122" i="38"/>
  <c r="P118" i="38"/>
  <c r="P126" i="38"/>
  <c r="Q123" i="38"/>
  <c r="M123" i="38"/>
  <c r="K123" i="38"/>
  <c r="I123" i="38"/>
  <c r="G123" i="38"/>
  <c r="N123" i="38"/>
  <c r="J123" i="38"/>
  <c r="F123" i="38"/>
  <c r="T123" i="38" s="1"/>
  <c r="H123" i="38"/>
  <c r="L123" i="38"/>
  <c r="A128" i="38"/>
  <c r="D129" i="38"/>
  <c r="N120" i="38"/>
  <c r="L120" i="38"/>
  <c r="J120" i="38"/>
  <c r="H120" i="38"/>
  <c r="F120" i="38"/>
  <c r="T120" i="38" s="1"/>
  <c r="M120" i="38"/>
  <c r="I120" i="38"/>
  <c r="Q120" i="38"/>
  <c r="G120" i="38"/>
  <c r="K120" i="38"/>
  <c r="D133" i="38"/>
  <c r="A132" i="38"/>
  <c r="D125" i="38"/>
  <c r="A125" i="38" s="1"/>
  <c r="A124" i="38"/>
  <c r="N127" i="38"/>
  <c r="L127" i="38"/>
  <c r="J127" i="38"/>
  <c r="H127" i="38"/>
  <c r="F127" i="38"/>
  <c r="T127" i="38" s="1"/>
  <c r="M127" i="38"/>
  <c r="I127" i="38"/>
  <c r="Q127" i="38"/>
  <c r="G127" i="38"/>
  <c r="K127" i="38"/>
  <c r="N119" i="38"/>
  <c r="L119" i="38"/>
  <c r="J119" i="38"/>
  <c r="H119" i="38"/>
  <c r="F119" i="38"/>
  <c r="T119" i="38" s="1"/>
  <c r="M119" i="38"/>
  <c r="I119" i="38"/>
  <c r="K119" i="38"/>
  <c r="Q119" i="38"/>
  <c r="G119" i="38"/>
  <c r="Q131" i="38"/>
  <c r="N131" i="38"/>
  <c r="L131" i="38"/>
  <c r="J131" i="38"/>
  <c r="H131" i="38"/>
  <c r="F131" i="38"/>
  <c r="T131" i="38" s="1"/>
  <c r="M131" i="38"/>
  <c r="I131" i="38"/>
  <c r="G131" i="38"/>
  <c r="K131" i="38"/>
  <c r="O136" i="38"/>
  <c r="A136" i="38"/>
  <c r="D141" i="38"/>
  <c r="D137" i="38"/>
  <c r="P123" i="38" l="1"/>
  <c r="P127" i="38"/>
  <c r="P120" i="38"/>
  <c r="P119" i="38"/>
  <c r="P131" i="38"/>
  <c r="A137" i="38"/>
  <c r="D138" i="38"/>
  <c r="M136" i="38"/>
  <c r="K136" i="38"/>
  <c r="I136" i="38"/>
  <c r="G136" i="38"/>
  <c r="Q136" i="38"/>
  <c r="L136" i="38"/>
  <c r="H136" i="38"/>
  <c r="J136" i="38"/>
  <c r="F136" i="38"/>
  <c r="T136" i="38" s="1"/>
  <c r="N136" i="38"/>
  <c r="Q124" i="38"/>
  <c r="M124" i="38"/>
  <c r="K124" i="38"/>
  <c r="I124" i="38"/>
  <c r="G124" i="38"/>
  <c r="N124" i="38"/>
  <c r="J124" i="38"/>
  <c r="F124" i="38"/>
  <c r="T124" i="38" s="1"/>
  <c r="L124" i="38"/>
  <c r="H124" i="38"/>
  <c r="Q132" i="38"/>
  <c r="M132" i="38"/>
  <c r="K132" i="38"/>
  <c r="I132" i="38"/>
  <c r="G132" i="38"/>
  <c r="L132" i="38"/>
  <c r="H132" i="38"/>
  <c r="J132" i="38"/>
  <c r="F132" i="38"/>
  <c r="T132" i="38" s="1"/>
  <c r="N132" i="38"/>
  <c r="A129" i="38"/>
  <c r="D130" i="38"/>
  <c r="A130" i="38" s="1"/>
  <c r="D146" i="38"/>
  <c r="D142" i="38"/>
  <c r="A141" i="38"/>
  <c r="O141" i="38"/>
  <c r="Q125" i="38"/>
  <c r="M125" i="38"/>
  <c r="K125" i="38"/>
  <c r="I125" i="38"/>
  <c r="G125" i="38"/>
  <c r="N125" i="38"/>
  <c r="J125" i="38"/>
  <c r="F125" i="38"/>
  <c r="T125" i="38" s="1"/>
  <c r="H125" i="38"/>
  <c r="L125" i="38"/>
  <c r="D134" i="38"/>
  <c r="A133" i="38"/>
  <c r="N128" i="38"/>
  <c r="L128" i="38"/>
  <c r="J128" i="38"/>
  <c r="H128" i="38"/>
  <c r="F128" i="38"/>
  <c r="T128" i="38" s="1"/>
  <c r="M128" i="38"/>
  <c r="I128" i="38"/>
  <c r="K128" i="38"/>
  <c r="G128" i="38"/>
  <c r="Q128" i="38"/>
  <c r="P132" i="38" l="1"/>
  <c r="P136" i="38"/>
  <c r="P125" i="38"/>
  <c r="P124" i="38"/>
  <c r="P128" i="38"/>
  <c r="Q133" i="38"/>
  <c r="M133" i="38"/>
  <c r="K133" i="38"/>
  <c r="I133" i="38"/>
  <c r="G133" i="38"/>
  <c r="L133" i="38"/>
  <c r="H133" i="38"/>
  <c r="N133" i="38"/>
  <c r="F133" i="38"/>
  <c r="T133" i="38" s="1"/>
  <c r="J133" i="38"/>
  <c r="D143" i="38"/>
  <c r="A142" i="38"/>
  <c r="N130" i="38"/>
  <c r="L130" i="38"/>
  <c r="J130" i="38"/>
  <c r="H130" i="38"/>
  <c r="F130" i="38"/>
  <c r="T130" i="38" s="1"/>
  <c r="M130" i="38"/>
  <c r="I130" i="38"/>
  <c r="K130" i="38"/>
  <c r="Q130" i="38"/>
  <c r="G130" i="38"/>
  <c r="A138" i="38"/>
  <c r="D139" i="38"/>
  <c r="D135" i="38"/>
  <c r="A135" i="38" s="1"/>
  <c r="A134" i="38"/>
  <c r="Q141" i="38"/>
  <c r="N141" i="38"/>
  <c r="L141" i="38"/>
  <c r="J141" i="38"/>
  <c r="H141" i="38"/>
  <c r="F141" i="38"/>
  <c r="T141" i="38" s="1"/>
  <c r="K141" i="38"/>
  <c r="G141" i="38"/>
  <c r="M141" i="38"/>
  <c r="I141" i="38"/>
  <c r="D151" i="38"/>
  <c r="D156" i="38" s="1"/>
  <c r="D147" i="38"/>
  <c r="A146" i="38"/>
  <c r="O146" i="38"/>
  <c r="N129" i="38"/>
  <c r="L129" i="38"/>
  <c r="J129" i="38"/>
  <c r="H129" i="38"/>
  <c r="F129" i="38"/>
  <c r="T129" i="38" s="1"/>
  <c r="M129" i="38"/>
  <c r="I129" i="38"/>
  <c r="Q129" i="38"/>
  <c r="G129" i="38"/>
  <c r="K129" i="38"/>
  <c r="N137" i="38"/>
  <c r="L137" i="38"/>
  <c r="J137" i="38"/>
  <c r="H137" i="38"/>
  <c r="F137" i="38"/>
  <c r="T137" i="38" s="1"/>
  <c r="Q137" i="38"/>
  <c r="K137" i="38"/>
  <c r="G137" i="38"/>
  <c r="M137" i="38"/>
  <c r="I137" i="38"/>
  <c r="D157" i="38" l="1"/>
  <c r="D161" i="38"/>
  <c r="O156" i="38"/>
  <c r="A156" i="38"/>
  <c r="P137" i="38"/>
  <c r="P129" i="38"/>
  <c r="P130" i="38"/>
  <c r="P141" i="38"/>
  <c r="P133" i="38"/>
  <c r="D148" i="38"/>
  <c r="A147" i="38"/>
  <c r="Q134" i="38"/>
  <c r="M134" i="38"/>
  <c r="K134" i="38"/>
  <c r="I134" i="38"/>
  <c r="G134" i="38"/>
  <c r="L134" i="38"/>
  <c r="H134" i="38"/>
  <c r="J134" i="38"/>
  <c r="N134" i="38"/>
  <c r="F134" i="38"/>
  <c r="T134" i="38" s="1"/>
  <c r="A139" i="38"/>
  <c r="D140" i="38"/>
  <c r="A140" i="38" s="1"/>
  <c r="Q142" i="38"/>
  <c r="M142" i="38"/>
  <c r="K142" i="38"/>
  <c r="I142" i="38"/>
  <c r="G142" i="38"/>
  <c r="N142" i="38"/>
  <c r="J142" i="38"/>
  <c r="F142" i="38"/>
  <c r="T142" i="38" s="1"/>
  <c r="H142" i="38"/>
  <c r="L142" i="38"/>
  <c r="Q146" i="38"/>
  <c r="N146" i="38"/>
  <c r="L146" i="38"/>
  <c r="J146" i="38"/>
  <c r="H146" i="38"/>
  <c r="F146" i="38"/>
  <c r="T146" i="38" s="1"/>
  <c r="M146" i="38"/>
  <c r="I146" i="38"/>
  <c r="G146" i="38"/>
  <c r="K146" i="38"/>
  <c r="O151" i="38"/>
  <c r="A151" i="38"/>
  <c r="D152" i="38"/>
  <c r="Q135" i="38"/>
  <c r="M135" i="38"/>
  <c r="K135" i="38"/>
  <c r="I135" i="38"/>
  <c r="G135" i="38"/>
  <c r="L135" i="38"/>
  <c r="H135" i="38"/>
  <c r="N135" i="38"/>
  <c r="F135" i="38"/>
  <c r="T135" i="38" s="1"/>
  <c r="J135" i="38"/>
  <c r="N138" i="38"/>
  <c r="L138" i="38"/>
  <c r="J138" i="38"/>
  <c r="H138" i="38"/>
  <c r="F138" i="38"/>
  <c r="T138" i="38" s="1"/>
  <c r="Q138" i="38"/>
  <c r="K138" i="38"/>
  <c r="G138" i="38"/>
  <c r="I138" i="38"/>
  <c r="M138" i="38"/>
  <c r="D144" i="38"/>
  <c r="A143" i="38"/>
  <c r="F156" i="38" l="1"/>
  <c r="T156" i="38" s="1"/>
  <c r="N156" i="38"/>
  <c r="H156" i="38"/>
  <c r="G156" i="38"/>
  <c r="I156" i="38"/>
  <c r="L156" i="38"/>
  <c r="M156" i="38"/>
  <c r="K156" i="38"/>
  <c r="Q156" i="38"/>
  <c r="J156" i="38"/>
  <c r="D162" i="38"/>
  <c r="O161" i="38"/>
  <c r="D166" i="38"/>
  <c r="A161" i="38"/>
  <c r="A157" i="38"/>
  <c r="D158" i="38"/>
  <c r="P134" i="38"/>
  <c r="P135" i="38"/>
  <c r="P146" i="38"/>
  <c r="P138" i="38"/>
  <c r="P142" i="38"/>
  <c r="A144" i="38"/>
  <c r="D145" i="38"/>
  <c r="A145" i="38" s="1"/>
  <c r="M151" i="38"/>
  <c r="K151" i="38"/>
  <c r="I151" i="38"/>
  <c r="G151" i="38"/>
  <c r="Q151" i="38"/>
  <c r="L151" i="38"/>
  <c r="H151" i="38"/>
  <c r="J151" i="38"/>
  <c r="N151" i="38"/>
  <c r="F151" i="38"/>
  <c r="T151" i="38" s="1"/>
  <c r="N140" i="38"/>
  <c r="L140" i="38"/>
  <c r="J140" i="38"/>
  <c r="H140" i="38"/>
  <c r="F140" i="38"/>
  <c r="T140" i="38" s="1"/>
  <c r="Q140" i="38"/>
  <c r="K140" i="38"/>
  <c r="G140" i="38"/>
  <c r="I140" i="38"/>
  <c r="M140" i="38"/>
  <c r="Q147" i="38"/>
  <c r="M147" i="38"/>
  <c r="K147" i="38"/>
  <c r="I147" i="38"/>
  <c r="G147" i="38"/>
  <c r="L147" i="38"/>
  <c r="H147" i="38"/>
  <c r="J147" i="38"/>
  <c r="N147" i="38"/>
  <c r="F147" i="38"/>
  <c r="T147" i="38" s="1"/>
  <c r="N143" i="38"/>
  <c r="L143" i="38"/>
  <c r="J143" i="38"/>
  <c r="M143" i="38"/>
  <c r="I143" i="38"/>
  <c r="G143" i="38"/>
  <c r="K143" i="38"/>
  <c r="F143" i="38"/>
  <c r="T143" i="38" s="1"/>
  <c r="Q143" i="38"/>
  <c r="H143" i="38"/>
  <c r="A152" i="38"/>
  <c r="D153" i="38"/>
  <c r="N139" i="38"/>
  <c r="L139" i="38"/>
  <c r="J139" i="38"/>
  <c r="H139" i="38"/>
  <c r="F139" i="38"/>
  <c r="T139" i="38" s="1"/>
  <c r="Q139" i="38"/>
  <c r="K139" i="38"/>
  <c r="G139" i="38"/>
  <c r="M139" i="38"/>
  <c r="I139" i="38"/>
  <c r="D149" i="38"/>
  <c r="A148" i="38"/>
  <c r="P156" i="38" l="1"/>
  <c r="D159" i="38"/>
  <c r="A158" i="38"/>
  <c r="N157" i="38"/>
  <c r="Q157" i="38"/>
  <c r="F157" i="38"/>
  <c r="T157" i="38" s="1"/>
  <c r="G157" i="38"/>
  <c r="L157" i="38"/>
  <c r="K157" i="38"/>
  <c r="H157" i="38"/>
  <c r="I157" i="38"/>
  <c r="J157" i="38"/>
  <c r="M157" i="38"/>
  <c r="D163" i="38"/>
  <c r="A162" i="38"/>
  <c r="G161" i="38"/>
  <c r="I161" i="38"/>
  <c r="J161" i="38"/>
  <c r="F161" i="38"/>
  <c r="T161" i="38" s="1"/>
  <c r="H161" i="38"/>
  <c r="K161" i="38"/>
  <c r="Q161" i="38"/>
  <c r="M161" i="38"/>
  <c r="L161" i="38"/>
  <c r="N161" i="38"/>
  <c r="O166" i="38"/>
  <c r="A166" i="38"/>
  <c r="D167" i="38"/>
  <c r="D171" i="38"/>
  <c r="P139" i="38"/>
  <c r="P143" i="38"/>
  <c r="P140" i="38"/>
  <c r="P147" i="38"/>
  <c r="P151" i="38"/>
  <c r="Q148" i="38"/>
  <c r="M148" i="38"/>
  <c r="K148" i="38"/>
  <c r="I148" i="38"/>
  <c r="G148" i="38"/>
  <c r="L148" i="38"/>
  <c r="H148" i="38"/>
  <c r="N148" i="38"/>
  <c r="F148" i="38"/>
  <c r="T148" i="38" s="1"/>
  <c r="J148" i="38"/>
  <c r="A153" i="38"/>
  <c r="D154" i="38"/>
  <c r="N145" i="38"/>
  <c r="L145" i="38"/>
  <c r="J145" i="38"/>
  <c r="H145" i="38"/>
  <c r="F145" i="38"/>
  <c r="T145" i="38" s="1"/>
  <c r="M145" i="38"/>
  <c r="I145" i="38"/>
  <c r="K145" i="38"/>
  <c r="G145" i="38"/>
  <c r="Q145" i="38"/>
  <c r="D150" i="38"/>
  <c r="A150" i="38" s="1"/>
  <c r="A149" i="38"/>
  <c r="N152" i="38"/>
  <c r="L152" i="38"/>
  <c r="J152" i="38"/>
  <c r="H152" i="38"/>
  <c r="F152" i="38"/>
  <c r="T152" i="38" s="1"/>
  <c r="Q152" i="38"/>
  <c r="K152" i="38"/>
  <c r="G152" i="38"/>
  <c r="M152" i="38"/>
  <c r="I152" i="38"/>
  <c r="N144" i="38"/>
  <c r="L144" i="38"/>
  <c r="J144" i="38"/>
  <c r="H144" i="38"/>
  <c r="F144" i="38"/>
  <c r="T144" i="38" s="1"/>
  <c r="M144" i="38"/>
  <c r="I144" i="38"/>
  <c r="Q144" i="38"/>
  <c r="G144" i="38"/>
  <c r="K144" i="38"/>
  <c r="P161" i="38" l="1"/>
  <c r="P157" i="38"/>
  <c r="D176" i="38"/>
  <c r="D172" i="38"/>
  <c r="A171" i="38"/>
  <c r="O171" i="38"/>
  <c r="A167" i="38"/>
  <c r="D168" i="38"/>
  <c r="L166" i="38"/>
  <c r="M166" i="38"/>
  <c r="I166" i="38"/>
  <c r="G166" i="38"/>
  <c r="Q166" i="38"/>
  <c r="K166" i="38"/>
  <c r="H166" i="38"/>
  <c r="F166" i="38"/>
  <c r="T166" i="38" s="1"/>
  <c r="J166" i="38"/>
  <c r="N166" i="38"/>
  <c r="I162" i="38"/>
  <c r="Q162" i="38"/>
  <c r="K162" i="38"/>
  <c r="M162" i="38"/>
  <c r="F162" i="38"/>
  <c r="T162" i="38" s="1"/>
  <c r="G162" i="38"/>
  <c r="L162" i="38"/>
  <c r="J162" i="38"/>
  <c r="N162" i="38"/>
  <c r="H162" i="38"/>
  <c r="L158" i="38"/>
  <c r="M158" i="38"/>
  <c r="G158" i="38"/>
  <c r="N158" i="38"/>
  <c r="Q158" i="38"/>
  <c r="K158" i="38"/>
  <c r="J158" i="38"/>
  <c r="F158" i="38"/>
  <c r="T158" i="38" s="1"/>
  <c r="H158" i="38"/>
  <c r="I158" i="38"/>
  <c r="D164" i="38"/>
  <c r="A163" i="38"/>
  <c r="D160" i="38"/>
  <c r="A160" i="38" s="1"/>
  <c r="A159" i="38"/>
  <c r="P152" i="38"/>
  <c r="P145" i="38"/>
  <c r="P148" i="38"/>
  <c r="P144" i="38"/>
  <c r="Q149" i="38"/>
  <c r="M149" i="38"/>
  <c r="K149" i="38"/>
  <c r="I149" i="38"/>
  <c r="G149" i="38"/>
  <c r="L149" i="38"/>
  <c r="H149" i="38"/>
  <c r="J149" i="38"/>
  <c r="F149" i="38"/>
  <c r="T149" i="38" s="1"/>
  <c r="N149" i="38"/>
  <c r="D155" i="38"/>
  <c r="A155" i="38" s="1"/>
  <c r="A154" i="38"/>
  <c r="Q150" i="38"/>
  <c r="M150" i="38"/>
  <c r="K150" i="38"/>
  <c r="I150" i="38"/>
  <c r="G150" i="38"/>
  <c r="L150" i="38"/>
  <c r="H150" i="38"/>
  <c r="N150" i="38"/>
  <c r="F150" i="38"/>
  <c r="T150" i="38" s="1"/>
  <c r="J150" i="38"/>
  <c r="N153" i="38"/>
  <c r="L153" i="38"/>
  <c r="J153" i="38"/>
  <c r="H153" i="38"/>
  <c r="F153" i="38"/>
  <c r="T153" i="38" s="1"/>
  <c r="Q153" i="38"/>
  <c r="K153" i="38"/>
  <c r="G153" i="38"/>
  <c r="I153" i="38"/>
  <c r="M153" i="38"/>
  <c r="P162" i="38" l="1"/>
  <c r="P166" i="38"/>
  <c r="I159" i="38"/>
  <c r="K159" i="38"/>
  <c r="M159" i="38"/>
  <c r="H159" i="38"/>
  <c r="G159" i="38"/>
  <c r="N159" i="38"/>
  <c r="J159" i="38"/>
  <c r="L159" i="38"/>
  <c r="Q159" i="38"/>
  <c r="F159" i="38"/>
  <c r="T159" i="38" s="1"/>
  <c r="M160" i="38"/>
  <c r="G160" i="38"/>
  <c r="L160" i="38"/>
  <c r="F160" i="38"/>
  <c r="T160" i="38" s="1"/>
  <c r="K160" i="38"/>
  <c r="J160" i="38"/>
  <c r="H160" i="38"/>
  <c r="I160" i="38"/>
  <c r="Q160" i="38"/>
  <c r="N160" i="38"/>
  <c r="M171" i="38"/>
  <c r="I171" i="38"/>
  <c r="F171" i="38"/>
  <c r="T171" i="38" s="1"/>
  <c r="K171" i="38"/>
  <c r="Q171" i="38"/>
  <c r="G171" i="38"/>
  <c r="H171" i="38"/>
  <c r="L171" i="38"/>
  <c r="J171" i="38"/>
  <c r="N171" i="38"/>
  <c r="I163" i="38"/>
  <c r="G163" i="38"/>
  <c r="H163" i="38"/>
  <c r="L163" i="38"/>
  <c r="M163" i="38"/>
  <c r="F163" i="38"/>
  <c r="T163" i="38" s="1"/>
  <c r="Q163" i="38"/>
  <c r="K163" i="38"/>
  <c r="J163" i="38"/>
  <c r="N163" i="38"/>
  <c r="P158" i="38"/>
  <c r="A168" i="38"/>
  <c r="D169" i="38"/>
  <c r="D173" i="38"/>
  <c r="A172" i="38"/>
  <c r="D165" i="38"/>
  <c r="A165" i="38" s="1"/>
  <c r="A164" i="38"/>
  <c r="G167" i="38"/>
  <c r="M167" i="38"/>
  <c r="F167" i="38"/>
  <c r="T167" i="38" s="1"/>
  <c r="J167" i="38"/>
  <c r="H167" i="38"/>
  <c r="Q167" i="38"/>
  <c r="L167" i="38"/>
  <c r="I167" i="38"/>
  <c r="K167" i="38"/>
  <c r="N167" i="38"/>
  <c r="A176" i="38"/>
  <c r="D181" i="38"/>
  <c r="D177" i="38"/>
  <c r="O176" i="38"/>
  <c r="P149" i="38"/>
  <c r="P150" i="38"/>
  <c r="P153" i="38"/>
  <c r="Q154" i="38"/>
  <c r="M154" i="38"/>
  <c r="K154" i="38"/>
  <c r="N154" i="38"/>
  <c r="J154" i="38"/>
  <c r="H154" i="38"/>
  <c r="F154" i="38"/>
  <c r="T154" i="38" s="1"/>
  <c r="L154" i="38"/>
  <c r="G154" i="38"/>
  <c r="I154" i="38"/>
  <c r="Q155" i="38"/>
  <c r="M155" i="38"/>
  <c r="K155" i="38"/>
  <c r="I155" i="38"/>
  <c r="G155" i="38"/>
  <c r="N155" i="38"/>
  <c r="J155" i="38"/>
  <c r="F155" i="38"/>
  <c r="T155" i="38" s="1"/>
  <c r="H155" i="38"/>
  <c r="L155" i="38"/>
  <c r="P163" i="38" l="1"/>
  <c r="P171" i="38"/>
  <c r="P160" i="38"/>
  <c r="P167" i="38"/>
  <c r="D178" i="38"/>
  <c r="A177" i="38"/>
  <c r="A173" i="38"/>
  <c r="D174" i="38"/>
  <c r="D182" i="38"/>
  <c r="O181" i="38"/>
  <c r="A181" i="38"/>
  <c r="D186" i="38"/>
  <c r="M164" i="38"/>
  <c r="Q164" i="38"/>
  <c r="K164" i="38"/>
  <c r="H164" i="38"/>
  <c r="F164" i="38"/>
  <c r="T164" i="38" s="1"/>
  <c r="N164" i="38"/>
  <c r="G164" i="38"/>
  <c r="L164" i="38"/>
  <c r="J164" i="38"/>
  <c r="I164" i="38"/>
  <c r="D170" i="38"/>
  <c r="A170" i="38" s="1"/>
  <c r="A169" i="38"/>
  <c r="J176" i="38"/>
  <c r="H176" i="38"/>
  <c r="L176" i="38"/>
  <c r="N176" i="38"/>
  <c r="I176" i="38"/>
  <c r="F176" i="38"/>
  <c r="T176" i="38" s="1"/>
  <c r="Q176" i="38"/>
  <c r="G176" i="38"/>
  <c r="K176" i="38"/>
  <c r="M176" i="38"/>
  <c r="J165" i="38"/>
  <c r="I165" i="38"/>
  <c r="G165" i="38"/>
  <c r="N165" i="38"/>
  <c r="K165" i="38"/>
  <c r="F165" i="38"/>
  <c r="T165" i="38" s="1"/>
  <c r="L165" i="38"/>
  <c r="H165" i="38"/>
  <c r="Q165" i="38"/>
  <c r="M165" i="38"/>
  <c r="G168" i="38"/>
  <c r="M168" i="38"/>
  <c r="L168" i="38"/>
  <c r="H168" i="38"/>
  <c r="J168" i="38"/>
  <c r="I168" i="38"/>
  <c r="Q168" i="38"/>
  <c r="K168" i="38"/>
  <c r="F168" i="38"/>
  <c r="T168" i="38" s="1"/>
  <c r="N168" i="38"/>
  <c r="P159" i="38"/>
  <c r="M172" i="38"/>
  <c r="K172" i="38"/>
  <c r="N172" i="38"/>
  <c r="F172" i="38"/>
  <c r="T172" i="38" s="1"/>
  <c r="Q172" i="38"/>
  <c r="H172" i="38"/>
  <c r="L172" i="38"/>
  <c r="G172" i="38"/>
  <c r="J172" i="38"/>
  <c r="I172" i="38"/>
  <c r="P155" i="38"/>
  <c r="P154" i="38"/>
  <c r="P172" i="38" l="1"/>
  <c r="P168" i="38"/>
  <c r="P164" i="38"/>
  <c r="P165" i="38"/>
  <c r="P176" i="38"/>
  <c r="K169" i="38"/>
  <c r="G169" i="38"/>
  <c r="J169" i="38"/>
  <c r="I169" i="38"/>
  <c r="H169" i="38"/>
  <c r="F169" i="38"/>
  <c r="T169" i="38" s="1"/>
  <c r="N169" i="38"/>
  <c r="Q169" i="38"/>
  <c r="M169" i="38"/>
  <c r="L169" i="38"/>
  <c r="A186" i="38"/>
  <c r="O186" i="38"/>
  <c r="D191" i="38"/>
  <c r="D187" i="38"/>
  <c r="D175" i="38"/>
  <c r="A175" i="38" s="1"/>
  <c r="A174" i="38"/>
  <c r="K170" i="38"/>
  <c r="F170" i="38"/>
  <c r="T170" i="38" s="1"/>
  <c r="J170" i="38"/>
  <c r="I170" i="38"/>
  <c r="M170" i="38"/>
  <c r="G170" i="38"/>
  <c r="L170" i="38"/>
  <c r="Q170" i="38"/>
  <c r="N170" i="38"/>
  <c r="H170" i="38"/>
  <c r="M181" i="38"/>
  <c r="F181" i="38"/>
  <c r="T181" i="38" s="1"/>
  <c r="L181" i="38"/>
  <c r="N181" i="38"/>
  <c r="Q181" i="38"/>
  <c r="J181" i="38"/>
  <c r="H181" i="38"/>
  <c r="G181" i="38"/>
  <c r="I181" i="38"/>
  <c r="K181" i="38"/>
  <c r="K173" i="38"/>
  <c r="I173" i="38"/>
  <c r="J173" i="38"/>
  <c r="Q173" i="38"/>
  <c r="L173" i="38"/>
  <c r="M173" i="38"/>
  <c r="G173" i="38"/>
  <c r="N173" i="38"/>
  <c r="F173" i="38"/>
  <c r="T173" i="38" s="1"/>
  <c r="H173" i="38"/>
  <c r="G177" i="38"/>
  <c r="H177" i="38"/>
  <c r="J177" i="38"/>
  <c r="K177" i="38"/>
  <c r="N177" i="38"/>
  <c r="F177" i="38"/>
  <c r="T177" i="38" s="1"/>
  <c r="M177" i="38"/>
  <c r="I177" i="38"/>
  <c r="Q177" i="38"/>
  <c r="L177" i="38"/>
  <c r="D183" i="38"/>
  <c r="A182" i="38"/>
  <c r="A178" i="38"/>
  <c r="D179" i="38"/>
  <c r="C105" i="42"/>
  <c r="C86" i="42"/>
  <c r="P181" i="38" l="1"/>
  <c r="P177" i="38"/>
  <c r="P170" i="38"/>
  <c r="P169" i="38"/>
  <c r="J178" i="38"/>
  <c r="G178" i="38"/>
  <c r="Q178" i="38"/>
  <c r="H178" i="38"/>
  <c r="I178" i="38"/>
  <c r="N178" i="38"/>
  <c r="K178" i="38"/>
  <c r="M178" i="38"/>
  <c r="L178" i="38"/>
  <c r="F178" i="38"/>
  <c r="T178" i="38" s="1"/>
  <c r="M175" i="38"/>
  <c r="N175" i="38"/>
  <c r="F175" i="38"/>
  <c r="T175" i="38" s="1"/>
  <c r="G175" i="38"/>
  <c r="I175" i="38"/>
  <c r="H175" i="38"/>
  <c r="K175" i="38"/>
  <c r="Q175" i="38"/>
  <c r="L175" i="38"/>
  <c r="J175" i="38"/>
  <c r="M186" i="38"/>
  <c r="I186" i="38"/>
  <c r="F186" i="38"/>
  <c r="T186" i="38" s="1"/>
  <c r="L186" i="38"/>
  <c r="N186" i="38"/>
  <c r="J186" i="38"/>
  <c r="H186" i="38"/>
  <c r="G186" i="38"/>
  <c r="Q186" i="38"/>
  <c r="K186" i="38"/>
  <c r="D188" i="38"/>
  <c r="A187" i="38"/>
  <c r="D196" i="38"/>
  <c r="A191" i="38"/>
  <c r="D192" i="38"/>
  <c r="O191" i="38"/>
  <c r="I182" i="38"/>
  <c r="M182" i="38"/>
  <c r="H182" i="38"/>
  <c r="K182" i="38"/>
  <c r="Q182" i="38"/>
  <c r="L182" i="38"/>
  <c r="J182" i="38"/>
  <c r="N182" i="38"/>
  <c r="G182" i="38"/>
  <c r="F182" i="38"/>
  <c r="T182" i="38" s="1"/>
  <c r="D184" i="38"/>
  <c r="A183" i="38"/>
  <c r="A179" i="38"/>
  <c r="D180" i="38"/>
  <c r="A180" i="38" s="1"/>
  <c r="P173" i="38"/>
  <c r="L174" i="38"/>
  <c r="H174" i="38"/>
  <c r="Q174" i="38"/>
  <c r="M174" i="38"/>
  <c r="G174" i="38"/>
  <c r="K174" i="38"/>
  <c r="N174" i="38"/>
  <c r="F174" i="38"/>
  <c r="T174" i="38" s="1"/>
  <c r="J174" i="38"/>
  <c r="I174" i="38"/>
  <c r="C88" i="42"/>
  <c r="P186" i="38" l="1"/>
  <c r="P174" i="38"/>
  <c r="L183" i="38"/>
  <c r="G183" i="38"/>
  <c r="H183" i="38"/>
  <c r="K183" i="38"/>
  <c r="J183" i="38"/>
  <c r="N183" i="38"/>
  <c r="I183" i="38"/>
  <c r="F183" i="38"/>
  <c r="T183" i="38" s="1"/>
  <c r="Q183" i="38"/>
  <c r="M183" i="38"/>
  <c r="P182" i="38"/>
  <c r="F187" i="38"/>
  <c r="T187" i="38" s="1"/>
  <c r="I187" i="38"/>
  <c r="K187" i="38"/>
  <c r="G187" i="38"/>
  <c r="Q187" i="38"/>
  <c r="L187" i="38"/>
  <c r="M187" i="38"/>
  <c r="H187" i="38"/>
  <c r="N187" i="38"/>
  <c r="J187" i="38"/>
  <c r="P175" i="38"/>
  <c r="D185" i="38"/>
  <c r="A185" i="38" s="1"/>
  <c r="A184" i="38"/>
  <c r="D193" i="38"/>
  <c r="A192" i="38"/>
  <c r="D189" i="38"/>
  <c r="A188" i="38"/>
  <c r="I180" i="38"/>
  <c r="L180" i="38"/>
  <c r="K180" i="38"/>
  <c r="N180" i="38"/>
  <c r="F180" i="38"/>
  <c r="T180" i="38" s="1"/>
  <c r="H180" i="38"/>
  <c r="G180" i="38"/>
  <c r="J180" i="38"/>
  <c r="Q180" i="38"/>
  <c r="M180" i="38"/>
  <c r="H191" i="38"/>
  <c r="M191" i="38"/>
  <c r="F191" i="38"/>
  <c r="T191" i="38" s="1"/>
  <c r="J191" i="38"/>
  <c r="L191" i="38"/>
  <c r="Q191" i="38"/>
  <c r="K191" i="38"/>
  <c r="G191" i="38"/>
  <c r="N191" i="38"/>
  <c r="I191" i="38"/>
  <c r="P178" i="38"/>
  <c r="Q179" i="38"/>
  <c r="N179" i="38"/>
  <c r="L179" i="38"/>
  <c r="F179" i="38"/>
  <c r="T179" i="38" s="1"/>
  <c r="H179" i="38"/>
  <c r="I179" i="38"/>
  <c r="J179" i="38"/>
  <c r="K179" i="38"/>
  <c r="M179" i="38"/>
  <c r="G179" i="38"/>
  <c r="D197" i="38"/>
  <c r="A196" i="38"/>
  <c r="O196" i="38"/>
  <c r="D201" i="38"/>
  <c r="P187" i="38" l="1"/>
  <c r="C17" i="42"/>
  <c r="P183" i="38"/>
  <c r="K192" i="38"/>
  <c r="N192" i="38"/>
  <c r="F192" i="38"/>
  <c r="T192" i="38" s="1"/>
  <c r="G192" i="38"/>
  <c r="H192" i="38"/>
  <c r="J192" i="38"/>
  <c r="I192" i="38"/>
  <c r="Q192" i="38"/>
  <c r="M192" i="38"/>
  <c r="L192" i="38"/>
  <c r="D194" i="38"/>
  <c r="A193" i="38"/>
  <c r="K196" i="38"/>
  <c r="M196" i="38"/>
  <c r="N196" i="38"/>
  <c r="I196" i="38"/>
  <c r="H196" i="38"/>
  <c r="L196" i="38"/>
  <c r="G196" i="38"/>
  <c r="F196" i="38"/>
  <c r="T196" i="38" s="1"/>
  <c r="J196" i="38"/>
  <c r="Q196" i="38"/>
  <c r="D198" i="38"/>
  <c r="A197" i="38"/>
  <c r="P180" i="38"/>
  <c r="F188" i="38"/>
  <c r="T188" i="38" s="1"/>
  <c r="L188" i="38"/>
  <c r="I188" i="38"/>
  <c r="M188" i="38"/>
  <c r="K188" i="38"/>
  <c r="H188" i="38"/>
  <c r="N188" i="38"/>
  <c r="G188" i="38"/>
  <c r="Q188" i="38"/>
  <c r="J188" i="38"/>
  <c r="F184" i="38"/>
  <c r="T184" i="38" s="1"/>
  <c r="H184" i="38"/>
  <c r="M184" i="38"/>
  <c r="L184" i="38"/>
  <c r="Q184" i="38"/>
  <c r="G184" i="38"/>
  <c r="I184" i="38"/>
  <c r="K184" i="38"/>
  <c r="J184" i="38"/>
  <c r="N184" i="38"/>
  <c r="A201" i="38"/>
  <c r="D206" i="38"/>
  <c r="O201" i="38"/>
  <c r="D202" i="38"/>
  <c r="P179" i="38"/>
  <c r="P191" i="38"/>
  <c r="A189" i="38"/>
  <c r="D190" i="38"/>
  <c r="A190" i="38" s="1"/>
  <c r="H185" i="38"/>
  <c r="M185" i="38"/>
  <c r="I185" i="38"/>
  <c r="N185" i="38"/>
  <c r="Q185" i="38"/>
  <c r="K185" i="38"/>
  <c r="J185" i="38"/>
  <c r="L185" i="38"/>
  <c r="G185" i="38"/>
  <c r="F185" i="38"/>
  <c r="T185" i="38" s="1"/>
  <c r="P185" i="38" l="1"/>
  <c r="P192" i="38"/>
  <c r="P184" i="38"/>
  <c r="J189" i="38"/>
  <c r="N189" i="38"/>
  <c r="H189" i="38"/>
  <c r="L189" i="38"/>
  <c r="G189" i="38"/>
  <c r="M189" i="38"/>
  <c r="K189" i="38"/>
  <c r="F189" i="38"/>
  <c r="T189" i="38" s="1"/>
  <c r="Q189" i="38"/>
  <c r="I189" i="38"/>
  <c r="P188" i="38"/>
  <c r="H197" i="38"/>
  <c r="L197" i="38"/>
  <c r="K197" i="38"/>
  <c r="I197" i="38"/>
  <c r="J197" i="38"/>
  <c r="F197" i="38"/>
  <c r="T197" i="38" s="1"/>
  <c r="G197" i="38"/>
  <c r="Q197" i="38"/>
  <c r="N197" i="38"/>
  <c r="M197" i="38"/>
  <c r="L193" i="38"/>
  <c r="Q193" i="38"/>
  <c r="J193" i="38"/>
  <c r="N193" i="38"/>
  <c r="G193" i="38"/>
  <c r="K193" i="38"/>
  <c r="I193" i="38"/>
  <c r="F193" i="38"/>
  <c r="T193" i="38" s="1"/>
  <c r="M193" i="38"/>
  <c r="H193" i="38"/>
  <c r="D211" i="38"/>
  <c r="O206" i="38"/>
  <c r="D207" i="38"/>
  <c r="A206" i="38"/>
  <c r="A198" i="38"/>
  <c r="D199" i="38"/>
  <c r="P196" i="38"/>
  <c r="D195" i="38"/>
  <c r="A195" i="38" s="1"/>
  <c r="A194" i="38"/>
  <c r="M201" i="38"/>
  <c r="F201" i="38"/>
  <c r="T201" i="38" s="1"/>
  <c r="K201" i="38"/>
  <c r="I201" i="38"/>
  <c r="N201" i="38"/>
  <c r="J201" i="38"/>
  <c r="G201" i="38"/>
  <c r="H201" i="38"/>
  <c r="L201" i="38"/>
  <c r="Q201" i="38"/>
  <c r="G190" i="38"/>
  <c r="I190" i="38"/>
  <c r="L190" i="38"/>
  <c r="F190" i="38"/>
  <c r="T190" i="38" s="1"/>
  <c r="J190" i="38"/>
  <c r="Q190" i="38"/>
  <c r="H190" i="38"/>
  <c r="K190" i="38"/>
  <c r="N190" i="38"/>
  <c r="M190" i="38"/>
  <c r="D203" i="38"/>
  <c r="A202" i="38"/>
  <c r="P201" i="38" l="1"/>
  <c r="P197" i="38"/>
  <c r="P190" i="38"/>
  <c r="A207" i="38"/>
  <c r="D208" i="38"/>
  <c r="P189" i="38"/>
  <c r="D204" i="38"/>
  <c r="A203" i="38"/>
  <c r="A199" i="38"/>
  <c r="D200" i="38"/>
  <c r="A200" i="38" s="1"/>
  <c r="P193" i="38"/>
  <c r="I194" i="38"/>
  <c r="L194" i="38"/>
  <c r="G194" i="38"/>
  <c r="F194" i="38"/>
  <c r="T194" i="38" s="1"/>
  <c r="Q194" i="38"/>
  <c r="K194" i="38"/>
  <c r="J194" i="38"/>
  <c r="M194" i="38"/>
  <c r="N194" i="38"/>
  <c r="H194" i="38"/>
  <c r="K198" i="38"/>
  <c r="I198" i="38"/>
  <c r="H198" i="38"/>
  <c r="M198" i="38"/>
  <c r="J198" i="38"/>
  <c r="Q198" i="38"/>
  <c r="F198" i="38"/>
  <c r="T198" i="38" s="1"/>
  <c r="L198" i="38"/>
  <c r="G198" i="38"/>
  <c r="N198" i="38"/>
  <c r="D216" i="38"/>
  <c r="A211" i="38"/>
  <c r="D212" i="38"/>
  <c r="O211" i="38"/>
  <c r="G202" i="38"/>
  <c r="L202" i="38"/>
  <c r="I202" i="38"/>
  <c r="N202" i="38"/>
  <c r="F202" i="38"/>
  <c r="T202" i="38" s="1"/>
  <c r="Q202" i="38"/>
  <c r="J202" i="38"/>
  <c r="M202" i="38"/>
  <c r="H202" i="38"/>
  <c r="K202" i="38"/>
  <c r="Q195" i="38"/>
  <c r="M195" i="38"/>
  <c r="N195" i="38"/>
  <c r="J195" i="38"/>
  <c r="K195" i="38"/>
  <c r="I195" i="38"/>
  <c r="L195" i="38"/>
  <c r="G195" i="38"/>
  <c r="H195" i="38"/>
  <c r="F195" i="38"/>
  <c r="T195" i="38" s="1"/>
  <c r="G206" i="38"/>
  <c r="M206" i="38"/>
  <c r="Q206" i="38"/>
  <c r="J206" i="38"/>
  <c r="H206" i="38"/>
  <c r="N206" i="38"/>
  <c r="I206" i="38"/>
  <c r="F206" i="38"/>
  <c r="T206" i="38" s="1"/>
  <c r="L206" i="38"/>
  <c r="K206" i="38"/>
  <c r="P194" i="38" l="1"/>
  <c r="P206" i="38"/>
  <c r="P202" i="38"/>
  <c r="P198" i="38"/>
  <c r="D205" i="38"/>
  <c r="A205" i="38" s="1"/>
  <c r="A204" i="38"/>
  <c r="D213" i="38"/>
  <c r="A212" i="38"/>
  <c r="J200" i="38"/>
  <c r="M200" i="38"/>
  <c r="K200" i="38"/>
  <c r="Q200" i="38"/>
  <c r="N200" i="38"/>
  <c r="L200" i="38"/>
  <c r="F200" i="38"/>
  <c r="T200" i="38" s="1"/>
  <c r="G200" i="38"/>
  <c r="H200" i="38"/>
  <c r="I200" i="38"/>
  <c r="N211" i="38"/>
  <c r="M211" i="38"/>
  <c r="J211" i="38"/>
  <c r="K211" i="38"/>
  <c r="G211" i="38"/>
  <c r="Q211" i="38"/>
  <c r="H211" i="38"/>
  <c r="L211" i="38"/>
  <c r="I211" i="38"/>
  <c r="F211" i="38"/>
  <c r="T211" i="38" s="1"/>
  <c r="M199" i="38"/>
  <c r="J199" i="38"/>
  <c r="Q199" i="38"/>
  <c r="G199" i="38"/>
  <c r="I199" i="38"/>
  <c r="H199" i="38"/>
  <c r="N199" i="38"/>
  <c r="K199" i="38"/>
  <c r="L199" i="38"/>
  <c r="F199" i="38"/>
  <c r="T199" i="38" s="1"/>
  <c r="A208" i="38"/>
  <c r="D209" i="38"/>
  <c r="P195" i="38"/>
  <c r="D221" i="38"/>
  <c r="A216" i="38"/>
  <c r="O216" i="38"/>
  <c r="D217" i="38"/>
  <c r="Q203" i="38"/>
  <c r="K203" i="38"/>
  <c r="F203" i="38"/>
  <c r="T203" i="38" s="1"/>
  <c r="J203" i="38"/>
  <c r="L203" i="38"/>
  <c r="I203" i="38"/>
  <c r="G203" i="38"/>
  <c r="M203" i="38"/>
  <c r="N203" i="38"/>
  <c r="H203" i="38"/>
  <c r="G207" i="38"/>
  <c r="K207" i="38"/>
  <c r="M207" i="38"/>
  <c r="N207" i="38"/>
  <c r="L207" i="38"/>
  <c r="F207" i="38"/>
  <c r="T207" i="38" s="1"/>
  <c r="Q207" i="38"/>
  <c r="J207" i="38"/>
  <c r="H207" i="38"/>
  <c r="I207" i="38"/>
  <c r="P203" i="38" l="1"/>
  <c r="P200" i="38"/>
  <c r="D210" i="38"/>
  <c r="A210" i="38" s="1"/>
  <c r="A209" i="38"/>
  <c r="G212" i="38"/>
  <c r="K212" i="38"/>
  <c r="L212" i="38"/>
  <c r="Q212" i="38"/>
  <c r="M212" i="38"/>
  <c r="H212" i="38"/>
  <c r="F212" i="38"/>
  <c r="T212" i="38" s="1"/>
  <c r="I212" i="38"/>
  <c r="N212" i="38"/>
  <c r="J212" i="38"/>
  <c r="M204" i="38"/>
  <c r="N204" i="38"/>
  <c r="L204" i="38"/>
  <c r="J204" i="38"/>
  <c r="I204" i="38"/>
  <c r="H204" i="38"/>
  <c r="K204" i="38"/>
  <c r="G204" i="38"/>
  <c r="P207" i="38"/>
  <c r="L216" i="38"/>
  <c r="N216" i="38"/>
  <c r="F216" i="38"/>
  <c r="T216" i="38" s="1"/>
  <c r="I216" i="38"/>
  <c r="J216" i="38"/>
  <c r="H216" i="38"/>
  <c r="M216" i="38"/>
  <c r="Q216" i="38"/>
  <c r="K216" i="38"/>
  <c r="G216" i="38"/>
  <c r="K208" i="38"/>
  <c r="M208" i="38"/>
  <c r="J208" i="38"/>
  <c r="H208" i="38"/>
  <c r="G208" i="38"/>
  <c r="L208" i="38"/>
  <c r="N208" i="38"/>
  <c r="I208" i="38"/>
  <c r="F208" i="38"/>
  <c r="T208" i="38" s="1"/>
  <c r="Q208" i="38"/>
  <c r="P199" i="38"/>
  <c r="P211" i="38"/>
  <c r="D214" i="38"/>
  <c r="A213" i="38"/>
  <c r="N205" i="38"/>
  <c r="I205" i="38"/>
  <c r="H205" i="38"/>
  <c r="K205" i="38"/>
  <c r="L205" i="38"/>
  <c r="J205" i="38"/>
  <c r="G205" i="38"/>
  <c r="M205" i="38"/>
  <c r="Q205" i="38"/>
  <c r="F205" i="38"/>
  <c r="T205" i="38" s="1"/>
  <c r="D222" i="38"/>
  <c r="A221" i="38"/>
  <c r="O221" i="38"/>
  <c r="D226" i="38"/>
  <c r="D218" i="38"/>
  <c r="A217" i="38"/>
  <c r="P212" i="38" l="1"/>
  <c r="P216" i="38"/>
  <c r="P205" i="38"/>
  <c r="P208" i="38"/>
  <c r="K217" i="38"/>
  <c r="J217" i="38"/>
  <c r="Q217" i="38"/>
  <c r="M217" i="38"/>
  <c r="G217" i="38"/>
  <c r="H217" i="38"/>
  <c r="I217" i="38"/>
  <c r="L217" i="38"/>
  <c r="N217" i="38"/>
  <c r="F217" i="38"/>
  <c r="T217" i="38" s="1"/>
  <c r="N221" i="38"/>
  <c r="H221" i="38"/>
  <c r="Q221" i="38"/>
  <c r="J221" i="38"/>
  <c r="K221" i="38"/>
  <c r="F221" i="38"/>
  <c r="T221" i="38" s="1"/>
  <c r="I221" i="38"/>
  <c r="M221" i="38"/>
  <c r="G221" i="38"/>
  <c r="L221" i="38"/>
  <c r="K213" i="38"/>
  <c r="H213" i="38"/>
  <c r="G213" i="38"/>
  <c r="L213" i="38"/>
  <c r="M213" i="38"/>
  <c r="Q213" i="38"/>
  <c r="F213" i="38"/>
  <c r="T213" i="38" s="1"/>
  <c r="I213" i="38"/>
  <c r="J213" i="38"/>
  <c r="N213" i="38"/>
  <c r="D231" i="38"/>
  <c r="D227" i="38"/>
  <c r="O226" i="38"/>
  <c r="A226" i="38"/>
  <c r="A218" i="38"/>
  <c r="D219" i="38"/>
  <c r="D223" i="38"/>
  <c r="A222" i="38"/>
  <c r="A214" i="38"/>
  <c r="D215" i="38"/>
  <c r="A215" i="38" s="1"/>
  <c r="L209" i="38"/>
  <c r="J209" i="38"/>
  <c r="Q209" i="38"/>
  <c r="I209" i="38"/>
  <c r="G209" i="38"/>
  <c r="M209" i="38"/>
  <c r="H209" i="38"/>
  <c r="N209" i="38"/>
  <c r="F209" i="38"/>
  <c r="T209" i="38" s="1"/>
  <c r="K209" i="38"/>
  <c r="I210" i="38"/>
  <c r="M210" i="38"/>
  <c r="L210" i="38"/>
  <c r="N210" i="38"/>
  <c r="Q210" i="38"/>
  <c r="J210" i="38"/>
  <c r="F210" i="38"/>
  <c r="T210" i="38" s="1"/>
  <c r="H210" i="38"/>
  <c r="G210" i="38"/>
  <c r="K210" i="38"/>
  <c r="P210" i="38" l="1"/>
  <c r="P213" i="38"/>
  <c r="P217" i="38"/>
  <c r="L215" i="38"/>
  <c r="I215" i="38"/>
  <c r="M215" i="38"/>
  <c r="K215" i="38"/>
  <c r="H215" i="38"/>
  <c r="F215" i="38"/>
  <c r="T215" i="38" s="1"/>
  <c r="G215" i="38"/>
  <c r="J215" i="38"/>
  <c r="Q215" i="38"/>
  <c r="N215" i="38"/>
  <c r="A219" i="38"/>
  <c r="D220" i="38"/>
  <c r="A220" i="38" s="1"/>
  <c r="Q226" i="38"/>
  <c r="J226" i="38"/>
  <c r="N226" i="38"/>
  <c r="L226" i="38"/>
  <c r="F226" i="38"/>
  <c r="T226" i="38" s="1"/>
  <c r="G226" i="38"/>
  <c r="K226" i="38"/>
  <c r="H226" i="38"/>
  <c r="M226" i="38"/>
  <c r="I226" i="38"/>
  <c r="L214" i="38"/>
  <c r="K214" i="38"/>
  <c r="Q214" i="38"/>
  <c r="F214" i="38"/>
  <c r="T214" i="38" s="1"/>
  <c r="H214" i="38"/>
  <c r="J214" i="38"/>
  <c r="G214" i="38"/>
  <c r="N214" i="38"/>
  <c r="I214" i="38"/>
  <c r="M214" i="38"/>
  <c r="G218" i="38"/>
  <c r="H218" i="38"/>
  <c r="Q218" i="38"/>
  <c r="L218" i="38"/>
  <c r="N218" i="38"/>
  <c r="M218" i="38"/>
  <c r="F218" i="38"/>
  <c r="T218" i="38" s="1"/>
  <c r="J218" i="38"/>
  <c r="K218" i="38"/>
  <c r="I218" i="38"/>
  <c r="K222" i="38"/>
  <c r="N222" i="38"/>
  <c r="F222" i="38"/>
  <c r="T222" i="38" s="1"/>
  <c r="Q222" i="38"/>
  <c r="G222" i="38"/>
  <c r="J222" i="38"/>
  <c r="H222" i="38"/>
  <c r="I222" i="38"/>
  <c r="M222" i="38"/>
  <c r="L222" i="38"/>
  <c r="D228" i="38"/>
  <c r="A227" i="38"/>
  <c r="P209" i="38"/>
  <c r="A223" i="38"/>
  <c r="D224" i="38"/>
  <c r="D232" i="38"/>
  <c r="O231" i="38"/>
  <c r="A231" i="38"/>
  <c r="D236" i="38"/>
  <c r="P221" i="38"/>
  <c r="P214" i="38" l="1"/>
  <c r="P215" i="38"/>
  <c r="P218" i="38"/>
  <c r="L223" i="38"/>
  <c r="I223" i="38"/>
  <c r="M223" i="38"/>
  <c r="H223" i="38"/>
  <c r="F223" i="38"/>
  <c r="T223" i="38" s="1"/>
  <c r="K223" i="38"/>
  <c r="N223" i="38"/>
  <c r="Q223" i="38"/>
  <c r="G223" i="38"/>
  <c r="J223" i="38"/>
  <c r="L227" i="38"/>
  <c r="F227" i="38"/>
  <c r="T227" i="38" s="1"/>
  <c r="G227" i="38"/>
  <c r="Q227" i="38"/>
  <c r="I227" i="38"/>
  <c r="M227" i="38"/>
  <c r="K227" i="38"/>
  <c r="N227" i="38"/>
  <c r="J227" i="38"/>
  <c r="H227" i="38"/>
  <c r="P222" i="38"/>
  <c r="H220" i="38"/>
  <c r="Q220" i="38"/>
  <c r="I220" i="38"/>
  <c r="K220" i="38"/>
  <c r="F220" i="38"/>
  <c r="T220" i="38" s="1"/>
  <c r="M220" i="38"/>
  <c r="J220" i="38"/>
  <c r="L220" i="38"/>
  <c r="N220" i="38"/>
  <c r="G220" i="38"/>
  <c r="N231" i="38"/>
  <c r="Q231" i="38"/>
  <c r="F231" i="38"/>
  <c r="T231" i="38" s="1"/>
  <c r="L231" i="38"/>
  <c r="M231" i="38"/>
  <c r="G231" i="38"/>
  <c r="H231" i="38"/>
  <c r="K231" i="38"/>
  <c r="J231" i="38"/>
  <c r="I231" i="38"/>
  <c r="A232" i="38"/>
  <c r="D233" i="38"/>
  <c r="D241" i="38"/>
  <c r="D237" i="38"/>
  <c r="O236" i="38"/>
  <c r="A236" i="38"/>
  <c r="D225" i="38"/>
  <c r="A225" i="38" s="1"/>
  <c r="A224" i="38"/>
  <c r="D229" i="38"/>
  <c r="A228" i="38"/>
  <c r="P226" i="38"/>
  <c r="K219" i="38"/>
  <c r="L219" i="38"/>
  <c r="F219" i="38"/>
  <c r="T219" i="38" s="1"/>
  <c r="H219" i="38"/>
  <c r="I219" i="38"/>
  <c r="N219" i="38"/>
  <c r="Q219" i="38"/>
  <c r="M219" i="38"/>
  <c r="J219" i="38"/>
  <c r="G219" i="38"/>
  <c r="P220" i="38" l="1"/>
  <c r="P219" i="38"/>
  <c r="P227" i="38"/>
  <c r="P223" i="38"/>
  <c r="D230" i="38"/>
  <c r="A230" i="38" s="1"/>
  <c r="A229" i="38"/>
  <c r="L232" i="38"/>
  <c r="K232" i="38"/>
  <c r="H232" i="38"/>
  <c r="G232" i="38"/>
  <c r="N232" i="38"/>
  <c r="Q232" i="38"/>
  <c r="I232" i="38"/>
  <c r="F232" i="38"/>
  <c r="T232" i="38" s="1"/>
  <c r="J232" i="38"/>
  <c r="M232" i="38"/>
  <c r="P231" i="38"/>
  <c r="L224" i="38"/>
  <c r="J224" i="38"/>
  <c r="H224" i="38"/>
  <c r="Q224" i="38"/>
  <c r="K224" i="38"/>
  <c r="N224" i="38"/>
  <c r="F224" i="38"/>
  <c r="T224" i="38" s="1"/>
  <c r="G224" i="38"/>
  <c r="M224" i="38"/>
  <c r="I224" i="38"/>
  <c r="A237" i="38"/>
  <c r="D238" i="38"/>
  <c r="F225" i="38"/>
  <c r="T225" i="38" s="1"/>
  <c r="N225" i="38"/>
  <c r="G225" i="38"/>
  <c r="I225" i="38"/>
  <c r="H225" i="38"/>
  <c r="L225" i="38"/>
  <c r="Q225" i="38"/>
  <c r="K225" i="38"/>
  <c r="M225" i="38"/>
  <c r="J225" i="38"/>
  <c r="D246" i="38"/>
  <c r="O241" i="38"/>
  <c r="D242" i="38"/>
  <c r="A241" i="38"/>
  <c r="G228" i="38"/>
  <c r="N228" i="38"/>
  <c r="J228" i="38"/>
  <c r="H228" i="38"/>
  <c r="K228" i="38"/>
  <c r="L228" i="38"/>
  <c r="F228" i="38"/>
  <c r="T228" i="38" s="1"/>
  <c r="I228" i="38"/>
  <c r="M228" i="38"/>
  <c r="Q228" i="38"/>
  <c r="Q236" i="38"/>
  <c r="H236" i="38"/>
  <c r="K236" i="38"/>
  <c r="F236" i="38"/>
  <c r="T236" i="38" s="1"/>
  <c r="G236" i="38"/>
  <c r="M236" i="38"/>
  <c r="J236" i="38"/>
  <c r="N236" i="38"/>
  <c r="L236" i="38"/>
  <c r="I236" i="38"/>
  <c r="A233" i="38"/>
  <c r="D234" i="38"/>
  <c r="P236" i="38" l="1"/>
  <c r="P225" i="38"/>
  <c r="P228" i="38"/>
  <c r="A246" i="38"/>
  <c r="D247" i="38"/>
  <c r="O246" i="38"/>
  <c r="D251" i="38"/>
  <c r="H237" i="38"/>
  <c r="Q237" i="38"/>
  <c r="K237" i="38"/>
  <c r="F237" i="38"/>
  <c r="T237" i="38" s="1"/>
  <c r="N237" i="38"/>
  <c r="M237" i="38"/>
  <c r="I237" i="38"/>
  <c r="L237" i="38"/>
  <c r="J237" i="38"/>
  <c r="G237" i="38"/>
  <c r="F241" i="38"/>
  <c r="T241" i="38" s="1"/>
  <c r="J241" i="38"/>
  <c r="K241" i="38"/>
  <c r="H241" i="38"/>
  <c r="Q241" i="38"/>
  <c r="G241" i="38"/>
  <c r="M241" i="38"/>
  <c r="I241" i="38"/>
  <c r="N241" i="38"/>
  <c r="L241" i="38"/>
  <c r="P224" i="38"/>
  <c r="P232" i="38"/>
  <c r="Q233" i="38"/>
  <c r="I233" i="38"/>
  <c r="K233" i="38"/>
  <c r="G233" i="38"/>
  <c r="L233" i="38"/>
  <c r="F233" i="38"/>
  <c r="T233" i="38" s="1"/>
  <c r="M233" i="38"/>
  <c r="H233" i="38"/>
  <c r="N233" i="38"/>
  <c r="J233" i="38"/>
  <c r="A242" i="38"/>
  <c r="D243" i="38"/>
  <c r="Q229" i="38"/>
  <c r="G229" i="38"/>
  <c r="K229" i="38"/>
  <c r="L229" i="38"/>
  <c r="J229" i="38"/>
  <c r="F229" i="38"/>
  <c r="T229" i="38" s="1"/>
  <c r="I229" i="38"/>
  <c r="H229" i="38"/>
  <c r="M229" i="38"/>
  <c r="N229" i="38"/>
  <c r="A234" i="38"/>
  <c r="D235" i="38"/>
  <c r="A235" i="38" s="1"/>
  <c r="A238" i="38"/>
  <c r="D239" i="38"/>
  <c r="J230" i="38"/>
  <c r="N230" i="38"/>
  <c r="L230" i="38"/>
  <c r="K230" i="38"/>
  <c r="I230" i="38"/>
  <c r="M230" i="38"/>
  <c r="F230" i="38"/>
  <c r="T230" i="38" s="1"/>
  <c r="G230" i="38"/>
  <c r="H230" i="38"/>
  <c r="Q230" i="38"/>
  <c r="P241" i="38" l="1"/>
  <c r="P237" i="38"/>
  <c r="P229" i="38"/>
  <c r="P233" i="38"/>
  <c r="P230" i="38"/>
  <c r="D252" i="38"/>
  <c r="O251" i="38"/>
  <c r="D256" i="38"/>
  <c r="A251" i="38"/>
  <c r="D240" i="38"/>
  <c r="A240" i="38" s="1"/>
  <c r="A239" i="38"/>
  <c r="L235" i="38"/>
  <c r="F235" i="38"/>
  <c r="T235" i="38" s="1"/>
  <c r="M235" i="38"/>
  <c r="N235" i="38"/>
  <c r="H235" i="38"/>
  <c r="J235" i="38"/>
  <c r="G235" i="38"/>
  <c r="I235" i="38"/>
  <c r="K235" i="38"/>
  <c r="Q235" i="38"/>
  <c r="A243" i="38"/>
  <c r="D244" i="38"/>
  <c r="D248" i="38"/>
  <c r="A247" i="38"/>
  <c r="G238" i="38"/>
  <c r="I238" i="38"/>
  <c r="K238" i="38"/>
  <c r="J238" i="38"/>
  <c r="N238" i="38"/>
  <c r="F238" i="38"/>
  <c r="T238" i="38" s="1"/>
  <c r="L238" i="38"/>
  <c r="Q238" i="38"/>
  <c r="H238" i="38"/>
  <c r="M238" i="38"/>
  <c r="K234" i="38"/>
  <c r="G234" i="38"/>
  <c r="H234" i="38"/>
  <c r="L234" i="38"/>
  <c r="Q234" i="38"/>
  <c r="F234" i="38"/>
  <c r="T234" i="38" s="1"/>
  <c r="J234" i="38"/>
  <c r="N234" i="38"/>
  <c r="M234" i="38"/>
  <c r="I234" i="38"/>
  <c r="Q242" i="38"/>
  <c r="L242" i="38"/>
  <c r="F242" i="38"/>
  <c r="T242" i="38" s="1"/>
  <c r="H242" i="38"/>
  <c r="G242" i="38"/>
  <c r="K242" i="38"/>
  <c r="M242" i="38"/>
  <c r="I242" i="38"/>
  <c r="J242" i="38"/>
  <c r="N242" i="38"/>
  <c r="H246" i="38"/>
  <c r="K246" i="38"/>
  <c r="J246" i="38"/>
  <c r="I246" i="38"/>
  <c r="M246" i="38"/>
  <c r="N246" i="38"/>
  <c r="L246" i="38"/>
  <c r="F246" i="38"/>
  <c r="T246" i="38" s="1"/>
  <c r="G246" i="38"/>
  <c r="Q246" i="38"/>
  <c r="P242" i="38" l="1"/>
  <c r="P234" i="38"/>
  <c r="P235" i="38"/>
  <c r="P238" i="38"/>
  <c r="D245" i="38"/>
  <c r="A245" i="38" s="1"/>
  <c r="A244" i="38"/>
  <c r="K239" i="38"/>
  <c r="L239" i="38"/>
  <c r="I239" i="38"/>
  <c r="G239" i="38"/>
  <c r="N239" i="38"/>
  <c r="Q239" i="38"/>
  <c r="M239" i="38"/>
  <c r="J239" i="38"/>
  <c r="F239" i="38"/>
  <c r="T239" i="38" s="1"/>
  <c r="H239" i="38"/>
  <c r="Q251" i="38"/>
  <c r="K251" i="38"/>
  <c r="M251" i="38"/>
  <c r="N251" i="38"/>
  <c r="I251" i="38"/>
  <c r="G251" i="38"/>
  <c r="F251" i="38"/>
  <c r="T251" i="38" s="1"/>
  <c r="H251" i="38"/>
  <c r="L251" i="38"/>
  <c r="J251" i="38"/>
  <c r="M243" i="38"/>
  <c r="I243" i="38"/>
  <c r="L243" i="38"/>
  <c r="G243" i="38"/>
  <c r="N243" i="38"/>
  <c r="H243" i="38"/>
  <c r="J243" i="38"/>
  <c r="K243" i="38"/>
  <c r="F243" i="38"/>
  <c r="T243" i="38" s="1"/>
  <c r="Q243" i="38"/>
  <c r="G240" i="38"/>
  <c r="L240" i="38"/>
  <c r="M240" i="38"/>
  <c r="J240" i="38"/>
  <c r="N240" i="38"/>
  <c r="K240" i="38"/>
  <c r="Q240" i="38"/>
  <c r="F240" i="38"/>
  <c r="T240" i="38" s="1"/>
  <c r="H240" i="38"/>
  <c r="I240" i="38"/>
  <c r="D257" i="38"/>
  <c r="A256" i="38"/>
  <c r="O256" i="38"/>
  <c r="D261" i="38"/>
  <c r="P246" i="38"/>
  <c r="J247" i="38"/>
  <c r="M247" i="38"/>
  <c r="N247" i="38"/>
  <c r="L247" i="38"/>
  <c r="K247" i="38"/>
  <c r="G247" i="38"/>
  <c r="H247" i="38"/>
  <c r="F247" i="38"/>
  <c r="T247" i="38" s="1"/>
  <c r="I247" i="38"/>
  <c r="Q247" i="38"/>
  <c r="D249" i="38"/>
  <c r="A248" i="38"/>
  <c r="A252" i="38"/>
  <c r="D253" i="38"/>
  <c r="F256" i="38" l="1"/>
  <c r="T256" i="38" s="1"/>
  <c r="L256" i="38"/>
  <c r="G256" i="38"/>
  <c r="N256" i="38"/>
  <c r="K256" i="38"/>
  <c r="I256" i="38"/>
  <c r="J256" i="38"/>
  <c r="Q256" i="38"/>
  <c r="M256" i="38"/>
  <c r="H256" i="38"/>
  <c r="P251" i="38"/>
  <c r="A253" i="38"/>
  <c r="D254" i="38"/>
  <c r="G248" i="38"/>
  <c r="I248" i="38"/>
  <c r="Q248" i="38"/>
  <c r="N248" i="38"/>
  <c r="M248" i="38"/>
  <c r="F248" i="38"/>
  <c r="T248" i="38" s="1"/>
  <c r="L248" i="38"/>
  <c r="K248" i="38"/>
  <c r="H248" i="38"/>
  <c r="J248" i="38"/>
  <c r="D258" i="38"/>
  <c r="A257" i="38"/>
  <c r="P243" i="38"/>
  <c r="P239" i="38"/>
  <c r="J252" i="38"/>
  <c r="I252" i="38"/>
  <c r="H252" i="38"/>
  <c r="K252" i="38"/>
  <c r="F252" i="38"/>
  <c r="T252" i="38" s="1"/>
  <c r="Q252" i="38"/>
  <c r="G252" i="38"/>
  <c r="M252" i="38"/>
  <c r="N252" i="38"/>
  <c r="L252" i="38"/>
  <c r="A249" i="38"/>
  <c r="D250" i="38"/>
  <c r="A250" i="38" s="1"/>
  <c r="P247" i="38"/>
  <c r="D262" i="38"/>
  <c r="A261" i="38"/>
  <c r="O261" i="38"/>
  <c r="D266" i="38"/>
  <c r="L244" i="38"/>
  <c r="F244" i="38"/>
  <c r="T244" i="38" s="1"/>
  <c r="I244" i="38"/>
  <c r="J244" i="38"/>
  <c r="N244" i="38"/>
  <c r="H244" i="38"/>
  <c r="G244" i="38"/>
  <c r="K244" i="38"/>
  <c r="M244" i="38"/>
  <c r="Q244" i="38"/>
  <c r="P240" i="38"/>
  <c r="K245" i="38"/>
  <c r="L245" i="38"/>
  <c r="Q245" i="38"/>
  <c r="N245" i="38"/>
  <c r="F245" i="38"/>
  <c r="T245" i="38" s="1"/>
  <c r="I245" i="38"/>
  <c r="H245" i="38"/>
  <c r="G245" i="38"/>
  <c r="M245" i="38"/>
  <c r="J245" i="38"/>
  <c r="P252" i="38" l="1"/>
  <c r="P244" i="38"/>
  <c r="P256" i="38"/>
  <c r="K261" i="38"/>
  <c r="F261" i="38"/>
  <c r="T261" i="38" s="1"/>
  <c r="L261" i="38"/>
  <c r="I261" i="38"/>
  <c r="J261" i="38"/>
  <c r="G261" i="38"/>
  <c r="M261" i="38"/>
  <c r="N261" i="38"/>
  <c r="H261" i="38"/>
  <c r="Q261" i="38"/>
  <c r="G249" i="38"/>
  <c r="F249" i="38"/>
  <c r="T249" i="38" s="1"/>
  <c r="H249" i="38"/>
  <c r="M249" i="38"/>
  <c r="N249" i="38"/>
  <c r="I249" i="38"/>
  <c r="J249" i="38"/>
  <c r="Q249" i="38"/>
  <c r="K249" i="38"/>
  <c r="L249" i="38"/>
  <c r="A262" i="38"/>
  <c r="D263" i="38"/>
  <c r="G257" i="38"/>
  <c r="Q257" i="38"/>
  <c r="H257" i="38"/>
  <c r="N257" i="38"/>
  <c r="K257" i="38"/>
  <c r="M257" i="38"/>
  <c r="F257" i="38"/>
  <c r="T257" i="38" s="1"/>
  <c r="I257" i="38"/>
  <c r="L257" i="38"/>
  <c r="J257" i="38"/>
  <c r="P248" i="38"/>
  <c r="A254" i="38"/>
  <c r="D255" i="38"/>
  <c r="A255" i="38" s="1"/>
  <c r="A266" i="38"/>
  <c r="O266" i="38"/>
  <c r="D271" i="38"/>
  <c r="D267" i="38"/>
  <c r="D259" i="38"/>
  <c r="A258" i="38"/>
  <c r="M253" i="38"/>
  <c r="J253" i="38"/>
  <c r="L253" i="38"/>
  <c r="H253" i="38"/>
  <c r="F253" i="38"/>
  <c r="T253" i="38" s="1"/>
  <c r="N253" i="38"/>
  <c r="G253" i="38"/>
  <c r="Q253" i="38"/>
  <c r="I253" i="38"/>
  <c r="K253" i="38"/>
  <c r="P245" i="38"/>
  <c r="N250" i="38"/>
  <c r="K250" i="38"/>
  <c r="Q250" i="38"/>
  <c r="M250" i="38"/>
  <c r="H250" i="38"/>
  <c r="I250" i="38"/>
  <c r="F250" i="38"/>
  <c r="T250" i="38" s="1"/>
  <c r="J250" i="38"/>
  <c r="L250" i="38"/>
  <c r="G250" i="38"/>
  <c r="P253" i="38" l="1"/>
  <c r="P249" i="38"/>
  <c r="P261" i="38"/>
  <c r="O271" i="38"/>
  <c r="A271" i="38"/>
  <c r="D272" i="38"/>
  <c r="D276" i="38"/>
  <c r="M254" i="38"/>
  <c r="I254" i="38"/>
  <c r="N254" i="38"/>
  <c r="L254" i="38"/>
  <c r="F254" i="38"/>
  <c r="T254" i="38" s="1"/>
  <c r="Q254" i="38"/>
  <c r="K254" i="38"/>
  <c r="J254" i="38"/>
  <c r="H254" i="38"/>
  <c r="G254" i="38"/>
  <c r="P257" i="38"/>
  <c r="A263" i="38"/>
  <c r="D264" i="38"/>
  <c r="P250" i="38"/>
  <c r="I258" i="38"/>
  <c r="Q258" i="38"/>
  <c r="H258" i="38"/>
  <c r="F258" i="38"/>
  <c r="T258" i="38" s="1"/>
  <c r="L258" i="38"/>
  <c r="K258" i="38"/>
  <c r="J258" i="38"/>
  <c r="G258" i="38"/>
  <c r="N258" i="38"/>
  <c r="M258" i="38"/>
  <c r="K262" i="38"/>
  <c r="G262" i="38"/>
  <c r="Q262" i="38"/>
  <c r="L262" i="38"/>
  <c r="M262" i="38"/>
  <c r="I262" i="38"/>
  <c r="J262" i="38"/>
  <c r="N262" i="38"/>
  <c r="H262" i="38"/>
  <c r="F262" i="38"/>
  <c r="T262" i="38" s="1"/>
  <c r="D260" i="38"/>
  <c r="A260" i="38" s="1"/>
  <c r="A259" i="38"/>
  <c r="H266" i="38"/>
  <c r="Q266" i="38"/>
  <c r="F266" i="38"/>
  <c r="T266" i="38" s="1"/>
  <c r="G266" i="38"/>
  <c r="L266" i="38"/>
  <c r="M266" i="38"/>
  <c r="I266" i="38"/>
  <c r="J266" i="38"/>
  <c r="K266" i="38"/>
  <c r="N266" i="38"/>
  <c r="D268" i="38"/>
  <c r="A267" i="38"/>
  <c r="G255" i="38"/>
  <c r="J255" i="38"/>
  <c r="F255" i="38"/>
  <c r="T255" i="38" s="1"/>
  <c r="L255" i="38"/>
  <c r="H255" i="38"/>
  <c r="Q255" i="38"/>
  <c r="M255" i="38"/>
  <c r="N255" i="38"/>
  <c r="K255" i="38"/>
  <c r="I255" i="38"/>
  <c r="P255" i="38" l="1"/>
  <c r="P266" i="38"/>
  <c r="P258" i="38"/>
  <c r="F267" i="38"/>
  <c r="T267" i="38" s="1"/>
  <c r="J267" i="38"/>
  <c r="K267" i="38"/>
  <c r="H267" i="38"/>
  <c r="I267" i="38"/>
  <c r="Q267" i="38"/>
  <c r="L267" i="38"/>
  <c r="N267" i="38"/>
  <c r="G267" i="38"/>
  <c r="M267" i="38"/>
  <c r="Q259" i="38"/>
  <c r="L259" i="38"/>
  <c r="F259" i="38"/>
  <c r="T259" i="38" s="1"/>
  <c r="K259" i="38"/>
  <c r="J259" i="38"/>
  <c r="H259" i="38"/>
  <c r="G259" i="38"/>
  <c r="M259" i="38"/>
  <c r="N259" i="38"/>
  <c r="I259" i="38"/>
  <c r="P262" i="38"/>
  <c r="G263" i="38"/>
  <c r="J263" i="38"/>
  <c r="N263" i="38"/>
  <c r="M263" i="38"/>
  <c r="I263" i="38"/>
  <c r="H263" i="38"/>
  <c r="K263" i="38"/>
  <c r="F263" i="38"/>
  <c r="T263" i="38" s="1"/>
  <c r="L263" i="38"/>
  <c r="Q263" i="38"/>
  <c r="O276" i="38"/>
  <c r="D277" i="38"/>
  <c r="D281" i="38"/>
  <c r="A276" i="38"/>
  <c r="D269" i="38"/>
  <c r="A268" i="38"/>
  <c r="Q260" i="38"/>
  <c r="F260" i="38"/>
  <c r="T260" i="38" s="1"/>
  <c r="L260" i="38"/>
  <c r="G260" i="38"/>
  <c r="M260" i="38"/>
  <c r="K260" i="38"/>
  <c r="N260" i="38"/>
  <c r="J260" i="38"/>
  <c r="H260" i="38"/>
  <c r="I260" i="38"/>
  <c r="P254" i="38"/>
  <c r="A272" i="38"/>
  <c r="D273" i="38"/>
  <c r="J271" i="38"/>
  <c r="Q271" i="38"/>
  <c r="F271" i="38"/>
  <c r="T271" i="38" s="1"/>
  <c r="H271" i="38"/>
  <c r="N271" i="38"/>
  <c r="K271" i="38"/>
  <c r="L271" i="38"/>
  <c r="M271" i="38"/>
  <c r="I271" i="38"/>
  <c r="G271" i="38"/>
  <c r="A264" i="38"/>
  <c r="D265" i="38"/>
  <c r="A265" i="38" s="1"/>
  <c r="P260" i="38" l="1"/>
  <c r="P259" i="38"/>
  <c r="P267" i="38"/>
  <c r="P271" i="38"/>
  <c r="G265" i="38"/>
  <c r="H265" i="38"/>
  <c r="F265" i="38"/>
  <c r="T265" i="38" s="1"/>
  <c r="N265" i="38"/>
  <c r="M265" i="38"/>
  <c r="K265" i="38"/>
  <c r="J265" i="38"/>
  <c r="L265" i="38"/>
  <c r="Q265" i="38"/>
  <c r="I265" i="38"/>
  <c r="D274" i="38"/>
  <c r="A273" i="38"/>
  <c r="P263" i="38"/>
  <c r="Q264" i="38"/>
  <c r="J264" i="38"/>
  <c r="G264" i="38"/>
  <c r="K264" i="38"/>
  <c r="M264" i="38"/>
  <c r="H264" i="38"/>
  <c r="L264" i="38"/>
  <c r="F264" i="38"/>
  <c r="T264" i="38" s="1"/>
  <c r="I264" i="38"/>
  <c r="N264" i="38"/>
  <c r="H272" i="38"/>
  <c r="K272" i="38"/>
  <c r="I272" i="38"/>
  <c r="M272" i="38"/>
  <c r="L272" i="38"/>
  <c r="J272" i="38"/>
  <c r="G272" i="38"/>
  <c r="N272" i="38"/>
  <c r="Q272" i="38"/>
  <c r="F272" i="38"/>
  <c r="T272" i="38" s="1"/>
  <c r="I268" i="38"/>
  <c r="F268" i="38"/>
  <c r="T268" i="38" s="1"/>
  <c r="N268" i="38"/>
  <c r="Q268" i="38"/>
  <c r="K268" i="38"/>
  <c r="G268" i="38"/>
  <c r="H268" i="38"/>
  <c r="L268" i="38"/>
  <c r="J268" i="38"/>
  <c r="M268" i="38"/>
  <c r="I276" i="38"/>
  <c r="J276" i="38"/>
  <c r="M276" i="38"/>
  <c r="H276" i="38"/>
  <c r="N276" i="38"/>
  <c r="G276" i="38"/>
  <c r="Q276" i="38"/>
  <c r="K276" i="38"/>
  <c r="F276" i="38"/>
  <c r="T276" i="38" s="1"/>
  <c r="L276" i="38"/>
  <c r="A269" i="38"/>
  <c r="D270" i="38"/>
  <c r="A270" i="38" s="1"/>
  <c r="D286" i="38"/>
  <c r="O281" i="38"/>
  <c r="D282" i="38"/>
  <c r="A281" i="38"/>
  <c r="A277" i="38"/>
  <c r="D278" i="38"/>
  <c r="P264" i="38" l="1"/>
  <c r="P268" i="38"/>
  <c r="P265" i="38"/>
  <c r="H269" i="38"/>
  <c r="K269" i="38"/>
  <c r="L269" i="38"/>
  <c r="J269" i="38"/>
  <c r="N269" i="38"/>
  <c r="I269" i="38"/>
  <c r="G269" i="38"/>
  <c r="M269" i="38"/>
  <c r="F269" i="38"/>
  <c r="T269" i="38" s="1"/>
  <c r="Q269" i="38"/>
  <c r="D291" i="38"/>
  <c r="O286" i="38"/>
  <c r="D287" i="38"/>
  <c r="A286" i="38"/>
  <c r="P276" i="38"/>
  <c r="N273" i="38"/>
  <c r="G273" i="38"/>
  <c r="L273" i="38"/>
  <c r="F273" i="38"/>
  <c r="T273" i="38" s="1"/>
  <c r="I273" i="38"/>
  <c r="M273" i="38"/>
  <c r="K273" i="38"/>
  <c r="J273" i="38"/>
  <c r="H273" i="38"/>
  <c r="Q273" i="38"/>
  <c r="J277" i="38"/>
  <c r="F277" i="38"/>
  <c r="T277" i="38" s="1"/>
  <c r="L277" i="38"/>
  <c r="H277" i="38"/>
  <c r="K277" i="38"/>
  <c r="G277" i="38"/>
  <c r="Q277" i="38"/>
  <c r="I277" i="38"/>
  <c r="N277" i="38"/>
  <c r="M277" i="38"/>
  <c r="A282" i="38"/>
  <c r="D283" i="38"/>
  <c r="A278" i="38"/>
  <c r="D279" i="38"/>
  <c r="J281" i="38"/>
  <c r="L281" i="38"/>
  <c r="K281" i="38"/>
  <c r="I281" i="38"/>
  <c r="N281" i="38"/>
  <c r="Q281" i="38"/>
  <c r="G281" i="38"/>
  <c r="F281" i="38"/>
  <c r="T281" i="38" s="1"/>
  <c r="M281" i="38"/>
  <c r="H281" i="38"/>
  <c r="K270" i="38"/>
  <c r="M270" i="38"/>
  <c r="H270" i="38"/>
  <c r="Q270" i="38"/>
  <c r="N270" i="38"/>
  <c r="F270" i="38"/>
  <c r="T270" i="38" s="1"/>
  <c r="J270" i="38"/>
  <c r="G270" i="38"/>
  <c r="L270" i="38"/>
  <c r="I270" i="38"/>
  <c r="P272" i="38"/>
  <c r="D275" i="38"/>
  <c r="A275" i="38" s="1"/>
  <c r="A274" i="38"/>
  <c r="P277" i="38" l="1"/>
  <c r="P273" i="38"/>
  <c r="P281" i="38"/>
  <c r="H274" i="38"/>
  <c r="I274" i="38"/>
  <c r="N274" i="38"/>
  <c r="L274" i="38"/>
  <c r="Q274" i="38"/>
  <c r="F274" i="38"/>
  <c r="T274" i="38" s="1"/>
  <c r="K274" i="38"/>
  <c r="G274" i="38"/>
  <c r="J274" i="38"/>
  <c r="M274" i="38"/>
  <c r="P270" i="38"/>
  <c r="I278" i="38"/>
  <c r="K278" i="38"/>
  <c r="H278" i="38"/>
  <c r="F278" i="38"/>
  <c r="T278" i="38" s="1"/>
  <c r="J278" i="38"/>
  <c r="G278" i="38"/>
  <c r="L278" i="38"/>
  <c r="M278" i="38"/>
  <c r="Q278" i="38"/>
  <c r="N278" i="38"/>
  <c r="F286" i="38"/>
  <c r="T286" i="38" s="1"/>
  <c r="L286" i="38"/>
  <c r="I286" i="38"/>
  <c r="J286" i="38"/>
  <c r="G286" i="38"/>
  <c r="M286" i="38"/>
  <c r="Q286" i="38"/>
  <c r="N286" i="38"/>
  <c r="K286" i="38"/>
  <c r="H286" i="38"/>
  <c r="I275" i="38"/>
  <c r="K275" i="38"/>
  <c r="Q275" i="38"/>
  <c r="N275" i="38"/>
  <c r="F275" i="38"/>
  <c r="T275" i="38" s="1"/>
  <c r="M275" i="38"/>
  <c r="J275" i="38"/>
  <c r="H275" i="38"/>
  <c r="G275" i="38"/>
  <c r="L275" i="38"/>
  <c r="D284" i="38"/>
  <c r="A283" i="38"/>
  <c r="D288" i="38"/>
  <c r="A287" i="38"/>
  <c r="J282" i="38"/>
  <c r="F282" i="38"/>
  <c r="T282" i="38" s="1"/>
  <c r="I282" i="38"/>
  <c r="N282" i="38"/>
  <c r="Q282" i="38"/>
  <c r="H282" i="38"/>
  <c r="K282" i="38"/>
  <c r="M282" i="38"/>
  <c r="G282" i="38"/>
  <c r="L282" i="38"/>
  <c r="A279" i="38"/>
  <c r="D280" i="38"/>
  <c r="A280" i="38" s="1"/>
  <c r="D296" i="38"/>
  <c r="A291" i="38"/>
  <c r="O291" i="38"/>
  <c r="D292" i="38"/>
  <c r="P269" i="38"/>
  <c r="P278" i="38" l="1"/>
  <c r="P286" i="38"/>
  <c r="O296" i="38"/>
  <c r="D301" i="38"/>
  <c r="A296" i="38"/>
  <c r="D297" i="38"/>
  <c r="D289" i="38"/>
  <c r="A288" i="38"/>
  <c r="D293" i="38"/>
  <c r="A292" i="38"/>
  <c r="M280" i="38"/>
  <c r="N280" i="38"/>
  <c r="H280" i="38"/>
  <c r="F280" i="38"/>
  <c r="T280" i="38" s="1"/>
  <c r="L280" i="38"/>
  <c r="I280" i="38"/>
  <c r="K280" i="38"/>
  <c r="Q280" i="38"/>
  <c r="G280" i="38"/>
  <c r="J280" i="38"/>
  <c r="P282" i="38"/>
  <c r="M283" i="38"/>
  <c r="K283" i="38"/>
  <c r="Q283" i="38"/>
  <c r="H283" i="38"/>
  <c r="J283" i="38"/>
  <c r="I283" i="38"/>
  <c r="N283" i="38"/>
  <c r="F283" i="38"/>
  <c r="T283" i="38" s="1"/>
  <c r="L283" i="38"/>
  <c r="G283" i="38"/>
  <c r="P275" i="38"/>
  <c r="P274" i="38"/>
  <c r="J279" i="38"/>
  <c r="N279" i="38"/>
  <c r="H279" i="38"/>
  <c r="K279" i="38"/>
  <c r="M279" i="38"/>
  <c r="L279" i="38"/>
  <c r="I279" i="38"/>
  <c r="G279" i="38"/>
  <c r="Q279" i="38"/>
  <c r="F279" i="38"/>
  <c r="T279" i="38" s="1"/>
  <c r="D285" i="38"/>
  <c r="A285" i="38" s="1"/>
  <c r="A284" i="38"/>
  <c r="N291" i="38"/>
  <c r="I291" i="38"/>
  <c r="K291" i="38"/>
  <c r="F291" i="38"/>
  <c r="T291" i="38" s="1"/>
  <c r="H291" i="38"/>
  <c r="J291" i="38"/>
  <c r="M291" i="38"/>
  <c r="G291" i="38"/>
  <c r="Q291" i="38"/>
  <c r="L291" i="38"/>
  <c r="H287" i="38"/>
  <c r="K287" i="38"/>
  <c r="I287" i="38"/>
  <c r="G287" i="38"/>
  <c r="N287" i="38"/>
  <c r="M287" i="38"/>
  <c r="L287" i="38"/>
  <c r="J287" i="38"/>
  <c r="P283" i="38" l="1"/>
  <c r="P280" i="38"/>
  <c r="I285" i="38"/>
  <c r="Q285" i="38"/>
  <c r="H285" i="38"/>
  <c r="M285" i="38"/>
  <c r="N285" i="38"/>
  <c r="F285" i="38"/>
  <c r="T285" i="38" s="1"/>
  <c r="L285" i="38"/>
  <c r="G285" i="38"/>
  <c r="K285" i="38"/>
  <c r="J285" i="38"/>
  <c r="L292" i="38"/>
  <c r="N292" i="38"/>
  <c r="H292" i="38"/>
  <c r="I292" i="38"/>
  <c r="Q292" i="38"/>
  <c r="J292" i="38"/>
  <c r="M292" i="38"/>
  <c r="G292" i="38"/>
  <c r="K292" i="38"/>
  <c r="F292" i="38"/>
  <c r="T292" i="38" s="1"/>
  <c r="A297" i="38"/>
  <c r="D298" i="38"/>
  <c r="A293" i="38"/>
  <c r="D294" i="38"/>
  <c r="J296" i="38"/>
  <c r="K296" i="38"/>
  <c r="M296" i="38"/>
  <c r="I296" i="38"/>
  <c r="L296" i="38"/>
  <c r="F296" i="38"/>
  <c r="T296" i="38" s="1"/>
  <c r="H296" i="38"/>
  <c r="N296" i="38"/>
  <c r="G296" i="38"/>
  <c r="Q296" i="38"/>
  <c r="P291" i="38"/>
  <c r="G288" i="38"/>
  <c r="I288" i="38"/>
  <c r="K288" i="38"/>
  <c r="L288" i="38"/>
  <c r="F288" i="38"/>
  <c r="T288" i="38" s="1"/>
  <c r="M288" i="38"/>
  <c r="J288" i="38"/>
  <c r="H288" i="38"/>
  <c r="Q288" i="38"/>
  <c r="N288" i="38"/>
  <c r="A301" i="38"/>
  <c r="O301" i="38"/>
  <c r="D306" i="38"/>
  <c r="D302" i="38"/>
  <c r="L284" i="38"/>
  <c r="H284" i="38"/>
  <c r="G284" i="38"/>
  <c r="I284" i="38"/>
  <c r="N284" i="38"/>
  <c r="J284" i="38"/>
  <c r="Q284" i="38"/>
  <c r="K284" i="38"/>
  <c r="F284" i="38"/>
  <c r="T284" i="38" s="1"/>
  <c r="M284" i="38"/>
  <c r="P279" i="38"/>
  <c r="D290" i="38"/>
  <c r="A290" i="38" s="1"/>
  <c r="A289" i="38"/>
  <c r="P296" i="38" l="1"/>
  <c r="P288" i="38"/>
  <c r="M289" i="38"/>
  <c r="K289" i="38"/>
  <c r="G289" i="38"/>
  <c r="J289" i="38"/>
  <c r="N289" i="38"/>
  <c r="H289" i="38"/>
  <c r="Q289" i="38"/>
  <c r="L289" i="38"/>
  <c r="F289" i="38"/>
  <c r="T289" i="38" s="1"/>
  <c r="I289" i="38"/>
  <c r="P284" i="38"/>
  <c r="L301" i="38"/>
  <c r="N301" i="38"/>
  <c r="H301" i="38"/>
  <c r="I301" i="38"/>
  <c r="K301" i="38"/>
  <c r="J301" i="38"/>
  <c r="Q301" i="38"/>
  <c r="M301" i="38"/>
  <c r="G301" i="38"/>
  <c r="F301" i="38"/>
  <c r="T301" i="38" s="1"/>
  <c r="D295" i="38"/>
  <c r="A295" i="38" s="1"/>
  <c r="A294" i="38"/>
  <c r="P292" i="38"/>
  <c r="Q290" i="38"/>
  <c r="K290" i="38"/>
  <c r="G290" i="38"/>
  <c r="J290" i="38"/>
  <c r="M290" i="38"/>
  <c r="H290" i="38"/>
  <c r="F290" i="38"/>
  <c r="T290" i="38" s="1"/>
  <c r="L290" i="38"/>
  <c r="N290" i="38"/>
  <c r="I290" i="38"/>
  <c r="D303" i="38"/>
  <c r="A302" i="38"/>
  <c r="Q293" i="38"/>
  <c r="M293" i="38"/>
  <c r="F293" i="38"/>
  <c r="T293" i="38" s="1"/>
  <c r="G293" i="38"/>
  <c r="N293" i="38"/>
  <c r="H293" i="38"/>
  <c r="L293" i="38"/>
  <c r="K293" i="38"/>
  <c r="I293" i="38"/>
  <c r="J293" i="38"/>
  <c r="O306" i="38"/>
  <c r="D311" i="38"/>
  <c r="D307" i="38"/>
  <c r="A306" i="38"/>
  <c r="A298" i="38"/>
  <c r="D299" i="38"/>
  <c r="L297" i="38"/>
  <c r="G297" i="38"/>
  <c r="H297" i="38"/>
  <c r="M297" i="38"/>
  <c r="K297" i="38"/>
  <c r="Q297" i="38"/>
  <c r="I297" i="38"/>
  <c r="F297" i="38"/>
  <c r="T297" i="38" s="1"/>
  <c r="J297" i="38"/>
  <c r="N297" i="38"/>
  <c r="P285" i="38"/>
  <c r="P297" i="38" l="1"/>
  <c r="J306" i="38"/>
  <c r="H306" i="38"/>
  <c r="Q306" i="38"/>
  <c r="N306" i="38"/>
  <c r="G306" i="38"/>
  <c r="I306" i="38"/>
  <c r="K306" i="38"/>
  <c r="F306" i="38"/>
  <c r="T306" i="38" s="1"/>
  <c r="L306" i="38"/>
  <c r="M306" i="38"/>
  <c r="N295" i="38"/>
  <c r="K295" i="38"/>
  <c r="M295" i="38"/>
  <c r="J295" i="38"/>
  <c r="L295" i="38"/>
  <c r="G295" i="38"/>
  <c r="F295" i="38"/>
  <c r="T295" i="38" s="1"/>
  <c r="H295" i="38"/>
  <c r="I295" i="38"/>
  <c r="Q295" i="38"/>
  <c r="D308" i="38"/>
  <c r="A307" i="38"/>
  <c r="P293" i="38"/>
  <c r="P290" i="38"/>
  <c r="A299" i="38"/>
  <c r="D300" i="38"/>
  <c r="A300" i="38" s="1"/>
  <c r="D316" i="38"/>
  <c r="O311" i="38"/>
  <c r="D312" i="38"/>
  <c r="A311" i="38"/>
  <c r="J302" i="38"/>
  <c r="K302" i="38"/>
  <c r="N302" i="38"/>
  <c r="I302" i="38"/>
  <c r="Q302" i="38"/>
  <c r="H302" i="38"/>
  <c r="F302" i="38"/>
  <c r="T302" i="38" s="1"/>
  <c r="M302" i="38"/>
  <c r="G302" i="38"/>
  <c r="L302" i="38"/>
  <c r="Q298" i="38"/>
  <c r="K298" i="38"/>
  <c r="J298" i="38"/>
  <c r="N298" i="38"/>
  <c r="G298" i="38"/>
  <c r="F298" i="38"/>
  <c r="T298" i="38" s="1"/>
  <c r="H298" i="38"/>
  <c r="I298" i="38"/>
  <c r="L298" i="38"/>
  <c r="M298" i="38"/>
  <c r="D304" i="38"/>
  <c r="A303" i="38"/>
  <c r="N294" i="38"/>
  <c r="F294" i="38"/>
  <c r="T294" i="38" s="1"/>
  <c r="H294" i="38"/>
  <c r="G294" i="38"/>
  <c r="L294" i="38"/>
  <c r="I294" i="38"/>
  <c r="J294" i="38"/>
  <c r="K294" i="38"/>
  <c r="Q294" i="38"/>
  <c r="M294" i="38"/>
  <c r="P301" i="38"/>
  <c r="P289" i="38"/>
  <c r="P294" i="38" l="1"/>
  <c r="P298" i="38"/>
  <c r="K311" i="38"/>
  <c r="Q311" i="38"/>
  <c r="J311" i="38"/>
  <c r="M311" i="38"/>
  <c r="G311" i="38"/>
  <c r="F311" i="38"/>
  <c r="T311" i="38" s="1"/>
  <c r="I311" i="38"/>
  <c r="L311" i="38"/>
  <c r="H311" i="38"/>
  <c r="N311" i="38"/>
  <c r="H300" i="38"/>
  <c r="K300" i="38"/>
  <c r="J300" i="38"/>
  <c r="F300" i="38"/>
  <c r="T300" i="38" s="1"/>
  <c r="I300" i="38"/>
  <c r="N300" i="38"/>
  <c r="Q300" i="38"/>
  <c r="L300" i="38"/>
  <c r="G300" i="38"/>
  <c r="M300" i="38"/>
  <c r="P306" i="38"/>
  <c r="P302" i="38"/>
  <c r="D313" i="38"/>
  <c r="A312" i="38"/>
  <c r="F299" i="38"/>
  <c r="T299" i="38" s="1"/>
  <c r="G299" i="38"/>
  <c r="K299" i="38"/>
  <c r="J299" i="38"/>
  <c r="L299" i="38"/>
  <c r="I299" i="38"/>
  <c r="M299" i="38"/>
  <c r="H299" i="38"/>
  <c r="N299" i="38"/>
  <c r="Q299" i="38"/>
  <c r="P295" i="38"/>
  <c r="H303" i="38"/>
  <c r="L303" i="38"/>
  <c r="F303" i="38"/>
  <c r="T303" i="38" s="1"/>
  <c r="K303" i="38"/>
  <c r="N303" i="38"/>
  <c r="M303" i="38"/>
  <c r="I303" i="38"/>
  <c r="Q303" i="38"/>
  <c r="G303" i="38"/>
  <c r="J303" i="38"/>
  <c r="F307" i="38"/>
  <c r="T307" i="38" s="1"/>
  <c r="M307" i="38"/>
  <c r="H307" i="38"/>
  <c r="I307" i="38"/>
  <c r="N307" i="38"/>
  <c r="Q307" i="38"/>
  <c r="G307" i="38"/>
  <c r="K307" i="38"/>
  <c r="L307" i="38"/>
  <c r="J307" i="38"/>
  <c r="D305" i="38"/>
  <c r="A305" i="38" s="1"/>
  <c r="A304" i="38"/>
  <c r="O316" i="38"/>
  <c r="A316" i="38"/>
  <c r="D321" i="38"/>
  <c r="D317" i="38"/>
  <c r="A308" i="38"/>
  <c r="D309" i="38"/>
  <c r="P299" i="38" l="1"/>
  <c r="P307" i="38"/>
  <c r="P311" i="38"/>
  <c r="P303" i="38"/>
  <c r="P300" i="38"/>
  <c r="A309" i="38"/>
  <c r="D310" i="38"/>
  <c r="A310" i="38" s="1"/>
  <c r="K308" i="38"/>
  <c r="M308" i="38"/>
  <c r="N308" i="38"/>
  <c r="G308" i="38"/>
  <c r="L308" i="38"/>
  <c r="I308" i="38"/>
  <c r="F308" i="38"/>
  <c r="T308" i="38" s="1"/>
  <c r="J308" i="38"/>
  <c r="H308" i="38"/>
  <c r="Q308" i="38"/>
  <c r="Q312" i="38"/>
  <c r="L312" i="38"/>
  <c r="F312" i="38"/>
  <c r="T312" i="38" s="1"/>
  <c r="I312" i="38"/>
  <c r="J312" i="38"/>
  <c r="K312" i="38"/>
  <c r="G312" i="38"/>
  <c r="M312" i="38"/>
  <c r="H312" i="38"/>
  <c r="N312" i="38"/>
  <c r="A317" i="38"/>
  <c r="D318" i="38"/>
  <c r="N304" i="38"/>
  <c r="I304" i="38"/>
  <c r="F304" i="38"/>
  <c r="T304" i="38" s="1"/>
  <c r="K304" i="38"/>
  <c r="Q304" i="38"/>
  <c r="H304" i="38"/>
  <c r="J304" i="38"/>
  <c r="G304" i="38"/>
  <c r="L304" i="38"/>
  <c r="M304" i="38"/>
  <c r="D314" i="38"/>
  <c r="A313" i="38"/>
  <c r="L316" i="38"/>
  <c r="I316" i="38"/>
  <c r="F316" i="38"/>
  <c r="T316" i="38" s="1"/>
  <c r="J316" i="38"/>
  <c r="Q316" i="38"/>
  <c r="M316" i="38"/>
  <c r="G316" i="38"/>
  <c r="K316" i="38"/>
  <c r="N316" i="38"/>
  <c r="H316" i="38"/>
  <c r="D326" i="38"/>
  <c r="A321" i="38"/>
  <c r="D322" i="38"/>
  <c r="O321" i="38"/>
  <c r="J305" i="38"/>
  <c r="M305" i="38"/>
  <c r="F305" i="38"/>
  <c r="T305" i="38" s="1"/>
  <c r="N305" i="38"/>
  <c r="G305" i="38"/>
  <c r="I305" i="38"/>
  <c r="Q305" i="38"/>
  <c r="K305" i="38"/>
  <c r="L305" i="38"/>
  <c r="H305" i="38"/>
  <c r="P312" i="38" l="1"/>
  <c r="P316" i="38"/>
  <c r="P305" i="38"/>
  <c r="K321" i="38"/>
  <c r="N321" i="38"/>
  <c r="L321" i="38"/>
  <c r="I321" i="38"/>
  <c r="J321" i="38"/>
  <c r="M321" i="38"/>
  <c r="Q321" i="38"/>
  <c r="F321" i="38"/>
  <c r="T321" i="38" s="1"/>
  <c r="G321" i="38"/>
  <c r="H321" i="38"/>
  <c r="I313" i="38"/>
  <c r="Q313" i="38"/>
  <c r="K313" i="38"/>
  <c r="G313" i="38"/>
  <c r="N313" i="38"/>
  <c r="F313" i="38"/>
  <c r="T313" i="38" s="1"/>
  <c r="H313" i="38"/>
  <c r="J313" i="38"/>
  <c r="L313" i="38"/>
  <c r="M313" i="38"/>
  <c r="A318" i="38"/>
  <c r="D319" i="38"/>
  <c r="O326" i="38"/>
  <c r="D331" i="38"/>
  <c r="D327" i="38"/>
  <c r="A326" i="38"/>
  <c r="A314" i="38"/>
  <c r="D315" i="38"/>
  <c r="A315" i="38" s="1"/>
  <c r="N317" i="38"/>
  <c r="Q317" i="38"/>
  <c r="M317" i="38"/>
  <c r="I317" i="38"/>
  <c r="L317" i="38"/>
  <c r="K317" i="38"/>
  <c r="J317" i="38"/>
  <c r="F317" i="38"/>
  <c r="T317" i="38" s="1"/>
  <c r="H317" i="38"/>
  <c r="G317" i="38"/>
  <c r="Q310" i="38"/>
  <c r="J310" i="38"/>
  <c r="M310" i="38"/>
  <c r="G310" i="38"/>
  <c r="F310" i="38"/>
  <c r="T310" i="38" s="1"/>
  <c r="L310" i="38"/>
  <c r="N310" i="38"/>
  <c r="H310" i="38"/>
  <c r="K310" i="38"/>
  <c r="I310" i="38"/>
  <c r="A322" i="38"/>
  <c r="D323" i="38"/>
  <c r="P304" i="38"/>
  <c r="P308" i="38"/>
  <c r="J309" i="38"/>
  <c r="G309" i="38"/>
  <c r="M309" i="38"/>
  <c r="Q309" i="38"/>
  <c r="I309" i="38"/>
  <c r="K309" i="38"/>
  <c r="L309" i="38"/>
  <c r="F309" i="38"/>
  <c r="T309" i="38" s="1"/>
  <c r="N309" i="38"/>
  <c r="H309" i="38"/>
  <c r="P309" i="38" l="1"/>
  <c r="P310" i="38"/>
  <c r="D324" i="38"/>
  <c r="A323" i="38"/>
  <c r="N326" i="38"/>
  <c r="H326" i="38"/>
  <c r="Q326" i="38"/>
  <c r="J326" i="38"/>
  <c r="G326" i="38"/>
  <c r="M326" i="38"/>
  <c r="I326" i="38"/>
  <c r="F326" i="38"/>
  <c r="T326" i="38" s="1"/>
  <c r="L326" i="38"/>
  <c r="K326" i="38"/>
  <c r="D320" i="38"/>
  <c r="A320" i="38" s="1"/>
  <c r="A319" i="38"/>
  <c r="P321" i="38"/>
  <c r="K322" i="38"/>
  <c r="H322" i="38"/>
  <c r="L322" i="38"/>
  <c r="I322" i="38"/>
  <c r="J322" i="38"/>
  <c r="N322" i="38"/>
  <c r="G322" i="38"/>
  <c r="M322" i="38"/>
  <c r="Q322" i="38"/>
  <c r="F322" i="38"/>
  <c r="T322" i="38" s="1"/>
  <c r="P317" i="38"/>
  <c r="A327" i="38"/>
  <c r="D328" i="38"/>
  <c r="M318" i="38"/>
  <c r="G318" i="38"/>
  <c r="N318" i="38"/>
  <c r="J318" i="38"/>
  <c r="K318" i="38"/>
  <c r="H318" i="38"/>
  <c r="I318" i="38"/>
  <c r="L318" i="38"/>
  <c r="Q318" i="38"/>
  <c r="F318" i="38"/>
  <c r="T318" i="38" s="1"/>
  <c r="K315" i="38"/>
  <c r="J315" i="38"/>
  <c r="H315" i="38"/>
  <c r="L315" i="38"/>
  <c r="Q315" i="38"/>
  <c r="M315" i="38"/>
  <c r="F315" i="38"/>
  <c r="T315" i="38" s="1"/>
  <c r="G315" i="38"/>
  <c r="N315" i="38"/>
  <c r="I315" i="38"/>
  <c r="D332" i="38"/>
  <c r="A331" i="38"/>
  <c r="O331" i="38"/>
  <c r="J314" i="38"/>
  <c r="F314" i="38"/>
  <c r="T314" i="38" s="1"/>
  <c r="H314" i="38"/>
  <c r="Q314" i="38"/>
  <c r="I314" i="38"/>
  <c r="K314" i="38"/>
  <c r="G314" i="38"/>
  <c r="L314" i="38"/>
  <c r="M314" i="38"/>
  <c r="N314" i="38"/>
  <c r="P313" i="38"/>
  <c r="P314" i="38" l="1"/>
  <c r="P315" i="38"/>
  <c r="A328" i="38"/>
  <c r="D329" i="38"/>
  <c r="P318" i="38"/>
  <c r="Q327" i="38"/>
  <c r="J327" i="38"/>
  <c r="N327" i="38"/>
  <c r="G327" i="38"/>
  <c r="M327" i="38"/>
  <c r="K327" i="38"/>
  <c r="F327" i="38"/>
  <c r="T327" i="38" s="1"/>
  <c r="I327" i="38"/>
  <c r="H327" i="38"/>
  <c r="L327" i="38"/>
  <c r="P326" i="38"/>
  <c r="I331" i="38"/>
  <c r="H331" i="38"/>
  <c r="M331" i="38"/>
  <c r="F331" i="38"/>
  <c r="T331" i="38" s="1"/>
  <c r="Q331" i="38"/>
  <c r="J331" i="38"/>
  <c r="N331" i="38"/>
  <c r="K331" i="38"/>
  <c r="G331" i="38"/>
  <c r="L331" i="38"/>
  <c r="L319" i="38"/>
  <c r="F319" i="38"/>
  <c r="T319" i="38" s="1"/>
  <c r="G319" i="38"/>
  <c r="K319" i="38"/>
  <c r="J319" i="38"/>
  <c r="N319" i="38"/>
  <c r="I319" i="38"/>
  <c r="Q319" i="38"/>
  <c r="M319" i="38"/>
  <c r="H319" i="38"/>
  <c r="I323" i="38"/>
  <c r="K323" i="38"/>
  <c r="L323" i="38"/>
  <c r="G323" i="38"/>
  <c r="M323" i="38"/>
  <c r="J323" i="38"/>
  <c r="Q323" i="38"/>
  <c r="N323" i="38"/>
  <c r="H323" i="38"/>
  <c r="F323" i="38"/>
  <c r="T323" i="38" s="1"/>
  <c r="D333" i="38"/>
  <c r="A332" i="38"/>
  <c r="P322" i="38"/>
  <c r="J320" i="38"/>
  <c r="N320" i="38"/>
  <c r="F320" i="38"/>
  <c r="T320" i="38" s="1"/>
  <c r="Q320" i="38"/>
  <c r="I320" i="38"/>
  <c r="K320" i="38"/>
  <c r="M320" i="38"/>
  <c r="G320" i="38"/>
  <c r="H320" i="38"/>
  <c r="L320" i="38"/>
  <c r="D325" i="38"/>
  <c r="A325" i="38" s="1"/>
  <c r="A324" i="38"/>
  <c r="P319" i="38" l="1"/>
  <c r="P331" i="38"/>
  <c r="P320" i="38"/>
  <c r="Q324" i="38"/>
  <c r="G324" i="38"/>
  <c r="K324" i="38"/>
  <c r="I324" i="38"/>
  <c r="F324" i="38"/>
  <c r="T324" i="38" s="1"/>
  <c r="N324" i="38"/>
  <c r="J324" i="38"/>
  <c r="H324" i="38"/>
  <c r="L324" i="38"/>
  <c r="M324" i="38"/>
  <c r="N325" i="38"/>
  <c r="H325" i="38"/>
  <c r="F325" i="38"/>
  <c r="T325" i="38" s="1"/>
  <c r="Q325" i="38"/>
  <c r="K325" i="38"/>
  <c r="M325" i="38"/>
  <c r="I325" i="38"/>
  <c r="G325" i="38"/>
  <c r="J325" i="38"/>
  <c r="L325" i="38"/>
  <c r="F332" i="38"/>
  <c r="T332" i="38" s="1"/>
  <c r="G332" i="38"/>
  <c r="N332" i="38"/>
  <c r="H332" i="38"/>
  <c r="J332" i="38"/>
  <c r="K332" i="38"/>
  <c r="L332" i="38"/>
  <c r="I332" i="38"/>
  <c r="M332" i="38"/>
  <c r="Q332" i="38"/>
  <c r="P323" i="38"/>
  <c r="P327" i="38"/>
  <c r="A329" i="38"/>
  <c r="D330" i="38"/>
  <c r="A330" i="38" s="1"/>
  <c r="D334" i="38"/>
  <c r="A333" i="38"/>
  <c r="G328" i="38"/>
  <c r="Q328" i="38"/>
  <c r="H328" i="38"/>
  <c r="M328" i="38"/>
  <c r="N328" i="38"/>
  <c r="F328" i="38"/>
  <c r="T328" i="38" s="1"/>
  <c r="J328" i="38"/>
  <c r="L328" i="38"/>
  <c r="I328" i="38"/>
  <c r="K328" i="38"/>
  <c r="P324" i="38" l="1"/>
  <c r="P332" i="38"/>
  <c r="P328" i="38"/>
  <c r="H333" i="38"/>
  <c r="N333" i="38"/>
  <c r="G333" i="38"/>
  <c r="K333" i="38"/>
  <c r="Q333" i="38"/>
  <c r="M333" i="38"/>
  <c r="J333" i="38"/>
  <c r="L333" i="38"/>
  <c r="I333" i="38"/>
  <c r="F333" i="38"/>
  <c r="T333" i="38" s="1"/>
  <c r="D335" i="38"/>
  <c r="A335" i="38" s="1"/>
  <c r="A334" i="38"/>
  <c r="P325" i="38"/>
  <c r="N330" i="38"/>
  <c r="H330" i="38"/>
  <c r="G330" i="38"/>
  <c r="J330" i="38"/>
  <c r="Q330" i="38"/>
  <c r="I330" i="38"/>
  <c r="L330" i="38"/>
  <c r="M330" i="38"/>
  <c r="F330" i="38"/>
  <c r="T330" i="38" s="1"/>
  <c r="K330" i="38"/>
  <c r="G329" i="38"/>
  <c r="F329" i="38"/>
  <c r="T329" i="38" s="1"/>
  <c r="I329" i="38"/>
  <c r="H329" i="38"/>
  <c r="Q329" i="38"/>
  <c r="M329" i="38"/>
  <c r="K329" i="38"/>
  <c r="N329" i="38"/>
  <c r="L329" i="38"/>
  <c r="J329" i="38"/>
  <c r="P329" i="38" l="1"/>
  <c r="I334" i="38"/>
  <c r="N334" i="38"/>
  <c r="H334" i="38"/>
  <c r="M334" i="38"/>
  <c r="L334" i="38"/>
  <c r="J334" i="38"/>
  <c r="K334" i="38"/>
  <c r="G334" i="38"/>
  <c r="Q334" i="38"/>
  <c r="F334" i="38"/>
  <c r="T334" i="38" s="1"/>
  <c r="P333" i="38"/>
  <c r="I335" i="38"/>
  <c r="K335" i="38"/>
  <c r="Q335" i="38"/>
  <c r="M335" i="38"/>
  <c r="L335" i="38"/>
  <c r="F335" i="38"/>
  <c r="T335" i="38" s="1"/>
  <c r="H335" i="38"/>
  <c r="G335" i="38"/>
  <c r="N335" i="38"/>
  <c r="J335" i="38"/>
  <c r="P330" i="38"/>
  <c r="P335" i="38" l="1"/>
  <c r="P334" i="38"/>
  <c r="M34" i="44" l="1"/>
  <c r="D34" i="44"/>
  <c r="C34" i="44"/>
  <c r="E34" i="44"/>
  <c r="O34" i="44"/>
  <c r="N34" i="44"/>
  <c r="D94" i="42"/>
  <c r="N117" i="50"/>
  <c r="P117" i="50" s="1"/>
  <c r="M117" i="50"/>
  <c r="O117" i="50" s="1"/>
  <c r="E94" i="42" l="1"/>
  <c r="L94" i="42"/>
  <c r="E145" i="42"/>
  <c r="D74" i="42"/>
  <c r="D145" i="42"/>
  <c r="L145" i="42"/>
  <c r="E74" i="42"/>
  <c r="L74" i="42"/>
  <c r="F65" i="44"/>
  <c r="L34" i="44"/>
  <c r="L65" i="44"/>
  <c r="Z34" i="44"/>
  <c r="Z65" i="44"/>
  <c r="F34" i="44"/>
  <c r="G94" i="42"/>
  <c r="F94" i="42"/>
  <c r="H94" i="42" l="1"/>
  <c r="F74" i="42"/>
  <c r="F145" i="42"/>
  <c r="G74" i="42"/>
  <c r="G145" i="42"/>
  <c r="H74" i="42"/>
  <c r="H145" i="42"/>
  <c r="J34" i="44"/>
  <c r="J65" i="44"/>
  <c r="AE34" i="44"/>
  <c r="AE65" i="44"/>
  <c r="G34" i="44"/>
  <c r="G65" i="44"/>
  <c r="I34" i="44"/>
  <c r="I65" i="44"/>
  <c r="K65" i="44"/>
  <c r="K34" i="44"/>
  <c r="M94" i="42" l="1"/>
  <c r="M145" i="42"/>
  <c r="M74" i="42"/>
  <c r="AA34" i="44"/>
  <c r="AA65" i="44"/>
  <c r="N94" i="42" l="1"/>
  <c r="N145" i="42"/>
  <c r="AB65" i="44"/>
  <c r="N74" i="42"/>
  <c r="AB34" i="44"/>
  <c r="M55" i="44"/>
  <c r="AE121" i="44"/>
  <c r="M121" i="50"/>
  <c r="O121" i="50" s="1"/>
  <c r="E55" i="44"/>
  <c r="N55" i="44"/>
  <c r="C55" i="44"/>
  <c r="D55" i="44"/>
  <c r="O55" i="44"/>
  <c r="AB121" i="44"/>
  <c r="AD121" i="44"/>
  <c r="AA44" i="44"/>
  <c r="M121" i="44"/>
  <c r="R46" i="31"/>
  <c r="Z121" i="44"/>
  <c r="G121" i="44"/>
  <c r="J121" i="44"/>
  <c r="AB44" i="44"/>
  <c r="K121" i="44"/>
  <c r="AA121" i="44"/>
  <c r="I121" i="44"/>
  <c r="R50" i="31"/>
  <c r="R48" i="31"/>
  <c r="R17" i="31"/>
  <c r="E121" i="44"/>
  <c r="AD44" i="44"/>
  <c r="Z44" i="44"/>
  <c r="AE44" i="44"/>
  <c r="C44" i="44"/>
  <c r="L44" i="44"/>
  <c r="D121" i="44"/>
  <c r="C121" i="44"/>
  <c r="D44" i="44"/>
  <c r="E44" i="44"/>
  <c r="J44" i="44"/>
  <c r="N44" i="44"/>
  <c r="L121" i="44"/>
  <c r="I44" i="44"/>
  <c r="G44" i="44"/>
  <c r="O121" i="44"/>
  <c r="M44" i="44"/>
  <c r="N121" i="44"/>
  <c r="K44" i="44"/>
  <c r="O44" i="44"/>
  <c r="N121" i="50"/>
  <c r="P121" i="50" s="1"/>
  <c r="N236" i="50"/>
  <c r="P236" i="50" s="1"/>
  <c r="S48" i="31"/>
  <c r="M236" i="50"/>
  <c r="O236" i="50" s="1"/>
  <c r="S46" i="31"/>
  <c r="F121" i="44"/>
  <c r="F44" i="44"/>
  <c r="L116" i="42" l="1"/>
  <c r="AD34" i="44"/>
  <c r="AD65" i="44"/>
  <c r="U47" i="31"/>
  <c r="T47" i="31"/>
  <c r="U6" i="31"/>
  <c r="U49" i="31"/>
  <c r="T49" i="31"/>
  <c r="L55" i="44"/>
  <c r="D116" i="42"/>
  <c r="F55" i="44"/>
  <c r="E116" i="42"/>
  <c r="AE55" i="44"/>
  <c r="Z55" i="44"/>
  <c r="Q287" i="38"/>
  <c r="T48" i="31"/>
  <c r="S50" i="31"/>
  <c r="T6" i="31"/>
  <c r="U48" i="31"/>
  <c r="U34" i="31" l="1"/>
  <c r="T34" i="31"/>
  <c r="T51" i="31"/>
  <c r="U51" i="31"/>
  <c r="U15" i="31"/>
  <c r="T15" i="31"/>
  <c r="G55" i="44"/>
  <c r="F116" i="42"/>
  <c r="I55" i="44"/>
  <c r="G116" i="42"/>
  <c r="J55" i="44"/>
  <c r="H116" i="42"/>
  <c r="T50" i="31"/>
  <c r="K55" i="44"/>
  <c r="T8" i="31"/>
  <c r="U8" i="31"/>
  <c r="U46" i="31"/>
  <c r="T46" i="31"/>
  <c r="AA55" i="44" l="1"/>
  <c r="M116" i="42"/>
  <c r="F287" i="38" l="1"/>
  <c r="T287" i="38" s="1"/>
  <c r="N116" i="42"/>
  <c r="AB55" i="44"/>
  <c r="AD55" i="44"/>
  <c r="P287" i="38" l="1"/>
  <c r="U50" i="31" l="1"/>
  <c r="D122" i="42" l="1"/>
  <c r="D143" i="42"/>
  <c r="L143" i="42"/>
  <c r="AE140" i="44"/>
  <c r="E143" i="42"/>
  <c r="AE64" i="44"/>
  <c r="Q204" i="38"/>
  <c r="L122" i="42"/>
  <c r="E122" i="42"/>
  <c r="AE56" i="44"/>
  <c r="H122" i="42" l="1"/>
  <c r="H143" i="42"/>
  <c r="F122" i="42"/>
  <c r="F143" i="42"/>
  <c r="G122" i="42"/>
  <c r="G143" i="42"/>
  <c r="M143" i="42" l="1"/>
  <c r="AD140" i="44"/>
  <c r="AD64" i="44"/>
  <c r="M122" i="42"/>
  <c r="N143" i="42" l="1"/>
  <c r="N122" i="42"/>
  <c r="F204" i="38"/>
  <c r="AD56" i="44"/>
  <c r="T204" i="38" l="1"/>
  <c r="P204" i="38"/>
  <c r="M13" i="44" l="1"/>
  <c r="O45" i="44"/>
  <c r="D199" i="44"/>
  <c r="N125" i="44"/>
  <c r="C218" i="44"/>
  <c r="L191" i="44"/>
  <c r="N94" i="44"/>
  <c r="N96" i="44"/>
  <c r="C201" i="44"/>
  <c r="E278" i="44"/>
  <c r="N184" i="44"/>
  <c r="D62" i="44"/>
  <c r="L93" i="44"/>
  <c r="O50" i="44"/>
  <c r="D57" i="44"/>
  <c r="O141" i="44"/>
  <c r="N151" i="44"/>
  <c r="L225" i="44"/>
  <c r="L256" i="44"/>
  <c r="O268" i="44"/>
  <c r="D18" i="44"/>
  <c r="D106" i="44"/>
  <c r="L148" i="44"/>
  <c r="C217" i="44"/>
  <c r="O62" i="44"/>
  <c r="C246" i="44"/>
  <c r="O125" i="44"/>
  <c r="C197" i="44"/>
  <c r="D113" i="44"/>
  <c r="L158" i="44"/>
  <c r="L129" i="44"/>
  <c r="L27" i="44"/>
  <c r="L208" i="44"/>
  <c r="E234" i="44"/>
  <c r="Z163" i="44"/>
  <c r="C231" i="44"/>
  <c r="C167" i="44"/>
  <c r="O69" i="44"/>
  <c r="O202" i="44"/>
  <c r="L20" i="44"/>
  <c r="O137" i="44"/>
  <c r="C102" i="44"/>
  <c r="N28" i="44"/>
  <c r="L278" i="44"/>
  <c r="C85" i="44"/>
  <c r="O222" i="44"/>
  <c r="N124" i="44"/>
  <c r="N11" i="44"/>
  <c r="C40" i="44"/>
  <c r="C183" i="44"/>
  <c r="N95" i="44"/>
  <c r="N161" i="44"/>
  <c r="L295" i="44"/>
  <c r="L51" i="44"/>
  <c r="O68" i="44"/>
  <c r="D107" i="44"/>
  <c r="C82" i="44"/>
  <c r="O14" i="44"/>
  <c r="N236" i="44"/>
  <c r="O265" i="44"/>
  <c r="D165" i="44"/>
  <c r="D182" i="44"/>
  <c r="E265" i="44"/>
  <c r="D138" i="44"/>
  <c r="E32" i="44"/>
  <c r="N237" i="44"/>
  <c r="O76" i="44"/>
  <c r="N93" i="44"/>
  <c r="O214" i="44"/>
  <c r="O175" i="44"/>
  <c r="E77" i="44"/>
  <c r="E87" i="44"/>
  <c r="E283" i="44"/>
  <c r="O58" i="44"/>
  <c r="O280" i="44"/>
  <c r="E131" i="44"/>
  <c r="O106" i="44"/>
  <c r="E116" i="44"/>
  <c r="N270" i="44"/>
  <c r="O180" i="44"/>
  <c r="L157" i="44"/>
  <c r="N286" i="44"/>
  <c r="C157" i="44"/>
  <c r="J36" i="44"/>
  <c r="O191" i="44"/>
  <c r="O111" i="44"/>
  <c r="C153" i="44"/>
  <c r="N223" i="44"/>
  <c r="C276" i="44"/>
  <c r="O81" i="44"/>
  <c r="M62" i="44"/>
  <c r="N254" i="44"/>
  <c r="E133" i="44"/>
  <c r="L72" i="44"/>
  <c r="N17" i="44"/>
  <c r="L53" i="44"/>
  <c r="C283" i="44"/>
  <c r="O148" i="44"/>
  <c r="N180" i="44"/>
  <c r="C163" i="44"/>
  <c r="N267" i="44"/>
  <c r="E185" i="44"/>
  <c r="D172" i="44"/>
  <c r="E99" i="44"/>
  <c r="L28" i="44"/>
  <c r="C33" i="44"/>
  <c r="C41" i="44"/>
  <c r="E280" i="44"/>
  <c r="O192" i="44"/>
  <c r="O224" i="44"/>
  <c r="E95" i="44"/>
  <c r="E59" i="44"/>
  <c r="E85" i="44"/>
  <c r="N54" i="44"/>
  <c r="C282" i="44"/>
  <c r="L175" i="44"/>
  <c r="D114" i="44"/>
  <c r="L37" i="44"/>
  <c r="E248" i="44"/>
  <c r="E158" i="44"/>
  <c r="D122" i="44"/>
  <c r="C207" i="44"/>
  <c r="D234" i="44"/>
  <c r="N154" i="44"/>
  <c r="D292" i="44"/>
  <c r="E104" i="44"/>
  <c r="L147" i="44"/>
  <c r="D163" i="44"/>
  <c r="N196" i="44"/>
  <c r="L207" i="44"/>
  <c r="O231" i="44"/>
  <c r="E171" i="44"/>
  <c r="L117" i="44"/>
  <c r="G240" i="44"/>
  <c r="D29" i="44"/>
  <c r="O98" i="44"/>
  <c r="I139" i="44"/>
  <c r="L152" i="44"/>
  <c r="N219" i="44"/>
  <c r="O87" i="44"/>
  <c r="N235" i="44"/>
  <c r="D20" i="44"/>
  <c r="N165" i="44"/>
  <c r="D11" i="44"/>
  <c r="N217" i="44"/>
  <c r="C135" i="44"/>
  <c r="C24" i="44"/>
  <c r="O72" i="44"/>
  <c r="N33" i="44"/>
  <c r="N294" i="44"/>
  <c r="L29" i="44"/>
  <c r="C120" i="44"/>
  <c r="D116" i="44"/>
  <c r="N211" i="44"/>
  <c r="C273" i="44"/>
  <c r="C23" i="44"/>
  <c r="C96" i="44"/>
  <c r="N193" i="44"/>
  <c r="N260" i="44"/>
  <c r="E182" i="44"/>
  <c r="L228" i="44"/>
  <c r="C81" i="44"/>
  <c r="D265" i="44"/>
  <c r="D72" i="44"/>
  <c r="D68" i="44"/>
  <c r="O38" i="44"/>
  <c r="C165" i="44"/>
  <c r="E231" i="44"/>
  <c r="N141" i="44"/>
  <c r="C71" i="44"/>
  <c r="D261" i="44"/>
  <c r="E45" i="44"/>
  <c r="O71" i="44"/>
  <c r="N73" i="44"/>
  <c r="L13" i="44"/>
  <c r="C48" i="44"/>
  <c r="O124" i="44"/>
  <c r="O225" i="44"/>
  <c r="G245" i="44"/>
  <c r="D242" i="44"/>
  <c r="N176" i="44"/>
  <c r="C133" i="44"/>
  <c r="N24" i="44"/>
  <c r="O198" i="44"/>
  <c r="O135" i="44"/>
  <c r="N120" i="44"/>
  <c r="C137" i="44"/>
  <c r="D103" i="44"/>
  <c r="C200" i="44"/>
  <c r="O122" i="44"/>
  <c r="C195" i="44"/>
  <c r="O184" i="44"/>
  <c r="C100" i="44"/>
  <c r="L47" i="44"/>
  <c r="N194" i="44"/>
  <c r="D158" i="44"/>
  <c r="C154" i="44"/>
  <c r="N199" i="44"/>
  <c r="N226" i="44"/>
  <c r="D87" i="44"/>
  <c r="C198" i="44"/>
  <c r="O205" i="44"/>
  <c r="E27" i="44"/>
  <c r="N200" i="44"/>
  <c r="E127" i="44"/>
  <c r="C275" i="44"/>
  <c r="N273" i="44"/>
  <c r="L244" i="44"/>
  <c r="C170" i="44"/>
  <c r="O215" i="44"/>
  <c r="E254" i="44"/>
  <c r="C296" i="44"/>
  <c r="J206" i="44"/>
  <c r="C11" i="44"/>
  <c r="D27" i="44"/>
  <c r="O42" i="44"/>
  <c r="O236" i="44"/>
  <c r="G265" i="44"/>
  <c r="E43" i="44"/>
  <c r="D250" i="44"/>
  <c r="E227" i="44"/>
  <c r="N67" i="44"/>
  <c r="N156" i="44"/>
  <c r="N37" i="44"/>
  <c r="O43" i="44"/>
  <c r="L265" i="44"/>
  <c r="D203" i="44"/>
  <c r="O138" i="44"/>
  <c r="D153" i="44"/>
  <c r="N77" i="44"/>
  <c r="L75" i="44"/>
  <c r="N262" i="44"/>
  <c r="C141" i="44"/>
  <c r="L258" i="44"/>
  <c r="O91" i="44"/>
  <c r="O212" i="44"/>
  <c r="O282" i="44"/>
  <c r="E17" i="44"/>
  <c r="N224" i="44"/>
  <c r="N29" i="44"/>
  <c r="N222" i="44"/>
  <c r="D48" i="44"/>
  <c r="O75" i="44"/>
  <c r="O30" i="44"/>
  <c r="O70" i="44"/>
  <c r="C194" i="44"/>
  <c r="E145" i="44"/>
  <c r="O107" i="44"/>
  <c r="N261" i="44"/>
  <c r="L91" i="44"/>
  <c r="C222" i="44"/>
  <c r="C78" i="44"/>
  <c r="E72" i="44"/>
  <c r="E110" i="44"/>
  <c r="O74" i="44"/>
  <c r="E246" i="44"/>
  <c r="C174" i="44"/>
  <c r="O170" i="44"/>
  <c r="D112" i="44"/>
  <c r="N107" i="44"/>
  <c r="D291" i="44"/>
  <c r="L67" i="44"/>
  <c r="O25" i="44"/>
  <c r="O201" i="44"/>
  <c r="O187" i="44"/>
  <c r="J118" i="44"/>
  <c r="E112" i="44"/>
  <c r="L229" i="44"/>
  <c r="J173" i="44"/>
  <c r="E259" i="44"/>
  <c r="N47" i="44"/>
  <c r="O251" i="44"/>
  <c r="N35" i="44"/>
  <c r="O142" i="44"/>
  <c r="N25" i="44"/>
  <c r="E47" i="44"/>
  <c r="C248" i="44"/>
  <c r="C94" i="44"/>
  <c r="N9" i="44"/>
  <c r="O260" i="44"/>
  <c r="C30" i="44"/>
  <c r="N232" i="44"/>
  <c r="O101" i="44"/>
  <c r="N265" i="44"/>
  <c r="C89" i="44"/>
  <c r="E53" i="44"/>
  <c r="D10" i="44"/>
  <c r="O79" i="44"/>
  <c r="E232" i="44"/>
  <c r="E206" i="44"/>
  <c r="N247" i="44"/>
  <c r="L226" i="44"/>
  <c r="N292" i="44"/>
  <c r="C107" i="44"/>
  <c r="N75" i="44"/>
  <c r="E184" i="44"/>
  <c r="C86" i="44"/>
  <c r="D280" i="44"/>
  <c r="C263" i="44"/>
  <c r="E156" i="44"/>
  <c r="E241" i="44"/>
  <c r="K182" i="44"/>
  <c r="C205" i="44"/>
  <c r="M124" i="44"/>
  <c r="N41" i="44"/>
  <c r="C226" i="44"/>
  <c r="O156" i="44"/>
  <c r="N276" i="44"/>
  <c r="N40" i="44"/>
  <c r="L10" i="44"/>
  <c r="E202" i="44"/>
  <c r="E152" i="44"/>
  <c r="N52" i="44"/>
  <c r="E205" i="44"/>
  <c r="E181" i="44"/>
  <c r="K13" i="44"/>
  <c r="D126" i="44"/>
  <c r="C112" i="44"/>
  <c r="D40" i="44"/>
  <c r="E153" i="44"/>
  <c r="C113" i="44"/>
  <c r="E170" i="44"/>
  <c r="E119" i="44"/>
  <c r="Z99" i="44"/>
  <c r="L223" i="44"/>
  <c r="N202" i="44"/>
  <c r="C129" i="44"/>
  <c r="O29" i="44"/>
  <c r="C146" i="44"/>
  <c r="O131" i="44"/>
  <c r="L92" i="44"/>
  <c r="L57" i="44"/>
  <c r="L205" i="44"/>
  <c r="C234" i="44"/>
  <c r="O9" i="44"/>
  <c r="O8" i="44"/>
  <c r="D33" i="44"/>
  <c r="E270" i="44"/>
  <c r="L118" i="44"/>
  <c r="L60" i="44"/>
  <c r="D293" i="44"/>
  <c r="D99" i="44"/>
  <c r="E256" i="44"/>
  <c r="O139" i="44"/>
  <c r="N263" i="44"/>
  <c r="L251" i="44"/>
  <c r="O199" i="44"/>
  <c r="E217" i="44"/>
  <c r="C70" i="44"/>
  <c r="C243" i="44"/>
  <c r="L70" i="44"/>
  <c r="O16" i="44"/>
  <c r="AB17" i="44"/>
  <c r="O245" i="44"/>
  <c r="E117" i="44"/>
  <c r="E281" i="44"/>
  <c r="O254" i="44"/>
  <c r="L239" i="44"/>
  <c r="D53" i="44"/>
  <c r="O273" i="44"/>
  <c r="C244" i="44"/>
  <c r="O13" i="44"/>
  <c r="D156" i="44"/>
  <c r="O237" i="44"/>
  <c r="G58" i="44"/>
  <c r="K87" i="44"/>
  <c r="N99" i="44"/>
  <c r="C277" i="44"/>
  <c r="O219" i="44"/>
  <c r="D239" i="44"/>
  <c r="C128" i="44"/>
  <c r="O177" i="44"/>
  <c r="E12" i="44"/>
  <c r="O278" i="44"/>
  <c r="E113" i="44"/>
  <c r="J13" i="44"/>
  <c r="C138" i="44"/>
  <c r="E23" i="44"/>
  <c r="E98" i="44"/>
  <c r="M235" i="44"/>
  <c r="D241" i="44"/>
  <c r="N114" i="44"/>
  <c r="D160" i="44"/>
  <c r="N280" i="44"/>
  <c r="L108" i="44"/>
  <c r="O181" i="44"/>
  <c r="N32" i="44"/>
  <c r="N26" i="44"/>
  <c r="M150" i="44"/>
  <c r="E146" i="44"/>
  <c r="O39" i="44"/>
  <c r="E263" i="44"/>
  <c r="I95" i="44"/>
  <c r="N36" i="44"/>
  <c r="O18" i="44"/>
  <c r="E111" i="44"/>
  <c r="D129" i="44"/>
  <c r="N179" i="44"/>
  <c r="O179" i="44"/>
  <c r="D102" i="44"/>
  <c r="C164" i="44"/>
  <c r="C14" i="44"/>
  <c r="O182" i="44"/>
  <c r="C143" i="44"/>
  <c r="C60" i="44"/>
  <c r="C232" i="44"/>
  <c r="N230" i="44"/>
  <c r="E82" i="44"/>
  <c r="J242" i="44"/>
  <c r="O161" i="44"/>
  <c r="L99" i="44"/>
  <c r="N27" i="44"/>
  <c r="M54" i="44"/>
  <c r="E125" i="44"/>
  <c r="I58" i="44"/>
  <c r="D14" i="44"/>
  <c r="I78" i="44"/>
  <c r="G227" i="44"/>
  <c r="C257" i="44"/>
  <c r="D214" i="44"/>
  <c r="O67" i="44"/>
  <c r="Z213" i="44"/>
  <c r="J8" i="44"/>
  <c r="D212" i="44"/>
  <c r="J23" i="44"/>
  <c r="G287" i="44"/>
  <c r="K139" i="44"/>
  <c r="L79" i="44"/>
  <c r="E262" i="44"/>
  <c r="D282" i="44"/>
  <c r="K252" i="44"/>
  <c r="C106" i="44"/>
  <c r="Z263" i="44"/>
  <c r="D184" i="44"/>
  <c r="I192" i="44"/>
  <c r="G283" i="44"/>
  <c r="AA222" i="44"/>
  <c r="D159" i="44"/>
  <c r="L177" i="44"/>
  <c r="L222" i="44"/>
  <c r="D174" i="44"/>
  <c r="C12" i="44"/>
  <c r="O78" i="44"/>
  <c r="C185" i="44"/>
  <c r="G76" i="44"/>
  <c r="AA243" i="44"/>
  <c r="C278" i="44"/>
  <c r="Z111" i="44"/>
  <c r="G224" i="44"/>
  <c r="J189" i="44"/>
  <c r="M261" i="44"/>
  <c r="L125" i="44"/>
  <c r="J80" i="44"/>
  <c r="AA61" i="44"/>
  <c r="Z174" i="44"/>
  <c r="AB8" i="44"/>
  <c r="K193" i="44"/>
  <c r="AD193" i="44"/>
  <c r="L203" i="44"/>
  <c r="N187" i="44"/>
  <c r="C252" i="44"/>
  <c r="N135" i="44"/>
  <c r="O154" i="44"/>
  <c r="I13" i="44"/>
  <c r="AB23" i="44"/>
  <c r="M24" i="44"/>
  <c r="Z292" i="44"/>
  <c r="K32" i="44"/>
  <c r="K248" i="44"/>
  <c r="E81" i="44"/>
  <c r="D127" i="44"/>
  <c r="J126" i="44"/>
  <c r="C212" i="44"/>
  <c r="C101" i="44"/>
  <c r="AA90" i="44"/>
  <c r="L137" i="44"/>
  <c r="AE175" i="44"/>
  <c r="K295" i="44"/>
  <c r="E24" i="44"/>
  <c r="O129" i="44"/>
  <c r="J28" i="44"/>
  <c r="E193" i="44"/>
  <c r="I48" i="44"/>
  <c r="N158" i="44"/>
  <c r="D35" i="44"/>
  <c r="D226" i="44"/>
  <c r="C223" i="44"/>
  <c r="Z252" i="44"/>
  <c r="E70" i="44"/>
  <c r="Z180" i="44"/>
  <c r="Z270" i="44"/>
  <c r="K230" i="44"/>
  <c r="Z23" i="44"/>
  <c r="J256" i="44"/>
  <c r="G24" i="44"/>
  <c r="J142" i="44"/>
  <c r="G139" i="44"/>
  <c r="J198" i="44"/>
  <c r="I181" i="44"/>
  <c r="C158" i="44"/>
  <c r="D202" i="44"/>
  <c r="C123" i="44"/>
  <c r="O232" i="44"/>
  <c r="O12" i="44"/>
  <c r="E115" i="44"/>
  <c r="AB82" i="44"/>
  <c r="L17" i="44"/>
  <c r="J125" i="44"/>
  <c r="D198" i="44"/>
  <c r="C126" i="44"/>
  <c r="N198" i="44"/>
  <c r="N257" i="44"/>
  <c r="C258" i="44"/>
  <c r="Z89" i="44"/>
  <c r="N104" i="44"/>
  <c r="E159" i="44"/>
  <c r="C161" i="44"/>
  <c r="N186" i="44"/>
  <c r="N116" i="44"/>
  <c r="D130" i="44"/>
  <c r="C15" i="44"/>
  <c r="O223" i="44"/>
  <c r="L178" i="44"/>
  <c r="O57" i="44"/>
  <c r="D51" i="44"/>
  <c r="L194" i="44"/>
  <c r="N137" i="44"/>
  <c r="L172" i="44"/>
  <c r="C46" i="44"/>
  <c r="C43" i="44"/>
  <c r="O227" i="44"/>
  <c r="N145" i="44"/>
  <c r="D95" i="44"/>
  <c r="D110" i="44"/>
  <c r="C256" i="44"/>
  <c r="Z25" i="44"/>
  <c r="K75" i="44"/>
  <c r="L282" i="44"/>
  <c r="D175" i="44"/>
  <c r="O11" i="44"/>
  <c r="O183" i="44"/>
  <c r="O257" i="44"/>
  <c r="N89" i="44"/>
  <c r="O238" i="44"/>
  <c r="D178" i="44"/>
  <c r="C61" i="44"/>
  <c r="G202" i="44"/>
  <c r="C238" i="44"/>
  <c r="C68" i="44"/>
  <c r="E94" i="44"/>
  <c r="E16" i="44"/>
  <c r="O244" i="44"/>
  <c r="O243" i="44"/>
  <c r="I52" i="44"/>
  <c r="D13" i="44"/>
  <c r="L94" i="44"/>
  <c r="O112" i="44"/>
  <c r="L74" i="44"/>
  <c r="L182" i="44"/>
  <c r="N174" i="44"/>
  <c r="C268" i="44"/>
  <c r="L291" i="44"/>
  <c r="D92" i="44"/>
  <c r="L202" i="44"/>
  <c r="N50" i="44"/>
  <c r="O96" i="44"/>
  <c r="D192" i="44"/>
  <c r="E93" i="44"/>
  <c r="O151" i="44"/>
  <c r="N291" i="44"/>
  <c r="E162" i="44"/>
  <c r="L159" i="44"/>
  <c r="O47" i="44"/>
  <c r="O277" i="44"/>
  <c r="C214" i="44"/>
  <c r="M90" i="44"/>
  <c r="C178" i="44"/>
  <c r="N117" i="44"/>
  <c r="E173" i="44"/>
  <c r="L255" i="44"/>
  <c r="K203" i="44"/>
  <c r="E142" i="44"/>
  <c r="L78" i="44"/>
  <c r="O196" i="44"/>
  <c r="C216" i="44"/>
  <c r="N62" i="44"/>
  <c r="L212" i="44"/>
  <c r="E26" i="44"/>
  <c r="O173" i="44"/>
  <c r="D78" i="44"/>
  <c r="D248" i="44"/>
  <c r="AB153" i="44"/>
  <c r="K124" i="44"/>
  <c r="Z224" i="44"/>
  <c r="J168" i="44"/>
  <c r="E160" i="44"/>
  <c r="J79" i="44"/>
  <c r="G46" i="44"/>
  <c r="C90" i="44"/>
  <c r="K18" i="44"/>
  <c r="AB183" i="44"/>
  <c r="L156" i="44"/>
  <c r="N79" i="44"/>
  <c r="D176" i="44"/>
  <c r="O248" i="44"/>
  <c r="G100" i="44"/>
  <c r="C69" i="44"/>
  <c r="E101" i="44"/>
  <c r="N138" i="44"/>
  <c r="L247" i="44"/>
  <c r="C237" i="44"/>
  <c r="J90" i="44"/>
  <c r="J162" i="44"/>
  <c r="M280" i="44"/>
  <c r="J89" i="44"/>
  <c r="D247" i="44"/>
  <c r="Z87" i="44"/>
  <c r="L144" i="44"/>
  <c r="I147" i="44"/>
  <c r="G231" i="44"/>
  <c r="I100" i="44"/>
  <c r="J257" i="44"/>
  <c r="G241" i="44"/>
  <c r="D295" i="44"/>
  <c r="E167" i="44"/>
  <c r="C18" i="44"/>
  <c r="G12" i="44"/>
  <c r="E132" i="44"/>
  <c r="E238" i="44"/>
  <c r="C32" i="44"/>
  <c r="O258" i="44"/>
  <c r="G18" i="44"/>
  <c r="G92" i="44"/>
  <c r="L33" i="44"/>
  <c r="J138" i="44"/>
  <c r="AA232" i="44"/>
  <c r="D111" i="44"/>
  <c r="K245" i="44"/>
  <c r="J195" i="44"/>
  <c r="L246" i="44"/>
  <c r="AA111" i="44"/>
  <c r="J187" i="44"/>
  <c r="J196" i="44"/>
  <c r="L25" i="44"/>
  <c r="C280" i="44"/>
  <c r="L9" i="44"/>
  <c r="J228" i="44"/>
  <c r="N71" i="44"/>
  <c r="E13" i="44"/>
  <c r="J67" i="44"/>
  <c r="D85" i="44"/>
  <c r="K74" i="44"/>
  <c r="D26" i="44"/>
  <c r="C259" i="44"/>
  <c r="G127" i="44"/>
  <c r="AA14" i="44"/>
  <c r="I128" i="44"/>
  <c r="E14" i="44"/>
  <c r="I251" i="44"/>
  <c r="G143" i="44"/>
  <c r="K270" i="44"/>
  <c r="K94" i="44"/>
  <c r="G196" i="44"/>
  <c r="C247" i="44"/>
  <c r="N80" i="44"/>
  <c r="G93" i="44"/>
  <c r="N231" i="44"/>
  <c r="L141" i="44"/>
  <c r="E100" i="44"/>
  <c r="N229" i="44"/>
  <c r="E30" i="44"/>
  <c r="O226" i="44"/>
  <c r="C10" i="44"/>
  <c r="D223" i="44"/>
  <c r="L219" i="44"/>
  <c r="O167" i="44"/>
  <c r="N85" i="44"/>
  <c r="O164" i="44"/>
  <c r="M244" i="44"/>
  <c r="N214" i="44"/>
  <c r="E228" i="44"/>
  <c r="O263" i="44"/>
  <c r="O94" i="44"/>
  <c r="N243" i="44"/>
  <c r="L131" i="44"/>
  <c r="D231" i="44"/>
  <c r="L150" i="44"/>
  <c r="N255" i="44"/>
  <c r="E120" i="44"/>
  <c r="C175" i="44"/>
  <c r="C292" i="44"/>
  <c r="E175" i="44"/>
  <c r="M212" i="44"/>
  <c r="E75" i="44"/>
  <c r="I157" i="44"/>
  <c r="D229" i="44"/>
  <c r="D54" i="44"/>
  <c r="C260" i="44"/>
  <c r="N168" i="44"/>
  <c r="L133" i="44"/>
  <c r="K159" i="44"/>
  <c r="E277" i="44"/>
  <c r="N201" i="44"/>
  <c r="C36" i="44"/>
  <c r="N175" i="44"/>
  <c r="M52" i="44"/>
  <c r="E37" i="44"/>
  <c r="D80" i="44"/>
  <c r="C91" i="44"/>
  <c r="J234" i="44"/>
  <c r="D207" i="44"/>
  <c r="G205" i="44"/>
  <c r="C245" i="44"/>
  <c r="L138" i="44"/>
  <c r="C160" i="44"/>
  <c r="J268" i="44"/>
  <c r="AE231" i="44"/>
  <c r="L267" i="44"/>
  <c r="E124" i="44"/>
  <c r="I79" i="44"/>
  <c r="M132" i="44"/>
  <c r="D177" i="44"/>
  <c r="N228" i="44"/>
  <c r="M58" i="44"/>
  <c r="O259" i="44"/>
  <c r="I286" i="44"/>
  <c r="L41" i="44"/>
  <c r="J24" i="44"/>
  <c r="K110" i="44"/>
  <c r="G96" i="44"/>
  <c r="J158" i="44"/>
  <c r="M175" i="44"/>
  <c r="L268" i="44"/>
  <c r="N106" i="44"/>
  <c r="C79" i="44"/>
  <c r="J266" i="44"/>
  <c r="K142" i="44"/>
  <c r="C224" i="44"/>
  <c r="D38" i="44"/>
  <c r="G109" i="44"/>
  <c r="AA154" i="44"/>
  <c r="AA20" i="44"/>
  <c r="K185" i="44"/>
  <c r="N68" i="44"/>
  <c r="C176" i="44"/>
  <c r="N146" i="44"/>
  <c r="L195" i="44"/>
  <c r="N15" i="44"/>
  <c r="J10" i="44"/>
  <c r="AE262" i="44"/>
  <c r="AA137" i="44"/>
  <c r="G216" i="44"/>
  <c r="AB276" i="44"/>
  <c r="L151" i="44"/>
  <c r="G294" i="44"/>
  <c r="C203" i="44"/>
  <c r="O193" i="44"/>
  <c r="D268" i="44"/>
  <c r="I32" i="44"/>
  <c r="L127" i="44"/>
  <c r="Z255" i="44"/>
  <c r="Z116" i="44"/>
  <c r="J245" i="44"/>
  <c r="O174" i="44"/>
  <c r="D296" i="44"/>
  <c r="I143" i="44"/>
  <c r="M191" i="44"/>
  <c r="D191" i="44"/>
  <c r="L179" i="44"/>
  <c r="D151" i="44"/>
  <c r="N108" i="44"/>
  <c r="D230" i="44"/>
  <c r="E208" i="44"/>
  <c r="C66" i="44"/>
  <c r="J193" i="44"/>
  <c r="O20" i="44"/>
  <c r="D246" i="44"/>
  <c r="D193" i="44"/>
  <c r="D61" i="44"/>
  <c r="N157" i="44"/>
  <c r="D83" i="44"/>
  <c r="O235" i="44"/>
  <c r="AD62" i="44"/>
  <c r="G103" i="44"/>
  <c r="M60" i="44"/>
  <c r="O108" i="44"/>
  <c r="C180" i="44"/>
  <c r="L180" i="44"/>
  <c r="D15" i="44"/>
  <c r="O286" i="44"/>
  <c r="G126" i="44"/>
  <c r="O207" i="44"/>
  <c r="N81" i="44"/>
  <c r="O41" i="44"/>
  <c r="E9" i="44"/>
  <c r="O200" i="44"/>
  <c r="O123" i="44"/>
  <c r="C202" i="44"/>
  <c r="D278" i="44"/>
  <c r="O127" i="44"/>
  <c r="I124" i="44"/>
  <c r="C13" i="44"/>
  <c r="C130" i="44"/>
  <c r="E144" i="44"/>
  <c r="Z187" i="44"/>
  <c r="K222" i="44"/>
  <c r="N92" i="44"/>
  <c r="N100" i="44"/>
  <c r="D16" i="44"/>
  <c r="O153" i="44"/>
  <c r="I218" i="44"/>
  <c r="C17" i="44"/>
  <c r="O267" i="44"/>
  <c r="N103" i="44"/>
  <c r="K58" i="44"/>
  <c r="N57" i="44"/>
  <c r="L116" i="44"/>
  <c r="N256" i="44"/>
  <c r="C58" i="44"/>
  <c r="E36" i="44"/>
  <c r="E240" i="44"/>
  <c r="C208" i="44"/>
  <c r="L86" i="44"/>
  <c r="N192" i="44"/>
  <c r="E223" i="44"/>
  <c r="E61" i="44"/>
  <c r="Z229" i="44"/>
  <c r="D135" i="44"/>
  <c r="C295" i="44"/>
  <c r="O143" i="44"/>
  <c r="E108" i="44"/>
  <c r="D47" i="44"/>
  <c r="E218" i="44"/>
  <c r="O213" i="44"/>
  <c r="O51" i="44"/>
  <c r="O172" i="44"/>
  <c r="J99" i="44"/>
  <c r="O252" i="44"/>
  <c r="N139" i="44"/>
  <c r="E102" i="44"/>
  <c r="N160" i="44"/>
  <c r="Z200" i="44"/>
  <c r="N150" i="44"/>
  <c r="E103" i="44"/>
  <c r="E155" i="44"/>
  <c r="D118" i="44"/>
  <c r="D131" i="44"/>
  <c r="N171" i="44"/>
  <c r="L126" i="44"/>
  <c r="O218" i="44"/>
  <c r="O291" i="44"/>
  <c r="N86" i="44"/>
  <c r="E57" i="44"/>
  <c r="O92" i="44"/>
  <c r="C104" i="44"/>
  <c r="D183" i="44"/>
  <c r="L224" i="44"/>
  <c r="N293" i="44"/>
  <c r="O83" i="44"/>
  <c r="AE58" i="44"/>
  <c r="O152" i="44"/>
  <c r="L236" i="44"/>
  <c r="C239" i="44"/>
  <c r="N258" i="44"/>
  <c r="E197" i="44"/>
  <c r="L103" i="44"/>
  <c r="K184" i="44"/>
  <c r="E33" i="44"/>
  <c r="N248" i="44"/>
  <c r="C110" i="44"/>
  <c r="O294" i="44"/>
  <c r="N128" i="44"/>
  <c r="O61" i="44"/>
  <c r="O109" i="44"/>
  <c r="O103" i="44"/>
  <c r="C255" i="44"/>
  <c r="N183" i="44"/>
  <c r="L115" i="44"/>
  <c r="C109" i="44"/>
  <c r="Z59" i="44"/>
  <c r="L230" i="44"/>
  <c r="E239" i="44"/>
  <c r="D25" i="44"/>
  <c r="J232" i="44"/>
  <c r="K95" i="44"/>
  <c r="C16" i="44"/>
  <c r="I202" i="44"/>
  <c r="O266" i="44"/>
  <c r="K150" i="44"/>
  <c r="M153" i="44"/>
  <c r="E244" i="44"/>
  <c r="J159" i="44"/>
  <c r="AB43" i="44"/>
  <c r="D196" i="44"/>
  <c r="AB104" i="44"/>
  <c r="I295" i="44"/>
  <c r="AD43" i="44"/>
  <c r="K93" i="44"/>
  <c r="O176" i="44"/>
  <c r="O230" i="44"/>
  <c r="I89" i="44"/>
  <c r="J51" i="44"/>
  <c r="D30" i="44"/>
  <c r="D104" i="44"/>
  <c r="J250" i="44"/>
  <c r="K11" i="44"/>
  <c r="M158" i="44"/>
  <c r="AA115" i="44"/>
  <c r="D232" i="44"/>
  <c r="D180" i="44"/>
  <c r="L171" i="44"/>
  <c r="D75" i="44"/>
  <c r="J58" i="44"/>
  <c r="Z199" i="44"/>
  <c r="I276" i="44"/>
  <c r="I26" i="44"/>
  <c r="L161" i="44"/>
  <c r="G206" i="44"/>
  <c r="O234" i="44"/>
  <c r="C83" i="44"/>
  <c r="D218" i="44"/>
  <c r="C125" i="44"/>
  <c r="L252" i="44"/>
  <c r="O283" i="44"/>
  <c r="E157" i="44"/>
  <c r="I142" i="44"/>
  <c r="I200" i="44"/>
  <c r="C261" i="44"/>
  <c r="AB196" i="44"/>
  <c r="C57" i="44"/>
  <c r="N30" i="44"/>
  <c r="Z268" i="44"/>
  <c r="O262" i="44"/>
  <c r="D170" i="44"/>
  <c r="G13" i="44"/>
  <c r="C93" i="44"/>
  <c r="I256" i="44"/>
  <c r="E52" i="44"/>
  <c r="D186" i="44"/>
  <c r="L32" i="44"/>
  <c r="N162" i="44"/>
  <c r="C132" i="44"/>
  <c r="E207" i="44"/>
  <c r="AD212" i="44"/>
  <c r="L14" i="44"/>
  <c r="O53" i="44"/>
  <c r="L259" i="44"/>
  <c r="E78" i="44"/>
  <c r="E126" i="44"/>
  <c r="Z218" i="44"/>
  <c r="E137" i="44"/>
  <c r="C51" i="44"/>
  <c r="C26" i="44"/>
  <c r="L48" i="44"/>
  <c r="O186" i="44"/>
  <c r="E295" i="44"/>
  <c r="K215" i="44"/>
  <c r="C114" i="44"/>
  <c r="L196" i="44"/>
  <c r="D136" i="44"/>
  <c r="E196" i="44"/>
  <c r="L292" i="44"/>
  <c r="O145" i="44"/>
  <c r="L18" i="44"/>
  <c r="N259" i="44"/>
  <c r="N70" i="44"/>
  <c r="O239" i="44"/>
  <c r="N277" i="44"/>
  <c r="O228" i="44"/>
  <c r="L59" i="44"/>
  <c r="L132" i="44"/>
  <c r="N170" i="44"/>
  <c r="O281" i="44"/>
  <c r="L168" i="44"/>
  <c r="E296" i="44"/>
  <c r="L87" i="44"/>
  <c r="N101" i="44"/>
  <c r="O246" i="44"/>
  <c r="C59" i="44"/>
  <c r="K246" i="44"/>
  <c r="L234" i="44"/>
  <c r="Z283" i="44"/>
  <c r="D79" i="44"/>
  <c r="I262" i="44"/>
  <c r="E76" i="44"/>
  <c r="O275" i="44"/>
  <c r="C186" i="44"/>
  <c r="G130" i="44"/>
  <c r="D164" i="44"/>
  <c r="L71" i="44"/>
  <c r="N72" i="44"/>
  <c r="Z248" i="44"/>
  <c r="L184" i="44"/>
  <c r="AE282" i="44"/>
  <c r="O82" i="44"/>
  <c r="N241" i="44"/>
  <c r="O46" i="44"/>
  <c r="D37" i="44"/>
  <c r="N136" i="44"/>
  <c r="C139" i="44"/>
  <c r="J59" i="44"/>
  <c r="D281" i="44"/>
  <c r="C228" i="44"/>
  <c r="C162" i="44"/>
  <c r="C116" i="44"/>
  <c r="M282" i="44"/>
  <c r="G48" i="44"/>
  <c r="E174" i="44"/>
  <c r="D257" i="44"/>
  <c r="D287" i="44"/>
  <c r="E58" i="44"/>
  <c r="E198" i="44"/>
  <c r="C67" i="44"/>
  <c r="N76" i="44"/>
  <c r="C196" i="44"/>
  <c r="E243" i="44"/>
  <c r="O128" i="44"/>
  <c r="L181" i="44"/>
  <c r="E139" i="44"/>
  <c r="O114" i="44"/>
  <c r="O110" i="44"/>
  <c r="C115" i="44"/>
  <c r="C189" i="44"/>
  <c r="C117" i="44"/>
  <c r="E128" i="44"/>
  <c r="I242" i="44"/>
  <c r="N191" i="44"/>
  <c r="E261" i="44"/>
  <c r="D77" i="44"/>
  <c r="E48" i="44"/>
  <c r="N251" i="44"/>
  <c r="K201" i="44"/>
  <c r="AE92" i="44"/>
  <c r="N74" i="44"/>
  <c r="E199" i="44"/>
  <c r="D155" i="44"/>
  <c r="AA59" i="44"/>
  <c r="E229" i="44"/>
  <c r="E20" i="44"/>
  <c r="E91" i="44"/>
  <c r="J262" i="44"/>
  <c r="C25" i="44"/>
  <c r="J40" i="44"/>
  <c r="E292" i="44"/>
  <c r="E268" i="44"/>
  <c r="Z90" i="44"/>
  <c r="D142" i="44"/>
  <c r="I107" i="44"/>
  <c r="E161" i="44"/>
  <c r="L189" i="44"/>
  <c r="I244" i="44"/>
  <c r="J202" i="44"/>
  <c r="Z245" i="44"/>
  <c r="K113" i="44"/>
  <c r="C265" i="44"/>
  <c r="N283" i="44"/>
  <c r="D277" i="44"/>
  <c r="O117" i="44"/>
  <c r="O119" i="44"/>
  <c r="O90" i="44"/>
  <c r="E225" i="44"/>
  <c r="K50" i="44"/>
  <c r="Z262" i="44"/>
  <c r="L197" i="44"/>
  <c r="O189" i="44"/>
  <c r="C250" i="44"/>
  <c r="N234" i="44"/>
  <c r="N109" i="44"/>
  <c r="E216" i="44"/>
  <c r="D28" i="44"/>
  <c r="C291" i="44"/>
  <c r="E257" i="44"/>
  <c r="D276" i="44"/>
  <c r="C35" i="44"/>
  <c r="J147" i="44"/>
  <c r="D179" i="44"/>
  <c r="N39" i="44"/>
  <c r="J52" i="44"/>
  <c r="N66" i="44"/>
  <c r="O59" i="44"/>
  <c r="C103" i="44"/>
  <c r="N275" i="44"/>
  <c r="C150" i="44"/>
  <c r="O240" i="44"/>
  <c r="J16" i="44"/>
  <c r="J144" i="44"/>
  <c r="D216" i="44"/>
  <c r="O194" i="44"/>
  <c r="E42" i="44"/>
  <c r="E67" i="44"/>
  <c r="O73" i="44"/>
  <c r="O10" i="44"/>
  <c r="AD32" i="44"/>
  <c r="L266" i="44"/>
  <c r="AA199" i="44"/>
  <c r="E176" i="44"/>
  <c r="Z131" i="44"/>
  <c r="J217" i="44"/>
  <c r="AE251" i="44"/>
  <c r="AA82" i="44"/>
  <c r="AA16" i="44"/>
  <c r="AB135" i="44"/>
  <c r="Z178" i="44"/>
  <c r="I201" i="44"/>
  <c r="AA235" i="44"/>
  <c r="K120" i="44"/>
  <c r="AD98" i="44"/>
  <c r="AA76" i="44"/>
  <c r="K238" i="44"/>
  <c r="M176" i="44"/>
  <c r="AA13" i="44"/>
  <c r="K26" i="44"/>
  <c r="I81" i="44"/>
  <c r="AE61" i="44"/>
  <c r="AB75" i="44"/>
  <c r="M25" i="44"/>
  <c r="AE228" i="44"/>
  <c r="K261" i="44"/>
  <c r="AA52" i="44"/>
  <c r="G63" i="44"/>
  <c r="J137" i="44"/>
  <c r="M28" i="44"/>
  <c r="AE164" i="44"/>
  <c r="AE23" i="44"/>
  <c r="K282" i="44"/>
  <c r="AD136" i="44"/>
  <c r="AB231" i="44"/>
  <c r="AD246" i="44"/>
  <c r="AE90" i="44"/>
  <c r="G286" i="44"/>
  <c r="O40" i="44"/>
  <c r="N14" i="44"/>
  <c r="L62" i="44"/>
  <c r="AA171" i="44"/>
  <c r="J153" i="44"/>
  <c r="K99" i="44"/>
  <c r="J267" i="44"/>
  <c r="G177" i="44"/>
  <c r="AA24" i="44"/>
  <c r="I50" i="44"/>
  <c r="AD33" i="44"/>
  <c r="M254" i="44"/>
  <c r="AD143" i="44"/>
  <c r="J261" i="44"/>
  <c r="G175" i="44"/>
  <c r="J71" i="44"/>
  <c r="AB62" i="44"/>
  <c r="AB206" i="44"/>
  <c r="Z43" i="44"/>
  <c r="M165" i="44"/>
  <c r="G239" i="44"/>
  <c r="I177" i="44"/>
  <c r="AD254" i="44"/>
  <c r="M181" i="44"/>
  <c r="G147" i="44"/>
  <c r="G144" i="44"/>
  <c r="Z244" i="44"/>
  <c r="Z175" i="44"/>
  <c r="AB51" i="44"/>
  <c r="N207" i="44"/>
  <c r="AB81" i="44"/>
  <c r="AD183" i="44"/>
  <c r="M201" i="44"/>
  <c r="AE130" i="44"/>
  <c r="AE226" i="44"/>
  <c r="AB83" i="44"/>
  <c r="M137" i="44"/>
  <c r="AB234" i="44"/>
  <c r="M119" i="44"/>
  <c r="AD95" i="44"/>
  <c r="AD262" i="44"/>
  <c r="D200" i="44"/>
  <c r="O158" i="44"/>
  <c r="J131" i="44"/>
  <c r="C287" i="44"/>
  <c r="O217" i="44"/>
  <c r="C87" i="44"/>
  <c r="I196" i="44"/>
  <c r="J154" i="44"/>
  <c r="G72" i="44"/>
  <c r="G61" i="44"/>
  <c r="K128" i="44"/>
  <c r="D60" i="44"/>
  <c r="K114" i="44"/>
  <c r="Z228" i="44"/>
  <c r="AB109" i="44"/>
  <c r="M238" i="44"/>
  <c r="M167" i="44"/>
  <c r="AD265" i="44"/>
  <c r="AA47" i="44"/>
  <c r="G217" i="44"/>
  <c r="N147" i="44"/>
  <c r="AB214" i="44"/>
  <c r="Z160" i="44"/>
  <c r="AE151" i="44"/>
  <c r="Z114" i="44"/>
  <c r="K207" i="44"/>
  <c r="Z45" i="44"/>
  <c r="J163" i="44"/>
  <c r="M29" i="44"/>
  <c r="K260" i="44"/>
  <c r="AB275" i="44"/>
  <c r="K213" i="44"/>
  <c r="I43" i="44"/>
  <c r="AD231" i="44"/>
  <c r="G82" i="44"/>
  <c r="AD11" i="44"/>
  <c r="J107" i="44"/>
  <c r="AE266" i="44"/>
  <c r="AE202" i="44"/>
  <c r="AD42" i="44"/>
  <c r="J86" i="44"/>
  <c r="I263" i="44"/>
  <c r="I296" i="44"/>
  <c r="C171" i="44"/>
  <c r="J17" i="44"/>
  <c r="O66" i="44"/>
  <c r="E92" i="44"/>
  <c r="J69" i="44"/>
  <c r="L257" i="44"/>
  <c r="K112" i="44"/>
  <c r="I150" i="44"/>
  <c r="I57" i="44"/>
  <c r="D36" i="44"/>
  <c r="E138" i="44"/>
  <c r="L104" i="44"/>
  <c r="AA168" i="44"/>
  <c r="N129" i="44"/>
  <c r="AB76" i="44"/>
  <c r="AB26" i="44"/>
  <c r="AD194" i="44"/>
  <c r="I291" i="44"/>
  <c r="G192" i="44"/>
  <c r="AD273" i="44"/>
  <c r="Z67" i="44"/>
  <c r="I160" i="44"/>
  <c r="AA215" i="44"/>
  <c r="G212" i="44"/>
  <c r="K280" i="44"/>
  <c r="AB203" i="44"/>
  <c r="Z276" i="44"/>
  <c r="I72" i="44"/>
  <c r="K51" i="44"/>
  <c r="AA241" i="44"/>
  <c r="Z95" i="44"/>
  <c r="M129" i="44"/>
  <c r="AB143" i="44"/>
  <c r="G248" i="44"/>
  <c r="M37" i="44"/>
  <c r="AB89" i="44"/>
  <c r="G242" i="44"/>
  <c r="AB123" i="44"/>
  <c r="AE268" i="44"/>
  <c r="AE20" i="44"/>
  <c r="AE126" i="44"/>
  <c r="L26" i="44"/>
  <c r="N10" i="44"/>
  <c r="E273" i="44"/>
  <c r="D225" i="44"/>
  <c r="D89" i="44"/>
  <c r="J145" i="44"/>
  <c r="AB133" i="44"/>
  <c r="AA237" i="44"/>
  <c r="G152" i="44"/>
  <c r="K287" i="44"/>
  <c r="G15" i="44"/>
  <c r="I14" i="44"/>
  <c r="Z37" i="44"/>
  <c r="AA69" i="44"/>
  <c r="G111" i="44"/>
  <c r="AB187" i="44"/>
  <c r="AA267" i="44"/>
  <c r="Z40" i="44"/>
  <c r="I217" i="44"/>
  <c r="C270" i="44"/>
  <c r="L275" i="44"/>
  <c r="E123" i="44"/>
  <c r="G193" i="44"/>
  <c r="D73" i="44"/>
  <c r="I70" i="44"/>
  <c r="G153" i="44"/>
  <c r="D260" i="44"/>
  <c r="L81" i="44"/>
  <c r="AB177" i="44"/>
  <c r="M133" i="44"/>
  <c r="AB25" i="44"/>
  <c r="AA202" i="44"/>
  <c r="AB14" i="44"/>
  <c r="AA53" i="44"/>
  <c r="I87" i="44"/>
  <c r="D189" i="44"/>
  <c r="Z184" i="44"/>
  <c r="AA213" i="44"/>
  <c r="L73" i="44"/>
  <c r="G170" i="44"/>
  <c r="L245" i="44"/>
  <c r="C76" i="44"/>
  <c r="D148" i="44"/>
  <c r="D139" i="44"/>
  <c r="E150" i="44"/>
  <c r="D96" i="44"/>
  <c r="D115" i="44"/>
  <c r="Z230" i="44"/>
  <c r="E107" i="44"/>
  <c r="AA296" i="44"/>
  <c r="D128" i="44"/>
  <c r="G215" i="44"/>
  <c r="M259" i="44"/>
  <c r="M59" i="44"/>
  <c r="I237" i="44"/>
  <c r="I214" i="44"/>
  <c r="AE223" i="44"/>
  <c r="I164" i="44"/>
  <c r="M51" i="44"/>
  <c r="AD109" i="44"/>
  <c r="O270" i="44"/>
  <c r="L89" i="44"/>
  <c r="L52" i="44"/>
  <c r="C155" i="44"/>
  <c r="L68" i="44"/>
  <c r="J194" i="44"/>
  <c r="I189" i="44"/>
  <c r="Z126" i="44"/>
  <c r="E50" i="44"/>
  <c r="G113" i="44"/>
  <c r="Z201" i="44"/>
  <c r="I270" i="44"/>
  <c r="K76" i="44"/>
  <c r="AA86" i="44"/>
  <c r="AB291" i="44"/>
  <c r="I96" i="44"/>
  <c r="N173" i="44"/>
  <c r="J296" i="44"/>
  <c r="J185" i="44"/>
  <c r="Z20" i="44"/>
  <c r="K28" i="44"/>
  <c r="G164" i="44"/>
  <c r="N90" i="44"/>
  <c r="D275" i="44"/>
  <c r="C142" i="44"/>
  <c r="E163" i="44"/>
  <c r="L293" i="44"/>
  <c r="O296" i="44"/>
  <c r="N212" i="44"/>
  <c r="E189" i="44"/>
  <c r="D58" i="44"/>
  <c r="O276" i="44"/>
  <c r="O229" i="44"/>
  <c r="N197" i="44"/>
  <c r="L135" i="44"/>
  <c r="O168" i="44"/>
  <c r="D254" i="44"/>
  <c r="E294" i="44"/>
  <c r="L90" i="44"/>
  <c r="C124" i="44"/>
  <c r="L113" i="44"/>
  <c r="Z127" i="44"/>
  <c r="J132" i="44"/>
  <c r="E28" i="44"/>
  <c r="I294" i="44"/>
  <c r="M108" i="44"/>
  <c r="O247" i="44"/>
  <c r="N189" i="44"/>
  <c r="K60" i="44"/>
  <c r="L130" i="44"/>
  <c r="AB267" i="44"/>
  <c r="L185" i="44"/>
  <c r="Z164" i="44"/>
  <c r="N123" i="44"/>
  <c r="Z130" i="44"/>
  <c r="AD281" i="44"/>
  <c r="N127" i="44"/>
  <c r="D17" i="44"/>
  <c r="D117" i="44"/>
  <c r="J98" i="44"/>
  <c r="I108" i="44"/>
  <c r="D100" i="44"/>
  <c r="D125" i="44"/>
  <c r="O126" i="44"/>
  <c r="C99" i="44"/>
  <c r="G186" i="44"/>
  <c r="O146" i="44"/>
  <c r="G47" i="44"/>
  <c r="N133" i="44"/>
  <c r="O295" i="44"/>
  <c r="N18" i="44"/>
  <c r="N185" i="44"/>
  <c r="L200" i="44"/>
  <c r="O89" i="44"/>
  <c r="C286" i="44"/>
  <c r="C181" i="44"/>
  <c r="L12" i="44"/>
  <c r="E15" i="44"/>
  <c r="N12" i="44"/>
  <c r="K243" i="44"/>
  <c r="J247" i="44"/>
  <c r="N13" i="44"/>
  <c r="L54" i="44"/>
  <c r="E60" i="44"/>
  <c r="C235" i="44"/>
  <c r="C47" i="44"/>
  <c r="N8" i="44"/>
  <c r="C240" i="44"/>
  <c r="N115" i="44"/>
  <c r="E39" i="44"/>
  <c r="N82" i="44"/>
  <c r="D46" i="44"/>
  <c r="O116" i="44"/>
  <c r="E237" i="44"/>
  <c r="O163" i="44"/>
  <c r="C74" i="44"/>
  <c r="I154" i="44"/>
  <c r="L16" i="44"/>
  <c r="G123" i="44"/>
  <c r="L283" i="44"/>
  <c r="N131" i="44"/>
  <c r="Z242" i="44"/>
  <c r="O165" i="44"/>
  <c r="O195" i="44"/>
  <c r="E83" i="44"/>
  <c r="M187" i="44"/>
  <c r="J135" i="44"/>
  <c r="AE242" i="44"/>
  <c r="Z46" i="44"/>
  <c r="AB77" i="44"/>
  <c r="AB52" i="44"/>
  <c r="M15" i="44"/>
  <c r="AE133" i="44"/>
  <c r="M127" i="44"/>
  <c r="Z80" i="44"/>
  <c r="Z69" i="44"/>
  <c r="AA226" i="44"/>
  <c r="I260" i="44"/>
  <c r="I243" i="44"/>
  <c r="I11" i="44"/>
  <c r="K151" i="44"/>
  <c r="Z113" i="44"/>
  <c r="K236" i="44"/>
  <c r="AE161" i="44"/>
  <c r="AB48" i="44"/>
  <c r="G159" i="44"/>
  <c r="AD28" i="44"/>
  <c r="K86" i="44"/>
  <c r="I153" i="44"/>
  <c r="AA79" i="44"/>
  <c r="AB158" i="44"/>
  <c r="G189" i="44"/>
  <c r="AE296" i="44"/>
  <c r="AA185" i="44"/>
  <c r="AA278" i="44"/>
  <c r="AA265" i="44"/>
  <c r="AB111" i="44"/>
  <c r="M197" i="44"/>
  <c r="AA143" i="44"/>
  <c r="I231" i="44"/>
  <c r="M179" i="44"/>
  <c r="AE76" i="44"/>
  <c r="AD155" i="44"/>
  <c r="O118" i="44"/>
  <c r="N244" i="44"/>
  <c r="E214" i="44"/>
  <c r="C75" i="44"/>
  <c r="Z137" i="44"/>
  <c r="L235" i="44"/>
  <c r="E235" i="44"/>
  <c r="J47" i="44"/>
  <c r="C39" i="44"/>
  <c r="N240" i="44"/>
  <c r="AA75" i="44"/>
  <c r="L243" i="44"/>
  <c r="AA33" i="44"/>
  <c r="L241" i="44"/>
  <c r="Z36" i="44"/>
  <c r="Z94" i="44"/>
  <c r="Z122" i="44"/>
  <c r="G172" i="44"/>
  <c r="I101" i="44"/>
  <c r="N59" i="44"/>
  <c r="K286" i="44"/>
  <c r="AD130" i="44"/>
  <c r="K223" i="44"/>
  <c r="AE203" i="44"/>
  <c r="K35" i="44"/>
  <c r="AA80" i="44"/>
  <c r="J240" i="44"/>
  <c r="K90" i="44"/>
  <c r="G118" i="44"/>
  <c r="N152" i="44"/>
  <c r="AA193" i="44"/>
  <c r="K258" i="44"/>
  <c r="K137" i="44"/>
  <c r="M213" i="44"/>
  <c r="G154" i="44"/>
  <c r="I33" i="44"/>
  <c r="K111" i="44"/>
  <c r="AE87" i="44"/>
  <c r="AD131" i="44"/>
  <c r="AA54" i="44"/>
  <c r="AE12" i="44"/>
  <c r="AE200" i="44"/>
  <c r="O24" i="44"/>
  <c r="C9" i="44"/>
  <c r="N278" i="44"/>
  <c r="E54" i="44"/>
  <c r="O185" i="44"/>
  <c r="D82" i="44"/>
  <c r="D185" i="44"/>
  <c r="Z159" i="44"/>
  <c r="C122" i="44"/>
  <c r="J136" i="44"/>
  <c r="N46" i="44"/>
  <c r="I62" i="44"/>
  <c r="J102" i="44"/>
  <c r="K57" i="44"/>
  <c r="G263" i="44"/>
  <c r="AD114" i="44"/>
  <c r="N144" i="44"/>
  <c r="M171" i="44"/>
  <c r="AB18" i="44"/>
  <c r="G54" i="44"/>
  <c r="I137" i="44"/>
  <c r="Z109" i="44"/>
  <c r="Z258" i="44"/>
  <c r="AD47" i="44"/>
  <c r="AE83" i="44"/>
  <c r="J254" i="44"/>
  <c r="M268" i="44"/>
  <c r="M35" i="44"/>
  <c r="M138" i="44"/>
  <c r="G176" i="44"/>
  <c r="K133" i="44"/>
  <c r="K42" i="44"/>
  <c r="M92" i="44"/>
  <c r="AB256" i="44"/>
  <c r="AE263" i="44"/>
  <c r="M273" i="44"/>
  <c r="I187" i="44"/>
  <c r="AA268" i="44"/>
  <c r="AD145" i="44"/>
  <c r="AD72" i="44"/>
  <c r="AA291" i="44"/>
  <c r="G80" i="44"/>
  <c r="L45" i="44"/>
  <c r="C179" i="44"/>
  <c r="D273" i="44"/>
  <c r="I132" i="44"/>
  <c r="O99" i="44"/>
  <c r="L277" i="44"/>
  <c r="L280" i="44"/>
  <c r="Z16" i="44"/>
  <c r="D23" i="44"/>
  <c r="AA287" i="44"/>
  <c r="E122" i="44"/>
  <c r="K135" i="44"/>
  <c r="D194" i="44"/>
  <c r="I250" i="44"/>
  <c r="G222" i="44"/>
  <c r="AD172" i="44"/>
  <c r="K196" i="44"/>
  <c r="AA179" i="44"/>
  <c r="AB90" i="44"/>
  <c r="K81" i="44"/>
  <c r="J235" i="44"/>
  <c r="K109" i="44"/>
  <c r="K63" i="44"/>
  <c r="K187" i="44"/>
  <c r="AE191" i="44"/>
  <c r="G187" i="44"/>
  <c r="AD247" i="44"/>
  <c r="M236" i="44"/>
  <c r="J246" i="44"/>
  <c r="K79" i="44"/>
  <c r="AA167" i="44"/>
  <c r="K161" i="44"/>
  <c r="AE59" i="44"/>
  <c r="AE114" i="44"/>
  <c r="M224" i="44"/>
  <c r="AE70" i="44"/>
  <c r="G101" i="44"/>
  <c r="AD69" i="44"/>
  <c r="I39" i="44"/>
  <c r="AD245" i="44"/>
  <c r="AA125" i="44"/>
  <c r="AD152" i="44"/>
  <c r="AE54" i="44"/>
  <c r="E41" i="44"/>
  <c r="C131" i="44"/>
  <c r="O113" i="44"/>
  <c r="K278" i="44"/>
  <c r="C98" i="44"/>
  <c r="Z70" i="44"/>
  <c r="L35" i="44"/>
  <c r="G244" i="44"/>
  <c r="L217" i="44"/>
  <c r="N43" i="44"/>
  <c r="L153" i="44"/>
  <c r="M148" i="44"/>
  <c r="M215" i="44"/>
  <c r="J229" i="44"/>
  <c r="G135" i="44"/>
  <c r="AB178" i="44"/>
  <c r="AB273" i="44"/>
  <c r="I186" i="44"/>
  <c r="G213" i="44"/>
  <c r="AB27" i="44"/>
  <c r="E25" i="44"/>
  <c r="J42" i="44"/>
  <c r="O33" i="44"/>
  <c r="E255" i="44"/>
  <c r="AB219" i="44"/>
  <c r="I110" i="44"/>
  <c r="G246" i="44"/>
  <c r="I278" i="44"/>
  <c r="I117" i="44"/>
  <c r="J281" i="44"/>
  <c r="L143" i="44"/>
  <c r="Z257" i="44"/>
  <c r="AB47" i="44"/>
  <c r="M216" i="44"/>
  <c r="AA126" i="44"/>
  <c r="K37" i="44"/>
  <c r="AB39" i="44"/>
  <c r="I130" i="44"/>
  <c r="AE178" i="44"/>
  <c r="D50" i="44"/>
  <c r="K291" i="44"/>
  <c r="E201" i="44"/>
  <c r="O157" i="44"/>
  <c r="D137" i="44"/>
  <c r="N110" i="44"/>
  <c r="O241" i="44"/>
  <c r="D147" i="44"/>
  <c r="G236" i="44"/>
  <c r="L281" i="44"/>
  <c r="I211" i="44"/>
  <c r="C144" i="44"/>
  <c r="K108" i="44"/>
  <c r="C54" i="44"/>
  <c r="D201" i="44"/>
  <c r="AA247" i="44"/>
  <c r="AA110" i="44"/>
  <c r="K265" i="44"/>
  <c r="K234" i="44"/>
  <c r="AD73" i="44"/>
  <c r="M106" i="44"/>
  <c r="AA46" i="44"/>
  <c r="Z77" i="44"/>
  <c r="J68" i="44"/>
  <c r="E212" i="44"/>
  <c r="M266" i="44"/>
  <c r="C254" i="44"/>
  <c r="L154" i="44"/>
  <c r="N216" i="44"/>
  <c r="L69" i="44"/>
  <c r="K168" i="44"/>
  <c r="K277" i="44"/>
  <c r="E226" i="44"/>
  <c r="I197" i="44"/>
  <c r="AE275" i="44"/>
  <c r="AA98" i="44"/>
  <c r="Z145" i="44"/>
  <c r="M136" i="44"/>
  <c r="K296" i="44"/>
  <c r="I8" i="44"/>
  <c r="AD219" i="44"/>
  <c r="C168" i="44"/>
  <c r="J156" i="44"/>
  <c r="J120" i="44"/>
  <c r="D86" i="44"/>
  <c r="E211" i="44"/>
  <c r="L173" i="44"/>
  <c r="D109" i="44"/>
  <c r="D283" i="44"/>
  <c r="J258" i="44"/>
  <c r="C151" i="44"/>
  <c r="E80" i="44"/>
  <c r="O100" i="44"/>
  <c r="E86" i="44"/>
  <c r="N112" i="44"/>
  <c r="C28" i="44"/>
  <c r="E287" i="44"/>
  <c r="N142" i="44"/>
  <c r="N111" i="44"/>
  <c r="N295" i="44"/>
  <c r="AB257" i="44"/>
  <c r="I199" i="44"/>
  <c r="E29" i="44"/>
  <c r="L248" i="44"/>
  <c r="Z282" i="44"/>
  <c r="O26" i="44"/>
  <c r="I83" i="44"/>
  <c r="E151" i="44"/>
  <c r="AD214" i="44"/>
  <c r="AD293" i="44"/>
  <c r="E165" i="44"/>
  <c r="O77" i="44"/>
  <c r="I18" i="44"/>
  <c r="N225" i="44"/>
  <c r="O27" i="44"/>
  <c r="G52" i="44"/>
  <c r="L66" i="44"/>
  <c r="K229" i="44"/>
  <c r="L163" i="44"/>
  <c r="D240" i="44"/>
  <c r="AA114" i="44"/>
  <c r="L119" i="44"/>
  <c r="L58" i="44"/>
  <c r="G117" i="44"/>
  <c r="D294" i="44"/>
  <c r="E179" i="44"/>
  <c r="E40" i="44"/>
  <c r="E38" i="44"/>
  <c r="E143" i="44"/>
  <c r="Z219" i="44"/>
  <c r="D208" i="44"/>
  <c r="K218" i="44"/>
  <c r="I63" i="44"/>
  <c r="Z66" i="44"/>
  <c r="M17" i="44"/>
  <c r="AB198" i="44"/>
  <c r="AD153" i="44"/>
  <c r="K195" i="44"/>
  <c r="J251" i="44"/>
  <c r="G69" i="44"/>
  <c r="M177" i="44"/>
  <c r="AE170" i="44"/>
  <c r="I254" i="44"/>
  <c r="AD141" i="44"/>
  <c r="K154" i="44"/>
  <c r="AD168" i="44"/>
  <c r="J263" i="44"/>
  <c r="AE25" i="44"/>
  <c r="E130" i="44"/>
  <c r="L82" i="44"/>
  <c r="L98" i="44"/>
  <c r="L276" i="44"/>
  <c r="G273" i="44"/>
  <c r="J91" i="44"/>
  <c r="AA39" i="44"/>
  <c r="AB228" i="44"/>
  <c r="Z177" i="44"/>
  <c r="Z41" i="44"/>
  <c r="AD215" i="44"/>
  <c r="G235" i="44"/>
  <c r="AA164" i="44"/>
  <c r="AA270" i="44"/>
  <c r="G77" i="44"/>
  <c r="Z225" i="44"/>
  <c r="Z63" i="44"/>
  <c r="AD191" i="44"/>
  <c r="AB200" i="44"/>
  <c r="AD85" i="44"/>
  <c r="AE32" i="44"/>
  <c r="O160" i="44"/>
  <c r="D119" i="44"/>
  <c r="D76" i="44"/>
  <c r="N45" i="44"/>
  <c r="C281" i="44"/>
  <c r="M131" i="44"/>
  <c r="G74" i="44"/>
  <c r="Z82" i="44"/>
  <c r="AA148" i="44"/>
  <c r="AB211" i="44"/>
  <c r="AD276" i="44"/>
  <c r="AD225" i="44"/>
  <c r="AA123" i="44"/>
  <c r="AA186" i="44"/>
  <c r="AE30" i="44"/>
  <c r="M83" i="44"/>
  <c r="AB11" i="44"/>
  <c r="M109" i="44"/>
  <c r="AB227" i="44"/>
  <c r="N242" i="44"/>
  <c r="L63" i="44"/>
  <c r="D255" i="44"/>
  <c r="AB73" i="44"/>
  <c r="Z211" i="44"/>
  <c r="J45" i="44"/>
  <c r="Z92" i="44"/>
  <c r="AA275" i="44"/>
  <c r="J151" i="44"/>
  <c r="Z243" i="44"/>
  <c r="M207" i="44"/>
  <c r="M47" i="44"/>
  <c r="I112" i="44"/>
  <c r="Z117" i="44"/>
  <c r="AA118" i="44"/>
  <c r="J61" i="44"/>
  <c r="M96" i="44"/>
  <c r="M202" i="44"/>
  <c r="I230" i="44"/>
  <c r="G128" i="44"/>
  <c r="AE283" i="44"/>
  <c r="M73" i="44"/>
  <c r="E62" i="44"/>
  <c r="N38" i="44"/>
  <c r="Z223" i="44"/>
  <c r="G243" i="44"/>
  <c r="D206" i="44"/>
  <c r="Z28" i="44"/>
  <c r="J273" i="44"/>
  <c r="AB159" i="44"/>
  <c r="K199" i="44"/>
  <c r="O147" i="44"/>
  <c r="O203" i="44"/>
  <c r="J231" i="44"/>
  <c r="L123" i="44"/>
  <c r="D187" i="44"/>
  <c r="L85" i="44"/>
  <c r="AD78" i="44"/>
  <c r="I68" i="44"/>
  <c r="I66" i="44"/>
  <c r="M147" i="44"/>
  <c r="C199" i="44"/>
  <c r="L128" i="44"/>
  <c r="Z206" i="44"/>
  <c r="O36" i="44"/>
  <c r="J225" i="44"/>
  <c r="E200" i="44"/>
  <c r="J207" i="44"/>
  <c r="G268" i="44"/>
  <c r="G232" i="44"/>
  <c r="I10" i="44"/>
  <c r="I173" i="44"/>
  <c r="M234" i="44"/>
  <c r="G229" i="44"/>
  <c r="C219" i="44"/>
  <c r="K52" i="44"/>
  <c r="E180" i="44"/>
  <c r="D63" i="44"/>
  <c r="O144" i="44"/>
  <c r="N78" i="44"/>
  <c r="L187" i="44"/>
  <c r="E252" i="44"/>
  <c r="O255" i="44"/>
  <c r="J276" i="44"/>
  <c r="AA43" i="44"/>
  <c r="J85" i="44"/>
  <c r="N113" i="44"/>
  <c r="L215" i="44"/>
  <c r="M248" i="44"/>
  <c r="E242" i="44"/>
  <c r="D98" i="44"/>
  <c r="C37" i="44"/>
  <c r="AE137" i="44"/>
  <c r="K247" i="44"/>
  <c r="Z32" i="44"/>
  <c r="N227" i="44"/>
  <c r="Z291" i="44"/>
  <c r="C73" i="44"/>
  <c r="G95" i="44"/>
  <c r="N268" i="44"/>
  <c r="O93" i="44"/>
  <c r="E267" i="44"/>
  <c r="D124" i="44"/>
  <c r="O293" i="44"/>
  <c r="O17" i="44"/>
  <c r="D181" i="44"/>
  <c r="AB155" i="44"/>
  <c r="M230" i="44"/>
  <c r="N69" i="44"/>
  <c r="L109" i="44"/>
  <c r="M217" i="44"/>
  <c r="C111" i="44"/>
  <c r="AA146" i="44"/>
  <c r="C251" i="44"/>
  <c r="C38" i="44"/>
  <c r="M45" i="44"/>
  <c r="Z13" i="44"/>
  <c r="L50" i="44"/>
  <c r="C145" i="44"/>
  <c r="G16" i="44"/>
  <c r="I28" i="44"/>
  <c r="AE256" i="44"/>
  <c r="AD185" i="44"/>
  <c r="AB237" i="44"/>
  <c r="AB224" i="44"/>
  <c r="AB181" i="44"/>
  <c r="AD238" i="44"/>
  <c r="I77" i="44"/>
  <c r="M283" i="44"/>
  <c r="J25" i="44"/>
  <c r="AD137" i="44"/>
  <c r="Z152" i="44"/>
  <c r="AE143" i="44"/>
  <c r="AD132" i="44"/>
  <c r="AE179" i="44"/>
  <c r="N203" i="44"/>
  <c r="D222" i="44"/>
  <c r="G223" i="44"/>
  <c r="J27" i="44"/>
  <c r="K225" i="44"/>
  <c r="I106" i="44"/>
  <c r="AE182" i="44"/>
  <c r="K71" i="44"/>
  <c r="Z27" i="44"/>
  <c r="AB20" i="44"/>
  <c r="K239" i="44"/>
  <c r="AB145" i="44"/>
  <c r="AE109" i="44"/>
  <c r="M265" i="44"/>
  <c r="AB125" i="44"/>
  <c r="K136" i="44"/>
  <c r="AA225" i="44"/>
  <c r="AA266" i="44"/>
  <c r="AD234" i="44"/>
  <c r="AE102" i="44"/>
  <c r="E148" i="44"/>
  <c r="C177" i="44"/>
  <c r="Z143" i="44"/>
  <c r="C293" i="44"/>
  <c r="C45" i="44"/>
  <c r="L176" i="44"/>
  <c r="Z232" i="44"/>
  <c r="AA108" i="44"/>
  <c r="Z172" i="44"/>
  <c r="K212" i="44"/>
  <c r="AA68" i="44"/>
  <c r="M32" i="44"/>
  <c r="Z125" i="44"/>
  <c r="AE208" i="44"/>
  <c r="AD124" i="44"/>
  <c r="AE62" i="44"/>
  <c r="AD53" i="44"/>
  <c r="M246" i="44"/>
  <c r="AE36" i="44"/>
  <c r="AA159" i="44"/>
  <c r="Z132" i="44"/>
  <c r="C187" i="44"/>
  <c r="D93" i="44"/>
  <c r="D8" i="44"/>
  <c r="D219" i="44"/>
  <c r="Z103" i="44"/>
  <c r="M239" i="44"/>
  <c r="G250" i="44"/>
  <c r="J238" i="44"/>
  <c r="AA51" i="44"/>
  <c r="I24" i="44"/>
  <c r="G43" i="44"/>
  <c r="K98" i="44"/>
  <c r="G131" i="44"/>
  <c r="M79" i="44"/>
  <c r="Z71" i="44"/>
  <c r="K17" i="44"/>
  <c r="AB261" i="44"/>
  <c r="AB240" i="44"/>
  <c r="AD224" i="44"/>
  <c r="AE152" i="44"/>
  <c r="AD60" i="44"/>
  <c r="D157" i="44"/>
  <c r="D66" i="44"/>
  <c r="I109" i="44"/>
  <c r="D32" i="44"/>
  <c r="L250" i="44"/>
  <c r="AB127" i="44"/>
  <c r="AE125" i="44"/>
  <c r="Z194" i="44"/>
  <c r="AA294" i="44"/>
  <c r="D195" i="44"/>
  <c r="N16" i="44"/>
  <c r="AA27" i="44"/>
  <c r="D245" i="44"/>
  <c r="E89" i="44"/>
  <c r="D94" i="44"/>
  <c r="AD35" i="44"/>
  <c r="AB57" i="44"/>
  <c r="I185" i="44"/>
  <c r="AB93" i="44"/>
  <c r="C182" i="44"/>
  <c r="I282" i="44"/>
  <c r="O102" i="44"/>
  <c r="C241" i="44"/>
  <c r="AA245" i="44"/>
  <c r="Z239" i="44"/>
  <c r="E154" i="44"/>
  <c r="J11" i="44"/>
  <c r="J160" i="44"/>
  <c r="AD229" i="44"/>
  <c r="AD198" i="44"/>
  <c r="AD46" i="44"/>
  <c r="AD58" i="44"/>
  <c r="Z14" i="44"/>
  <c r="D263" i="44"/>
  <c r="M258" i="44"/>
  <c r="E90" i="44"/>
  <c r="Z156" i="44"/>
  <c r="I103" i="44"/>
  <c r="Z115" i="44"/>
  <c r="G257" i="44"/>
  <c r="J201" i="44"/>
  <c r="K202" i="44"/>
  <c r="J275" i="44"/>
  <c r="M36" i="44"/>
  <c r="J95" i="44"/>
  <c r="J170" i="44"/>
  <c r="L238" i="44"/>
  <c r="L95" i="44"/>
  <c r="E203" i="44"/>
  <c r="G282" i="44"/>
  <c r="N91" i="44"/>
  <c r="J291" i="44"/>
  <c r="I27" i="44"/>
  <c r="K266" i="44"/>
  <c r="I9" i="44"/>
  <c r="Z42" i="44"/>
  <c r="AA120" i="44"/>
  <c r="AD232" i="44"/>
  <c r="K254" i="44"/>
  <c r="J252" i="44"/>
  <c r="C230" i="44"/>
  <c r="O136" i="44"/>
  <c r="E141" i="44"/>
  <c r="L242" i="44"/>
  <c r="C172" i="44"/>
  <c r="J32" i="44"/>
  <c r="C159" i="44"/>
  <c r="N153" i="44"/>
  <c r="I240" i="44"/>
  <c r="M128" i="44"/>
  <c r="E11" i="44"/>
  <c r="AE159" i="44"/>
  <c r="AD203" i="44"/>
  <c r="I98" i="44"/>
  <c r="E219" i="44"/>
  <c r="AB101" i="44"/>
  <c r="I194" i="44"/>
  <c r="K226" i="44"/>
  <c r="Z17" i="44"/>
  <c r="C267" i="44"/>
  <c r="Z119" i="44"/>
  <c r="AD257" i="44"/>
  <c r="C156" i="44"/>
  <c r="C206" i="44"/>
  <c r="J20" i="44"/>
  <c r="C191" i="44"/>
  <c r="D259" i="44"/>
  <c r="L120" i="44"/>
  <c r="N182" i="44"/>
  <c r="E172" i="44"/>
  <c r="J295" i="44"/>
  <c r="E236" i="44"/>
  <c r="L124" i="44"/>
  <c r="Z151" i="44"/>
  <c r="Z35" i="44"/>
  <c r="Z286" i="44"/>
  <c r="AA135" i="44"/>
  <c r="M178" i="44"/>
  <c r="D101" i="44"/>
  <c r="K163" i="44"/>
  <c r="I23" i="44"/>
  <c r="G260" i="44"/>
  <c r="O216" i="44"/>
  <c r="O15" i="44"/>
  <c r="I213" i="44"/>
  <c r="I45" i="44"/>
  <c r="G291" i="44"/>
  <c r="Z182" i="44"/>
  <c r="J93" i="44"/>
  <c r="G11" i="44"/>
  <c r="D168" i="44"/>
  <c r="K216" i="44"/>
  <c r="J177" i="44"/>
  <c r="M89" i="44"/>
  <c r="L167" i="44"/>
  <c r="AA78" i="44"/>
  <c r="J199" i="44"/>
  <c r="AB41" i="44"/>
  <c r="J78" i="44"/>
  <c r="E18" i="44"/>
  <c r="C62" i="44"/>
  <c r="E79" i="44"/>
  <c r="K263" i="44"/>
  <c r="J101" i="44"/>
  <c r="AB107" i="44"/>
  <c r="N122" i="44"/>
  <c r="M98" i="44"/>
  <c r="AA139" i="44"/>
  <c r="G197" i="44"/>
  <c r="AB170" i="44"/>
  <c r="I118" i="44"/>
  <c r="M225" i="44"/>
  <c r="M185" i="44"/>
  <c r="AB146" i="44"/>
  <c r="AD63" i="44"/>
  <c r="AB236" i="44"/>
  <c r="AB217" i="44"/>
  <c r="AA26" i="44"/>
  <c r="AD218" i="44"/>
  <c r="N252" i="44"/>
  <c r="K41" i="44"/>
  <c r="O63" i="44"/>
  <c r="N281" i="44"/>
  <c r="C193" i="44"/>
  <c r="E135" i="44"/>
  <c r="E109" i="44"/>
  <c r="N296" i="44"/>
  <c r="L263" i="44"/>
  <c r="E118" i="44"/>
  <c r="D45" i="44"/>
  <c r="J104" i="44"/>
  <c r="D146" i="44"/>
  <c r="G116" i="44"/>
  <c r="G25" i="44"/>
  <c r="AB150" i="44"/>
  <c r="AD77" i="44"/>
  <c r="Z240" i="44"/>
  <c r="K15" i="44"/>
  <c r="J152" i="44"/>
  <c r="N282" i="44"/>
  <c r="E129" i="44"/>
  <c r="L201" i="44"/>
  <c r="E66" i="44"/>
  <c r="D262" i="44"/>
  <c r="C148" i="44"/>
  <c r="N48" i="44"/>
  <c r="K180" i="44"/>
  <c r="I227" i="44"/>
  <c r="O48" i="44"/>
  <c r="O155" i="44"/>
  <c r="K25" i="44"/>
  <c r="E71" i="44"/>
  <c r="C262" i="44"/>
  <c r="D39" i="44"/>
  <c r="O23" i="44"/>
  <c r="N195" i="44"/>
  <c r="N60" i="44"/>
  <c r="D41" i="44"/>
  <c r="E35" i="44"/>
  <c r="N51" i="44"/>
  <c r="O171" i="44"/>
  <c r="AA238" i="44"/>
  <c r="L162" i="44"/>
  <c r="L270" i="44"/>
  <c r="AA187" i="44"/>
  <c r="AA141" i="44"/>
  <c r="M277" i="44"/>
  <c r="AB115" i="44"/>
  <c r="AD292" i="44"/>
  <c r="M8" i="44"/>
  <c r="AD189" i="44"/>
  <c r="AA113" i="44"/>
  <c r="M291" i="44"/>
  <c r="AA177" i="44"/>
  <c r="AA175" i="44"/>
  <c r="AD213" i="44"/>
  <c r="AE74" i="44"/>
  <c r="I225" i="44"/>
  <c r="AD167" i="44"/>
  <c r="L296" i="44"/>
  <c r="L114" i="44"/>
  <c r="O104" i="44"/>
  <c r="L254" i="44"/>
  <c r="L43" i="44"/>
  <c r="J192" i="44"/>
  <c r="G261" i="44"/>
  <c r="Z195" i="44"/>
  <c r="K36" i="44"/>
  <c r="J46" i="44"/>
  <c r="G292" i="44"/>
  <c r="G208" i="44"/>
  <c r="AB262" i="44"/>
  <c r="AA66" i="44"/>
  <c r="AE278" i="44"/>
  <c r="K101" i="44"/>
  <c r="J260" i="44"/>
  <c r="AB165" i="44"/>
  <c r="K48" i="44"/>
  <c r="AD75" i="44"/>
  <c r="I123" i="44"/>
  <c r="AE68" i="44"/>
  <c r="D145" i="44"/>
  <c r="C77" i="44"/>
  <c r="M195" i="44"/>
  <c r="L273" i="44"/>
  <c r="O250" i="44"/>
  <c r="O150" i="44"/>
  <c r="Z53" i="44"/>
  <c r="N181" i="44"/>
  <c r="O162" i="44"/>
  <c r="L193" i="44"/>
  <c r="N213" i="44"/>
  <c r="G138" i="44"/>
  <c r="N205" i="44"/>
  <c r="C266" i="44"/>
  <c r="G75" i="44"/>
  <c r="K12" i="44"/>
  <c r="K174" i="44"/>
  <c r="C20" i="44"/>
  <c r="E222" i="44"/>
  <c r="K47" i="44"/>
  <c r="I255" i="44"/>
  <c r="AB207" i="44"/>
  <c r="AD275" i="44"/>
  <c r="J14" i="44"/>
  <c r="I193" i="44"/>
  <c r="Z50" i="44"/>
  <c r="J178" i="44"/>
  <c r="K152" i="44"/>
  <c r="G10" i="44"/>
  <c r="I293" i="44"/>
  <c r="AD160" i="44"/>
  <c r="I71" i="44"/>
  <c r="L211" i="44"/>
  <c r="I115" i="44"/>
  <c r="AD99" i="44"/>
  <c r="G203" i="44"/>
  <c r="AD237" i="44"/>
  <c r="AA128" i="44"/>
  <c r="AB241" i="44"/>
  <c r="I259" i="44"/>
  <c r="M81" i="44"/>
  <c r="AB197" i="44"/>
  <c r="C147" i="44"/>
  <c r="AA295" i="44"/>
  <c r="AA172" i="44"/>
  <c r="Z9" i="44"/>
  <c r="AE33" i="44"/>
  <c r="E195" i="44"/>
  <c r="E63" i="44"/>
  <c r="Z52" i="44"/>
  <c r="AA194" i="44"/>
  <c r="K172" i="44"/>
  <c r="L61" i="44"/>
  <c r="M16" i="44"/>
  <c r="D143" i="44"/>
  <c r="I275" i="44"/>
  <c r="K244" i="44"/>
  <c r="E136" i="44"/>
  <c r="L112" i="44"/>
  <c r="M74" i="44"/>
  <c r="Z207" i="44"/>
  <c r="M211" i="44"/>
  <c r="G237" i="44"/>
  <c r="G259" i="44"/>
  <c r="L237" i="44"/>
  <c r="O178" i="44"/>
  <c r="O115" i="44"/>
  <c r="E96" i="44"/>
  <c r="L192" i="44"/>
  <c r="Z287" i="44"/>
  <c r="I15" i="44"/>
  <c r="E114" i="44"/>
  <c r="AB110" i="44"/>
  <c r="AD91" i="44"/>
  <c r="J41" i="44"/>
  <c r="M72" i="44"/>
  <c r="K178" i="44"/>
  <c r="G280" i="44"/>
  <c r="J74" i="44"/>
  <c r="C50" i="44"/>
  <c r="J179" i="44"/>
  <c r="L231" i="44"/>
  <c r="D217" i="44"/>
  <c r="G83" i="44"/>
  <c r="J53" i="44"/>
  <c r="AA94" i="44"/>
  <c r="J248" i="44"/>
  <c r="AE39" i="44"/>
  <c r="AE197" i="44"/>
  <c r="K104" i="44"/>
  <c r="K217" i="44"/>
  <c r="I191" i="44"/>
  <c r="AD52" i="44"/>
  <c r="D144" i="44"/>
  <c r="D171" i="44"/>
  <c r="D258" i="44"/>
  <c r="N164" i="44"/>
  <c r="L122" i="44"/>
  <c r="Z246" i="44"/>
  <c r="G114" i="44"/>
  <c r="M170" i="44"/>
  <c r="J146" i="44"/>
  <c r="L155" i="44"/>
  <c r="N246" i="44"/>
  <c r="I236" i="44"/>
  <c r="K250" i="44"/>
  <c r="AA36" i="44"/>
  <c r="AA228" i="44"/>
  <c r="Z185" i="44"/>
  <c r="L227" i="44"/>
  <c r="C29" i="44"/>
  <c r="E291" i="44"/>
  <c r="K30" i="44"/>
  <c r="L102" i="44"/>
  <c r="J100" i="44"/>
  <c r="C42" i="44"/>
  <c r="K281" i="44"/>
  <c r="AE71" i="44"/>
  <c r="J75" i="44"/>
  <c r="G119" i="44"/>
  <c r="I182" i="44"/>
  <c r="I94" i="44"/>
  <c r="L174" i="44"/>
  <c r="E282" i="44"/>
  <c r="AA230" i="44"/>
  <c r="Z54" i="44"/>
  <c r="AE38" i="44"/>
  <c r="K77" i="44"/>
  <c r="M135" i="44"/>
  <c r="J73" i="44"/>
  <c r="AA85" i="44"/>
  <c r="AB132" i="44"/>
  <c r="AE127" i="44"/>
  <c r="AE168" i="44"/>
  <c r="AD270" i="44"/>
  <c r="G115" i="44"/>
  <c r="AD51" i="44"/>
  <c r="AD278" i="44"/>
  <c r="AD16" i="44"/>
  <c r="M39" i="44"/>
  <c r="AE42" i="44"/>
  <c r="C211" i="44"/>
  <c r="AA205" i="44"/>
  <c r="Z76" i="44"/>
  <c r="AD57" i="44"/>
  <c r="AD14" i="44"/>
  <c r="AE93" i="44"/>
  <c r="I257" i="44"/>
  <c r="E275" i="44"/>
  <c r="C8" i="44"/>
  <c r="C225" i="44"/>
  <c r="D152" i="44"/>
  <c r="N61" i="44"/>
  <c r="D69" i="44"/>
  <c r="C53" i="44"/>
  <c r="C27" i="44"/>
  <c r="N172" i="44"/>
  <c r="C236" i="44"/>
  <c r="L38" i="44"/>
  <c r="G267" i="44"/>
  <c r="AE258" i="44"/>
  <c r="I226" i="44"/>
  <c r="AB148" i="44"/>
  <c r="L261" i="44"/>
  <c r="D228" i="44"/>
  <c r="J129" i="44"/>
  <c r="AD61" i="44"/>
  <c r="AD115" i="44"/>
  <c r="AD240" i="44"/>
  <c r="AA81" i="44"/>
  <c r="N148" i="44"/>
  <c r="G228" i="44"/>
  <c r="M75" i="44"/>
  <c r="Z104" i="44"/>
  <c r="I17" i="44"/>
  <c r="K176" i="44"/>
  <c r="AB16" i="44"/>
  <c r="AD67" i="44"/>
  <c r="E187" i="44"/>
  <c r="I127" i="44"/>
  <c r="I158" i="44"/>
  <c r="Z214" i="44"/>
  <c r="I86" i="44"/>
  <c r="M118" i="44"/>
  <c r="Z72" i="44"/>
  <c r="N130" i="44"/>
  <c r="M160" i="44"/>
  <c r="K211" i="44"/>
  <c r="AD261" i="44"/>
  <c r="L111" i="44"/>
  <c r="Z186" i="44"/>
  <c r="I91" i="44"/>
  <c r="I172" i="44"/>
  <c r="E51" i="44"/>
  <c r="J212" i="44"/>
  <c r="M26" i="44"/>
  <c r="I35" i="44"/>
  <c r="I258" i="44"/>
  <c r="Z267" i="44"/>
  <c r="N287" i="44"/>
  <c r="D266" i="44"/>
  <c r="C92" i="44"/>
  <c r="AB185" i="44"/>
  <c r="Z83" i="44"/>
  <c r="N218" i="44"/>
  <c r="I102" i="44"/>
  <c r="K173" i="44"/>
  <c r="M180" i="44"/>
  <c r="K143" i="44"/>
  <c r="J164" i="44"/>
  <c r="AB266" i="44"/>
  <c r="AB156" i="44"/>
  <c r="Z212" i="44"/>
  <c r="C72" i="44"/>
  <c r="E8" i="44"/>
  <c r="I292" i="44"/>
  <c r="D90" i="44"/>
  <c r="Z110" i="44"/>
  <c r="D59" i="44"/>
  <c r="D161" i="44"/>
  <c r="Z124" i="44"/>
  <c r="G145" i="44"/>
  <c r="I156" i="44"/>
  <c r="AE270" i="44"/>
  <c r="AA77" i="44"/>
  <c r="AA102" i="44"/>
  <c r="AE206" i="44"/>
  <c r="C184" i="44"/>
  <c r="O261" i="44"/>
  <c r="E247" i="44"/>
  <c r="AA124" i="44"/>
  <c r="Z275" i="44"/>
  <c r="N83" i="44"/>
  <c r="J219" i="44"/>
  <c r="E215" i="44"/>
  <c r="Z98" i="44"/>
  <c r="L216" i="44"/>
  <c r="G57" i="44"/>
  <c r="G256" i="44"/>
  <c r="AB215" i="44"/>
  <c r="K153" i="44"/>
  <c r="M111" i="44"/>
  <c r="J62" i="44"/>
  <c r="AE222" i="44"/>
  <c r="I179" i="44"/>
  <c r="J128" i="44"/>
  <c r="C294" i="44"/>
  <c r="D70" i="44"/>
  <c r="G53" i="44"/>
  <c r="AA282" i="44"/>
  <c r="AA151" i="44"/>
  <c r="Z93" i="44"/>
  <c r="AA23" i="44"/>
  <c r="Z18" i="44"/>
  <c r="AA181" i="44"/>
  <c r="K164" i="44"/>
  <c r="K132" i="44"/>
  <c r="G106" i="44"/>
  <c r="L287" i="44"/>
  <c r="I60" i="44"/>
  <c r="D236" i="44"/>
  <c r="L160" i="44"/>
  <c r="C213" i="44"/>
  <c r="AA150" i="44"/>
  <c r="I59" i="44"/>
  <c r="C63" i="44"/>
  <c r="K23" i="44"/>
  <c r="Z238" i="44"/>
  <c r="I85" i="44"/>
  <c r="AE81" i="44"/>
  <c r="K292" i="44"/>
  <c r="M241" i="44"/>
  <c r="I125" i="44"/>
  <c r="J259" i="44"/>
  <c r="L8" i="44"/>
  <c r="L11" i="44"/>
  <c r="AD175" i="44"/>
  <c r="AD165" i="44"/>
  <c r="J167" i="44"/>
  <c r="AB175" i="44"/>
  <c r="G266" i="44"/>
  <c r="G150" i="44"/>
  <c r="M250" i="44"/>
  <c r="AE99" i="44"/>
  <c r="AE108" i="44"/>
  <c r="AE107" i="44"/>
  <c r="J294" i="44"/>
  <c r="AE287" i="44"/>
  <c r="AD87" i="44"/>
  <c r="AA155" i="44"/>
  <c r="J186" i="44"/>
  <c r="G68" i="44"/>
  <c r="AE276" i="44"/>
  <c r="AD39" i="44"/>
  <c r="D252" i="44"/>
  <c r="M228" i="44"/>
  <c r="J77" i="44"/>
  <c r="M162" i="44"/>
  <c r="K54" i="44"/>
  <c r="AD113" i="44"/>
  <c r="J119" i="44"/>
  <c r="Z170" i="44"/>
  <c r="M114" i="44"/>
  <c r="AD182" i="44"/>
  <c r="K16" i="44"/>
  <c r="Z254" i="44"/>
  <c r="Z183" i="44"/>
  <c r="AB72" i="44"/>
  <c r="AD139" i="44"/>
  <c r="AA227" i="44"/>
  <c r="AD17" i="44"/>
  <c r="AD177" i="44"/>
  <c r="Z57" i="44"/>
  <c r="N206" i="44"/>
  <c r="AA182" i="44"/>
  <c r="AD201" i="44"/>
  <c r="J278" i="44"/>
  <c r="G238" i="44"/>
  <c r="M276" i="44"/>
  <c r="Z222" i="44"/>
  <c r="AE230" i="44"/>
  <c r="AE110" i="44"/>
  <c r="O85" i="44"/>
  <c r="E251" i="44"/>
  <c r="J176" i="44"/>
  <c r="AE192" i="44"/>
  <c r="AE245" i="44"/>
  <c r="AB32" i="44"/>
  <c r="D43" i="44"/>
  <c r="I133" i="44"/>
  <c r="I239" i="44"/>
  <c r="G35" i="44"/>
  <c r="AB281" i="44"/>
  <c r="K224" i="44"/>
  <c r="J282" i="44"/>
  <c r="M155" i="44"/>
  <c r="I138" i="44"/>
  <c r="AD127" i="44"/>
  <c r="AB296" i="44"/>
  <c r="J111" i="44"/>
  <c r="AB268" i="44"/>
  <c r="AB129" i="44"/>
  <c r="N119" i="44"/>
  <c r="AA161" i="44"/>
  <c r="AB99" i="44"/>
  <c r="AB138" i="44"/>
  <c r="AB94" i="44"/>
  <c r="AE156" i="44"/>
  <c r="M104" i="44"/>
  <c r="AB60" i="44"/>
  <c r="O287" i="44"/>
  <c r="E276" i="44"/>
  <c r="G124" i="44"/>
  <c r="AA72" i="44"/>
  <c r="AA189" i="44"/>
  <c r="J292" i="44"/>
  <c r="J109" i="44"/>
  <c r="J18" i="44"/>
  <c r="I246" i="44"/>
  <c r="M287" i="44"/>
  <c r="Z86" i="44"/>
  <c r="AB13" i="44"/>
  <c r="AD13" i="44"/>
  <c r="AA218" i="44"/>
  <c r="AA89" i="44"/>
  <c r="AA263" i="44"/>
  <c r="J37" i="44"/>
  <c r="M53" i="44"/>
  <c r="AB259" i="44"/>
  <c r="AA100" i="44"/>
  <c r="AA200" i="44"/>
  <c r="AE51" i="44"/>
  <c r="AE281" i="44"/>
  <c r="AD25" i="44"/>
  <c r="AA219" i="44"/>
  <c r="AD158" i="44"/>
  <c r="AB242" i="44"/>
  <c r="AE260" i="44"/>
  <c r="AD101" i="44"/>
  <c r="O132" i="44"/>
  <c r="G296" i="44"/>
  <c r="J43" i="44"/>
  <c r="M91" i="44"/>
  <c r="D67" i="44"/>
  <c r="AA40" i="44"/>
  <c r="Z179" i="44"/>
  <c r="K219" i="44"/>
  <c r="I73" i="44"/>
  <c r="Z157" i="44"/>
  <c r="M229" i="44"/>
  <c r="I248" i="44"/>
  <c r="K123" i="44"/>
  <c r="K267" i="44"/>
  <c r="AA163" i="44"/>
  <c r="AD186" i="44"/>
  <c r="AB50" i="44"/>
  <c r="J63" i="44"/>
  <c r="Z101" i="44"/>
  <c r="AA73" i="44"/>
  <c r="D42" i="44"/>
  <c r="AB35" i="44"/>
  <c r="AA87" i="44"/>
  <c r="N23" i="44"/>
  <c r="D162" i="44"/>
  <c r="M275" i="44"/>
  <c r="Z192" i="44"/>
  <c r="AB160" i="44"/>
  <c r="Z85" i="44"/>
  <c r="AE172" i="44"/>
  <c r="AE60" i="44"/>
  <c r="Z261" i="44"/>
  <c r="AE53" i="44"/>
  <c r="K175" i="44"/>
  <c r="G90" i="44"/>
  <c r="M11" i="44"/>
  <c r="K61" i="44"/>
  <c r="K89" i="44"/>
  <c r="AB247" i="44"/>
  <c r="J214" i="44"/>
  <c r="AB147" i="44"/>
  <c r="G200" i="44"/>
  <c r="AB116" i="44"/>
  <c r="Z47" i="44"/>
  <c r="N167" i="44"/>
  <c r="L286" i="44"/>
  <c r="G99" i="44"/>
  <c r="J50" i="44"/>
  <c r="K38" i="44"/>
  <c r="M203" i="44"/>
  <c r="AB205" i="44"/>
  <c r="J208" i="44"/>
  <c r="J96" i="44"/>
  <c r="AD157" i="44"/>
  <c r="AA9" i="44"/>
  <c r="M102" i="44"/>
  <c r="Z102" i="44"/>
  <c r="AA10" i="44"/>
  <c r="AE238" i="44"/>
  <c r="Z235" i="44"/>
  <c r="M293" i="44"/>
  <c r="AA292" i="44"/>
  <c r="D74" i="44"/>
  <c r="N143" i="44"/>
  <c r="Z181" i="44"/>
  <c r="I148" i="44"/>
  <c r="K227" i="44"/>
  <c r="J191" i="44"/>
  <c r="J283" i="44"/>
  <c r="I129" i="44"/>
  <c r="I122" i="44"/>
  <c r="I47" i="44"/>
  <c r="J29" i="44"/>
  <c r="O28" i="44"/>
  <c r="J183" i="44"/>
  <c r="G201" i="44"/>
  <c r="J287" i="44"/>
  <c r="D215" i="44"/>
  <c r="O133" i="44"/>
  <c r="N87" i="44"/>
  <c r="C108" i="44"/>
  <c r="O95" i="44"/>
  <c r="E293" i="44"/>
  <c r="D133" i="44"/>
  <c r="J216" i="44"/>
  <c r="AE43" i="44"/>
  <c r="M267" i="44"/>
  <c r="K257" i="44"/>
  <c r="D237" i="44"/>
  <c r="G73" i="44"/>
  <c r="M41" i="44"/>
  <c r="Z241" i="44"/>
  <c r="AA12" i="44"/>
  <c r="C119" i="44"/>
  <c r="G38" i="44"/>
  <c r="AA152" i="44"/>
  <c r="Z138" i="44"/>
  <c r="AB103" i="44"/>
  <c r="AB162" i="44"/>
  <c r="G91" i="44"/>
  <c r="AB152" i="44"/>
  <c r="AD104" i="44"/>
  <c r="N208" i="44"/>
  <c r="N250" i="44"/>
  <c r="K179" i="44"/>
  <c r="J223" i="44"/>
  <c r="J293" i="44"/>
  <c r="AD223" i="44"/>
  <c r="J165" i="44"/>
  <c r="I238" i="44"/>
  <c r="AE239" i="44"/>
  <c r="AA25" i="44"/>
  <c r="AD66" i="44"/>
  <c r="M85" i="44"/>
  <c r="J148" i="44"/>
  <c r="K138" i="44"/>
  <c r="G141" i="44"/>
  <c r="M257" i="44"/>
  <c r="L146" i="44"/>
  <c r="I16" i="44"/>
  <c r="M196" i="44"/>
  <c r="M146" i="44"/>
  <c r="AE246" i="44"/>
  <c r="O54" i="44"/>
  <c r="E177" i="44"/>
  <c r="I51" i="44"/>
  <c r="M214" i="44"/>
  <c r="AE117" i="44"/>
  <c r="Z251" i="44"/>
  <c r="L214" i="44"/>
  <c r="L218" i="44"/>
  <c r="D132" i="44"/>
  <c r="AE113" i="44"/>
  <c r="Z171" i="44"/>
  <c r="M120" i="44"/>
  <c r="C242" i="44"/>
  <c r="Z141" i="44"/>
  <c r="L23" i="44"/>
  <c r="O256" i="44"/>
  <c r="Z144" i="44"/>
  <c r="D256" i="44"/>
  <c r="I287" i="44"/>
  <c r="D224" i="44"/>
  <c r="D173" i="44"/>
  <c r="AE75" i="44"/>
  <c r="M295" i="44"/>
  <c r="I208" i="44"/>
  <c r="D286" i="44"/>
  <c r="G156" i="44"/>
  <c r="M145" i="44"/>
  <c r="O32" i="44"/>
  <c r="L145" i="44"/>
  <c r="D141" i="44"/>
  <c r="E73" i="44"/>
  <c r="I141" i="44"/>
  <c r="AE106" i="44"/>
  <c r="D167" i="44"/>
  <c r="J35" i="44"/>
  <c r="Z158" i="44"/>
  <c r="AE189" i="44"/>
  <c r="J155" i="44"/>
  <c r="D270" i="44"/>
  <c r="I212" i="44"/>
  <c r="I92" i="44"/>
  <c r="C173" i="44"/>
  <c r="M218" i="44"/>
  <c r="I168" i="44"/>
  <c r="E194" i="44"/>
  <c r="C52" i="44"/>
  <c r="J33" i="44"/>
  <c r="C80" i="44"/>
  <c r="AD23" i="44"/>
  <c r="I205" i="44"/>
  <c r="N20" i="44"/>
  <c r="Z217" i="44"/>
  <c r="I53" i="44"/>
  <c r="G122" i="44"/>
  <c r="AA50" i="44"/>
  <c r="I232" i="44"/>
  <c r="K82" i="44"/>
  <c r="J239" i="44"/>
  <c r="C118" i="44"/>
  <c r="L46" i="44"/>
  <c r="I195" i="44"/>
  <c r="D108" i="44"/>
  <c r="G23" i="44"/>
  <c r="E68" i="44"/>
  <c r="K145" i="44"/>
  <c r="J76" i="44"/>
  <c r="M40" i="44"/>
  <c r="AE229" i="44"/>
  <c r="I131" i="44"/>
  <c r="M116" i="44"/>
  <c r="I25" i="44"/>
  <c r="N155" i="44"/>
  <c r="AA246" i="44"/>
  <c r="AA240" i="44"/>
  <c r="J124" i="44"/>
  <c r="AA262" i="44"/>
  <c r="M142" i="44"/>
  <c r="AD260" i="44"/>
  <c r="J87" i="44"/>
  <c r="AA224" i="44"/>
  <c r="M255" i="44"/>
  <c r="G165" i="44"/>
  <c r="AE82" i="44"/>
  <c r="AB86" i="44"/>
  <c r="AA178" i="44"/>
  <c r="AD120" i="44"/>
  <c r="AE195" i="44"/>
  <c r="M247" i="44"/>
  <c r="AE46" i="44"/>
  <c r="AD41" i="44"/>
  <c r="AE139" i="44"/>
  <c r="E192" i="44"/>
  <c r="Z198" i="44"/>
  <c r="D12" i="44"/>
  <c r="AB243" i="44"/>
  <c r="K72" i="44"/>
  <c r="Z202" i="44"/>
  <c r="K259" i="44"/>
  <c r="AE294" i="44"/>
  <c r="I113" i="44"/>
  <c r="I171" i="44"/>
  <c r="J83" i="44"/>
  <c r="N58" i="44"/>
  <c r="J115" i="44"/>
  <c r="D71" i="44"/>
  <c r="AE135" i="44"/>
  <c r="J265" i="44"/>
  <c r="L142" i="44"/>
  <c r="M77" i="44"/>
  <c r="AE112" i="44"/>
  <c r="G179" i="44"/>
  <c r="AE199" i="44"/>
  <c r="N266" i="44"/>
  <c r="M294" i="44"/>
  <c r="M256" i="44"/>
  <c r="E260" i="44"/>
  <c r="N98" i="44"/>
  <c r="AA244" i="44"/>
  <c r="M172" i="44"/>
  <c r="K148" i="44"/>
  <c r="K45" i="44"/>
  <c r="M14" i="44"/>
  <c r="O120" i="44"/>
  <c r="J200" i="44"/>
  <c r="L106" i="44"/>
  <c r="G173" i="44"/>
  <c r="E286" i="44"/>
  <c r="G161" i="44"/>
  <c r="K8" i="44"/>
  <c r="AB85" i="44"/>
  <c r="L136" i="44"/>
  <c r="Z139" i="44"/>
  <c r="G60" i="44"/>
  <c r="G182" i="44"/>
  <c r="K208" i="44"/>
  <c r="J38" i="44"/>
  <c r="AE91" i="44"/>
  <c r="AE194" i="44"/>
  <c r="AA18" i="44"/>
  <c r="AE212" i="44"/>
  <c r="D267" i="44"/>
  <c r="AA104" i="44"/>
  <c r="G42" i="44"/>
  <c r="AE98" i="44"/>
  <c r="G78" i="44"/>
  <c r="M206" i="44"/>
  <c r="J108" i="44"/>
  <c r="K231" i="44"/>
  <c r="AA196" i="44"/>
  <c r="AE73" i="44"/>
  <c r="AE217" i="44"/>
  <c r="AB252" i="44"/>
  <c r="AB68" i="44"/>
  <c r="AA256" i="44"/>
  <c r="K118" i="44"/>
  <c r="AE101" i="44"/>
  <c r="AD206" i="44"/>
  <c r="AE293" i="44"/>
  <c r="O37" i="44"/>
  <c r="AE66" i="44"/>
  <c r="M66" i="44"/>
  <c r="J184" i="44"/>
  <c r="K191" i="44"/>
  <c r="G178" i="44"/>
  <c r="G251" i="44"/>
  <c r="AD74" i="44"/>
  <c r="L15" i="44"/>
  <c r="AB126" i="44"/>
  <c r="AA142" i="44"/>
  <c r="AA29" i="44"/>
  <c r="I222" i="44"/>
  <c r="J143" i="44"/>
  <c r="AE155" i="44"/>
  <c r="AE95" i="44"/>
  <c r="AE193" i="44"/>
  <c r="AA91" i="44"/>
  <c r="AB282" i="44"/>
  <c r="AE116" i="44"/>
  <c r="AE50" i="44"/>
  <c r="D205" i="44"/>
  <c r="Z226" i="44"/>
  <c r="AD38" i="44"/>
  <c r="G59" i="44"/>
  <c r="M125" i="44"/>
  <c r="M163" i="44"/>
  <c r="AB230" i="44"/>
  <c r="AA160" i="44"/>
  <c r="J48" i="44"/>
  <c r="AD187" i="44"/>
  <c r="AA92" i="44"/>
  <c r="AD287" i="44"/>
  <c r="M100" i="44"/>
  <c r="AA276" i="44"/>
  <c r="AE129" i="44"/>
  <c r="AD255" i="44"/>
  <c r="Z293" i="44"/>
  <c r="AD129" i="44"/>
  <c r="G129" i="44"/>
  <c r="AE69" i="44"/>
  <c r="L294" i="44"/>
  <c r="J15" i="44"/>
  <c r="AD228" i="44"/>
  <c r="Z33" i="44"/>
  <c r="E69" i="44"/>
  <c r="J127" i="44"/>
  <c r="G81" i="44"/>
  <c r="AB142" i="44"/>
  <c r="Z100" i="44"/>
  <c r="AE259" i="44"/>
  <c r="AB78" i="44"/>
  <c r="K130" i="44"/>
  <c r="AA293" i="44"/>
  <c r="G41" i="44"/>
  <c r="M86" i="44"/>
  <c r="G275" i="44"/>
  <c r="I67" i="44"/>
  <c r="AD40" i="44"/>
  <c r="Z260" i="44"/>
  <c r="M110" i="44"/>
  <c r="AE18" i="44"/>
  <c r="G94" i="44"/>
  <c r="AE89" i="44"/>
  <c r="AA280" i="44"/>
  <c r="M252" i="44"/>
  <c r="AA208" i="44"/>
  <c r="AD222" i="44"/>
  <c r="AB100" i="44"/>
  <c r="AD111" i="44"/>
  <c r="AE180" i="44"/>
  <c r="AE237" i="44"/>
  <c r="AA156" i="44"/>
  <c r="AD217" i="44"/>
  <c r="Z247" i="44"/>
  <c r="J103" i="44"/>
  <c r="L165" i="44"/>
  <c r="Z96" i="44"/>
  <c r="AE292" i="44"/>
  <c r="Z236" i="44"/>
  <c r="G14" i="44"/>
  <c r="Z281" i="44"/>
  <c r="K232" i="44"/>
  <c r="K91" i="44"/>
  <c r="AA180" i="44"/>
  <c r="Z118" i="44"/>
  <c r="C152" i="44"/>
  <c r="AD173" i="44"/>
  <c r="G108" i="44"/>
  <c r="M223" i="44"/>
  <c r="J130" i="44"/>
  <c r="AB265" i="44"/>
  <c r="K80" i="44"/>
  <c r="G219" i="44"/>
  <c r="AB136" i="44"/>
  <c r="AD100" i="44"/>
  <c r="Z62" i="44"/>
  <c r="Z26" i="44"/>
  <c r="K251" i="44"/>
  <c r="AA145" i="44"/>
  <c r="AE119" i="44"/>
  <c r="AE78" i="44"/>
  <c r="Z296" i="44"/>
  <c r="AB63" i="44"/>
  <c r="M144" i="44"/>
  <c r="AA136" i="44"/>
  <c r="O60" i="44"/>
  <c r="L139" i="44"/>
  <c r="I175" i="44"/>
  <c r="AD110" i="44"/>
  <c r="AB293" i="44"/>
  <c r="AA133" i="44"/>
  <c r="J175" i="44"/>
  <c r="K255" i="44"/>
  <c r="AD138" i="44"/>
  <c r="G102" i="44"/>
  <c r="AA254" i="44"/>
  <c r="AD179" i="44"/>
  <c r="K62" i="44"/>
  <c r="M12" i="44"/>
  <c r="M117" i="44"/>
  <c r="AE295" i="44"/>
  <c r="G194" i="44"/>
  <c r="D251" i="44"/>
  <c r="I273" i="44"/>
  <c r="M10" i="44"/>
  <c r="N238" i="44"/>
  <c r="I247" i="44"/>
  <c r="AD9" i="44"/>
  <c r="AA28" i="44"/>
  <c r="N178" i="44"/>
  <c r="K70" i="44"/>
  <c r="G136" i="44"/>
  <c r="J237" i="44"/>
  <c r="AA255" i="44"/>
  <c r="G40" i="44"/>
  <c r="M112" i="44"/>
  <c r="I155" i="44"/>
  <c r="G70" i="44"/>
  <c r="J82" i="44"/>
  <c r="AB246" i="44"/>
  <c r="M76" i="44"/>
  <c r="M130" i="44"/>
  <c r="AB292" i="44"/>
  <c r="E230" i="44"/>
  <c r="O35" i="44"/>
  <c r="J39" i="44"/>
  <c r="AE79" i="44"/>
  <c r="K127" i="44"/>
  <c r="I161" i="44"/>
  <c r="J133" i="44"/>
  <c r="AA30" i="44"/>
  <c r="G262" i="44"/>
  <c r="G33" i="44"/>
  <c r="L77" i="44"/>
  <c r="O80" i="44"/>
  <c r="G26" i="44"/>
  <c r="D213" i="44"/>
  <c r="K85" i="44"/>
  <c r="Z81" i="44"/>
  <c r="C229" i="44"/>
  <c r="E147" i="44"/>
  <c r="J236" i="44"/>
  <c r="AB80" i="44"/>
  <c r="J141" i="44"/>
  <c r="E191" i="44"/>
  <c r="G225" i="44"/>
  <c r="E213" i="44"/>
  <c r="D81" i="44"/>
  <c r="G17" i="44"/>
  <c r="Z106" i="44"/>
  <c r="AA223" i="44"/>
  <c r="E183" i="44"/>
  <c r="D243" i="44"/>
  <c r="J94" i="44"/>
  <c r="J174" i="44"/>
  <c r="G185" i="44"/>
  <c r="AA103" i="44"/>
  <c r="AE177" i="44"/>
  <c r="AB193" i="44"/>
  <c r="AA207" i="44"/>
  <c r="I170" i="44"/>
  <c r="K102" i="44"/>
  <c r="M260" i="44"/>
  <c r="I159" i="44"/>
  <c r="K206" i="44"/>
  <c r="G276" i="44"/>
  <c r="AB229" i="44"/>
  <c r="AE254" i="44"/>
  <c r="AB270" i="44"/>
  <c r="AE145" i="44"/>
  <c r="G191" i="44"/>
  <c r="M281" i="44"/>
  <c r="M157" i="44"/>
  <c r="M200" i="44"/>
  <c r="AD12" i="44"/>
  <c r="O211" i="44"/>
  <c r="L101" i="44"/>
  <c r="AB124" i="44"/>
  <c r="I235" i="44"/>
  <c r="J112" i="44"/>
  <c r="AD29" i="44"/>
  <c r="AA38" i="44"/>
  <c r="G120" i="44"/>
  <c r="AE136" i="44"/>
  <c r="AB172" i="44"/>
  <c r="AE187" i="44"/>
  <c r="J213" i="44"/>
  <c r="AB151" i="44"/>
  <c r="M80" i="44"/>
  <c r="M237" i="44"/>
  <c r="AD76" i="44"/>
  <c r="J60" i="44"/>
  <c r="AD45" i="44"/>
  <c r="J150" i="44"/>
  <c r="G247" i="44"/>
  <c r="Z15" i="44"/>
  <c r="AD94" i="44"/>
  <c r="AB108" i="44"/>
  <c r="C215" i="44"/>
  <c r="D123" i="44"/>
  <c r="AE94" i="44"/>
  <c r="K116" i="44"/>
  <c r="AD80" i="44"/>
  <c r="AE77" i="44"/>
  <c r="M123" i="44"/>
  <c r="M184" i="44"/>
  <c r="K83" i="44"/>
  <c r="AE85" i="44"/>
  <c r="Z176" i="44"/>
  <c r="M18" i="44"/>
  <c r="AB119" i="44"/>
  <c r="AB260" i="44"/>
  <c r="AE35" i="44"/>
  <c r="M27" i="44"/>
  <c r="AE250" i="44"/>
  <c r="R22" i="31"/>
  <c r="AD248" i="44"/>
  <c r="AD291" i="44"/>
  <c r="AD125" i="44"/>
  <c r="M61" i="44"/>
  <c r="C136" i="44"/>
  <c r="D91" i="44"/>
  <c r="G62" i="44"/>
  <c r="AB102" i="44"/>
  <c r="Z79" i="44"/>
  <c r="K167" i="44"/>
  <c r="J106" i="44"/>
  <c r="J180" i="44"/>
  <c r="I252" i="44"/>
  <c r="Z294" i="44"/>
  <c r="AB254" i="44"/>
  <c r="AB79" i="44"/>
  <c r="G86" i="44"/>
  <c r="G142" i="44"/>
  <c r="AB10" i="44"/>
  <c r="AD263" i="44"/>
  <c r="AD8" i="44"/>
  <c r="AD154" i="44"/>
  <c r="AB69" i="44"/>
  <c r="C127" i="44"/>
  <c r="I116" i="44"/>
  <c r="K126" i="44"/>
  <c r="G277" i="44"/>
  <c r="I207" i="44"/>
  <c r="G198" i="44"/>
  <c r="K293" i="44"/>
  <c r="AB184" i="44"/>
  <c r="AB176" i="44"/>
  <c r="G98" i="44"/>
  <c r="AE213" i="44"/>
  <c r="AD30" i="44"/>
  <c r="AB141" i="44"/>
  <c r="M161" i="44"/>
  <c r="AE29" i="44"/>
  <c r="AB179" i="44"/>
  <c r="J182" i="44"/>
  <c r="Z173" i="44"/>
  <c r="G89" i="44"/>
  <c r="AA229" i="44"/>
  <c r="Z30" i="44"/>
  <c r="AB213" i="44"/>
  <c r="M286" i="44"/>
  <c r="G30" i="44"/>
  <c r="AB286" i="44"/>
  <c r="AB59" i="44"/>
  <c r="I111" i="44"/>
  <c r="AE103" i="44"/>
  <c r="I215" i="44"/>
  <c r="AB287" i="44"/>
  <c r="D24" i="44"/>
  <c r="L199" i="44"/>
  <c r="AB161" i="44"/>
  <c r="AB294" i="44"/>
  <c r="K273" i="44"/>
  <c r="AB245" i="44"/>
  <c r="AD54" i="44"/>
  <c r="AD20" i="44"/>
  <c r="AA60" i="44"/>
  <c r="AA176" i="44"/>
  <c r="AD242" i="44"/>
  <c r="AD244" i="44"/>
  <c r="AB113" i="44"/>
  <c r="G85" i="44"/>
  <c r="AD135" i="44"/>
  <c r="AD82" i="44"/>
  <c r="AE27" i="44"/>
  <c r="AE248" i="44"/>
  <c r="O86" i="44"/>
  <c r="N42" i="44"/>
  <c r="L42" i="44"/>
  <c r="M251" i="44"/>
  <c r="Z161" i="44"/>
  <c r="AD26" i="44"/>
  <c r="AD161" i="44"/>
  <c r="I61" i="44"/>
  <c r="K144" i="44"/>
  <c r="I184" i="44"/>
  <c r="M95" i="44"/>
  <c r="AA248" i="44"/>
  <c r="AD296" i="44"/>
  <c r="AD24" i="44"/>
  <c r="K100" i="44"/>
  <c r="AE225" i="44"/>
  <c r="Z60" i="44"/>
  <c r="AB222" i="44"/>
  <c r="AE234" i="44"/>
  <c r="O159" i="44"/>
  <c r="I281" i="44"/>
  <c r="AB167" i="44"/>
  <c r="M57" i="44"/>
  <c r="G158" i="44"/>
  <c r="AA239" i="44"/>
  <c r="Z91" i="44"/>
  <c r="G27" i="44"/>
  <c r="K125" i="44"/>
  <c r="J280" i="44"/>
  <c r="N132" i="44"/>
  <c r="AE257" i="44"/>
  <c r="Z231" i="44"/>
  <c r="K147" i="44"/>
  <c r="AE111" i="44"/>
  <c r="K129" i="44"/>
  <c r="K92" i="44"/>
  <c r="G66" i="44"/>
  <c r="AD227" i="44"/>
  <c r="Z135" i="44"/>
  <c r="E245" i="44"/>
  <c r="D150" i="44"/>
  <c r="G107" i="44"/>
  <c r="I183" i="44"/>
  <c r="K27" i="44"/>
  <c r="Z74" i="44"/>
  <c r="AE235" i="44"/>
  <c r="M67" i="44"/>
  <c r="J172" i="44"/>
  <c r="M164" i="44"/>
  <c r="J227" i="44"/>
  <c r="N177" i="44"/>
  <c r="AE86" i="44"/>
  <c r="AE24" i="44"/>
  <c r="AE150" i="44"/>
  <c r="M231" i="44"/>
  <c r="AD208" i="44"/>
  <c r="I178" i="44"/>
  <c r="K40" i="44"/>
  <c r="M68" i="44"/>
  <c r="L83" i="44"/>
  <c r="AA96" i="44"/>
  <c r="I241" i="44"/>
  <c r="Z11" i="44"/>
  <c r="AA71" i="44"/>
  <c r="AA57" i="44"/>
  <c r="J26" i="44"/>
  <c r="M199" i="44"/>
  <c r="AA281" i="44"/>
  <c r="I136" i="44"/>
  <c r="AB29" i="44"/>
  <c r="K214" i="44"/>
  <c r="K228" i="44"/>
  <c r="K235" i="44"/>
  <c r="I36" i="44"/>
  <c r="AE174" i="44"/>
  <c r="M122" i="44"/>
  <c r="AD277" i="44"/>
  <c r="AD256" i="44"/>
  <c r="AB53" i="44"/>
  <c r="AE158" i="44"/>
  <c r="I162" i="44"/>
  <c r="M198" i="44"/>
  <c r="K283" i="44"/>
  <c r="K14" i="44"/>
  <c r="AD146" i="44"/>
  <c r="AB118" i="44"/>
  <c r="AE115" i="44"/>
  <c r="K256" i="44"/>
  <c r="AE122" i="44"/>
  <c r="AD119" i="44"/>
  <c r="AD207" i="44"/>
  <c r="J218" i="44"/>
  <c r="AE63" i="44"/>
  <c r="AD197" i="44"/>
  <c r="Z265" i="44"/>
  <c r="M93" i="44"/>
  <c r="AB54" i="44"/>
  <c r="AE141" i="44"/>
  <c r="M139" i="44"/>
  <c r="AB46" i="44"/>
  <c r="G137" i="44"/>
  <c r="AE216" i="44"/>
  <c r="AD59" i="44"/>
  <c r="AD205" i="44"/>
  <c r="AA109" i="44"/>
  <c r="Z128" i="44"/>
  <c r="AE165" i="44"/>
  <c r="R35" i="31"/>
  <c r="AE277" i="44"/>
  <c r="AE286" i="44"/>
  <c r="AE185" i="44"/>
  <c r="G29" i="44"/>
  <c r="K106" i="44"/>
  <c r="AB70" i="44"/>
  <c r="K115" i="44"/>
  <c r="AD178" i="44"/>
  <c r="M242" i="44"/>
  <c r="Z259" i="44"/>
  <c r="M270" i="44"/>
  <c r="Z75" i="44"/>
  <c r="G181" i="44"/>
  <c r="AD89" i="44"/>
  <c r="AE196" i="44"/>
  <c r="AD235" i="44"/>
  <c r="AD48" i="44"/>
  <c r="Z146" i="44"/>
  <c r="G254" i="44"/>
  <c r="AB174" i="44"/>
  <c r="AA99" i="44"/>
  <c r="AD150" i="44"/>
  <c r="AA122" i="44"/>
  <c r="AA48" i="44"/>
  <c r="G67" i="44"/>
  <c r="AD250" i="44"/>
  <c r="Q16" i="31"/>
  <c r="Z48" i="44"/>
  <c r="G195" i="44"/>
  <c r="L40" i="44"/>
  <c r="AE214" i="44"/>
  <c r="AE163" i="44"/>
  <c r="I80" i="44"/>
  <c r="M173" i="44"/>
  <c r="Z29" i="44"/>
  <c r="G211" i="44"/>
  <c r="G230" i="44"/>
  <c r="K198" i="44"/>
  <c r="Z78" i="44"/>
  <c r="D197" i="44"/>
  <c r="J30" i="44"/>
  <c r="N102" i="44"/>
  <c r="J70" i="44"/>
  <c r="I90" i="44"/>
  <c r="M262" i="44"/>
  <c r="O197" i="44"/>
  <c r="D238" i="44"/>
  <c r="I46" i="44"/>
  <c r="J222" i="44"/>
  <c r="L100" i="44"/>
  <c r="E74" i="44"/>
  <c r="M42" i="44"/>
  <c r="AD37" i="44"/>
  <c r="K96" i="44"/>
  <c r="L240" i="44"/>
  <c r="J161" i="44"/>
  <c r="AA74" i="44"/>
  <c r="I265" i="44"/>
  <c r="J9" i="44"/>
  <c r="AA95" i="44"/>
  <c r="AE261" i="44"/>
  <c r="AA201" i="44"/>
  <c r="E186" i="44"/>
  <c r="AB171" i="44"/>
  <c r="AE10" i="44"/>
  <c r="G146" i="44"/>
  <c r="G39" i="44"/>
  <c r="M156" i="44"/>
  <c r="I37" i="44"/>
  <c r="I135" i="44"/>
  <c r="AB15" i="44"/>
  <c r="AE153" i="44"/>
  <c r="K33" i="44"/>
  <c r="AD156" i="44"/>
  <c r="AE236" i="44"/>
  <c r="AB225" i="44"/>
  <c r="Q37" i="31"/>
  <c r="Z108" i="44"/>
  <c r="K107" i="44"/>
  <c r="AD211" i="44"/>
  <c r="AA195" i="44"/>
  <c r="E224" i="44"/>
  <c r="Z295" i="44"/>
  <c r="M182" i="44"/>
  <c r="G32" i="44"/>
  <c r="N245" i="44"/>
  <c r="K294" i="44"/>
  <c r="AB154" i="44"/>
  <c r="AA127" i="44"/>
  <c r="I30" i="44"/>
  <c r="AA206" i="44"/>
  <c r="M43" i="44"/>
  <c r="AB280" i="44"/>
  <c r="G8" i="44"/>
  <c r="G79" i="44"/>
  <c r="J110" i="44"/>
  <c r="AA286" i="44"/>
  <c r="M78" i="44"/>
  <c r="AE252" i="44"/>
  <c r="J171" i="44"/>
  <c r="G87" i="44"/>
  <c r="Z215" i="44"/>
  <c r="AE67" i="44"/>
  <c r="AE201" i="44"/>
  <c r="N63" i="44"/>
  <c r="L24" i="44"/>
  <c r="Z58" i="44"/>
  <c r="K165" i="44"/>
  <c r="AA70" i="44"/>
  <c r="AB66" i="44"/>
  <c r="J226" i="44"/>
  <c r="AA93" i="44"/>
  <c r="AA165" i="44"/>
  <c r="AA197" i="44"/>
  <c r="AD195" i="44"/>
  <c r="AA157" i="44"/>
  <c r="AA258" i="44"/>
  <c r="I234" i="44"/>
  <c r="AD27" i="44"/>
  <c r="AD295" i="44"/>
  <c r="AE227" i="44"/>
  <c r="M38" i="44"/>
  <c r="AD192" i="44"/>
  <c r="AB130" i="44"/>
  <c r="AB120" i="44"/>
  <c r="AD50" i="44"/>
  <c r="AE128" i="44"/>
  <c r="D227" i="44"/>
  <c r="L186" i="44"/>
  <c r="D211" i="44"/>
  <c r="Z133" i="44"/>
  <c r="L107" i="44"/>
  <c r="I198" i="44"/>
  <c r="AE100" i="44"/>
  <c r="AA277" i="44"/>
  <c r="AD164" i="44"/>
  <c r="AB114" i="44"/>
  <c r="M20" i="44"/>
  <c r="K117" i="44"/>
  <c r="AD180" i="44"/>
  <c r="I40" i="44"/>
  <c r="AB45" i="44"/>
  <c r="M192" i="44"/>
  <c r="J203" i="44"/>
  <c r="Z154" i="44"/>
  <c r="K156" i="44"/>
  <c r="D235" i="44"/>
  <c r="E250" i="44"/>
  <c r="AE118" i="44"/>
  <c r="I180" i="44"/>
  <c r="G171" i="44"/>
  <c r="K181" i="44"/>
  <c r="G151" i="44"/>
  <c r="AD200" i="44"/>
  <c r="Z39" i="44"/>
  <c r="J54" i="44"/>
  <c r="M159" i="44"/>
  <c r="AA153" i="44"/>
  <c r="AA252" i="44"/>
  <c r="AD117" i="44"/>
  <c r="AB37" i="44"/>
  <c r="N163" i="44"/>
  <c r="AA242" i="44"/>
  <c r="G45" i="44"/>
  <c r="J205" i="44"/>
  <c r="G133" i="44"/>
  <c r="Z203" i="44"/>
  <c r="M30" i="44"/>
  <c r="AD116" i="44"/>
  <c r="M9" i="44"/>
  <c r="K177" i="44"/>
  <c r="AB91" i="44"/>
  <c r="AB67" i="44"/>
  <c r="M219" i="44"/>
  <c r="M243" i="44"/>
  <c r="G51" i="44"/>
  <c r="N53" i="44"/>
  <c r="K29" i="44"/>
  <c r="G104" i="44"/>
  <c r="J224" i="44"/>
  <c r="AA130" i="44"/>
  <c r="M194" i="44"/>
  <c r="AA234" i="44"/>
  <c r="Z12" i="44"/>
  <c r="AB192" i="44"/>
  <c r="AA217" i="44"/>
  <c r="Z227" i="44"/>
  <c r="G278" i="44"/>
  <c r="AB38" i="44"/>
  <c r="AE142" i="44"/>
  <c r="AB195" i="44"/>
  <c r="AB106" i="44"/>
  <c r="AD176" i="44"/>
  <c r="AE26" i="44"/>
  <c r="AA17" i="44"/>
  <c r="AD106" i="44"/>
  <c r="D244" i="44"/>
  <c r="I54" i="44"/>
  <c r="K155" i="44"/>
  <c r="G184" i="44"/>
  <c r="Z123" i="44"/>
  <c r="I75" i="44"/>
  <c r="AB232" i="44"/>
  <c r="AB30" i="44"/>
  <c r="AA58" i="44"/>
  <c r="K67" i="44"/>
  <c r="M33" i="44"/>
  <c r="AA35" i="44"/>
  <c r="G162" i="44"/>
  <c r="AD230" i="44"/>
  <c r="M222" i="44"/>
  <c r="C192" i="44"/>
  <c r="D154" i="44"/>
  <c r="L164" i="44"/>
  <c r="M46" i="44"/>
  <c r="Z256" i="44"/>
  <c r="K10" i="44"/>
  <c r="AD283" i="44"/>
  <c r="AB164" i="44"/>
  <c r="E46" i="44"/>
  <c r="I163" i="44"/>
  <c r="AA37" i="44"/>
  <c r="C227" i="44"/>
  <c r="J197" i="44"/>
  <c r="M23" i="44"/>
  <c r="G293" i="44"/>
  <c r="AD181" i="44"/>
  <c r="AD199" i="44"/>
  <c r="K194" i="44"/>
  <c r="AB186" i="44"/>
  <c r="J123" i="44"/>
  <c r="AA283" i="44"/>
  <c r="K205" i="44"/>
  <c r="AE247" i="44"/>
  <c r="AE176" i="44"/>
  <c r="I219" i="44"/>
  <c r="K69" i="44"/>
  <c r="AB144" i="44"/>
  <c r="AD126" i="44"/>
  <c r="AE104" i="44"/>
  <c r="AD243" i="44"/>
  <c r="AA138" i="44"/>
  <c r="L76" i="44"/>
  <c r="L183" i="44"/>
  <c r="AA170" i="44"/>
  <c r="Z273" i="44"/>
  <c r="AE146" i="44"/>
  <c r="AB235" i="44"/>
  <c r="AA11" i="44"/>
  <c r="D120" i="44"/>
  <c r="Z216" i="44"/>
  <c r="I216" i="44"/>
  <c r="K276" i="44"/>
  <c r="AE80" i="44"/>
  <c r="G9" i="44"/>
  <c r="M227" i="44"/>
  <c r="Z165" i="44"/>
  <c r="K20" i="44"/>
  <c r="O208" i="44"/>
  <c r="J230" i="44"/>
  <c r="K171" i="44"/>
  <c r="AB137" i="44"/>
  <c r="K189" i="44"/>
  <c r="AD266" i="44"/>
  <c r="AD196" i="44"/>
  <c r="Z280" i="44"/>
  <c r="Z147" i="44"/>
  <c r="K237" i="44"/>
  <c r="AE131" i="44"/>
  <c r="E178" i="44"/>
  <c r="D52" i="44"/>
  <c r="G112" i="44"/>
  <c r="I38" i="44"/>
  <c r="AA236" i="44"/>
  <c r="I82" i="44"/>
  <c r="AE207" i="44"/>
  <c r="J72" i="44"/>
  <c r="Z68" i="44"/>
  <c r="Z107" i="44"/>
  <c r="I266" i="44"/>
  <c r="AE13" i="44"/>
  <c r="J117" i="44"/>
  <c r="J215" i="44"/>
  <c r="AB74" i="44"/>
  <c r="D9" i="44"/>
  <c r="I261" i="44"/>
  <c r="L30" i="44"/>
  <c r="J211" i="44"/>
  <c r="AD83" i="44"/>
  <c r="AA41" i="44"/>
  <c r="AB92" i="44"/>
  <c r="AB33" i="44"/>
  <c r="I69" i="44"/>
  <c r="M113" i="44"/>
  <c r="AB216" i="44"/>
  <c r="AA184" i="44"/>
  <c r="AE265" i="44"/>
  <c r="M143" i="44"/>
  <c r="AD142" i="44"/>
  <c r="AA214" i="44"/>
  <c r="AE96" i="44"/>
  <c r="AB251" i="44"/>
  <c r="AA117" i="44"/>
  <c r="AE181" i="44"/>
  <c r="Z277" i="44"/>
  <c r="M189" i="44"/>
  <c r="AD93" i="44"/>
  <c r="K242" i="44"/>
  <c r="M82" i="44"/>
  <c r="AE147" i="44"/>
  <c r="AD286" i="44"/>
  <c r="AA116" i="44"/>
  <c r="J122" i="44"/>
  <c r="K157" i="44"/>
  <c r="AB277" i="44"/>
  <c r="AA273" i="44"/>
  <c r="AE124" i="44"/>
  <c r="I29" i="44"/>
  <c r="AA129" i="44"/>
  <c r="AE255" i="44"/>
  <c r="O242" i="44"/>
  <c r="K262" i="44"/>
  <c r="AD15" i="44"/>
  <c r="AB98" i="44"/>
  <c r="E10" i="44"/>
  <c r="M99" i="44"/>
  <c r="I245" i="44"/>
  <c r="Z266" i="44"/>
  <c r="AB202" i="44"/>
  <c r="AD147" i="44"/>
  <c r="AE14" i="44"/>
  <c r="G295" i="44"/>
  <c r="K46" i="44"/>
  <c r="R16" i="31"/>
  <c r="G167" i="44"/>
  <c r="J181" i="44"/>
  <c r="Z237" i="44"/>
  <c r="J277" i="44"/>
  <c r="AE47" i="44"/>
  <c r="AE205" i="44"/>
  <c r="G157" i="44"/>
  <c r="J116" i="44"/>
  <c r="AD259" i="44"/>
  <c r="AD159" i="44"/>
  <c r="AD282" i="44"/>
  <c r="J244" i="44"/>
  <c r="K119" i="44"/>
  <c r="I223" i="44"/>
  <c r="AB117" i="44"/>
  <c r="L198" i="44"/>
  <c r="M154" i="44"/>
  <c r="AA211" i="44"/>
  <c r="N215" i="44"/>
  <c r="AD92" i="44"/>
  <c r="K53" i="44"/>
  <c r="AA62" i="44"/>
  <c r="Z205" i="44"/>
  <c r="I206" i="44"/>
  <c r="I224" i="44"/>
  <c r="Z150" i="44"/>
  <c r="M240" i="44"/>
  <c r="AE120" i="44"/>
  <c r="AE244" i="44"/>
  <c r="AE241" i="44"/>
  <c r="AA112" i="44"/>
  <c r="Z191" i="44"/>
  <c r="AD107" i="44"/>
  <c r="I203" i="44"/>
  <c r="M152" i="44"/>
  <c r="AA231" i="44"/>
  <c r="Z24" i="44"/>
  <c r="AE17" i="44"/>
  <c r="Z168" i="44"/>
  <c r="AB244" i="44"/>
  <c r="M50" i="44"/>
  <c r="AE41" i="44"/>
  <c r="AB122" i="44"/>
  <c r="L39" i="44"/>
  <c r="N126" i="44"/>
  <c r="I20" i="44"/>
  <c r="I126" i="44"/>
  <c r="AA212" i="44"/>
  <c r="M232" i="44"/>
  <c r="AA132" i="44"/>
  <c r="J57" i="44"/>
  <c r="I41" i="44"/>
  <c r="M63" i="44"/>
  <c r="AB128" i="44"/>
  <c r="J157" i="44"/>
  <c r="E106" i="44"/>
  <c r="Z167" i="44"/>
  <c r="K9" i="44"/>
  <c r="L206" i="44"/>
  <c r="L170" i="44"/>
  <c r="AE16" i="44"/>
  <c r="M70" i="44"/>
  <c r="G255" i="44"/>
  <c r="AE186" i="44"/>
  <c r="G71" i="44"/>
  <c r="K122" i="44"/>
  <c r="M183" i="44"/>
  <c r="K200" i="44"/>
  <c r="AB131" i="44"/>
  <c r="AB199" i="44"/>
  <c r="Z51" i="44"/>
  <c r="M101" i="44"/>
  <c r="AE173" i="44"/>
  <c r="I104" i="44"/>
  <c r="I228" i="44"/>
  <c r="G36" i="44"/>
  <c r="K197" i="44"/>
  <c r="I114" i="44"/>
  <c r="AE273" i="44"/>
  <c r="Z193" i="44"/>
  <c r="AA67" i="44"/>
  <c r="Z196" i="44"/>
  <c r="I42" i="44"/>
  <c r="I167" i="44"/>
  <c r="G207" i="44"/>
  <c r="AD112" i="44"/>
  <c r="K275" i="44"/>
  <c r="M48" i="44"/>
  <c r="AD123" i="44"/>
  <c r="AD226" i="44"/>
  <c r="Z142" i="44"/>
  <c r="AE154" i="44"/>
  <c r="I120" i="44"/>
  <c r="AD103" i="44"/>
  <c r="AD174" i="44"/>
  <c r="AA158" i="44"/>
  <c r="AE267" i="44"/>
  <c r="AE219" i="44"/>
  <c r="G110" i="44"/>
  <c r="K66" i="44"/>
  <c r="AE198" i="44"/>
  <c r="AD81" i="44"/>
  <c r="AA63" i="44"/>
  <c r="K268" i="44"/>
  <c r="M186" i="44"/>
  <c r="M296" i="44"/>
  <c r="AE37" i="44"/>
  <c r="J255" i="44"/>
  <c r="G252" i="44"/>
  <c r="AD68" i="44"/>
  <c r="G125" i="44"/>
  <c r="G50" i="44"/>
  <c r="AD18" i="44"/>
  <c r="M71" i="44"/>
  <c r="AB201" i="44"/>
  <c r="AE144" i="44"/>
  <c r="J113" i="44"/>
  <c r="AE11" i="44"/>
  <c r="N118" i="44"/>
  <c r="AD280" i="44"/>
  <c r="J286" i="44"/>
  <c r="Z162" i="44"/>
  <c r="AB96" i="44"/>
  <c r="Z208" i="44"/>
  <c r="AB180" i="44"/>
  <c r="I99" i="44"/>
  <c r="AD86" i="44"/>
  <c r="G155" i="44"/>
  <c r="J270" i="44"/>
  <c r="AD268" i="44"/>
  <c r="AD10" i="44"/>
  <c r="AE184" i="44"/>
  <c r="J66" i="44"/>
  <c r="AE162" i="44"/>
  <c r="AA250" i="44"/>
  <c r="Z250" i="44"/>
  <c r="AE138" i="44"/>
  <c r="G148" i="44"/>
  <c r="I151" i="44"/>
  <c r="AD294" i="44"/>
  <c r="M126" i="44"/>
  <c r="L232" i="44"/>
  <c r="AA8" i="44"/>
  <c r="AE183" i="44"/>
  <c r="M103" i="44"/>
  <c r="AD241" i="44"/>
  <c r="N159" i="44"/>
  <c r="AB238" i="44"/>
  <c r="G37" i="44"/>
  <c r="AB163" i="44"/>
  <c r="Z38" i="44"/>
  <c r="AE211" i="44"/>
  <c r="AA173" i="44"/>
  <c r="I145" i="44"/>
  <c r="G20" i="44"/>
  <c r="AD151" i="44"/>
  <c r="I119" i="44"/>
  <c r="Z278" i="44"/>
  <c r="I268" i="44"/>
  <c r="Z136" i="44"/>
  <c r="AB218" i="44"/>
  <c r="AD122" i="44"/>
  <c r="G281" i="44"/>
  <c r="AA191" i="44"/>
  <c r="AA192" i="44"/>
  <c r="AB168" i="44"/>
  <c r="AD171" i="44"/>
  <c r="AD128" i="44"/>
  <c r="I93" i="44"/>
  <c r="E258" i="44"/>
  <c r="M151" i="44"/>
  <c r="L36" i="44"/>
  <c r="M193" i="44"/>
  <c r="M205" i="44"/>
  <c r="I76" i="44"/>
  <c r="AB194" i="44"/>
  <c r="K146" i="44"/>
  <c r="I176" i="44"/>
  <c r="J241" i="44"/>
  <c r="Z189" i="44"/>
  <c r="J81" i="44"/>
  <c r="I144" i="44"/>
  <c r="G132" i="44"/>
  <c r="O130" i="44"/>
  <c r="M94" i="44"/>
  <c r="AA101" i="44"/>
  <c r="L110" i="44"/>
  <c r="Z61" i="44"/>
  <c r="M174" i="44"/>
  <c r="AD70" i="44"/>
  <c r="I12" i="44"/>
  <c r="L96" i="44"/>
  <c r="G214" i="44"/>
  <c r="AB226" i="44"/>
  <c r="AA257" i="44"/>
  <c r="AD236" i="44"/>
  <c r="I74" i="44"/>
  <c r="AB191" i="44"/>
  <c r="AA45" i="44"/>
  <c r="K68" i="44"/>
  <c r="AE280" i="44"/>
  <c r="AA162" i="44"/>
  <c r="I277" i="44"/>
  <c r="L260" i="44"/>
  <c r="G270" i="44"/>
  <c r="Z129" i="44"/>
  <c r="G168" i="44"/>
  <c r="K103" i="44"/>
  <c r="G258" i="44"/>
  <c r="AA144" i="44"/>
  <c r="AA198" i="44"/>
  <c r="L80" i="44"/>
  <c r="K141" i="44"/>
  <c r="AB278" i="44"/>
  <c r="C95" i="44"/>
  <c r="AD170" i="44"/>
  <c r="AA15" i="44"/>
  <c r="AA259" i="44"/>
  <c r="M115" i="44"/>
  <c r="E266" i="44"/>
  <c r="M69" i="44"/>
  <c r="AB212" i="44"/>
  <c r="AE291" i="44"/>
  <c r="O52" i="44"/>
  <c r="AA107" i="44"/>
  <c r="AB112" i="44"/>
  <c r="K160" i="44"/>
  <c r="J12" i="44"/>
  <c r="AB58" i="44"/>
  <c r="AB24" i="44"/>
  <c r="K131" i="44"/>
  <c r="AE243" i="44"/>
  <c r="K39" i="44"/>
  <c r="O206" i="44"/>
  <c r="E164" i="44"/>
  <c r="J114" i="44"/>
  <c r="Z155" i="44"/>
  <c r="AB189" i="44"/>
  <c r="G199" i="44"/>
  <c r="I174" i="44"/>
  <c r="AD79" i="44"/>
  <c r="AD118" i="44"/>
  <c r="AE45" i="44"/>
  <c r="K170" i="44"/>
  <c r="I165" i="44"/>
  <c r="G226" i="44"/>
  <c r="O292" i="44"/>
  <c r="L262" i="44"/>
  <c r="AE57" i="44"/>
  <c r="AB263" i="44"/>
  <c r="AE232" i="44"/>
  <c r="AD184" i="44"/>
  <c r="G218" i="44"/>
  <c r="AD162" i="44"/>
  <c r="K186" i="44"/>
  <c r="AE48" i="44"/>
  <c r="G174" i="44"/>
  <c r="M245" i="44"/>
  <c r="Z234" i="44"/>
  <c r="AA32" i="44"/>
  <c r="AD258" i="44"/>
  <c r="K241" i="44"/>
  <c r="I152" i="44"/>
  <c r="AA183" i="44"/>
  <c r="AD163" i="44"/>
  <c r="Z197" i="44"/>
  <c r="K59" i="44"/>
  <c r="AD36" i="44"/>
  <c r="AE240" i="44"/>
  <c r="Z148" i="44"/>
  <c r="AE132" i="44"/>
  <c r="AD71" i="44"/>
  <c r="M141" i="44"/>
  <c r="N239" i="44"/>
  <c r="AE40" i="44"/>
  <c r="AB208" i="44"/>
  <c r="M278" i="44"/>
  <c r="Z10" i="44"/>
  <c r="AE9" i="44"/>
  <c r="AD239" i="44"/>
  <c r="AB173" i="44"/>
  <c r="AB36" i="44"/>
  <c r="L213" i="44"/>
  <c r="K78" i="44"/>
  <c r="K240" i="44"/>
  <c r="K162" i="44"/>
  <c r="AA261" i="44"/>
  <c r="AE167" i="44"/>
  <c r="I229" i="44"/>
  <c r="AB12" i="44"/>
  <c r="G180" i="44"/>
  <c r="AB157" i="44"/>
  <c r="AB295" i="44"/>
  <c r="AD133" i="44"/>
  <c r="M107" i="44"/>
  <c r="AE224" i="44"/>
  <c r="I267" i="44"/>
  <c r="AD96" i="44"/>
  <c r="AD90" i="44"/>
  <c r="G28" i="44"/>
  <c r="AB139" i="44"/>
  <c r="Z73" i="44"/>
  <c r="AA174" i="44"/>
  <c r="AA260" i="44"/>
  <c r="Z153" i="44"/>
  <c r="AD144" i="44"/>
  <c r="AB258" i="44"/>
  <c r="AB95" i="44"/>
  <c r="K24" i="44"/>
  <c r="AD251" i="44"/>
  <c r="E168" i="44"/>
  <c r="G183" i="44"/>
  <c r="I146" i="44"/>
  <c r="AD102" i="44"/>
  <c r="M226" i="44"/>
  <c r="AE123" i="44"/>
  <c r="I280" i="44"/>
  <c r="G234" i="44"/>
  <c r="R37" i="31"/>
  <c r="G163" i="44"/>
  <c r="AA119" i="44"/>
  <c r="Z112" i="44"/>
  <c r="Z8" i="44"/>
  <c r="AA216" i="44"/>
  <c r="I283" i="44"/>
  <c r="M208" i="44"/>
  <c r="AB42" i="44"/>
  <c r="G160" i="44"/>
  <c r="AE218" i="44"/>
  <c r="AB87" i="44"/>
  <c r="AE72" i="44"/>
  <c r="AE215" i="44"/>
  <c r="Z120" i="44"/>
  <c r="AB40" i="44"/>
  <c r="AE160" i="44"/>
  <c r="M292" i="44"/>
  <c r="AB9" i="44"/>
  <c r="AB182" i="44"/>
  <c r="AE157" i="44"/>
  <c r="AB28" i="44"/>
  <c r="AA131" i="44"/>
  <c r="AB71" i="44"/>
  <c r="AE148" i="44"/>
  <c r="AA203" i="44"/>
  <c r="K43" i="44"/>
  <c r="K183" i="44"/>
  <c r="AB248" i="44"/>
  <c r="AA251" i="44"/>
  <c r="AD108" i="44"/>
  <c r="AD252" i="44"/>
  <c r="M168" i="44"/>
  <c r="AD267" i="44"/>
  <c r="AD202" i="44"/>
  <c r="M263" i="44"/>
  <c r="AA42" i="44"/>
  <c r="AB61" i="44"/>
  <c r="AD216" i="44"/>
  <c r="Q22" i="31"/>
  <c r="AB223" i="44"/>
  <c r="AE52" i="44"/>
  <c r="J92" i="44"/>
  <c r="AB250" i="44"/>
  <c r="AA106" i="44"/>
  <c r="AE171" i="44"/>
  <c r="J243" i="44"/>
  <c r="AD148" i="44"/>
  <c r="K73" i="44"/>
  <c r="K158" i="44"/>
  <c r="AE28" i="44"/>
  <c r="AE15" i="44"/>
  <c r="J139" i="44"/>
  <c r="AA83" i="44"/>
  <c r="AB255" i="44"/>
  <c r="AA147" i="44"/>
  <c r="AB283" i="44"/>
  <c r="AB239" i="44"/>
  <c r="M87" i="44"/>
  <c r="K192" i="44"/>
  <c r="N9" i="50"/>
  <c r="P9" i="50" s="1"/>
  <c r="M40" i="50"/>
  <c r="O40" i="50" s="1"/>
  <c r="M185" i="50"/>
  <c r="O185" i="50" s="1"/>
  <c r="N227" i="50"/>
  <c r="P227" i="50" s="1"/>
  <c r="N4" i="50"/>
  <c r="P4" i="50" s="1"/>
  <c r="M75" i="50"/>
  <c r="O75" i="50" s="1"/>
  <c r="N81" i="50"/>
  <c r="P81" i="50" s="1"/>
  <c r="M246" i="50"/>
  <c r="O246" i="50" s="1"/>
  <c r="N210" i="50"/>
  <c r="P210" i="50" s="1"/>
  <c r="N139" i="50"/>
  <c r="P139" i="50" s="1"/>
  <c r="M76" i="50"/>
  <c r="O76" i="50" s="1"/>
  <c r="N146" i="50"/>
  <c r="P146" i="50" s="1"/>
  <c r="M142" i="50"/>
  <c r="O142" i="50" s="1"/>
  <c r="N240" i="50"/>
  <c r="P240" i="50" s="1"/>
  <c r="M170" i="50"/>
  <c r="O170" i="50" s="1"/>
  <c r="M6" i="50"/>
  <c r="O6" i="50" s="1"/>
  <c r="N212" i="50"/>
  <c r="P212" i="50" s="1"/>
  <c r="M24" i="50"/>
  <c r="O24" i="50" s="1"/>
  <c r="N142" i="50"/>
  <c r="P142" i="50" s="1"/>
  <c r="N234" i="50"/>
  <c r="P234" i="50" s="1"/>
  <c r="N185" i="50"/>
  <c r="P185" i="50" s="1"/>
  <c r="M77" i="50"/>
  <c r="O77" i="50" s="1"/>
  <c r="M44" i="50"/>
  <c r="O44" i="50" s="1"/>
  <c r="M23" i="50"/>
  <c r="O23" i="50" s="1"/>
  <c r="M222" i="50"/>
  <c r="O222" i="50" s="1"/>
  <c r="N15" i="50"/>
  <c r="P15" i="50" s="1"/>
  <c r="M71" i="50"/>
  <c r="O71" i="50" s="1"/>
  <c r="M171" i="50"/>
  <c r="O171" i="50" s="1"/>
  <c r="M138" i="50"/>
  <c r="O138" i="50" s="1"/>
  <c r="M100" i="50"/>
  <c r="O100" i="50" s="1"/>
  <c r="N114" i="50"/>
  <c r="P114" i="50" s="1"/>
  <c r="M217" i="50"/>
  <c r="O217" i="50" s="1"/>
  <c r="M69" i="50"/>
  <c r="O69" i="50" s="1"/>
  <c r="N156" i="50"/>
  <c r="P156" i="50" s="1"/>
  <c r="N91" i="50"/>
  <c r="P91" i="50" s="1"/>
  <c r="M118" i="50"/>
  <c r="O118" i="50" s="1"/>
  <c r="M55" i="50"/>
  <c r="O55" i="50" s="1"/>
  <c r="N23" i="50"/>
  <c r="P23" i="50" s="1"/>
  <c r="M46" i="50"/>
  <c r="O46" i="50" s="1"/>
  <c r="N28" i="50"/>
  <c r="P28" i="50" s="1"/>
  <c r="N78" i="50"/>
  <c r="P78" i="50" s="1"/>
  <c r="N50" i="50"/>
  <c r="P50" i="50" s="1"/>
  <c r="M245" i="50"/>
  <c r="O245" i="50" s="1"/>
  <c r="N27" i="50"/>
  <c r="P27" i="50" s="1"/>
  <c r="N113" i="50"/>
  <c r="P113" i="50" s="1"/>
  <c r="N167" i="50"/>
  <c r="P167" i="50" s="1"/>
  <c r="M237" i="50"/>
  <c r="O237" i="50" s="1"/>
  <c r="M115" i="50"/>
  <c r="O115" i="50" s="1"/>
  <c r="M27" i="50"/>
  <c r="O27" i="50" s="1"/>
  <c r="M63" i="50"/>
  <c r="O63" i="50" s="1"/>
  <c r="N158" i="50"/>
  <c r="P158" i="50" s="1"/>
  <c r="N208" i="50"/>
  <c r="P208" i="50" s="1"/>
  <c r="N126" i="50"/>
  <c r="P126" i="50" s="1"/>
  <c r="N246" i="50"/>
  <c r="P246" i="50" s="1"/>
  <c r="N199" i="50"/>
  <c r="P199" i="50" s="1"/>
  <c r="M16" i="50"/>
  <c r="O16" i="50" s="1"/>
  <c r="N14" i="50"/>
  <c r="P14" i="50" s="1"/>
  <c r="N65" i="50"/>
  <c r="P65" i="50" s="1"/>
  <c r="N5" i="50"/>
  <c r="P5" i="50" s="1"/>
  <c r="M99" i="50"/>
  <c r="O99" i="50" s="1"/>
  <c r="M42" i="50"/>
  <c r="O42" i="50" s="1"/>
  <c r="M39" i="50"/>
  <c r="O39" i="50" s="1"/>
  <c r="N216" i="50"/>
  <c r="P216" i="50" s="1"/>
  <c r="M106" i="50"/>
  <c r="O106" i="50" s="1"/>
  <c r="N12" i="50"/>
  <c r="P12" i="50" s="1"/>
  <c r="N69" i="50"/>
  <c r="P69" i="50" s="1"/>
  <c r="N52" i="50"/>
  <c r="P52" i="50" s="1"/>
  <c r="N237" i="50"/>
  <c r="P237" i="50" s="1"/>
  <c r="N56" i="50"/>
  <c r="P56" i="50" s="1"/>
  <c r="N58" i="50"/>
  <c r="P58" i="50" s="1"/>
  <c r="M53" i="50"/>
  <c r="O53" i="50" s="1"/>
  <c r="N133" i="50"/>
  <c r="P133" i="50" s="1"/>
  <c r="M191" i="50"/>
  <c r="O191" i="50" s="1"/>
  <c r="N11" i="50"/>
  <c r="P11" i="50" s="1"/>
  <c r="N228" i="50"/>
  <c r="P228" i="50" s="1"/>
  <c r="M20" i="50"/>
  <c r="O20" i="50" s="1"/>
  <c r="M225" i="50"/>
  <c r="O225" i="50" s="1"/>
  <c r="M113" i="50"/>
  <c r="O113" i="50" s="1"/>
  <c r="N171" i="50"/>
  <c r="P171" i="50" s="1"/>
  <c r="N85" i="50"/>
  <c r="P85" i="50" s="1"/>
  <c r="N67" i="50"/>
  <c r="P67" i="50" s="1"/>
  <c r="N218" i="50"/>
  <c r="P218" i="50" s="1"/>
  <c r="M22" i="50"/>
  <c r="O22" i="50" s="1"/>
  <c r="N238" i="50"/>
  <c r="P238" i="50" s="1"/>
  <c r="M162" i="50"/>
  <c r="O162" i="50" s="1"/>
  <c r="N155" i="50"/>
  <c r="P155" i="50" s="1"/>
  <c r="N251" i="50"/>
  <c r="P251" i="50" s="1"/>
  <c r="N207" i="50"/>
  <c r="P207" i="50" s="1"/>
  <c r="M58" i="50"/>
  <c r="O58" i="50" s="1"/>
  <c r="N7" i="50"/>
  <c r="P7" i="50" s="1"/>
  <c r="M45" i="50"/>
  <c r="O45" i="50" s="1"/>
  <c r="M54" i="50"/>
  <c r="O54" i="50" s="1"/>
  <c r="N250" i="50"/>
  <c r="P250" i="50" s="1"/>
  <c r="M234" i="50"/>
  <c r="O234" i="50" s="1"/>
  <c r="N127" i="50"/>
  <c r="P127" i="50" s="1"/>
  <c r="M221" i="50"/>
  <c r="O221" i="50" s="1"/>
  <c r="N103" i="50"/>
  <c r="P103" i="50" s="1"/>
  <c r="N233" i="50"/>
  <c r="P233" i="50" s="1"/>
  <c r="M59" i="50"/>
  <c r="O59" i="50" s="1"/>
  <c r="M85" i="50"/>
  <c r="O85" i="50" s="1"/>
  <c r="N92" i="50"/>
  <c r="P92" i="50" s="1"/>
  <c r="M126" i="50"/>
  <c r="O126" i="50" s="1"/>
  <c r="M211" i="50"/>
  <c r="O211" i="50" s="1"/>
  <c r="N225" i="50"/>
  <c r="P225" i="50" s="1"/>
  <c r="N148" i="50"/>
  <c r="P148" i="50" s="1"/>
  <c r="N192" i="50"/>
  <c r="P192" i="50" s="1"/>
  <c r="M247" i="50"/>
  <c r="O247" i="50" s="1"/>
  <c r="N20" i="50"/>
  <c r="P20" i="50" s="1"/>
  <c r="N62" i="50"/>
  <c r="P62" i="50" s="1"/>
  <c r="M212" i="50"/>
  <c r="O212" i="50" s="1"/>
  <c r="M134" i="50"/>
  <c r="O134" i="50" s="1"/>
  <c r="N217" i="50"/>
  <c r="P217" i="50" s="1"/>
  <c r="N256" i="50"/>
  <c r="P256" i="50" s="1"/>
  <c r="M43" i="50"/>
  <c r="O43" i="50" s="1"/>
  <c r="M14" i="50"/>
  <c r="O14" i="50" s="1"/>
  <c r="M19" i="50"/>
  <c r="O19" i="50" s="1"/>
  <c r="N96" i="50"/>
  <c r="P96" i="50" s="1"/>
  <c r="M254" i="50"/>
  <c r="O254" i="50" s="1"/>
  <c r="N153" i="50"/>
  <c r="P153" i="50" s="1"/>
  <c r="N224" i="50"/>
  <c r="P224" i="50" s="1"/>
  <c r="N163" i="50"/>
  <c r="P163" i="50" s="1"/>
  <c r="N187" i="50"/>
  <c r="P187" i="50" s="1"/>
  <c r="N83" i="50"/>
  <c r="P83" i="50" s="1"/>
  <c r="F33" i="44"/>
  <c r="F235" i="44"/>
  <c r="F66" i="44"/>
  <c r="P16" i="31"/>
  <c r="U16" i="31" s="1"/>
  <c r="M194" i="50"/>
  <c r="O194" i="50" s="1"/>
  <c r="N45" i="50"/>
  <c r="P45" i="50" s="1"/>
  <c r="N191" i="50"/>
  <c r="P191" i="50" s="1"/>
  <c r="N193" i="50"/>
  <c r="P193" i="50" s="1"/>
  <c r="M87" i="50"/>
  <c r="O87" i="50" s="1"/>
  <c r="N33" i="50"/>
  <c r="P33" i="50" s="1"/>
  <c r="M224" i="50"/>
  <c r="O224" i="50" s="1"/>
  <c r="M89" i="50"/>
  <c r="O89" i="50" s="1"/>
  <c r="M37" i="50"/>
  <c r="O37" i="50" s="1"/>
  <c r="N144" i="50"/>
  <c r="P144" i="50" s="1"/>
  <c r="M175" i="50"/>
  <c r="O175" i="50" s="1"/>
  <c r="M186" i="50"/>
  <c r="O186" i="50" s="1"/>
  <c r="N77" i="50"/>
  <c r="P77" i="50" s="1"/>
  <c r="M57" i="50"/>
  <c r="O57" i="50" s="1"/>
  <c r="M198" i="50"/>
  <c r="O198" i="50" s="1"/>
  <c r="N44" i="50"/>
  <c r="P44" i="50" s="1"/>
  <c r="N255" i="50"/>
  <c r="P255" i="50" s="1"/>
  <c r="N134" i="50"/>
  <c r="P134" i="50" s="1"/>
  <c r="N128" i="50"/>
  <c r="P128" i="50" s="1"/>
  <c r="M61" i="50"/>
  <c r="O61" i="50" s="1"/>
  <c r="M32" i="50"/>
  <c r="O32" i="50" s="1"/>
  <c r="N8" i="50"/>
  <c r="P8" i="50" s="1"/>
  <c r="N168" i="50"/>
  <c r="P168" i="50" s="1"/>
  <c r="M132" i="50"/>
  <c r="O132" i="50" s="1"/>
  <c r="N226" i="50"/>
  <c r="P226" i="50" s="1"/>
  <c r="M155" i="50"/>
  <c r="O155" i="50" s="1"/>
  <c r="N189" i="50"/>
  <c r="P189" i="50" s="1"/>
  <c r="N3" i="50"/>
  <c r="P3" i="50" s="1"/>
  <c r="M139" i="50"/>
  <c r="O139" i="50" s="1"/>
  <c r="N110" i="50"/>
  <c r="P110" i="50" s="1"/>
  <c r="N84" i="50"/>
  <c r="P84" i="50" s="1"/>
  <c r="M213" i="50"/>
  <c r="O213" i="50" s="1"/>
  <c r="M49" i="50"/>
  <c r="O49" i="50" s="1"/>
  <c r="M239" i="50"/>
  <c r="O239" i="50" s="1"/>
  <c r="M151" i="50"/>
  <c r="O151" i="50" s="1"/>
  <c r="M68" i="50"/>
  <c r="O68" i="50" s="1"/>
  <c r="N32" i="50"/>
  <c r="P32" i="50" s="1"/>
  <c r="N221" i="50"/>
  <c r="P221" i="50" s="1"/>
  <c r="N235" i="50"/>
  <c r="P235" i="50" s="1"/>
  <c r="M136" i="50"/>
  <c r="O136" i="50" s="1"/>
  <c r="M128" i="50"/>
  <c r="O128" i="50" s="1"/>
  <c r="N131" i="50"/>
  <c r="P131" i="50" s="1"/>
  <c r="N201" i="50"/>
  <c r="P201" i="50" s="1"/>
  <c r="N25" i="50"/>
  <c r="P25" i="50" s="1"/>
  <c r="M67" i="50"/>
  <c r="O67" i="50" s="1"/>
  <c r="N132" i="50"/>
  <c r="P132" i="50" s="1"/>
  <c r="N59" i="50"/>
  <c r="P59" i="50" s="1"/>
  <c r="N57" i="50"/>
  <c r="P57" i="50" s="1"/>
  <c r="N54" i="50"/>
  <c r="P54" i="50" s="1"/>
  <c r="N186" i="50"/>
  <c r="P186" i="50" s="1"/>
  <c r="N152" i="50"/>
  <c r="P152" i="50" s="1"/>
  <c r="N71" i="50"/>
  <c r="P71" i="50" s="1"/>
  <c r="M195" i="50"/>
  <c r="O195" i="50" s="1"/>
  <c r="N26" i="50"/>
  <c r="P26" i="50" s="1"/>
  <c r="M208" i="50"/>
  <c r="O208" i="50" s="1"/>
  <c r="M165" i="50"/>
  <c r="O165" i="50" s="1"/>
  <c r="N82" i="50"/>
  <c r="P82" i="50" s="1"/>
  <c r="N40" i="50"/>
  <c r="P40" i="50" s="1"/>
  <c r="M166" i="50"/>
  <c r="O166" i="50" s="1"/>
  <c r="M80" i="50"/>
  <c r="O80" i="50" s="1"/>
  <c r="M133" i="50"/>
  <c r="O133" i="50" s="1"/>
  <c r="N244" i="50"/>
  <c r="P244" i="50" s="1"/>
  <c r="N249" i="50"/>
  <c r="P249" i="50" s="1"/>
  <c r="N105" i="50"/>
  <c r="P105" i="50" s="1"/>
  <c r="N29" i="50"/>
  <c r="P29" i="50" s="1"/>
  <c r="N2" i="50"/>
  <c r="P2" i="50" s="1"/>
  <c r="N34" i="50"/>
  <c r="P34" i="50" s="1"/>
  <c r="M154" i="50"/>
  <c r="O154" i="50" s="1"/>
  <c r="N16" i="50"/>
  <c r="P16" i="50" s="1"/>
  <c r="M203" i="50"/>
  <c r="O203" i="50" s="1"/>
  <c r="M18" i="50"/>
  <c r="O18" i="50" s="1"/>
  <c r="N76" i="50"/>
  <c r="P76" i="50" s="1"/>
  <c r="M93" i="50"/>
  <c r="O93" i="50" s="1"/>
  <c r="N229" i="50"/>
  <c r="P229" i="50" s="1"/>
  <c r="M248" i="50"/>
  <c r="O248" i="50" s="1"/>
  <c r="M233" i="50"/>
  <c r="O233" i="50" s="1"/>
  <c r="N87" i="50"/>
  <c r="P87" i="50" s="1"/>
  <c r="N214" i="50"/>
  <c r="P214" i="50" s="1"/>
  <c r="N51" i="50"/>
  <c r="P51" i="50" s="1"/>
  <c r="M2" i="50"/>
  <c r="O2" i="50" s="1"/>
  <c r="N181" i="50"/>
  <c r="P181" i="50" s="1"/>
  <c r="N24" i="50"/>
  <c r="P24" i="50" s="1"/>
  <c r="M56" i="50"/>
  <c r="O56" i="50" s="1"/>
  <c r="N241" i="50"/>
  <c r="P241" i="50" s="1"/>
  <c r="N100" i="50"/>
  <c r="P100" i="50" s="1"/>
  <c r="M153" i="50"/>
  <c r="O153" i="50" s="1"/>
  <c r="N175" i="50"/>
  <c r="P175" i="50" s="1"/>
  <c r="M202" i="50"/>
  <c r="O202" i="50" s="1"/>
  <c r="M232" i="50"/>
  <c r="O232" i="50" s="1"/>
  <c r="M28" i="50"/>
  <c r="O28" i="50" s="1"/>
  <c r="M156" i="50"/>
  <c r="O156" i="50" s="1"/>
  <c r="N197" i="50"/>
  <c r="P197" i="50" s="1"/>
  <c r="N75" i="50"/>
  <c r="P75" i="50" s="1"/>
  <c r="M219" i="50"/>
  <c r="O219" i="50" s="1"/>
  <c r="N232" i="50"/>
  <c r="P232" i="50" s="1"/>
  <c r="M50" i="50"/>
  <c r="O50" i="50" s="1"/>
  <c r="M223" i="50"/>
  <c r="O223" i="50" s="1"/>
  <c r="N195" i="50"/>
  <c r="P195" i="50" s="1"/>
  <c r="N30" i="50"/>
  <c r="P30" i="50" s="1"/>
  <c r="M207" i="50"/>
  <c r="O207" i="50" s="1"/>
  <c r="M148" i="50"/>
  <c r="O148" i="50" s="1"/>
  <c r="M200" i="50"/>
  <c r="O200" i="50" s="1"/>
  <c r="M253" i="50"/>
  <c r="O253" i="50" s="1"/>
  <c r="M152" i="50"/>
  <c r="O152" i="50" s="1"/>
  <c r="N43" i="50"/>
  <c r="P43" i="50" s="1"/>
  <c r="M163" i="50"/>
  <c r="O163" i="50" s="1"/>
  <c r="M86" i="50"/>
  <c r="O86" i="50" s="1"/>
  <c r="N108" i="50"/>
  <c r="P108" i="50" s="1"/>
  <c r="N98" i="50"/>
  <c r="P98" i="50" s="1"/>
  <c r="F240" i="44"/>
  <c r="F73" i="44"/>
  <c r="F201" i="44"/>
  <c r="F122" i="44"/>
  <c r="F8" i="44"/>
  <c r="F14" i="44"/>
  <c r="F61" i="44"/>
  <c r="F17" i="44"/>
  <c r="F159" i="44"/>
  <c r="F171" i="44"/>
  <c r="F192" i="44"/>
  <c r="F47" i="44"/>
  <c r="F90" i="44"/>
  <c r="F258" i="44"/>
  <c r="F295" i="44"/>
  <c r="F38" i="44"/>
  <c r="F206" i="44"/>
  <c r="F224" i="44"/>
  <c r="F102" i="44"/>
  <c r="F178" i="44"/>
  <c r="F83" i="44"/>
  <c r="F203" i="44"/>
  <c r="F229" i="44"/>
  <c r="F287" i="44"/>
  <c r="F219" i="44"/>
  <c r="F74" i="44"/>
  <c r="F40" i="44"/>
  <c r="F217" i="44"/>
  <c r="F86" i="44"/>
  <c r="F223" i="44"/>
  <c r="F12" i="44"/>
  <c r="F167" i="44"/>
  <c r="F11" i="44"/>
  <c r="F261" i="44"/>
  <c r="F197" i="44"/>
  <c r="F77" i="44"/>
  <c r="F154" i="44"/>
  <c r="F42" i="44"/>
  <c r="F135" i="44"/>
  <c r="F139" i="44"/>
  <c r="F207" i="44"/>
  <c r="F268" i="44"/>
  <c r="F179" i="44"/>
  <c r="F99" i="44"/>
  <c r="F82" i="44"/>
  <c r="F148" i="44"/>
  <c r="F108" i="44"/>
  <c r="F255" i="44"/>
  <c r="F208" i="44"/>
  <c r="F24" i="44"/>
  <c r="F276" i="44"/>
  <c r="F41" i="44"/>
  <c r="F81" i="44"/>
  <c r="F196" i="44"/>
  <c r="F29" i="44"/>
  <c r="F245" i="44"/>
  <c r="F177" i="44"/>
  <c r="F283" i="44"/>
  <c r="N36" i="50"/>
  <c r="P36" i="50" s="1"/>
  <c r="N138" i="50"/>
  <c r="P138" i="50" s="1"/>
  <c r="M11" i="50"/>
  <c r="O11" i="50" s="1"/>
  <c r="N93" i="50"/>
  <c r="P93" i="50" s="1"/>
  <c r="M38" i="50"/>
  <c r="O38" i="50" s="1"/>
  <c r="N196" i="50"/>
  <c r="P196" i="50" s="1"/>
  <c r="M167" i="50"/>
  <c r="O167" i="50" s="1"/>
  <c r="N115" i="50"/>
  <c r="P115" i="50" s="1"/>
  <c r="M30" i="50"/>
  <c r="O30" i="50" s="1"/>
  <c r="M108" i="50"/>
  <c r="O108" i="50" s="1"/>
  <c r="M240" i="50"/>
  <c r="O240" i="50" s="1"/>
  <c r="N21" i="50"/>
  <c r="P21" i="50" s="1"/>
  <c r="M188" i="50"/>
  <c r="O188" i="50" s="1"/>
  <c r="N86" i="50"/>
  <c r="P86" i="50" s="1"/>
  <c r="M84" i="50"/>
  <c r="O84" i="50" s="1"/>
  <c r="M215" i="50"/>
  <c r="O215" i="50" s="1"/>
  <c r="N184" i="50"/>
  <c r="P184" i="50" s="1"/>
  <c r="N10" i="50"/>
  <c r="P10" i="50" s="1"/>
  <c r="N119" i="50"/>
  <c r="P119" i="50" s="1"/>
  <c r="M199" i="50"/>
  <c r="O199" i="50" s="1"/>
  <c r="N215" i="50"/>
  <c r="P215" i="50" s="1"/>
  <c r="M4" i="50"/>
  <c r="O4" i="50" s="1"/>
  <c r="N6" i="50"/>
  <c r="P6" i="50" s="1"/>
  <c r="N253" i="50"/>
  <c r="P253" i="50" s="1"/>
  <c r="N198" i="50"/>
  <c r="P198" i="50" s="1"/>
  <c r="N211" i="50"/>
  <c r="P211" i="50" s="1"/>
  <c r="N49" i="50"/>
  <c r="P49" i="50" s="1"/>
  <c r="M182" i="50"/>
  <c r="O182" i="50" s="1"/>
  <c r="N129" i="50"/>
  <c r="P129" i="50" s="1"/>
  <c r="M17" i="50"/>
  <c r="O17" i="50" s="1"/>
  <c r="M146" i="50"/>
  <c r="O146" i="50" s="1"/>
  <c r="N230" i="50"/>
  <c r="P230" i="50" s="1"/>
  <c r="N39" i="50"/>
  <c r="P39" i="50" s="1"/>
  <c r="N73" i="50"/>
  <c r="P73" i="50" s="1"/>
  <c r="M95" i="50"/>
  <c r="O95" i="50" s="1"/>
  <c r="M209" i="50"/>
  <c r="O209" i="50" s="1"/>
  <c r="N80" i="50"/>
  <c r="P80" i="50" s="1"/>
  <c r="M103" i="50"/>
  <c r="O103" i="50" s="1"/>
  <c r="N231" i="50"/>
  <c r="P231" i="50" s="1"/>
  <c r="M12" i="50"/>
  <c r="O12" i="50" s="1"/>
  <c r="M205" i="50"/>
  <c r="O205" i="50" s="1"/>
  <c r="N136" i="50"/>
  <c r="P136" i="50" s="1"/>
  <c r="N242" i="50"/>
  <c r="P242" i="50" s="1"/>
  <c r="M62" i="50"/>
  <c r="O62" i="50" s="1"/>
  <c r="M197" i="50"/>
  <c r="O197" i="50" s="1"/>
  <c r="M181" i="50"/>
  <c r="O181" i="50" s="1"/>
  <c r="M31" i="50"/>
  <c r="O31" i="50" s="1"/>
  <c r="M26" i="50"/>
  <c r="O26" i="50" s="1"/>
  <c r="F248" i="44"/>
  <c r="F39" i="44"/>
  <c r="F144" i="44"/>
  <c r="F100" i="44"/>
  <c r="F175" i="44"/>
  <c r="F132" i="44"/>
  <c r="F18" i="44"/>
  <c r="F109" i="44"/>
  <c r="F131" i="44"/>
  <c r="F57" i="44"/>
  <c r="F216" i="44"/>
  <c r="F116" i="44"/>
  <c r="F250" i="44"/>
  <c r="F202" i="44"/>
  <c r="F193" i="44"/>
  <c r="F262" i="44"/>
  <c r="F115" i="44"/>
  <c r="M190" i="50"/>
  <c r="O190" i="50" s="1"/>
  <c r="M218" i="50"/>
  <c r="O218" i="50" s="1"/>
  <c r="M241" i="50"/>
  <c r="O241" i="50" s="1"/>
  <c r="M251" i="50"/>
  <c r="O251" i="50" s="1"/>
  <c r="M41" i="50"/>
  <c r="O41" i="50" s="1"/>
  <c r="M105" i="50"/>
  <c r="O105" i="50" s="1"/>
  <c r="N125" i="50"/>
  <c r="P125" i="50" s="1"/>
  <c r="M74" i="50"/>
  <c r="O74" i="50" s="1"/>
  <c r="M229" i="50"/>
  <c r="O229" i="50" s="1"/>
  <c r="N53" i="50"/>
  <c r="P53" i="50" s="1"/>
  <c r="M228" i="50"/>
  <c r="O228" i="50" s="1"/>
  <c r="N109" i="50"/>
  <c r="P109" i="50" s="1"/>
  <c r="M73" i="50"/>
  <c r="O73" i="50" s="1"/>
  <c r="M150" i="50"/>
  <c r="O150" i="50" s="1"/>
  <c r="N170" i="50"/>
  <c r="P170" i="50" s="1"/>
  <c r="N18" i="50"/>
  <c r="P18" i="50" s="1"/>
  <c r="N89" i="50"/>
  <c r="P89" i="50" s="1"/>
  <c r="N243" i="50"/>
  <c r="P243" i="50" s="1"/>
  <c r="N37" i="50"/>
  <c r="P37" i="50" s="1"/>
  <c r="M79" i="50"/>
  <c r="O79" i="50" s="1"/>
  <c r="M8" i="50"/>
  <c r="O8" i="50" s="1"/>
  <c r="N38" i="50"/>
  <c r="P38" i="50" s="1"/>
  <c r="M131" i="50"/>
  <c r="O131" i="50" s="1"/>
  <c r="N150" i="50"/>
  <c r="P150" i="50" s="1"/>
  <c r="N200" i="50"/>
  <c r="P200" i="50" s="1"/>
  <c r="M33" i="50"/>
  <c r="O33" i="50" s="1"/>
  <c r="M9" i="50"/>
  <c r="O9" i="50" s="1"/>
  <c r="M196" i="50"/>
  <c r="O196" i="50" s="1"/>
  <c r="M116" i="50"/>
  <c r="O116" i="50" s="1"/>
  <c r="M52" i="50"/>
  <c r="O52" i="50" s="1"/>
  <c r="M204" i="50"/>
  <c r="O204" i="50" s="1"/>
  <c r="M3" i="50"/>
  <c r="O3" i="50" s="1"/>
  <c r="N165" i="50"/>
  <c r="P165" i="50" s="1"/>
  <c r="N99" i="50"/>
  <c r="P99" i="50" s="1"/>
  <c r="N252" i="50"/>
  <c r="P252" i="50" s="1"/>
  <c r="N202" i="50"/>
  <c r="P202" i="50" s="1"/>
  <c r="N137" i="50"/>
  <c r="P137" i="50" s="1"/>
  <c r="M36" i="50"/>
  <c r="O36" i="50" s="1"/>
  <c r="M214" i="50"/>
  <c r="O214" i="50" s="1"/>
  <c r="M238" i="50"/>
  <c r="O238" i="50" s="1"/>
  <c r="M144" i="50"/>
  <c r="O144" i="50" s="1"/>
  <c r="N95" i="50"/>
  <c r="P95" i="50" s="1"/>
  <c r="M252" i="50"/>
  <c r="O252" i="50" s="1"/>
  <c r="M102" i="50"/>
  <c r="O102" i="50" s="1"/>
  <c r="N254" i="50"/>
  <c r="P254" i="50" s="1"/>
  <c r="N206" i="50"/>
  <c r="P206" i="50" s="1"/>
  <c r="M110" i="50"/>
  <c r="O110" i="50" s="1"/>
  <c r="N61" i="50"/>
  <c r="P61" i="50" s="1"/>
  <c r="M21" i="50"/>
  <c r="O21" i="50" s="1"/>
  <c r="N63" i="50"/>
  <c r="P63" i="50" s="1"/>
  <c r="F173" i="44"/>
  <c r="F136" i="44"/>
  <c r="F232" i="44"/>
  <c r="F43" i="44"/>
  <c r="F254" i="44"/>
  <c r="F199" i="44"/>
  <c r="F152" i="44"/>
  <c r="F133" i="44"/>
  <c r="F186" i="44"/>
  <c r="F252" i="44"/>
  <c r="F120" i="44"/>
  <c r="F143" i="44"/>
  <c r="F157" i="44"/>
  <c r="F142" i="44"/>
  <c r="F237" i="44"/>
  <c r="F112" i="44"/>
  <c r="F96" i="44"/>
  <c r="F158" i="44"/>
  <c r="F280" i="44"/>
  <c r="T37" i="31"/>
  <c r="F62" i="44"/>
  <c r="F75" i="44"/>
  <c r="F234" i="44"/>
  <c r="F251" i="44"/>
  <c r="F242" i="44"/>
  <c r="F218" i="44"/>
  <c r="F119" i="44"/>
  <c r="F10" i="44"/>
  <c r="F30" i="44"/>
  <c r="F273" i="44"/>
  <c r="F25" i="44"/>
  <c r="F230" i="44"/>
  <c r="F238" i="44"/>
  <c r="F168" i="44"/>
  <c r="M243" i="50"/>
  <c r="O243" i="50" s="1"/>
  <c r="M244" i="50"/>
  <c r="O244" i="50" s="1"/>
  <c r="M189" i="50"/>
  <c r="O189" i="50" s="1"/>
  <c r="M109" i="50"/>
  <c r="O109" i="50" s="1"/>
  <c r="N154" i="50"/>
  <c r="P154" i="50" s="1"/>
  <c r="F184" i="44"/>
  <c r="F104" i="44"/>
  <c r="F153" i="44"/>
  <c r="F160" i="44"/>
  <c r="F107" i="44"/>
  <c r="F162" i="44"/>
  <c r="F125" i="44"/>
  <c r="F213" i="44"/>
  <c r="F294" i="44"/>
  <c r="F79" i="44"/>
  <c r="F69" i="44"/>
  <c r="F164" i="44"/>
  <c r="F20" i="44"/>
  <c r="F293" i="44"/>
  <c r="P22" i="31"/>
  <c r="S22" i="31" s="1"/>
  <c r="F72" i="44"/>
  <c r="F53" i="44"/>
  <c r="F60" i="44"/>
  <c r="F292" i="44"/>
  <c r="F58" i="44"/>
  <c r="F80" i="44"/>
  <c r="F68" i="44"/>
  <c r="N140" i="50"/>
  <c r="P140" i="50" s="1"/>
  <c r="M220" i="50"/>
  <c r="O220" i="50" s="1"/>
  <c r="M15" i="50"/>
  <c r="O15" i="50" s="1"/>
  <c r="M158" i="50"/>
  <c r="O158" i="50" s="1"/>
  <c r="M83" i="50"/>
  <c r="O83" i="50" s="1"/>
  <c r="N213" i="50"/>
  <c r="P213" i="50" s="1"/>
  <c r="M231" i="50"/>
  <c r="O231" i="50" s="1"/>
  <c r="M250" i="50"/>
  <c r="O250" i="50" s="1"/>
  <c r="N106" i="50"/>
  <c r="P106" i="50" s="1"/>
  <c r="M256" i="50"/>
  <c r="O256" i="50" s="1"/>
  <c r="N118" i="50"/>
  <c r="P118" i="50" s="1"/>
  <c r="N245" i="50"/>
  <c r="P245" i="50" s="1"/>
  <c r="M249" i="50"/>
  <c r="O249" i="50" s="1"/>
  <c r="M235" i="50"/>
  <c r="O235" i="50" s="1"/>
  <c r="N41" i="50"/>
  <c r="P41" i="50" s="1"/>
  <c r="M78" i="50"/>
  <c r="O78" i="50" s="1"/>
  <c r="M90" i="50"/>
  <c r="O90" i="50" s="1"/>
  <c r="N190" i="50"/>
  <c r="P190" i="50" s="1"/>
  <c r="N72" i="50"/>
  <c r="P72" i="50" s="1"/>
  <c r="N31" i="50"/>
  <c r="P31" i="50" s="1"/>
  <c r="M34" i="50"/>
  <c r="O34" i="50" s="1"/>
  <c r="N79" i="50"/>
  <c r="P79" i="50" s="1"/>
  <c r="M119" i="50"/>
  <c r="O119" i="50" s="1"/>
  <c r="N248" i="50"/>
  <c r="P248" i="50" s="1"/>
  <c r="N205" i="50"/>
  <c r="P205" i="50" s="1"/>
  <c r="M7" i="50"/>
  <c r="O7" i="50" s="1"/>
  <c r="M242" i="50"/>
  <c r="O242" i="50" s="1"/>
  <c r="M160" i="50"/>
  <c r="O160" i="50" s="1"/>
  <c r="N22" i="50"/>
  <c r="P22" i="50" s="1"/>
  <c r="M206" i="50"/>
  <c r="O206" i="50" s="1"/>
  <c r="N151" i="50"/>
  <c r="P151" i="50" s="1"/>
  <c r="M25" i="50"/>
  <c r="O25" i="50" s="1"/>
  <c r="N55" i="50"/>
  <c r="P55" i="50" s="1"/>
  <c r="M91" i="50"/>
  <c r="O91" i="50" s="1"/>
  <c r="N222" i="50"/>
  <c r="P222" i="50" s="1"/>
  <c r="M216" i="50"/>
  <c r="O216" i="50" s="1"/>
  <c r="N66" i="50"/>
  <c r="P66" i="50" s="1"/>
  <c r="M255" i="50"/>
  <c r="O255" i="50" s="1"/>
  <c r="N13" i="50"/>
  <c r="P13" i="50" s="1"/>
  <c r="M66" i="50"/>
  <c r="O66" i="50" s="1"/>
  <c r="N116" i="50"/>
  <c r="P116" i="50" s="1"/>
  <c r="N90" i="50"/>
  <c r="P90" i="50" s="1"/>
  <c r="N166" i="50"/>
  <c r="P166" i="50" s="1"/>
  <c r="N162" i="50"/>
  <c r="P162" i="50" s="1"/>
  <c r="N239" i="50"/>
  <c r="P239" i="50" s="1"/>
  <c r="M137" i="50"/>
  <c r="O137" i="50" s="1"/>
  <c r="M230" i="50"/>
  <c r="O230" i="50" s="1"/>
  <c r="N19" i="50"/>
  <c r="P19" i="50" s="1"/>
  <c r="N182" i="50"/>
  <c r="P182" i="50" s="1"/>
  <c r="N223" i="50"/>
  <c r="P223" i="50" s="1"/>
  <c r="M114" i="50"/>
  <c r="O114" i="50" s="1"/>
  <c r="N141" i="50"/>
  <c r="P141" i="50" s="1"/>
  <c r="N74" i="50"/>
  <c r="P74" i="50" s="1"/>
  <c r="M72" i="50"/>
  <c r="O72" i="50" s="1"/>
  <c r="M29" i="50"/>
  <c r="O29" i="50" s="1"/>
  <c r="N209" i="50"/>
  <c r="P209" i="50" s="1"/>
  <c r="N203" i="50"/>
  <c r="P203" i="50" s="1"/>
  <c r="M81" i="50"/>
  <c r="O81" i="50" s="1"/>
  <c r="N183" i="50"/>
  <c r="P183" i="50" s="1"/>
  <c r="N102" i="50"/>
  <c r="P102" i="50" s="1"/>
  <c r="M141" i="50"/>
  <c r="O141" i="50" s="1"/>
  <c r="M201" i="50"/>
  <c r="O201" i="50" s="1"/>
  <c r="M187" i="50"/>
  <c r="O187" i="50" s="1"/>
  <c r="N42" i="50"/>
  <c r="P42" i="50" s="1"/>
  <c r="M140" i="50"/>
  <c r="O140" i="50" s="1"/>
  <c r="F59" i="44"/>
  <c r="F117" i="44"/>
  <c r="F228" i="44"/>
  <c r="F225" i="44"/>
  <c r="F227" i="44"/>
  <c r="F13" i="44"/>
  <c r="F155" i="44"/>
  <c r="F87" i="44"/>
  <c r="F246" i="44"/>
  <c r="F54" i="44"/>
  <c r="F278" i="44"/>
  <c r="F106" i="44"/>
  <c r="F151" i="44"/>
  <c r="F260" i="44"/>
  <c r="F141" i="44"/>
  <c r="F244" i="44"/>
  <c r="F161" i="44"/>
  <c r="F85" i="44"/>
  <c r="F103" i="44"/>
  <c r="F98" i="44"/>
  <c r="F200" i="44"/>
  <c r="F63" i="44"/>
  <c r="F291" i="44"/>
  <c r="F129" i="44"/>
  <c r="F185" i="44"/>
  <c r="F282" i="44"/>
  <c r="F92" i="44"/>
  <c r="F95" i="44"/>
  <c r="F215" i="44"/>
  <c r="F247" i="44"/>
  <c r="F189" i="44"/>
  <c r="F28" i="44"/>
  <c r="F163" i="44"/>
  <c r="F76" i="44"/>
  <c r="F16" i="44"/>
  <c r="M5" i="50"/>
  <c r="O5" i="50" s="1"/>
  <c r="N204" i="50"/>
  <c r="P204" i="50" s="1"/>
  <c r="M10" i="50"/>
  <c r="O10" i="50" s="1"/>
  <c r="N219" i="50"/>
  <c r="P219" i="50" s="1"/>
  <c r="M227" i="50"/>
  <c r="O227" i="50" s="1"/>
  <c r="M92" i="50"/>
  <c r="O92" i="50" s="1"/>
  <c r="M226" i="50"/>
  <c r="O226" i="50" s="1"/>
  <c r="N247" i="50"/>
  <c r="P247" i="50" s="1"/>
  <c r="M183" i="50"/>
  <c r="O183" i="50" s="1"/>
  <c r="M168" i="50"/>
  <c r="O168" i="50" s="1"/>
  <c r="N68" i="50"/>
  <c r="P68" i="50" s="1"/>
  <c r="N160" i="50"/>
  <c r="P160" i="50" s="1"/>
  <c r="M125" i="50"/>
  <c r="O125" i="50" s="1"/>
  <c r="N194" i="50"/>
  <c r="P194" i="50" s="1"/>
  <c r="M98" i="50"/>
  <c r="O98" i="50" s="1"/>
  <c r="N188" i="50"/>
  <c r="P188" i="50" s="1"/>
  <c r="M96" i="50"/>
  <c r="O96" i="50" s="1"/>
  <c r="M210" i="50"/>
  <c r="O210" i="50" s="1"/>
  <c r="M193" i="50"/>
  <c r="O193" i="50" s="1"/>
  <c r="N17" i="50"/>
  <c r="P17" i="50" s="1"/>
  <c r="M127" i="50"/>
  <c r="O127" i="50" s="1"/>
  <c r="F214" i="44"/>
  <c r="F156" i="44"/>
  <c r="F101" i="44"/>
  <c r="F51" i="44"/>
  <c r="F52" i="44"/>
  <c r="F180" i="44"/>
  <c r="F128" i="44"/>
  <c r="F123" i="44"/>
  <c r="F46" i="44"/>
  <c r="F70" i="44"/>
  <c r="F127" i="44"/>
  <c r="F146" i="44"/>
  <c r="F78" i="44"/>
  <c r="F91" i="44"/>
  <c r="F187" i="44"/>
  <c r="F113" i="44"/>
  <c r="F174" i="44"/>
  <c r="F15" i="44"/>
  <c r="F126" i="44"/>
  <c r="F195" i="44"/>
  <c r="F114" i="44"/>
  <c r="F110" i="44"/>
  <c r="F124" i="44"/>
  <c r="F94" i="44"/>
  <c r="F165" i="44"/>
  <c r="F181" i="44"/>
  <c r="AE8" i="44"/>
  <c r="S35" i="31"/>
  <c r="T36" i="31" s="1"/>
  <c r="M184" i="50"/>
  <c r="O184" i="50" s="1"/>
  <c r="M82" i="50"/>
  <c r="O82" i="50" s="1"/>
  <c r="M65" i="50"/>
  <c r="O65" i="50" s="1"/>
  <c r="F9" i="44"/>
  <c r="F36" i="44"/>
  <c r="F50" i="44"/>
  <c r="F23" i="44"/>
  <c r="F259" i="44"/>
  <c r="F48" i="44"/>
  <c r="F35" i="44"/>
  <c r="F32" i="44"/>
  <c r="F137" i="44"/>
  <c r="F212" i="44"/>
  <c r="F111" i="44"/>
  <c r="F172" i="44"/>
  <c r="F256" i="44"/>
  <c r="F236" i="44"/>
  <c r="F182" i="44"/>
  <c r="F26" i="44"/>
  <c r="F263" i="44"/>
  <c r="F277" i="44"/>
  <c r="F183" i="44"/>
  <c r="F37" i="44"/>
  <c r="F286" i="44"/>
  <c r="F243" i="44"/>
  <c r="F118" i="44"/>
  <c r="F198" i="44"/>
  <c r="F281" i="44"/>
  <c r="F130" i="44"/>
  <c r="F296" i="44"/>
  <c r="F241" i="44"/>
  <c r="F265" i="44"/>
  <c r="F45" i="44"/>
  <c r="F211" i="44"/>
  <c r="N46" i="50"/>
  <c r="P46" i="50" s="1"/>
  <c r="M51" i="50"/>
  <c r="O51" i="50" s="1"/>
  <c r="M129" i="50"/>
  <c r="O129" i="50" s="1"/>
  <c r="F231" i="44"/>
  <c r="F170" i="44"/>
  <c r="F93" i="44"/>
  <c r="F147" i="44"/>
  <c r="F71" i="44"/>
  <c r="F267" i="44"/>
  <c r="F89" i="44"/>
  <c r="F150" i="44"/>
  <c r="F226" i="44"/>
  <c r="F191" i="44"/>
  <c r="F176" i="44"/>
  <c r="F270" i="44"/>
  <c r="F145" i="44"/>
  <c r="F239" i="44"/>
  <c r="F194" i="44"/>
  <c r="N220" i="50"/>
  <c r="P220" i="50" s="1"/>
  <c r="M13" i="50"/>
  <c r="O13" i="50" s="1"/>
  <c r="M192" i="50"/>
  <c r="O192" i="50" s="1"/>
  <c r="F266" i="44"/>
  <c r="F138" i="44"/>
  <c r="F27" i="44"/>
  <c r="F67" i="44"/>
  <c r="F275" i="44"/>
  <c r="F205" i="44"/>
  <c r="F222" i="44"/>
  <c r="F257" i="44"/>
  <c r="AC222" i="44" l="1"/>
  <c r="S16" i="31"/>
  <c r="AC194" i="44"/>
  <c r="AC89" i="44"/>
  <c r="AC296" i="44"/>
  <c r="AC243" i="44"/>
  <c r="AC277" i="44"/>
  <c r="AC236" i="44"/>
  <c r="AC48" i="44"/>
  <c r="AH2" i="44"/>
  <c r="AJ5" i="44"/>
  <c r="AC247" i="44"/>
  <c r="AC129" i="44"/>
  <c r="AC294" i="44"/>
  <c r="AC162" i="44"/>
  <c r="AC230" i="44"/>
  <c r="AC234" i="44"/>
  <c r="AC145" i="44"/>
  <c r="AC71" i="44"/>
  <c r="AC265" i="44"/>
  <c r="AC283" i="44"/>
  <c r="AC98" i="44"/>
  <c r="AC87" i="44"/>
  <c r="AC104" i="44"/>
  <c r="AC218" i="44"/>
  <c r="AC237" i="44"/>
  <c r="AC226" i="44"/>
  <c r="AC231" i="44"/>
  <c r="AC281" i="44"/>
  <c r="AC205" i="44"/>
  <c r="AC37" i="44"/>
  <c r="AC26" i="44"/>
  <c r="AC32" i="44"/>
  <c r="AC28" i="44"/>
  <c r="AC95" i="44"/>
  <c r="AC68" i="44"/>
  <c r="AC168" i="44"/>
  <c r="AC242" i="44"/>
  <c r="U37" i="31"/>
  <c r="AC266" i="44"/>
  <c r="AC176" i="44"/>
  <c r="AC93" i="44"/>
  <c r="AC211" i="44"/>
  <c r="AC118" i="44"/>
  <c r="AC63" i="44"/>
  <c r="AC85" i="44"/>
  <c r="AC13" i="44"/>
  <c r="AC225" i="44"/>
  <c r="AC160" i="44"/>
  <c r="AC10" i="44"/>
  <c r="AC62" i="44"/>
  <c r="AC280" i="44"/>
  <c r="AC157" i="44"/>
  <c r="AC136" i="44"/>
  <c r="T16" i="31"/>
  <c r="AC133" i="44"/>
  <c r="T23" i="31"/>
  <c r="U23" i="31"/>
  <c r="S3" i="11"/>
  <c r="S1" i="11" s="1"/>
  <c r="T3" i="11"/>
  <c r="T1" i="11" s="1"/>
  <c r="U3" i="11"/>
  <c r="U1" i="11" s="1"/>
  <c r="W3" i="11"/>
  <c r="W1" i="11" s="1"/>
  <c r="Q3" i="11"/>
  <c r="V3" i="11"/>
  <c r="V1" i="11" s="1"/>
  <c r="AC27" i="44"/>
  <c r="AC286" i="44"/>
  <c r="AC183" i="44"/>
  <c r="AC263" i="44"/>
  <c r="AC182" i="44"/>
  <c r="AC228" i="44"/>
  <c r="AC25" i="44"/>
  <c r="AC199" i="44"/>
  <c r="AC245" i="44"/>
  <c r="AC256" i="44"/>
  <c r="AC212" i="44"/>
  <c r="AC215" i="44"/>
  <c r="AC282" i="44"/>
  <c r="AC185" i="44"/>
  <c r="AC291" i="44"/>
  <c r="AC172" i="44"/>
  <c r="AC35" i="44"/>
  <c r="AC23" i="44"/>
  <c r="AC189" i="44"/>
  <c r="AC244" i="44"/>
  <c r="AC260" i="44"/>
  <c r="AC106" i="44"/>
  <c r="AC80" i="44"/>
  <c r="AC213" i="44"/>
  <c r="AC107" i="44"/>
  <c r="AC158" i="44"/>
  <c r="AC112" i="44"/>
  <c r="AC186" i="44"/>
  <c r="AC216" i="44"/>
  <c r="AC175" i="44"/>
  <c r="AC248" i="44"/>
  <c r="AC259" i="44"/>
  <c r="AC36" i="44"/>
  <c r="AC124" i="44"/>
  <c r="AC126" i="44"/>
  <c r="AC187" i="44"/>
  <c r="AC127" i="44"/>
  <c r="AC52" i="44"/>
  <c r="AC214" i="44"/>
  <c r="AC54" i="44"/>
  <c r="AC293" i="44"/>
  <c r="AC20" i="44"/>
  <c r="AC257" i="44"/>
  <c r="AC275" i="44"/>
  <c r="AC239" i="44"/>
  <c r="AC270" i="44"/>
  <c r="AC191" i="44"/>
  <c r="AC150" i="44"/>
  <c r="AC267" i="44"/>
  <c r="AC147" i="44"/>
  <c r="AC170" i="44"/>
  <c r="AC45" i="44"/>
  <c r="AC241" i="44"/>
  <c r="AC130" i="44"/>
  <c r="AC198" i="44"/>
  <c r="U35" i="31"/>
  <c r="T35" i="31"/>
  <c r="AC138" i="44"/>
  <c r="AC137" i="44"/>
  <c r="AC271" i="44"/>
  <c r="AC8" i="44"/>
  <c r="AC274" i="44"/>
  <c r="AC166" i="44"/>
  <c r="AC210" i="44"/>
  <c r="AC221" i="44"/>
  <c r="AC22" i="44"/>
  <c r="AC64" i="44"/>
  <c r="AC9" i="44"/>
  <c r="AC73" i="44"/>
  <c r="AC47" i="44"/>
  <c r="AC38" i="44"/>
  <c r="AC11" i="44"/>
  <c r="AC197" i="44"/>
  <c r="AC154" i="44"/>
  <c r="AC135" i="44"/>
  <c r="AC122" i="44"/>
  <c r="AC209" i="44"/>
  <c r="AC84" i="44"/>
  <c r="AC264" i="44"/>
  <c r="AC21" i="44"/>
  <c r="AC290" i="44"/>
  <c r="AC56" i="44"/>
  <c r="AC233" i="44"/>
  <c r="AC105" i="44"/>
  <c r="AC171" i="44"/>
  <c r="AC258" i="44"/>
  <c r="AC224" i="44"/>
  <c r="AC102" i="44"/>
  <c r="AC83" i="44"/>
  <c r="AC229" i="44"/>
  <c r="AC219" i="44"/>
  <c r="AC40" i="44"/>
  <c r="AC86" i="44"/>
  <c r="AC12" i="44"/>
  <c r="AC240" i="44"/>
  <c r="AC279" i="44"/>
  <c r="AC140" i="44"/>
  <c r="AC19" i="44"/>
  <c r="AC149" i="44"/>
  <c r="AC61" i="44"/>
  <c r="AC192" i="44"/>
  <c r="AC206" i="44"/>
  <c r="AC42" i="44"/>
  <c r="AC268" i="44"/>
  <c r="AC201" i="44"/>
  <c r="AC55" i="44"/>
  <c r="AC289" i="44"/>
  <c r="AC44" i="44"/>
  <c r="AC288" i="44"/>
  <c r="AC97" i="44"/>
  <c r="AC295" i="44"/>
  <c r="AC178" i="44"/>
  <c r="AC287" i="44"/>
  <c r="AC77" i="44"/>
  <c r="AC177" i="44"/>
  <c r="AC232" i="44"/>
  <c r="AC254" i="44"/>
  <c r="AC152" i="44"/>
  <c r="AC34" i="44"/>
  <c r="AC190" i="44"/>
  <c r="AC159" i="44"/>
  <c r="AC203" i="44"/>
  <c r="AC261" i="44"/>
  <c r="AC82" i="44"/>
  <c r="AC81" i="44"/>
  <c r="AC116" i="44"/>
  <c r="AC121" i="44"/>
  <c r="AC284" i="44"/>
  <c r="AC14" i="44"/>
  <c r="AC139" i="44"/>
  <c r="AC179" i="44"/>
  <c r="AC276" i="44"/>
  <c r="AC120" i="44"/>
  <c r="AC238" i="44"/>
  <c r="AC184" i="44"/>
  <c r="AC153" i="44"/>
  <c r="AC227" i="44"/>
  <c r="AC155" i="44"/>
  <c r="AC246" i="44"/>
  <c r="AC278" i="44"/>
  <c r="AC88" i="44"/>
  <c r="AC134" i="44"/>
  <c r="AC90" i="44"/>
  <c r="AC223" i="44"/>
  <c r="AC208" i="44"/>
  <c r="U36" i="31"/>
  <c r="AC181" i="44"/>
  <c r="AC94" i="44"/>
  <c r="AC110" i="44"/>
  <c r="AC195" i="44"/>
  <c r="AC15" i="44"/>
  <c r="AC113" i="44"/>
  <c r="AC91" i="44"/>
  <c r="AC146" i="44"/>
  <c r="AC70" i="44"/>
  <c r="AC123" i="44"/>
  <c r="AC180" i="44"/>
  <c r="AC51" i="44"/>
  <c r="AC156" i="44"/>
  <c r="AC163" i="44"/>
  <c r="AC117" i="44"/>
  <c r="AC58" i="44"/>
  <c r="AC164" i="44"/>
  <c r="AC30" i="44"/>
  <c r="AC96" i="44"/>
  <c r="AC43" i="44"/>
  <c r="AC100" i="44"/>
  <c r="AC108" i="44"/>
  <c r="AC165" i="44"/>
  <c r="AC114" i="44"/>
  <c r="AC174" i="44"/>
  <c r="AC78" i="44"/>
  <c r="AC46" i="44"/>
  <c r="AC128" i="44"/>
  <c r="AC101" i="44"/>
  <c r="AC76" i="44"/>
  <c r="AC53" i="44"/>
  <c r="AC79" i="44"/>
  <c r="AC252" i="44"/>
  <c r="AC131" i="44"/>
  <c r="AC217" i="44"/>
  <c r="AC272" i="44"/>
  <c r="AC67" i="44"/>
  <c r="AC111" i="44"/>
  <c r="AC50" i="44"/>
  <c r="AJ4" i="44"/>
  <c r="AH4" i="44"/>
  <c r="AJ3" i="44"/>
  <c r="AH3" i="44"/>
  <c r="AJ2" i="44"/>
  <c r="AC16" i="44"/>
  <c r="AC92" i="44"/>
  <c r="AC200" i="44"/>
  <c r="AC103" i="44"/>
  <c r="AC161" i="44"/>
  <c r="AC141" i="44"/>
  <c r="AC151" i="44"/>
  <c r="AC59" i="44"/>
  <c r="AC292" i="44"/>
  <c r="AC60" i="44"/>
  <c r="T22" i="31"/>
  <c r="U22" i="31"/>
  <c r="AC69" i="44"/>
  <c r="AC75" i="44"/>
  <c r="AC143" i="44"/>
  <c r="AC115" i="44"/>
  <c r="AC262" i="44"/>
  <c r="AC193" i="44"/>
  <c r="AC109" i="44"/>
  <c r="AC24" i="44"/>
  <c r="AC65" i="44"/>
  <c r="AC29" i="44"/>
  <c r="AC41" i="44"/>
  <c r="AC99" i="44"/>
  <c r="AC207" i="44"/>
  <c r="AC167" i="44"/>
  <c r="AC33" i="44"/>
  <c r="AC72" i="44"/>
  <c r="AC125" i="44"/>
  <c r="AC273" i="44"/>
  <c r="AC119" i="44"/>
  <c r="AC251" i="44"/>
  <c r="AC142" i="44"/>
  <c r="AC202" i="44"/>
  <c r="AC57" i="44"/>
  <c r="AC18" i="44"/>
  <c r="AC144" i="44"/>
  <c r="AC196" i="44"/>
  <c r="AC148" i="44"/>
  <c r="AC250" i="44"/>
  <c r="AC39" i="44"/>
  <c r="AC255" i="44"/>
  <c r="AC74" i="44"/>
  <c r="AC173" i="44"/>
  <c r="AC17" i="44"/>
  <c r="AC66" i="44"/>
  <c r="AC132" i="44"/>
  <c r="AC49" i="44"/>
  <c r="AC235" i="44"/>
  <c r="AC169" i="44"/>
  <c r="AC253" i="44"/>
  <c r="AC285" i="44"/>
  <c r="AC188" i="44"/>
  <c r="AC269" i="44"/>
  <c r="AC249" i="44"/>
  <c r="AC220" i="44"/>
  <c r="AC204" i="44"/>
  <c r="AC31" i="44"/>
  <c r="AG6" i="44" l="1"/>
  <c r="Q1" i="11"/>
  <c r="AI38" i="11"/>
  <c r="AI42" i="11"/>
  <c r="AL42" i="11" s="1"/>
  <c r="AI43" i="11"/>
  <c r="AL43" i="11" s="1"/>
  <c r="AI41" i="11"/>
  <c r="AL41" i="11" s="1"/>
  <c r="AI39" i="11"/>
  <c r="AL39" i="11" s="1"/>
  <c r="AI44" i="11"/>
  <c r="AL44" i="11" s="1"/>
  <c r="AI40" i="11"/>
  <c r="AL40" i="11" s="1"/>
  <c r="AI45" i="11" l="1"/>
  <c r="AL38" i="11"/>
  <c r="AL45" i="11" s="1"/>
  <c r="R3" i="11" l="1"/>
  <c r="P3" i="11"/>
  <c r="R1" i="11" l="1"/>
  <c r="X1" i="11" s="1"/>
  <c r="X3" i="11"/>
  <c r="C148" i="42"/>
  <c r="C149" i="42" l="1"/>
  <c r="C150" i="42" l="1"/>
  <c r="C151" i="42" l="1"/>
  <c r="C152" i="42" l="1"/>
  <c r="C154" i="42" l="1"/>
  <c r="C155" i="42" l="1"/>
  <c r="C156" i="42" l="1"/>
  <c r="C158" i="42" l="1"/>
  <c r="C159" i="42" l="1"/>
  <c r="C157" i="42" l="1"/>
  <c r="C160" i="42" l="1"/>
  <c r="C161" i="42" l="1"/>
  <c r="C162" i="42" l="1"/>
  <c r="C163" i="42" l="1"/>
  <c r="C164" i="42" l="1"/>
  <c r="C165" i="42" l="1"/>
  <c r="C166" i="42" l="1"/>
  <c r="C167" i="42" l="1"/>
  <c r="C168" i="42" l="1"/>
  <c r="C170" i="42" l="1"/>
  <c r="C169" i="42" l="1"/>
  <c r="C171" i="42" l="1"/>
  <c r="C172" i="42" l="1"/>
  <c r="C173" i="42" l="1"/>
  <c r="C174" i="42" l="1"/>
  <c r="C176" i="42" l="1"/>
  <c r="C175" i="42" l="1"/>
  <c r="C177" i="42" l="1"/>
  <c r="C178" i="42" l="1"/>
  <c r="C180" i="42" l="1"/>
  <c r="C179" i="42" l="1"/>
  <c r="C181" i="42" l="1"/>
  <c r="C182" i="42" l="1"/>
  <c r="C183" i="42" l="1"/>
  <c r="C184" i="42" l="1"/>
  <c r="C185" i="42" l="1"/>
  <c r="C186" i="42" l="1"/>
  <c r="C188" i="42" l="1"/>
  <c r="C187" i="42" l="1"/>
  <c r="C189" i="42" l="1"/>
  <c r="C190" i="42" l="1"/>
  <c r="C191" i="42" l="1"/>
  <c r="C192" i="42" l="1"/>
  <c r="C193" i="42" l="1"/>
  <c r="C194" i="42" l="1"/>
  <c r="C195" i="42" l="1"/>
  <c r="C196" i="42" l="1"/>
  <c r="C197" i="42" l="1"/>
  <c r="C198" i="42" l="1"/>
  <c r="C199" i="42" l="1"/>
  <c r="C200" i="42" l="1"/>
  <c r="C201" i="42" l="1"/>
  <c r="C202" i="42" l="1"/>
  <c r="C203" i="42" l="1"/>
  <c r="C204" i="42" l="1"/>
  <c r="C205" i="42" l="1"/>
  <c r="C206" i="42" l="1"/>
  <c r="C207" i="42" l="1"/>
  <c r="C216" i="42" l="1"/>
  <c r="C208" i="42" l="1"/>
  <c r="C209" i="42" l="1"/>
  <c r="C210" i="42" l="1"/>
  <c r="C213" i="42" l="1"/>
  <c r="C212" i="42" l="1"/>
  <c r="C211" i="42" l="1"/>
  <c r="C214" i="42" l="1"/>
  <c r="C215" i="42" l="1"/>
  <c r="C217" i="42" l="1"/>
  <c r="C218" i="42" l="1"/>
  <c r="C219" i="42" l="1"/>
  <c r="C220" i="42" l="1"/>
  <c r="C221" i="42" l="1"/>
  <c r="C222" i="42" l="1"/>
  <c r="C223" i="42" l="1"/>
  <c r="C224" i="42" l="1"/>
  <c r="C225" i="42" l="1"/>
  <c r="C226" i="42" l="1"/>
  <c r="C227" i="42" l="1"/>
  <c r="C228" i="42" l="1"/>
  <c r="C229" i="42" l="1"/>
  <c r="C230" i="42" l="1"/>
  <c r="C231" i="42" l="1"/>
  <c r="C232" i="42" l="1"/>
  <c r="C233" i="42" l="1"/>
  <c r="C235" i="42" l="1"/>
  <c r="C236" i="42" l="1"/>
  <c r="C237" i="42" l="1"/>
  <c r="C238" i="42" l="1"/>
  <c r="C239" i="42" l="1"/>
  <c r="C240" i="42" l="1"/>
  <c r="C241" i="42" l="1"/>
  <c r="C242" i="42" l="1"/>
  <c r="C243" i="42" l="1"/>
  <c r="C234" i="42" l="1"/>
  <c r="C244" i="42" l="1"/>
  <c r="C245" i="42" l="1"/>
  <c r="C246" i="42" l="1"/>
  <c r="C247" i="42" l="1"/>
  <c r="C248" i="42" l="1"/>
  <c r="C249" i="42" l="1"/>
  <c r="C250" i="42" l="1"/>
  <c r="C253" i="42" l="1"/>
  <c r="C251" i="42" l="1"/>
  <c r="C252" i="42" l="1"/>
  <c r="C255" i="42" l="1"/>
  <c r="C254" i="42" l="1"/>
  <c r="C256" i="42" l="1"/>
  <c r="C257" i="42" l="1"/>
  <c r="C258" i="42" l="1"/>
  <c r="C259" i="42" l="1"/>
  <c r="C260" i="42" l="1"/>
  <c r="C261" i="42" l="1"/>
  <c r="C262" i="42" l="1"/>
  <c r="C263" i="42" l="1"/>
  <c r="C264" i="42" l="1"/>
  <c r="C265" i="42" l="1"/>
  <c r="C266" i="42" l="1"/>
  <c r="C267" i="42" l="1"/>
  <c r="C268" i="42" l="1"/>
  <c r="C269" i="42" l="1"/>
  <c r="C270" i="42" l="1"/>
  <c r="C271" i="42" l="1"/>
  <c r="C272" i="42" l="1"/>
  <c r="C273" i="42" l="1"/>
  <c r="C274" i="42" l="1"/>
  <c r="C275" i="42" l="1"/>
  <c r="C276" i="42" l="1"/>
  <c r="C277" i="42" l="1"/>
  <c r="C278" i="42" l="1"/>
  <c r="C279" i="42" l="1"/>
  <c r="C280" i="42" l="1"/>
  <c r="C281" i="42" l="1"/>
  <c r="C282" i="42" l="1"/>
  <c r="C283" i="42" l="1"/>
  <c r="C284" i="42" l="1"/>
  <c r="C285" i="42" l="1"/>
  <c r="C286" i="42" l="1"/>
  <c r="C287" i="42" l="1"/>
  <c r="C288" i="42" l="1"/>
  <c r="C289" i="42" l="1"/>
  <c r="C290" i="42" l="1"/>
  <c r="C291" i="42" l="1"/>
  <c r="C292" i="42" l="1"/>
  <c r="C41" i="42" l="1"/>
  <c r="C42" i="42" l="1"/>
  <c r="C43" i="42" l="1"/>
  <c r="C44" i="42" l="1"/>
  <c r="C45" i="42" l="1"/>
  <c r="C46" i="42" l="1"/>
  <c r="C47" i="42" l="1"/>
  <c r="C63" i="42" l="1"/>
  <c r="C64" i="42" l="1"/>
  <c r="C66" i="42" l="1"/>
  <c r="C67" i="42" l="1"/>
  <c r="C68" i="42" l="1"/>
  <c r="C69" i="42" l="1"/>
  <c r="C71" i="42" l="1"/>
  <c r="C73" i="42" l="1"/>
  <c r="C75" i="42" l="1"/>
  <c r="C74" i="42" l="1"/>
  <c r="C76" i="42" l="1"/>
  <c r="C77" i="42" l="1"/>
  <c r="C78" i="42" l="1"/>
  <c r="C79" i="42" l="1"/>
  <c r="C80" i="42" l="1"/>
  <c r="C81" i="42" l="1"/>
  <c r="C82" i="42" l="1"/>
  <c r="C83" i="42" l="1"/>
  <c r="C84" i="42" l="1"/>
  <c r="C85" i="42" l="1"/>
  <c r="C87" i="42" l="1"/>
  <c r="C89" i="42" l="1"/>
  <c r="C90" i="42" l="1"/>
  <c r="C91" i="42" l="1"/>
  <c r="C93" i="42" l="1"/>
  <c r="C94" i="42" l="1"/>
  <c r="C95" i="42" l="1"/>
  <c r="C98" i="42" l="1"/>
  <c r="C96" i="42" l="1"/>
  <c r="C100" i="42" l="1"/>
  <c r="C103" i="42" l="1"/>
  <c r="C104" i="42" l="1"/>
  <c r="C107" i="42" l="1"/>
  <c r="C108" i="42" l="1"/>
  <c r="C110" i="42" l="1"/>
  <c r="C111" i="42" l="1"/>
  <c r="C109" i="42" l="1"/>
  <c r="C102" i="42" l="1"/>
  <c r="C112" i="42" l="1"/>
  <c r="C113" i="42" l="1"/>
  <c r="C114" i="42" l="1"/>
  <c r="C115" i="42" l="1"/>
  <c r="C117" i="42" l="1"/>
  <c r="C118" i="42" l="1"/>
  <c r="C119" i="42" l="1"/>
  <c r="C120" i="42" l="1"/>
  <c r="C121" i="42" l="1"/>
  <c r="C122" i="42" l="1"/>
  <c r="C127" i="42" l="1"/>
  <c r="C123" i="42" l="1"/>
  <c r="C124" i="42" l="1"/>
  <c r="C125" i="42" l="1"/>
  <c r="C126" i="42" l="1"/>
  <c r="C128" i="42" l="1"/>
  <c r="C130" i="42" l="1"/>
  <c r="C131" i="42" l="1"/>
  <c r="C133" i="42" l="1"/>
  <c r="C132" i="42" l="1"/>
  <c r="C134" i="42" l="1"/>
  <c r="C135" i="42" l="1"/>
  <c r="C136" i="42" l="1"/>
  <c r="C137" i="42" l="1"/>
  <c r="C138" i="42" l="1"/>
  <c r="C139" i="42" l="1"/>
  <c r="C142" i="42" l="1"/>
  <c r="C140" i="42" l="1"/>
  <c r="C141" i="42" l="1"/>
  <c r="C143" i="42" l="1"/>
  <c r="C144" i="42" l="1"/>
  <c r="C145" i="42" l="1"/>
  <c r="C146" i="42" l="1"/>
  <c r="C16" i="42" l="1"/>
  <c r="C18" i="42" l="1"/>
  <c r="C21" i="42" l="1"/>
  <c r="C23" i="42" l="1"/>
  <c r="C24" i="42"/>
  <c r="C25" i="42" l="1"/>
  <c r="C26" i="42" l="1"/>
  <c r="C27" i="42" l="1"/>
  <c r="C28" i="42" l="1"/>
  <c r="C29" i="42" l="1"/>
  <c r="C30" i="42" l="1"/>
  <c r="C31" i="42" l="1"/>
  <c r="C32" i="42" l="1"/>
  <c r="C34" i="42" l="1"/>
  <c r="C20" i="42" l="1"/>
  <c r="C19" i="42" l="1"/>
  <c r="C33" i="42" l="1"/>
  <c r="C22" i="42" l="1"/>
  <c r="C35" i="42"/>
  <c r="C36" i="42" l="1"/>
  <c r="C37" i="42" l="1"/>
  <c r="C38" i="42" l="1"/>
  <c r="C39" i="42" l="1"/>
  <c r="C40" i="42" l="1"/>
  <c r="C48" i="42" l="1"/>
  <c r="C49" i="42" l="1"/>
  <c r="C50" i="42" l="1"/>
  <c r="C51" i="42" l="1"/>
  <c r="C52" i="42" l="1"/>
  <c r="C55" i="42" l="1"/>
  <c r="C53" i="42" l="1"/>
  <c r="C54" i="42" l="1"/>
  <c r="C56" i="42" l="1"/>
  <c r="C57" i="42" l="1"/>
  <c r="C58" i="42" l="1"/>
  <c r="D10" i="11"/>
  <c r="D11" i="11" s="1"/>
  <c r="E5" i="49"/>
  <c r="E4" i="49" l="1"/>
  <c r="I6" i="49"/>
  <c r="E6" i="49" s="1"/>
  <c r="C59" i="42"/>
  <c r="E24" i="49"/>
  <c r="I25" i="49"/>
  <c r="E25" i="49" s="1"/>
  <c r="D12" i="11"/>
  <c r="E23" i="49"/>
  <c r="C60" i="42" l="1"/>
  <c r="D13" i="11" l="1"/>
  <c r="C61" i="42" s="1"/>
  <c r="D14" i="11" l="1"/>
  <c r="C62" i="42" s="1"/>
  <c r="D15" i="11" l="1"/>
  <c r="C65" i="42" l="1"/>
  <c r="D16" i="11"/>
  <c r="C70" i="42" s="1"/>
  <c r="D17" i="11" l="1"/>
  <c r="D18" i="11" l="1"/>
  <c r="C92" i="42" s="1"/>
  <c r="C72" i="42"/>
  <c r="D19" i="11"/>
  <c r="C97" i="42" s="1"/>
  <c r="D20" i="11" l="1"/>
  <c r="C99" i="42" s="1"/>
  <c r="D21" i="11" l="1"/>
  <c r="D22" i="11" l="1"/>
  <c r="C101" i="42"/>
  <c r="D23" i="11" l="1"/>
  <c r="C106" i="42"/>
  <c r="D24" i="11" l="1"/>
  <c r="C116" i="42"/>
  <c r="D25" i="11" l="1"/>
  <c r="C129" i="42"/>
  <c r="D26" i="11" l="1"/>
  <c r="C147" i="42"/>
  <c r="D27" i="11" l="1"/>
  <c r="D28" i="11" s="1"/>
  <c r="D29" i="11" s="1"/>
  <c r="D30" i="11" s="1"/>
  <c r="D31" i="11" s="1"/>
  <c r="D32" i="11" s="1"/>
  <c r="D33" i="11" s="1"/>
  <c r="D34" i="11" s="1"/>
  <c r="D35" i="11" s="1"/>
  <c r="C153" i="42"/>
</calcChain>
</file>

<file path=xl/sharedStrings.xml><?xml version="1.0" encoding="utf-8"?>
<sst xmlns="http://schemas.openxmlformats.org/spreadsheetml/2006/main" count="14202" uniqueCount="4113">
  <si>
    <t>CT</t>
  </si>
  <si>
    <t>CK</t>
  </si>
  <si>
    <t>TH</t>
  </si>
  <si>
    <t>STT</t>
  </si>
  <si>
    <t>DCCD</t>
  </si>
  <si>
    <t>DCCA</t>
  </si>
  <si>
    <t>DCDB</t>
  </si>
  <si>
    <t>DCCS</t>
  </si>
  <si>
    <t>DCCC</t>
  </si>
  <si>
    <t>DCDD</t>
  </si>
  <si>
    <t>DCOT</t>
  </si>
  <si>
    <t>DCMX</t>
  </si>
  <si>
    <t>DCMT</t>
  </si>
  <si>
    <t>DCDM</t>
  </si>
  <si>
    <t>DCKT</t>
  </si>
  <si>
    <t>DCQT</t>
  </si>
  <si>
    <t>DCVS</t>
  </si>
  <si>
    <t>DCVB</t>
  </si>
  <si>
    <t>DCKX</t>
  </si>
  <si>
    <t>DCDT</t>
  </si>
  <si>
    <t>x</t>
  </si>
  <si>
    <t>o</t>
  </si>
  <si>
    <t>DC</t>
  </si>
  <si>
    <t>DL</t>
  </si>
  <si>
    <t>CC</t>
  </si>
  <si>
    <t>CL</t>
  </si>
  <si>
    <t>DC1LL01</t>
  </si>
  <si>
    <t>CC1LL01</t>
  </si>
  <si>
    <t>LLCT</t>
  </si>
  <si>
    <t/>
  </si>
  <si>
    <t>DC1LL02</t>
  </si>
  <si>
    <t>CC1LL02</t>
  </si>
  <si>
    <t>CL1LL01</t>
  </si>
  <si>
    <t>DC1LL03</t>
  </si>
  <si>
    <t>CC1LL03</t>
  </si>
  <si>
    <t>Tư tưởng Hồ Chí Minh</t>
  </si>
  <si>
    <t>DC1LL04</t>
  </si>
  <si>
    <t>CC1LL04</t>
  </si>
  <si>
    <t>Đường lối cách mạng của Đảng cộng sản Việt Nam</t>
  </si>
  <si>
    <t>DC1LL05</t>
  </si>
  <si>
    <t>CC1LL05</t>
  </si>
  <si>
    <t>Pháp luật Việt Nam đại cương</t>
  </si>
  <si>
    <t>DC1CB31</t>
  </si>
  <si>
    <t>Tiếng Anh 1</t>
  </si>
  <si>
    <t>CBNN</t>
  </si>
  <si>
    <t>CC1CB31</t>
  </si>
  <si>
    <t>DC1CB32</t>
  </si>
  <si>
    <t>Tiếng Anh 2</t>
  </si>
  <si>
    <t>DC1CB11</t>
  </si>
  <si>
    <t>CC1CB11</t>
  </si>
  <si>
    <t>Toán 1</t>
  </si>
  <si>
    <t>CBTO</t>
  </si>
  <si>
    <t>DC1CB12</t>
  </si>
  <si>
    <t>CC1CB12</t>
  </si>
  <si>
    <t>Toán 2</t>
  </si>
  <si>
    <t>DC1CB13</t>
  </si>
  <si>
    <t>Toán 3</t>
  </si>
  <si>
    <t>DC1CB17</t>
  </si>
  <si>
    <t>CC1CB17</t>
  </si>
  <si>
    <t>DC1CB18</t>
  </si>
  <si>
    <t>DC1CB19</t>
  </si>
  <si>
    <t>CC1CB19</t>
  </si>
  <si>
    <t>Lý thuyết xác suất - thống kê</t>
  </si>
  <si>
    <t>DC1CB21</t>
  </si>
  <si>
    <t>Vật lý đại cương 1</t>
  </si>
  <si>
    <t>DC1CB22</t>
  </si>
  <si>
    <t>Vật lý đại cương 2</t>
  </si>
  <si>
    <t>CC1CB21</t>
  </si>
  <si>
    <t>DL1CB22</t>
  </si>
  <si>
    <t>DC1CB26</t>
  </si>
  <si>
    <t>CC1CB26</t>
  </si>
  <si>
    <t xml:space="preserve">Hoá học đại cương </t>
  </si>
  <si>
    <t>Tin học đại cương</t>
  </si>
  <si>
    <t>DC1TT42</t>
  </si>
  <si>
    <t>CC1TT42</t>
  </si>
  <si>
    <t>DC1TT43</t>
  </si>
  <si>
    <t>CC1TT43</t>
  </si>
  <si>
    <t>CC1TT44</t>
  </si>
  <si>
    <t>Giáo dục thể chất</t>
  </si>
  <si>
    <t>GDTC</t>
  </si>
  <si>
    <t>DC1TD01</t>
  </si>
  <si>
    <t>CC1TD01</t>
  </si>
  <si>
    <t>GDTC 1: Thể dục tay không, thể dục dụng cụ</t>
  </si>
  <si>
    <t>DC1TD02</t>
  </si>
  <si>
    <t>CC1TD02</t>
  </si>
  <si>
    <t>GDTC 2: Điền kinh 1 (Nhảy xa, chạy trung bình)</t>
  </si>
  <si>
    <t>DC1TD03</t>
  </si>
  <si>
    <t>GDTC 3: Điền kinh 2 (Chạy cự ly ngắn, đẩy tạ)</t>
  </si>
  <si>
    <t>DC1TD04</t>
  </si>
  <si>
    <t>CC1TD04</t>
  </si>
  <si>
    <t>GDTC 4: Kỹ thuật bóng chuyền</t>
  </si>
  <si>
    <t>DC1TD05</t>
  </si>
  <si>
    <t>CC1TD05</t>
  </si>
  <si>
    <t>GDTC 5: Kỹ thuật cầu lông</t>
  </si>
  <si>
    <t>DC1QP01</t>
  </si>
  <si>
    <t>CC1QP01</t>
  </si>
  <si>
    <t>GDQP 1: Đường lối quân sự của Đảng</t>
  </si>
  <si>
    <t>DC1QP02</t>
  </si>
  <si>
    <t>GDQP 2: Công tác Quốc phòng - An ninh</t>
  </si>
  <si>
    <t>DC1QP03</t>
  </si>
  <si>
    <t>CC1QP03</t>
  </si>
  <si>
    <t>GDQP 3: Quân sự chung và chiến thuật, kỹ thuật bắn súng tiểu liên AK (CKC)</t>
  </si>
  <si>
    <t>DC1CB20</t>
  </si>
  <si>
    <t>CC1CB20</t>
  </si>
  <si>
    <t>DC1CB92</t>
  </si>
  <si>
    <t>CC1CB92</t>
  </si>
  <si>
    <t>Môi trường trong xây dựng</t>
  </si>
  <si>
    <t>DC1CB81</t>
  </si>
  <si>
    <t>Kinh tế học đại cương</t>
  </si>
  <si>
    <t>DC1CB96</t>
  </si>
  <si>
    <t>Các phương pháp số</t>
  </si>
  <si>
    <t>DC1CB91</t>
  </si>
  <si>
    <t>CC1CB91</t>
  </si>
  <si>
    <t>Sử dụng năng lượng tiết kiệm và hiệu quả</t>
  </si>
  <si>
    <t>DC1CB99</t>
  </si>
  <si>
    <t>Phương pháp nghiên cứu khoa học</t>
  </si>
  <si>
    <t>DC1CB94</t>
  </si>
  <si>
    <t>CC1CB94</t>
  </si>
  <si>
    <t>An toàn lao động và môi trường công nghiệp</t>
  </si>
  <si>
    <t>DC1CB95</t>
  </si>
  <si>
    <t>Phương pháp tính</t>
  </si>
  <si>
    <t>DC1CB82</t>
  </si>
  <si>
    <t>CC1CB82</t>
  </si>
  <si>
    <t>Soạn thảo văn bản</t>
  </si>
  <si>
    <t>DC1CB85</t>
  </si>
  <si>
    <t>CC1CB85</t>
  </si>
  <si>
    <t>Tâm lý học đại cương</t>
  </si>
  <si>
    <t>DC1CB83</t>
  </si>
  <si>
    <t>CC1CB83</t>
  </si>
  <si>
    <t>Xã hội học</t>
  </si>
  <si>
    <t>DC1CB86</t>
  </si>
  <si>
    <t>CC1CB86</t>
  </si>
  <si>
    <t>Đại cương về bảo hiểm</t>
  </si>
  <si>
    <t>DC1CB90</t>
  </si>
  <si>
    <t>CC1CB90</t>
  </si>
  <si>
    <t>Môi trường trong giao thông vận tải</t>
  </si>
  <si>
    <t>DC1TH46</t>
  </si>
  <si>
    <t>DC1TH47</t>
  </si>
  <si>
    <t>CC1TH47</t>
  </si>
  <si>
    <t>Kỹ thuật điện</t>
  </si>
  <si>
    <t>DC1TT90</t>
  </si>
  <si>
    <t>CC1TT90</t>
  </si>
  <si>
    <t>Bảo vệ môi trường</t>
  </si>
  <si>
    <t>DC1TH48</t>
  </si>
  <si>
    <t>CC1TH48</t>
  </si>
  <si>
    <t>Matlab và ứng dụng</t>
  </si>
  <si>
    <t>DC2CO11</t>
  </si>
  <si>
    <t>CC2CO11</t>
  </si>
  <si>
    <t>CSKT</t>
  </si>
  <si>
    <t>CL2CO11</t>
  </si>
  <si>
    <t>DC2CO12</t>
  </si>
  <si>
    <t>Hình học họa hình</t>
  </si>
  <si>
    <t>DC2CO13</t>
  </si>
  <si>
    <t>Vẽ kỹ thuật</t>
  </si>
  <si>
    <t>CC2CO12</t>
  </si>
  <si>
    <t>DL2CO13</t>
  </si>
  <si>
    <t>DC2CO21</t>
  </si>
  <si>
    <t xml:space="preserve">Cơ học cơ sở </t>
  </si>
  <si>
    <t>DL2CO21</t>
  </si>
  <si>
    <t>CC2CO21</t>
  </si>
  <si>
    <t>DC2CO25</t>
  </si>
  <si>
    <t>Sức bền vật liệu</t>
  </si>
  <si>
    <t>DC2CO26</t>
  </si>
  <si>
    <t>DL2CO25</t>
  </si>
  <si>
    <t>DL2CO26</t>
  </si>
  <si>
    <t>CC2CO25</t>
  </si>
  <si>
    <t>CC2CO26</t>
  </si>
  <si>
    <t>DC2CT27</t>
  </si>
  <si>
    <t xml:space="preserve">Cơ học kết cấu </t>
  </si>
  <si>
    <t>CTCA</t>
  </si>
  <si>
    <t>DL2CT27</t>
  </si>
  <si>
    <t>CC2CT27</t>
  </si>
  <si>
    <t>DC2GT61</t>
  </si>
  <si>
    <t>Thủy lực - Thủy văn công trình</t>
  </si>
  <si>
    <t>DL2GT61</t>
  </si>
  <si>
    <t>CC2GT61</t>
  </si>
  <si>
    <t>Thủy lực công trình</t>
  </si>
  <si>
    <t>CTCC</t>
  </si>
  <si>
    <t>DC2CT16</t>
  </si>
  <si>
    <t>CC2CT16</t>
  </si>
  <si>
    <t>Trắc địa</t>
  </si>
  <si>
    <t>DC2CT31</t>
  </si>
  <si>
    <t>CC2CT31</t>
  </si>
  <si>
    <t>Địa chất công trình</t>
  </si>
  <si>
    <t>DC2CT32</t>
  </si>
  <si>
    <t>CC2CT32</t>
  </si>
  <si>
    <t xml:space="preserve">Cơ học đất </t>
  </si>
  <si>
    <t>CL2CT32</t>
  </si>
  <si>
    <t>DC2GT35</t>
  </si>
  <si>
    <t>CC2GT35</t>
  </si>
  <si>
    <t>Vật liệu xây dựng</t>
  </si>
  <si>
    <t>DC2DD35</t>
  </si>
  <si>
    <t>CC2DD35</t>
  </si>
  <si>
    <t>DC2GT51</t>
  </si>
  <si>
    <t>CC2GT51</t>
  </si>
  <si>
    <t>Kết cấu thép</t>
  </si>
  <si>
    <t>DC2DD51</t>
  </si>
  <si>
    <t>CC2DD51</t>
  </si>
  <si>
    <t>DC2GT52</t>
  </si>
  <si>
    <t>DC2DD52</t>
  </si>
  <si>
    <t>DL2GT52</t>
  </si>
  <si>
    <t>CL2GT52</t>
  </si>
  <si>
    <t>DL2DD52</t>
  </si>
  <si>
    <t>CL2DD52</t>
  </si>
  <si>
    <t>CC2GT52</t>
  </si>
  <si>
    <t>CC2DD52</t>
  </si>
  <si>
    <t>DC2DD53</t>
  </si>
  <si>
    <t>CC2DD53</t>
  </si>
  <si>
    <t>CTDD</t>
  </si>
  <si>
    <t>DC2GT33</t>
  </si>
  <si>
    <t>DC2DD33</t>
  </si>
  <si>
    <t>DL2GT33</t>
  </si>
  <si>
    <t>CL2GT33</t>
  </si>
  <si>
    <t>DL2DD33</t>
  </si>
  <si>
    <t>CL2DD33</t>
  </si>
  <si>
    <t>CC2GT33</t>
  </si>
  <si>
    <t>CC2DD33</t>
  </si>
  <si>
    <t>DC2GT42</t>
  </si>
  <si>
    <t>CC2GT42</t>
  </si>
  <si>
    <t>Máy xây dựng</t>
  </si>
  <si>
    <t>CKMX</t>
  </si>
  <si>
    <t>DC2DD42</t>
  </si>
  <si>
    <t>CC2DD42</t>
  </si>
  <si>
    <t>DC2CK41</t>
  </si>
  <si>
    <t>TTDT</t>
  </si>
  <si>
    <t>DL2CK41</t>
  </si>
  <si>
    <t>CC2CK41</t>
  </si>
  <si>
    <t>DC2CK48</t>
  </si>
  <si>
    <t>Nhiệt kỹ thuật</t>
  </si>
  <si>
    <t>CKOT</t>
  </si>
  <si>
    <t>DL2CK48</t>
  </si>
  <si>
    <t>CC2CK48</t>
  </si>
  <si>
    <t>DC2CK32</t>
  </si>
  <si>
    <t>CC2CK32</t>
  </si>
  <si>
    <t>Vật liệu cơ khí</t>
  </si>
  <si>
    <t>DC2CK55</t>
  </si>
  <si>
    <t>Nguyên lý máy</t>
  </si>
  <si>
    <t>DL2CK55</t>
  </si>
  <si>
    <t>CC2CK55</t>
  </si>
  <si>
    <t>DC2CK56</t>
  </si>
  <si>
    <t>Chi tiết máy 1</t>
  </si>
  <si>
    <t>DC2CK57</t>
  </si>
  <si>
    <t>Chi tiết máy 2</t>
  </si>
  <si>
    <t>DC2CK18</t>
  </si>
  <si>
    <t>CC2CK18</t>
  </si>
  <si>
    <t>Dung sai kỹ thuật đo</t>
  </si>
  <si>
    <t>DC2CK33</t>
  </si>
  <si>
    <t>CC2CK33</t>
  </si>
  <si>
    <t>Công nghệ kim loại</t>
  </si>
  <si>
    <t>DC2CK61</t>
  </si>
  <si>
    <t>CC2CK61</t>
  </si>
  <si>
    <t>Thủy lực cơ sở</t>
  </si>
  <si>
    <t>DC2OT70</t>
  </si>
  <si>
    <t>DL2OT70</t>
  </si>
  <si>
    <t>Lý thuyết ô tô</t>
  </si>
  <si>
    <t>CC2OT70</t>
  </si>
  <si>
    <t>DC2MX70</t>
  </si>
  <si>
    <t>Truyền động máy xây dựng</t>
  </si>
  <si>
    <t>DL2MX70</t>
  </si>
  <si>
    <t>CC2MX70</t>
  </si>
  <si>
    <t>DC2DM26</t>
  </si>
  <si>
    <t>DC2DM56</t>
  </si>
  <si>
    <t>Sức kéo đoàn tàu</t>
  </si>
  <si>
    <t>CKDM</t>
  </si>
  <si>
    <t>DL2DM56</t>
  </si>
  <si>
    <t>CC2DM56</t>
  </si>
  <si>
    <t>DC2KV61</t>
  </si>
  <si>
    <t>CC2KV61</t>
  </si>
  <si>
    <t>Kinh tế vi mô</t>
  </si>
  <si>
    <t>DC2KV62</t>
  </si>
  <si>
    <t>CC2KV62</t>
  </si>
  <si>
    <t>Kinh tế vĩ mô</t>
  </si>
  <si>
    <t>DC2KV71</t>
  </si>
  <si>
    <t>CC2KV71</t>
  </si>
  <si>
    <t>Nguyên lý thống kê kinh tế</t>
  </si>
  <si>
    <t>DC2KV74</t>
  </si>
  <si>
    <t>CC2KV74</t>
  </si>
  <si>
    <t>Marketing căn bản</t>
  </si>
  <si>
    <t>DC2KV73</t>
  </si>
  <si>
    <t>CC2KV73</t>
  </si>
  <si>
    <t>Quản trị học</t>
  </si>
  <si>
    <t>DC2KV68</t>
  </si>
  <si>
    <t>CC2KV68</t>
  </si>
  <si>
    <t>Nguyên lý kế toán</t>
  </si>
  <si>
    <t>DC2KV67</t>
  </si>
  <si>
    <t>CC2KV67</t>
  </si>
  <si>
    <t>Tài chính - Tiền tệ</t>
  </si>
  <si>
    <t>DC2KV77</t>
  </si>
  <si>
    <t>CC2KV77</t>
  </si>
  <si>
    <t>Pháp luật kinh tế</t>
  </si>
  <si>
    <t>DC2KV81</t>
  </si>
  <si>
    <t>CC2KV81</t>
  </si>
  <si>
    <t>Kiểm toán căn bản</t>
  </si>
  <si>
    <t>DC2KV63</t>
  </si>
  <si>
    <t>Kinh tế lượng</t>
  </si>
  <si>
    <t>DC2KV65</t>
  </si>
  <si>
    <t>CC2KV65</t>
  </si>
  <si>
    <t>Kinh tế xây dựng</t>
  </si>
  <si>
    <t>DC2QT83</t>
  </si>
  <si>
    <t>CC2QT83</t>
  </si>
  <si>
    <t>Chiến lược phát triển doanh nghiệp</t>
  </si>
  <si>
    <t>DC2KV80</t>
  </si>
  <si>
    <t>CC2KV80</t>
  </si>
  <si>
    <t>Kế toán doanh nghiệp</t>
  </si>
  <si>
    <t>CC2KV69</t>
  </si>
  <si>
    <t>Kế toán tài chính</t>
  </si>
  <si>
    <t>KVTN</t>
  </si>
  <si>
    <t>CC2TN81</t>
  </si>
  <si>
    <t>Tiền tệ - Ngân hàng</t>
  </si>
  <si>
    <t>CC2TN82</t>
  </si>
  <si>
    <t>Tài chính học</t>
  </si>
  <si>
    <t>DC2CO15</t>
  </si>
  <si>
    <t>CC2CO15</t>
  </si>
  <si>
    <t>DC2VS39</t>
  </si>
  <si>
    <t>CC2VS39</t>
  </si>
  <si>
    <t>Cầu đường - Thông tin tín hiệu đường sắt</t>
  </si>
  <si>
    <t>DC2CO24</t>
  </si>
  <si>
    <t>CC2CO24</t>
  </si>
  <si>
    <t>Cơ kỹ thuật</t>
  </si>
  <si>
    <t>DC2KV64</t>
  </si>
  <si>
    <t>CC2KV64</t>
  </si>
  <si>
    <t>Kinh tế học</t>
  </si>
  <si>
    <t>DC2VS38</t>
  </si>
  <si>
    <t>CC2VS38</t>
  </si>
  <si>
    <t>Phương tiện vận tải đường sắt</t>
  </si>
  <si>
    <t>DC2KV70</t>
  </si>
  <si>
    <t>CC2KV70</t>
  </si>
  <si>
    <t>Nguyên lý thống kê</t>
  </si>
  <si>
    <t>DC2VS67</t>
  </si>
  <si>
    <t>CC2VS67</t>
  </si>
  <si>
    <t>Định mức kinh tế kỹ thuật vận tải đường sắt</t>
  </si>
  <si>
    <t>Marketing vận tải</t>
  </si>
  <si>
    <t>DC2VS56</t>
  </si>
  <si>
    <t>CC2VS56</t>
  </si>
  <si>
    <t>DC2VS63</t>
  </si>
  <si>
    <t>CC2VS63</t>
  </si>
  <si>
    <t>Kinh tế vận tải đường sắt</t>
  </si>
  <si>
    <t>DL2VS63</t>
  </si>
  <si>
    <t>CL2VS63</t>
  </si>
  <si>
    <t>Hàng hóa vận tải</t>
  </si>
  <si>
    <t>Địa lý vận tải</t>
  </si>
  <si>
    <t>DC2VB39</t>
  </si>
  <si>
    <t>CC2VB39</t>
  </si>
  <si>
    <t>DC2VB67</t>
  </si>
  <si>
    <t>CC2VB67</t>
  </si>
  <si>
    <t>Định mức kinh tế kỹ thuật vận tải ô tô</t>
  </si>
  <si>
    <t>CC2VB63</t>
  </si>
  <si>
    <t>Kinh tế vận tải ô tô</t>
  </si>
  <si>
    <t>DC2KX31</t>
  </si>
  <si>
    <t>Địa kỹ thuật</t>
  </si>
  <si>
    <t>DC2KX17</t>
  </si>
  <si>
    <t>CC2KX17</t>
  </si>
  <si>
    <t xml:space="preserve">Trắc địa </t>
  </si>
  <si>
    <t>DC2KX36</t>
  </si>
  <si>
    <t>CC2KX36</t>
  </si>
  <si>
    <t>DC2KX37</t>
  </si>
  <si>
    <t>CC2KX37</t>
  </si>
  <si>
    <t>DC2KX41</t>
  </si>
  <si>
    <t>CC2KX41</t>
  </si>
  <si>
    <t>Thiết kế đường</t>
  </si>
  <si>
    <t>DC2KX51</t>
  </si>
  <si>
    <t>CC2KX51</t>
  </si>
  <si>
    <t>Xây dựng đường</t>
  </si>
  <si>
    <t>DC2KX42</t>
  </si>
  <si>
    <t>CC2KX42</t>
  </si>
  <si>
    <t>Thiết kế cầu</t>
  </si>
  <si>
    <t>DC2KX52</t>
  </si>
  <si>
    <t>CC2KX52</t>
  </si>
  <si>
    <t>Xây dựng cầu</t>
  </si>
  <si>
    <t>DC2KX43</t>
  </si>
  <si>
    <t>CC2KX43</t>
  </si>
  <si>
    <t>Kiến trúc dân dụng và công nghiệp</t>
  </si>
  <si>
    <t>DC2KX44</t>
  </si>
  <si>
    <t>CC2KX44</t>
  </si>
  <si>
    <t>Kết cấu nhà dân dụng và công nghiệp</t>
  </si>
  <si>
    <t>DC2KX45</t>
  </si>
  <si>
    <t>CC2KX45</t>
  </si>
  <si>
    <t>Cấp thoát nước</t>
  </si>
  <si>
    <t>DC2KX53</t>
  </si>
  <si>
    <t>CC2KX53</t>
  </si>
  <si>
    <t>Kỹ thuật thi công công trình dân dụng và công nghiệp</t>
  </si>
  <si>
    <t>DC2TT21</t>
  </si>
  <si>
    <t>CC2TT21</t>
  </si>
  <si>
    <t>Toán học rời rạc</t>
  </si>
  <si>
    <t>Kiến trúc máy tính</t>
  </si>
  <si>
    <t>TTHT</t>
  </si>
  <si>
    <t>DC2TT22</t>
  </si>
  <si>
    <t>CC2TT22</t>
  </si>
  <si>
    <t>Nhập môn Cơ sở dữ liệu</t>
  </si>
  <si>
    <t>Nguyên lý Hệ điều hành</t>
  </si>
  <si>
    <t>DC2TT23</t>
  </si>
  <si>
    <t>CC2TT23</t>
  </si>
  <si>
    <t>Ngôn ngữ lập trình C</t>
  </si>
  <si>
    <t>Cấu trúc dữ liệu và giải thuật</t>
  </si>
  <si>
    <t>Nhập môn mạng máy tính</t>
  </si>
  <si>
    <t>Lý thuyết đồ thị</t>
  </si>
  <si>
    <t>DC2TT35</t>
  </si>
  <si>
    <t>Lập trình trên môi trường Web</t>
  </si>
  <si>
    <t>Công nghệ phần mềm</t>
  </si>
  <si>
    <t>Kỹ thuật đồ họa máy tính</t>
  </si>
  <si>
    <t>CC2CO14</t>
  </si>
  <si>
    <t>Tin học văn phòng</t>
  </si>
  <si>
    <t>Ngôn ngữ lập trình Java</t>
  </si>
  <si>
    <t>Lập trình cơ bản C</t>
  </si>
  <si>
    <t>Cấu trúc máy tính + hợp ngữ</t>
  </si>
  <si>
    <t>Mạng cơ bản - Internet</t>
  </si>
  <si>
    <t>DC2DT41</t>
  </si>
  <si>
    <t>CC2DT41</t>
  </si>
  <si>
    <t>DT</t>
  </si>
  <si>
    <t>Linh kiện điện tử</t>
  </si>
  <si>
    <t>DC2DT42</t>
  </si>
  <si>
    <t>CC2DT42</t>
  </si>
  <si>
    <t>Lý thuyết mạch</t>
  </si>
  <si>
    <t>DC2DT43</t>
  </si>
  <si>
    <t>CC2DT43</t>
  </si>
  <si>
    <t>DC2DT44</t>
  </si>
  <si>
    <t>CC2DT44</t>
  </si>
  <si>
    <t>Cơ sở kỹ thuật đo lường</t>
  </si>
  <si>
    <t>DC2DT46</t>
  </si>
  <si>
    <t>Trường điện từ</t>
  </si>
  <si>
    <t>DC2DT51</t>
  </si>
  <si>
    <t>Điện tử số</t>
  </si>
  <si>
    <t>DL2DT51</t>
  </si>
  <si>
    <t>CC2DT51</t>
  </si>
  <si>
    <t>DC2DT52</t>
  </si>
  <si>
    <t>Đồ án Điện tử số</t>
  </si>
  <si>
    <t>DC2DT53</t>
  </si>
  <si>
    <t>Điện tử tương tự</t>
  </si>
  <si>
    <t>DL2DT53</t>
  </si>
  <si>
    <t>CC2DT53</t>
  </si>
  <si>
    <t>DC2DT54</t>
  </si>
  <si>
    <t>Đồ án Điện tử tương tự</t>
  </si>
  <si>
    <t>DC2DT45</t>
  </si>
  <si>
    <t>CC2DT45</t>
  </si>
  <si>
    <t>Cơ sở điều khiển tự động</t>
  </si>
  <si>
    <t>DC2DT55</t>
  </si>
  <si>
    <t>Anten và truyền sóng</t>
  </si>
  <si>
    <t>DC2DT56</t>
  </si>
  <si>
    <t>CC2DT56</t>
  </si>
  <si>
    <t>Tín hiệu và hệ thống</t>
  </si>
  <si>
    <t>DC2DT62</t>
  </si>
  <si>
    <t>Kỹ thuật vi xử lý</t>
  </si>
  <si>
    <t>DL2DT62</t>
  </si>
  <si>
    <t>CC2DT62</t>
  </si>
  <si>
    <t>DC2DT64</t>
  </si>
  <si>
    <t>CC2DT64</t>
  </si>
  <si>
    <t>Xử lý tín hiệu số</t>
  </si>
  <si>
    <t>DC2CO28</t>
  </si>
  <si>
    <t>Động lực học công trình</t>
  </si>
  <si>
    <t>DC2CT65</t>
  </si>
  <si>
    <t>CC2CT65</t>
  </si>
  <si>
    <t>An toàn lao động</t>
  </si>
  <si>
    <t>DC2CO29</t>
  </si>
  <si>
    <t>Cơ học môi trường liên tục</t>
  </si>
  <si>
    <t>DC2CT41</t>
  </si>
  <si>
    <t>CC2CT41</t>
  </si>
  <si>
    <t>Kỹ thuật điện công trình</t>
  </si>
  <si>
    <t>DC2DD94</t>
  </si>
  <si>
    <t>CC2DD94</t>
  </si>
  <si>
    <t>Nguyên lý quy hoạch</t>
  </si>
  <si>
    <t>DC2DD93</t>
  </si>
  <si>
    <t>CC2DD93</t>
  </si>
  <si>
    <t>Luật xây dựng</t>
  </si>
  <si>
    <t>DC2CB91</t>
  </si>
  <si>
    <t>Công tác kỹ sư</t>
  </si>
  <si>
    <t>DC2CK60</t>
  </si>
  <si>
    <t>CC2CK60</t>
  </si>
  <si>
    <t>Tin học ứng dụng</t>
  </si>
  <si>
    <t>DC2CK59</t>
  </si>
  <si>
    <t>CC2CK59</t>
  </si>
  <si>
    <t>Cơ sở thiết kế trên máy tính</t>
  </si>
  <si>
    <t>DC2CK58</t>
  </si>
  <si>
    <t>CC2CK58</t>
  </si>
  <si>
    <t xml:space="preserve">Truyền động thủy lực và khí nén </t>
  </si>
  <si>
    <t>DC2CB96</t>
  </si>
  <si>
    <t>Quản trị chất lượng</t>
  </si>
  <si>
    <t>DC2CK19</t>
  </si>
  <si>
    <t>CC2CK19</t>
  </si>
  <si>
    <t>Kỹ thuật điều khiển tự động đo lường</t>
  </si>
  <si>
    <t>DC2CB97</t>
  </si>
  <si>
    <t>Dao động kỹ thuật</t>
  </si>
  <si>
    <t>DC2CK44</t>
  </si>
  <si>
    <t>CC2CK44</t>
  </si>
  <si>
    <t>Trang bị điện trên máy công nghiệp</t>
  </si>
  <si>
    <t>DC2CB94</t>
  </si>
  <si>
    <t>CC2CB94</t>
  </si>
  <si>
    <t>Văn hóa kinh doanh</t>
  </si>
  <si>
    <t>DC2KV90</t>
  </si>
  <si>
    <t>CC2KV90</t>
  </si>
  <si>
    <t>Thương mại điện tử</t>
  </si>
  <si>
    <t>DC2KV82</t>
  </si>
  <si>
    <t>CC2KV82</t>
  </si>
  <si>
    <t>Kinh tế quốc tế</t>
  </si>
  <si>
    <t>DC2KV84</t>
  </si>
  <si>
    <t>CC2KV84</t>
  </si>
  <si>
    <t>Kinh tế vận tải</t>
  </si>
  <si>
    <t>DC2KV83</t>
  </si>
  <si>
    <t>CC2KV83</t>
  </si>
  <si>
    <t>Kinh tế phát triển</t>
  </si>
  <si>
    <t>DC2KV92</t>
  </si>
  <si>
    <t>Thị trường chứng khoán</t>
  </si>
  <si>
    <t>CC2KV85</t>
  </si>
  <si>
    <t>Kinh tế đầu tư</t>
  </si>
  <si>
    <t>CC2KV86</t>
  </si>
  <si>
    <t>Kinh tế công cộng</t>
  </si>
  <si>
    <t>DC2CB89</t>
  </si>
  <si>
    <t>CC2CB89</t>
  </si>
  <si>
    <t>DC2KV93</t>
  </si>
  <si>
    <t>CC2KV93</t>
  </si>
  <si>
    <t>DC2KV72</t>
  </si>
  <si>
    <t>CC2KV72</t>
  </si>
  <si>
    <t xml:space="preserve">Quản trị học </t>
  </si>
  <si>
    <t>DC2KX46</t>
  </si>
  <si>
    <t>CC2KX46</t>
  </si>
  <si>
    <t>Thiết kế đường sắt</t>
  </si>
  <si>
    <t>DC2KX47</t>
  </si>
  <si>
    <t>CC2KX47</t>
  </si>
  <si>
    <t>Công trình cảng - đường thủy</t>
  </si>
  <si>
    <t>DC2DT61</t>
  </si>
  <si>
    <t>Kỹ thuật số</t>
  </si>
  <si>
    <t>DC2DT63</t>
  </si>
  <si>
    <t>Automat và ngôn ngữ hình thức</t>
  </si>
  <si>
    <t>Nhập môn chương trình dịch</t>
  </si>
  <si>
    <t>DC2DT57</t>
  </si>
  <si>
    <t>CC2DT57</t>
  </si>
  <si>
    <t>Kỹ thuật phần mềm ứng dụng</t>
  </si>
  <si>
    <t>Access</t>
  </si>
  <si>
    <t>Cơ sở dữ liệu nâng cao</t>
  </si>
  <si>
    <t>Các hệ phân tán</t>
  </si>
  <si>
    <t>DC3CD33</t>
  </si>
  <si>
    <t>CC3CD33</t>
  </si>
  <si>
    <t>Tiếng Anh 3</t>
  </si>
  <si>
    <t>DC3CA33</t>
  </si>
  <si>
    <t>DC3DB33</t>
  </si>
  <si>
    <t>DC3DS33</t>
  </si>
  <si>
    <t>CC3DS33</t>
  </si>
  <si>
    <t>DC3CC33</t>
  </si>
  <si>
    <t>CC3CC33</t>
  </si>
  <si>
    <t>DC3DD33</t>
  </si>
  <si>
    <t>CC3DD33</t>
  </si>
  <si>
    <t>DC3OT33</t>
  </si>
  <si>
    <t>CC3OT33</t>
  </si>
  <si>
    <t>DC3MX33</t>
  </si>
  <si>
    <t>CC3MX33</t>
  </si>
  <si>
    <t>DC3MT33</t>
  </si>
  <si>
    <t>CC3MT33</t>
  </si>
  <si>
    <t>DC3DM33</t>
  </si>
  <si>
    <t>CC3DM33</t>
  </si>
  <si>
    <t>DC3KT33</t>
  </si>
  <si>
    <t>CC3KT33</t>
  </si>
  <si>
    <t>DC3QT33</t>
  </si>
  <si>
    <t>CC3QT33</t>
  </si>
  <si>
    <t>CC3TN33</t>
  </si>
  <si>
    <t>DC3VS33</t>
  </si>
  <si>
    <t>CC3VS33</t>
  </si>
  <si>
    <t>DC3VB33</t>
  </si>
  <si>
    <t>CC3VB33</t>
  </si>
  <si>
    <t>DC3KX33</t>
  </si>
  <si>
    <t>CC3KX33</t>
  </si>
  <si>
    <t>DC3HT33</t>
  </si>
  <si>
    <t>CC3TH33</t>
  </si>
  <si>
    <t>DC3DT33</t>
  </si>
  <si>
    <t>CC3DT33</t>
  </si>
  <si>
    <t>DC3DB41</t>
  </si>
  <si>
    <t>Thiết kế đường 1</t>
  </si>
  <si>
    <t>CTDB</t>
  </si>
  <si>
    <t>DC3DB42</t>
  </si>
  <si>
    <t>Thiết kế đường 2 (Nút giao và đường cao tốc)</t>
  </si>
  <si>
    <t>DL3DB41</t>
  </si>
  <si>
    <t>DC3DB43</t>
  </si>
  <si>
    <t>Đồ án Thiết kế đường</t>
  </si>
  <si>
    <t>DC3DB44</t>
  </si>
  <si>
    <t>CC3DB41</t>
  </si>
  <si>
    <t>CL3DB41</t>
  </si>
  <si>
    <t>DC3CA41</t>
  </si>
  <si>
    <t>Thiết kế cầu 1</t>
  </si>
  <si>
    <t>DC3CA42</t>
  </si>
  <si>
    <t>Thiết kế cầu 2</t>
  </si>
  <si>
    <t>DL3CA41</t>
  </si>
  <si>
    <t>DC3CA43</t>
  </si>
  <si>
    <t>Đồ án Thiết kế cầu</t>
  </si>
  <si>
    <t>DC3CA44</t>
  </si>
  <si>
    <t>CC3CA41</t>
  </si>
  <si>
    <t>CL3CA41</t>
  </si>
  <si>
    <t>DC3DS41</t>
  </si>
  <si>
    <t>CTDS</t>
  </si>
  <si>
    <t>DL3DS41</t>
  </si>
  <si>
    <t>DC3DS44</t>
  </si>
  <si>
    <t>Đồ án Thiết kế đường sắt</t>
  </si>
  <si>
    <t>CC3DS41</t>
  </si>
  <si>
    <t>DC3DD41</t>
  </si>
  <si>
    <t>DC3DD42</t>
  </si>
  <si>
    <t>DL3DD41</t>
  </si>
  <si>
    <t>CC3DD41</t>
  </si>
  <si>
    <t>DC3DD43</t>
  </si>
  <si>
    <t>Kết cấu nhà bê tông cốt thép</t>
  </si>
  <si>
    <t>CC3DD43</t>
  </si>
  <si>
    <t>DC3DD44</t>
  </si>
  <si>
    <t>Kết cấu nhà thép</t>
  </si>
  <si>
    <t>CC3DD44</t>
  </si>
  <si>
    <t>DL3DD43</t>
  </si>
  <si>
    <t>Kết cấu nhà</t>
  </si>
  <si>
    <t>DC3DD45</t>
  </si>
  <si>
    <t>Đồ án Kết cấu nhà</t>
  </si>
  <si>
    <t>DC3DD46</t>
  </si>
  <si>
    <t>CC3DD46</t>
  </si>
  <si>
    <t>DC3DD51</t>
  </si>
  <si>
    <t>CC3DD51</t>
  </si>
  <si>
    <t>Kỹ thuật thi công 1</t>
  </si>
  <si>
    <t>DC3DD52</t>
  </si>
  <si>
    <t>CC3DD52</t>
  </si>
  <si>
    <t>Kỹ thuật thi công 2</t>
  </si>
  <si>
    <t>DC3DD53</t>
  </si>
  <si>
    <t>Tổ chức thi công công trình xây dựng</t>
  </si>
  <si>
    <t>DL3DD51</t>
  </si>
  <si>
    <t>Kỹ thuật thi công</t>
  </si>
  <si>
    <t>DL3DD53</t>
  </si>
  <si>
    <t>DC3DD54</t>
  </si>
  <si>
    <t>CC3DD53</t>
  </si>
  <si>
    <t>DC3DD61</t>
  </si>
  <si>
    <t>CC3DD61</t>
  </si>
  <si>
    <t>Thí nghiệm và kiểm định chất lượng công trình</t>
  </si>
  <si>
    <t>DC3CC47</t>
  </si>
  <si>
    <t>CC3CC47</t>
  </si>
  <si>
    <t>DC3CC31</t>
  </si>
  <si>
    <t>CC3CC31</t>
  </si>
  <si>
    <t>Động lực học sông biển</t>
  </si>
  <si>
    <t>DC3CC41</t>
  </si>
  <si>
    <t>CC3CC41</t>
  </si>
  <si>
    <t>Quy hoạch cảng</t>
  </si>
  <si>
    <t>DC3CC42</t>
  </si>
  <si>
    <t>Công trình bến cảng</t>
  </si>
  <si>
    <t>DL3CC42</t>
  </si>
  <si>
    <t>DC3CC43</t>
  </si>
  <si>
    <t>CC3CC42</t>
  </si>
  <si>
    <t>DC3CC44</t>
  </si>
  <si>
    <t>CC3CC44</t>
  </si>
  <si>
    <t xml:space="preserve">Công trình đường thủy </t>
  </si>
  <si>
    <t>DL3CC44</t>
  </si>
  <si>
    <t>DC3CC45</t>
  </si>
  <si>
    <t>DC3CC46</t>
  </si>
  <si>
    <t>CC3CC46</t>
  </si>
  <si>
    <t>DC3CC51</t>
  </si>
  <si>
    <t>CC3CC51</t>
  </si>
  <si>
    <t>DC3CC52</t>
  </si>
  <si>
    <t>CC3CC52</t>
  </si>
  <si>
    <t>DL3CC51</t>
  </si>
  <si>
    <t>DC3CC53</t>
  </si>
  <si>
    <t>DL3CC53</t>
  </si>
  <si>
    <t>DC3CC54</t>
  </si>
  <si>
    <t>CC3CC53</t>
  </si>
  <si>
    <t>DC3CC61</t>
  </si>
  <si>
    <t>CC3CC61</t>
  </si>
  <si>
    <t xml:space="preserve">Quản lý khai thác và kiểm định công trình </t>
  </si>
  <si>
    <t>DC3DB51</t>
  </si>
  <si>
    <t>Kỹ thuật thi công nền đường</t>
  </si>
  <si>
    <t>DC3DB52</t>
  </si>
  <si>
    <t>Kỹ thuật thi công mặt đường</t>
  </si>
  <si>
    <t>DL3DB53</t>
  </si>
  <si>
    <t>Kỹ thuật thi công và tổ chức thi công đường bộ</t>
  </si>
  <si>
    <t>CC3DB51</t>
  </si>
  <si>
    <t>CC3DB52</t>
  </si>
  <si>
    <t>CL3DB51</t>
  </si>
  <si>
    <t>Kỹ thuật thi công đường ô tô</t>
  </si>
  <si>
    <t>DC3CA51</t>
  </si>
  <si>
    <t>Kỹ thuật thi công cầu 1</t>
  </si>
  <si>
    <t>DC3CA52</t>
  </si>
  <si>
    <t>Kỹ thuật thi công cầu 2</t>
  </si>
  <si>
    <t>DL3CA53</t>
  </si>
  <si>
    <t>Kỹ thuật thi công và tổ chức thi công cầu</t>
  </si>
  <si>
    <t>CC3CA51</t>
  </si>
  <si>
    <t>CC3CA52</t>
  </si>
  <si>
    <t>CL3CA51</t>
  </si>
  <si>
    <t>Kỹ thuật thi công cầu</t>
  </si>
  <si>
    <t>DC3DS51</t>
  </si>
  <si>
    <t>Kỹ thuật thi công nền đường sắt</t>
  </si>
  <si>
    <t>DC3DS52</t>
  </si>
  <si>
    <t>DL3DS53</t>
  </si>
  <si>
    <t>Kỹ thuật thi công và tổ chức thi công đường sắt</t>
  </si>
  <si>
    <t>CC3DS51</t>
  </si>
  <si>
    <t>CC3DS52</t>
  </si>
  <si>
    <t>DC3DB74</t>
  </si>
  <si>
    <t>Công trình đường bộ</t>
  </si>
  <si>
    <t>DC3CA76</t>
  </si>
  <si>
    <t>Công trình hầm</t>
  </si>
  <si>
    <t>DC3CA75</t>
  </si>
  <si>
    <t>Công trình cầu</t>
  </si>
  <si>
    <t>DC3CD53</t>
  </si>
  <si>
    <t>DC3CD54</t>
  </si>
  <si>
    <t>DC3CA53</t>
  </si>
  <si>
    <t>DC3CA54</t>
  </si>
  <si>
    <t>DC3DB53</t>
  </si>
  <si>
    <t>DC3DB54</t>
  </si>
  <si>
    <t>DC3CS53</t>
  </si>
  <si>
    <t>DC3CS54</t>
  </si>
  <si>
    <t>CC3CD53</t>
  </si>
  <si>
    <t>CC3CS53</t>
  </si>
  <si>
    <t>Quản lý dự án đầu tư xây dựng công trình</t>
  </si>
  <si>
    <t>DC3DB61</t>
  </si>
  <si>
    <t>Quản lý khai thác và kiểm định đường</t>
  </si>
  <si>
    <t>DC3DB62</t>
  </si>
  <si>
    <t>DC3CA61</t>
  </si>
  <si>
    <t>Quản lý khai thác và kiểm định cầu</t>
  </si>
  <si>
    <t>DC3CA62</t>
  </si>
  <si>
    <t>DL3CD61</t>
  </si>
  <si>
    <t>Quản lý, khai thác và kiểm định công trình cầu, đường</t>
  </si>
  <si>
    <t>CC3CD61</t>
  </si>
  <si>
    <t>CL3CD61</t>
  </si>
  <si>
    <t>DC3DS61</t>
  </si>
  <si>
    <t>Quản lý khai thác và kiểm định đường sắt</t>
  </si>
  <si>
    <t>DL3CS61</t>
  </si>
  <si>
    <t>Quản lý, khai thác và kiểm định công trình cầu, đường sắt</t>
  </si>
  <si>
    <t>CC3CS61</t>
  </si>
  <si>
    <t>DC3CK71</t>
  </si>
  <si>
    <t>CC3CK71</t>
  </si>
  <si>
    <t xml:space="preserve">Động cơ đốt trong </t>
  </si>
  <si>
    <t>DL3CK71</t>
  </si>
  <si>
    <t>DC3CK72</t>
  </si>
  <si>
    <t xml:space="preserve">Đồ án Động cơ đốt trong </t>
  </si>
  <si>
    <t>DC3OT43</t>
  </si>
  <si>
    <t xml:space="preserve">Kết cấu - tính toán ô tô </t>
  </si>
  <si>
    <t>DL3OT43</t>
  </si>
  <si>
    <t>CC3OT43</t>
  </si>
  <si>
    <t>DC3OT44</t>
  </si>
  <si>
    <t xml:space="preserve">Đồ án Kết cấu - tính toán ô tô </t>
  </si>
  <si>
    <t>DC3OT31</t>
  </si>
  <si>
    <t xml:space="preserve">Trang bị điện và các thiết bị điều khiển tự động trên ô tô </t>
  </si>
  <si>
    <t>DL3OT31</t>
  </si>
  <si>
    <t>CC3OT31</t>
  </si>
  <si>
    <t>DC3OT55</t>
  </si>
  <si>
    <t>Công nghệ chế tạo phụ tùng ô tô</t>
  </si>
  <si>
    <t>DC3OT51</t>
  </si>
  <si>
    <t>CC3OT51</t>
  </si>
  <si>
    <t>Chẩn đoán và kiểm định kỹ thuật ô tô</t>
  </si>
  <si>
    <t>DL3OT51</t>
  </si>
  <si>
    <t>DC3OT52</t>
  </si>
  <si>
    <t>Công nghệ bảo dưỡng, sửa chữa ô tô</t>
  </si>
  <si>
    <t>DL3OT52</t>
  </si>
  <si>
    <t>CC3OT52</t>
  </si>
  <si>
    <t>DC3OT53</t>
  </si>
  <si>
    <t>CC3OT53</t>
  </si>
  <si>
    <t>Công nghệ lắp ráp ô tô</t>
  </si>
  <si>
    <t>DC3OT54</t>
  </si>
  <si>
    <t>Thí nghiệm ôtô</t>
  </si>
  <si>
    <t>DC3MX43</t>
  </si>
  <si>
    <t>DL3MX43</t>
  </si>
  <si>
    <t>CC3MX43</t>
  </si>
  <si>
    <t>Máy nâng vận chuyển</t>
  </si>
  <si>
    <t>DC3MX41</t>
  </si>
  <si>
    <t>CC3MX41</t>
  </si>
  <si>
    <t>Máy xây dựng chuyên dùng</t>
  </si>
  <si>
    <t>DL3MX41</t>
  </si>
  <si>
    <t>DC3MX42</t>
  </si>
  <si>
    <t>Đồ án Máy xây dựng chuyên dùng</t>
  </si>
  <si>
    <t>DC3MX44</t>
  </si>
  <si>
    <t>Máy sản xuất vật liệu xây dựng</t>
  </si>
  <si>
    <t>DC3MX45</t>
  </si>
  <si>
    <t>DL3MX45</t>
  </si>
  <si>
    <t>CC3MX45</t>
  </si>
  <si>
    <t>Máy làm đất</t>
  </si>
  <si>
    <t>DC3MX40</t>
  </si>
  <si>
    <t>Kết cấu thép máy xây dựng</t>
  </si>
  <si>
    <t>DC3MX51</t>
  </si>
  <si>
    <t>Chẩn đoán bảo dưỡng kỹ thuật máy xây dựng</t>
  </si>
  <si>
    <t>DL3MX51</t>
  </si>
  <si>
    <t>CC3MX51</t>
  </si>
  <si>
    <t>DC3MX53</t>
  </si>
  <si>
    <t>Sử dụng máy xây dựng</t>
  </si>
  <si>
    <t>DC3MX52</t>
  </si>
  <si>
    <t>CC3MX52</t>
  </si>
  <si>
    <t>DC3MT41</t>
  </si>
  <si>
    <t>Động cơ Diesel tàu thủy</t>
  </si>
  <si>
    <t>CKMT</t>
  </si>
  <si>
    <t>DC3MT42</t>
  </si>
  <si>
    <t>Đồ án Động cơ Diesel tàu thủy</t>
  </si>
  <si>
    <t>DC3MT40</t>
  </si>
  <si>
    <t>DL3MT40</t>
  </si>
  <si>
    <t>CC3MT40</t>
  </si>
  <si>
    <t>Lý thuyết và kết cấu tàu thủy</t>
  </si>
  <si>
    <t>DC3MT37</t>
  </si>
  <si>
    <t>Điện tàu thủy</t>
  </si>
  <si>
    <t>DL3MT37</t>
  </si>
  <si>
    <t>CC3MT37</t>
  </si>
  <si>
    <t>DC3MT32</t>
  </si>
  <si>
    <t>Kỹ thuật nồi hơi - tua bin tàu thủy</t>
  </si>
  <si>
    <t>DL3MT32</t>
  </si>
  <si>
    <t>CC3MT32</t>
  </si>
  <si>
    <t>DC3MT31</t>
  </si>
  <si>
    <t xml:space="preserve">Máy phụ tàu thủy </t>
  </si>
  <si>
    <t>DL3MT31</t>
  </si>
  <si>
    <t>CC3MT31</t>
  </si>
  <si>
    <t>DC3MT34</t>
  </si>
  <si>
    <t>Thiết kế trang trí hệ thống động lực tàu thủy</t>
  </si>
  <si>
    <t>DL3MT34</t>
  </si>
  <si>
    <t>CC3MT34</t>
  </si>
  <si>
    <t>DC3MT51</t>
  </si>
  <si>
    <t>Quy trình công nghệ sửa chữa máy tàu thủy</t>
  </si>
  <si>
    <t>DL3MT51</t>
  </si>
  <si>
    <t>CC3MT51</t>
  </si>
  <si>
    <t>DC3MT52</t>
  </si>
  <si>
    <t>Đồ án Quy trình công nghệ sửa chữa máy tàu thủy</t>
  </si>
  <si>
    <t>DC3MT35</t>
  </si>
  <si>
    <t>DL3MT35</t>
  </si>
  <si>
    <t>CC3MT35</t>
  </si>
  <si>
    <t>DC3MT36</t>
  </si>
  <si>
    <t>CC3MT36</t>
  </si>
  <si>
    <t>Hệ thống làm lạnh và điều hòa không khí</t>
  </si>
  <si>
    <t>DC3DM41</t>
  </si>
  <si>
    <t>Kết cấu tính toán đầu máy</t>
  </si>
  <si>
    <t>DL3DM41</t>
  </si>
  <si>
    <t>CC3DM41</t>
  </si>
  <si>
    <t>DC3DM42</t>
  </si>
  <si>
    <t>Kết cấu tính toán toa xe</t>
  </si>
  <si>
    <t>DL3DM42</t>
  </si>
  <si>
    <t>CC3DM42</t>
  </si>
  <si>
    <t>DC3DM43</t>
  </si>
  <si>
    <t>Đồ án Kết cấu tính toán đầu máy - toa xe</t>
  </si>
  <si>
    <t>DC3DM64</t>
  </si>
  <si>
    <t>Truyền động đầu máy</t>
  </si>
  <si>
    <t>DL3DM64</t>
  </si>
  <si>
    <t>CC3DM64</t>
  </si>
  <si>
    <t>DC3DM65</t>
  </si>
  <si>
    <t>Hãm đoàn tàu</t>
  </si>
  <si>
    <t>DL3DM65</t>
  </si>
  <si>
    <t>CC3DM65</t>
  </si>
  <si>
    <t>DC3DM62</t>
  </si>
  <si>
    <t>CC3DM62</t>
  </si>
  <si>
    <t>Đường sắt thường thức</t>
  </si>
  <si>
    <t>DC3DM63</t>
  </si>
  <si>
    <t>Động lực học đầu máy diesel</t>
  </si>
  <si>
    <t>DC3DM61</t>
  </si>
  <si>
    <t>CC3DM61</t>
  </si>
  <si>
    <t>Nghiệp vụ đầu máy toa xe</t>
  </si>
  <si>
    <t>DC3DM51</t>
  </si>
  <si>
    <t>Công nghệ bảo dưỡng, sửa chữa đầu máy</t>
  </si>
  <si>
    <t>CC3DM51</t>
  </si>
  <si>
    <t>Công nghệ sửa chữa đầu máy</t>
  </si>
  <si>
    <t>DC3DM52</t>
  </si>
  <si>
    <t>Công nghệ bảo dưỡng, sửa chữa toa xe</t>
  </si>
  <si>
    <t>CC3DM52</t>
  </si>
  <si>
    <t>Công nghệ sửa chữa toa xe</t>
  </si>
  <si>
    <t>DL3DM51</t>
  </si>
  <si>
    <t>Công nghệ bảo dưỡng, sửa chữa đầu máy-toa xe</t>
  </si>
  <si>
    <t>DC3KT20</t>
  </si>
  <si>
    <t>Tổ chức công tác kế toán trong doanh nghiệp</t>
  </si>
  <si>
    <t>DC3KT21</t>
  </si>
  <si>
    <t>CC3KT21</t>
  </si>
  <si>
    <t>Kế toán tài chính 1</t>
  </si>
  <si>
    <t>DC3KT22</t>
  </si>
  <si>
    <t>CC3KT22</t>
  </si>
  <si>
    <t>Kế toán tài chính 2</t>
  </si>
  <si>
    <t>DC3KT23</t>
  </si>
  <si>
    <t>CC3KT23</t>
  </si>
  <si>
    <t>Kế toán tài chính 3</t>
  </si>
  <si>
    <t>DL3KT21</t>
  </si>
  <si>
    <t>CL3KT21</t>
  </si>
  <si>
    <t>DC3KT24</t>
  </si>
  <si>
    <t>Kế toán tổng hợp</t>
  </si>
  <si>
    <t>DC3KT25</t>
  </si>
  <si>
    <t>Đồ án Kế toán</t>
  </si>
  <si>
    <t>DC3KT26</t>
  </si>
  <si>
    <t>CC3KT26</t>
  </si>
  <si>
    <t>Kế toán quản trị</t>
  </si>
  <si>
    <t>DC3QT64</t>
  </si>
  <si>
    <t>CC3QT64</t>
  </si>
  <si>
    <t>Quản trị tài chính doanh nghiệp</t>
  </si>
  <si>
    <t>KVQT</t>
  </si>
  <si>
    <t>DC3KV49</t>
  </si>
  <si>
    <t>CC3KV49</t>
  </si>
  <si>
    <t>Thuế</t>
  </si>
  <si>
    <t>DC3KT27</t>
  </si>
  <si>
    <t>CC3KT27</t>
  </si>
  <si>
    <t>Kế toán thuế</t>
  </si>
  <si>
    <t>DC3KT29</t>
  </si>
  <si>
    <t>CC3KT29</t>
  </si>
  <si>
    <t>Kế toán xây dựng cơ bản</t>
  </si>
  <si>
    <t>DC3KV31</t>
  </si>
  <si>
    <t>CC3KV31</t>
  </si>
  <si>
    <t>Thống kê kinh doanh</t>
  </si>
  <si>
    <t>DC3KV32</t>
  </si>
  <si>
    <t>CC3KV32</t>
  </si>
  <si>
    <t>Phân tích hoạt động kinh doanh</t>
  </si>
  <si>
    <t>DC3KV43</t>
  </si>
  <si>
    <t>Kiểm toán báo cáo tài chính</t>
  </si>
  <si>
    <t>DC3QT61</t>
  </si>
  <si>
    <t>CC3QT61</t>
  </si>
  <si>
    <t>Quản trị sản xuất 1</t>
  </si>
  <si>
    <t>DC3QT62</t>
  </si>
  <si>
    <t>CC3QT62</t>
  </si>
  <si>
    <t>Quản trị sản xuất 2</t>
  </si>
  <si>
    <t>DL3QT62</t>
  </si>
  <si>
    <t>Quản trị sản xuất - tài chính</t>
  </si>
  <si>
    <t>DC3QT65</t>
  </si>
  <si>
    <t>CC3QT65</t>
  </si>
  <si>
    <t>Quản trị nhân sự</t>
  </si>
  <si>
    <t>DC3QT66</t>
  </si>
  <si>
    <t>CC3QT66</t>
  </si>
  <si>
    <t>Quản trị marketing</t>
  </si>
  <si>
    <t>DC3QT67</t>
  </si>
  <si>
    <t>CC3QT67</t>
  </si>
  <si>
    <t>DC3QT68</t>
  </si>
  <si>
    <t>Quản trị dự án đầu tư</t>
  </si>
  <si>
    <t>DC3QT63</t>
  </si>
  <si>
    <t>Quản trị chiến lược</t>
  </si>
  <si>
    <t>DC3QT51</t>
  </si>
  <si>
    <t>CC3QT51</t>
  </si>
  <si>
    <t>Quản trị doanh nghiệp</t>
  </si>
  <si>
    <t>DC3QT52</t>
  </si>
  <si>
    <t>Đồ án Quản trị doanh nghiệp</t>
  </si>
  <si>
    <t>DC3QT12</t>
  </si>
  <si>
    <t>CC3QT12</t>
  </si>
  <si>
    <t>Giao tiếp và đàm phán trong kinh doanh</t>
  </si>
  <si>
    <t>DC3QT53</t>
  </si>
  <si>
    <t>CC3QT53</t>
  </si>
  <si>
    <t>Quản trị hành chính văn phòng</t>
  </si>
  <si>
    <t>CC3TN49</t>
  </si>
  <si>
    <t>CC3TN31</t>
  </si>
  <si>
    <t>Tài chính doanh nghiệp 1</t>
  </si>
  <si>
    <t>CC3TN32</t>
  </si>
  <si>
    <t>Tài chính doanh nghiệp 2</t>
  </si>
  <si>
    <t>CC3TN34</t>
  </si>
  <si>
    <t>Phân tích tài chính doanh nghiệp</t>
  </si>
  <si>
    <t>CC3TN41</t>
  </si>
  <si>
    <t>Nghiệp vụ ngân hàng thương mại 1</t>
  </si>
  <si>
    <t>CC3TN42</t>
  </si>
  <si>
    <t>Nghiệp vụ ngân hàng thương mại 2</t>
  </si>
  <si>
    <t>CC3TN28</t>
  </si>
  <si>
    <t xml:space="preserve">Kế toán ngân hàng thương mại </t>
  </si>
  <si>
    <t>CC3TN36</t>
  </si>
  <si>
    <t>Thẩm định tín dụng</t>
  </si>
  <si>
    <t>CC3TN35</t>
  </si>
  <si>
    <t>Tài chính quốc tế</t>
  </si>
  <si>
    <t>DC3VS51</t>
  </si>
  <si>
    <t>CC3VS51</t>
  </si>
  <si>
    <t>Thiết kế ga đường sắt</t>
  </si>
  <si>
    <t>DC3VS14</t>
  </si>
  <si>
    <t>CC3VS14</t>
  </si>
  <si>
    <t>Pháp luật về kinh doanh vận tải đường sắt</t>
  </si>
  <si>
    <t>DC3VS61</t>
  </si>
  <si>
    <t>CC3VS61</t>
  </si>
  <si>
    <t>Tổ chức chạy tàu 1</t>
  </si>
  <si>
    <t>DC3VS62</t>
  </si>
  <si>
    <t>DL3VS62</t>
  </si>
  <si>
    <t>Tổ chức chạy tàu 2</t>
  </si>
  <si>
    <t>CC3VS62</t>
  </si>
  <si>
    <t>CL3VS62</t>
  </si>
  <si>
    <t>DC3VS63</t>
  </si>
  <si>
    <t>CC3VS63</t>
  </si>
  <si>
    <t>Tổ chức chạy tàu 3</t>
  </si>
  <si>
    <t>Tổ chức chạy tàu</t>
  </si>
  <si>
    <t>DC3KV15</t>
  </si>
  <si>
    <t>CC3KV15</t>
  </si>
  <si>
    <t>Logistics</t>
  </si>
  <si>
    <t>DC3VS11</t>
  </si>
  <si>
    <t>CC3VS11</t>
  </si>
  <si>
    <t>Qui trình qui phạm đường sắt</t>
  </si>
  <si>
    <t>DC3VS68</t>
  </si>
  <si>
    <t>CC3VS68</t>
  </si>
  <si>
    <t>Vận tải liên vận đường sắt quốc tế</t>
  </si>
  <si>
    <t>DC3VS69</t>
  </si>
  <si>
    <t>CC3VS69</t>
  </si>
  <si>
    <t>Tổ chức vận tải hành khách và du lịch đường sắt</t>
  </si>
  <si>
    <t>DC3VS65</t>
  </si>
  <si>
    <t>CC3VS65</t>
  </si>
  <si>
    <t>DL3VS65</t>
  </si>
  <si>
    <t>DC3VS66</t>
  </si>
  <si>
    <t>Đồ án Tổ chức vận tải hàng hóa vận tải đường sắt</t>
  </si>
  <si>
    <t>DC3VS74</t>
  </si>
  <si>
    <t>DC3VS75</t>
  </si>
  <si>
    <t>Giá thành vận tải đường sắt</t>
  </si>
  <si>
    <t>DC3VS72</t>
  </si>
  <si>
    <t>CC3VS72</t>
  </si>
  <si>
    <t>Phân tích hoạt động kinh doanh vận tải đường sắt</t>
  </si>
  <si>
    <t>DC3VS73</t>
  </si>
  <si>
    <t>DC3VB13</t>
  </si>
  <si>
    <t>CC3VB13</t>
  </si>
  <si>
    <t>Tổ chức xếp dỡ</t>
  </si>
  <si>
    <t>DC3VB14</t>
  </si>
  <si>
    <t>CC3VB14</t>
  </si>
  <si>
    <t>Pháp luật về kinh doanh vận tải ô tô</t>
  </si>
  <si>
    <t>DC3VB61</t>
  </si>
  <si>
    <t>CC3VB61</t>
  </si>
  <si>
    <t>Tổ chức vận tải hàng hóa</t>
  </si>
  <si>
    <t>DC3VB62</t>
  </si>
  <si>
    <t>Đồ án Tổ chức vận tải hàng hóa</t>
  </si>
  <si>
    <t>DL3VB61</t>
  </si>
  <si>
    <t>DC3VB63</t>
  </si>
  <si>
    <t>CC3VB63</t>
  </si>
  <si>
    <t>Tổ chức vận tải hành khách</t>
  </si>
  <si>
    <t>DC3VB64</t>
  </si>
  <si>
    <t>Đồ án Tổ chức vận tải hành khách</t>
  </si>
  <si>
    <t>DC3VB51</t>
  </si>
  <si>
    <t>CC3VB51</t>
  </si>
  <si>
    <t>Cấu tạo ô tô</t>
  </si>
  <si>
    <t>DC3VB16</t>
  </si>
  <si>
    <t>CC3VB16</t>
  </si>
  <si>
    <t>Thương vụ vận tải</t>
  </si>
  <si>
    <t>DC3VB71</t>
  </si>
  <si>
    <t>CC3VB71</t>
  </si>
  <si>
    <t>Thống kê doanh nghiệp vận tải ô tô</t>
  </si>
  <si>
    <t>DC3VB74</t>
  </si>
  <si>
    <t>Kế toán doanh nghiệp vận tải ô tô</t>
  </si>
  <si>
    <t>DC3VB73</t>
  </si>
  <si>
    <t>CC3VB73</t>
  </si>
  <si>
    <t>Tài chính doanh nghiệp vận tải ô tô</t>
  </si>
  <si>
    <t>DC3VB65</t>
  </si>
  <si>
    <t>CC3VB65</t>
  </si>
  <si>
    <t>Tổ chức và quản lý doanh nghiệp vận tải ô tô</t>
  </si>
  <si>
    <t>DL3VB65</t>
  </si>
  <si>
    <t>DC3VB66</t>
  </si>
  <si>
    <t>DC3VB72</t>
  </si>
  <si>
    <t>CC3VB72</t>
  </si>
  <si>
    <t>DC3KX61</t>
  </si>
  <si>
    <t>CC3KX61</t>
  </si>
  <si>
    <t xml:space="preserve">Thống kê xây dựng </t>
  </si>
  <si>
    <t>DC3KX75</t>
  </si>
  <si>
    <t>DL3KX75</t>
  </si>
  <si>
    <t>CC3KX75</t>
  </si>
  <si>
    <t>Định mức kinh tế kỹ thuật xây dựng</t>
  </si>
  <si>
    <t>DC3KX38</t>
  </si>
  <si>
    <t>CC3KX38</t>
  </si>
  <si>
    <t>DC3KX37</t>
  </si>
  <si>
    <t>CC3KX37</t>
  </si>
  <si>
    <t>Tài chính doanh nghiệp xây dựng</t>
  </si>
  <si>
    <t>DC3KX71</t>
  </si>
  <si>
    <t>CC3KX71</t>
  </si>
  <si>
    <t>DC3KX72</t>
  </si>
  <si>
    <t>CC3KX72</t>
  </si>
  <si>
    <t>DC3KX73</t>
  </si>
  <si>
    <t>DC3KX76</t>
  </si>
  <si>
    <t>CC3KX76</t>
  </si>
  <si>
    <t>Định giá sản phẩm xây dựng</t>
  </si>
  <si>
    <t>DC3KX77</t>
  </si>
  <si>
    <t>CC3KX77</t>
  </si>
  <si>
    <t>Đồ án Dự toán xây dựng công trình</t>
  </si>
  <si>
    <t>DC3KX78</t>
  </si>
  <si>
    <t>Tổ chức và quản lý thi công công trình xây dựng</t>
  </si>
  <si>
    <t>DC3KX79</t>
  </si>
  <si>
    <t>Đồ án Lập hồ sơ dự thầu xây dựng công trình</t>
  </si>
  <si>
    <t>DC3KX74</t>
  </si>
  <si>
    <t>DL3KX74</t>
  </si>
  <si>
    <t>CC3KX74</t>
  </si>
  <si>
    <t>Phân tích hoạt động kinh tế của doanh nghiệp xây dựng</t>
  </si>
  <si>
    <t>DC3HT40</t>
  </si>
  <si>
    <t>Phân tích và thiết kế hướng đối tượng</t>
  </si>
  <si>
    <t>DC3HT21</t>
  </si>
  <si>
    <t>Hệ quản trị Cơ sở dữ liệu</t>
  </si>
  <si>
    <t>DC3HT12</t>
  </si>
  <si>
    <t>Trí tuệ nhân tạo</t>
  </si>
  <si>
    <t>DC3HT22</t>
  </si>
  <si>
    <t>Hệ trợ giúp quyết định</t>
  </si>
  <si>
    <t>DC3HT16</t>
  </si>
  <si>
    <t>Nhập môn Xử lý ảnh</t>
  </si>
  <si>
    <t>DC3HT15</t>
  </si>
  <si>
    <t>Ngôn ngữ mô hình hóa UML</t>
  </si>
  <si>
    <t>DC3HT51</t>
  </si>
  <si>
    <t>An toàn và bảo mật hệ thống thông tin</t>
  </si>
  <si>
    <t>DC3HT23</t>
  </si>
  <si>
    <t>Hệ cơ sở tri thức</t>
  </si>
  <si>
    <t>DC3HT49</t>
  </si>
  <si>
    <t>CC3HT49</t>
  </si>
  <si>
    <t>Đồ án Xây dựng hệ thống thông tin</t>
  </si>
  <si>
    <t>CC3TH49</t>
  </si>
  <si>
    <t>DC3HT48</t>
  </si>
  <si>
    <t>Đồ án Mạng máy tính</t>
  </si>
  <si>
    <t>DC3HT46</t>
  </si>
  <si>
    <t>Thiết kế mạng máy tính</t>
  </si>
  <si>
    <t>DC3TT47</t>
  </si>
  <si>
    <t>CC3TT47</t>
  </si>
  <si>
    <t>Quản trị mạng</t>
  </si>
  <si>
    <t>CC3TH11</t>
  </si>
  <si>
    <t>Kỹ thuật đồ hoạ ứng dụng</t>
  </si>
  <si>
    <t>CC3TH41</t>
  </si>
  <si>
    <t>Thiết kế và lập trình Web</t>
  </si>
  <si>
    <t>CC3TH42</t>
  </si>
  <si>
    <t>Công nghệ, thiết bị và thiết kế mạng</t>
  </si>
  <si>
    <t>CC3TH43</t>
  </si>
  <si>
    <t>Lập trình quản lý</t>
  </si>
  <si>
    <t>CC3TH44</t>
  </si>
  <si>
    <t>CC3TH12</t>
  </si>
  <si>
    <t>CC3TH13</t>
  </si>
  <si>
    <t>CC3TH14</t>
  </si>
  <si>
    <t>SQL</t>
  </si>
  <si>
    <t>CC3TH31</t>
  </si>
  <si>
    <t>Nguyên lý hệ điều hành</t>
  </si>
  <si>
    <t>DC3DT71</t>
  </si>
  <si>
    <t>CC3DT71</t>
  </si>
  <si>
    <t>Thông tin số</t>
  </si>
  <si>
    <t>DC3DT72</t>
  </si>
  <si>
    <t>CC3DT72</t>
  </si>
  <si>
    <t>Thông tin vô tuyến</t>
  </si>
  <si>
    <t>DC3DT64</t>
  </si>
  <si>
    <t>An ninh mạng thông tin</t>
  </si>
  <si>
    <t>DC3DT63</t>
  </si>
  <si>
    <t>Hệ thống viễn thông</t>
  </si>
  <si>
    <t>DC3DT60</t>
  </si>
  <si>
    <t>CC3DT60</t>
  </si>
  <si>
    <t xml:space="preserve">Cơ sở truyền số liệu </t>
  </si>
  <si>
    <t>DC3DT61</t>
  </si>
  <si>
    <t>Mạng viễn thông</t>
  </si>
  <si>
    <t>DL3DT61</t>
  </si>
  <si>
    <t>DC3DT62</t>
  </si>
  <si>
    <t>Đồ án Mạng viễn thông</t>
  </si>
  <si>
    <t>CC3DT61</t>
  </si>
  <si>
    <t>DC3DT73</t>
  </si>
  <si>
    <t>Thông tin di động</t>
  </si>
  <si>
    <t>DC3DT74</t>
  </si>
  <si>
    <t>CC3DT74</t>
  </si>
  <si>
    <t>Thông tin quang</t>
  </si>
  <si>
    <t>DC3CT92</t>
  </si>
  <si>
    <t>CC3CT92</t>
  </si>
  <si>
    <t>Dự toán công trình</t>
  </si>
  <si>
    <t>DC3CD60</t>
  </si>
  <si>
    <t>CC3CD60</t>
  </si>
  <si>
    <t>DC3CA60</t>
  </si>
  <si>
    <t>CC3CA60</t>
  </si>
  <si>
    <t>DC3DB60</t>
  </si>
  <si>
    <t>CC3DB60</t>
  </si>
  <si>
    <t>DC3CS60</t>
  </si>
  <si>
    <t>CC3CS60</t>
  </si>
  <si>
    <t>DC3CC60</t>
  </si>
  <si>
    <t>CC3CC60</t>
  </si>
  <si>
    <t>DC3DD60</t>
  </si>
  <si>
    <t>CC3DD60</t>
  </si>
  <si>
    <t>DC3CT91</t>
  </si>
  <si>
    <t>CC3CT91</t>
  </si>
  <si>
    <t>KVKX</t>
  </si>
  <si>
    <t>DC3DB71</t>
  </si>
  <si>
    <t>CC3DB71</t>
  </si>
  <si>
    <t>DC3DB72</t>
  </si>
  <si>
    <t>Giao thông đô thị và đường phố</t>
  </si>
  <si>
    <t>DC3DB73</t>
  </si>
  <si>
    <t xml:space="preserve">Tổ chức giao thông </t>
  </si>
  <si>
    <t>DC3DS77</t>
  </si>
  <si>
    <t>Công trình đường sắt</t>
  </si>
  <si>
    <t>DC3DD71</t>
  </si>
  <si>
    <t>CC3DD71</t>
  </si>
  <si>
    <t>Vật lý kiến trúc</t>
  </si>
  <si>
    <t>DC3DD72</t>
  </si>
  <si>
    <t>Kết cấu thép đặc biệt</t>
  </si>
  <si>
    <t>DC3DD73</t>
  </si>
  <si>
    <t>Kết cấu bê tông đặc biệt</t>
  </si>
  <si>
    <t>DC3CC32</t>
  </si>
  <si>
    <t>Độ tin cậy của công trình bến cảng</t>
  </si>
  <si>
    <t>DC3CC48</t>
  </si>
  <si>
    <t>Công trình bảo vệ bờ và chắn sóng</t>
  </si>
  <si>
    <t>DC3CT94</t>
  </si>
  <si>
    <t>DC3OT36</t>
  </si>
  <si>
    <t>CC3OT36</t>
  </si>
  <si>
    <t>Hệ thống điều hòa và thiết bị tiện nghi trên ô tô</t>
  </si>
  <si>
    <t>DC3CK21</t>
  </si>
  <si>
    <t>CC3CK21</t>
  </si>
  <si>
    <t>Nhiên liệu và vật liệu bôi trơn</t>
  </si>
  <si>
    <t>DC3CK81</t>
  </si>
  <si>
    <t>CC3CK81</t>
  </si>
  <si>
    <t>Cơ điện tử</t>
  </si>
  <si>
    <t>DC3CK82</t>
  </si>
  <si>
    <t>CC3CK82</t>
  </si>
  <si>
    <t>Hệ thống treo điều khiển điện tử</t>
  </si>
  <si>
    <t>DC3CK83</t>
  </si>
  <si>
    <t>CC3CK83</t>
  </si>
  <si>
    <t>Hệ thống nhiên liệu diesel điều khiển điện tử</t>
  </si>
  <si>
    <t>DC3CK84</t>
  </si>
  <si>
    <t>CC3CK84</t>
  </si>
  <si>
    <t>Hệ thống phanh điều khiển điện tử</t>
  </si>
  <si>
    <t>DC3OT85</t>
  </si>
  <si>
    <t>CC3OT85</t>
  </si>
  <si>
    <t xml:space="preserve">Hộp số tự động trên ô tô </t>
  </si>
  <si>
    <t>DC3OT34</t>
  </si>
  <si>
    <t>CC3OT34</t>
  </si>
  <si>
    <t>Xe chuyên dùng</t>
  </si>
  <si>
    <t>DC3MX54</t>
  </si>
  <si>
    <t>Thử nghiệm máy xây dựng</t>
  </si>
  <si>
    <t>DC3MX91</t>
  </si>
  <si>
    <t>CC3MX91</t>
  </si>
  <si>
    <t>Cầu đường đại cương</t>
  </si>
  <si>
    <t>DC3MX38</t>
  </si>
  <si>
    <t>CC3MX38</t>
  </si>
  <si>
    <t>Hệ thống điều hòa và thiết bị tiện nghi trên máy xây dựng</t>
  </si>
  <si>
    <t>DC3MT92</t>
  </si>
  <si>
    <t>CC3MT92</t>
  </si>
  <si>
    <t>DC3MT93</t>
  </si>
  <si>
    <t>CC3MT93</t>
  </si>
  <si>
    <t>Nhiên liệu thay thế</t>
  </si>
  <si>
    <t>DC3MT94</t>
  </si>
  <si>
    <t>CC3MT94</t>
  </si>
  <si>
    <t>Động cơ diesel đời mới</t>
  </si>
  <si>
    <t>DC3MT95</t>
  </si>
  <si>
    <t>CC3MT95</t>
  </si>
  <si>
    <t>DC3DM96</t>
  </si>
  <si>
    <t>CC3DM96</t>
  </si>
  <si>
    <t>Trang bị điện trên đầu máy - toa xe</t>
  </si>
  <si>
    <t>DC3DM97</t>
  </si>
  <si>
    <t>CC3DM97</t>
  </si>
  <si>
    <t>DC3KV30</t>
  </si>
  <si>
    <t>CC3KV30</t>
  </si>
  <si>
    <t>Kế toán hành chính sự nghiệp</t>
  </si>
  <si>
    <t>DC3KT60</t>
  </si>
  <si>
    <t>CC3KT60</t>
  </si>
  <si>
    <t>Tin học kế toán</t>
  </si>
  <si>
    <t>DC3KV28</t>
  </si>
  <si>
    <t>CC3KV28</t>
  </si>
  <si>
    <t>Kế toán thương mại</t>
  </si>
  <si>
    <t>DC3KV92</t>
  </si>
  <si>
    <t>CC3KV92</t>
  </si>
  <si>
    <t>Hệ thống thông tin quản lý</t>
  </si>
  <si>
    <t>DC3QT94</t>
  </si>
  <si>
    <t>CC3QT94</t>
  </si>
  <si>
    <t>DC3QT11</t>
  </si>
  <si>
    <t>CC3QT11</t>
  </si>
  <si>
    <t>DC3QT69</t>
  </si>
  <si>
    <t>Quản trị rủi ro</t>
  </si>
  <si>
    <t>DC3QT70</t>
  </si>
  <si>
    <t>Quản trị Logicstic</t>
  </si>
  <si>
    <t>DC3QT71</t>
  </si>
  <si>
    <t>CC3QT71</t>
  </si>
  <si>
    <t>Quản trị thương hiệu</t>
  </si>
  <si>
    <t>CC3TN82</t>
  </si>
  <si>
    <t>Nghiệp vụ ngân hàng trung ương</t>
  </si>
  <si>
    <t>CC3TN60</t>
  </si>
  <si>
    <t>CC3TN83</t>
  </si>
  <si>
    <t>Kỹ năng giao dịch trong kinh doanh ngân hàng</t>
  </si>
  <si>
    <t>CC3TN84</t>
  </si>
  <si>
    <t>Thanh toán quốc tế và tài trợ xuất nhập khẩu</t>
  </si>
  <si>
    <t>DC3VS71</t>
  </si>
  <si>
    <t>CC3VS71</t>
  </si>
  <si>
    <t>Kế toán vận tải đường sắt</t>
  </si>
  <si>
    <t>DC3VS80</t>
  </si>
  <si>
    <t>CC3VS80</t>
  </si>
  <si>
    <t>Quản lý doanh nghiệp vận tải đường sắt</t>
  </si>
  <si>
    <t>DC3VB76</t>
  </si>
  <si>
    <t>DC3VB75</t>
  </si>
  <si>
    <t>CC3VB75</t>
  </si>
  <si>
    <t xml:space="preserve">Giao nhận vận tải </t>
  </si>
  <si>
    <t>DC3KV77</t>
  </si>
  <si>
    <t>CC3KV77</t>
  </si>
  <si>
    <t>DC3KX93</t>
  </si>
  <si>
    <t>CC3KX93</t>
  </si>
  <si>
    <t>DC3KX63</t>
  </si>
  <si>
    <t>CC3KX63</t>
  </si>
  <si>
    <t>Quản trị kinh doanh xây dựng</t>
  </si>
  <si>
    <t>DC3KX62</t>
  </si>
  <si>
    <t>CC3KX62</t>
  </si>
  <si>
    <t>Điều tra qui hoạch xây dựng</t>
  </si>
  <si>
    <t>DC3TH63</t>
  </si>
  <si>
    <t>Hệ điều hành Unix</t>
  </si>
  <si>
    <t>DC3TH24</t>
  </si>
  <si>
    <t>Cơ sở dữ liệu phân tán</t>
  </si>
  <si>
    <t>DC3TH17</t>
  </si>
  <si>
    <t>Nhập môn tương tác người - máy</t>
  </si>
  <si>
    <t>DC3TH25</t>
  </si>
  <si>
    <t>Đồ họa ứng dụng</t>
  </si>
  <si>
    <t>CC3TH45</t>
  </si>
  <si>
    <t>Linux và phần mềm mã nguồn mở</t>
  </si>
  <si>
    <t>CC3TH22</t>
  </si>
  <si>
    <t>CC3TH85</t>
  </si>
  <si>
    <t>Công nghệ Web và dịch vụ trực tuyến</t>
  </si>
  <si>
    <t>DC3DT81</t>
  </si>
  <si>
    <t>CC3DT81</t>
  </si>
  <si>
    <t>Công nghệ Multimedia</t>
  </si>
  <si>
    <t>DC3DT82</t>
  </si>
  <si>
    <t>CC3DT82</t>
  </si>
  <si>
    <t>Công nghệ vi điện tử</t>
  </si>
  <si>
    <t>DC3DT83</t>
  </si>
  <si>
    <t>CC3DT83</t>
  </si>
  <si>
    <t>Hệ thống nhúng</t>
  </si>
  <si>
    <t>DC3DT84</t>
  </si>
  <si>
    <t>CC3DT84</t>
  </si>
  <si>
    <t>Giao tiếp máy tính và thu nhận dữ liệu</t>
  </si>
  <si>
    <t>DC4CT11</t>
  </si>
  <si>
    <t>CC4CT11</t>
  </si>
  <si>
    <t>Thực hành trắc địa</t>
  </si>
  <si>
    <t>DC4CT13</t>
  </si>
  <si>
    <t>CC4CT13</t>
  </si>
  <si>
    <t>Thực tập Kỹ thuật thi công cơ bản</t>
  </si>
  <si>
    <t>CTXU</t>
  </si>
  <si>
    <t>DC4CD21</t>
  </si>
  <si>
    <t>CC4CD21</t>
  </si>
  <si>
    <t xml:space="preserve">Thực tập Khảo sát thiết kế cầu, đường </t>
  </si>
  <si>
    <t>DC4CA21</t>
  </si>
  <si>
    <t>Thực tập Khảo sát thiết kế cầu</t>
  </si>
  <si>
    <t>DC4DB21</t>
  </si>
  <si>
    <t>Thực tập Khảo sát thiết kế đường</t>
  </si>
  <si>
    <t>DC4CS21</t>
  </si>
  <si>
    <t>CC4CS21</t>
  </si>
  <si>
    <t>Thực tập Khảo sát thiết kế cầu, đường sắt</t>
  </si>
  <si>
    <t>DC4CC21</t>
  </si>
  <si>
    <t>CC4CC21</t>
  </si>
  <si>
    <t>Thực tập Khảo sát thiết kế cảng - đường thủy</t>
  </si>
  <si>
    <t>DC4CD22</t>
  </si>
  <si>
    <t>CC4CD22</t>
  </si>
  <si>
    <t>Thực tập Thí nghiệm và kiểm định cầu, đường</t>
  </si>
  <si>
    <t>DC4CA22</t>
  </si>
  <si>
    <t>Thực tập Thí nghiệm và kiểm định cầu</t>
  </si>
  <si>
    <t>DC4DB22</t>
  </si>
  <si>
    <t>Thực tập Thí nghiệm và kiểm định đường</t>
  </si>
  <si>
    <t>DC4CS22</t>
  </si>
  <si>
    <t>CC4CS22</t>
  </si>
  <si>
    <t>Thực tập Thí nghiệm và kiểm định cầu, đường sắt</t>
  </si>
  <si>
    <t>DC4CC22</t>
  </si>
  <si>
    <t>CC4CC22</t>
  </si>
  <si>
    <t>DC4DD22</t>
  </si>
  <si>
    <t>CC4DD22</t>
  </si>
  <si>
    <t>Thực tập Thí nghiệm và kiểm định công trình</t>
  </si>
  <si>
    <t>DC4CK11</t>
  </si>
  <si>
    <t>CC4CK11</t>
  </si>
  <si>
    <t>Thực tập Nhập môn cơ khí</t>
  </si>
  <si>
    <t>DC4OT21</t>
  </si>
  <si>
    <t>CC4OT21</t>
  </si>
  <si>
    <t>Thực tập Cấu tạo ô tô 1</t>
  </si>
  <si>
    <t>DC4OT22</t>
  </si>
  <si>
    <t>CC4OT22</t>
  </si>
  <si>
    <t>Thực tập Cấu tạo ô tô 2</t>
  </si>
  <si>
    <t>DC4OT23</t>
  </si>
  <si>
    <t>CC4OT23</t>
  </si>
  <si>
    <t>Thực tập Chẩn đoán và kiểm định kỹ thuật ô tô</t>
  </si>
  <si>
    <t>DC4OT24</t>
  </si>
  <si>
    <t>CC4OT24</t>
  </si>
  <si>
    <t>Thực tập Bảo dưỡng kỹ thuật và sửa chữa ô tô 1</t>
  </si>
  <si>
    <t>DC4OT25</t>
  </si>
  <si>
    <t>CC4OT25</t>
  </si>
  <si>
    <t>Thực tập Bảo dưỡng kỹ thuật và sửa chữa ô tô 2</t>
  </si>
  <si>
    <t>DC4CK13</t>
  </si>
  <si>
    <t>CC4CK13</t>
  </si>
  <si>
    <t xml:space="preserve">Thực tập Động cơ đốt trong </t>
  </si>
  <si>
    <t>DC4MX21</t>
  </si>
  <si>
    <t>CC4MX21</t>
  </si>
  <si>
    <t>Thực tập Cấu tạo máy xây dựng</t>
  </si>
  <si>
    <t>DC4MX13</t>
  </si>
  <si>
    <t>CC4MX13</t>
  </si>
  <si>
    <t>Thực hành thí nghiệm thủy - khí</t>
  </si>
  <si>
    <t>DC4MX22</t>
  </si>
  <si>
    <t>CC4MX22</t>
  </si>
  <si>
    <t>Thưc tập Chẩn đoán kỹ thuật máy xây dựng</t>
  </si>
  <si>
    <t>DC4MX23</t>
  </si>
  <si>
    <t>CC4MX23</t>
  </si>
  <si>
    <t>Thực tập Bảo dưỡng kỹ thuật và sửa chữa máy xây dựng</t>
  </si>
  <si>
    <t>DC4CK12</t>
  </si>
  <si>
    <t>CC4CK12</t>
  </si>
  <si>
    <t>Thực tập Máy công cụ</t>
  </si>
  <si>
    <t>DC4MT21</t>
  </si>
  <si>
    <t>CC4MT21</t>
  </si>
  <si>
    <t>Thực tập Động cơ Diesel tàu thủy</t>
  </si>
  <si>
    <t>DC4MT22</t>
  </si>
  <si>
    <t>CC4MT22</t>
  </si>
  <si>
    <t>Thực tập Máy phụ tàu thủy</t>
  </si>
  <si>
    <t>DC4MT23</t>
  </si>
  <si>
    <t>CC4MT23</t>
  </si>
  <si>
    <t>DC4DM21</t>
  </si>
  <si>
    <t>CC4DM21</t>
  </si>
  <si>
    <t xml:space="preserve">Thực tập Cấu tạo đầu máy </t>
  </si>
  <si>
    <t>DC4DM22</t>
  </si>
  <si>
    <t>CC4DM22</t>
  </si>
  <si>
    <t>Thực tập Cấu tạo toa xe</t>
  </si>
  <si>
    <t>DC4DM23</t>
  </si>
  <si>
    <t>CC4DM23</t>
  </si>
  <si>
    <t>Thực tập Bảo dưỡng sửa chữa đầu máy</t>
  </si>
  <si>
    <t>DC4DM24</t>
  </si>
  <si>
    <t>CC4DM24</t>
  </si>
  <si>
    <t>Thực tập Bảo dưỡng sửa chữa toa xe</t>
  </si>
  <si>
    <t>DC4KT21</t>
  </si>
  <si>
    <t>CC4KT21</t>
  </si>
  <si>
    <t>Thực hành nghiệp vụ kế toán 1</t>
  </si>
  <si>
    <t>DC4KT22</t>
  </si>
  <si>
    <t>CC4KT22</t>
  </si>
  <si>
    <t>Thực hành nghiệp vụ kế toán 2</t>
  </si>
  <si>
    <t>DC4QT21</t>
  </si>
  <si>
    <t>CC4QT21</t>
  </si>
  <si>
    <t>Thực tập nghiệp vụ quản trị 1</t>
  </si>
  <si>
    <t>DC4QT22</t>
  </si>
  <si>
    <t>CC4QT22</t>
  </si>
  <si>
    <t>Thực tập nghiệp vụ quản trị 2</t>
  </si>
  <si>
    <t>CC4TN21</t>
  </si>
  <si>
    <t>Thực tập nghiệp vụ 1</t>
  </si>
  <si>
    <t>CC4TN22</t>
  </si>
  <si>
    <t>Thực tập nghiệp vụ 2</t>
  </si>
  <si>
    <t>DC4VS21</t>
  </si>
  <si>
    <t>CC4VS21</t>
  </si>
  <si>
    <t>DC4VS22</t>
  </si>
  <si>
    <t>CC4VS22</t>
  </si>
  <si>
    <t>DC4VB21</t>
  </si>
  <si>
    <t>CC4VB21</t>
  </si>
  <si>
    <t>Thực hành kỹ thuật ô tô</t>
  </si>
  <si>
    <t>DC4VB22</t>
  </si>
  <si>
    <t>CC4VB22</t>
  </si>
  <si>
    <t>Thực tập nghiệp vụ</t>
  </si>
  <si>
    <t>DC4KX21</t>
  </si>
  <si>
    <t>CC4KX21</t>
  </si>
  <si>
    <t>DC4KX22</t>
  </si>
  <si>
    <t>CC4KX22</t>
  </si>
  <si>
    <t>DC4DT21</t>
  </si>
  <si>
    <t>CC4DT21</t>
  </si>
  <si>
    <t>Thực tập Điện tử cơ bản</t>
  </si>
  <si>
    <t>DC4DT22</t>
  </si>
  <si>
    <t>CC4DT22</t>
  </si>
  <si>
    <t>Thực tập Lắp ráp điện tử</t>
  </si>
  <si>
    <t>DC4DT23</t>
  </si>
  <si>
    <t>CC4DT23</t>
  </si>
  <si>
    <t>Thực tập Điện tử viễn thông</t>
  </si>
  <si>
    <t>DC4DB23</t>
  </si>
  <si>
    <t xml:space="preserve">Thực tập nghề nghiệp xây dựng đường </t>
  </si>
  <si>
    <t>DC4CA23</t>
  </si>
  <si>
    <t>Thực tập nghề nghiệp xây dựng cầu</t>
  </si>
  <si>
    <t>DC4DS23</t>
  </si>
  <si>
    <t>Thực tập nghề nghiệp xây dựng đường sắt</t>
  </si>
  <si>
    <t>DC4DD23</t>
  </si>
  <si>
    <t>Thực tập nghề nghiệp xây dựng công trình</t>
  </si>
  <si>
    <t>DC4CC23</t>
  </si>
  <si>
    <t>CC4CD70</t>
  </si>
  <si>
    <t>Thực tập nghề nghiệp và Thực tập tốt nghiệp</t>
  </si>
  <si>
    <t>CC4CS70</t>
  </si>
  <si>
    <t>CC4CC70</t>
  </si>
  <si>
    <t>CC4DD70</t>
  </si>
  <si>
    <t>DC4CD70</t>
  </si>
  <si>
    <t>CL4CD70</t>
  </si>
  <si>
    <t>Thực tập tốt nghiệp</t>
  </si>
  <si>
    <t>DC4CS70</t>
  </si>
  <si>
    <t>DC4DB70</t>
  </si>
  <si>
    <t>DC4CA70</t>
  </si>
  <si>
    <t>DC4CC70</t>
  </si>
  <si>
    <t>DC4DD70</t>
  </si>
  <si>
    <t>DC4OT70</t>
  </si>
  <si>
    <t>CC4OT70</t>
  </si>
  <si>
    <t>DC4MX70</t>
  </si>
  <si>
    <t>CC4MX70</t>
  </si>
  <si>
    <t>DC4MT70</t>
  </si>
  <si>
    <t>CC4MT70</t>
  </si>
  <si>
    <t>DC4DM70</t>
  </si>
  <si>
    <t>CC4DM70</t>
  </si>
  <si>
    <t>DC4KT70</t>
  </si>
  <si>
    <t>CC4KT70</t>
  </si>
  <si>
    <t>DC4QT70</t>
  </si>
  <si>
    <t>CC4QT70</t>
  </si>
  <si>
    <t>CC4TN70</t>
  </si>
  <si>
    <t>DC4VS70</t>
  </si>
  <si>
    <t>CC4VS70</t>
  </si>
  <si>
    <t>DC4VB70</t>
  </si>
  <si>
    <t>CC4VB70</t>
  </si>
  <si>
    <t>DC4KX70</t>
  </si>
  <si>
    <t>CC4KX70</t>
  </si>
  <si>
    <t>DC4TH70</t>
  </si>
  <si>
    <t>CC4TH70</t>
  </si>
  <si>
    <t>DC4DT70</t>
  </si>
  <si>
    <t>CC4DT70</t>
  </si>
  <si>
    <t>Đồ án tốt nghiệp</t>
  </si>
  <si>
    <t>DC4CD80</t>
  </si>
  <si>
    <t>DC4CS80</t>
  </si>
  <si>
    <t>DC4DB80</t>
  </si>
  <si>
    <t>DC4CA80</t>
  </si>
  <si>
    <t>DC4DD80</t>
  </si>
  <si>
    <t>DC4CC80</t>
  </si>
  <si>
    <t>CC4CD80</t>
  </si>
  <si>
    <t>CC4CS80</t>
  </si>
  <si>
    <t>CC4CC80</t>
  </si>
  <si>
    <t>CC4DD80</t>
  </si>
  <si>
    <t>DC4OT80</t>
  </si>
  <si>
    <t>CC4OT80</t>
  </si>
  <si>
    <t>DC4MX80</t>
  </si>
  <si>
    <t>CC4MX80</t>
  </si>
  <si>
    <t>DC4MT80</t>
  </si>
  <si>
    <t>CC4MT80</t>
  </si>
  <si>
    <t>DC4DM80</t>
  </si>
  <si>
    <t>CC4DM80</t>
  </si>
  <si>
    <t>DC4KT80</t>
  </si>
  <si>
    <t>Khóa luận tốt nghiệp</t>
  </si>
  <si>
    <t>CC4KT80</t>
  </si>
  <si>
    <t>DC4QT80</t>
  </si>
  <si>
    <t>CC4QT80</t>
  </si>
  <si>
    <t>CC4TN80</t>
  </si>
  <si>
    <t>DC4VS80</t>
  </si>
  <si>
    <t>CC4VS80</t>
  </si>
  <si>
    <t>DC4VB80</t>
  </si>
  <si>
    <t>CC4VB80</t>
  </si>
  <si>
    <t>DC4KX80</t>
  </si>
  <si>
    <t>CC4KX80</t>
  </si>
  <si>
    <t>DC4TH80</t>
  </si>
  <si>
    <t>CC4TH80</t>
  </si>
  <si>
    <t>DC4DT80</t>
  </si>
  <si>
    <t>CC4DT80</t>
  </si>
  <si>
    <t>Số TC</t>
  </si>
  <si>
    <t>Ca thi</t>
  </si>
  <si>
    <t>Ngày thi</t>
  </si>
  <si>
    <t>Tổng số SV</t>
  </si>
  <si>
    <t>Hình thức thi</t>
  </si>
  <si>
    <t>Viết</t>
  </si>
  <si>
    <t>TRƯỜNG ĐẠI HỌC CÔNG NGHỆ GTVT</t>
  </si>
  <si>
    <t>PHÒNG ĐẢM BẢO CHẤT LƯỢNG ĐÀO TẠO</t>
  </si>
  <si>
    <t>KHCB</t>
  </si>
  <si>
    <t>KTVT</t>
  </si>
  <si>
    <t>CNTT</t>
  </si>
  <si>
    <t>Tổng</t>
  </si>
  <si>
    <t>Ghi chú:</t>
  </si>
  <si>
    <t>Nền và móng</t>
  </si>
  <si>
    <t>DC2HT13</t>
  </si>
  <si>
    <t>DC2HT11</t>
  </si>
  <si>
    <t>DC2HT26</t>
  </si>
  <si>
    <t>DC1RB40</t>
  </si>
  <si>
    <t>DC1RB41</t>
  </si>
  <si>
    <t>Tiếng Anh 1A</t>
  </si>
  <si>
    <t>Tiếng Anh 1B</t>
  </si>
  <si>
    <t>_Ngay_gio</t>
  </si>
  <si>
    <t>_Gio</t>
  </si>
  <si>
    <t>_Ngay</t>
  </si>
  <si>
    <t>_sophong</t>
  </si>
  <si>
    <t>S
T
T</t>
  </si>
  <si>
    <t>CC2HT26</t>
  </si>
  <si>
    <t>Thời gian</t>
  </si>
  <si>
    <t>Nộp bảng điểm</t>
  </si>
  <si>
    <t>Bắt đầu chấm thi</t>
  </si>
  <si>
    <t>Tên học phần</t>
  </si>
  <si>
    <t>Mã học phần</t>
  </si>
  <si>
    <t>VĐ</t>
  </si>
  <si>
    <t>THI LẦN 1</t>
  </si>
  <si>
    <t>Số SV</t>
  </si>
  <si>
    <t>Số phòng thi</t>
  </si>
  <si>
    <t>Phân công GV coi thi</t>
  </si>
  <si>
    <t>KẾ HOẠCH COI, CHẤM THI LẦN 1</t>
  </si>
  <si>
    <t>+ Thời gian thi: Ca 1: 7h00' - 9h00'; Ca 2: 9h00' - 11h00'; Ca 3: 13h00' - 15h00'; Ca 4: 15h00' - 17h00'; Ca5: 18h00' - 20h00'</t>
  </si>
  <si>
    <t>+ Các Khoa, Bộ môn, Giảng viên, Sinh viên kiểm tra Lịch thi, nếu còn Học phần chưa có lịch thi phản ánh ngay cho Phòng ĐBCLĐT để kịp thời điều chỉnh</t>
  </si>
  <si>
    <t>+ Mọi vấn đề vướng mắc khác, xin liên hệ trực tiếp với Phòng ĐBCLĐT - P409-H1 (Điện thoại: 043 552 8978)</t>
  </si>
  <si>
    <r>
      <t>+ Trường hợp Lịch thi trùng ngày nghỉ lễ, Phòng ĐBCLĐT sẽ điều chỉnh lại và thông báo trên Website (</t>
    </r>
    <r>
      <rPr>
        <i/>
        <u/>
        <sz val="14"/>
        <color theme="1"/>
        <rFont val="Times New Roman"/>
        <family val="1"/>
      </rPr>
      <t>http://www.qldt.utt.edu.vn</t>
    </r>
    <r>
      <rPr>
        <i/>
        <sz val="14"/>
        <color theme="1"/>
        <rFont val="Times New Roman"/>
        <family val="1"/>
      </rPr>
      <t>) trước ngày thi ít nhất 02 ngày</t>
    </r>
  </si>
  <si>
    <t>(*) DC - Đại học chính quy; DL - Đại học liên thông; CC - Cao đẳng chính quy; CL - Cao đẳng liên thông</t>
  </si>
  <si>
    <t>(*) CC-K64-Đ2: Thi đợt 2 các lớp cao đẳng chính quy K64 gồm: 64CCDD01, CS01, CD05, CD06, OT02, OT03, MX01</t>
  </si>
  <si>
    <t>_stt</t>
  </si>
  <si>
    <t>_Loc</t>
  </si>
  <si>
    <t>_Ngaycham</t>
  </si>
  <si>
    <t>_Nopdiem</t>
  </si>
  <si>
    <t>DC2GT34</t>
  </si>
  <si>
    <t>DC2GT54</t>
  </si>
  <si>
    <t>Đồ án Nền và móng</t>
  </si>
  <si>
    <t>DC2DD54</t>
  </si>
  <si>
    <t>DC2DD34</t>
  </si>
  <si>
    <t>(*) DL-K65-Đ1: Thi đợt 1 các lớp đại học liên thông K65 gồm: Lớp 64DLKT05</t>
  </si>
  <si>
    <t>(*) DL-K65-Đ2: Thi đợt 2 các lớp đại học liên thông K65 gồm: Lớp 64DLKT05</t>
  </si>
  <si>
    <t>Đồ án Chi tiết máy</t>
  </si>
  <si>
    <t>DC2CK52</t>
  </si>
  <si>
    <t>Đồ án Nguyên lý máy</t>
  </si>
  <si>
    <t>DC2CK54</t>
  </si>
  <si>
    <t>TN</t>
  </si>
  <si>
    <t>DC2CO16</t>
  </si>
  <si>
    <t>CC2CO16</t>
  </si>
  <si>
    <t>Số
TT</t>
  </si>
  <si>
    <t>Học phần</t>
  </si>
  <si>
    <t>Số
TC</t>
  </si>
  <si>
    <t>Khối lượng (tiết, giờ)</t>
  </si>
  <si>
    <t xml:space="preserve">  THI</t>
  </si>
  <si>
    <t>NGÀNH</t>
  </si>
  <si>
    <t>Phụ trách</t>
  </si>
  <si>
    <t>ĐHCQ</t>
  </si>
  <si>
    <t>ĐHLT</t>
  </si>
  <si>
    <t>ĐTLT</t>
  </si>
  <si>
    <t>CĐCQ</t>
  </si>
  <si>
    <t>CĐLT</t>
  </si>
  <si>
    <t>Tên đầy đủ</t>
  </si>
  <si>
    <t>LT, BT</t>
  </si>
  <si>
    <t>TL, TH, TN</t>
  </si>
  <si>
    <t>TT, ĐA, BTL (h)</t>
  </si>
  <si>
    <t>Tự học (h)</t>
  </si>
  <si>
    <t>Thời gian thi</t>
  </si>
  <si>
    <t>DCCDA</t>
  </si>
  <si>
    <t>DTDT</t>
  </si>
  <si>
    <t>DCHT</t>
  </si>
  <si>
    <t>DCVL</t>
  </si>
  <si>
    <t>BM
phụ trách</t>
  </si>
  <si>
    <t>Khoa
phụ trách</t>
  </si>
  <si>
    <t>Những nguyên lý cơ bản của chủ nghĩa Mác - Lênin 1</t>
  </si>
  <si>
    <t>NLCN Mác - Lênin</t>
  </si>
  <si>
    <t>LÝ LUẬN CHÍNH TRỊ</t>
  </si>
  <si>
    <t>Những nguyên lý cơ bản của chủ nghĩa Mác - Lênin 2</t>
  </si>
  <si>
    <t>DT1LL01</t>
  </si>
  <si>
    <t>Những nguyên lý cơ bản của chủ nghĩa Mác - Lênin</t>
  </si>
  <si>
    <t>ĐLCM của ĐCSVN</t>
  </si>
  <si>
    <t>Giáo dục pháp luật</t>
  </si>
  <si>
    <t>Ngoại ngữ</t>
  </si>
  <si>
    <t>KHOA HỌC CƠ BẢN</t>
  </si>
  <si>
    <t>Toán</t>
  </si>
  <si>
    <t>Vật lý</t>
  </si>
  <si>
    <t>Hóa học</t>
  </si>
  <si>
    <t>DC1CB25</t>
  </si>
  <si>
    <t>CC1CB25</t>
  </si>
  <si>
    <t>Hệ thống thông tin</t>
  </si>
  <si>
    <t>CÔNG NGHỆ THÔNG TIN</t>
  </si>
  <si>
    <t>GIÁO DỤC THỂ CHẤT</t>
  </si>
  <si>
    <t>Quốc phòng - An ninh</t>
  </si>
  <si>
    <t>GIÁO DỤC QPAN</t>
  </si>
  <si>
    <t>CC1QP02</t>
  </si>
  <si>
    <t>DC2DD11</t>
  </si>
  <si>
    <t>CC2DD11</t>
  </si>
  <si>
    <t xml:space="preserve">Hình họa - Vẽ kỹ thuật </t>
  </si>
  <si>
    <t>Hình họa - Vẽ kĩ thuật</t>
  </si>
  <si>
    <t>CƠ SỞ KỸ THUẬT</t>
  </si>
  <si>
    <t>DC2KV51</t>
  </si>
  <si>
    <t>Lịch sử học thuyết kinh tế</t>
  </si>
  <si>
    <t>DC1MO21</t>
  </si>
  <si>
    <t>Luật và chính sách môi trường</t>
  </si>
  <si>
    <t>CNKT Môi trường</t>
  </si>
  <si>
    <t>CÔNG TRÌNH</t>
  </si>
  <si>
    <t>DC1CB93</t>
  </si>
  <si>
    <t>Hóa lý</t>
  </si>
  <si>
    <t>Cơ sở ngành kinh tế</t>
  </si>
  <si>
    <t>KINH TẾ - VẬN TẢI</t>
  </si>
  <si>
    <t>Khoa Cơ khí</t>
  </si>
  <si>
    <t>CƠ KHÍ</t>
  </si>
  <si>
    <t>Quản trị doanh nghiệp</t>
  </si>
  <si>
    <t>Vận tải sắt - bộ</t>
  </si>
  <si>
    <t>Kỹ thuật điện - Điện tử</t>
  </si>
  <si>
    <t>Điện - Điện tử</t>
  </si>
  <si>
    <t>Khoa CNTT</t>
  </si>
  <si>
    <t>DT2CO21</t>
  </si>
  <si>
    <t>CLT-SBVL</t>
  </si>
  <si>
    <t>DT2CO12</t>
  </si>
  <si>
    <t>DT2CO13</t>
  </si>
  <si>
    <t>DC2CO22</t>
  </si>
  <si>
    <t>DT2CO26</t>
  </si>
  <si>
    <t>Kết cấu - Vật liệu</t>
  </si>
  <si>
    <t>DC2CT62</t>
  </si>
  <si>
    <t>CC2CT62</t>
  </si>
  <si>
    <t>DC2CC61</t>
  </si>
  <si>
    <t>CC2CC61</t>
  </si>
  <si>
    <t>Đo đạc-Khảo sát CT</t>
  </si>
  <si>
    <t>DT2CT32</t>
  </si>
  <si>
    <t>Kết cấu bêtông cốt thép</t>
  </si>
  <si>
    <t>DT2GT52</t>
  </si>
  <si>
    <t>Kết cấu gạch, đá và gỗ</t>
  </si>
  <si>
    <t>DT2GT33</t>
  </si>
  <si>
    <t>DT2CK41</t>
  </si>
  <si>
    <t>DT2CK48</t>
  </si>
  <si>
    <t>DT2CK55</t>
  </si>
  <si>
    <t>Nguyên lý - Chi tiết máy</t>
  </si>
  <si>
    <t>Ôtô</t>
  </si>
  <si>
    <t>DT2OT70</t>
  </si>
  <si>
    <t>Sức kéo đầu máy</t>
  </si>
  <si>
    <t>Đầu máy toa xe</t>
  </si>
  <si>
    <t>Kế toán - Kiểm toán</t>
  </si>
  <si>
    <t>DC2KV69</t>
  </si>
  <si>
    <t>DC2TN81</t>
  </si>
  <si>
    <t>Tài chính - Ngân hàng</t>
  </si>
  <si>
    <t>DC2TN82</t>
  </si>
  <si>
    <t>CL2CO24</t>
  </si>
  <si>
    <t>DC2KV23</t>
  </si>
  <si>
    <t>CC2KV23</t>
  </si>
  <si>
    <t>DT2VS63</t>
  </si>
  <si>
    <t>DC2KV31</t>
  </si>
  <si>
    <t>CC2KV31</t>
  </si>
  <si>
    <t>DC2KV32</t>
  </si>
  <si>
    <t>CC2KV32</t>
  </si>
  <si>
    <t>Hạ tầng Giao thông vận tải đường bộ</t>
  </si>
  <si>
    <t>Kết cấu thép và bêtông cốt thép</t>
  </si>
  <si>
    <t>Đường</t>
  </si>
  <si>
    <t>Cầu</t>
  </si>
  <si>
    <t>Xây dựng DD&amp;CN</t>
  </si>
  <si>
    <t>Công nghệ mạng</t>
  </si>
  <si>
    <t>DC2HT12</t>
  </si>
  <si>
    <t>DC2HT34</t>
  </si>
  <si>
    <t>Lập trình trực quan C#</t>
  </si>
  <si>
    <t>DC2HT25</t>
  </si>
  <si>
    <t>Lập trình hướng đối tượng C++</t>
  </si>
  <si>
    <t>DC2HT36</t>
  </si>
  <si>
    <t>DC2HT37</t>
  </si>
  <si>
    <t>Phân tích và thiết kế hệ thống thông tin</t>
  </si>
  <si>
    <t>DC2HT38</t>
  </si>
  <si>
    <t>DC2HT39</t>
  </si>
  <si>
    <t>CC2TH43</t>
  </si>
  <si>
    <t>CC2TH24</t>
  </si>
  <si>
    <t>CC2TH32</t>
  </si>
  <si>
    <t>CC2TH81</t>
  </si>
  <si>
    <t>Lắp ráp, cài đặt và sửa chữa máy tính</t>
  </si>
  <si>
    <t>CC2TH11</t>
  </si>
  <si>
    <t>CC2TH14</t>
  </si>
  <si>
    <t>CC2TH33</t>
  </si>
  <si>
    <t>Lập trình VB</t>
  </si>
  <si>
    <t>DC2VL21</t>
  </si>
  <si>
    <t>Phương tiện vận tải</t>
  </si>
  <si>
    <t>Lý thuyết truyền tin</t>
  </si>
  <si>
    <t>Kỹ thuật vi xử lý và ứng dụng</t>
  </si>
  <si>
    <t>DC2KV22</t>
  </si>
  <si>
    <t>Định mức kinh tế kỹ thuật</t>
  </si>
  <si>
    <t>Quản lý chất lượng</t>
  </si>
  <si>
    <t>DC2KV85</t>
  </si>
  <si>
    <t>DC2KV86</t>
  </si>
  <si>
    <t>Bảo hiểm trong giao thông vận tải</t>
  </si>
  <si>
    <t>Đường sắt</t>
  </si>
  <si>
    <t>Công trình thủy</t>
  </si>
  <si>
    <t>DC2TH33</t>
  </si>
  <si>
    <t>DC2TH34</t>
  </si>
  <si>
    <t>DC2TH38</t>
  </si>
  <si>
    <t>CC2TH38</t>
  </si>
  <si>
    <t>CC2TH75</t>
  </si>
  <si>
    <t>CC2TH78</t>
  </si>
  <si>
    <t>CC2TH79</t>
  </si>
  <si>
    <t>CC2TH80</t>
  </si>
  <si>
    <t>DC2KV24</t>
  </si>
  <si>
    <t>DC3TN33</t>
  </si>
  <si>
    <t>DT3DB41</t>
  </si>
  <si>
    <t>DT3CA41</t>
  </si>
  <si>
    <t>Đồ án Kiến trúc dân dụng và công nghiệp</t>
  </si>
  <si>
    <t>Kết cấu nhà bêtông cốt thép</t>
  </si>
  <si>
    <t>Đồ án Tổ chức thi công và thi công công trình xây dựng</t>
  </si>
  <si>
    <t>DL3DD61</t>
  </si>
  <si>
    <t>DC3VL33</t>
  </si>
  <si>
    <t>Đồ án Công trình bến cảng</t>
  </si>
  <si>
    <t>CC3CC43</t>
  </si>
  <si>
    <t>Đồ án Thiết kế công trình đường thủy</t>
  </si>
  <si>
    <t>Kỹ thuật thi công kết cấu tầng trên đường sắt</t>
  </si>
  <si>
    <t>Cầu + Đường</t>
  </si>
  <si>
    <t>Cầu + Đường sắt</t>
  </si>
  <si>
    <t>DC3CT55</t>
  </si>
  <si>
    <t>DT3CD61</t>
  </si>
  <si>
    <t>Bảo trì, khai thác và kiểm định công trình cầu đường</t>
  </si>
  <si>
    <t>Bảo trì, khai thác và kiểm định công trình cầu đường sắt</t>
  </si>
  <si>
    <t>DT3CK71</t>
  </si>
  <si>
    <t>DT3OT43</t>
  </si>
  <si>
    <t>DT3OT31</t>
  </si>
  <si>
    <t>DT3OT51</t>
  </si>
  <si>
    <t>DT3OT52</t>
  </si>
  <si>
    <t>Công nghệ sửa chữa máy xây dựng</t>
  </si>
  <si>
    <t>Máy tàu thủy</t>
  </si>
  <si>
    <t>DL3MT52</t>
  </si>
  <si>
    <t>Quy trình công nghệ lắp ráp hệ thống động lực tàu thủy</t>
  </si>
  <si>
    <t>DL3KT26</t>
  </si>
  <si>
    <t>DC3TN49</t>
  </si>
  <si>
    <t>DC3TN31</t>
  </si>
  <si>
    <t>DC3TN32</t>
  </si>
  <si>
    <t>DC3TN34</t>
  </si>
  <si>
    <t>DT3VS62</t>
  </si>
  <si>
    <t>DC3MO23</t>
  </si>
  <si>
    <t>Lập và phân tích dự án đầu tư xây dựng công trình</t>
  </si>
  <si>
    <t>DC3MO24</t>
  </si>
  <si>
    <t>CL3MO24</t>
  </si>
  <si>
    <t>Biến đổi khí hậu</t>
  </si>
  <si>
    <t>DL3VS63</t>
  </si>
  <si>
    <t>Tổ chức vận tải hàng hóa đường sắt</t>
  </si>
  <si>
    <t>DT3VS65</t>
  </si>
  <si>
    <t>CC3VS66</t>
  </si>
  <si>
    <t>Kế hoạch và hạch toán vận tải đường sắt</t>
  </si>
  <si>
    <t>DL3VS72</t>
  </si>
  <si>
    <t>Điều tra kinh tế - kỹ thuật vận tải đường sắt</t>
  </si>
  <si>
    <t>Đồ án Tổ chức và quản lý doanh nghiệp vận tải ô tô</t>
  </si>
  <si>
    <t xml:space="preserve">Phân tích hoạt động kinh doanh doanh nghiệp vận tải ô tô </t>
  </si>
  <si>
    <t>Nhập môn công nghệ phần mềm</t>
  </si>
  <si>
    <t>DC3MO22</t>
  </si>
  <si>
    <t>Dự toán môi trường</t>
  </si>
  <si>
    <t>DL3CD60</t>
  </si>
  <si>
    <t>DL3CS60</t>
  </si>
  <si>
    <t>DL3CC60</t>
  </si>
  <si>
    <t>DL3DD60</t>
  </si>
  <si>
    <t>Quy hoạch giao thông vận tải</t>
  </si>
  <si>
    <t>CC3DB72</t>
  </si>
  <si>
    <t>Đấu thầu trong xây dựng cơ bản</t>
  </si>
  <si>
    <t>Luật và công ước quốc tế</t>
  </si>
  <si>
    <t>Nâng cao hiệu quả sử dụng nhiên liệu trong hệ thống động lực tàu thủy</t>
  </si>
  <si>
    <t>DL3KV30</t>
  </si>
  <si>
    <t>DL3KT60</t>
  </si>
  <si>
    <t>DC3MO33</t>
  </si>
  <si>
    <t>CC3MO33</t>
  </si>
  <si>
    <t>Tâm lý học trong quản trị</t>
  </si>
  <si>
    <t>DC3TN60</t>
  </si>
  <si>
    <t>CC3VB76</t>
  </si>
  <si>
    <t>Chiến lược phát triển doanh nghiệp vận tải ô tô</t>
  </si>
  <si>
    <t>DC3MO21</t>
  </si>
  <si>
    <t>CC3MO21</t>
  </si>
  <si>
    <t>Công trình giao thông</t>
  </si>
  <si>
    <t>Quản lý dự án</t>
  </si>
  <si>
    <t>Thiết kế mô hình trên AutoCAD</t>
  </si>
  <si>
    <t>CC3TH62</t>
  </si>
  <si>
    <t>DC3MO25</t>
  </si>
  <si>
    <t>Quản lý môi trường</t>
  </si>
  <si>
    <t>DL4CT11</t>
  </si>
  <si>
    <t>DC3MO26</t>
  </si>
  <si>
    <t>CC3MO26</t>
  </si>
  <si>
    <t>Công nghệ xử lý chất thải rắn</t>
  </si>
  <si>
    <t>DT4OT23</t>
  </si>
  <si>
    <t>Xưởng công trình</t>
  </si>
  <si>
    <t>DL4CC22</t>
  </si>
  <si>
    <t>Thực tập Thí nghiệm và kiểm định công trình cảng - đường thủy</t>
  </si>
  <si>
    <t>DL4DD22</t>
  </si>
  <si>
    <t>Trung tâm công nghệ CK</t>
  </si>
  <si>
    <t>Thực tập sửa chữa và lắp ráp hệ thống động lực tàu thủy</t>
  </si>
  <si>
    <t>DC4TN21</t>
  </si>
  <si>
    <t>DC4TN22</t>
  </si>
  <si>
    <t>DC4TN70</t>
  </si>
  <si>
    <t>DC4VL70</t>
  </si>
  <si>
    <t>DC4CT15</t>
  </si>
  <si>
    <t>DT4CT15</t>
  </si>
  <si>
    <t>CC4CT15</t>
  </si>
  <si>
    <t>Thực tập Thí nghiệm vật liệu xây dựng</t>
  </si>
  <si>
    <t>DC4DD15</t>
  </si>
  <si>
    <t>CC4DD15</t>
  </si>
  <si>
    <t>DC4CT16</t>
  </si>
  <si>
    <t>CC4CT16</t>
  </si>
  <si>
    <t>Thực tập Thí nghiệm địa chất</t>
  </si>
  <si>
    <t>DC4CT17</t>
  </si>
  <si>
    <t>DT4CT17</t>
  </si>
  <si>
    <t>CC4CT17</t>
  </si>
  <si>
    <t>Thực tập Thí nghiệm cơ học đất</t>
  </si>
  <si>
    <t>CC2GT54</t>
  </si>
  <si>
    <t>Đồ án Kết cấu bêtông cốt thép</t>
  </si>
  <si>
    <t>CC2GT34</t>
  </si>
  <si>
    <t>DC3CC49</t>
  </si>
  <si>
    <t>CC3CC49</t>
  </si>
  <si>
    <t>Đồ án Quy hoạch cảng</t>
  </si>
  <si>
    <t>DC3CC50</t>
  </si>
  <si>
    <t>CC3CC50</t>
  </si>
  <si>
    <t>DC2OT71</t>
  </si>
  <si>
    <t>Đồ án Lý thuyết ô tô</t>
  </si>
  <si>
    <t>DC3MX46</t>
  </si>
  <si>
    <t>Đồ án Máy nâng vận chuyển</t>
  </si>
  <si>
    <t>DC3MX47</t>
  </si>
  <si>
    <t>Đồ án Máy làm đất</t>
  </si>
  <si>
    <t>DC3MX48</t>
  </si>
  <si>
    <t>CC3MX48</t>
  </si>
  <si>
    <t>Đồ án Công nghệ sửa chữa máy xây dựng</t>
  </si>
  <si>
    <t>DC3MT43</t>
  </si>
  <si>
    <t>Đồ án Kết cấu tàu thủy</t>
  </si>
  <si>
    <t>DC3VS77</t>
  </si>
  <si>
    <t>DT3VS77</t>
  </si>
  <si>
    <t>CC3VS77</t>
  </si>
  <si>
    <t>Thống kê doanh nghiệp vận tải đường sắt</t>
  </si>
  <si>
    <t>DC3VS59</t>
  </si>
  <si>
    <t>CC3VS59</t>
  </si>
  <si>
    <t>Đồ án Tổ chức chạy tàu 1</t>
  </si>
  <si>
    <t>DC3VS60</t>
  </si>
  <si>
    <t>Đồ án Tổ chức chạy tàu 2</t>
  </si>
  <si>
    <t>CC2DD34</t>
  </si>
  <si>
    <t>DC3VB52</t>
  </si>
  <si>
    <t>CC3VB52</t>
  </si>
  <si>
    <t>Khai thác kỹ thuật ô tô</t>
  </si>
  <si>
    <t>DC3KX70</t>
  </si>
  <si>
    <t>Đồ án Định mức kinh tế kỹ thuật xây dựng</t>
  </si>
  <si>
    <t>DC3KX39</t>
  </si>
  <si>
    <t>CC3KX39</t>
  </si>
  <si>
    <t>Đồ án Kế toán xây dựng cơ bản</t>
  </si>
  <si>
    <t>DC2KX38</t>
  </si>
  <si>
    <t>CC2KX38</t>
  </si>
  <si>
    <t>Pháp luật trong xây dựng</t>
  </si>
  <si>
    <t>DC3KX64</t>
  </si>
  <si>
    <t>Đồ án Phân tích hoạt động kinh tế của doanh nghiệp xây dựng</t>
  </si>
  <si>
    <t>DC2GT62</t>
  </si>
  <si>
    <t>Công nghệ bảo vệ công trình</t>
  </si>
  <si>
    <t>DC3CA63</t>
  </si>
  <si>
    <t>Mỹ quan công trình cầu</t>
  </si>
  <si>
    <t>DL4CT16</t>
  </si>
  <si>
    <t>DL4CT17</t>
  </si>
  <si>
    <t>DL4CD23</t>
  </si>
  <si>
    <t>DL4CD24</t>
  </si>
  <si>
    <t>DL4CS22</t>
  </si>
  <si>
    <t>Thực tập Thí nghiệm và kiểm định đường sắt</t>
  </si>
  <si>
    <t>CC2DD54</t>
  </si>
  <si>
    <t>DL4DD17</t>
  </si>
  <si>
    <t>CC3CD54</t>
  </si>
  <si>
    <t>CC3CA43</t>
  </si>
  <si>
    <t>CC3DB44</t>
  </si>
  <si>
    <t>CC3CS54</t>
  </si>
  <si>
    <t>CC3DS44</t>
  </si>
  <si>
    <t>CC3CC54</t>
  </si>
  <si>
    <t>CC3DD45</t>
  </si>
  <si>
    <t>Đồ án Kết cấu nhà bêtông cốt thép</t>
  </si>
  <si>
    <t>CC3DD54</t>
  </si>
  <si>
    <t>CC3VB62</t>
  </si>
  <si>
    <t>CC3VB64</t>
  </si>
  <si>
    <t>CC2CK54</t>
  </si>
  <si>
    <t>DT3VS61</t>
  </si>
  <si>
    <t>DC3VS78</t>
  </si>
  <si>
    <t>Chiến lược phát triển doanh nghiệp vận tải đường sắt</t>
  </si>
  <si>
    <t>CC3VS60</t>
  </si>
  <si>
    <t>DT2VS75</t>
  </si>
  <si>
    <t>CL2VS75</t>
  </si>
  <si>
    <t>DC3KK11</t>
  </si>
  <si>
    <t>Dự toán xây dựng công trình</t>
  </si>
  <si>
    <t>DC3KK12</t>
  </si>
  <si>
    <t>Đồ án Dự toán đầu tư công trình xây dựng</t>
  </si>
  <si>
    <t>DC3KK13</t>
  </si>
  <si>
    <t>Kiểm toán dự án đầu tư xây dựng công trình</t>
  </si>
  <si>
    <t>DC3KK14</t>
  </si>
  <si>
    <t>Đồ án Kiểm toán dự án đầu tư xây dựng công trình</t>
  </si>
  <si>
    <t>DC4KK11</t>
  </si>
  <si>
    <t>Thực hành nghiệp vụ kế toán</t>
  </si>
  <si>
    <t>DC4KK12</t>
  </si>
  <si>
    <t>Thực hành nghiệp vụ kiểm toán công trình xây dựng</t>
  </si>
  <si>
    <t>DC4KK70</t>
  </si>
  <si>
    <t>DC4KK80</t>
  </si>
  <si>
    <t>DC2CO14</t>
  </si>
  <si>
    <t>DT2CO14</t>
  </si>
  <si>
    <t>Hình họa - Vẽ kỹ thuật</t>
  </si>
  <si>
    <t>DC3KK33</t>
  </si>
  <si>
    <t>DC2CO27</t>
  </si>
  <si>
    <t>DC3ME33</t>
  </si>
  <si>
    <t>DC3ME61</t>
  </si>
  <si>
    <t>Điện tử công suất</t>
  </si>
  <si>
    <t>DC3ME63</t>
  </si>
  <si>
    <t>Kỹ thuật vi điều khiển</t>
  </si>
  <si>
    <t>DC3ME64</t>
  </si>
  <si>
    <t>Đồ án Kỹ thuật vi điều khiển</t>
  </si>
  <si>
    <t>DC3ME51</t>
  </si>
  <si>
    <t>Hệ thống cơ điện tử</t>
  </si>
  <si>
    <t>DC3ME53</t>
  </si>
  <si>
    <t>Đồ án Hệ thống cơ điện tử</t>
  </si>
  <si>
    <t>DC3ME84</t>
  </si>
  <si>
    <t>Robot công nghiệp</t>
  </si>
  <si>
    <t>DC3ME73</t>
  </si>
  <si>
    <t>Hệ thống giao thông thông minh ITS</t>
  </si>
  <si>
    <t>DC3ME74</t>
  </si>
  <si>
    <t>Tự động hóa quá trình sản xuất</t>
  </si>
  <si>
    <t>DC3ME71</t>
  </si>
  <si>
    <t>Kỹ thuật laser</t>
  </si>
  <si>
    <t>DC3ME72</t>
  </si>
  <si>
    <t>Hệ thống cơ điện tử trên ô tô</t>
  </si>
  <si>
    <t>DC4ME51</t>
  </si>
  <si>
    <t>Thực tập Hệ thống cơ điện tử</t>
  </si>
  <si>
    <t>DC4ME70</t>
  </si>
  <si>
    <t>DC4ME80</t>
  </si>
  <si>
    <t>DC2CK42</t>
  </si>
  <si>
    <t>Động cơ điện</t>
  </si>
  <si>
    <t>DC3OT71</t>
  </si>
  <si>
    <t>Lập trình PLC</t>
  </si>
  <si>
    <t>DC3CK73</t>
  </si>
  <si>
    <t>Động cơ đốt trong</t>
  </si>
  <si>
    <t>DC3OT47</t>
  </si>
  <si>
    <t>DC3OT46</t>
  </si>
  <si>
    <t>Trang bị điện và thiết bị điều khiển tự động trên ô tô</t>
  </si>
  <si>
    <t>DC3OT56</t>
  </si>
  <si>
    <t>Chẩn đoán kỹ thuật ô tô</t>
  </si>
  <si>
    <t>DC3OT57</t>
  </si>
  <si>
    <t>Bảo dưỡng và sửa chữa ô tô</t>
  </si>
  <si>
    <t>DL3VS51</t>
  </si>
  <si>
    <t>DT3VS51</t>
  </si>
  <si>
    <t>CL3VS51</t>
  </si>
  <si>
    <t>CL3VS61</t>
  </si>
  <si>
    <t>CL3VS65</t>
  </si>
  <si>
    <t>DL3VS64</t>
  </si>
  <si>
    <t>DL3VB63</t>
  </si>
  <si>
    <t>DL3VB16</t>
  </si>
  <si>
    <t>DT2CT16</t>
  </si>
  <si>
    <t>DT2GT35</t>
  </si>
  <si>
    <t>DT3DB53</t>
  </si>
  <si>
    <t>Kỹ thuật thi công đường</t>
  </si>
  <si>
    <t>DT3CA53</t>
  </si>
  <si>
    <t>DT4CT11</t>
  </si>
  <si>
    <t>Thực hành Trắc địa</t>
  </si>
  <si>
    <t>DC3MO27</t>
  </si>
  <si>
    <t>Đồ án Công nghệ xử lý chất thải rắn</t>
  </si>
  <si>
    <t>DT4CD21</t>
  </si>
  <si>
    <t>DC3MO28</t>
  </si>
  <si>
    <t>Kinh tế môi trường</t>
  </si>
  <si>
    <t>DC2MO11</t>
  </si>
  <si>
    <t>Hóa phân tích</t>
  </si>
  <si>
    <t>DC2MO12</t>
  </si>
  <si>
    <t>Hóa học môi trường</t>
  </si>
  <si>
    <t>DC2MO13</t>
  </si>
  <si>
    <t>Độc học môi trường</t>
  </si>
  <si>
    <t>DC2MO14</t>
  </si>
  <si>
    <t>Vi sinh trong kỹ thuật môi trường</t>
  </si>
  <si>
    <t>DC2MO15</t>
  </si>
  <si>
    <t>Quá trình công nghệ môi trường 1</t>
  </si>
  <si>
    <t>DC2MO16</t>
  </si>
  <si>
    <t>Quá trình công nghệ môi trường 2</t>
  </si>
  <si>
    <t>DC2MO17</t>
  </si>
  <si>
    <t>Quan trắc môi trường</t>
  </si>
  <si>
    <t>DC2MO18</t>
  </si>
  <si>
    <t>Thủy lực thủy văn môi trường</t>
  </si>
  <si>
    <t>DC2MO19</t>
  </si>
  <si>
    <t>Môi trường đất</t>
  </si>
  <si>
    <t>DC2MO20</t>
  </si>
  <si>
    <t>Sinh thái môi trường</t>
  </si>
  <si>
    <t>DC2MO21</t>
  </si>
  <si>
    <t>Môi trường không khí</t>
  </si>
  <si>
    <t>DC2MO22</t>
  </si>
  <si>
    <t>Kỹ thuật phương tiện giao thông</t>
  </si>
  <si>
    <t>DC2MO23</t>
  </si>
  <si>
    <t>DC2MO24</t>
  </si>
  <si>
    <t>Trắc địa môi trường</t>
  </si>
  <si>
    <t>DC3MO30</t>
  </si>
  <si>
    <t>Công nghệ xử lý khí thải và tiếng ồn</t>
  </si>
  <si>
    <t>DC3MO31</t>
  </si>
  <si>
    <t>Đồ án Công nghệ xử lý khí thải và tiếng ồn</t>
  </si>
  <si>
    <t>DC3MO34</t>
  </si>
  <si>
    <t>Đánh giá tác động môi trường</t>
  </si>
  <si>
    <t>DC3MO35</t>
  </si>
  <si>
    <t xml:space="preserve">Đồ án Đánh giá tác động môi trường </t>
  </si>
  <si>
    <t>DC3MO36</t>
  </si>
  <si>
    <t>Công nghệ xử lý nước</t>
  </si>
  <si>
    <t>DC3MO37</t>
  </si>
  <si>
    <t>Đồ án Công nghệ xử lý nước</t>
  </si>
  <si>
    <t>DC3MO38</t>
  </si>
  <si>
    <t>Công nghệ sản xuất sạch hơn</t>
  </si>
  <si>
    <t>DC3MO39</t>
  </si>
  <si>
    <t>Mô hình hóa môi trường</t>
  </si>
  <si>
    <t>DC4MO11</t>
  </si>
  <si>
    <t xml:space="preserve">Thực hành xử lý nước </t>
  </si>
  <si>
    <t>DC4MO12</t>
  </si>
  <si>
    <t>Thực tập xử lý chất thải rắn</t>
  </si>
  <si>
    <t>DC4RB15</t>
  </si>
  <si>
    <t>Thực tập Thí nghiệm vật liệu xây dựng 2</t>
  </si>
  <si>
    <t>DC4RB17</t>
  </si>
  <si>
    <t>Thực tập Thí nghiệm cơ học đất 2</t>
  </si>
  <si>
    <t>DC3RB60</t>
  </si>
  <si>
    <t>Tin học ứng dụng 2</t>
  </si>
  <si>
    <t>DC4RB22</t>
  </si>
  <si>
    <t>Thực tập Thí nghiệm và kiểm định cầu, đường 2</t>
  </si>
  <si>
    <t>DC2RB42</t>
  </si>
  <si>
    <t>Tiếng Anh 2A</t>
  </si>
  <si>
    <t>DC2RB43</t>
  </si>
  <si>
    <t>Tiếng Anh 2B</t>
  </si>
  <si>
    <t>DC3RB44</t>
  </si>
  <si>
    <t>Tiếng Anh 3A</t>
  </si>
  <si>
    <t>DC3RB45</t>
  </si>
  <si>
    <t>Tiếng Anh 3B</t>
  </si>
  <si>
    <t>DC4MO13</t>
  </si>
  <si>
    <t xml:space="preserve">Thực tập xử lý khí thải và tiếng ồn </t>
  </si>
  <si>
    <t>DT2VS56</t>
  </si>
  <si>
    <t>DC2KV25</t>
  </si>
  <si>
    <t>Hạ tầng giao thông vận tải</t>
  </si>
  <si>
    <t>DC3KV21</t>
  </si>
  <si>
    <t>DC3VL22</t>
  </si>
  <si>
    <t>Giao nhận vận tải và hải quan</t>
  </si>
  <si>
    <t>DC3KV23</t>
  </si>
  <si>
    <t>Điều tra kinh tế kỹ thuật</t>
  </si>
  <si>
    <t>DC3VL24</t>
  </si>
  <si>
    <t>Pháp luật về kinh doanh Logistics và Vận tải đa phương thức</t>
  </si>
  <si>
    <t>DC3VL25</t>
  </si>
  <si>
    <t>Công nghệ vận tải 1</t>
  </si>
  <si>
    <t>DC3VL26</t>
  </si>
  <si>
    <t>Công nghệ vận tải 2</t>
  </si>
  <si>
    <t>DC3VL27</t>
  </si>
  <si>
    <t>Vận tải hàng hóa quốc tế</t>
  </si>
  <si>
    <t>DC3VL28</t>
  </si>
  <si>
    <t>Quản trị Logistics</t>
  </si>
  <si>
    <t>DC3VL29</t>
  </si>
  <si>
    <t>Đồ án Quản trị Logistics</t>
  </si>
  <si>
    <t>DC3KV40</t>
  </si>
  <si>
    <t>DC3VL31</t>
  </si>
  <si>
    <t>Logistics thương mại</t>
  </si>
  <si>
    <t>DC3VL32</t>
  </si>
  <si>
    <t>Quản trị kho hàng</t>
  </si>
  <si>
    <t>DC3VL34</t>
  </si>
  <si>
    <t>Quản trị chuỗi cung ứng</t>
  </si>
  <si>
    <t>DC3VL35</t>
  </si>
  <si>
    <t>Giao dịch ngoại thương</t>
  </si>
  <si>
    <t>DC3KV36</t>
  </si>
  <si>
    <t>Tài chính doanh nghiệp</t>
  </si>
  <si>
    <t>DC3KV37</t>
  </si>
  <si>
    <t>Thống kê doanh nghiệp</t>
  </si>
  <si>
    <t>DC3VL38</t>
  </si>
  <si>
    <t>Hệ thống thông tin Logistics</t>
  </si>
  <si>
    <t>DC3VL39</t>
  </si>
  <si>
    <t xml:space="preserve">Phân tích hoạt động kinh doanh </t>
  </si>
  <si>
    <t>DC4VL21</t>
  </si>
  <si>
    <t>DC3VL40</t>
  </si>
  <si>
    <t>Thanh toán quốc tế</t>
  </si>
  <si>
    <t>DC3VL41</t>
  </si>
  <si>
    <t>Thương mại quốc tế</t>
  </si>
  <si>
    <t>DC3VL42</t>
  </si>
  <si>
    <t>DC4VL80</t>
  </si>
  <si>
    <t>DC3VL43</t>
  </si>
  <si>
    <t>Đồ án công nghệ vận tải</t>
  </si>
  <si>
    <t>DC4MO14</t>
  </si>
  <si>
    <t>Thực tập quan trắc môi trường</t>
  </si>
  <si>
    <t>DC3MO40</t>
  </si>
  <si>
    <t>An toàn lao động và vệ sinh môi trường</t>
  </si>
  <si>
    <t>DC4MO70</t>
  </si>
  <si>
    <t>DC4MO80</t>
  </si>
  <si>
    <t>DC3KV67</t>
  </si>
  <si>
    <t>DC2KV87</t>
  </si>
  <si>
    <t>DC3TN51</t>
  </si>
  <si>
    <t>Nghiệp vụ ngân hàng thương mại</t>
  </si>
  <si>
    <t>DC3TN52</t>
  </si>
  <si>
    <t>DC3TN53</t>
  </si>
  <si>
    <t>Định giá tài sản</t>
  </si>
  <si>
    <t>DC3TN54</t>
  </si>
  <si>
    <t>Bảo hiểm</t>
  </si>
  <si>
    <t>DC3TN55</t>
  </si>
  <si>
    <t>Kế toán quản trị doanh nghiệp</t>
  </si>
  <si>
    <t>DC3TN56</t>
  </si>
  <si>
    <t>Đồ án Tài chính doanh nghiệp</t>
  </si>
  <si>
    <t>DC3TN57</t>
  </si>
  <si>
    <t>Phân tích và đầu tư chứng khoán</t>
  </si>
  <si>
    <t>DC3TN58</t>
  </si>
  <si>
    <t>Quản trị danh mục đầu tư</t>
  </si>
  <si>
    <t>DC3TN59</t>
  </si>
  <si>
    <t>Mua bán và sáp nhập doanh nghiệp</t>
  </si>
  <si>
    <t>DC3TN61</t>
  </si>
  <si>
    <t>Tài chính công ty đa quốc gia</t>
  </si>
  <si>
    <t>DC3TN62</t>
  </si>
  <si>
    <t>Các công cụ tài chính phái sinh</t>
  </si>
  <si>
    <t>DC4TN80</t>
  </si>
  <si>
    <t>DC2TN63</t>
  </si>
  <si>
    <t>DC2TN64</t>
  </si>
  <si>
    <t>DC2TN65</t>
  </si>
  <si>
    <t>DC3KD33</t>
  </si>
  <si>
    <t>CC3KD33</t>
  </si>
  <si>
    <t>DC3KD41</t>
  </si>
  <si>
    <t>CC3KD41</t>
  </si>
  <si>
    <t>DC3KD42</t>
  </si>
  <si>
    <t>CC3KD42</t>
  </si>
  <si>
    <t>Đồ án thiết kế đường</t>
  </si>
  <si>
    <t>DC3KD43</t>
  </si>
  <si>
    <t>CC3KD43</t>
  </si>
  <si>
    <t xml:space="preserve">Thiết kế cầu </t>
  </si>
  <si>
    <t>DC3KD44</t>
  </si>
  <si>
    <t>CC3KD44</t>
  </si>
  <si>
    <t>Đồ án thiết kế cầu</t>
  </si>
  <si>
    <t>DC3KD51</t>
  </si>
  <si>
    <t>Kiểm định đường</t>
  </si>
  <si>
    <t>DC3KD52</t>
  </si>
  <si>
    <t>Kiểm định cầu</t>
  </si>
  <si>
    <t>DC3KD53</t>
  </si>
  <si>
    <t>Bảo trì và khai thác công trình cầu, đường</t>
  </si>
  <si>
    <t>DC3KD54</t>
  </si>
  <si>
    <t>Hệ thống giao thông thông minh</t>
  </si>
  <si>
    <t>DC3KD55</t>
  </si>
  <si>
    <t>Đồ án kiểm định và khai thác cầu đường</t>
  </si>
  <si>
    <t>DC3KD56</t>
  </si>
  <si>
    <t>Quản lý chất lượng công trình cầu, đường</t>
  </si>
  <si>
    <t>DC3KD61</t>
  </si>
  <si>
    <t>CC3KD61</t>
  </si>
  <si>
    <t>Dự toán kiểm định công trình</t>
  </si>
  <si>
    <t>DC3KD62</t>
  </si>
  <si>
    <t>CC3KD62</t>
  </si>
  <si>
    <t>DC4KD31</t>
  </si>
  <si>
    <t>CC4KD31</t>
  </si>
  <si>
    <t>Thí nghiệm Bêtông xi măng + Thép</t>
  </si>
  <si>
    <t>DC4KD32</t>
  </si>
  <si>
    <t>CC4KD32</t>
  </si>
  <si>
    <t>Thí nghiệm Bêtông nhựa</t>
  </si>
  <si>
    <t>DC4KD33</t>
  </si>
  <si>
    <t>CC4KD33</t>
  </si>
  <si>
    <t>Thí nghiệm Nền móng</t>
  </si>
  <si>
    <t>DC4KD34</t>
  </si>
  <si>
    <t>CC4KD34</t>
  </si>
  <si>
    <t>Thực tập Thí nghiệm kiểm định cầu</t>
  </si>
  <si>
    <t>DC4KD35</t>
  </si>
  <si>
    <t>CC4KD35</t>
  </si>
  <si>
    <t>Thực tập Thí nghiệm kiểm định đường</t>
  </si>
  <si>
    <t>DC4KD36</t>
  </si>
  <si>
    <t>Thực tập nghề nghiệp kiểm định và khai thác đường</t>
  </si>
  <si>
    <t>DC4KD37</t>
  </si>
  <si>
    <t>Thực tập nghề nghiệp kiểm định và khai thác cầu</t>
  </si>
  <si>
    <t>DC4KD70</t>
  </si>
  <si>
    <t>Thực tập Tốt nghiệp</t>
  </si>
  <si>
    <t>DC4KD80</t>
  </si>
  <si>
    <t>CC3KD51</t>
  </si>
  <si>
    <t>Kiểm định và khai thác đường</t>
  </si>
  <si>
    <t>CC3KD52</t>
  </si>
  <si>
    <t>Kiểm định và khai thác cầu</t>
  </si>
  <si>
    <t>CC4KD70</t>
  </si>
  <si>
    <t>Thực tập nghề nghiệp, tốt nghiệp kiểm định và khai thác cầu, đường</t>
  </si>
  <si>
    <t>CC4KD80</t>
  </si>
  <si>
    <t>Tên lớp học phần</t>
  </si>
  <si>
    <t>Bộ môn</t>
  </si>
  <si>
    <t>Số SV dự kiến</t>
  </si>
  <si>
    <t>Số SV đăng ký</t>
  </si>
  <si>
    <t>Số SV dự kiến đăng ký thi</t>
  </si>
  <si>
    <t>Số SV đăng ký thi</t>
  </si>
  <si>
    <t>Bộ môn ô tô</t>
  </si>
  <si>
    <t>Khoa cơ khí</t>
  </si>
  <si>
    <t>Khoa công trình</t>
  </si>
  <si>
    <t>Trắc lượng</t>
  </si>
  <si>
    <t>Cơ đất</t>
  </si>
  <si>
    <t>Quản trị</t>
  </si>
  <si>
    <t>Khoa kinh tế vận tải</t>
  </si>
  <si>
    <t>Phạm Công Giang</t>
  </si>
  <si>
    <t>Nguyễn Thị Phương</t>
  </si>
  <si>
    <t>Khoa lý luận chính trị</t>
  </si>
  <si>
    <t>Nguyễn Thị Thùy Dung</t>
  </si>
  <si>
    <t>Kế toán - kiểm toán</t>
  </si>
  <si>
    <t>Phạm Như Nam</t>
  </si>
  <si>
    <t>Nguyễn Thị Nga</t>
  </si>
  <si>
    <t>Phạm Thị Liên</t>
  </si>
  <si>
    <t>Phạm Thị Thanh Nhàn</t>
  </si>
  <si>
    <t>Dương Văn Nhung</t>
  </si>
  <si>
    <t>Khoa Khoa học cơ bản</t>
  </si>
  <si>
    <t>Dương Thị Hồng Anh</t>
  </si>
  <si>
    <t>Nguyễn Quốc Tuấn</t>
  </si>
  <si>
    <t>Yên Văn Thực</t>
  </si>
  <si>
    <t>Đặng Đức Thuận</t>
  </si>
  <si>
    <t>Lê Văn Hiệp</t>
  </si>
  <si>
    <t>Bùi Văn Lợi</t>
  </si>
  <si>
    <t>Điện tử</t>
  </si>
  <si>
    <t>Khoa công nghệ thông tin</t>
  </si>
  <si>
    <t>Bùi Hải Đăng</t>
  </si>
  <si>
    <t>Đỗ Hữu Tuấn</t>
  </si>
  <si>
    <t>Cơ sở (TT)</t>
  </si>
  <si>
    <t>Cơ sở (KV)</t>
  </si>
  <si>
    <t>Đào Mạnh Tú</t>
  </si>
  <si>
    <t>Ngô Thị Thu Tình</t>
  </si>
  <si>
    <t>Hoàng Thị Thúy</t>
  </si>
  <si>
    <t>Đoàn Thị Thanh Hằng</t>
  </si>
  <si>
    <t>Lê Thu Hằng</t>
  </si>
  <si>
    <t>Tư tưởng</t>
  </si>
  <si>
    <t>Ứng dụng</t>
  </si>
  <si>
    <t>Lê Thanh Tấn</t>
  </si>
  <si>
    <t>Nguyễn Thanh Hòa</t>
  </si>
  <si>
    <t>Nguyễn Trường Chinh</t>
  </si>
  <si>
    <t>Nguyễn Thị Hương Giang</t>
  </si>
  <si>
    <t>Vũ Thị Kiều Ly</t>
  </si>
  <si>
    <t>Vũ Đình Năm</t>
  </si>
  <si>
    <t>Vũ Văn Hiệp</t>
  </si>
  <si>
    <t>Vận tải SẮT BỘ</t>
  </si>
  <si>
    <t>Vương Thị Hương</t>
  </si>
  <si>
    <t>Lê Thu Sao</t>
  </si>
  <si>
    <t>Bùi Thị Phương Thảo</t>
  </si>
  <si>
    <t>Lê Thị Hoa</t>
  </si>
  <si>
    <t>Hệ đào tạo - Khóa</t>
  </si>
  <si>
    <t>QPAN</t>
  </si>
  <si>
    <t>KCT</t>
  </si>
  <si>
    <t>KCK</t>
  </si>
  <si>
    <t>CSVE</t>
  </si>
  <si>
    <t>TTMA</t>
  </si>
  <si>
    <t>KVSB</t>
  </si>
  <si>
    <t>KVCS</t>
  </si>
  <si>
    <t>KVKK</t>
  </si>
  <si>
    <t>CSCO</t>
  </si>
  <si>
    <t>CTDK</t>
  </si>
  <si>
    <t>CTKS</t>
  </si>
  <si>
    <t>CTKC</t>
  </si>
  <si>
    <t>LLNL</t>
  </si>
  <si>
    <t>LLTT</t>
  </si>
  <si>
    <t>LLDL</t>
  </si>
  <si>
    <t>LLPL</t>
  </si>
  <si>
    <t>CBLY</t>
  </si>
  <si>
    <t>CBHO</t>
  </si>
  <si>
    <t>CDTC</t>
  </si>
  <si>
    <t>CTMO</t>
  </si>
  <si>
    <t>CNCK</t>
  </si>
  <si>
    <t>Số phòng</t>
  </si>
  <si>
    <t>Số SV/phg</t>
  </si>
  <si>
    <t>SỔ THEO DÕI NỘP BẢNG ĐIỂM CHUYÊN CẦN + QUÁ TRÌNH</t>
  </si>
  <si>
    <t>HỌC KỲ 2 - NĂM HỌC 2014-2015</t>
  </si>
  <si>
    <t>Khoá</t>
  </si>
  <si>
    <t>Giảng viên</t>
  </si>
  <si>
    <t>Bảng điểm QT</t>
  </si>
  <si>
    <t>Ghi chú</t>
  </si>
  <si>
    <t>CA+DB</t>
  </si>
  <si>
    <t>CCCA</t>
  </si>
  <si>
    <t>CCCC</t>
  </si>
  <si>
    <t>CCCD</t>
  </si>
  <si>
    <t>CCCS</t>
  </si>
  <si>
    <t>CCDB</t>
  </si>
  <si>
    <t>CCDD</t>
  </si>
  <si>
    <t>CCCDA</t>
  </si>
  <si>
    <t>CCOT</t>
  </si>
  <si>
    <t>CCMX</t>
  </si>
  <si>
    <t>CCMT</t>
  </si>
  <si>
    <t>CCDM</t>
  </si>
  <si>
    <t>CCDT</t>
  </si>
  <si>
    <t>CCTH</t>
  </si>
  <si>
    <t>CCKT</t>
  </si>
  <si>
    <t>CCQT</t>
  </si>
  <si>
    <t>CCKX</t>
  </si>
  <si>
    <t>CCVB</t>
  </si>
  <si>
    <t>CCVS</t>
  </si>
  <si>
    <t>CCVL</t>
  </si>
  <si>
    <t>CC2CO22</t>
  </si>
  <si>
    <t>DC2VB75</t>
  </si>
  <si>
    <t>CC2VB75</t>
  </si>
  <si>
    <t>DC2VB63</t>
  </si>
  <si>
    <t>DC2VS75</t>
  </si>
  <si>
    <t>CC2VS75</t>
  </si>
  <si>
    <t>DC3VB67</t>
  </si>
  <si>
    <t>CC3VB67</t>
  </si>
  <si>
    <t>DC3VS67</t>
  </si>
  <si>
    <t>CC3VS67</t>
  </si>
  <si>
    <t>Tin học công trình</t>
  </si>
  <si>
    <t>CTUD</t>
  </si>
  <si>
    <t>đường</t>
  </si>
  <si>
    <t>cầu</t>
  </si>
  <si>
    <t>Hình thức</t>
  </si>
  <si>
    <t>Nguyễn Thị Bích Thủy</t>
  </si>
  <si>
    <t>Nguyễn Công Đoàn</t>
  </si>
  <si>
    <t>Ca</t>
  </si>
  <si>
    <t>Ngày</t>
  </si>
  <si>
    <t>65DLCD21</t>
  </si>
  <si>
    <t>65DLCD22</t>
  </si>
  <si>
    <t>65DLCD23</t>
  </si>
  <si>
    <t>65DLCD24</t>
  </si>
  <si>
    <t>65DLCD25</t>
  </si>
  <si>
    <t>65DLCD26</t>
  </si>
  <si>
    <t>65DLCD27</t>
  </si>
  <si>
    <t>65DLCD28</t>
  </si>
  <si>
    <t>65DLDD21</t>
  </si>
  <si>
    <t>65DLDD22</t>
  </si>
  <si>
    <t>65DLDD23</t>
  </si>
  <si>
    <t>65DLOT21</t>
  </si>
  <si>
    <t>65DLOT22</t>
  </si>
  <si>
    <t>65DLMX21</t>
  </si>
  <si>
    <t>65DLKT21</t>
  </si>
  <si>
    <t>65DLKT22</t>
  </si>
  <si>
    <t>65DLKT23</t>
  </si>
  <si>
    <t>65DLKT24</t>
  </si>
  <si>
    <t>65DLKT25</t>
  </si>
  <si>
    <t>65DLQT21</t>
  </si>
  <si>
    <t>65DLKX21</t>
  </si>
  <si>
    <t>DC1CB13-DLK65</t>
  </si>
  <si>
    <t>DL2CT27-DLK65</t>
  </si>
  <si>
    <t>DL2GT52-DLK65</t>
  </si>
  <si>
    <t>DL3DB41-DLK65</t>
  </si>
  <si>
    <t>DL3CA41-DLK65</t>
  </si>
  <si>
    <t>DC2GT54-DLK65</t>
  </si>
  <si>
    <t>DC3CA44-DLK65</t>
  </si>
  <si>
    <t>DC3DB44-DLK65</t>
  </si>
  <si>
    <t>DC1CB32-DLK65</t>
  </si>
  <si>
    <t>DC1CB12-DLK65</t>
  </si>
  <si>
    <t>DL1CB22-DLK65</t>
  </si>
  <si>
    <t>DL2GT61-DLK65</t>
  </si>
  <si>
    <t>DC1CB20-DLK65</t>
  </si>
  <si>
    <t>DC3DB71-DLK65</t>
  </si>
  <si>
    <t>DL2DD52-DLK65</t>
  </si>
  <si>
    <t>DL2DD33-DLK65</t>
  </si>
  <si>
    <t>DC2DD94-DLK65</t>
  </si>
  <si>
    <t>DL3DD41-DLK65</t>
  </si>
  <si>
    <t>DC2DD54-DLK65</t>
  </si>
  <si>
    <t>DC2DD34-DLK65</t>
  </si>
  <si>
    <t>DC3DD42-DLK65</t>
  </si>
  <si>
    <t>DC3CT55-DLK65</t>
  </si>
  <si>
    <t>DL3DD60-DLK65</t>
  </si>
  <si>
    <t>DL2CO26-DLK65</t>
  </si>
  <si>
    <t>DL2CK48-DLK65</t>
  </si>
  <si>
    <t>DC2CK57-DLK65</t>
  </si>
  <si>
    <t>DL3CK71-DLK65</t>
  </si>
  <si>
    <t>DC3CK72-DLK65</t>
  </si>
  <si>
    <t>DL2CK41-DLK65</t>
  </si>
  <si>
    <t>DC3MX40-DLK65</t>
  </si>
  <si>
    <t>DL2OT70-DLK65</t>
  </si>
  <si>
    <t>DL2CO21-DLK65</t>
  </si>
  <si>
    <t>DL2CO25-DLK65</t>
  </si>
  <si>
    <t>DL2CO13-DLK65</t>
  </si>
  <si>
    <t>DL2CK55-DLK65</t>
  </si>
  <si>
    <t>DC2CK54-DLK65</t>
  </si>
  <si>
    <t>DC3KV43-DLK65</t>
  </si>
  <si>
    <t>DC3KT24-DLK65</t>
  </si>
  <si>
    <t>DL3KT21-DLK65</t>
  </si>
  <si>
    <t>DC3KT20-DLK65</t>
  </si>
  <si>
    <t>DC3QT12-DLK65</t>
  </si>
  <si>
    <t>DC3QT51-DLK65</t>
  </si>
  <si>
    <t>DC3KT25-DLK65</t>
  </si>
  <si>
    <t>DC2KV90-DLK65</t>
  </si>
  <si>
    <t>DC2KV82-DLK65</t>
  </si>
  <si>
    <t>DC1CB18-DLK65</t>
  </si>
  <si>
    <t>DC3KX63-DLK65</t>
  </si>
  <si>
    <t>DL3KX75-DLK65</t>
  </si>
  <si>
    <t>DL3KX74-DLK65</t>
  </si>
  <si>
    <t>DC3KX73-DLK65</t>
  </si>
  <si>
    <t>DC1CB99-DLK65</t>
  </si>
  <si>
    <t>DC3KX78-DLK65</t>
  </si>
  <si>
    <t>DC3KX70-DLK65</t>
  </si>
  <si>
    <t>DC3KX79-DLK65</t>
  </si>
  <si>
    <t>DC3QT68-DLK65</t>
  </si>
  <si>
    <t>DL3QT62-DLK65</t>
  </si>
  <si>
    <t>DC3QT52-DLK65</t>
  </si>
  <si>
    <t>DC3QT63-DLK65</t>
  </si>
  <si>
    <t>DC3QT53-DLK65</t>
  </si>
  <si>
    <t>DC3QT69-DLK65</t>
  </si>
  <si>
    <t>DC2KV63-DLK65</t>
  </si>
  <si>
    <t>DC2CB94-DLK65</t>
  </si>
  <si>
    <t>DC1CB31-DVK65</t>
  </si>
  <si>
    <t>DC1CB11-DVK65</t>
  </si>
  <si>
    <t>DC1CB26-DVK65</t>
  </si>
  <si>
    <t>DC1LL01-DVK65</t>
  </si>
  <si>
    <t>DC1CB21-DVK65</t>
  </si>
  <si>
    <t>65DVCD21</t>
  </si>
  <si>
    <t>64DVCD01</t>
  </si>
  <si>
    <t>Mã HP</t>
  </si>
  <si>
    <t>Tên HP</t>
  </si>
  <si>
    <t>DC1CB99b</t>
  </si>
  <si>
    <t>+ Phòng TCKT thống kê danh sách SV chưa nộp học phí, gửi về Phòng ĐBCLĐT trước ngày 20/5/2015</t>
  </si>
  <si>
    <r>
      <t xml:space="preserve">+ Sinh viên còn </t>
    </r>
    <r>
      <rPr>
        <i/>
        <u/>
        <sz val="13"/>
        <color theme="1"/>
        <rFont val="Times New Roman"/>
        <family val="1"/>
      </rPr>
      <t xml:space="preserve">nợ học phí </t>
    </r>
    <r>
      <rPr>
        <i/>
        <sz val="13"/>
        <color theme="1"/>
        <rFont val="Times New Roman"/>
        <family val="1"/>
      </rPr>
      <t>sẽ không được dự thi</t>
    </r>
  </si>
  <si>
    <r>
      <t xml:space="preserve">+ Sinh viên </t>
    </r>
    <r>
      <rPr>
        <i/>
        <u/>
        <sz val="13"/>
        <color theme="1"/>
        <rFont val="Times New Roman"/>
        <family val="1"/>
      </rPr>
      <t>không có thẻ sinh viên</t>
    </r>
    <r>
      <rPr>
        <i/>
        <sz val="13"/>
        <color theme="1"/>
        <rFont val="Times New Roman"/>
        <family val="1"/>
      </rPr>
      <t xml:space="preserve"> không được dự thi</t>
    </r>
  </si>
  <si>
    <t>THI BỔ SUNG (LẦN 2)</t>
  </si>
  <si>
    <t>Số SV/ phòng</t>
  </si>
  <si>
    <t>+ Các Khoa, Bộ môn, Giảng viên, Sinh viên kiểm tra Lịch thi, nếu còn Học phần chưa có lịch thi phản ánh ngay cho Phòng Đảm bảo chất lượng đào tạo (ĐBCLĐT) để kịp thời điều chỉnh</t>
  </si>
  <si>
    <t>ĐẠI HỌC VỪA LÀM VỪA HỌC</t>
  </si>
  <si>
    <t>+ Các khoa gửi danh sách phân công Giảng viên coi thi, chấm thi, nhập điểm thi (lần 1) về Phòng Đảm bảo chất lượng đào tạo (ĐBCLĐT) trước ngày 20/5/2015</t>
  </si>
  <si>
    <t>CC64</t>
  </si>
  <si>
    <t>CAO ĐẲNG CHÍNH QUY - K64</t>
  </si>
  <si>
    <t>CC65</t>
  </si>
  <si>
    <t>CAO ĐẲNG CHÍNH QUY - K65</t>
  </si>
  <si>
    <t>DC64</t>
  </si>
  <si>
    <t>ĐẠI HỌC CHÍNH QUY - K64</t>
  </si>
  <si>
    <t>DC62</t>
  </si>
  <si>
    <t>ĐẠI HỌC CHÍNH QUY - K62</t>
  </si>
  <si>
    <t>DC63</t>
  </si>
  <si>
    <t>DC65</t>
  </si>
  <si>
    <t>ĐẠI HỌC CHÍNH QUY - K63</t>
  </si>
  <si>
    <t>ĐẠI HỌC CHÍNH QUY - K65</t>
  </si>
  <si>
    <t>DV</t>
  </si>
  <si>
    <t>ĐẠI HỌC LIÊN THÔNG - K65</t>
  </si>
  <si>
    <t>DL65</t>
  </si>
  <si>
    <t>CAO ĐẲNG CHÍNH QUY</t>
  </si>
  <si>
    <t>ĐẠI HỌC CHÍNH QUY</t>
  </si>
  <si>
    <t>V1</t>
  </si>
  <si>
    <t>V2</t>
  </si>
  <si>
    <t>BỘ GIAO THÔNG VẬN TẢI</t>
  </si>
  <si>
    <t>SỔ BỐC THĂM ĐỀ THI</t>
  </si>
  <si>
    <t>Số đề</t>
  </si>
  <si>
    <t>Số lượng</t>
  </si>
  <si>
    <t>Khóa - Hệ</t>
  </si>
  <si>
    <t>DC1CB91b</t>
  </si>
  <si>
    <t>CC1CB91b</t>
  </si>
  <si>
    <t>Sử dụng năng lượng tiết kiệm và hiệu quả (CNTT)</t>
  </si>
  <si>
    <t>điện - điện tử</t>
  </si>
  <si>
    <t xml:space="preserve">       TRƯỜNG ĐẠI HỌC CÔNG NGHỆ GTVT</t>
  </si>
  <si>
    <t>Hoàng Văn Lâm</t>
  </si>
  <si>
    <t>Hệ</t>
  </si>
  <si>
    <t>Ngày, người kiểm tra</t>
  </si>
  <si>
    <t>Điểm QT</t>
  </si>
  <si>
    <t>lớp HP</t>
  </si>
  <si>
    <t>Thi V1</t>
  </si>
  <si>
    <t>phòng</t>
  </si>
  <si>
    <t>Thi V2</t>
  </si>
  <si>
    <t>Thi Cthiện</t>
  </si>
  <si>
    <t>Trả điểm V1</t>
  </si>
  <si>
    <t>KP</t>
  </si>
  <si>
    <t>Công trình thủy công trong nhà máy đóng tàu</t>
  </si>
  <si>
    <t>Công trình thủy lợi</t>
  </si>
  <si>
    <t>Đồ án Công trình thủy công trong nhà máy đóng tàu</t>
  </si>
  <si>
    <t>KP VY</t>
  </si>
  <si>
    <t>Nguyễn Thị Phương Dung</t>
  </si>
  <si>
    <t>Công Vũ Hà My</t>
  </si>
  <si>
    <t>Phạm Quang Hạnh</t>
  </si>
  <si>
    <t>DC1CB94-DCK65</t>
  </si>
  <si>
    <t>DC2CB89-DCK65</t>
  </si>
  <si>
    <t>DC2HT26-DCK65</t>
  </si>
  <si>
    <t>DC3VL25-DCK65</t>
  </si>
  <si>
    <t>DC2DT45-DCK65</t>
  </si>
  <si>
    <t>DC2DT44-DCK65</t>
  </si>
  <si>
    <t>DC2CT31-DCK65</t>
  </si>
  <si>
    <t>DC2VS67-DCK65</t>
  </si>
  <si>
    <t>DC2VB67-DCK65</t>
  </si>
  <si>
    <t>DC2KV22-DCK65</t>
  </si>
  <si>
    <t>DC2CK54-DCK65</t>
  </si>
  <si>
    <t>DC1QP01-DCK65</t>
  </si>
  <si>
    <t>DC1QP02-DCK65</t>
  </si>
  <si>
    <t>DC1QP03-DCK65</t>
  </si>
  <si>
    <t>DC1TD01-DCK65</t>
  </si>
  <si>
    <t>DC1TD02-DCK65</t>
  </si>
  <si>
    <t>DC1TD03-DCK65</t>
  </si>
  <si>
    <t>DC1TD04-DCK65</t>
  </si>
  <si>
    <t>DC1TD05-DCK65</t>
  </si>
  <si>
    <t>DC2VB39-DCK65</t>
  </si>
  <si>
    <t>DC2CO11-DCK65</t>
  </si>
  <si>
    <t>DC1CB26-DCK65</t>
  </si>
  <si>
    <t>DC3KT22-DCK65</t>
  </si>
  <si>
    <t>DC2KV64-DCK65</t>
  </si>
  <si>
    <t>DC2KV63-DCK65</t>
  </si>
  <si>
    <t>DC2KV82-DCK65</t>
  </si>
  <si>
    <t>DC3KX71-DCK65</t>
  </si>
  <si>
    <t>DC1TH46-DCK65</t>
  </si>
  <si>
    <t>DC1TH47-DCK65</t>
  </si>
  <si>
    <t>DC2DT41-DCK65</t>
  </si>
  <si>
    <t>DC2DT42-DCK65</t>
  </si>
  <si>
    <t>DC2DT43-DCK65</t>
  </si>
  <si>
    <t>DC1CB20-DCK65</t>
  </si>
  <si>
    <t>DC1TH48-DCK65</t>
  </si>
  <si>
    <t>DC2GT42-DCK65</t>
  </si>
  <si>
    <t>DC1CB92-DCK65</t>
  </si>
  <si>
    <t>DC2TT23-DCK65</t>
  </si>
  <si>
    <t>DC2KV68-DCK65</t>
  </si>
  <si>
    <t>DC2CK55-DCK65</t>
  </si>
  <si>
    <t>DC2TT22-DCK65</t>
  </si>
  <si>
    <t>DC2HT13-DCK65</t>
  </si>
  <si>
    <t>DC1LL02-DCK65</t>
  </si>
  <si>
    <t>DC2KV93-DCK65</t>
  </si>
  <si>
    <t>DC2KV77-DCK65</t>
  </si>
  <si>
    <t>DC1LL05-DCK65</t>
  </si>
  <si>
    <t>DC2VL21-DCK65</t>
  </si>
  <si>
    <t>DC1CB99-DCK65</t>
  </si>
  <si>
    <t>DC2KV73-DCK65</t>
  </si>
  <si>
    <t>DC2KV72-DCK65</t>
  </si>
  <si>
    <t>DC2CO26-DCK65</t>
  </si>
  <si>
    <t>DC2CO25-DCK65</t>
  </si>
  <si>
    <t>DC2VS56-DCK65</t>
  </si>
  <si>
    <t>DC2KV67-DCK65</t>
  </si>
  <si>
    <t>DC3QT11-DCK65</t>
  </si>
  <si>
    <t>DC3KT20-DCK65</t>
  </si>
  <si>
    <t>DC2KX42-DCK65</t>
  </si>
  <si>
    <t>DC2KX41-DCK65</t>
  </si>
  <si>
    <t>DC3VS51-DCK65</t>
  </si>
  <si>
    <t>DC3KV31-DCK65</t>
  </si>
  <si>
    <t>DC2CT62-DCK65</t>
  </si>
  <si>
    <t>DC2CK61-DCK65</t>
  </si>
  <si>
    <t>DC4CT11-DCK65</t>
  </si>
  <si>
    <t>DC4DT21-DCK65</t>
  </si>
  <si>
    <t>DC4DT22-DCK65</t>
  </si>
  <si>
    <t>DC4CT16-DCK65</t>
  </si>
  <si>
    <t>DC4CT15-DCK65</t>
  </si>
  <si>
    <t>DC2KV90-DCK65</t>
  </si>
  <si>
    <t>DC1CB31-DCK65</t>
  </si>
  <si>
    <t>DC2RB43-DCK65</t>
  </si>
  <si>
    <t>DC1CB32-DCK65</t>
  </si>
  <si>
    <t>DC1TT43-DCK65</t>
  </si>
  <si>
    <t>DC1CB12-DCK65</t>
  </si>
  <si>
    <t>DC1CB13-DCK65</t>
  </si>
  <si>
    <t>DC2CT16-DCK65</t>
  </si>
  <si>
    <t>DC2CK58-DCK65</t>
  </si>
  <si>
    <t>DC2DT46-DCK65</t>
  </si>
  <si>
    <t>DC1LL03-DCK65</t>
  </si>
  <si>
    <t>DC2CB94-DCK65</t>
  </si>
  <si>
    <t>DC2CK32-DCK65</t>
  </si>
  <si>
    <t>DC2DD35-DCK65</t>
  </si>
  <si>
    <t>DC2CO13-DCK65</t>
  </si>
  <si>
    <t>NHẬP DỮ LIỆU CỘT NÀY</t>
  </si>
  <si>
    <t>Dân dụng</t>
  </si>
  <si>
    <t>Vũ Đình Phiên</t>
  </si>
  <si>
    <t>Vũ Thị Hương Lan</t>
  </si>
  <si>
    <t>Nguyễn Xuân Hành</t>
  </si>
  <si>
    <t>Nguyễn Xuân Hòa</t>
  </si>
  <si>
    <t>Phạm Trường Giang</t>
  </si>
  <si>
    <t>Cơ học đất</t>
  </si>
  <si>
    <t>Vũ Đình Thơ</t>
  </si>
  <si>
    <t>Phạm Quốc Doanh</t>
  </si>
  <si>
    <t>Chu Văn Huỳnh</t>
  </si>
  <si>
    <t>Đường lối</t>
  </si>
  <si>
    <t>Nguyễn Thị Thu Hằng</t>
  </si>
  <si>
    <t>Nguyễn Văn Minh</t>
  </si>
  <si>
    <t>Nguyễn Duy Hưng</t>
  </si>
  <si>
    <t>Nguyễn Thị Thu Hiền</t>
  </si>
  <si>
    <t>Kiều Mạnh</t>
  </si>
  <si>
    <t>Hoàng Thị Thanh</t>
  </si>
  <si>
    <t>Nguyễn Thanh Hưng</t>
  </si>
  <si>
    <t>Nguyễn Tiến Hưng</t>
  </si>
  <si>
    <t>Nguyễn Hữu Giang</t>
  </si>
  <si>
    <t>Nguyễn Thu Trang</t>
  </si>
  <si>
    <t>Bùi Gia Linh</t>
  </si>
  <si>
    <t>Hoàng Thế Phương</t>
  </si>
  <si>
    <t>Vũ Phi Long</t>
  </si>
  <si>
    <t>Nguyễn Thị Quỳnh Trang</t>
  </si>
  <si>
    <t>Trần Kim Thoa</t>
  </si>
  <si>
    <t>Vũ Thị Thu Hà</t>
  </si>
  <si>
    <t>Lương Hoàng Anh</t>
  </si>
  <si>
    <t>Lê Quang Thắng</t>
  </si>
  <si>
    <t>Thực tập Động cơ đốt trong</t>
  </si>
  <si>
    <t>Xưởng</t>
  </si>
  <si>
    <t>Nguyễn Việt Hà</t>
  </si>
  <si>
    <t>Tiếng Anh 4</t>
  </si>
  <si>
    <t>Tin học đại cương (kt)</t>
  </si>
  <si>
    <t>Lã Quang Trung</t>
  </si>
  <si>
    <t>Nguyễn Tùng Dương</t>
  </si>
  <si>
    <t>Trần Vĩnh Hạnh</t>
  </si>
  <si>
    <t>Nguyễn Văn Hiệp</t>
  </si>
  <si>
    <t>Lương Quý Hiệp</t>
  </si>
  <si>
    <t>DC2CT65-DCK64</t>
  </si>
  <si>
    <t>DC2CT65-DCK63</t>
  </si>
  <si>
    <t>DC3HT51-DCK64</t>
  </si>
  <si>
    <t>DC2DT55-DCK64</t>
  </si>
  <si>
    <t>DC1CB94-DCK64</t>
  </si>
  <si>
    <t>DC2TH33-DCK64</t>
  </si>
  <si>
    <t>DC3DD46-DCK63</t>
  </si>
  <si>
    <t>DC2CK57-DCK64</t>
  </si>
  <si>
    <t>DC2CK33-DCK64</t>
  </si>
  <si>
    <t>DC3DT82-DCK64</t>
  </si>
  <si>
    <t>DC3CC47-DCK64</t>
  </si>
  <si>
    <t>DC2CT32-DCK64</t>
  </si>
  <si>
    <t>CC2CO24-CCK66</t>
  </si>
  <si>
    <t>DC2CO24-DCK66</t>
  </si>
  <si>
    <t>DC3DT60-DCK64</t>
  </si>
  <si>
    <t>DC2VB32-DCK66</t>
  </si>
  <si>
    <t>DC3MT37-DCK64</t>
  </si>
  <si>
    <t>DC2DT51-DCK64</t>
  </si>
  <si>
    <t>DC2CK52-DCK64</t>
  </si>
  <si>
    <t>DC2DT52-DCK64</t>
  </si>
  <si>
    <t>DC3KT25-DCK63</t>
  </si>
  <si>
    <t>DC2GT54-DCK64</t>
  </si>
  <si>
    <t>DC2DD54-DCK64</t>
  </si>
  <si>
    <t>DC2OT71-DCK64</t>
  </si>
  <si>
    <t>DC3MX47-DCK63</t>
  </si>
  <si>
    <t>DC3MX42-DCK63</t>
  </si>
  <si>
    <t>DC2GT34-DCK64</t>
  </si>
  <si>
    <t>DC3QT52-DCK63</t>
  </si>
  <si>
    <t>DC4OT80-DCK62</t>
  </si>
  <si>
    <t>DC3CC31-DCK64</t>
  </si>
  <si>
    <t>DC1LL04-DCK64</t>
  </si>
  <si>
    <t>DC3QT94-DCK64</t>
  </si>
  <si>
    <t>DC3QT94-DCK63</t>
  </si>
  <si>
    <t>DC2CO12-DCK66</t>
  </si>
  <si>
    <t>DC1CB26-DCK66</t>
  </si>
  <si>
    <t>DC1CB26-DCK64</t>
  </si>
  <si>
    <t>DC3KV30-DCK64</t>
  </si>
  <si>
    <t>DC3KT26-DCK64</t>
  </si>
  <si>
    <t>DC2GT52-DCK64</t>
  </si>
  <si>
    <t>DC2DD52-DCK64</t>
  </si>
  <si>
    <t>DC2DD53-DCK63</t>
  </si>
  <si>
    <t>DC3MX40-DCK64</t>
  </si>
  <si>
    <t>DC2GT51-DCK64</t>
  </si>
  <si>
    <t>DC2DD51-DCK64</t>
  </si>
  <si>
    <t>DC3KV43-DCK63</t>
  </si>
  <si>
    <t>DC2DT57-DCK64</t>
  </si>
  <si>
    <t>CC2KV61-CCK66</t>
  </si>
  <si>
    <t>DC2KV61-DCK66</t>
  </si>
  <si>
    <t>DC3CT91-DCK64</t>
  </si>
  <si>
    <t>DC3CT91-DCK63</t>
  </si>
  <si>
    <t>DC2HT39-DCK64</t>
  </si>
  <si>
    <t>DC3CA51-DCK63</t>
  </si>
  <si>
    <t>DC3CA52-DCK63</t>
  </si>
  <si>
    <t>DC3DS52-DCK63</t>
  </si>
  <si>
    <t>DC3DB52-DCK63</t>
  </si>
  <si>
    <t>DC3DD51-DCK63</t>
  </si>
  <si>
    <t>DC3DD52-DCK63</t>
  </si>
  <si>
    <t>DC2TT35-DCK64</t>
  </si>
  <si>
    <t>DC2DT41-DCK66</t>
  </si>
  <si>
    <t>DC2OT70-DCK64</t>
  </si>
  <si>
    <t>DC3MX45-DCK63</t>
  </si>
  <si>
    <t>DC2GT42-DCK64</t>
  </si>
  <si>
    <t>DC2DD42-DCK64</t>
  </si>
  <si>
    <t>DC1CB90-DCK66</t>
  </si>
  <si>
    <t>DC2GT33-DCK64</t>
  </si>
  <si>
    <t>DC3HT15-DCK64</t>
  </si>
  <si>
    <t>CC2KV68-CCK66</t>
  </si>
  <si>
    <t>DC2KV68-DCK66</t>
  </si>
  <si>
    <t>DC2DD94-DCK64</t>
  </si>
  <si>
    <t>DC2KV71-DCK66</t>
  </si>
  <si>
    <t>DC2TH34-DCK64</t>
  </si>
  <si>
    <t>DC2CK48-DCK64</t>
  </si>
  <si>
    <t>CC1LL01-CCK66</t>
  </si>
  <si>
    <t>DC1LL01-DCK66</t>
  </si>
  <si>
    <t>DC2KV77-DCK64</t>
  </si>
  <si>
    <t>CC1LL05-CCK66</t>
  </si>
  <si>
    <t>DC1LL05-DCK66</t>
  </si>
  <si>
    <t>DC3KV32-DCK63</t>
  </si>
  <si>
    <t>DC2HT37-DCK64</t>
  </si>
  <si>
    <t>DC2VS38-DCK66</t>
  </si>
  <si>
    <t>DC2VL21-DCK66</t>
  </si>
  <si>
    <t>DC1CB99-DCK66</t>
  </si>
  <si>
    <t>DC3CT55-DCK63</t>
  </si>
  <si>
    <t>DC3QT67-DCK63</t>
  </si>
  <si>
    <t>DC3QT63-DCK63</t>
  </si>
  <si>
    <t>DC3QT51-DCK63</t>
  </si>
  <si>
    <t>DC3TT47-DCK64</t>
  </si>
  <si>
    <t>DC3QT65-DCK64</t>
  </si>
  <si>
    <t>DC3QT69-DCK63</t>
  </si>
  <si>
    <t>DC3QT62-DCK64</t>
  </si>
  <si>
    <t>DC3QT64-DCK64</t>
  </si>
  <si>
    <t>DC3MX53-DCK63</t>
  </si>
  <si>
    <t>DC1CB85-DCK66</t>
  </si>
  <si>
    <t>DC3QT11-DCK64</t>
  </si>
  <si>
    <t>DC3OT54-DCK63</t>
  </si>
  <si>
    <t>DC3CA42-DCK63</t>
  </si>
  <si>
    <t>DC3DT71-DCK64</t>
  </si>
  <si>
    <t>DC3KV49-DCK64</t>
  </si>
  <si>
    <t>DC2GT61-DCK64</t>
  </si>
  <si>
    <t>DC4KT22-DCK63</t>
  </si>
  <si>
    <t>DC4CT11-DCK64</t>
  </si>
  <si>
    <t>DC4OT24-DCK62</t>
  </si>
  <si>
    <t>DC4OT25-DCK62</t>
  </si>
  <si>
    <t>DC4OT21-DCK63</t>
  </si>
  <si>
    <t>DC4CK13-DCK63</t>
  </si>
  <si>
    <t>DC4CD21-DCK62</t>
  </si>
  <si>
    <t>DC4CT13-DCK63</t>
  </si>
  <si>
    <t>DC4CK12-DCK64</t>
  </si>
  <si>
    <t>DC4CA23-DCK62</t>
  </si>
  <si>
    <t>DC4DB23-DCK62</t>
  </si>
  <si>
    <t>DC4QT21-DCK63</t>
  </si>
  <si>
    <t>DC4CK11-DCK63</t>
  </si>
  <si>
    <t>DC4CK11-DCK64</t>
  </si>
  <si>
    <t>DC4CT17-DCK64</t>
  </si>
  <si>
    <t>DC4KT70-DL65D</t>
  </si>
  <si>
    <t>DC4CD70-DCK62</t>
  </si>
  <si>
    <t>DC4OT70-DCK62</t>
  </si>
  <si>
    <t>DC4KX70-DL65D</t>
  </si>
  <si>
    <t>DC4QT70-DL65D</t>
  </si>
  <si>
    <t>DC2KV90-DCK64</t>
  </si>
  <si>
    <t>DC1CB32-DCK64</t>
  </si>
  <si>
    <t>DC3KT33-DCK64</t>
  </si>
  <si>
    <t>DC3CA33A-DCK63</t>
  </si>
  <si>
    <t>DC3CD33A-DCK63</t>
  </si>
  <si>
    <t>DC3DS33A-DCK63</t>
  </si>
  <si>
    <t>DC3DB33A-DCK63</t>
  </si>
  <si>
    <t>DC3DD33A-DCK63</t>
  </si>
  <si>
    <t>DC3MX33A-DCK63</t>
  </si>
  <si>
    <t>CC1TT42-CCK66</t>
  </si>
  <si>
    <t>CC1TT44-CCK66</t>
  </si>
  <si>
    <t>DC1TT42-DCK66</t>
  </si>
  <si>
    <t>DC1TT43-DCK66</t>
  </si>
  <si>
    <t>DC3KT60-DCK63</t>
  </si>
  <si>
    <t>DC3CD60-DCK63</t>
  </si>
  <si>
    <t>DC3CS60-DCK63</t>
  </si>
  <si>
    <t>DC3DD60-DCK63</t>
  </si>
  <si>
    <t>DC2CK60-DCK64</t>
  </si>
  <si>
    <t>DC2CK60-DCK63</t>
  </si>
  <si>
    <t>CC2TH43-CCK66</t>
  </si>
  <si>
    <t>CC1CB17-CCK66</t>
  </si>
  <si>
    <t>DC1CB17-DCK66</t>
  </si>
  <si>
    <t>CC1CB11-CCK66</t>
  </si>
  <si>
    <t>DC1CB11-DCK66</t>
  </si>
  <si>
    <t>DC3OT31-DCK64</t>
  </si>
  <si>
    <t>DC3OT31-DCK63</t>
  </si>
  <si>
    <t>DC2CT16-DCK64</t>
  </si>
  <si>
    <t>DC1LL03-DCK64</t>
  </si>
  <si>
    <t>DC2CB94-DCK66</t>
  </si>
  <si>
    <t>DC2KX36-DCK66</t>
  </si>
  <si>
    <t>CC1CB21-CCK66</t>
  </si>
  <si>
    <t>DC1CB21-DCK66</t>
  </si>
  <si>
    <t>CC2CO15-CCK66</t>
  </si>
  <si>
    <t>CC2CO14-CCK66</t>
  </si>
  <si>
    <t>DC2CO15-DCK66</t>
  </si>
  <si>
    <t>DC2CO16-DCK66</t>
  </si>
  <si>
    <t>LỊCH THI HỌC KỲ 1 - NĂM HỌC 2015-2016</t>
  </si>
  <si>
    <t>CC3CD61-1-15 (01)</t>
  </si>
  <si>
    <t>Bảo trì, khai thác và kiểm định công trình cầu đường-1-15 (01)/64CCCD05</t>
  </si>
  <si>
    <t>K64CDCQ</t>
  </si>
  <si>
    <t>Vũ Thọ Hưng</t>
  </si>
  <si>
    <t>CC3CD61-1-15 (02)</t>
  </si>
  <si>
    <t>Bảo trì, khai thác và kiểm định công trình cầu đường-1-15 (02)/64CCCD06</t>
  </si>
  <si>
    <t>Phạm Hồng Quân</t>
  </si>
  <si>
    <t>CC3MX51-1-15 (01)</t>
  </si>
  <si>
    <t>Chẩn đoán bảo dưỡng kỹ thuật MXD-1-15 (01)/64CCMX01</t>
  </si>
  <si>
    <t>Chẩn đoán bảo dưỡng kỹ thuật MXD</t>
  </si>
  <si>
    <t>CC3OT51-1-15 (01)</t>
  </si>
  <si>
    <t>Chẩn đoán và kiểm định kỹ thuật ô tô-1-15 (01)/64CCOT02</t>
  </si>
  <si>
    <t>Nguyễn Văn Tuân</t>
  </si>
  <si>
    <t>CC3OT51-1-15 (02)</t>
  </si>
  <si>
    <t>Chẩn đoán và kiểm định kỹ thuật ô tô-1-15 (02)/64CCOT03</t>
  </si>
  <si>
    <t>CC3OT52-1-15 (01)</t>
  </si>
  <si>
    <t>Công nghệ bảo dưỡng, sửa chữa ô tô-1-15 (01)/64CCOT02</t>
  </si>
  <si>
    <t>Vũ Quảng Đại</t>
  </si>
  <si>
    <t>CC3OT52-1-15 (02)</t>
  </si>
  <si>
    <t>Công nghệ bảo dưỡng, sửa chữa ô tô-1-15 (02)/64CCOT03</t>
  </si>
  <si>
    <t>CC2CK33-1-15 (01)</t>
  </si>
  <si>
    <t>Công nghệ kim loại-1-15 (01)/65CCOT21</t>
  </si>
  <si>
    <t>K65CDCQ</t>
  </si>
  <si>
    <t>CC3OT53-1-15 (01)</t>
  </si>
  <si>
    <t>Công nghệ lắp ráp ô tô-1-15 (01)/64CCOT02</t>
  </si>
  <si>
    <t>Nguyễn Công Tuấn</t>
  </si>
  <si>
    <t>CC3OT53-1-15 (02)</t>
  </si>
  <si>
    <t>Công nghệ lắp ráp ô tô-1-15 (02)/64CCOT03</t>
  </si>
  <si>
    <t>CC3MX52-1-15 (01)</t>
  </si>
  <si>
    <t>Công nghệ sửa chữa MXD-1-15 (01)/64CCMX01</t>
  </si>
  <si>
    <t>Công nghệ sửa chữa MXD</t>
  </si>
  <si>
    <t>CC2CT32-1-15 (01)</t>
  </si>
  <si>
    <t>Cơ học đất-1-15 (01)/65CCCD21</t>
  </si>
  <si>
    <t>CC2CT32-1-15 (02)</t>
  </si>
  <si>
    <t>Cơ học đất-1-15 (02)/65CCCD22</t>
  </si>
  <si>
    <t>CC2CT32-1-15 (03)</t>
  </si>
  <si>
    <t>Cơ học đất-1-15 (03)/65CCDD21</t>
  </si>
  <si>
    <t>CC2CK59-1-15 (01)</t>
  </si>
  <si>
    <t>Cơ sở thiết kế trên máy tính-1-15 (01)/65CCOT21</t>
  </si>
  <si>
    <t>CC2CK59-1-15 (02)</t>
  </si>
  <si>
    <t>Cơ sở thiết kế trên máy tính-1-15 (02)/64CCMX01</t>
  </si>
  <si>
    <t>CC2CK18-1-15 (01)</t>
  </si>
  <si>
    <t>Dung sai kỹ thuật đo-1-15 (01)/65CCOT21</t>
  </si>
  <si>
    <t>CC3CT92-1-15 (01)</t>
  </si>
  <si>
    <t>Dự toán công trình-1-15 (01)/64CCCD05</t>
  </si>
  <si>
    <t>Bạch Thị Diệp Phương</t>
  </si>
  <si>
    <t>CC3CT92-1-15 (02)</t>
  </si>
  <si>
    <t>Dự toán công trình-1-15 (02)/64CCCD06</t>
  </si>
  <si>
    <t>CC3CT92-1-15 (03)</t>
  </si>
  <si>
    <t>Dự toán công trình-1-15 (03)/64CCDD02</t>
  </si>
  <si>
    <t>CC3KD61-1-15 (01)</t>
  </si>
  <si>
    <t>Dự toán kiểm định công trình-1-15 (01)/64CCKD01</t>
  </si>
  <si>
    <t>CC3MX48-1-15 (01)</t>
  </si>
  <si>
    <t>Đồ án Công nghệ sửa chữa MXD-1-15 (01)/64CCMX01</t>
  </si>
  <si>
    <t>Đồ án Công nghệ sửa chữa MXD</t>
  </si>
  <si>
    <t>CC2GT54-1-15 (01)</t>
  </si>
  <si>
    <t>Đồ án Kết cấu bê tông cốt thép-1-15 (01)/65CCCD21</t>
  </si>
  <si>
    <t>Đồ án Kết cấu bê tông cốt thép</t>
  </si>
  <si>
    <t>CC2GT54-1-15 (02)</t>
  </si>
  <si>
    <t>Đồ án Kết cấu bê tông cốt thép-1-15 (02)/65CCCD22</t>
  </si>
  <si>
    <t>CC2GT54-1-15 (03)</t>
  </si>
  <si>
    <t>Đồ án Kết cấu bê tông cốt thép-1-15 (03)/65CCDD21</t>
  </si>
  <si>
    <t>CC2CK54-1-15 (01)</t>
  </si>
  <si>
    <t>Đồ án Nguyên lý máy-1-15 (01)/65CCOT21</t>
  </si>
  <si>
    <t>CC3DB44-1-15 (01)</t>
  </si>
  <si>
    <t>Đồ án Thiết kế đường-1-15 (01)/65CCCD21</t>
  </si>
  <si>
    <t>CC3DB44-1-15 (02)</t>
  </si>
  <si>
    <t>Đồ án Thiết kế đường-1-15 (02)/65CCCD22</t>
  </si>
  <si>
    <t>CC3CD54-1-15 (01)</t>
  </si>
  <si>
    <t>Đồ án Tổ chức thi công và thi công công trình xây dựng-1-15 (01)/64CCCD05</t>
  </si>
  <si>
    <t>CC3DD54-1-15 (01)</t>
  </si>
  <si>
    <t>Đồ án Tổ chức thi công và thi công công trình xây dựng-1-15 (01)/64CCDD02</t>
  </si>
  <si>
    <t>CC3CD54-1-15 (02)</t>
  </si>
  <si>
    <t>Đồ án Tổ chức thi công và thi công công trình xây dựng-1-15 (02)/64CCCD06</t>
  </si>
  <si>
    <t>CC3OT36-1-15 (01)</t>
  </si>
  <si>
    <t>Hệ thống điều hòa và thiết bị tiện nghi trên ô tô-1-15 (01)/64CCOT02</t>
  </si>
  <si>
    <t>CC3OT36-1-15 (02)</t>
  </si>
  <si>
    <t>Hệ thống điều hòa và thiết bị tiện nghi trên ô tô-1-15 (02)/64CCOT03</t>
  </si>
  <si>
    <t>CC2GT52-1-15 (01)</t>
  </si>
  <si>
    <t>Kết cấu bê tông cốt thép-1-15 (01)/65CCCD21</t>
  </si>
  <si>
    <t>Kết cấu bê tông cốt thép</t>
  </si>
  <si>
    <t>CC2GT52-1-15 (02)</t>
  </si>
  <si>
    <t>Kết cấu bê tông cốt thép-1-15 (02)/65CCCD22</t>
  </si>
  <si>
    <t>CC2GT52-1-15 (03)</t>
  </si>
  <si>
    <t>Kết cấu bê tông cốt thép-1-15 (03)/65CCDD21</t>
  </si>
  <si>
    <t>CC2GT51-1-15 (01)</t>
  </si>
  <si>
    <t>Kết cấu thép-1-15 (01)/65CCCD21</t>
  </si>
  <si>
    <t>CC2GT51-1-15 (02)</t>
  </si>
  <si>
    <t>Kết cấu thép-1-15 (02)/65CCCD22</t>
  </si>
  <si>
    <t>CC2GT51-1-15 (03)</t>
  </si>
  <si>
    <t>Kết cấu thép-1-15 (03)/65CCDD21</t>
  </si>
  <si>
    <t>CC3KD52-1-15 (01)</t>
  </si>
  <si>
    <t>Kiểm định và khai thác cầu-1-15 (01)/64CCKD01</t>
  </si>
  <si>
    <t>Đào Quang Huy</t>
  </si>
  <si>
    <t>CC3KD51-1-15 (01)</t>
  </si>
  <si>
    <t>Kiểm định và khai thác đường-1-15 (01)/64CCKD01</t>
  </si>
  <si>
    <t>CC3DD41-1-15 (01)</t>
  </si>
  <si>
    <t>Kiến trúc dân dụng và công nghiệp-1-15 (01)/65CCDD21</t>
  </si>
  <si>
    <t>CC3CA51-1-15 (01)</t>
  </si>
  <si>
    <t>Kỹ thuật thi công cầu 1-1-15 (01)/64CCCD05</t>
  </si>
  <si>
    <t>CC3CA51-1-15 (02)</t>
  </si>
  <si>
    <t>Kỹ thuật thi công cầu 1-1-15 (02)/64CCCD06</t>
  </si>
  <si>
    <t>CC3CA51-1-15 (03)</t>
  </si>
  <si>
    <t>Kỹ thuật thi công cầu 1-1-15 (03)/64CCKD01</t>
  </si>
  <si>
    <t>Nguyễn Hữu May</t>
  </si>
  <si>
    <t>CC3CA52-1-15 (01)</t>
  </si>
  <si>
    <t>Kỹ thuật thi công cầu 2-1-15 (01)/64CCCD05</t>
  </si>
  <si>
    <t>CC3CA52-1-15 (02)</t>
  </si>
  <si>
    <t>Kỹ thuật thi công cầu 2-1-15 (02)/64CCCD06</t>
  </si>
  <si>
    <t>CC3CA52-1-15 (03)</t>
  </si>
  <si>
    <t>Kỹ thuật thi công cầu 2-1-15 (03)/64CCKD01</t>
  </si>
  <si>
    <t>CC3DD52-1-15 (01)</t>
  </si>
  <si>
    <t>Kỹ thuật thi công 2-1-15 (01)/64CCDD02</t>
  </si>
  <si>
    <t>CC2OT70-1-15 (01)</t>
  </si>
  <si>
    <t>Lý thuyết ô tô-1-15 (01)/65CCOT21</t>
  </si>
  <si>
    <t>CC3MX43-1-15 (01)</t>
  </si>
  <si>
    <t>Máy nâng vận chuyển-1-15 (01)/64CCMX01</t>
  </si>
  <si>
    <t>CC2GT42-1-15 (01)</t>
  </si>
  <si>
    <t>Máy xây dựng-1-15 (01)/65CCCD21</t>
  </si>
  <si>
    <t>CC2GT42-1-15 (02)</t>
  </si>
  <si>
    <t>Máy xây dựng-1-15 (02)/65CCCD22</t>
  </si>
  <si>
    <t>CC2GT42-1-15 (03)</t>
  </si>
  <si>
    <t>Máy xây dựng-1-15 (03)/65CCDD21</t>
  </si>
  <si>
    <t>CC1CB92-1-15 (01)</t>
  </si>
  <si>
    <t>Môi trường trong xây dựng-1-15 (01)/64CCCD05</t>
  </si>
  <si>
    <t>Lư Thị Yến</t>
  </si>
  <si>
    <t>CC1CB92-1-15 (02)</t>
  </si>
  <si>
    <t>Môi trường trong xây dựng-1-15 (02)/64CCCD06</t>
  </si>
  <si>
    <t>CC1CB92-1-15 (03)</t>
  </si>
  <si>
    <t>Môi trường trong xây dựng-1-15 (03)/64CCKD01</t>
  </si>
  <si>
    <t>CC1CB92-1-15 (04)</t>
  </si>
  <si>
    <t>Môi trường trong xây dựng-1-15 (04)/64CCDD02</t>
  </si>
  <si>
    <t>CC1CB92-1-15 (05)</t>
  </si>
  <si>
    <t>Môi trường trong xây dựng-1-15 (05)/65CCDD21</t>
  </si>
  <si>
    <t>CC2CK55-1-15 (01)</t>
  </si>
  <si>
    <t>Nguyên lý - Chi tiết máy-1-15 (01)/65CCOT21</t>
  </si>
  <si>
    <t>CC2DD94-1-15 (01)</t>
  </si>
  <si>
    <t>Nguyên lý quy hoạch-1-15 (01)/64CCDD02</t>
  </si>
  <si>
    <t>CC3CK21-1-15 (01)</t>
  </si>
  <si>
    <t>Nhiên liệu - vật liệu bôi trơn-1-15 (01)/64CCOT02</t>
  </si>
  <si>
    <t>Nhiên liệu - vật liệu bôi trơn</t>
  </si>
  <si>
    <t>CC3CK21-1-15 (02)</t>
  </si>
  <si>
    <t>Nhiên liệu - vật liệu bôi trơn-1-15 (02)/64CCOT03</t>
  </si>
  <si>
    <t>CC3CK21-1-15 (03)</t>
  </si>
  <si>
    <t>Nhiên liệu - vật liệu bôi trơn-1-15 (03)/64CCMX01</t>
  </si>
  <si>
    <t>CC4CT17-1-15 (01)</t>
  </si>
  <si>
    <t>Thí nghiệm Cơ học đất-1-15 (01)/65CCCD21</t>
  </si>
  <si>
    <t>Thí nghiệm Cơ học đất</t>
  </si>
  <si>
    <t>Phạm Thế Hưng</t>
  </si>
  <si>
    <t>CC4CT17-1-15 (02)</t>
  </si>
  <si>
    <t>Thí nghiệm Cơ học đất-1-15 (02)/65CCCD22</t>
  </si>
  <si>
    <t>CC3DB41-1-15 (01)</t>
  </si>
  <si>
    <t>Thiết kế đường-1-15 (01)/65CCCD21</t>
  </si>
  <si>
    <t>CC3DB41-1-15 (02)</t>
  </si>
  <si>
    <t>Thiết kế đường-1-15 (02)/65CCCD22</t>
  </si>
  <si>
    <t>CC4OT21-1-15 (01)</t>
  </si>
  <si>
    <t>Thực tập Cấu tạo ô tô 1-1-15 (01)/64CCOT02</t>
  </si>
  <si>
    <t>CC4OT21-1-15 (02)</t>
  </si>
  <si>
    <t>Thực tập Cấu tạo ô tô 1-1-15 (02)/64CCOT03</t>
  </si>
  <si>
    <t>CC4OT22-1-15 (01)</t>
  </si>
  <si>
    <t>Thực tập Cấu tạo ô tô 2-1-15 (01)/64CCOT02</t>
  </si>
  <si>
    <t>CC4OT22-1-15 (02)</t>
  </si>
  <si>
    <t>Thực tập Cấu tạo ô tô 2-1-15 (02)/64CCOT03</t>
  </si>
  <si>
    <t>CC4CK13-1-15 (01)</t>
  </si>
  <si>
    <t>Thực tập Động cơ đốt trong-1-15 (01)/64CCMX01</t>
  </si>
  <si>
    <t>CC4CT13-1-15 (01)</t>
  </si>
  <si>
    <t>Thực tập Kỹ thuật thi công cơ bản-1-15 (01)/65CCDD21</t>
  </si>
  <si>
    <t>CC4CK11-1-15 (01)</t>
  </si>
  <si>
    <t>Thực tập nhập môn cơ khí-1-15 (01)/65CCOT21</t>
  </si>
  <si>
    <t>Thực tập nhập môn cơ khí</t>
  </si>
  <si>
    <t>OTO</t>
  </si>
  <si>
    <t>Trung tâm công nghệ cơ khí</t>
  </si>
  <si>
    <t>CC3CD33-1-15 (01)</t>
  </si>
  <si>
    <t>Tiếng Anh 3-1-15 (01)/64CCCD05</t>
  </si>
  <si>
    <t>Dương Văn Đoan</t>
  </si>
  <si>
    <t>CC3DD33-1-15 (01)</t>
  </si>
  <si>
    <t>Tiếng Anh 3-1-15 (01)/64CCDD02</t>
  </si>
  <si>
    <t>CC3KD33-1-15 (01)</t>
  </si>
  <si>
    <t>Tiếng Anh 3-1-15 (01)/64CCKD01</t>
  </si>
  <si>
    <t>Trịnh Thị Hải</t>
  </si>
  <si>
    <t>CC3MX33-1-15 (01)</t>
  </si>
  <si>
    <t>Tiếng Anh 3-1-15 (01)/64CCMX01</t>
  </si>
  <si>
    <t>CC3OT33-1-15 (01)</t>
  </si>
  <si>
    <t>Tiếng Anh 3-1-15 (01)/64CCOT02</t>
  </si>
  <si>
    <t>CC3CD33-1-15 (02)</t>
  </si>
  <si>
    <t>Tiếng Anh 3-1-15 (02)/64CCCD06</t>
  </si>
  <si>
    <t>CC3OT33-1-15 (02)</t>
  </si>
  <si>
    <t>Tiếng Anh 3-1-15 (02)/64CCOT03</t>
  </si>
  <si>
    <t>CC1TT42-1-15 (02)</t>
  </si>
  <si>
    <t>Tin học đại cương (kt)-1-15 (02)/65CCCD21</t>
  </si>
  <si>
    <t>CC1TT42-1-15 (03)</t>
  </si>
  <si>
    <t>Tin học đại cương (kt)-1-15 (03)/65CCCD22</t>
  </si>
  <si>
    <t>CC3CD60-1-15 (01)</t>
  </si>
  <si>
    <t>Tin học ứng dụng-1-15 (01)/64CCCD05</t>
  </si>
  <si>
    <t>Lê Minh Hải</t>
  </si>
  <si>
    <t>CC3DD60-1-15 (01)</t>
  </si>
  <si>
    <t>Tin học ứng dụng-1-15 (01)/64CCDD02</t>
  </si>
  <si>
    <t>Nguyễn Quốc Tới</t>
  </si>
  <si>
    <t>CC3KD62-1-15 (01)</t>
  </si>
  <si>
    <t>Tin học ứng dụng-1-15 (01)/64CCKD01</t>
  </si>
  <si>
    <t>CC2CK60-1-15 (01)</t>
  </si>
  <si>
    <t>Tin học ứng dụng-1-15 (01)/64CCMX01</t>
  </si>
  <si>
    <t>CC3CD60-1-15 (02)</t>
  </si>
  <si>
    <t>Tin học ứng dụng-1-15 (02)/64CCCD06</t>
  </si>
  <si>
    <t>CC3CD53-1-15 (01)</t>
  </si>
  <si>
    <t>Tổ chức thi công công trình xây dựng-1-15 (01)/64CCCD05</t>
  </si>
  <si>
    <t>Hoàng Thị Hương Giang</t>
  </si>
  <si>
    <t>CC3DD53-1-15 (01)</t>
  </si>
  <si>
    <t>Tổ chức thi công công trình xây dựng-1-15 (01)/64CCDD02</t>
  </si>
  <si>
    <t>CC3CD53-1-15 (02)</t>
  </si>
  <si>
    <t>Tổ chức thi công công trình xây dựng-1-15 (02)/64CCCD06</t>
  </si>
  <si>
    <t>Phạm Văn Huỳnh</t>
  </si>
  <si>
    <t>CC2CT16-1-15 (01)</t>
  </si>
  <si>
    <t>Trắc địa-1-15 (01)/65CCDD21</t>
  </si>
  <si>
    <t>CC1LL03-1-15 (01)</t>
  </si>
  <si>
    <t>Tư tưởng Hồ Chí Minh-1-15 (01)/65CCCD21</t>
  </si>
  <si>
    <t>CC1LL03-1-15 (02)</t>
  </si>
  <si>
    <t>Tư tưởng Hồ Chí Minh-1-15 (02)/65CCCD22</t>
  </si>
  <si>
    <t>CC1LL03-1-15 (03)</t>
  </si>
  <si>
    <t>Tư tưởng Hồ Chí Minh-1-15 (03)/65CCDD21</t>
  </si>
  <si>
    <t>CC1LL03-1-15 (04)</t>
  </si>
  <si>
    <t>Tư tưởng Hồ Chí Minh-1-15 (04)/65CCOT21</t>
  </si>
  <si>
    <t>CC2CK32-1-15 (01)</t>
  </si>
  <si>
    <t>Vật liệu cơ khí-1-15 (01)/65CCOT21</t>
  </si>
  <si>
    <t>Hoàng Tú</t>
  </si>
  <si>
    <t>CC3CD61-CCK64</t>
  </si>
  <si>
    <t>CC3MX51-CCK64</t>
  </si>
  <si>
    <t>CC3OT51-CCK64</t>
  </si>
  <si>
    <t>CC3OT52-CCK64</t>
  </si>
  <si>
    <t>CC2CK33-CCK65</t>
  </si>
  <si>
    <t>CC3OT53-CCK64</t>
  </si>
  <si>
    <t>CC3MX52-CCK64</t>
  </si>
  <si>
    <t>CC2CT32-CCK65</t>
  </si>
  <si>
    <t>CC2CK59-CCK65</t>
  </si>
  <si>
    <t>CC2CK59-CCK64</t>
  </si>
  <si>
    <t>CC2CK18-CCK65</t>
  </si>
  <si>
    <t>CC3CT92-CCK64</t>
  </si>
  <si>
    <t>CC3KD61-CCK64</t>
  </si>
  <si>
    <t>CC3MX48-CCK64</t>
  </si>
  <si>
    <t>CC2GT54-CCK65</t>
  </si>
  <si>
    <t>CC2CK54-CCK65</t>
  </si>
  <si>
    <t>CC3DB44-CCK65</t>
  </si>
  <si>
    <t>CC3CD54-CCK64</t>
  </si>
  <si>
    <t>CC3DD54-CCK64</t>
  </si>
  <si>
    <t>CC3OT36-CCK64</t>
  </si>
  <si>
    <t>CC2GT52-CCK65</t>
  </si>
  <si>
    <t>CC2GT51-CCK65</t>
  </si>
  <si>
    <t>CC3KD52-CCK64</t>
  </si>
  <si>
    <t>CC3KD51-CCK64</t>
  </si>
  <si>
    <t>CC3DD41-CCK65</t>
  </si>
  <si>
    <t>CC3CA51-CCK64</t>
  </si>
  <si>
    <t>CC3CA52-CCK64</t>
  </si>
  <si>
    <t>CC3DD52-CCK64</t>
  </si>
  <si>
    <t>CC2OT70-CCK65</t>
  </si>
  <si>
    <t>CC3MX43-CCK64</t>
  </si>
  <si>
    <t>CC2GT42-CCK65</t>
  </si>
  <si>
    <t>CC1CB92-CCK64</t>
  </si>
  <si>
    <t>CC1CB92-CCK65</t>
  </si>
  <si>
    <t>CC2CK55-CCK65</t>
  </si>
  <si>
    <t>CC2DD94-CCK64</t>
  </si>
  <si>
    <t>CC3CK21-CCK64</t>
  </si>
  <si>
    <t>CC4CT17-CCK65</t>
  </si>
  <si>
    <t>CC3DB41-CCK65</t>
  </si>
  <si>
    <t>CC4OT21-CCK64</t>
  </si>
  <si>
    <t>CC4OT22-CCK64</t>
  </si>
  <si>
    <t>CC4CK13-CCK64</t>
  </si>
  <si>
    <t>CC4CT13-CCK65</t>
  </si>
  <si>
    <t>CC4CK11-CCK65</t>
  </si>
  <si>
    <t>CC3CD33-CCK64</t>
  </si>
  <si>
    <t>CC3DD33-CCK64</t>
  </si>
  <si>
    <t>CC3KD33-CCK64</t>
  </si>
  <si>
    <t>CC3MX33-CCK64</t>
  </si>
  <si>
    <t>CC3OT33-CCK64</t>
  </si>
  <si>
    <t>CC1TT42-CCK65</t>
  </si>
  <si>
    <t>CC3CD60-CCK64</t>
  </si>
  <si>
    <t>CC3DD60-CCK64</t>
  </si>
  <si>
    <t>CC3KD62-CCK64</t>
  </si>
  <si>
    <t>CC2CK60-CCK64</t>
  </si>
  <si>
    <t>CC3CD53-CCK64</t>
  </si>
  <si>
    <t>CC3DD53-CCK64</t>
  </si>
  <si>
    <t>CC2CT16-CCK65</t>
  </si>
  <si>
    <t>CC1LL03-CCK65</t>
  </si>
  <si>
    <t>CC2CK32-CCK65</t>
  </si>
  <si>
    <t>viết</t>
  </si>
  <si>
    <t>SA</t>
  </si>
  <si>
    <t>DC3CD33A</t>
  </si>
  <si>
    <t>DC3DS33A</t>
  </si>
  <si>
    <t>DC3DB33A</t>
  </si>
  <si>
    <t>DC3DD33A</t>
  </si>
  <si>
    <t>DC3MX33A</t>
  </si>
  <si>
    <t>DC3CA33A</t>
  </si>
  <si>
    <t>CH</t>
  </si>
  <si>
    <t>CC2TH75-1-15 (01)</t>
  </si>
  <si>
    <t>Access-1-15 (01)/65CCTH21</t>
  </si>
  <si>
    <t>2</t>
  </si>
  <si>
    <t>CC2TH11-1-15 (01)</t>
  </si>
  <si>
    <t>Cấu trúc MT-HN-1-15 (01)/65CCTH21</t>
  </si>
  <si>
    <t>Cấu trúc MT-HN</t>
  </si>
  <si>
    <t>CC2DT45-1-15 (01)</t>
  </si>
  <si>
    <t>Cơ sở điều khiển tự động-1-15 (01)/65CCDT21</t>
  </si>
  <si>
    <t>3</t>
  </si>
  <si>
    <t>CC2DT44-1-15 (01)</t>
  </si>
  <si>
    <t>Cơ sở kỹ thuật đo lường-1-15 (01)/65CCDT21</t>
  </si>
  <si>
    <t>CC2HT26-1-15 (01)</t>
  </si>
  <si>
    <t>CTDL và giải thuật-1-15 (01)/65CCTH21</t>
  </si>
  <si>
    <t>CTDL và giải thuật</t>
  </si>
  <si>
    <t>4</t>
  </si>
  <si>
    <t>CC2DT51-1-15 (01)</t>
  </si>
  <si>
    <t>Điện tử số-1-15 (01)/65CCDT21</t>
  </si>
  <si>
    <t>CC2DT53-1-15 (01)</t>
  </si>
  <si>
    <t>Điện tử tương tự-1-15 (01)/65CCDT21</t>
  </si>
  <si>
    <t>Nguyễn Hữu Tuân</t>
  </si>
  <si>
    <t>CC2TH33-1-15 (01)</t>
  </si>
  <si>
    <t>Lập trình VB-1-15 (01)/65CCTH21</t>
  </si>
  <si>
    <t>CC2DT43-1-15 (01)</t>
  </si>
  <si>
    <t>Lý thuyết truyền tin-1-15 (01)/65CCDT21</t>
  </si>
  <si>
    <t>CC2TH14-1-15 (01)</t>
  </si>
  <si>
    <t>Mạng cơ bản - Internet-1-15 (01)/65CCTH21</t>
  </si>
  <si>
    <t>CC2KV74-1-15 (01)</t>
  </si>
  <si>
    <t>Marketing căn bản-1-15 (01)/65CCKT21</t>
  </si>
  <si>
    <t>CC2TT22-1-15 (01)</t>
  </si>
  <si>
    <t>Nhập môn Cơ sở dữ liệu-1-15 (01)/65CCTH21</t>
  </si>
  <si>
    <t>CC3KV30-1-15 (01)</t>
  </si>
  <si>
    <t>Kế toán hành chính sự nghiệp-1-15 (01)/65CCKT21</t>
  </si>
  <si>
    <t>Nguyễn Thị Huyền Trang</t>
  </si>
  <si>
    <t>CC3KT22-1-15 (01)</t>
  </si>
  <si>
    <t>Kế toán tài chính 2-1-15 (01)/65CCKT21</t>
  </si>
  <si>
    <t>CC2KV67-1-15 (01)</t>
  </si>
  <si>
    <t>Tài chính - Tiền tệ-1-15 (01)/65CCKT21</t>
  </si>
  <si>
    <t>CC3KV31-1-15 (01)</t>
  </si>
  <si>
    <t>Thống kê kinh doanh-1-15 (01)/65CCKT21</t>
  </si>
  <si>
    <t>CC2DT56-1-15 (01)</t>
  </si>
  <si>
    <t>Tín hiệu và hệ thống-1-15 (01)/65CCDT21</t>
  </si>
  <si>
    <t>CC2TH75-CCK65</t>
  </si>
  <si>
    <t>CC2TH11-CCK65</t>
  </si>
  <si>
    <t>CC2DT45-CCK65</t>
  </si>
  <si>
    <t>CC2DT44-CCK65</t>
  </si>
  <si>
    <t>CC2HT26-CCK65</t>
  </si>
  <si>
    <t>CC2DT51-CCK65</t>
  </si>
  <si>
    <t>CC2DT53-CCK65</t>
  </si>
  <si>
    <t>CC3KV30-CCK65</t>
  </si>
  <si>
    <t>CC3KT22-CCK65</t>
  </si>
  <si>
    <t>CC2TH33-CCK65</t>
  </si>
  <si>
    <t>CC2DT43-CCK65</t>
  </si>
  <si>
    <t>CC2TH14-CCK65</t>
  </si>
  <si>
    <t>CC2KV74-CCK65</t>
  </si>
  <si>
    <t>CC2TT22-CCK65</t>
  </si>
  <si>
    <t>CC2KV67-CCK65</t>
  </si>
  <si>
    <t>CC3KV31-CCK65</t>
  </si>
  <si>
    <t>CC2DT56-CCK65</t>
  </si>
  <si>
    <t>CC3DT81-1-15 (01)</t>
  </si>
  <si>
    <t>Công nghệ Multimedia-1-15 (01)/64CCDT01</t>
  </si>
  <si>
    <t>CC3DT61-1-15 (01)</t>
  </si>
  <si>
    <t>Mạng viễn thông-1-15 (01)/64CCDT01</t>
  </si>
  <si>
    <t>CC3DT74-1-15 (01)</t>
  </si>
  <si>
    <t>Thông tin quang-1-15 (01)/64CCDT01</t>
  </si>
  <si>
    <t>CC3DT72-1-15 (01)</t>
  </si>
  <si>
    <t>Thông tin vô tuyến-1-15 (01)/64CCDT01</t>
  </si>
  <si>
    <t>CC3DT33-1-15 (01)</t>
  </si>
  <si>
    <t>Tiếng Anh 3-1-15 (01)/64CCDT01</t>
  </si>
  <si>
    <t>CC1LL04-1-15 (02)</t>
  </si>
  <si>
    <t>Đường lối cách mạng của Đảng cộng sản Việt Nam-1-15 (02)/64CCKT03</t>
  </si>
  <si>
    <t>CC3KT26-1-15 (01)</t>
  </si>
  <si>
    <t>Kế toán quản trị-1-15 (01)/64CCKT03</t>
  </si>
  <si>
    <t>CC3KT27-1-15 (01)</t>
  </si>
  <si>
    <t>Kế toán thuế-1-15 (01)/64CCKT03</t>
  </si>
  <si>
    <t>Lê Tuyết Nhung</t>
  </si>
  <si>
    <t>CC2KV81-1-15 (01)</t>
  </si>
  <si>
    <t>CC3KV32-1-15 (01)</t>
  </si>
  <si>
    <t>Phân tích hoạt động kinh doanh-1-15 (01)/64CCKT03</t>
  </si>
  <si>
    <t>CC4KT21-1-15 (01)</t>
  </si>
  <si>
    <t>Thực hành nghiệp vụ kế toán 1-1-15 (01)/64CCKT03</t>
  </si>
  <si>
    <t>CC3KT60-1-15 (01)</t>
  </si>
  <si>
    <t>Tin học kế toán-1-15 (01)/64CCKT03</t>
  </si>
  <si>
    <t>CC3DT81-CCK64</t>
  </si>
  <si>
    <t>CC3DT61-CCK64</t>
  </si>
  <si>
    <t>CC3DT74-CCK64</t>
  </si>
  <si>
    <t>CC3DT72-CCK64</t>
  </si>
  <si>
    <t>CC3DT33-CCK64</t>
  </si>
  <si>
    <t>CC1LL04-CCK64</t>
  </si>
  <si>
    <t>CC3KT26-CCK64</t>
  </si>
  <si>
    <t>CC3KT27-CCK64</t>
  </si>
  <si>
    <t>CC2KV81-CCK64</t>
  </si>
  <si>
    <t>CC3KV32-CCK64</t>
  </si>
  <si>
    <t>CC4KT21-CCK64</t>
  </si>
  <si>
    <t>CC3KT60-CCK64</t>
  </si>
  <si>
    <t>-26/11/15</t>
  </si>
  <si>
    <t>S,C</t>
  </si>
  <si>
    <t>27/11/15</t>
  </si>
  <si>
    <t>11/12/15</t>
  </si>
  <si>
    <t>-15/12/15</t>
  </si>
  <si>
    <t>-16/12/15</t>
  </si>
  <si>
    <t>-18/12/15</t>
  </si>
  <si>
    <t>DC2GT54-DCK64a</t>
  </si>
  <si>
    <t>-11/12/15</t>
  </si>
  <si>
    <t>-9/12/15</t>
  </si>
  <si>
    <t>DC4CT16-DCK65a</t>
  </si>
  <si>
    <t>-10/12/15</t>
  </si>
  <si>
    <t>+ Các khoa gửi danh sách phân công Giảng viên coi thi, chấm thi Lần 1 về Phòng ĐBCLĐT trước ngày 24/11/2015</t>
  </si>
  <si>
    <t>Ngày thi
Dự kiến từ 18/1-29/1/2016</t>
  </si>
  <si>
    <t>Số SV/Phòng tiêu chuẩn</t>
  </si>
  <si>
    <t>Số SV/Phòng tối thiểu</t>
  </si>
  <si>
    <t>dc64</t>
  </si>
  <si>
    <t>Số lượt GV huy động</t>
  </si>
  <si>
    <t>DC2VB32</t>
  </si>
  <si>
    <t>CC2VB32</t>
  </si>
  <si>
    <t>(Thứ 3)</t>
  </si>
  <si>
    <t>(Thứ 6)</t>
  </si>
  <si>
    <t>(Thứ 2)</t>
  </si>
  <si>
    <t>(Thứ 4)</t>
  </si>
  <si>
    <t>(Thứ 5)</t>
  </si>
  <si>
    <t>Khóa</t>
  </si>
  <si>
    <t>Mã môn</t>
  </si>
  <si>
    <t>Tên môn</t>
  </si>
  <si>
    <t>DCK63</t>
  </si>
  <si>
    <t>DCK64</t>
  </si>
  <si>
    <t>DCK64a</t>
  </si>
  <si>
    <t>Đồ án Kết cấu bêtông cốt thép (Các lớp 64DCCA01, 02, 64DCDB01, 02, 03)</t>
  </si>
  <si>
    <t>(Thứ 7)</t>
  </si>
  <si>
    <t>Đồ án Kết cấu bêtông cốt thép (Các lớp 64DCCD08-12, CS01, 64DCCC01)</t>
  </si>
  <si>
    <t>DCK65</t>
  </si>
  <si>
    <t>DCK65a</t>
  </si>
  <si>
    <t>Thực tập Thí nghiệm địa chất (các lớp 65DCCDA1, CA21, DD21, DD22)</t>
  </si>
  <si>
    <t>Thực tập Thí nghiệm địa chất (các lớp 65DCCD21, 22, 23, DB21, 22, 23, CC21, CS21)</t>
  </si>
  <si>
    <t>(Cnhật)</t>
  </si>
  <si>
    <t>CCK64</t>
  </si>
  <si>
    <t>CCK65</t>
  </si>
  <si>
    <t>1</t>
  </si>
  <si>
    <t>CC1CB31-1-15 (01)</t>
  </si>
  <si>
    <t>Tiếng Anh 1-1-15 (01)/65CCKT21</t>
  </si>
  <si>
    <t>CC1LL03-1-15 (05)</t>
  </si>
  <si>
    <t>Tư tưởng Hồ Chí Minh-1-15 (05)/65CCTH21_65CCDT21</t>
  </si>
  <si>
    <t>CC1LL03-1-15 (06)</t>
  </si>
  <si>
    <t>Tư tưởng Hồ Chí Minh-1-15 (06)/65CCKT21</t>
  </si>
  <si>
    <t>(*) DCK66D1: Thi đợt 1 các lớp đại học chính quy K66 gồm: 66DCKX21,22,23,24, 66DCMO21, 66DCTN21,22,23</t>
  </si>
  <si>
    <t>CC2QT83-1-15 (01)</t>
  </si>
  <si>
    <t>Chiến lược phát triển doanh nghiệp-1-15 (01)/64CCQT01</t>
  </si>
  <si>
    <t>CC3TH42-1-15 (01)</t>
  </si>
  <si>
    <t>Công nghệ, thiết bị và thiết kế mạng-1-15 (01)/64CCTH02</t>
  </si>
  <si>
    <t>Phan Như Minh</t>
  </si>
  <si>
    <t>CC3TH85-1-15 (01)</t>
  </si>
  <si>
    <t>Công nghệ Web và dịch vụ trực tuyến-1-15 (01)/64CCTH02</t>
  </si>
  <si>
    <t>CC3KX76-1-15 (01)</t>
  </si>
  <si>
    <t>Định giá sản phẩm xây dựng-1-15 (01)/64CCKX01</t>
  </si>
  <si>
    <t>CC3KX77-1-15 (01)</t>
  </si>
  <si>
    <t>Đồ án Dự toán xây dựng công trình-1-15 (01)/64CCKX01</t>
  </si>
  <si>
    <t>CC3KX39-1-15 (01)</t>
  </si>
  <si>
    <t>Đồ án Kế toán xây dựng cơ bản-1-15 (01)/64CCKX01</t>
  </si>
  <si>
    <t>CC3VS60-1-15 (01)</t>
  </si>
  <si>
    <t>Đồ án Tổ chức chạy tàu 2-1-15 (01)/64CCVS01</t>
  </si>
  <si>
    <t>Vũ Trung Hiếu</t>
  </si>
  <si>
    <t>CC3VS66-1-15 (01)</t>
  </si>
  <si>
    <t>Đồ án Tổ chức vận tải hàng hóa vận tải đường sắt-1-15 (01)/64CCVS01</t>
  </si>
  <si>
    <t>CC1LL04-1-15 (01)</t>
  </si>
  <si>
    <t>Đường lối cách mạng của Đảng cộng sản Việt Nam-1-15 (01)/64CCVS01_KX01_QT01</t>
  </si>
  <si>
    <t>CC3QT12-1-15 (01)</t>
  </si>
  <si>
    <t>Giao tiếp và đàm phán trong kinh doanh-1-15 (01)/64CCQT01</t>
  </si>
  <si>
    <t>Lê Thu Hiền</t>
  </si>
  <si>
    <t>CC3QT94-1-15 (01)</t>
  </si>
  <si>
    <t>Hệ thống thông tin quản lý-1-15 (01)/64CCQT01</t>
  </si>
  <si>
    <t>CC3VS71-1-15 (01)</t>
  </si>
  <si>
    <t>Kế toán vận tải đường sắt-1-15 (01)/64CCVS01</t>
  </si>
  <si>
    <t>CC3KX38-1-15 (01)</t>
  </si>
  <si>
    <t>Kế toán xây dựng cơ bản-1-15 (01)/64CCKX01</t>
  </si>
  <si>
    <t>Kiểm toán căn bản-1-15 (01)/64CCKT03</t>
  </si>
  <si>
    <t>CC3KX72-1-15 (01)</t>
  </si>
  <si>
    <t>Kinh tế đầu tư-1-15 (01)/64CCKX01</t>
  </si>
  <si>
    <t>Phạm Đức Tấn</t>
  </si>
  <si>
    <t>CC3TH43-1-15 (01)</t>
  </si>
  <si>
    <t>Lập trình quản lý-1-15 (01)/64CCTH02</t>
  </si>
  <si>
    <t>CC3TH62-1-15 (01)</t>
  </si>
  <si>
    <t>Linux và phần mềm mã nguồn mở-1-15 (01)/64CCTH02</t>
  </si>
  <si>
    <t>CC3TH31-1-15 (01)</t>
  </si>
  <si>
    <t>Nguyên lý hệ điều hành-1-15 (01)/64CCTH02</t>
  </si>
  <si>
    <t>CC3TH13-1-15 (01)</t>
  </si>
  <si>
    <t>Nhập môn công nghệ phần mềm-1-15 (01)/64CCTH02</t>
  </si>
  <si>
    <t>CC3VS72-1-15 (01)</t>
  </si>
  <si>
    <t>Phân tích hoạt động kinh doanh vận tải đường sắt-1-15 (01)/64CCVS01</t>
  </si>
  <si>
    <t>CC3KV32-1-15 (02)</t>
  </si>
  <si>
    <t>Phân tích hoạt động kinh doanh-1-15 (02)/64CCQT01</t>
  </si>
  <si>
    <t>CC3KX74-1-15 (01)</t>
  </si>
  <si>
    <t>Phân tích hoạt động kinh tế của doanh nghiệp xây dựng-1-15 (01)/64CCKX01</t>
  </si>
  <si>
    <t>CC3QT67-1-15 (01)</t>
  </si>
  <si>
    <t>Quản trị chất lượng-1-15 (01)/64CCQT01</t>
  </si>
  <si>
    <t>CC3QT66-1-15 (01)</t>
  </si>
  <si>
    <t>Quản trị marketing-1-15 (01)/64CCQT01</t>
  </si>
  <si>
    <t>CC3TH14-1-15 (01)</t>
  </si>
  <si>
    <t>SQL-1-15 (01)/64CCTH02</t>
  </si>
  <si>
    <t>CC3VS77-1-15 (01)</t>
  </si>
  <si>
    <t>Thống kê doanh nghiệp vận tải đường sắt-1-15 (01)/64CCVS01</t>
  </si>
  <si>
    <t>CC3KX93-1-15 (01)</t>
  </si>
  <si>
    <t>Tin học ứng dụng-1-15 (01)/64CCKX01</t>
  </si>
  <si>
    <t>CC3VS63-1-15 (01)</t>
  </si>
  <si>
    <t>Tổ chức chạy tàu 3-1-15 (01)/64CCVS01</t>
  </si>
  <si>
    <t>CC3VS67-1-15 (01)</t>
  </si>
  <si>
    <t>Tổ chức xếp dỡ-1-15 (01)/64CCVS01</t>
  </si>
  <si>
    <t>Phan Trung Nghĩa</t>
  </si>
  <si>
    <t>CC3TH12-1-15 (01)</t>
  </si>
  <si>
    <t>Trí tuệ nhân tạo-1-15 (01)/64CCTH02</t>
  </si>
  <si>
    <t>CC3VS68-1-15 (01)</t>
  </si>
  <si>
    <t>Vận tải liên vận đường sắt quốc tế-1-15 (01)/64CCVS01</t>
  </si>
  <si>
    <t>CC2KX52-1-15 (01)</t>
  </si>
  <si>
    <t>Xây dựng cầu-1-15 (01)/64CCKX01</t>
  </si>
  <si>
    <t>DC3CA33AB-DCK63</t>
  </si>
  <si>
    <t>DC3CD33AB</t>
  </si>
  <si>
    <t>DC3DS33AB</t>
  </si>
  <si>
    <t>DC3DB33AB</t>
  </si>
  <si>
    <t>DC3DD33AB</t>
  </si>
  <si>
    <t>DC3MX33AB</t>
  </si>
  <si>
    <t>DC3CA33AB</t>
  </si>
  <si>
    <t>DC3DS33AB-DCK63</t>
  </si>
  <si>
    <t>DC3DB33AB-DCK63</t>
  </si>
  <si>
    <t>DC3DD33AB-DCK63</t>
  </si>
  <si>
    <t>DC3MX33AB-DCK63</t>
  </si>
  <si>
    <t>DC3CD33AB-DCK63</t>
  </si>
  <si>
    <t>DC1LL01-DCK66Đ1</t>
  </si>
  <si>
    <t>DC1CB11-DCK66Đ1</t>
  </si>
  <si>
    <t>DC2KV61-DCK66Đ1</t>
  </si>
  <si>
    <t>DC2CO24-DCK66Đ1</t>
  </si>
  <si>
    <t>DC1CB21-DCK66Đ1</t>
  </si>
  <si>
    <t>DC2KV68-DCK66Đ1</t>
  </si>
  <si>
    <t>DC2KX36-DCK66Đ1</t>
  </si>
  <si>
    <t>DC1CB17-DCK66Đ1</t>
  </si>
  <si>
    <t>DC1CB26-DCK66Đ1</t>
  </si>
  <si>
    <t>DC2CO15-DCK66Đ1</t>
  </si>
  <si>
    <t>DC1LL05-DCK66Đ1</t>
  </si>
  <si>
    <t>CC1CB31-CCK65</t>
  </si>
  <si>
    <t>CC3TH42-CCK64</t>
  </si>
  <si>
    <t>CC3TH85-CCK64</t>
  </si>
  <si>
    <t>CC3TH43-CCK64</t>
  </si>
  <si>
    <t>CC3TH62-CCK64</t>
  </si>
  <si>
    <t>CC3TH31-CCK64</t>
  </si>
  <si>
    <t>CC3TH13-CCK64</t>
  </si>
  <si>
    <t>CC3TH14-CCK64</t>
  </si>
  <si>
    <t>CC3TH12-CCK64</t>
  </si>
  <si>
    <t>GHI CHÚ</t>
  </si>
  <si>
    <t>(Ghép phòng)</t>
  </si>
  <si>
    <t>Đề thi</t>
  </si>
  <si>
    <t>CC2DD51-CCK65</t>
  </si>
  <si>
    <t>ĐỢT 2 - ĐẠI HỌC, CAO ĐẲNG CHÍNH QUY - HK1 2015-2016</t>
  </si>
  <si>
    <t>PHÂN CÔNG CB COI THI VIẾT THEO TỪNG CA THI</t>
  </si>
  <si>
    <t>DC2GT52a-DCK64</t>
  </si>
  <si>
    <t>Kết cấu bêtông cốt thép (CC, DS)</t>
  </si>
  <si>
    <t>DC2GT52a</t>
  </si>
  <si>
    <t>DC2GT51a</t>
  </si>
  <si>
    <t>CC2GT51a</t>
  </si>
  <si>
    <t>Kết cấu thép (DS, CC)</t>
  </si>
  <si>
    <t>DC2GT51a-DCK64</t>
  </si>
  <si>
    <t>CC2DD52-CCK65</t>
  </si>
  <si>
    <t>9+10</t>
  </si>
  <si>
    <t>19+20</t>
  </si>
  <si>
    <t>5+6</t>
  </si>
  <si>
    <t>17+18</t>
  </si>
  <si>
    <t>ATLĐ và môi trường CN</t>
  </si>
  <si>
    <t>CSKT1</t>
  </si>
  <si>
    <t>Tổ Cơ sở kỹ thuật</t>
  </si>
  <si>
    <t>Hình hoạ - Vẽ kỹ thuật</t>
  </si>
  <si>
    <t>Bùi Thị Phương Hoa</t>
  </si>
  <si>
    <t>Hoá học đại cương</t>
  </si>
  <si>
    <t>Lý Hóa</t>
  </si>
  <si>
    <t>Phạm Hồng Chuyên</t>
  </si>
  <si>
    <t>Lưu Thị Thu Hà</t>
  </si>
  <si>
    <t>Phạm Thị Ninh Nhâm</t>
  </si>
  <si>
    <t>Nguyễn Đức Hùng</t>
  </si>
  <si>
    <t>Hoàng Văn Cần</t>
  </si>
  <si>
    <t>Lê Thị Chi</t>
  </si>
  <si>
    <t>Những nguyên lý cơ bản của CN Mác - Lênin 2</t>
  </si>
  <si>
    <t>Nguyên lý</t>
  </si>
  <si>
    <t>Nguyễn Thị Thơ</t>
  </si>
  <si>
    <t>Nguyễn Tiến Trí</t>
  </si>
  <si>
    <t>Nguyễn Thanh Minh</t>
  </si>
  <si>
    <t>Đặng Thu Hằng</t>
  </si>
  <si>
    <t>Bùi Thị Lan Anh</t>
  </si>
  <si>
    <t>Toán 2 (KT)</t>
  </si>
  <si>
    <t>Vũ Dũng</t>
  </si>
  <si>
    <t>Trần Thái Minh</t>
  </si>
  <si>
    <t>Ngô Xuân ĐInh</t>
  </si>
  <si>
    <t>Ông Văn Hoàng</t>
  </si>
  <si>
    <t>Nguyễn Thành Vinh</t>
  </si>
  <si>
    <t>Nguyễn Văn Cường</t>
  </si>
  <si>
    <t>Trương Tất Anh</t>
  </si>
  <si>
    <t>Hà Nguyên Khánh</t>
  </si>
  <si>
    <t>Dương Thị Thu Hương</t>
  </si>
  <si>
    <t>Nguyễn Thị Kim Huệ</t>
  </si>
  <si>
    <t>Vũ Anh Tuấn</t>
  </si>
  <si>
    <t>Nguyễn Hồng Thái</t>
  </si>
  <si>
    <t>Phan Thanh Nhàn</t>
  </si>
  <si>
    <t>Lê Minh Đức</t>
  </si>
  <si>
    <t>Lập trình C/C++</t>
  </si>
  <si>
    <t>Đỗ Quang Hưng</t>
  </si>
  <si>
    <t>Lịch sử các học thuyết kinh tế</t>
  </si>
  <si>
    <t>Đỗ Thị Thơ</t>
  </si>
  <si>
    <t>Môi trường</t>
  </si>
  <si>
    <t>Lâm Phạm Thị Hải Hà</t>
  </si>
  <si>
    <t>Nguyễn Thị Thanh Hương</t>
  </si>
  <si>
    <t>Phan Thùy Dương</t>
  </si>
  <si>
    <t>Trần Văn Bình</t>
  </si>
  <si>
    <t>PP nghiên cứu khoa học</t>
  </si>
  <si>
    <t>Lê Xuân Thái</t>
  </si>
  <si>
    <t>Phạm Quang Dũng</t>
  </si>
  <si>
    <t>Nguyễn Thị Kiều Oanh</t>
  </si>
  <si>
    <t>Thái Thị Kim Chung</t>
  </si>
  <si>
    <t>Văn hoá kinh doanh</t>
  </si>
  <si>
    <t>Trần Quốc Tuấn</t>
  </si>
  <si>
    <t>DC1CB52</t>
  </si>
  <si>
    <t>Vật lý đại cương</t>
  </si>
  <si>
    <t>DC1CB54</t>
  </si>
  <si>
    <t>DC1CB41</t>
  </si>
  <si>
    <t>DC2DT23</t>
  </si>
  <si>
    <t>DC1CB56</t>
  </si>
  <si>
    <t>CBLH</t>
  </si>
  <si>
    <t>DC1KV51</t>
  </si>
  <si>
    <t>Đợt</t>
  </si>
  <si>
    <t>CC2CT11</t>
  </si>
  <si>
    <t>LỊCH THI HỌC KỲ 1 - NĂM HỌC 2016-2017</t>
  </si>
  <si>
    <t>DC1CB94-1-16 (01)</t>
  </si>
  <si>
    <t>ATLĐ và môi trường CN-1-16 (01)/67DCMX21</t>
  </si>
  <si>
    <t>K67DHCQ</t>
  </si>
  <si>
    <t>DC1CB94-1-16 (02)</t>
  </si>
  <si>
    <t>ATLĐ và môi trường CN-1-16 (02)/67DCMX22</t>
  </si>
  <si>
    <t>DC1CB94-1-16 (03)</t>
  </si>
  <si>
    <t>DC1CB94(116)_01</t>
  </si>
  <si>
    <t>ATLĐ và môi trường CN(116)_01/67DCOT21</t>
  </si>
  <si>
    <t>Thiều Sỹ Nam</t>
  </si>
  <si>
    <t>DC1CB94(116)_02</t>
  </si>
  <si>
    <t>ATLĐ và môi trường CN(116)_02/67DCOT22</t>
  </si>
  <si>
    <t>DC1CB94(116)_06</t>
  </si>
  <si>
    <t>ATLĐ và môi trường CN(116)_06/67DCCO21</t>
  </si>
  <si>
    <t>DC2CO24-1-16 (01)</t>
  </si>
  <si>
    <t>Cơ kỹ thuật-1-16 (01)/67DCVB21</t>
  </si>
  <si>
    <t>Đồng Thanh Hương</t>
  </si>
  <si>
    <t>DC2VB32-1-16 (01)</t>
  </si>
  <si>
    <t>Địa lý vận tải-1-16 (01)/67DCVL21</t>
  </si>
  <si>
    <t>DC2VB32-1-16 (02)</t>
  </si>
  <si>
    <t>Địa lý vận tải-1-16 (02)/67DCVL22</t>
  </si>
  <si>
    <t>DC2VB32-1-16 (03)</t>
  </si>
  <si>
    <t>Địa lý vận tải-1-16 (03)/67DCVB21</t>
  </si>
  <si>
    <t>Nguyễn Thị Thu Hương</t>
  </si>
  <si>
    <t>Nguyễn Thị Trang</t>
  </si>
  <si>
    <t>Nguyễn Thị Dung</t>
  </si>
  <si>
    <t>DC2KV31-1-16 (01)</t>
  </si>
  <si>
    <t>Hàng hóa vận tải-1-16 (01)/67DCVL21</t>
  </si>
  <si>
    <t>DC2KV31-1-16 (02)</t>
  </si>
  <si>
    <t>Hàng hóa vận tải-1-16 (02)/67DCVL22</t>
  </si>
  <si>
    <t>DC2KV31-1-16 (03)</t>
  </si>
  <si>
    <t>Hàng hóa vận tải-1-16 (03)/67DCVB21</t>
  </si>
  <si>
    <t>DC2CO11-1-16 (05)</t>
  </si>
  <si>
    <t>Hình hoạ - Vẽ kỹ thuật-1-16 (05)/67DCCD21</t>
  </si>
  <si>
    <t>DC2CO11-1-16 (06)</t>
  </si>
  <si>
    <t>Hình hoạ - Vẽ kỹ thuật-1-16 (06)/67DCCD22</t>
  </si>
  <si>
    <t>DC1CB26-1-16 (02)</t>
  </si>
  <si>
    <t>Hoá học đại cương-1-16 (02)/67DCCA21</t>
  </si>
  <si>
    <t>DC1CB26-1-16 (04)</t>
  </si>
  <si>
    <t>Hoá học đại cương-1-16 (04)/67DCDB21</t>
  </si>
  <si>
    <t>DC1CB26-1-16 (05)</t>
  </si>
  <si>
    <t>Hoá học đại cương-1-16 (05)/67DCDB22</t>
  </si>
  <si>
    <t>DC1CB26-1-16 (06)</t>
  </si>
  <si>
    <t>Hoá học đại cương-1-16 (06)/67DCDB23</t>
  </si>
  <si>
    <t>DC1CB26-1-16 (07)</t>
  </si>
  <si>
    <t>DC1CB26-1-16 (08)</t>
  </si>
  <si>
    <t>Hoá học đại cương-1-16 (08)/67DCDD21</t>
  </si>
  <si>
    <t>DC1CB26-1-16 (09)</t>
  </si>
  <si>
    <t>Hoá học đại cương-1-16 (09)/67DCDD22</t>
  </si>
  <si>
    <t>DC1CB26-1-16 (10)</t>
  </si>
  <si>
    <t>Hoá học đại cương-1-16 (10)/67DCMO21</t>
  </si>
  <si>
    <t>DC1CB26-1-16 (11)</t>
  </si>
  <si>
    <t>Hoá học đại cương-1-16 (11)/67DCMX21</t>
  </si>
  <si>
    <t>DC1CB26-1-16 (12)</t>
  </si>
  <si>
    <t>Hoá học đại cương-1-16 (12)/67DCMX22</t>
  </si>
  <si>
    <t>DC1CB26-1-16 (13)</t>
  </si>
  <si>
    <t>Đỗ Thị Hồng Vân</t>
  </si>
  <si>
    <t>DC2KV61-1-16 (01)</t>
  </si>
  <si>
    <t>Kinh tế vi mô-1-16 (01)/67DCQT21</t>
  </si>
  <si>
    <t>DC2KV61-1-16 (02)</t>
  </si>
  <si>
    <t>Kinh tế vi mô-1-16 (02)/67DCQT22</t>
  </si>
  <si>
    <t>DC2KV61-1-16 (03)</t>
  </si>
  <si>
    <t>Kinh tế vi mô-1-16 (03)/67DCTN21</t>
  </si>
  <si>
    <t>DC1MO21-1-16 (01)</t>
  </si>
  <si>
    <t>Luật và chính sách môi trường-1-16 (01)/67DCMO21</t>
  </si>
  <si>
    <t>Môi trường nước</t>
  </si>
  <si>
    <t>DC1CB90-1-16 (01)</t>
  </si>
  <si>
    <t>Môi trường trong GTVT-1-16 (01)/67DCVL21</t>
  </si>
  <si>
    <t>Môi trường trong GTVT</t>
  </si>
  <si>
    <t>DC1CB90-1-16 (02)</t>
  </si>
  <si>
    <t>Môi trường trong GTVT-1-16 (02)/67DCVL22</t>
  </si>
  <si>
    <t>DC1CB90-1-16 (03)</t>
  </si>
  <si>
    <t>Môi trường trong GTVT-1-16 (03)/67DCVB21</t>
  </si>
  <si>
    <t>DC2KV68-1-16 (08)</t>
  </si>
  <si>
    <t>Nguyên lý kế toán-1-16 (08)/67DCTN21</t>
  </si>
  <si>
    <t>DC2KV71-1-16 (01)</t>
  </si>
  <si>
    <t>Nguyên lý thống kê kinh tế-1-16 (01)/67DCQT21</t>
  </si>
  <si>
    <t>DC2KV71-1-16 (02)</t>
  </si>
  <si>
    <t>Nguyên lý thống kê kinh tế-1-16 (02)/67DCQT22</t>
  </si>
  <si>
    <t>DC2KV71-1-16 (03)</t>
  </si>
  <si>
    <t>Nguyên lý thống kê kinh tế-1-16 (03)/67DCTN21</t>
  </si>
  <si>
    <t>DC1LL01-1-16 (01)</t>
  </si>
  <si>
    <t>Những nguyên lý cơ bản của CN Mác - Lênin 1</t>
  </si>
  <si>
    <t>Trần Thị Tâm</t>
  </si>
  <si>
    <t>DC1LL01-1-16 (03)</t>
  </si>
  <si>
    <t>DC1LL01-1-16 (06)</t>
  </si>
  <si>
    <t>Phạm Văn Tân</t>
  </si>
  <si>
    <t>DC1LL01-1-16 (08)</t>
  </si>
  <si>
    <t>DC1LL01-1-16 (10)</t>
  </si>
  <si>
    <t>DC1LL01-1-16 (13)</t>
  </si>
  <si>
    <t>DC1LL01-1-16 (15)</t>
  </si>
  <si>
    <t>DC1LL01-1-16 (16)</t>
  </si>
  <si>
    <t>DC1LL01-1-16 (18)</t>
  </si>
  <si>
    <t>Phan Huy Trường</t>
  </si>
  <si>
    <t>DC1LL01-1-16 (20)</t>
  </si>
  <si>
    <t>Những nguyên lý cơ bản của CN Mác - Lênin 1-1-16 (20)/67DCVB21</t>
  </si>
  <si>
    <t>DC1LL01(116)_01</t>
  </si>
  <si>
    <t>Những nguyên lý cơ bản của CN Mác - Lênin 1(116)_01/67DCOT21</t>
  </si>
  <si>
    <t>Tạ Ngọc Bài</t>
  </si>
  <si>
    <t>DC1LL01(116)_02</t>
  </si>
  <si>
    <t>Những nguyên lý cơ bản của CN Mác - Lênin 1(116)_02/67DCOT22</t>
  </si>
  <si>
    <t>DC1LL02(116)_04</t>
  </si>
  <si>
    <t>Những nguyên lý cơ bản của CN Mác - Lênin 2(116)_04/67DCOT21</t>
  </si>
  <si>
    <t>Phạm Thị Thương</t>
  </si>
  <si>
    <t>DC1LL02(116)_05</t>
  </si>
  <si>
    <t>Những nguyên lý cơ bản của CN Mác - Lênin 2(116)_05/67DCOT22</t>
  </si>
  <si>
    <t>DC1LL05(116)_07</t>
  </si>
  <si>
    <t>Pháp luật Việt Nam đại cương(116)_07/67DCOT21</t>
  </si>
  <si>
    <t>Đặng Thị Minh Phương</t>
  </si>
  <si>
    <t>DC1LL05(116)_08</t>
  </si>
  <si>
    <t>Pháp luật Việt Nam đại cương(116)_08/67DCOT22</t>
  </si>
  <si>
    <t>DC2VL21-1-16 (01)</t>
  </si>
  <si>
    <t>Phương tiện vận tải-1-16 (01)/67DCVL21</t>
  </si>
  <si>
    <t>DC2VL21-1-16 (02)</t>
  </si>
  <si>
    <t>Phương tiện vận tải-1-16 (02)/67DCVL22</t>
  </si>
  <si>
    <t>DC1CB99-1-16 (01)</t>
  </si>
  <si>
    <t>PP nghiên cứu khoa học-1-16 (01)/67DCQT21</t>
  </si>
  <si>
    <t>DC1CB99-1-16 (02)</t>
  </si>
  <si>
    <t>PP nghiên cứu khoa học-1-16 (02)/67DCQT22</t>
  </si>
  <si>
    <t>DC1CB85-1-16 (01)</t>
  </si>
  <si>
    <t>Tâm lý học đại cương-1-16 (01)/67DCQT21</t>
  </si>
  <si>
    <t>DC1CB85-1-16 (02)</t>
  </si>
  <si>
    <t>Tâm lý học đại cương-1-16 (02)/67DCQT22</t>
  </si>
  <si>
    <t>DC1TT42-1-16 (08)</t>
  </si>
  <si>
    <t>Tin học đại cương-1-16 (08)/67DCCA21</t>
  </si>
  <si>
    <t>Trần Thị Xuân Hương</t>
  </si>
  <si>
    <t>DC1TT42-1-16 (10)</t>
  </si>
  <si>
    <t>Tin học đại cương-1-16 (10)/67DCCD21</t>
  </si>
  <si>
    <t>DC1TT42-1-16 (11)</t>
  </si>
  <si>
    <t>Tin học đại cương-1-16 (11)/67DCCD22</t>
  </si>
  <si>
    <t>DC1TT42-1-16 (13)</t>
  </si>
  <si>
    <t>Tin học đại cương-1-16 (13)/67DCDB21</t>
  </si>
  <si>
    <t>DC1TT42-1-16 (14)</t>
  </si>
  <si>
    <t>Tin học đại cương-1-16 (14)/67DCDB22</t>
  </si>
  <si>
    <t>DC1TT42-1-16 (15)</t>
  </si>
  <si>
    <t>Tin học đại cương-1-16 (15)/67DCDB23</t>
  </si>
  <si>
    <t>Hoàng Thị Kim Ngân</t>
  </si>
  <si>
    <t>DC1TT42-1-16 (16)</t>
  </si>
  <si>
    <t>DC1TT42-1-16 (17)</t>
  </si>
  <si>
    <t>Tin học đại cương-1-16 (17)/67DCDD21</t>
  </si>
  <si>
    <t>DC1TT42-1-16 (18)</t>
  </si>
  <si>
    <t>Tin học đại cương-1-16 (18)/67DCDD22</t>
  </si>
  <si>
    <t>DC1TT42-1-16 (19)</t>
  </si>
  <si>
    <t>Tin học đại cương-1-16 (19)/67DCMO21</t>
  </si>
  <si>
    <t>DC1TT42-1-16 (20)</t>
  </si>
  <si>
    <t>Tin học đại cương-1-16 (20)/67DCMX21</t>
  </si>
  <si>
    <t>DC1TT42-1-16 (21)</t>
  </si>
  <si>
    <t>Tin học đại cương-1-16 (21)/67DCMX22</t>
  </si>
  <si>
    <t>DC1TT42-1-16 (22)</t>
  </si>
  <si>
    <t>DC1TT42-1-16 (23)</t>
  </si>
  <si>
    <t>Tin học đại cương-1-16 (23)/67DCQT21</t>
  </si>
  <si>
    <t>DC1TT42-1-16 (24)</t>
  </si>
  <si>
    <t>Tin học đại cương-1-16 (24)/67DCQT22</t>
  </si>
  <si>
    <t>DC1TT42-1-16 (25)</t>
  </si>
  <si>
    <t>Tin học đại cương-1-16 (25)/67DCVL21</t>
  </si>
  <si>
    <t>DC1TT42-1-16 (26)</t>
  </si>
  <si>
    <t>Tin học đại cương-1-16 (26)/67DCVL22</t>
  </si>
  <si>
    <t>DC1TT42-1-16 (27)</t>
  </si>
  <si>
    <t>Tin học đại cương-1-16 (27)/67DCVB21</t>
  </si>
  <si>
    <t>DC1TT42-1-16 (28)</t>
  </si>
  <si>
    <t>Tin học đại cương-1-16 (28)/67DCTN21</t>
  </si>
  <si>
    <t>DC1CB17-1-16 (01)</t>
  </si>
  <si>
    <t>Toán 1 (KT)-1-16 (01)/67DCQT21</t>
  </si>
  <si>
    <t>Toán 1 (KT)</t>
  </si>
  <si>
    <t>DC1CB17-1-16 (02)</t>
  </si>
  <si>
    <t>Toán 1 (KT)-1-16 (02)/67DCQT22</t>
  </si>
  <si>
    <t>DC1CB17-1-16 (03)</t>
  </si>
  <si>
    <t>Toán 1 (KT)-1-16 (03)/67DCTN21</t>
  </si>
  <si>
    <t>DC1CB11-1-16 (01)</t>
  </si>
  <si>
    <t>Toán 1-1-16 (01)/67DCCA21</t>
  </si>
  <si>
    <t>DC1CB11-1-16 (03)</t>
  </si>
  <si>
    <t>Toán 1-1-16 (03)/67DCCD21</t>
  </si>
  <si>
    <t>DC1CB11-1-16 (04)</t>
  </si>
  <si>
    <t>Toán 1-1-16 (04)/67DCCD22</t>
  </si>
  <si>
    <t>DC1CB11-1-16 (06)</t>
  </si>
  <si>
    <t>Toán 1-1-16 (06)/67DCDB21</t>
  </si>
  <si>
    <t>DC1CB11-1-16 (07)</t>
  </si>
  <si>
    <t>Toán 1-1-16 (07)/67DCDB22</t>
  </si>
  <si>
    <t>DC1CB11-1-16 (08)</t>
  </si>
  <si>
    <t>Toán 1-1-16 (08)/67DCDB23</t>
  </si>
  <si>
    <t>DC1CB11-1-16 (09)</t>
  </si>
  <si>
    <t>DC1CB11-1-16 (10)</t>
  </si>
  <si>
    <t>Toán 1-1-16 (10)/67DCDD21</t>
  </si>
  <si>
    <t>DC1CB11-1-16 (11)</t>
  </si>
  <si>
    <t>Toán 1-1-16 (11)/67DCDD22</t>
  </si>
  <si>
    <t>DC1CB11-1-16 (12)</t>
  </si>
  <si>
    <t>Toán 1-1-16 (12)/67DCMO21</t>
  </si>
  <si>
    <t>DC1CB11-1-16 (13)</t>
  </si>
  <si>
    <t>Toán 1-1-16 (13)/67DCMX21</t>
  </si>
  <si>
    <t>DC1CB11-1-16 (14)</t>
  </si>
  <si>
    <t>Toán 1-1-16 (14)/67DCMX22</t>
  </si>
  <si>
    <t>DC1CB11-1-16 (15)</t>
  </si>
  <si>
    <t>DC1CB11-1-16 (16)</t>
  </si>
  <si>
    <t>Toán 1-1-16 (16)/67DCVL21</t>
  </si>
  <si>
    <t>DC1CB11-1-16 (17)</t>
  </si>
  <si>
    <t>Toán 1-1-16 (17)/67DCVL22</t>
  </si>
  <si>
    <t>DC1CB11-1-16 (18)</t>
  </si>
  <si>
    <t>Toán 1-1-16 (18)/67DCVB21</t>
  </si>
  <si>
    <t>DC1CB18-1-16 (01)</t>
  </si>
  <si>
    <t>Toán 2 (KT)-1-16 (01)/67DCQT21</t>
  </si>
  <si>
    <t>DC1CB18-1-16 (02)</t>
  </si>
  <si>
    <t>Toán 2 (KT)-1-16 (02)/67DCQT22</t>
  </si>
  <si>
    <t>DC1CB41-1-16 (01)</t>
  </si>
  <si>
    <t>Toán 2-1-16 (01)/67DCCA21</t>
  </si>
  <si>
    <t>DC1CB41-1-16 (03)</t>
  </si>
  <si>
    <t>Toán 2-1-16 (03)/67DCCD21</t>
  </si>
  <si>
    <t>DC1CB41-1-16 (04)</t>
  </si>
  <si>
    <t>Toán 2-1-16 (04)/67DCCD22</t>
  </si>
  <si>
    <t>Nguyễn Tiến Cường</t>
  </si>
  <si>
    <t>DC1CB41-1-16 (06)</t>
  </si>
  <si>
    <t>Toán 2-1-16 (06)/67DCDB21</t>
  </si>
  <si>
    <t>DC1CB41-1-16 (07)</t>
  </si>
  <si>
    <t>Toán 2-1-16 (07)/67DCDB22</t>
  </si>
  <si>
    <t>Nguyễn Văn Thắng</t>
  </si>
  <si>
    <t>DC1CB41-1-16 (08)</t>
  </si>
  <si>
    <t>Toán 2-1-16 (08)/67DCDB23</t>
  </si>
  <si>
    <t>DC1CB41-1-16 (09)</t>
  </si>
  <si>
    <t>DC1CB41-1-16 (10)</t>
  </si>
  <si>
    <t>Toán 2-1-16 (10)/67DCDD21</t>
  </si>
  <si>
    <t>DC1CB41-1-16 (11)</t>
  </si>
  <si>
    <t>Toán 2-1-16 (11)/67DCDD22</t>
  </si>
  <si>
    <t>DC1CB41-1-16 (12)</t>
  </si>
  <si>
    <t>Toán 2-1-16 (12)/67DCMO21</t>
  </si>
  <si>
    <t>DC1CB41-1-16 (13)</t>
  </si>
  <si>
    <t>Toán 2-1-16 (13)/67DCMX21</t>
  </si>
  <si>
    <t>DC1CB41-1-16 (14)</t>
  </si>
  <si>
    <t>Toán 2-1-16 (14)/67DCMX22</t>
  </si>
  <si>
    <t>DC1CB41-1-16 (15)</t>
  </si>
  <si>
    <t>DC1CB41-1-16 (16)</t>
  </si>
  <si>
    <t>Toán 2-1-16 (16)/67DCVL21</t>
  </si>
  <si>
    <t>DC1CB41-1-16 (17)</t>
  </si>
  <si>
    <t>Toán 2-1-16 (17)/67DCVL22</t>
  </si>
  <si>
    <t>DC1CB41-1-16 (18)</t>
  </si>
  <si>
    <t>Toán 2-1-16 (18)/67DCVB21</t>
  </si>
  <si>
    <t>DC2CB94-1-16 (12)</t>
  </si>
  <si>
    <t>Văn hoá kinh doanh-1-16 (12)/67DCVL21</t>
  </si>
  <si>
    <t>DC2CB94-1-16 (13)</t>
  </si>
  <si>
    <t>Văn hoá kinh doanh-1-16 (13)/67DCVL22</t>
  </si>
  <si>
    <t>DC2CB94-1-16 (14)</t>
  </si>
  <si>
    <t>Văn hoá kinh doanh-1-16 (14)/67DCTN21</t>
  </si>
  <si>
    <t>DC1CB21-1-16 (01)</t>
  </si>
  <si>
    <t>Vật lý đại cương 1-1-16 (01)/67DCCA21</t>
  </si>
  <si>
    <t>Vũ Thị Hà</t>
  </si>
  <si>
    <t>DC1CK21-1-16 (01)</t>
  </si>
  <si>
    <t>DC1CK21-1-16 (02)</t>
  </si>
  <si>
    <t>Vật lý đại cương 1-1-16 (02)/67DCMX21</t>
  </si>
  <si>
    <t>Đặng Thị Bích Hợp</t>
  </si>
  <si>
    <t>DC1CB21-1-16 (03)</t>
  </si>
  <si>
    <t>Vật lý đại cương 1-1-16 (03)/67DCCD21</t>
  </si>
  <si>
    <t>DC1CK21-1-16 (03)</t>
  </si>
  <si>
    <t>Vật lý đại cương 1-1-16 (03)/67DCMX22</t>
  </si>
  <si>
    <t>DC1CB21-1-16 (04)</t>
  </si>
  <si>
    <t>Vật lý đại cương 1-1-16 (04)/67DCCD22</t>
  </si>
  <si>
    <t>DC1CB21-1-16 (06)</t>
  </si>
  <si>
    <t>Vật lý đại cương 1-1-16 (06)/67DCDB21</t>
  </si>
  <si>
    <t>DC1CB21-1-16 (07)</t>
  </si>
  <si>
    <t>Vật lý đại cương 1-1-16 (07)/67DCDB22</t>
  </si>
  <si>
    <t>DC1CB21-1-16 (08)</t>
  </si>
  <si>
    <t>Vật lý đại cương 1-1-16 (08)/67DCDB23</t>
  </si>
  <si>
    <t>DC1CB21-1-16 (09)</t>
  </si>
  <si>
    <t>DC1CB21-1-16 (10)</t>
  </si>
  <si>
    <t>Vật lý đại cương 1-1-16 (10)/67DCDD21</t>
  </si>
  <si>
    <t>DC1CB21-1-16 (11)</t>
  </si>
  <si>
    <t>Vật lý đại cương 1-1-16 (11)/67DCDD22</t>
  </si>
  <si>
    <t>DC1CB21-1-16 (12)</t>
  </si>
  <si>
    <t>Vật lý đại cương 1-1-16 (12)/67DCMO21</t>
  </si>
  <si>
    <t>Vật lý đại cương 1(116)_01/67DCOT21</t>
  </si>
  <si>
    <t>Mai Thị Linh Chi</t>
  </si>
  <si>
    <t>Vật lý đại cương 1(116)_02/67DCOT22</t>
  </si>
  <si>
    <t>Vật lý đại cương 1(116)_06/67DCCO21</t>
  </si>
  <si>
    <t>DC2CO16-1-16 (01)</t>
  </si>
  <si>
    <t>Vẽ kỹ thuật-1-16 (01)/67DCVB21</t>
  </si>
  <si>
    <t xml:space="preserve"> </t>
  </si>
  <si>
    <t>DC2DT27</t>
  </si>
  <si>
    <t>DC2MO30</t>
  </si>
  <si>
    <t>DC2CK55B</t>
  </si>
  <si>
    <t>DC2CT50</t>
  </si>
  <si>
    <t>DC1CB35</t>
  </si>
  <si>
    <t>DC1CB57</t>
  </si>
  <si>
    <t>DC1CK21</t>
  </si>
  <si>
    <t>DC1LL01-DCK67</t>
  </si>
  <si>
    <t xml:space="preserve">Thủy lực </t>
  </si>
  <si>
    <t>Nguyên lý máy 1</t>
  </si>
  <si>
    <t>DC1CB94(116)_03</t>
  </si>
  <si>
    <t>ATLĐ và môi trường CN(116)_03/67DCOT23</t>
  </si>
  <si>
    <t>DC1CB94(116)_04</t>
  </si>
  <si>
    <t>ATLĐ và môi trường CN(116)_04/67DCOT24</t>
  </si>
  <si>
    <t>DC1CB94(116)_05</t>
  </si>
  <si>
    <t>ATLĐ và môi trường CN(116)_05/67DCOT25</t>
  </si>
  <si>
    <t>DC1CB94(116)_07</t>
  </si>
  <si>
    <t>ATLĐ và môi trường CN(116)_07/67DCCO22</t>
  </si>
  <si>
    <t>DC1CB94(116)_08</t>
  </si>
  <si>
    <t>ATLĐ và môi trường CN(116)_08/67DCCO23</t>
  </si>
  <si>
    <t>DC2CO11-1-16 (07)</t>
  </si>
  <si>
    <t>Hình hoạ - Vẽ kỹ thuật-1-16 (07)/67DCCDA1</t>
  </si>
  <si>
    <t>DC1TT31(116)_01</t>
  </si>
  <si>
    <t>Kỹ thuật xây dựng và trình bày báo cáo(116)_01/67DCHT21</t>
  </si>
  <si>
    <t>Kỹ thuật xây dựng và trình bày báo cáo</t>
  </si>
  <si>
    <t>Bùi Thị Nhung</t>
  </si>
  <si>
    <t>DC1TT31(116)_02</t>
  </si>
  <si>
    <t>Kỹ thuật xây dựng và trình bày báo cáo(116)_02/67DCHT22</t>
  </si>
  <si>
    <t>Lê Thị Hà</t>
  </si>
  <si>
    <t>DC1TT31(116)_03</t>
  </si>
  <si>
    <t>Kỹ thuật xây dựng và trình bày báo cáo(116)_03/67DCHT23</t>
  </si>
  <si>
    <t>DC1TT31(116)_05</t>
  </si>
  <si>
    <t>Kỹ thuật xây dựng và trình bày báo cáo(116)_05/67DCHTA1</t>
  </si>
  <si>
    <t>DC1CB98(116)_01</t>
  </si>
  <si>
    <t>Làm việc nhóm và kỹ năng giao tiếp(116)_01/67DCTM21</t>
  </si>
  <si>
    <t>Làm việc nhóm và kỹ năng giao tiếp</t>
  </si>
  <si>
    <t>DC1CB98(116)_02</t>
  </si>
  <si>
    <t>Làm việc nhóm và kỹ năng giao tiếp(116)_02/67DCTM22</t>
  </si>
  <si>
    <t>DC1CB90(116)_02</t>
  </si>
  <si>
    <t>Môi trường trong GTVT(116)_02/67DCKX21</t>
  </si>
  <si>
    <t>Trịnh Xuân Trường</t>
  </si>
  <si>
    <t>DC1CB90(116)_03</t>
  </si>
  <si>
    <t>Môi trường trong GTVT(116)_03/67DCKX22</t>
  </si>
  <si>
    <t>DC2KV68(116)_01</t>
  </si>
  <si>
    <t>Nguyên lý kế toán(116)_01/67DCKT21</t>
  </si>
  <si>
    <t>Nguyễn Thị Thu Thủy</t>
  </si>
  <si>
    <t>DC2KV68(116)_02</t>
  </si>
  <si>
    <t>Nguyên lý kế toán(116)_02/67DCKT22</t>
  </si>
  <si>
    <t>Nguyễn Thu Hằng</t>
  </si>
  <si>
    <t>DC2KV68(116)_03</t>
  </si>
  <si>
    <t>Nguyên lý kế toán(116)_03/67DCKT23</t>
  </si>
  <si>
    <t>Đinh Thị Minh Phượng</t>
  </si>
  <si>
    <t>DC2KV68(116)_04</t>
  </si>
  <si>
    <t>Nguyên lý kế toán(116)_04/67DCKT24</t>
  </si>
  <si>
    <t>Nguyễn Tiến Dũng</t>
  </si>
  <si>
    <t>DC1LL01-1-16 (02)</t>
  </si>
  <si>
    <t>Những nguyên lý cơ bản của CN Mác - Lênin 1-1-16 (02)/67DCCDA1</t>
  </si>
  <si>
    <t>Những nguyên lý cơ bản của CN Mác - Lênin 1-1-16 (15)/67DCMT21_67DCDM21_67DCTN21</t>
  </si>
  <si>
    <t>DC1LL01(116)_03</t>
  </si>
  <si>
    <t>Những nguyên lý cơ bản của CN Mác - Lênin 1(116)_03/67DCOT23</t>
  </si>
  <si>
    <t>DC1LL01(116)_04</t>
  </si>
  <si>
    <t>Những nguyên lý cơ bản của CN Mác - Lênin 1(116)_04/67DCCO21</t>
  </si>
  <si>
    <t>Hà Hoàng Giang</t>
  </si>
  <si>
    <t>DC1LL01(116)_07</t>
  </si>
  <si>
    <t>Những nguyên lý cơ bản của CN Mác - Lênin 1(116)_07/67DCCO22</t>
  </si>
  <si>
    <t>DC1LL01(116)_08</t>
  </si>
  <si>
    <t>Những nguyên lý cơ bản của CN Mác - Lênin 1(116)_08/67DCHT22</t>
  </si>
  <si>
    <t>Trịnh Thị Thu Hằng</t>
  </si>
  <si>
    <t>DC1LL01(116)_09</t>
  </si>
  <si>
    <t>Những nguyên lý cơ bản của CN Mác - Lênin 1(116)_09/67DCDT21</t>
  </si>
  <si>
    <t>DC1LL01(116)_10</t>
  </si>
  <si>
    <t>Những nguyên lý cơ bản của CN Mác - Lênin 1(116)_10/67DCDT22</t>
  </si>
  <si>
    <t>DC1LL01(116)_11</t>
  </si>
  <si>
    <t>Những nguyên lý cơ bản của CN Mác - Lênin 1(116)_11/67DCHT21</t>
  </si>
  <si>
    <t>DC1LL01(116)_14</t>
  </si>
  <si>
    <t>Những nguyên lý cơ bản của CN Mác - Lênin 1(116)_14/67DCTM21</t>
  </si>
  <si>
    <t>DC1LL01(116)_16</t>
  </si>
  <si>
    <t>Những nguyên lý cơ bản của CN Mác - Lênin 1(116)_16/67DCKT21</t>
  </si>
  <si>
    <t>DC1LL01(116)_18</t>
  </si>
  <si>
    <t>Những nguyên lý cơ bản của CN Mác - Lênin 1(116)_18/67DCKT23</t>
  </si>
  <si>
    <t>DC1LL01(116)_19</t>
  </si>
  <si>
    <t>Những nguyên lý cơ bản của CN Mác - Lênin 1(116)_19/67DCHTA1</t>
  </si>
  <si>
    <t>DC1LL01(116)_20</t>
  </si>
  <si>
    <t>Những nguyên lý cơ bản của CN Mác - Lênin 1(116)_20/67DCKX21</t>
  </si>
  <si>
    <t>DC1LL01(116)_21</t>
  </si>
  <si>
    <t>Những nguyên lý cơ bản của CN Mác - Lênin 1(116)_21/67DCKX22</t>
  </si>
  <si>
    <t>DC1LL02(116)_06</t>
  </si>
  <si>
    <t>Những nguyên lý cơ bản của CN Mác - Lênin 2(116)_06/67DCOT23</t>
  </si>
  <si>
    <t>DC1LL02(116)_07</t>
  </si>
  <si>
    <t>Những nguyên lý cơ bản của CN Mác - Lênin 2(116)_07/67DCCO21</t>
  </si>
  <si>
    <t>DC1LL02(116)_10</t>
  </si>
  <si>
    <t>Những nguyên lý cơ bản của CN Mác - Lênin 2(116)_10/67DCCO22</t>
  </si>
  <si>
    <t>Hà Hoàng Giang;Trịnh Thị Thu Hằng</t>
  </si>
  <si>
    <t>DC1LL02(116)_11</t>
  </si>
  <si>
    <t>Những nguyên lý cơ bản của CN Mác - Lênin 2(116)_11/67DCHT22</t>
  </si>
  <si>
    <t>DC1LL02(116)_12</t>
  </si>
  <si>
    <t>Những nguyên lý cơ bản của CN Mác - Lênin 2(116)_12/67DCDT21</t>
  </si>
  <si>
    <t>DC1LL02(116)_13</t>
  </si>
  <si>
    <t>Những nguyên lý cơ bản của CN Mác - Lênin 2(116)_13/67DCDT22</t>
  </si>
  <si>
    <t>DC1LL02(116)_14</t>
  </si>
  <si>
    <t>Những nguyên lý cơ bản của CN Mác - Lênin 2(116)_14/67DCHT21</t>
  </si>
  <si>
    <t>DC1LL02(116)_17</t>
  </si>
  <si>
    <t>Những nguyên lý cơ bản của CN Mác - Lênin 2(116)_17/67DCTM21</t>
  </si>
  <si>
    <t>DC1LL02(116)_18</t>
  </si>
  <si>
    <t>Những nguyên lý cơ bản của CN Mác - Lênin 2(116)_18/67DCHTA1</t>
  </si>
  <si>
    <t>DC1LL02(116)_19</t>
  </si>
  <si>
    <t>Những nguyên lý cơ bản của CN Mác - Lênin 2(116)_19/67DCKT21</t>
  </si>
  <si>
    <t>DC1LL02(116)_21</t>
  </si>
  <si>
    <t>Những nguyên lý cơ bản của CN Mác - Lênin 2(116)_21/67DCKT23</t>
  </si>
  <si>
    <t>DC1LL02(116)_23</t>
  </si>
  <si>
    <t>Những nguyên lý cơ bản của CN Mác - Lênin 2(116)_23/67DCKX21</t>
  </si>
  <si>
    <t>DC1LL02(116)_24</t>
  </si>
  <si>
    <t>Những nguyên lý cơ bản của CN Mác - Lênin 2(116)_24/67DCKX22</t>
  </si>
  <si>
    <t>DC1LL05(116)_09</t>
  </si>
  <si>
    <t>Pháp luật Việt Nam đại cương(116)_09/67DCOT23</t>
  </si>
  <si>
    <t>DC1LL05(116)_10</t>
  </si>
  <si>
    <t>Pháp luật Việt Nam đại cương(116)_10/67DCCO21</t>
  </si>
  <si>
    <t>DC1LL05(116)_13</t>
  </si>
  <si>
    <t>Pháp luật Việt Nam đại cương(116)_13/67DCCO22</t>
  </si>
  <si>
    <t>DC1LL05(116)_14</t>
  </si>
  <si>
    <t>Pháp luật Việt Nam đại cương(116)_14/67DCHT22</t>
  </si>
  <si>
    <t>DC1LL05(116)_15</t>
  </si>
  <si>
    <t>Pháp luật Việt Nam đại cương(116)_15/67DCDT21</t>
  </si>
  <si>
    <t>DC1LL05(116)_16</t>
  </si>
  <si>
    <t>Pháp luật Việt Nam đại cương(116)_16/67DCDT22</t>
  </si>
  <si>
    <t>DC1LL05(116)_17</t>
  </si>
  <si>
    <t>Pháp luật Việt Nam đại cương(116)_17/67DCHT21</t>
  </si>
  <si>
    <t>DC1LL05(116)_20</t>
  </si>
  <si>
    <t>Pháp luật Việt Nam đại cương(116)_20/67DCTM21</t>
  </si>
  <si>
    <t>DC1LL05(116)_21</t>
  </si>
  <si>
    <t>Pháp luật Việt Nam đại cương(116)_21/67DCHTA1</t>
  </si>
  <si>
    <t>DC1LL05(116)_22</t>
  </si>
  <si>
    <t>Pháp luật Việt Nam đại cương(116)_22/67DCKT21</t>
  </si>
  <si>
    <t>DC1LL05(116)_24</t>
  </si>
  <si>
    <t>Pháp luật Việt Nam đại cương(116)_24/67DCKT23</t>
  </si>
  <si>
    <t>DC1LL05(116)_26</t>
  </si>
  <si>
    <t>Pháp luật Việt Nam đại cương(116)_26/67DCKX21</t>
  </si>
  <si>
    <t>DC1LL05(116)_27</t>
  </si>
  <si>
    <t>Pháp luật Việt Nam đại cương(116)_27/67DCKX22</t>
  </si>
  <si>
    <t>DC1CB82(116)_03</t>
  </si>
  <si>
    <t>Soạn thảo văn bản(116)_03/67DCKT21</t>
  </si>
  <si>
    <t>DC1CB82(116)_04</t>
  </si>
  <si>
    <t>Soạn thảo văn bản(116)_04/67DCKT22</t>
  </si>
  <si>
    <t>Kiều Doãn Hà</t>
  </si>
  <si>
    <t>DC1CB82(116)_05</t>
  </si>
  <si>
    <t>Soạn thảo văn bản(116)_05/67DCKT23</t>
  </si>
  <si>
    <t>DC1CB82(116)_06</t>
  </si>
  <si>
    <t>Soạn thảo văn bản(116)_06/67DCKT24</t>
  </si>
  <si>
    <t>DC1TT42-1-16 (09)</t>
  </si>
  <si>
    <t>Tin học đại cương-1-16 (09)/67DCCDA1</t>
  </si>
  <si>
    <t>DC1TT43(116)_01</t>
  </si>
  <si>
    <t>Tin học đại cương(116)_01/67DCHT21</t>
  </si>
  <si>
    <t>DC1TT43(116)_02</t>
  </si>
  <si>
    <t>Tin học đại cương(116)_02/67DCHT22</t>
  </si>
  <si>
    <t>DC1TT43(116)_03</t>
  </si>
  <si>
    <t>Tin học đại cương(116)_03/67DCHT23</t>
  </si>
  <si>
    <t>DC1TT43(116)_04</t>
  </si>
  <si>
    <t>Tin học đại cương(116)_04/67DCTM21</t>
  </si>
  <si>
    <t>DC1TT43(116)_05</t>
  </si>
  <si>
    <t>Tin học đại cương(116)_05/67DCTM22</t>
  </si>
  <si>
    <t>DC1TT43(116)_07</t>
  </si>
  <si>
    <t>Tin học đại cương(116)_07/67DCHTA1</t>
  </si>
  <si>
    <t>DC1CB11-1-16 (02)</t>
  </si>
  <si>
    <t>Toán 1-1-16 (02)/67DCCDA1</t>
  </si>
  <si>
    <t>DC1CB41-1-16 (02)</t>
  </si>
  <si>
    <t>Toán 2-1-16 (02)/67DCCDA1</t>
  </si>
  <si>
    <t>DC1CB41(116)_01</t>
  </si>
  <si>
    <t>Toán 2(116)_01/67DCDT21</t>
  </si>
  <si>
    <t>Nguyễn Thị Lý</t>
  </si>
  <si>
    <t>DC1CB41(116)_02</t>
  </si>
  <si>
    <t>Toán 2(116)_02/67DCDT22</t>
  </si>
  <si>
    <t>DC1CB41(116)_03</t>
  </si>
  <si>
    <t>Toán 2(116)_03/67DCKX21</t>
  </si>
  <si>
    <t>DC1CB41(116)_04</t>
  </si>
  <si>
    <t>Toán 2(116)_04/67DCKX22</t>
  </si>
  <si>
    <t>DC1CB21-1-16 (02)</t>
  </si>
  <si>
    <t>Vật lý đại cương 1-1-16 (02)/67DCCDA1</t>
  </si>
  <si>
    <t>DC1DT21(116)_01</t>
  </si>
  <si>
    <t>Vật lý đại cương 1(116)_01/67DCDT21</t>
  </si>
  <si>
    <t>DC1CK21(116)_01</t>
  </si>
  <si>
    <t>DC1DT21(116)_02</t>
  </si>
  <si>
    <t>Vật lý đại cương 1(116)_02/67DCDT22</t>
  </si>
  <si>
    <t>DC1CK21(116)_02</t>
  </si>
  <si>
    <t>DC1CK21(116)_03</t>
  </si>
  <si>
    <t>Vật lý đại cương 1(116)_03/67DCOT23</t>
  </si>
  <si>
    <t>DC1CK21(116)_04</t>
  </si>
  <si>
    <t>Vật lý đại cương 1(116)_04/67DCOT24</t>
  </si>
  <si>
    <t>DC1CK21(116)_05</t>
  </si>
  <si>
    <t>Vật lý đại cương 1(116)_05/67DCOT25</t>
  </si>
  <si>
    <t>DC1CK21(116)_06</t>
  </si>
  <si>
    <t>DC1CK21(116)_07</t>
  </si>
  <si>
    <t>Vật lý đại cương 1(116)_07/67DCCO22</t>
  </si>
  <si>
    <t>DC1CK21(116)_08</t>
  </si>
  <si>
    <t>Vật lý đại cương 1(116)_08/67DCCO23</t>
  </si>
  <si>
    <t>DC1CB94-DCK67</t>
  </si>
  <si>
    <t>DC2CO24-DCK67</t>
  </si>
  <si>
    <t>DC2VB32-DCK67</t>
  </si>
  <si>
    <t>DC2KV31-DCK67</t>
  </si>
  <si>
    <t>DC2CO11-DCK67</t>
  </si>
  <si>
    <t>DC1CB26-DCK67</t>
  </si>
  <si>
    <t>DC2KV61-DCK67</t>
  </si>
  <si>
    <t>DC1TT31-DCK67</t>
  </si>
  <si>
    <t>DC1CB98-DCK67</t>
  </si>
  <si>
    <t>DC1MO21-DCK67</t>
  </si>
  <si>
    <t>DC1CB90-DCK67</t>
  </si>
  <si>
    <t>DC2KV68-DCK67</t>
  </si>
  <si>
    <t>DC2KV71-DCK67</t>
  </si>
  <si>
    <t>DC1LL02-DCK67</t>
  </si>
  <si>
    <t>DC1LL05-DCK67</t>
  </si>
  <si>
    <t>DC2VL21-DCK67</t>
  </si>
  <si>
    <t>DC1CB99-DCK67</t>
  </si>
  <si>
    <t>DC1CB82-DCK67</t>
  </si>
  <si>
    <t>DC1CB85-DCK67</t>
  </si>
  <si>
    <t>DC1TT42-DCK67</t>
  </si>
  <si>
    <t>DC1TT43-DCK67</t>
  </si>
  <si>
    <t>DC1CB17-DCK67</t>
  </si>
  <si>
    <t>DC1CB11-DCK67</t>
  </si>
  <si>
    <t>DC1CB18-DCK67</t>
  </si>
  <si>
    <t>DC1CB41-DCK67</t>
  </si>
  <si>
    <t>DC2CB94-DCK67</t>
  </si>
  <si>
    <t>DC1CB21-DCK67</t>
  </si>
  <si>
    <t>DC1CK21-DCK67</t>
  </si>
  <si>
    <t>DC1DT21-DCK67</t>
  </si>
  <si>
    <t>DC2CO16-DCK67</t>
  </si>
  <si>
    <t>DC1DT21</t>
  </si>
  <si>
    <t>DC1CB98</t>
  </si>
  <si>
    <t>DC1TT31</t>
  </si>
  <si>
    <t>ATLĐ và môi trường CN-1-16 (03)/67DCDM21</t>
  </si>
  <si>
    <t>ATLĐ và môi trường CN-1-16 (03)/67DCMT21</t>
  </si>
  <si>
    <t>Hoá học đại cương-1-16 (07)/67DCCC21</t>
  </si>
  <si>
    <t>Hoá học đại cương-1-16 (07)/67DCCS21</t>
  </si>
  <si>
    <t>Hoá học đại cương-1-16 (13)/67DCDM21</t>
  </si>
  <si>
    <t>Hoá học đại cương-1-16 (13)/67DCMT21</t>
  </si>
  <si>
    <t>Những nguyên lý cơ bản của CN Mác - Lênin 1-1-16 (01)/67DCCA21</t>
  </si>
  <si>
    <t>Những nguyên lý cơ bản của CN Mác - Lênin 1-1-16 (01)/67DCMO21</t>
  </si>
  <si>
    <t>Những nguyên lý cơ bản của CN Mác - Lênin 1-1-16 (03)/67DCCD21</t>
  </si>
  <si>
    <t>Những nguyên lý cơ bản của CN Mác - Lênin 1-1-16 (03)/67DCCD22</t>
  </si>
  <si>
    <t>Những nguyên lý cơ bản của CN Mác - Lênin 1-1-16 (06)/67DCDB21</t>
  </si>
  <si>
    <t>Những nguyên lý cơ bản của CN Mác - Lênin 1-1-16 (06)/67DCDB22</t>
  </si>
  <si>
    <t>Những nguyên lý cơ bản của CN Mác - Lênin 1-1-16 (08)/67DCCC21</t>
  </si>
  <si>
    <t>Những nguyên lý cơ bản của CN Mác - Lênin 1-1-16 (08)/67DCCS21</t>
  </si>
  <si>
    <t>Những nguyên lý cơ bản của CN Mác - Lênin 1-1-16 (08)/67DCDB23</t>
  </si>
  <si>
    <t>Những nguyên lý cơ bản của CN Mác - Lênin 1-1-16 (10)/67DCDD21</t>
  </si>
  <si>
    <t>Những nguyên lý cơ bản của CN Mác - Lênin 1-1-16 (10)/67DCDD22</t>
  </si>
  <si>
    <t>Những nguyên lý cơ bản của CN Mác - Lênin 1-1-16 (13)/67DCMX21</t>
  </si>
  <si>
    <t>Những nguyên lý cơ bản của CN Mác - Lênin 1-1-16 (13)/67DCMX22</t>
  </si>
  <si>
    <t>Những nguyên lý cơ bản của CN Mác - Lênin 1-1-16 (15)/67DCDM21</t>
  </si>
  <si>
    <t>Những nguyên lý cơ bản của CN Mác - Lênin 1-1-16 (15)/67DCMT21</t>
  </si>
  <si>
    <t>Những nguyên lý cơ bản của CN Mác - Lênin 1-1-16 (16)/67DCQT21</t>
  </si>
  <si>
    <t>Những nguyên lý cơ bản của CN Mác - Lênin 1-1-16 (16)/67DCQT22</t>
  </si>
  <si>
    <t>Những nguyên lý cơ bản của CN Mác - Lênin 1-1-16 (18)/67DCVL21</t>
  </si>
  <si>
    <t>Những nguyên lý cơ bản của CN Mác - Lênin 1-1-16 (18)/67DCVL22</t>
  </si>
  <si>
    <t>Tin học đại cương-1-16 (16)/67DCCC21</t>
  </si>
  <si>
    <t>Tin học đại cương-1-16 (16)/67DCCS21</t>
  </si>
  <si>
    <t>Tin học đại cương-1-16 (22)/67DCDM21</t>
  </si>
  <si>
    <t>Tin học đại cương-1-16 (22)/67DCMT21</t>
  </si>
  <si>
    <t>Toán 1-1-16 (09)/67DCCC21</t>
  </si>
  <si>
    <t>Toán 1-1-16 (09)/67DCCS21</t>
  </si>
  <si>
    <t>Toán 1-1-16 (15)/67DCDM21</t>
  </si>
  <si>
    <t>Toán 1-1-16 (15)/67DCMT21</t>
  </si>
  <si>
    <t>Toán 2-1-16 (09)/67DCCS21</t>
  </si>
  <si>
    <t>Toán 2-1-16 (09)/7DCCCC1</t>
  </si>
  <si>
    <t>Toán 2-1-16 (15)/67DCDM21</t>
  </si>
  <si>
    <t>Toán 2-1-16 (15)/67DCMT21</t>
  </si>
  <si>
    <t>Vật lý đại cương 1-1-16 (01)/67DCDM21</t>
  </si>
  <si>
    <t>Vật lý đại cương 1-1-16 (01)/67DCMT21</t>
  </si>
  <si>
    <t>Vật lý đại cương 1-1-16 (09)/67DCCC21</t>
  </si>
  <si>
    <t>Vật lý đại cương 1-1-16 (09)/67DCCS21</t>
  </si>
  <si>
    <t>CC1CB94-1-16 (01)</t>
  </si>
  <si>
    <t>ATLĐ  và môi trường CN-1-16 (01)/67CCOT21</t>
  </si>
  <si>
    <t>ATLĐ  và môi trường CN</t>
  </si>
  <si>
    <t>K67CDCQ</t>
  </si>
  <si>
    <t>CC2CO22-1-16 (01)</t>
  </si>
  <si>
    <t>Cơ học cơ sở (CK)-1-16 (01)/67CCOT21</t>
  </si>
  <si>
    <t>Cơ học cơ sở (CK)</t>
  </si>
  <si>
    <t>CC2CO21-1-16 (01)</t>
  </si>
  <si>
    <t>Cơ học cơ sở (CT)-1-16 (01)/67CCCD21</t>
  </si>
  <si>
    <t>Cơ học cơ sở (CT)</t>
  </si>
  <si>
    <t>Cơ học cơ sở (CT)-1-16 (01)/67CCDD21</t>
  </si>
  <si>
    <t>CC2CO11-1-16 (01)</t>
  </si>
  <si>
    <t>Hình hoạ - Vẽ kỹ thuật (CT)-1-16 (01)/67CCCD21</t>
  </si>
  <si>
    <t>Hình hoạ - Vẽ kỹ thuật (CT)</t>
  </si>
  <si>
    <t>CC2DD11-1-16 (01)</t>
  </si>
  <si>
    <t>Hình họa - Vẽ kỹ thuật-1-16 (01)/67CCDD21</t>
  </si>
  <si>
    <t>CC1CB26-1-16 (01)</t>
  </si>
  <si>
    <t>Hoá học đại cương-1-16 (01)/67CCOT21</t>
  </si>
  <si>
    <t>CC1CB26-1-16 (02)</t>
  </si>
  <si>
    <t>Hoá học đại cương-1-16 (02)/67CCCD21</t>
  </si>
  <si>
    <t>Hoá học đại cương-1-16 (02)/67CCDD21</t>
  </si>
  <si>
    <t>CC2KV61-1-16 (01)</t>
  </si>
  <si>
    <t>Kinh tế vi mô-1-16 (01)/67CCKT21</t>
  </si>
  <si>
    <t>CC2KV68-1-16 (01)</t>
  </si>
  <si>
    <t>Nguyên lý kế toán-1-16 (01)/67CCKT21</t>
  </si>
  <si>
    <t>CC2KV71-1-16 (01)</t>
  </si>
  <si>
    <t>Nguyên lý thống kê kinh tế-1-16 (01)/67CCKT21</t>
  </si>
  <si>
    <t>CC1LL01-1-16 (01)</t>
  </si>
  <si>
    <t>Những nguyên lý cơ bản của CN Mác - Lênin 1-1-16 (01)/67CCOT21</t>
  </si>
  <si>
    <t>Nguyễn Thị Thu</t>
  </si>
  <si>
    <t>CC1LL01-1-16 (02)</t>
  </si>
  <si>
    <t>Những nguyên lý cơ bản của CN Mác - Lênin 1-1-16 (02)/67CCCD21</t>
  </si>
  <si>
    <t>Những nguyên lý cơ bản của CN Mác - Lênin 1-1-16 (02)/67CCDD21</t>
  </si>
  <si>
    <t>CC1LL01-1-16 (03)</t>
  </si>
  <si>
    <t>Những nguyên lý cơ bản của CN Mác - Lênin 1-1-16 (03)/67CCTH21</t>
  </si>
  <si>
    <t>Những nguyên lý cơ bản của CN Mác - Lênin 1-1-16 (03)/67CCKT21</t>
  </si>
  <si>
    <t>CC1LL05-1-16 (01)</t>
  </si>
  <si>
    <t>Pháp luật Việt Nam đại cương-1-16 (01)/67CCOT21</t>
  </si>
  <si>
    <t>CC1LL05-1-16 (02)</t>
  </si>
  <si>
    <t>Pháp luật Việt Nam đại cương-1-16 (02)/67CCCD21</t>
  </si>
  <si>
    <t>Pháp luật Việt Nam đại cương-1-16 (02)/67CCDD21</t>
  </si>
  <si>
    <t>CC1LL05-1-16 (03)</t>
  </si>
  <si>
    <t>Pháp luật Việt Nam đại cương-1-16 (03)/67CCTH21</t>
  </si>
  <si>
    <t>Pháp luật Việt Nam đại cương-1-16 (03)/67CCKT21</t>
  </si>
  <si>
    <t>CC1CB82-1-16 (01)</t>
  </si>
  <si>
    <t>Soạn thảo văn bản-1-16 (01)/67CCKT21</t>
  </si>
  <si>
    <t>CC1CB31-1-16 (01)</t>
  </si>
  <si>
    <t>Tiếng Anh 1-1-16 (01)/67CCTH21</t>
  </si>
  <si>
    <t>Trần Thị Ngọc Hà</t>
  </si>
  <si>
    <t>CC1TT44-1-16 (01)</t>
  </si>
  <si>
    <t>Tin học đại cương (TH)-1-16 (01)/67CCTH21</t>
  </si>
  <si>
    <t>Tin học đại cương (TH)</t>
  </si>
  <si>
    <t>CC1CB17-1-16 (01)</t>
  </si>
  <si>
    <t>Toán 1 (KT,QT)-1-16 (01)/67CCKT21</t>
  </si>
  <si>
    <t>Toán 1 (KT,QT)</t>
  </si>
  <si>
    <t>CC1CB11-1-16 (01)</t>
  </si>
  <si>
    <t>Toán 1-1-16 (01)/67CCOT21</t>
  </si>
  <si>
    <t>Nguyễn Thị Hồng Hạnh</t>
  </si>
  <si>
    <t>CC1CB11-1-16 (02)</t>
  </si>
  <si>
    <t>Toán 1-1-16 (02)/67CCCD21_67CCDD21</t>
  </si>
  <si>
    <t>CC1CB11-1-16 (03)</t>
  </si>
  <si>
    <t>Toán 1-1-16 (03)/67CCTH21</t>
  </si>
  <si>
    <t>CC2GT35-1-16 (01)</t>
  </si>
  <si>
    <t>Vật liệu xây dựng-1-16 (01)/67CCCD21</t>
  </si>
  <si>
    <t>Lê Thanh Hải</t>
  </si>
  <si>
    <t>CC2DD35-1-16 (01)</t>
  </si>
  <si>
    <t>Vật liệu xây dựng-1-16 (01)/67CCDD21</t>
  </si>
  <si>
    <t>Trịnh Hoàng Sơn</t>
  </si>
  <si>
    <t>CC1CB21-1-16 (01)</t>
  </si>
  <si>
    <t>Vật lý đại cương 1-1-16 (01)/67CCOT21</t>
  </si>
  <si>
    <t>CC1CB21-1-16 (02)</t>
  </si>
  <si>
    <t>Vật lý đại cương 1-1-16 (02)/67CCCD21</t>
  </si>
  <si>
    <t>Vật lý đại cương 1-1-16 (02)/67CCDD21</t>
  </si>
  <si>
    <t>CC1CB21-1-16 (03)</t>
  </si>
  <si>
    <t>Vật lý đại cương 1-1-16 (03)/67CCTH21</t>
  </si>
  <si>
    <t>CC2CO14-1-16 (01)</t>
  </si>
  <si>
    <t>Vẽ kỹ thuật-1-16 (01)/67CCTH21</t>
  </si>
  <si>
    <t>CC1CB94-CCK67</t>
  </si>
  <si>
    <t>CC2CO22-CCK67</t>
  </si>
  <si>
    <t>CC2CO21-CCK67</t>
  </si>
  <si>
    <t>CC2CO11-CCK67</t>
  </si>
  <si>
    <t>CC2DD11-CCK67</t>
  </si>
  <si>
    <t>CC1CB26-CCK67</t>
  </si>
  <si>
    <t>CC2KV61-CCK67</t>
  </si>
  <si>
    <t>CC2KV68-CCK67</t>
  </si>
  <si>
    <t>CC2KV71-CCK67</t>
  </si>
  <si>
    <t>CC1LL01-CCK67</t>
  </si>
  <si>
    <t>CC1LL05-CCK67</t>
  </si>
  <si>
    <t>CC1CB82-CCK67</t>
  </si>
  <si>
    <t>CC1CB31-CCK67</t>
  </si>
  <si>
    <t>CC1TT44-CCK67</t>
  </si>
  <si>
    <t>CC1CB17-CCK67</t>
  </si>
  <si>
    <t>CC1CB11-CCK67</t>
  </si>
  <si>
    <t>CC2GT35-CCK67</t>
  </si>
  <si>
    <t>CC2DD35-CCK67</t>
  </si>
  <si>
    <t>CC1CB21-CCK67</t>
  </si>
  <si>
    <t>CC2CO14-CCK67</t>
  </si>
  <si>
    <t>Thứ 6</t>
  </si>
  <si>
    <t>Thứ 5</t>
  </si>
  <si>
    <t>DL2CO21-1-16 (01)</t>
  </si>
  <si>
    <t>Cơ học cơ sở-1-16 (01)/67DLDD21</t>
  </si>
  <si>
    <t>Cơ học cơ sở</t>
  </si>
  <si>
    <t>67DHLT</t>
  </si>
  <si>
    <t>Bùi Gia Phi</t>
  </si>
  <si>
    <t>DL2CO21-1-16 (02)</t>
  </si>
  <si>
    <t>Cơ học cơ sở-1-16 (02)/67DLDD22</t>
  </si>
  <si>
    <t>Đỗ Quang Chấn</t>
  </si>
  <si>
    <t>DL2CO21-1-16 (03)</t>
  </si>
  <si>
    <t>Cơ học cơ sở-1-16 (03)/67DLCD21</t>
  </si>
  <si>
    <t>Đoàn Lan Phương</t>
  </si>
  <si>
    <t>DL2CO21-1-16 (04)</t>
  </si>
  <si>
    <t>Cơ học cơ sở-1-16 (04)/67DLCD22</t>
  </si>
  <si>
    <t>Nguyễn Thị Thu Ngà</t>
  </si>
  <si>
    <t>DC2CO24-1-16 (02)</t>
  </si>
  <si>
    <t>Cơ kỹ thuật-1-16 (02)/67DLVB21</t>
  </si>
  <si>
    <t>Kiều Lan Hương</t>
  </si>
  <si>
    <t>DC2KX31-1-16 (01)</t>
  </si>
  <si>
    <t>Địa kỹ thuật-1-16 (01)/67DLKX21</t>
  </si>
  <si>
    <t>DC2GT34-1-16 (09)</t>
  </si>
  <si>
    <t>Đồ án nền và móng-1-16 (09)/67DLCD21</t>
  </si>
  <si>
    <t>Đồ án nền và móng</t>
  </si>
  <si>
    <t>DC2GT34-1-16 (10)</t>
  </si>
  <si>
    <t>Đồ án nền và móng-1-16 (10)/67DLCD22</t>
  </si>
  <si>
    <t>DC2KV63-1-16 (12)</t>
  </si>
  <si>
    <t>Kinh tế lượng-1-16 (12)/67DLKT21</t>
  </si>
  <si>
    <t>Nhữ Thuỳ Liên</t>
  </si>
  <si>
    <t>DC2KV63-1-16 (13)</t>
  </si>
  <si>
    <t>Kinh tế lượng-1-16 (13)/67DLKX21</t>
  </si>
  <si>
    <t>Nguyễn Hùng Cường</t>
  </si>
  <si>
    <t>DC2KV82-1-16 (05)</t>
  </si>
  <si>
    <t>Kinh tế quốc tế-1-16 (05)/67DLKT21</t>
  </si>
  <si>
    <t>DC1CB20-1-16 (05)</t>
  </si>
  <si>
    <t>Lý thuyết xác suất - thống kê-1-16 (05)/67DLDD21</t>
  </si>
  <si>
    <t>Phan Thu Hà</t>
  </si>
  <si>
    <t>DC1CB20-1-16 (07)</t>
  </si>
  <si>
    <t>Lý thuyết xác suất - thống kê-1-16 (07)/67DLDD22</t>
  </si>
  <si>
    <t>DC1CB20-1-16 (11)</t>
  </si>
  <si>
    <t>Lý thuyết xác suất - thống kê-1-16 (11)/67DLOT21</t>
  </si>
  <si>
    <t>DC1CB20-1-16 (12)</t>
  </si>
  <si>
    <t>Lý thuyết xác suất - thống kê-1-16 (12)/67DLCD21</t>
  </si>
  <si>
    <t>DC1CB20-1-16 (13)</t>
  </si>
  <si>
    <t>Lý thuyết xác suất - thống kê-1-16 (13)/67DLCD22</t>
  </si>
  <si>
    <t>DL2GT33-1-16 (01)</t>
  </si>
  <si>
    <t>Nền và móng-1-16 (01)/67DLCD21</t>
  </si>
  <si>
    <t>DL2GT33-1-16 (02)</t>
  </si>
  <si>
    <t>Nền và móng-1-16 (02)/67DLCD22</t>
  </si>
  <si>
    <t>DL2CK55-1-16 (01)</t>
  </si>
  <si>
    <t>Nguyên lý máy-1-16 (01)/67DLOT21</t>
  </si>
  <si>
    <t>DC1CB99-1-16 (03)</t>
  </si>
  <si>
    <t>PP nghiên cứu khoa học-1-16 (03)/67DLKT21</t>
  </si>
  <si>
    <t>DC1CB99-1-16 (04)</t>
  </si>
  <si>
    <t>PP nghiên cứu khoa học-1-16 (04)/67DLKX21</t>
  </si>
  <si>
    <t>DC2KV72-1-16 (01)</t>
  </si>
  <si>
    <t>Quản trị học-1-16 (01)/67DLKX21</t>
  </si>
  <si>
    <t>DL2CO25-1-16 (01)</t>
  </si>
  <si>
    <t>Sức bền vật liệu-1-16 (01)/67DLDD21</t>
  </si>
  <si>
    <t>Lê Văn Kiên</t>
  </si>
  <si>
    <t>DL2CO25-1-16 (02)</t>
  </si>
  <si>
    <t>Sức bền vật liệu-1-16 (02)/67DLDD22</t>
  </si>
  <si>
    <t>DL2CO25-1-16 (03)</t>
  </si>
  <si>
    <t>Sức bền vật liệu-1-16 (03)/67DLCD21</t>
  </si>
  <si>
    <t>Bùi Tiến Tú</t>
  </si>
  <si>
    <t>DL2CO25-1-16 (04)</t>
  </si>
  <si>
    <t>Sức bền vật liệu-1-16 (04)/67DLCD22</t>
  </si>
  <si>
    <t>Lê Ngọc Lý</t>
  </si>
  <si>
    <t>DC3KV90-1-16 (01)</t>
  </si>
  <si>
    <t>Thương mại điện tử-1-16 (01)/67DLKT21</t>
  </si>
  <si>
    <t>Đỗ Thị Vân Anh</t>
  </si>
  <si>
    <t>DL3CD33-1-16 (01)</t>
  </si>
  <si>
    <t>Tiếng anh chuyên ngành-1-16 (01)/67DLCD21</t>
  </si>
  <si>
    <t>Tiếng anh chuyên ngành</t>
  </si>
  <si>
    <t>Nguyễn Thị Mỹ Trang</t>
  </si>
  <si>
    <t>DL3DD33-1-16 (01)</t>
  </si>
  <si>
    <t>Tiếng anh chuyên ngành-1-16 (01)/67DLDD22</t>
  </si>
  <si>
    <t>Phí Lương Vân</t>
  </si>
  <si>
    <t>DL3KT33-1-16 (01)</t>
  </si>
  <si>
    <t>Tiếng anh chuyên ngành-1-16 (01)/67DLKT21</t>
  </si>
  <si>
    <t>Lê Thị Bình</t>
  </si>
  <si>
    <t>DL3KX33-1-16 (01)</t>
  </si>
  <si>
    <t>Tiếng anh chuyên ngành-1-16 (01)/67DLKX21</t>
  </si>
  <si>
    <t>DL3OT33-1-16 (01)</t>
  </si>
  <si>
    <t>Tiếng anh chuyên ngành-1-16 (01)/67DLOT21</t>
  </si>
  <si>
    <t>DL3VB33-1-16 (01)</t>
  </si>
  <si>
    <t>Tiếng anh chuyên ngành-1-16 (01)/67DLVB21</t>
  </si>
  <si>
    <t>Ngô Thị Lan Hương</t>
  </si>
  <si>
    <t>DL3CD33-1-16 (02)</t>
  </si>
  <si>
    <t>Tiếng anh chuyên ngành-1-16 (02)/67DLCD22</t>
  </si>
  <si>
    <t>DL3DD33-1-16 (02)</t>
  </si>
  <si>
    <t>Tiếng anh chuyên ngành-1-16 (02)/67DLDD21</t>
  </si>
  <si>
    <t>DC1CB18-1-16 (03)</t>
  </si>
  <si>
    <t>Toán 2 (KT)-1-16 (03)/67DLKT21</t>
  </si>
  <si>
    <t>DC1CB12-1-16 (01)</t>
  </si>
  <si>
    <t>Toán 2-1-16 (01)/67DLDD21</t>
  </si>
  <si>
    <t>DC1CB12-1-16 (02)</t>
  </si>
  <si>
    <t>Toán 2-1-16 (02)/67DLDD22</t>
  </si>
  <si>
    <t>Phạm Thị Liễu</t>
  </si>
  <si>
    <t>DC1CB12-1-16 (03)</t>
  </si>
  <si>
    <t>Toán 2-1-16 (03)/67DLKX21</t>
  </si>
  <si>
    <t>DC1CB12-1-16 (04)</t>
  </si>
  <si>
    <t>Toán 2-1-16 (04)/67DLVB21</t>
  </si>
  <si>
    <t>DC1CB12-1-16 (05)</t>
  </si>
  <si>
    <t>Toán 2-1-16 (05)/67DLOT21</t>
  </si>
  <si>
    <t>DC1CB12-1-16 (06)</t>
  </si>
  <si>
    <t>Toán 2-1-16 (06)/67DLCD21</t>
  </si>
  <si>
    <t>DC1CB12-1-16 (07)</t>
  </si>
  <si>
    <t>Toán 2-1-16 (07)/67DLCD22</t>
  </si>
  <si>
    <t>DL3VB61-1-16 (01)</t>
  </si>
  <si>
    <t>Tổ chức vận tải hàng hóa-1-16 (01)/67DLVB21</t>
  </si>
  <si>
    <t>Lê Thị Liễu</t>
  </si>
  <si>
    <t>DL3VB63-1-16 (01)</t>
  </si>
  <si>
    <t>Tổ chức vận tải hành khách-1-16 (01)/67DLVB21</t>
  </si>
  <si>
    <t>DC2CB94-1-16 (15)</t>
  </si>
  <si>
    <t>Văn hoá kinh doanh-1-16 (15)/67DLKT21</t>
  </si>
  <si>
    <t>DC2CB94-1-16 (16)</t>
  </si>
  <si>
    <t>Văn hoá kinh doanh-1-16 (16)/67DLVB21</t>
  </si>
  <si>
    <t>DL1CB22-1-16 (01)</t>
  </si>
  <si>
    <t>Vật lý đại cương 2-1-16 (01)/67DLDD21</t>
  </si>
  <si>
    <t>DL1CB22-1-16 (02)</t>
  </si>
  <si>
    <t>Vật lý đại cương 2-1-16 (02)/67DLDD22</t>
  </si>
  <si>
    <t>DL1CB22-1-16 (03)</t>
  </si>
  <si>
    <t>Vật lý đại cương 2-1-16 (03)/67DLOT21</t>
  </si>
  <si>
    <t>DL1CB22-1-16 (04)</t>
  </si>
  <si>
    <t>Vật lý đại cương 2-1-16 (04)/67DLCD21</t>
  </si>
  <si>
    <t>DL1CB22-1-16 (05)</t>
  </si>
  <si>
    <t>Vật lý đại cương 2-1-16 (05)/67DLCD22</t>
  </si>
  <si>
    <t>DL2CO13-1-16 (01)</t>
  </si>
  <si>
    <t>Vẽ kỹ thuật-1-16 (01)/67DLOT21</t>
  </si>
  <si>
    <t>Trương Văn Toàn</t>
  </si>
  <si>
    <t>DL2CO21-DL67D</t>
  </si>
  <si>
    <t>DC2CO24-DL67D</t>
  </si>
  <si>
    <t>DC2KX31-DL67D</t>
  </si>
  <si>
    <t>DC2GT34-DL67D</t>
  </si>
  <si>
    <t>DC2KV63-DL67D</t>
  </si>
  <si>
    <t>DC2KV82-DL67D</t>
  </si>
  <si>
    <t>DC1CB20-DL67D</t>
  </si>
  <si>
    <t>DL2GT33-DL67D</t>
  </si>
  <si>
    <t>DL2CK55-DL67D</t>
  </si>
  <si>
    <t>DC1CB99-DL67D</t>
  </si>
  <si>
    <t>DC2KV72-DL67D</t>
  </si>
  <si>
    <t>DL2CO25-DL67D</t>
  </si>
  <si>
    <t>DC3KV90-DL67D</t>
  </si>
  <si>
    <t>DL3CD33-DL67D</t>
  </si>
  <si>
    <t>DL3DD33-DL67D</t>
  </si>
  <si>
    <t>DL3KT33-DL67D</t>
  </si>
  <si>
    <t>DL3KX33-DL67D</t>
  </si>
  <si>
    <t>DL3OT33-DL67D</t>
  </si>
  <si>
    <t>DL3VB33-DL67D</t>
  </si>
  <si>
    <t>DC1CB18-DL67D</t>
  </si>
  <si>
    <t>DC1CB12-DL67D</t>
  </si>
  <si>
    <t>DL3VB61-DL67D</t>
  </si>
  <si>
    <t>DL3VB63-DL67D</t>
  </si>
  <si>
    <t>DC2CB94-DL67D</t>
  </si>
  <si>
    <t>DL1CB22-DL67D</t>
  </si>
  <si>
    <t>DL2CO13-DL67D</t>
  </si>
  <si>
    <t>DL3CD33</t>
  </si>
  <si>
    <t>DL3DD33</t>
  </si>
  <si>
    <t>DL3KT33</t>
  </si>
  <si>
    <t>DL3KX33</t>
  </si>
  <si>
    <t>DL3OT33</t>
  </si>
  <si>
    <t>DL3VB33</t>
  </si>
  <si>
    <t>DC3KV90</t>
  </si>
  <si>
    <t>đã qua</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</si>
</sst>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164" formatCode="[$-101042A]d/m/yyyy\ hh:mm;@"/>
    <numFmt numFmtId="165" formatCode="[$-1010000]d/m/yy;@"/>
    <numFmt numFmtId="166" formatCode="000#"/>
    <numFmt numFmtId="167" formatCode="0.0"/>
    <numFmt numFmtId="168" formatCode="mm/dd/yy;@"/>
    <numFmt numFmtId="169" formatCode="d/m/yy"/>
    <numFmt numFmtId="170" formatCode="d/m"/>
    <numFmt numFmtId="171" formatCode="[$-1010000]d/m/yyyy;@"/>
  </numFmts>
  <fonts count="101" x14ac:knownFonts="1">
    <font>
      <sz val="11"/>
      <color theme="1"/>
      <name val="Calibri"/>
      <family val="2"/>
      <charset val="163"/>
      <scheme val="minor"/>
    </font>
    <font>
      <sz val="11"/>
      <color theme="1"/>
      <name val="Times New Roman"/>
      <family val="2"/>
    </font>
    <font>
      <sz val="10"/>
      <name val="Arial"/>
      <family val="2"/>
    </font>
    <font>
      <sz val="10"/>
      <name val="Times New Roman"/>
      <family val="1"/>
    </font>
    <font>
      <sz val="10"/>
      <name val=".VnArial Narrow"/>
      <family val="2"/>
    </font>
    <font>
      <b/>
      <sz val="14"/>
      <color theme="1"/>
      <name val="Times New Roman"/>
      <family val="1"/>
    </font>
    <font>
      <sz val="12"/>
      <color theme="1"/>
      <name val="Times New Roman"/>
      <family val="1"/>
    </font>
    <font>
      <sz val="12"/>
      <color theme="1"/>
      <name val="Arial Narrow"/>
      <family val="2"/>
    </font>
    <font>
      <sz val="14"/>
      <color theme="1"/>
      <name val="Times New Roman"/>
      <family val="1"/>
    </font>
    <font>
      <sz val="14"/>
      <color rgb="FFFF0000"/>
      <name val="Times New Roman"/>
      <family val="1"/>
    </font>
    <font>
      <sz val="14"/>
      <name val="Times New Roman"/>
      <family val="1"/>
    </font>
    <font>
      <b/>
      <sz val="14"/>
      <color theme="1"/>
      <name val="Arial Narrow"/>
      <family val="2"/>
    </font>
    <font>
      <b/>
      <u/>
      <sz val="14"/>
      <color theme="1"/>
      <name val="Times New Roman"/>
      <family val="1"/>
    </font>
    <font>
      <i/>
      <sz val="14"/>
      <color theme="1"/>
      <name val="Times New Roman"/>
      <family val="1"/>
    </font>
    <font>
      <i/>
      <u/>
      <sz val="14"/>
      <color theme="1"/>
      <name val="Times New Roman"/>
      <family val="1"/>
    </font>
    <font>
      <sz val="10"/>
      <color theme="1"/>
      <name val=".VnArial Narrow"/>
      <family val="2"/>
    </font>
    <font>
      <b/>
      <sz val="20"/>
      <color theme="1"/>
      <name val="Times New Roman"/>
      <family val="1"/>
    </font>
    <font>
      <sz val="11"/>
      <color theme="1"/>
      <name val="Arial Narrow"/>
      <family val="2"/>
    </font>
    <font>
      <sz val="11"/>
      <name val=".VnArial Narrow"/>
      <family val="2"/>
    </font>
    <font>
      <sz val="11"/>
      <name val="Arial Narrow"/>
      <family val="2"/>
    </font>
    <font>
      <b/>
      <sz val="11"/>
      <color theme="1"/>
      <name val="Arial Narrow"/>
      <family val="2"/>
    </font>
    <font>
      <sz val="20"/>
      <color theme="1"/>
      <name val="Arial Narrow"/>
      <family val="2"/>
    </font>
    <font>
      <sz val="10"/>
      <color theme="1"/>
      <name val="Arial Narrow"/>
      <family val="2"/>
    </font>
    <font>
      <b/>
      <sz val="12"/>
      <color theme="1"/>
      <name val="Arial Narrow"/>
      <family val="2"/>
    </font>
    <font>
      <sz val="10"/>
      <color theme="1"/>
      <name val="Times New Roman"/>
      <family val="1"/>
    </font>
    <font>
      <sz val="10"/>
      <color theme="3"/>
      <name val="Times New Roman"/>
      <family val="1"/>
    </font>
    <font>
      <sz val="10"/>
      <color theme="3" tint="-0.249977111117893"/>
      <name val="Times New Roman"/>
      <family val="1"/>
    </font>
    <font>
      <sz val="10"/>
      <color rgb="FFFF0000"/>
      <name val="Times New Roman"/>
      <family val="1"/>
    </font>
    <font>
      <b/>
      <sz val="10"/>
      <color theme="1"/>
      <name val="Times New Roman"/>
      <family val="1"/>
    </font>
    <font>
      <b/>
      <sz val="9"/>
      <color theme="1"/>
      <name val="Times New Roman"/>
      <family val="1"/>
    </font>
    <font>
      <b/>
      <sz val="9"/>
      <color rgb="FF0000FF"/>
      <name val="Times New Roman"/>
      <family val="1"/>
    </font>
    <font>
      <sz val="11"/>
      <color theme="1"/>
      <name val="Calibri"/>
      <family val="2"/>
      <scheme val="minor"/>
    </font>
    <font>
      <sz val="9"/>
      <color theme="1"/>
      <name val="Times New Roman"/>
      <family val="1"/>
    </font>
    <font>
      <i/>
      <sz val="9"/>
      <color rgb="FF0000FF"/>
      <name val="Times New Roman"/>
      <family val="1"/>
    </font>
    <font>
      <sz val="9"/>
      <color rgb="FFFF0000"/>
      <name val="Times New Roman"/>
      <family val="1"/>
    </font>
    <font>
      <i/>
      <sz val="9"/>
      <color rgb="FFFF0000"/>
      <name val="Times New Roman"/>
      <family val="1"/>
    </font>
    <font>
      <sz val="9"/>
      <color rgb="FF0000FF"/>
      <name val="Times New Roman"/>
      <family val="1"/>
    </font>
    <font>
      <b/>
      <sz val="20"/>
      <name val="Arial Narrow"/>
      <family val="2"/>
    </font>
    <font>
      <sz val="10"/>
      <color indexed="8"/>
      <name val="Arial"/>
      <family val="2"/>
    </font>
    <font>
      <sz val="11"/>
      <color theme="1"/>
      <name val="Times New Roman"/>
      <family val="1"/>
    </font>
    <font>
      <b/>
      <sz val="11"/>
      <name val="Arial Narrow"/>
      <family val="2"/>
    </font>
    <font>
      <sz val="10"/>
      <color indexed="8"/>
      <name val="Arial"/>
      <family val="2"/>
    </font>
    <font>
      <sz val="10"/>
      <color indexed="8"/>
      <name val="Times New Roman"/>
      <family val="1"/>
    </font>
    <font>
      <b/>
      <sz val="14"/>
      <color indexed="8"/>
      <name val="Times New Roman"/>
      <family val="1"/>
    </font>
    <font>
      <b/>
      <sz val="10"/>
      <color indexed="8"/>
      <name val="Times New Roman"/>
      <family val="1"/>
    </font>
    <font>
      <sz val="14"/>
      <color rgb="FF002060"/>
      <name val="Times New Roman"/>
      <family val="1"/>
    </font>
    <font>
      <sz val="10"/>
      <color rgb="FF002060"/>
      <name val="Times New Roman"/>
      <family val="1"/>
    </font>
    <font>
      <b/>
      <sz val="10"/>
      <color theme="1"/>
      <name val="Arial Narrow"/>
      <family val="2"/>
    </font>
    <font>
      <b/>
      <sz val="10"/>
      <color rgb="FF0000FF"/>
      <name val="Times New Roman"/>
      <family val="1"/>
    </font>
    <font>
      <b/>
      <i/>
      <sz val="10"/>
      <color theme="1"/>
      <name val="Arial Narrow"/>
      <family val="2"/>
    </font>
    <font>
      <i/>
      <sz val="10"/>
      <color rgb="FF0000FF"/>
      <name val="Times New Roman"/>
      <family val="1"/>
    </font>
    <font>
      <i/>
      <sz val="10"/>
      <color rgb="FFFF0000"/>
      <name val="Times New Roman"/>
      <family val="1"/>
    </font>
    <font>
      <sz val="10"/>
      <color rgb="FF0000FF"/>
      <name val="Times New Roman"/>
      <family val="1"/>
    </font>
    <font>
      <sz val="10"/>
      <color rgb="FFFF00FF"/>
      <name val="Times New Roman"/>
      <family val="1"/>
    </font>
    <font>
      <b/>
      <sz val="11"/>
      <color rgb="FF0000FF"/>
      <name val="Times New Roman"/>
      <family val="1"/>
    </font>
    <font>
      <sz val="11"/>
      <color rgb="FF0000FF"/>
      <name val="Times New Roman"/>
      <family val="1"/>
    </font>
    <font>
      <i/>
      <sz val="9"/>
      <color rgb="FFFF00FF"/>
      <name val="Times New Roman"/>
      <family val="1"/>
    </font>
    <font>
      <b/>
      <sz val="10"/>
      <color rgb="FFFF0000"/>
      <name val="Times New Roman"/>
      <family val="1"/>
    </font>
    <font>
      <sz val="11"/>
      <color rgb="FFFF0000"/>
      <name val="Arial Narrow"/>
      <family val="2"/>
    </font>
    <font>
      <b/>
      <sz val="11"/>
      <color rgb="FFFF0000"/>
      <name val="Arial Narrow"/>
      <family val="2"/>
    </font>
    <font>
      <sz val="10"/>
      <color rgb="FF0070C0"/>
      <name val="Times New Roman"/>
      <family val="1"/>
    </font>
    <font>
      <sz val="10"/>
      <color rgb="FFFF0000"/>
      <name val="Arial"/>
      <family val="2"/>
    </font>
    <font>
      <b/>
      <sz val="18"/>
      <color theme="1"/>
      <name val="Times New Roman"/>
      <family val="1"/>
    </font>
    <font>
      <i/>
      <sz val="13"/>
      <color theme="1"/>
      <name val="Times New Roman"/>
      <family val="1"/>
    </font>
    <font>
      <i/>
      <u/>
      <sz val="13"/>
      <color theme="1"/>
      <name val="Times New Roman"/>
      <family val="1"/>
    </font>
    <font>
      <sz val="13"/>
      <color theme="1"/>
      <name val="Times New Roman"/>
      <family val="1"/>
    </font>
    <font>
      <sz val="13"/>
      <name val="Times New Roman"/>
      <family val="1"/>
    </font>
    <font>
      <sz val="13"/>
      <color theme="3"/>
      <name val="Times New Roman"/>
      <family val="1"/>
    </font>
    <font>
      <sz val="13"/>
      <color rgb="FF002060"/>
      <name val="Times New Roman"/>
      <family val="1"/>
    </font>
    <font>
      <sz val="13"/>
      <color theme="3" tint="-0.249977111117893"/>
      <name val="Times New Roman"/>
      <family val="1"/>
    </font>
    <font>
      <sz val="13"/>
      <color theme="1"/>
      <name val="Calibri"/>
      <family val="2"/>
      <charset val="163"/>
      <scheme val="minor"/>
    </font>
    <font>
      <b/>
      <sz val="16"/>
      <color theme="1"/>
      <name val="Times New Roman"/>
      <family val="1"/>
    </font>
    <font>
      <i/>
      <sz val="14"/>
      <color rgb="FFFF0000"/>
      <name val="Times New Roman"/>
      <family val="1"/>
    </font>
    <font>
      <b/>
      <sz val="11"/>
      <color theme="1"/>
      <name val="Times New Roman"/>
      <family val="1"/>
    </font>
    <font>
      <sz val="8"/>
      <color theme="1"/>
      <name val="Times New Roman"/>
      <family val="1"/>
    </font>
    <font>
      <b/>
      <sz val="8"/>
      <color theme="1"/>
      <name val="Times New Roman"/>
      <family val="1"/>
    </font>
    <font>
      <sz val="14"/>
      <color theme="1"/>
      <name val="Calibri"/>
      <family val="2"/>
      <charset val="163"/>
      <scheme val="minor"/>
    </font>
    <font>
      <sz val="14"/>
      <color theme="1"/>
      <name val="Arial Black"/>
      <family val="2"/>
    </font>
    <font>
      <b/>
      <sz val="14"/>
      <color theme="1"/>
      <name val="Calibri"/>
      <family val="2"/>
      <scheme val="minor"/>
    </font>
    <font>
      <u/>
      <sz val="14"/>
      <color theme="1"/>
      <name val="Calibri"/>
      <family val="2"/>
      <charset val="163"/>
      <scheme val="minor"/>
    </font>
    <font>
      <b/>
      <u/>
      <sz val="14"/>
      <color theme="1"/>
      <name val="Calibri"/>
      <family val="2"/>
      <scheme val="minor"/>
    </font>
    <font>
      <sz val="12"/>
      <name val="Arial Narrow"/>
      <family val="2"/>
    </font>
    <font>
      <sz val="12"/>
      <color rgb="FFFF0000"/>
      <name val="Arial Narrow"/>
      <family val="2"/>
    </font>
    <font>
      <i/>
      <sz val="12"/>
      <color theme="1"/>
      <name val="Arial Narrow"/>
      <family val="2"/>
    </font>
    <font>
      <sz val="10"/>
      <name val="Arial Narrow"/>
      <family val="2"/>
    </font>
    <font>
      <b/>
      <sz val="18"/>
      <color rgb="FFFF0000"/>
      <name val="Arial"/>
      <family val="2"/>
    </font>
    <font>
      <b/>
      <sz val="14"/>
      <color rgb="FF002060"/>
      <name val="Times New Roman"/>
      <family val="1"/>
    </font>
    <font>
      <sz val="10"/>
      <color indexed="8"/>
      <name val="Arial"/>
      <family val="2"/>
    </font>
    <font>
      <b/>
      <sz val="10"/>
      <color indexed="8"/>
      <name val="Arial"/>
      <family val="2"/>
    </font>
    <font>
      <sz val="16"/>
      <color rgb="FF002060"/>
      <name val="Times New Roman"/>
      <family val="1"/>
    </font>
    <font>
      <sz val="10"/>
      <color indexed="8"/>
      <name val="Arial"/>
      <family val="2"/>
    </font>
    <font>
      <b/>
      <sz val="11"/>
      <color theme="3" tint="-0.499984740745262"/>
      <name val="Arial Narrow"/>
      <family val="2"/>
    </font>
    <font>
      <sz val="10"/>
      <color rgb="FF002060"/>
      <name val="Arial"/>
      <family val="2"/>
    </font>
    <font>
      <b/>
      <sz val="12"/>
      <color theme="1"/>
      <name val="Calibri"/>
      <family val="2"/>
      <scheme val="minor"/>
    </font>
    <font>
      <b/>
      <sz val="10"/>
      <color indexed="8"/>
      <name val="Arial"/>
      <family val="2"/>
    </font>
    <font>
      <b/>
      <i/>
      <sz val="14"/>
      <color rgb="FFFF0000"/>
      <name val="Times New Roman"/>
      <family val="1"/>
    </font>
    <font>
      <b/>
      <sz val="10"/>
      <color rgb="FFFF0000"/>
      <name val="Arial"/>
      <family val="2"/>
    </font>
    <font>
      <sz val="14"/>
      <color theme="5" tint="-0.499984740745262"/>
      <name val="Times New Roman"/>
      <family val="1"/>
    </font>
    <font>
      <b/>
      <sz val="10"/>
      <color rgb="FF0070C0"/>
      <name val="Times New Roman"/>
      <family val="1"/>
    </font>
    <font>
      <b/>
      <sz val="12"/>
      <color theme="1"/>
      <name val="Times New Roman"/>
      <family val="1"/>
    </font>
    <font>
      <sz val="10"/>
      <color indexed="8"/>
      <name val="Arial"/>
      <family val="2"/>
    </font>
  </fonts>
  <fills count="16">
    <fill>
      <patternFill patternType="none"/>
    </fill>
    <fill>
      <patternFill patternType="gray125"/>
    </fill>
    <fill>
      <patternFill patternType="solid">
        <fgColor rgb="FFFFC000"/>
        <bgColor indexed="64"/>
      </patternFill>
    </fill>
    <fill>
      <patternFill patternType="solid">
        <fgColor rgb="FFFF0000"/>
        <bgColor indexed="64"/>
      </patternFill>
    </fill>
    <fill>
      <patternFill patternType="solid">
        <fgColor theme="0"/>
        <bgColor indexed="64"/>
      </patternFill>
    </fill>
    <fill>
      <patternFill patternType="solid">
        <fgColor theme="7" tint="0.59999389629810485"/>
        <bgColor indexed="64"/>
      </patternFill>
    </fill>
    <fill>
      <patternFill patternType="solid">
        <fgColor theme="5" tint="0.79998168889431442"/>
        <bgColor indexed="64"/>
      </patternFill>
    </fill>
    <fill>
      <patternFill patternType="solid">
        <fgColor rgb="FFFFFF00"/>
        <bgColor indexed="64"/>
      </patternFill>
    </fill>
    <fill>
      <patternFill patternType="solid">
        <fgColor rgb="FF00B050"/>
        <bgColor indexed="64"/>
      </patternFill>
    </fill>
    <fill>
      <patternFill patternType="solid">
        <fgColor rgb="FF00B0F0"/>
        <bgColor indexed="64"/>
      </patternFill>
    </fill>
    <fill>
      <patternFill patternType="solid">
        <fgColor rgb="FF92D050"/>
        <bgColor indexed="64"/>
      </patternFill>
    </fill>
    <fill>
      <patternFill patternType="solid">
        <fgColor rgb="FF0070C0"/>
        <bgColor indexed="64"/>
      </patternFill>
    </fill>
    <fill>
      <patternFill patternType="solid">
        <fgColor theme="1" tint="4.9989318521683403E-2"/>
        <bgColor indexed="64"/>
      </patternFill>
    </fill>
    <fill>
      <patternFill patternType="solid">
        <fgColor rgb="FFC00000"/>
        <bgColor indexed="64"/>
      </patternFill>
    </fill>
    <fill>
      <patternFill patternType="solid">
        <fgColor theme="8" tint="0.59999389629810485"/>
        <bgColor indexed="64"/>
      </patternFill>
    </fill>
    <fill>
      <patternFill patternType="solid">
        <fgColor theme="3" tint="0.39997558519241921"/>
        <bgColor indexed="64"/>
      </patternFill>
    </fill>
  </fills>
  <borders count="9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
        <color indexed="64"/>
      </left>
      <right/>
      <top/>
      <bottom style="medium">
        <color indexed="64"/>
      </bottom>
      <diagonal/>
    </border>
    <border>
      <left style="thin">
        <color indexed="64"/>
      </left>
      <right style="medium">
        <color indexed="64"/>
      </right>
      <top/>
      <bottom style="medium">
        <color indexed="64"/>
      </bottom>
      <diagonal/>
    </border>
    <border>
      <left/>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style="medium">
        <color indexed="64"/>
      </right>
      <top/>
      <bottom style="medium">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top style="dotted">
        <color indexed="64"/>
      </top>
      <bottom style="dotted">
        <color indexed="64"/>
      </bottom>
      <diagonal/>
    </border>
    <border>
      <left style="medium">
        <color indexed="64"/>
      </left>
      <right style="thin">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medium">
        <color indexed="64"/>
      </right>
      <top style="dotted">
        <color indexed="64"/>
      </top>
      <bottom style="dotted">
        <color indexed="64"/>
      </bottom>
      <diagonal/>
    </border>
    <border>
      <left/>
      <right style="thin">
        <color indexed="64"/>
      </right>
      <top style="dotted">
        <color indexed="64"/>
      </top>
      <bottom style="dotted">
        <color indexed="64"/>
      </bottom>
      <diagonal/>
    </border>
    <border>
      <left style="medium">
        <color indexed="64"/>
      </left>
      <right/>
      <top style="dotted">
        <color indexed="64"/>
      </top>
      <bottom style="dotted">
        <color indexed="64"/>
      </bottom>
      <diagonal/>
    </border>
    <border>
      <left/>
      <right/>
      <top style="medium">
        <color indexed="64"/>
      </top>
      <bottom/>
      <diagonal/>
    </border>
    <border>
      <left style="thin">
        <color indexed="8"/>
      </left>
      <right style="thin">
        <color indexed="8"/>
      </right>
      <top style="thin">
        <color indexed="8"/>
      </top>
      <bottom style="thin">
        <color indexed="8"/>
      </bottom>
      <diagonal/>
    </border>
    <border>
      <left style="thin">
        <color auto="1"/>
      </left>
      <right style="thin">
        <color auto="1"/>
      </right>
      <top/>
      <bottom style="hair">
        <color auto="1"/>
      </bottom>
      <diagonal/>
    </border>
    <border>
      <left style="thin">
        <color indexed="64"/>
      </left>
      <right style="thin">
        <color indexed="64"/>
      </right>
      <top style="dotted">
        <color indexed="64"/>
      </top>
      <bottom style="thin">
        <color indexed="64"/>
      </bottom>
      <diagonal/>
    </border>
    <border>
      <left style="thin">
        <color indexed="64"/>
      </left>
      <right style="thin">
        <color indexed="64"/>
      </right>
      <top/>
      <bottom style="dotted">
        <color indexed="64"/>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style="dotted">
        <color indexed="64"/>
      </top>
      <bottom/>
      <diagonal/>
    </border>
    <border>
      <left style="thin">
        <color indexed="64"/>
      </left>
      <right style="medium">
        <color indexed="64"/>
      </right>
      <top style="thin">
        <color indexed="64"/>
      </top>
      <bottom/>
      <diagonal/>
    </border>
    <border>
      <left style="medium">
        <color indexed="64"/>
      </left>
      <right/>
      <top/>
      <bottom style="thin">
        <color indexed="64"/>
      </bottom>
      <diagonal/>
    </border>
    <border>
      <left style="medium">
        <color indexed="64"/>
      </left>
      <right/>
      <top/>
      <bottom style="dotted">
        <color indexed="64"/>
      </bottom>
      <diagonal/>
    </border>
    <border>
      <left/>
      <right style="thin">
        <color indexed="64"/>
      </right>
      <top/>
      <bottom style="dotted">
        <color indexed="64"/>
      </bottom>
      <diagonal/>
    </border>
    <border>
      <left style="medium">
        <color indexed="64"/>
      </left>
      <right/>
      <top style="thin">
        <color indexed="64"/>
      </top>
      <bottom style="thin">
        <color indexed="64"/>
      </bottom>
      <diagonal/>
    </border>
    <border>
      <left style="thin">
        <color indexed="64"/>
      </left>
      <right style="medium">
        <color indexed="64"/>
      </right>
      <top/>
      <bottom style="dotted">
        <color indexed="64"/>
      </bottom>
      <diagonal/>
    </border>
    <border>
      <left/>
      <right style="medium">
        <color indexed="64"/>
      </right>
      <top/>
      <bottom style="thin">
        <color indexed="64"/>
      </bottom>
      <diagonal/>
    </border>
    <border>
      <left style="medium">
        <color indexed="64"/>
      </left>
      <right/>
      <top style="thin">
        <color indexed="64"/>
      </top>
      <bottom/>
      <diagonal/>
    </border>
    <border>
      <left style="medium">
        <color indexed="64"/>
      </left>
      <right style="thin">
        <color indexed="64"/>
      </right>
      <top style="thin">
        <color indexed="64"/>
      </top>
      <bottom style="dotted">
        <color indexed="64"/>
      </bottom>
      <diagonal/>
    </border>
    <border>
      <left style="thin">
        <color indexed="64"/>
      </left>
      <right style="medium">
        <color indexed="64"/>
      </right>
      <top style="thin">
        <color indexed="64"/>
      </top>
      <bottom style="dotted">
        <color indexed="64"/>
      </bottom>
      <diagonal/>
    </border>
    <border>
      <left style="medium">
        <color indexed="64"/>
      </left>
      <right/>
      <top style="thin">
        <color indexed="64"/>
      </top>
      <bottom style="dotted">
        <color indexed="64"/>
      </bottom>
      <diagonal/>
    </border>
    <border>
      <left/>
      <right style="thin">
        <color indexed="64"/>
      </right>
      <top style="thin">
        <color indexed="64"/>
      </top>
      <bottom style="dotted">
        <color indexed="64"/>
      </bottom>
      <diagonal/>
    </border>
    <border>
      <left/>
      <right/>
      <top style="thin">
        <color indexed="64"/>
      </top>
      <bottom style="dotted">
        <color indexed="64"/>
      </bottom>
      <diagonal/>
    </border>
    <border>
      <left/>
      <right style="thin">
        <color indexed="64"/>
      </right>
      <top style="dotted">
        <color indexed="64"/>
      </top>
      <bottom style="thin">
        <color indexed="64"/>
      </bottom>
      <diagonal/>
    </border>
    <border>
      <left style="thin">
        <color indexed="64"/>
      </left>
      <right/>
      <top style="dotted">
        <color indexed="64"/>
      </top>
      <bottom style="dotted">
        <color indexed="64"/>
      </bottom>
      <diagonal/>
    </border>
    <border>
      <left style="thin">
        <color indexed="64"/>
      </left>
      <right/>
      <top style="dotted">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bottom style="dotted">
        <color indexed="64"/>
      </bottom>
      <diagonal/>
    </border>
    <border>
      <left style="thin">
        <color indexed="64"/>
      </left>
      <right/>
      <top style="thin">
        <color indexed="64"/>
      </top>
      <bottom style="dotted">
        <color indexed="64"/>
      </bottom>
      <diagonal/>
    </border>
    <border>
      <left style="medium">
        <color indexed="64"/>
      </left>
      <right style="medium">
        <color indexed="64"/>
      </right>
      <top style="medium">
        <color indexed="64"/>
      </top>
      <bottom style="medium">
        <color indexed="64"/>
      </bottom>
      <diagonal/>
    </border>
    <border>
      <left style="hair">
        <color auto="1"/>
      </left>
      <right/>
      <top/>
      <bottom/>
      <diagonal/>
    </border>
    <border>
      <left/>
      <right/>
      <top/>
      <bottom style="dotted">
        <color auto="1"/>
      </bottom>
      <diagonal/>
    </border>
    <border>
      <left/>
      <right/>
      <top/>
      <bottom style="hair">
        <color auto="1"/>
      </bottom>
      <diagonal/>
    </border>
    <border>
      <left style="hair">
        <color auto="1"/>
      </left>
      <right/>
      <top/>
      <bottom style="hair">
        <color auto="1"/>
      </bottom>
      <diagonal/>
    </border>
    <border>
      <left/>
      <right/>
      <top style="hair">
        <color auto="1"/>
      </top>
      <bottom/>
      <diagonal/>
    </border>
    <border>
      <left style="hair">
        <color auto="1"/>
      </left>
      <right/>
      <top style="hair">
        <color auto="1"/>
      </top>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medium">
        <color indexed="64"/>
      </left>
      <right style="thin">
        <color indexed="64"/>
      </right>
      <top/>
      <bottom style="dotted">
        <color indexed="64"/>
      </bottom>
      <diagonal/>
    </border>
    <border>
      <left style="medium">
        <color indexed="64"/>
      </left>
      <right style="thin">
        <color indexed="64"/>
      </right>
      <top style="medium">
        <color indexed="64"/>
      </top>
      <bottom style="dotted">
        <color indexed="64"/>
      </bottom>
      <diagonal/>
    </border>
    <border>
      <left style="thin">
        <color indexed="64"/>
      </left>
      <right style="thin">
        <color indexed="64"/>
      </right>
      <top style="medium">
        <color indexed="64"/>
      </top>
      <bottom style="dotted">
        <color indexed="64"/>
      </bottom>
      <diagonal/>
    </border>
    <border>
      <left style="thin">
        <color indexed="64"/>
      </left>
      <right style="medium">
        <color indexed="64"/>
      </right>
      <top style="medium">
        <color indexed="64"/>
      </top>
      <bottom style="dotted">
        <color indexed="64"/>
      </bottom>
      <diagonal/>
    </border>
    <border>
      <left style="medium">
        <color indexed="64"/>
      </left>
      <right/>
      <top style="medium">
        <color indexed="64"/>
      </top>
      <bottom style="dotted">
        <color indexed="64"/>
      </bottom>
      <diagonal/>
    </border>
    <border>
      <left/>
      <right style="thin">
        <color indexed="64"/>
      </right>
      <top style="medium">
        <color indexed="64"/>
      </top>
      <bottom style="dotted">
        <color indexed="64"/>
      </bottom>
      <diagonal/>
    </border>
    <border>
      <left style="medium">
        <color indexed="64"/>
      </left>
      <right style="thin">
        <color indexed="64"/>
      </right>
      <top style="dotted">
        <color indexed="64"/>
      </top>
      <bottom style="medium">
        <color indexed="64"/>
      </bottom>
      <diagonal/>
    </border>
    <border>
      <left style="thin">
        <color indexed="64"/>
      </left>
      <right style="thin">
        <color indexed="64"/>
      </right>
      <top style="dotted">
        <color indexed="64"/>
      </top>
      <bottom style="medium">
        <color indexed="64"/>
      </bottom>
      <diagonal/>
    </border>
    <border>
      <left style="thin">
        <color indexed="64"/>
      </left>
      <right style="medium">
        <color indexed="64"/>
      </right>
      <top style="dotted">
        <color indexed="64"/>
      </top>
      <bottom style="medium">
        <color indexed="64"/>
      </bottom>
      <diagonal/>
    </border>
    <border>
      <left style="medium">
        <color indexed="64"/>
      </left>
      <right/>
      <top style="dotted">
        <color indexed="64"/>
      </top>
      <bottom style="medium">
        <color indexed="64"/>
      </bottom>
      <diagonal/>
    </border>
    <border>
      <left/>
      <right style="thin">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7">
    <xf numFmtId="0" fontId="0" fillId="0" borderId="0"/>
    <xf numFmtId="0" fontId="2" fillId="0" borderId="0"/>
    <xf numFmtId="0" fontId="1" fillId="0" borderId="0"/>
    <xf numFmtId="0" fontId="31" fillId="0" borderId="0"/>
    <xf numFmtId="0" fontId="38" fillId="0" borderId="0"/>
    <xf numFmtId="0" fontId="41" fillId="0" borderId="0"/>
    <xf numFmtId="0" fontId="38" fillId="0" borderId="0"/>
  </cellStyleXfs>
  <cellXfs count="699">
    <xf numFmtId="0" fontId="0" fillId="0" borderId="0" xfId="0"/>
    <xf numFmtId="0" fontId="7" fillId="0" borderId="0" xfId="0" applyFont="1" applyBorder="1" applyAlignment="1">
      <alignment vertical="center"/>
    </xf>
    <xf numFmtId="0" fontId="8" fillId="0" borderId="0" xfId="0" applyFont="1" applyBorder="1" applyAlignment="1">
      <alignment vertical="center"/>
    </xf>
    <xf numFmtId="0" fontId="8" fillId="0" borderId="0" xfId="0" applyFont="1" applyBorder="1" applyAlignment="1">
      <alignment horizontal="center" vertical="center"/>
    </xf>
    <xf numFmtId="0" fontId="8" fillId="0" borderId="0" xfId="0" applyFont="1" applyBorder="1" applyAlignment="1">
      <alignment vertical="center" shrinkToFit="1"/>
    </xf>
    <xf numFmtId="0" fontId="8" fillId="0" borderId="0" xfId="0" applyFont="1" applyBorder="1" applyAlignment="1">
      <alignment horizontal="center" vertical="center" wrapText="1"/>
    </xf>
    <xf numFmtId="0" fontId="8" fillId="0" borderId="6" xfId="0" applyFont="1" applyBorder="1" applyAlignment="1">
      <alignment horizontal="center" vertical="center" wrapText="1"/>
    </xf>
    <xf numFmtId="0" fontId="5" fillId="5" borderId="20" xfId="0" applyFont="1" applyFill="1" applyBorder="1" applyAlignment="1">
      <alignment horizontal="center" vertical="center" textRotation="90" wrapText="1"/>
    </xf>
    <xf numFmtId="0" fontId="8" fillId="4" borderId="0" xfId="0" applyFont="1" applyFill="1" applyBorder="1" applyAlignment="1">
      <alignment vertical="center"/>
    </xf>
    <xf numFmtId="165" fontId="8" fillId="0" borderId="0" xfId="0" applyNumberFormat="1" applyFont="1" applyBorder="1" applyAlignment="1">
      <alignment vertical="center"/>
    </xf>
    <xf numFmtId="165" fontId="8" fillId="5" borderId="20" xfId="0" applyNumberFormat="1" applyFont="1" applyFill="1" applyBorder="1" applyAlignment="1">
      <alignment horizontal="center" vertical="center" wrapText="1"/>
    </xf>
    <xf numFmtId="0" fontId="12" fillId="0" borderId="0" xfId="0" applyFont="1" applyBorder="1" applyAlignment="1">
      <alignment vertical="center"/>
    </xf>
    <xf numFmtId="0" fontId="15" fillId="0" borderId="0" xfId="0" applyFont="1" applyBorder="1" applyAlignment="1">
      <alignment horizontal="center" vertical="center" wrapText="1"/>
    </xf>
    <xf numFmtId="0" fontId="17" fillId="0" borderId="0" xfId="0" applyFont="1" applyBorder="1" applyAlignment="1">
      <alignment vertical="center"/>
    </xf>
    <xf numFmtId="0" fontId="17" fillId="0" borderId="0" xfId="0" applyFont="1" applyBorder="1" applyAlignment="1">
      <alignment horizontal="center" vertical="center"/>
    </xf>
    <xf numFmtId="165" fontId="17" fillId="0" borderId="0" xfId="0" applyNumberFormat="1" applyFont="1" applyBorder="1" applyAlignment="1">
      <alignment vertical="center"/>
    </xf>
    <xf numFmtId="0" fontId="18" fillId="0" borderId="0" xfId="1" applyFont="1" applyAlignment="1">
      <alignment horizontal="center" vertical="center" textRotation="90" wrapText="1"/>
    </xf>
    <xf numFmtId="0" fontId="17" fillId="0" borderId="1" xfId="0" applyFont="1" applyBorder="1" applyAlignment="1">
      <alignment horizontal="center" vertical="center"/>
    </xf>
    <xf numFmtId="0" fontId="17" fillId="0" borderId="1" xfId="0" applyFont="1" applyBorder="1" applyAlignment="1">
      <alignment vertical="center" shrinkToFit="1"/>
    </xf>
    <xf numFmtId="165" fontId="10" fillId="0" borderId="0" xfId="0" applyNumberFormat="1" applyFont="1" applyBorder="1" applyAlignment="1">
      <alignment horizontal="center" vertical="center"/>
    </xf>
    <xf numFmtId="165" fontId="19" fillId="0" borderId="1" xfId="0" applyNumberFormat="1" applyFont="1" applyBorder="1" applyAlignment="1">
      <alignment horizontal="center" vertical="center"/>
    </xf>
    <xf numFmtId="0" fontId="17" fillId="0" borderId="0" xfId="0" applyFont="1" applyBorder="1" applyAlignment="1">
      <alignment vertical="center" shrinkToFit="1"/>
    </xf>
    <xf numFmtId="165" fontId="19" fillId="0" borderId="0" xfId="0" applyNumberFormat="1" applyFont="1" applyBorder="1" applyAlignment="1">
      <alignment horizontal="center" vertical="center"/>
    </xf>
    <xf numFmtId="0" fontId="9" fillId="0" borderId="0" xfId="0" applyFont="1" applyBorder="1" applyAlignment="1">
      <alignment horizontal="center" vertical="center"/>
    </xf>
    <xf numFmtId="0" fontId="9" fillId="5" borderId="24" xfId="0" applyFont="1" applyFill="1" applyBorder="1" applyAlignment="1">
      <alignment horizontal="center" vertical="center" textRotation="90" shrinkToFit="1"/>
    </xf>
    <xf numFmtId="0" fontId="9" fillId="5" borderId="20" xfId="0" applyFont="1" applyFill="1" applyBorder="1" applyAlignment="1">
      <alignment horizontal="center" vertical="center" textRotation="90" shrinkToFit="1"/>
    </xf>
    <xf numFmtId="0" fontId="21" fillId="0" borderId="0" xfId="0" applyFont="1" applyBorder="1" applyAlignment="1">
      <alignment vertical="center"/>
    </xf>
    <xf numFmtId="0" fontId="24" fillId="4" borderId="0" xfId="0" applyFont="1" applyFill="1" applyBorder="1" applyAlignment="1">
      <alignment vertical="center" shrinkToFit="1"/>
    </xf>
    <xf numFmtId="0" fontId="6" fillId="0" borderId="0" xfId="0" applyFont="1" applyBorder="1" applyAlignment="1">
      <alignment horizontal="center" vertical="center" wrapText="1"/>
    </xf>
    <xf numFmtId="0" fontId="22" fillId="4" borderId="0" xfId="0" applyFont="1" applyFill="1" applyBorder="1" applyAlignment="1">
      <alignment vertical="center" shrinkToFit="1"/>
    </xf>
    <xf numFmtId="0" fontId="8" fillId="0" borderId="0" xfId="0" applyFont="1" applyBorder="1" applyAlignment="1">
      <alignment horizontal="center" vertical="center"/>
    </xf>
    <xf numFmtId="0" fontId="10" fillId="4" borderId="41" xfId="0" applyFont="1" applyFill="1" applyBorder="1" applyAlignment="1">
      <alignment horizontal="center" vertical="center" shrinkToFit="1"/>
    </xf>
    <xf numFmtId="0" fontId="10" fillId="4" borderId="42" xfId="0" applyFont="1" applyFill="1" applyBorder="1" applyAlignment="1">
      <alignment horizontal="center" vertical="center" shrinkToFit="1"/>
    </xf>
    <xf numFmtId="0" fontId="10" fillId="4" borderId="42" xfId="0" applyFont="1" applyFill="1" applyBorder="1" applyAlignment="1">
      <alignment vertical="center" wrapText="1"/>
    </xf>
    <xf numFmtId="0" fontId="37" fillId="4" borderId="38" xfId="0" applyFont="1" applyFill="1" applyBorder="1" applyAlignment="1">
      <alignment vertical="center" shrinkToFit="1"/>
    </xf>
    <xf numFmtId="0" fontId="10" fillId="4" borderId="38" xfId="0" applyFont="1" applyFill="1" applyBorder="1" applyAlignment="1">
      <alignment vertical="center" wrapText="1"/>
    </xf>
    <xf numFmtId="165" fontId="8" fillId="5" borderId="23" xfId="0" applyNumberFormat="1" applyFont="1" applyFill="1" applyBorder="1" applyAlignment="1">
      <alignment horizontal="center" vertical="center" wrapText="1"/>
    </xf>
    <xf numFmtId="0" fontId="38" fillId="0" borderId="0" xfId="4"/>
    <xf numFmtId="0" fontId="34" fillId="7" borderId="1" xfId="0" applyFont="1" applyFill="1" applyBorder="1" applyAlignment="1" applyProtection="1">
      <alignment horizontal="center" vertical="center" textRotation="90" shrinkToFit="1"/>
      <protection hidden="1"/>
    </xf>
    <xf numFmtId="0" fontId="32" fillId="9" borderId="1" xfId="0" applyFont="1" applyFill="1" applyBorder="1" applyAlignment="1" applyProtection="1">
      <alignment horizontal="center" vertical="center" textRotation="90" shrinkToFit="1"/>
      <protection hidden="1"/>
    </xf>
    <xf numFmtId="0" fontId="32" fillId="0" borderId="1" xfId="0" applyFont="1" applyBorder="1" applyAlignment="1" applyProtection="1">
      <alignment horizontal="center" vertical="center" textRotation="90" shrinkToFit="1"/>
      <protection hidden="1"/>
    </xf>
    <xf numFmtId="0" fontId="15" fillId="0" borderId="0" xfId="0" applyFont="1" applyBorder="1" applyAlignment="1">
      <alignment horizontal="center" vertical="center"/>
    </xf>
    <xf numFmtId="0" fontId="4" fillId="4" borderId="38" xfId="0" applyFont="1" applyFill="1" applyBorder="1" applyAlignment="1">
      <alignment horizontal="center" vertical="center" shrinkToFit="1"/>
    </xf>
    <xf numFmtId="0" fontId="15" fillId="4" borderId="0" xfId="0" applyFont="1" applyFill="1" applyBorder="1" applyAlignment="1">
      <alignment horizontal="center" vertical="center" shrinkToFit="1"/>
    </xf>
    <xf numFmtId="0" fontId="4" fillId="0" borderId="0" xfId="1" applyFont="1" applyAlignment="1">
      <alignment horizontal="center" vertical="center"/>
    </xf>
    <xf numFmtId="0" fontId="32" fillId="0" borderId="0" xfId="0" applyFont="1" applyAlignment="1">
      <alignment shrinkToFit="1"/>
    </xf>
    <xf numFmtId="0" fontId="36" fillId="0" borderId="1" xfId="0" applyFont="1" applyBorder="1" applyAlignment="1" applyProtection="1">
      <alignment horizontal="center" vertical="center" shrinkToFit="1"/>
      <protection locked="0"/>
    </xf>
    <xf numFmtId="0" fontId="34" fillId="0" borderId="1" xfId="0" applyFont="1" applyBorder="1" applyAlignment="1" applyProtection="1">
      <alignment horizontal="center" vertical="center" shrinkToFit="1"/>
      <protection hidden="1"/>
    </xf>
    <xf numFmtId="0" fontId="39" fillId="0" borderId="1" xfId="0" applyFont="1" applyBorder="1" applyAlignment="1">
      <alignment horizontal="center" vertical="center" wrapText="1"/>
    </xf>
    <xf numFmtId="0" fontId="40" fillId="4" borderId="40" xfId="0" applyFont="1" applyFill="1" applyBorder="1" applyAlignment="1">
      <alignment vertical="center" shrinkToFit="1"/>
    </xf>
    <xf numFmtId="0" fontId="30" fillId="0" borderId="5" xfId="3" applyFont="1" applyBorder="1" applyAlignment="1" applyProtection="1">
      <alignment vertical="center" shrinkToFit="1"/>
      <protection hidden="1"/>
    </xf>
    <xf numFmtId="0" fontId="30" fillId="0" borderId="6" xfId="3" applyFont="1" applyBorder="1" applyAlignment="1" applyProtection="1">
      <alignment vertical="center" shrinkToFit="1"/>
      <protection hidden="1"/>
    </xf>
    <xf numFmtId="0" fontId="33" fillId="0" borderId="2" xfId="3" applyFont="1" applyBorder="1" applyAlignment="1" applyProtection="1">
      <alignment vertical="center" shrinkToFit="1"/>
      <protection hidden="1"/>
    </xf>
    <xf numFmtId="0" fontId="35" fillId="0" borderId="2" xfId="3" applyFont="1" applyBorder="1" applyAlignment="1" applyProtection="1">
      <alignment vertical="center" shrinkToFit="1"/>
      <protection hidden="1"/>
    </xf>
    <xf numFmtId="0" fontId="33" fillId="0" borderId="4" xfId="3" applyFont="1" applyBorder="1" applyAlignment="1" applyProtection="1">
      <alignment vertical="center" shrinkToFit="1"/>
      <protection hidden="1"/>
    </xf>
    <xf numFmtId="0" fontId="35" fillId="0" borderId="4" xfId="3" applyFont="1" applyBorder="1" applyAlignment="1" applyProtection="1">
      <alignment vertical="center" shrinkToFit="1"/>
      <protection hidden="1"/>
    </xf>
    <xf numFmtId="0" fontId="42" fillId="0" borderId="0" xfId="5" applyFont="1"/>
    <xf numFmtId="0" fontId="42" fillId="0" borderId="0" xfId="5" applyNumberFormat="1" applyFont="1" applyFill="1" applyBorder="1" applyAlignment="1" applyProtection="1">
      <alignment wrapText="1"/>
    </xf>
    <xf numFmtId="0" fontId="42" fillId="0" borderId="0" xfId="5" applyFont="1" applyAlignment="1">
      <alignment wrapText="1"/>
    </xf>
    <xf numFmtId="0" fontId="44" fillId="0" borderId="1" xfId="5" applyFont="1" applyBorder="1" applyAlignment="1">
      <alignment horizontal="center" vertical="center" wrapText="1"/>
    </xf>
    <xf numFmtId="0" fontId="44" fillId="0" borderId="1" xfId="5" applyNumberFormat="1" applyFont="1" applyFill="1" applyBorder="1" applyAlignment="1" applyProtection="1">
      <alignment horizontal="center" vertical="center" wrapText="1"/>
    </xf>
    <xf numFmtId="0" fontId="44" fillId="0" borderId="0" xfId="5" applyFont="1" applyAlignment="1">
      <alignment horizontal="center" vertical="center" wrapText="1"/>
    </xf>
    <xf numFmtId="0" fontId="44" fillId="0" borderId="9" xfId="5" applyFont="1" applyBorder="1" applyAlignment="1">
      <alignment horizontal="center" vertical="center" wrapText="1"/>
    </xf>
    <xf numFmtId="0" fontId="44" fillId="0" borderId="9" xfId="5" applyNumberFormat="1" applyFont="1" applyFill="1" applyBorder="1" applyAlignment="1" applyProtection="1">
      <alignment horizontal="center" vertical="center" wrapText="1"/>
    </xf>
    <xf numFmtId="0" fontId="42" fillId="0" borderId="46" xfId="5" applyFont="1" applyBorder="1" applyAlignment="1">
      <alignment vertical="top"/>
    </xf>
    <xf numFmtId="0" fontId="42" fillId="0" borderId="46" xfId="5" applyNumberFormat="1" applyFont="1" applyFill="1" applyBorder="1" applyAlignment="1" applyProtection="1">
      <alignment vertical="top" wrapText="1"/>
    </xf>
    <xf numFmtId="0" fontId="42" fillId="0" borderId="36" xfId="5" applyFont="1" applyBorder="1" applyAlignment="1">
      <alignment vertical="top"/>
    </xf>
    <xf numFmtId="0" fontId="42" fillId="0" borderId="36" xfId="5" applyNumberFormat="1" applyFont="1" applyFill="1" applyBorder="1" applyAlignment="1" applyProtection="1">
      <alignment vertical="top" wrapText="1"/>
    </xf>
    <xf numFmtId="0" fontId="42" fillId="0" borderId="37" xfId="5" applyFont="1" applyBorder="1" applyAlignment="1">
      <alignment vertical="top"/>
    </xf>
    <xf numFmtId="0" fontId="42" fillId="0" borderId="37" xfId="5" applyNumberFormat="1" applyFont="1" applyFill="1" applyBorder="1" applyAlignment="1" applyProtection="1">
      <alignment vertical="top" wrapText="1"/>
    </xf>
    <xf numFmtId="0" fontId="44" fillId="0" borderId="9" xfId="5" applyNumberFormat="1" applyFont="1" applyFill="1" applyBorder="1" applyAlignment="1" applyProtection="1">
      <alignment horizontal="center" vertical="center" shrinkToFit="1"/>
    </xf>
    <xf numFmtId="0" fontId="42" fillId="0" borderId="46" xfId="5" applyNumberFormat="1" applyFont="1" applyFill="1" applyBorder="1" applyAlignment="1" applyProtection="1">
      <alignment vertical="top" shrinkToFit="1"/>
    </xf>
    <xf numFmtId="0" fontId="42" fillId="0" borderId="36" xfId="5" applyNumberFormat="1" applyFont="1" applyFill="1" applyBorder="1" applyAlignment="1" applyProtection="1">
      <alignment vertical="top" shrinkToFit="1"/>
    </xf>
    <xf numFmtId="0" fontId="42" fillId="0" borderId="37" xfId="5" applyNumberFormat="1" applyFont="1" applyFill="1" applyBorder="1" applyAlignment="1" applyProtection="1">
      <alignment vertical="top" shrinkToFit="1"/>
    </xf>
    <xf numFmtId="0" fontId="45" fillId="4" borderId="40" xfId="0" applyFont="1" applyFill="1" applyBorder="1" applyAlignment="1">
      <alignment horizontal="center" vertical="center" shrinkToFit="1"/>
    </xf>
    <xf numFmtId="0" fontId="45" fillId="4" borderId="40" xfId="0" applyFont="1" applyFill="1" applyBorder="1" applyAlignment="1">
      <alignment horizontal="center" vertical="center"/>
    </xf>
    <xf numFmtId="0" fontId="24" fillId="0" borderId="40" xfId="0" applyFont="1" applyBorder="1" applyAlignment="1">
      <alignment shrinkToFit="1"/>
    </xf>
    <xf numFmtId="0" fontId="47" fillId="0" borderId="47" xfId="0" applyFont="1" applyFill="1" applyBorder="1" applyAlignment="1" applyProtection="1">
      <alignment horizontal="center" vertical="center" shrinkToFit="1"/>
      <protection locked="0" hidden="1"/>
    </xf>
    <xf numFmtId="166" fontId="28" fillId="0" borderId="47" xfId="0" applyNumberFormat="1" applyFont="1" applyFill="1" applyBorder="1" applyAlignment="1" applyProtection="1">
      <alignment horizontal="center" vertical="center" shrinkToFit="1"/>
      <protection hidden="1"/>
    </xf>
    <xf numFmtId="0" fontId="24" fillId="0" borderId="47" xfId="0" applyFont="1" applyBorder="1" applyAlignment="1">
      <alignment shrinkToFit="1"/>
    </xf>
    <xf numFmtId="0" fontId="17" fillId="0" borderId="0" xfId="0" applyFont="1" applyBorder="1" applyAlignment="1">
      <alignment horizontal="center" vertical="center" shrinkToFit="1"/>
    </xf>
    <xf numFmtId="0" fontId="20" fillId="0" borderId="0" xfId="0" applyFont="1" applyBorder="1" applyAlignment="1">
      <alignment horizontal="center" vertical="center" shrinkToFit="1"/>
    </xf>
    <xf numFmtId="0" fontId="39" fillId="0" borderId="0" xfId="0" applyFont="1" applyBorder="1" applyAlignment="1">
      <alignment horizontal="center" vertical="center" wrapText="1"/>
    </xf>
    <xf numFmtId="167" fontId="19" fillId="4" borderId="38" xfId="0" applyNumberFormat="1" applyFont="1" applyFill="1" applyBorder="1" applyAlignment="1">
      <alignment vertical="center" shrinkToFit="1"/>
    </xf>
    <xf numFmtId="0" fontId="17" fillId="4" borderId="0" xfId="0" applyFont="1" applyFill="1" applyBorder="1" applyAlignment="1">
      <alignment vertical="center" shrinkToFit="1"/>
    </xf>
    <xf numFmtId="0" fontId="45" fillId="0" borderId="40" xfId="0" applyFont="1" applyFill="1" applyBorder="1" applyAlignment="1">
      <alignment horizontal="center" vertical="center" shrinkToFit="1"/>
    </xf>
    <xf numFmtId="0" fontId="45" fillId="0" borderId="41" xfId="0" applyFont="1" applyFill="1" applyBorder="1" applyAlignment="1">
      <alignment horizontal="center" vertical="center" shrinkToFit="1"/>
    </xf>
    <xf numFmtId="165" fontId="10" fillId="0" borderId="43" xfId="0" applyNumberFormat="1" applyFont="1" applyFill="1" applyBorder="1" applyAlignment="1">
      <alignment vertical="center" shrinkToFit="1"/>
    </xf>
    <xf numFmtId="0" fontId="10" fillId="0" borderId="38" xfId="0" applyFont="1" applyFill="1" applyBorder="1" applyAlignment="1">
      <alignment vertical="center" wrapText="1"/>
    </xf>
    <xf numFmtId="0" fontId="38" fillId="7" borderId="0" xfId="4" applyFill="1"/>
    <xf numFmtId="0" fontId="24" fillId="0" borderId="0" xfId="0" applyFont="1" applyAlignment="1">
      <alignment horizontal="center" vertical="center" wrapText="1"/>
    </xf>
    <xf numFmtId="0" fontId="24" fillId="0" borderId="1" xfId="0" applyFont="1" applyBorder="1" applyAlignment="1">
      <alignment horizontal="center" vertical="center" wrapText="1"/>
    </xf>
    <xf numFmtId="0" fontId="27" fillId="5" borderId="1" xfId="0" applyFont="1" applyFill="1" applyBorder="1" applyAlignment="1">
      <alignment horizontal="center" vertical="center" wrapText="1" shrinkToFit="1"/>
    </xf>
    <xf numFmtId="0" fontId="28" fillId="5" borderId="1" xfId="0" applyFont="1" applyFill="1" applyBorder="1" applyAlignment="1">
      <alignment horizontal="center" vertical="center" wrapText="1"/>
    </xf>
    <xf numFmtId="164" fontId="3" fillId="4" borderId="38" xfId="0" applyNumberFormat="1" applyFont="1" applyFill="1" applyBorder="1" applyAlignment="1">
      <alignment vertical="center" wrapText="1"/>
    </xf>
    <xf numFmtId="0" fontId="24" fillId="0" borderId="0" xfId="0" applyFont="1"/>
    <xf numFmtId="0" fontId="24" fillId="0" borderId="49" xfId="0" applyFont="1" applyBorder="1" applyAlignment="1">
      <alignment shrinkToFit="1"/>
    </xf>
    <xf numFmtId="0" fontId="3" fillId="4" borderId="49" xfId="0" applyFont="1" applyFill="1" applyBorder="1" applyAlignment="1">
      <alignment horizontal="center" vertical="center" shrinkToFit="1"/>
    </xf>
    <xf numFmtId="0" fontId="60" fillId="0" borderId="49" xfId="0" applyFont="1" applyBorder="1" applyAlignment="1">
      <alignment shrinkToFit="1"/>
    </xf>
    <xf numFmtId="0" fontId="3" fillId="4" borderId="40" xfId="0" applyFont="1" applyFill="1" applyBorder="1" applyAlignment="1">
      <alignment horizontal="center" vertical="center" shrinkToFit="1"/>
    </xf>
    <xf numFmtId="0" fontId="60" fillId="0" borderId="40" xfId="0" applyFont="1" applyBorder="1" applyAlignment="1">
      <alignment shrinkToFit="1"/>
    </xf>
    <xf numFmtId="0" fontId="24" fillId="0" borderId="50" xfId="0" applyFont="1" applyBorder="1" applyAlignment="1">
      <alignment shrinkToFit="1"/>
    </xf>
    <xf numFmtId="0" fontId="3" fillId="4" borderId="50" xfId="0" applyFont="1" applyFill="1" applyBorder="1" applyAlignment="1">
      <alignment horizontal="center" vertical="center" shrinkToFit="1"/>
    </xf>
    <xf numFmtId="0" fontId="3" fillId="4" borderId="47" xfId="0" applyFont="1" applyFill="1" applyBorder="1" applyAlignment="1">
      <alignment horizontal="center" vertical="center" shrinkToFit="1"/>
    </xf>
    <xf numFmtId="0" fontId="60" fillId="0" borderId="47" xfId="0" applyFont="1" applyBorder="1" applyAlignment="1">
      <alignment shrinkToFit="1"/>
    </xf>
    <xf numFmtId="0" fontId="48" fillId="0" borderId="1" xfId="0" applyFont="1" applyBorder="1" applyAlignment="1" applyProtection="1">
      <alignment horizontal="center" vertical="center" wrapText="1" shrinkToFit="1"/>
      <protection hidden="1"/>
    </xf>
    <xf numFmtId="0" fontId="30" fillId="2" borderId="10" xfId="3" applyFont="1" applyFill="1" applyBorder="1" applyAlignment="1" applyProtection="1">
      <alignment horizontal="center" vertical="center" shrinkToFit="1"/>
      <protection hidden="1"/>
    </xf>
    <xf numFmtId="0" fontId="32" fillId="0" borderId="5" xfId="0" applyFont="1" applyBorder="1" applyAlignment="1" applyProtection="1">
      <alignment horizontal="center" vertical="center" shrinkToFit="1"/>
      <protection hidden="1"/>
    </xf>
    <xf numFmtId="0" fontId="32" fillId="0" borderId="10" xfId="0" applyFont="1" applyBorder="1" applyAlignment="1" applyProtection="1">
      <alignment horizontal="center" vertical="center" shrinkToFit="1"/>
      <protection hidden="1"/>
    </xf>
    <xf numFmtId="0" fontId="29" fillId="0" borderId="10" xfId="0" applyFont="1" applyBorder="1" applyAlignment="1" applyProtection="1">
      <alignment horizontal="center" vertical="center" shrinkToFit="1"/>
      <protection hidden="1"/>
    </xf>
    <xf numFmtId="0" fontId="32" fillId="0" borderId="6" xfId="0" applyFont="1" applyBorder="1" applyAlignment="1" applyProtection="1">
      <alignment horizontal="center" vertical="center" shrinkToFit="1"/>
      <protection hidden="1"/>
    </xf>
    <xf numFmtId="0" fontId="49" fillId="0" borderId="1" xfId="0" applyFont="1" applyFill="1" applyBorder="1" applyAlignment="1" applyProtection="1">
      <alignment horizontal="center" vertical="center" shrinkToFit="1"/>
      <protection hidden="1"/>
    </xf>
    <xf numFmtId="0" fontId="35" fillId="2" borderId="7" xfId="3" applyFont="1" applyFill="1" applyBorder="1" applyAlignment="1" applyProtection="1">
      <alignment horizontal="center" vertical="center" shrinkToFit="1"/>
      <protection hidden="1"/>
    </xf>
    <xf numFmtId="0" fontId="34" fillId="7" borderId="1" xfId="0" applyFont="1" applyFill="1" applyBorder="1" applyAlignment="1" applyProtection="1">
      <alignment horizontal="center" vertical="center" textRotation="90" shrinkToFit="1"/>
      <protection hidden="1"/>
    </xf>
    <xf numFmtId="0" fontId="32" fillId="9" borderId="1" xfId="0" applyFont="1" applyFill="1" applyBorder="1" applyAlignment="1" applyProtection="1">
      <alignment horizontal="center" vertical="center" textRotation="90" shrinkToFit="1"/>
      <protection hidden="1"/>
    </xf>
    <xf numFmtId="0" fontId="32" fillId="0" borderId="1" xfId="0" applyFont="1" applyBorder="1" applyAlignment="1" applyProtection="1">
      <alignment horizontal="center" vertical="center" textRotation="90" shrinkToFit="1"/>
      <protection hidden="1"/>
    </xf>
    <xf numFmtId="0" fontId="35" fillId="2" borderId="8" xfId="3" applyFont="1" applyFill="1" applyBorder="1" applyAlignment="1" applyProtection="1">
      <alignment horizontal="center" vertical="center" shrinkToFit="1"/>
      <protection hidden="1"/>
    </xf>
    <xf numFmtId="0" fontId="32" fillId="0" borderId="1" xfId="0" applyFont="1" applyBorder="1" applyAlignment="1" applyProtection="1">
      <alignment horizontal="center" vertical="center" shrinkToFit="1"/>
      <protection hidden="1"/>
    </xf>
    <xf numFmtId="0" fontId="47" fillId="0" borderId="48" xfId="0" applyFont="1" applyFill="1" applyBorder="1" applyAlignment="1" applyProtection="1">
      <alignment horizontal="center" vertical="center" shrinkToFit="1"/>
      <protection locked="0" hidden="1"/>
    </xf>
    <xf numFmtId="166" fontId="28" fillId="0" borderId="48" xfId="0" applyNumberFormat="1" applyFont="1" applyFill="1" applyBorder="1" applyAlignment="1" applyProtection="1">
      <alignment horizontal="center" vertical="center" shrinkToFit="1"/>
      <protection hidden="1"/>
    </xf>
    <xf numFmtId="0" fontId="52" fillId="0" borderId="48" xfId="0" applyFont="1" applyBorder="1" applyAlignment="1" applyProtection="1">
      <alignment horizontal="left" vertical="center" wrapText="1" shrinkToFit="1"/>
      <protection locked="0"/>
    </xf>
    <xf numFmtId="0" fontId="55" fillId="0" borderId="48" xfId="0" applyFont="1" applyBorder="1" applyAlignment="1" applyProtection="1">
      <alignment horizontal="center" vertical="center" shrinkToFit="1"/>
      <protection locked="0"/>
    </xf>
    <xf numFmtId="0" fontId="52" fillId="0" borderId="48" xfId="0" applyFont="1" applyBorder="1" applyAlignment="1" applyProtection="1">
      <alignment horizontal="center" vertical="center" shrinkToFit="1"/>
      <protection locked="0"/>
    </xf>
    <xf numFmtId="0" fontId="53" fillId="0" borderId="48" xfId="0" applyFont="1" applyBorder="1" applyAlignment="1" applyProtection="1">
      <alignment horizontal="center" vertical="center" shrinkToFit="1"/>
      <protection locked="0"/>
    </xf>
    <xf numFmtId="0" fontId="27" fillId="0" borderId="48" xfId="0" applyFont="1" applyBorder="1" applyAlignment="1" applyProtection="1">
      <alignment horizontal="center" vertical="center" shrinkToFit="1"/>
      <protection hidden="1"/>
    </xf>
    <xf numFmtId="0" fontId="34" fillId="2" borderId="7" xfId="0" applyFont="1" applyFill="1" applyBorder="1" applyAlignment="1" applyProtection="1">
      <alignment horizontal="center" vertical="center" shrinkToFit="1"/>
      <protection hidden="1"/>
    </xf>
    <xf numFmtId="0" fontId="47" fillId="0" borderId="40" xfId="0" applyFont="1" applyFill="1" applyBorder="1" applyAlignment="1" applyProtection="1">
      <alignment horizontal="center" vertical="center" shrinkToFit="1"/>
      <protection locked="0" hidden="1"/>
    </xf>
    <xf numFmtId="166" fontId="28" fillId="0" borderId="40" xfId="0" applyNumberFormat="1" applyFont="1" applyFill="1" applyBorder="1" applyAlignment="1" applyProtection="1">
      <alignment horizontal="center" vertical="center" shrinkToFit="1"/>
      <protection hidden="1"/>
    </xf>
    <xf numFmtId="0" fontId="52" fillId="0" borderId="40" xfId="0" applyFont="1" applyBorder="1" applyAlignment="1" applyProtection="1">
      <alignment horizontal="left" vertical="center" wrapText="1" shrinkToFit="1"/>
      <protection locked="0"/>
    </xf>
    <xf numFmtId="0" fontId="55" fillId="0" borderId="40" xfId="0" applyFont="1" applyBorder="1" applyAlignment="1" applyProtection="1">
      <alignment horizontal="center" vertical="center" shrinkToFit="1"/>
      <protection locked="0"/>
    </xf>
    <xf numFmtId="0" fontId="52" fillId="0" borderId="40" xfId="0" applyFont="1" applyBorder="1" applyAlignment="1" applyProtection="1">
      <alignment horizontal="center" vertical="center" shrinkToFit="1"/>
      <protection locked="0"/>
    </xf>
    <xf numFmtId="0" fontId="53" fillId="0" borderId="40" xfId="0" applyFont="1" applyBorder="1" applyAlignment="1" applyProtection="1">
      <alignment horizontal="center" vertical="center" shrinkToFit="1"/>
      <protection locked="0"/>
    </xf>
    <xf numFmtId="0" fontId="27" fillId="0" borderId="40" xfId="0" applyFont="1" applyBorder="1" applyAlignment="1" applyProtection="1">
      <alignment horizontal="center" vertical="center" shrinkToFit="1"/>
      <protection hidden="1"/>
    </xf>
    <xf numFmtId="0" fontId="24" fillId="0" borderId="40" xfId="0" applyFont="1" applyBorder="1" applyAlignment="1">
      <alignment shrinkToFit="1"/>
    </xf>
    <xf numFmtId="0" fontId="52" fillId="0" borderId="40" xfId="0" applyFont="1" applyFill="1" applyBorder="1" applyAlignment="1" applyProtection="1">
      <alignment horizontal="left" vertical="center" wrapText="1" shrinkToFit="1"/>
      <protection locked="0"/>
    </xf>
    <xf numFmtId="0" fontId="47" fillId="8" borderId="40" xfId="0" applyFont="1" applyFill="1" applyBorder="1" applyAlignment="1" applyProtection="1">
      <alignment horizontal="center" vertical="center" shrinkToFit="1"/>
      <protection locked="0" hidden="1"/>
    </xf>
    <xf numFmtId="166" fontId="28" fillId="8" borderId="40" xfId="0" applyNumberFormat="1" applyFont="1" applyFill="1" applyBorder="1" applyAlignment="1" applyProtection="1">
      <alignment horizontal="center" vertical="center" shrinkToFit="1"/>
      <protection hidden="1"/>
    </xf>
    <xf numFmtId="0" fontId="52" fillId="8" borderId="40" xfId="0" applyFont="1" applyFill="1" applyBorder="1" applyAlignment="1" applyProtection="1">
      <alignment horizontal="left" vertical="center" wrapText="1" shrinkToFit="1"/>
      <protection locked="0"/>
    </xf>
    <xf numFmtId="0" fontId="55" fillId="8" borderId="40" xfId="0" applyFont="1" applyFill="1" applyBorder="1" applyAlignment="1" applyProtection="1">
      <alignment horizontal="center" vertical="center" shrinkToFit="1"/>
      <protection locked="0"/>
    </xf>
    <xf numFmtId="0" fontId="52" fillId="8" borderId="40" xfId="0" applyFont="1" applyFill="1" applyBorder="1" applyAlignment="1" applyProtection="1">
      <alignment horizontal="center" vertical="center" shrinkToFit="1"/>
      <protection locked="0"/>
    </xf>
    <xf numFmtId="0" fontId="53" fillId="8" borderId="40" xfId="0" applyFont="1" applyFill="1" applyBorder="1" applyAlignment="1" applyProtection="1">
      <alignment horizontal="center" vertical="center" shrinkToFit="1"/>
      <protection locked="0"/>
    </xf>
    <xf numFmtId="0" fontId="52" fillId="7" borderId="40" xfId="0" applyFont="1" applyFill="1" applyBorder="1" applyAlignment="1" applyProtection="1">
      <alignment horizontal="center" vertical="center" shrinkToFit="1"/>
      <protection locked="0"/>
    </xf>
    <xf numFmtId="166" fontId="28" fillId="2" borderId="40" xfId="0" applyNumberFormat="1" applyFont="1" applyFill="1" applyBorder="1" applyAlignment="1" applyProtection="1">
      <alignment horizontal="center" vertical="center" shrinkToFit="1"/>
      <protection hidden="1"/>
    </xf>
    <xf numFmtId="0" fontId="52" fillId="2" borderId="40" xfId="0" applyFont="1" applyFill="1" applyBorder="1" applyAlignment="1" applyProtection="1">
      <alignment horizontal="left" vertical="center" wrapText="1" shrinkToFit="1"/>
      <protection locked="0"/>
    </xf>
    <xf numFmtId="0" fontId="55" fillId="2" borderId="40" xfId="0" applyFont="1" applyFill="1" applyBorder="1" applyAlignment="1" applyProtection="1">
      <alignment horizontal="center" vertical="center" shrinkToFit="1"/>
      <protection locked="0"/>
    </xf>
    <xf numFmtId="0" fontId="52" fillId="2" borderId="40" xfId="0" applyFont="1" applyFill="1" applyBorder="1" applyAlignment="1" applyProtection="1">
      <alignment horizontal="center" vertical="center" shrinkToFit="1"/>
      <protection locked="0"/>
    </xf>
    <xf numFmtId="0" fontId="53" fillId="2" borderId="40" xfId="0" applyFont="1" applyFill="1" applyBorder="1" applyAlignment="1" applyProtection="1">
      <alignment horizontal="center" vertical="center" shrinkToFit="1"/>
      <protection locked="0"/>
    </xf>
    <xf numFmtId="0" fontId="27" fillId="2" borderId="40" xfId="0" applyFont="1" applyFill="1" applyBorder="1" applyAlignment="1" applyProtection="1">
      <alignment horizontal="center" vertical="center" shrinkToFit="1"/>
      <protection hidden="1"/>
    </xf>
    <xf numFmtId="0" fontId="47" fillId="2" borderId="40" xfId="0" applyFont="1" applyFill="1" applyBorder="1" applyAlignment="1" applyProtection="1">
      <alignment horizontal="center" vertical="center" shrinkToFit="1"/>
      <protection locked="0" hidden="1"/>
    </xf>
    <xf numFmtId="0" fontId="27" fillId="11" borderId="40" xfId="0" applyFont="1" applyFill="1" applyBorder="1" applyAlignment="1" applyProtection="1">
      <alignment horizontal="center" vertical="center" shrinkToFit="1"/>
      <protection hidden="1"/>
    </xf>
    <xf numFmtId="0" fontId="0" fillId="7" borderId="0" xfId="0" applyFill="1"/>
    <xf numFmtId="0" fontId="0" fillId="3" borderId="1" xfId="0" applyFill="1" applyBorder="1"/>
    <xf numFmtId="0" fontId="47" fillId="7" borderId="40" xfId="0" applyFont="1" applyFill="1" applyBorder="1" applyAlignment="1" applyProtection="1">
      <alignment horizontal="center" vertical="center" shrinkToFit="1"/>
      <protection locked="0" hidden="1"/>
    </xf>
    <xf numFmtId="166" fontId="28" fillId="7" borderId="40" xfId="0" applyNumberFormat="1" applyFont="1" applyFill="1" applyBorder="1" applyAlignment="1" applyProtection="1">
      <alignment horizontal="center" vertical="center" shrinkToFit="1"/>
      <protection hidden="1"/>
    </xf>
    <xf numFmtId="0" fontId="52" fillId="7" borderId="40" xfId="0" applyFont="1" applyFill="1" applyBorder="1" applyAlignment="1" applyProtection="1">
      <alignment horizontal="left" vertical="center" wrapText="1" shrinkToFit="1"/>
      <protection locked="0"/>
    </xf>
    <xf numFmtId="0" fontId="55" fillId="7" borderId="40" xfId="0" applyFont="1" applyFill="1" applyBorder="1" applyAlignment="1" applyProtection="1">
      <alignment horizontal="center" vertical="center" shrinkToFit="1"/>
      <protection locked="0"/>
    </xf>
    <xf numFmtId="0" fontId="53" fillId="7" borderId="40" xfId="0" applyFont="1" applyFill="1" applyBorder="1" applyAlignment="1" applyProtection="1">
      <alignment horizontal="center" vertical="center" shrinkToFit="1"/>
      <protection locked="0"/>
    </xf>
    <xf numFmtId="0" fontId="27" fillId="7" borderId="40" xfId="0" applyFont="1" applyFill="1" applyBorder="1" applyAlignment="1" applyProtection="1">
      <alignment horizontal="center" vertical="center" shrinkToFit="1"/>
      <protection hidden="1"/>
    </xf>
    <xf numFmtId="0" fontId="24" fillId="0" borderId="48" xfId="0" applyFont="1" applyBorder="1" applyAlignment="1">
      <alignment horizontal="center" vertical="center" shrinkToFit="1"/>
    </xf>
    <xf numFmtId="0" fontId="24" fillId="0" borderId="48" xfId="0" applyFont="1" applyBorder="1" applyAlignment="1">
      <alignment vertical="center" shrinkToFit="1"/>
    </xf>
    <xf numFmtId="0" fontId="32" fillId="0" borderId="35" xfId="0" applyFont="1" applyBorder="1" applyAlignment="1">
      <alignment horizontal="center" vertical="center" shrinkToFit="1"/>
    </xf>
    <xf numFmtId="0" fontId="27" fillId="9" borderId="40" xfId="0" applyFont="1" applyFill="1" applyBorder="1" applyAlignment="1">
      <alignment horizontal="center" vertical="center" shrinkToFit="1"/>
    </xf>
    <xf numFmtId="0" fontId="24" fillId="0" borderId="40" xfId="0" applyFont="1" applyBorder="1" applyAlignment="1">
      <alignment horizontal="center" vertical="center" shrinkToFit="1"/>
    </xf>
    <xf numFmtId="0" fontId="24" fillId="0" borderId="40" xfId="0" applyFont="1" applyBorder="1" applyAlignment="1">
      <alignment vertical="center" shrinkToFit="1"/>
    </xf>
    <xf numFmtId="0" fontId="32" fillId="0" borderId="36" xfId="0" applyFont="1" applyBorder="1" applyAlignment="1">
      <alignment horizontal="center" vertical="center" shrinkToFit="1"/>
    </xf>
    <xf numFmtId="0" fontId="27" fillId="0" borderId="40" xfId="0" applyFont="1" applyFill="1" applyBorder="1" applyAlignment="1">
      <alignment horizontal="center" vertical="center" shrinkToFit="1"/>
    </xf>
    <xf numFmtId="0" fontId="24" fillId="8" borderId="40" xfId="0" applyFont="1" applyFill="1" applyBorder="1" applyAlignment="1">
      <alignment horizontal="center" vertical="center" shrinkToFit="1"/>
    </xf>
    <xf numFmtId="0" fontId="32" fillId="8" borderId="36" xfId="0" applyFont="1" applyFill="1" applyBorder="1" applyAlignment="1">
      <alignment horizontal="center" vertical="center" shrinkToFit="1"/>
    </xf>
    <xf numFmtId="0" fontId="52" fillId="10" borderId="40" xfId="0" applyFont="1" applyFill="1" applyBorder="1" applyAlignment="1" applyProtection="1">
      <alignment horizontal="left" vertical="center" wrapText="1" shrinkToFit="1"/>
      <protection locked="0"/>
    </xf>
    <xf numFmtId="0" fontId="24" fillId="11" borderId="40" xfId="0" applyFont="1" applyFill="1" applyBorder="1" applyAlignment="1">
      <alignment horizontal="center" vertical="center" shrinkToFit="1"/>
    </xf>
    <xf numFmtId="0" fontId="24" fillId="7" borderId="40" xfId="0" applyFont="1" applyFill="1" applyBorder="1" applyAlignment="1">
      <alignment horizontal="center" vertical="center" shrinkToFit="1"/>
    </xf>
    <xf numFmtId="0" fontId="42" fillId="0" borderId="40" xfId="0" applyFont="1" applyBorder="1" applyAlignment="1">
      <alignment horizontal="center" vertical="center" shrinkToFit="1"/>
    </xf>
    <xf numFmtId="0" fontId="24" fillId="2" borderId="40" xfId="0" applyFont="1" applyFill="1" applyBorder="1" applyAlignment="1">
      <alignment horizontal="center" vertical="center" shrinkToFit="1"/>
    </xf>
    <xf numFmtId="0" fontId="24" fillId="2" borderId="40" xfId="0" applyFont="1" applyFill="1" applyBorder="1" applyAlignment="1">
      <alignment vertical="center" shrinkToFit="1"/>
    </xf>
    <xf numFmtId="0" fontId="57" fillId="7" borderId="40" xfId="0" applyFont="1" applyFill="1" applyBorder="1" applyAlignment="1">
      <alignment horizontal="center" vertical="center" shrinkToFit="1"/>
    </xf>
    <xf numFmtId="0" fontId="32" fillId="2" borderId="36" xfId="0" applyFont="1" applyFill="1" applyBorder="1" applyAlignment="1">
      <alignment horizontal="center" vertical="center" shrinkToFit="1"/>
    </xf>
    <xf numFmtId="0" fontId="51" fillId="0" borderId="1" xfId="3" applyFont="1" applyBorder="1" applyAlignment="1" applyProtection="1">
      <alignment horizontal="center" vertical="center" shrinkToFit="1"/>
      <protection hidden="1"/>
    </xf>
    <xf numFmtId="0" fontId="48" fillId="0" borderId="1" xfId="3" applyFont="1" applyBorder="1" applyAlignment="1" applyProtection="1">
      <alignment horizontal="center" vertical="center" shrinkToFit="1"/>
      <protection hidden="1"/>
    </xf>
    <xf numFmtId="0" fontId="32" fillId="0" borderId="0" xfId="0" applyFont="1" applyAlignment="1">
      <alignment vertical="center" shrinkToFit="1"/>
    </xf>
    <xf numFmtId="0" fontId="32" fillId="8" borderId="0" xfId="0" applyFont="1" applyFill="1" applyAlignment="1">
      <alignment vertical="center" shrinkToFit="1"/>
    </xf>
    <xf numFmtId="0" fontId="32" fillId="2" borderId="0" xfId="0" applyFont="1" applyFill="1" applyAlignment="1">
      <alignment vertical="center" shrinkToFit="1"/>
    </xf>
    <xf numFmtId="0" fontId="47" fillId="0" borderId="0" xfId="0" applyFont="1" applyFill="1" applyAlignment="1">
      <alignment vertical="center" shrinkToFit="1"/>
    </xf>
    <xf numFmtId="0" fontId="28" fillId="0" borderId="0" xfId="0" applyFont="1" applyFill="1" applyAlignment="1">
      <alignment vertical="center" shrinkToFit="1"/>
    </xf>
    <xf numFmtId="0" fontId="24" fillId="0" borderId="0" xfId="0" applyFont="1" applyAlignment="1">
      <alignment vertical="center" wrapText="1" shrinkToFit="1"/>
    </xf>
    <xf numFmtId="0" fontId="39" fillId="0" borderId="0" xfId="0" applyFont="1" applyAlignment="1">
      <alignment vertical="center" shrinkToFit="1"/>
    </xf>
    <xf numFmtId="0" fontId="24" fillId="0" borderId="0" xfId="0" applyFont="1" applyAlignment="1">
      <alignment vertical="center" shrinkToFit="1"/>
    </xf>
    <xf numFmtId="0" fontId="24" fillId="0" borderId="0" xfId="0" applyFont="1" applyAlignment="1">
      <alignment horizontal="center" vertical="center" shrinkToFit="1"/>
    </xf>
    <xf numFmtId="0" fontId="32" fillId="0" borderId="0" xfId="0" applyFont="1" applyAlignment="1">
      <alignment horizontal="center" vertical="center" shrinkToFit="1"/>
    </xf>
    <xf numFmtId="0" fontId="27" fillId="0" borderId="40" xfId="0" applyFont="1" applyBorder="1" applyAlignment="1" applyProtection="1">
      <alignment horizontal="center" vertical="center" shrinkToFit="1"/>
      <protection locked="0"/>
    </xf>
    <xf numFmtId="0" fontId="45" fillId="0" borderId="40" xfId="0" applyFont="1" applyFill="1" applyBorder="1" applyAlignment="1">
      <alignment horizontal="left" vertical="center" wrapText="1"/>
    </xf>
    <xf numFmtId="0" fontId="45" fillId="0" borderId="40" xfId="0" applyFont="1" applyFill="1" applyBorder="1" applyAlignment="1">
      <alignment horizontal="center" vertical="center" wrapText="1"/>
    </xf>
    <xf numFmtId="0" fontId="8" fillId="0" borderId="0" xfId="0" applyFont="1" applyBorder="1" applyAlignment="1">
      <alignment horizontal="center" vertical="center"/>
    </xf>
    <xf numFmtId="0" fontId="8" fillId="5" borderId="51" xfId="0" applyFont="1" applyFill="1" applyBorder="1" applyAlignment="1">
      <alignment vertical="center" textRotation="90" wrapText="1"/>
    </xf>
    <xf numFmtId="0" fontId="5" fillId="5" borderId="14" xfId="0" applyFont="1" applyFill="1" applyBorder="1" applyAlignment="1">
      <alignment vertical="center" shrinkToFit="1"/>
    </xf>
    <xf numFmtId="0" fontId="5" fillId="5" borderId="16" xfId="0" applyFont="1" applyFill="1" applyBorder="1" applyAlignment="1">
      <alignment vertical="center" shrinkToFit="1"/>
    </xf>
    <xf numFmtId="165" fontId="10" fillId="4" borderId="53" xfId="0" applyNumberFormat="1" applyFont="1" applyFill="1" applyBorder="1" applyAlignment="1">
      <alignment horizontal="center" vertical="center" shrinkToFit="1"/>
    </xf>
    <xf numFmtId="0" fontId="10" fillId="4" borderId="56" xfId="0" applyFont="1" applyFill="1" applyBorder="1" applyAlignment="1">
      <alignment horizontal="center" vertical="center" shrinkToFit="1"/>
    </xf>
    <xf numFmtId="0" fontId="8" fillId="5" borderId="18" xfId="0" applyFont="1" applyFill="1" applyBorder="1" applyAlignment="1">
      <alignment vertical="center" textRotation="90" wrapText="1"/>
    </xf>
    <xf numFmtId="0" fontId="8" fillId="5" borderId="7" xfId="0" applyFont="1" applyFill="1" applyBorder="1" applyAlignment="1">
      <alignment vertical="center" textRotation="90" wrapText="1"/>
    </xf>
    <xf numFmtId="0" fontId="8" fillId="5" borderId="6" xfId="0" applyFont="1" applyFill="1" applyBorder="1" applyAlignment="1">
      <alignment vertical="center" textRotation="90" wrapText="1"/>
    </xf>
    <xf numFmtId="0" fontId="8" fillId="0" borderId="0" xfId="0" applyFont="1" applyBorder="1" applyAlignment="1">
      <alignment horizontal="center" vertical="center"/>
    </xf>
    <xf numFmtId="0" fontId="63" fillId="0" borderId="0" xfId="0" quotePrefix="1" applyFont="1" applyBorder="1" applyAlignment="1">
      <alignment vertical="center"/>
    </xf>
    <xf numFmtId="165" fontId="66" fillId="0" borderId="43" xfId="0" applyNumberFormat="1" applyFont="1" applyFill="1" applyBorder="1" applyAlignment="1">
      <alignment vertical="center" shrinkToFit="1"/>
    </xf>
    <xf numFmtId="0" fontId="66" fillId="0" borderId="42" xfId="0" applyFont="1" applyFill="1" applyBorder="1" applyAlignment="1">
      <alignment horizontal="left" vertical="center" shrinkToFit="1"/>
    </xf>
    <xf numFmtId="0" fontId="66" fillId="0" borderId="40" xfId="0" applyFont="1" applyFill="1" applyBorder="1" applyAlignment="1">
      <alignment horizontal="center" vertical="center" shrinkToFit="1"/>
    </xf>
    <xf numFmtId="0" fontId="68" fillId="0" borderId="40" xfId="0" applyFont="1" applyFill="1" applyBorder="1" applyAlignment="1">
      <alignment horizontal="center" vertical="center" shrinkToFit="1"/>
    </xf>
    <xf numFmtId="0" fontId="70" fillId="0" borderId="0" xfId="0" applyFont="1" applyFill="1"/>
    <xf numFmtId="0" fontId="65" fillId="0" borderId="59" xfId="0" applyFont="1" applyFill="1" applyBorder="1" applyAlignment="1">
      <alignment vertical="center" shrinkToFit="1"/>
    </xf>
    <xf numFmtId="0" fontId="66" fillId="0" borderId="49" xfId="0" applyFont="1" applyFill="1" applyBorder="1" applyAlignment="1">
      <alignment horizontal="center" vertical="center" shrinkToFit="1"/>
    </xf>
    <xf numFmtId="0" fontId="65" fillId="0" borderId="49" xfId="0" applyFont="1" applyFill="1" applyBorder="1" applyAlignment="1">
      <alignment vertical="center" shrinkToFit="1"/>
    </xf>
    <xf numFmtId="0" fontId="67" fillId="0" borderId="49" xfId="0" applyFont="1" applyFill="1" applyBorder="1" applyAlignment="1">
      <alignment horizontal="left" vertical="center" wrapText="1"/>
    </xf>
    <xf numFmtId="0" fontId="67" fillId="0" borderId="49" xfId="0" applyFont="1" applyFill="1" applyBorder="1" applyAlignment="1">
      <alignment horizontal="center" vertical="center" wrapText="1"/>
    </xf>
    <xf numFmtId="0" fontId="65" fillId="0" borderId="60" xfId="0" applyFont="1" applyFill="1" applyBorder="1" applyAlignment="1">
      <alignment horizontal="center" vertical="center" shrinkToFit="1"/>
    </xf>
    <xf numFmtId="165" fontId="66" fillId="0" borderId="61" xfId="0" applyNumberFormat="1" applyFont="1" applyFill="1" applyBorder="1" applyAlignment="1">
      <alignment vertical="center" shrinkToFit="1"/>
    </xf>
    <xf numFmtId="0" fontId="66" fillId="0" borderId="62" xfId="0" applyFont="1" applyFill="1" applyBorder="1" applyAlignment="1">
      <alignment horizontal="left" vertical="center" shrinkToFit="1"/>
    </xf>
    <xf numFmtId="0" fontId="68" fillId="0" borderId="49" xfId="0" applyFont="1" applyFill="1" applyBorder="1" applyAlignment="1">
      <alignment horizontal="center" vertical="center" shrinkToFit="1"/>
    </xf>
    <xf numFmtId="0" fontId="68" fillId="0" borderId="49" xfId="0" applyFont="1" applyFill="1" applyBorder="1" applyAlignment="1">
      <alignment horizontal="center" vertical="center"/>
    </xf>
    <xf numFmtId="0" fontId="65" fillId="0" borderId="39" xfId="0" applyFont="1" applyFill="1" applyBorder="1" applyAlignment="1">
      <alignment vertical="center" shrinkToFit="1"/>
    </xf>
    <xf numFmtId="0" fontId="65" fillId="0" borderId="40" xfId="0" applyFont="1" applyFill="1" applyBorder="1" applyAlignment="1">
      <alignment vertical="center" shrinkToFit="1"/>
    </xf>
    <xf numFmtId="0" fontId="67" fillId="0" borderId="40" xfId="0" applyFont="1" applyFill="1" applyBorder="1" applyAlignment="1">
      <alignment horizontal="left" vertical="center" wrapText="1"/>
    </xf>
    <xf numFmtId="0" fontId="67" fillId="0" borderId="40" xfId="0" applyFont="1" applyFill="1" applyBorder="1" applyAlignment="1">
      <alignment horizontal="center" vertical="center" wrapText="1"/>
    </xf>
    <xf numFmtId="0" fontId="65" fillId="0" borderId="41" xfId="0" applyFont="1" applyFill="1" applyBorder="1" applyAlignment="1">
      <alignment horizontal="center" vertical="center" shrinkToFit="1"/>
    </xf>
    <xf numFmtId="0" fontId="69" fillId="0" borderId="40" xfId="0" applyFont="1" applyFill="1" applyBorder="1" applyAlignment="1">
      <alignment horizontal="center" vertical="center" shrinkToFit="1"/>
    </xf>
    <xf numFmtId="165" fontId="66" fillId="0" borderId="43" xfId="0" applyNumberFormat="1" applyFont="1" applyFill="1" applyBorder="1" applyAlignment="1">
      <alignment horizontal="center" vertical="center" shrinkToFit="1"/>
    </xf>
    <xf numFmtId="0" fontId="69" fillId="0" borderId="42" xfId="0" applyFont="1" applyFill="1" applyBorder="1" applyAlignment="1">
      <alignment horizontal="left" vertical="center" shrinkToFit="1"/>
    </xf>
    <xf numFmtId="0" fontId="69" fillId="0" borderId="41" xfId="0" applyFont="1" applyFill="1" applyBorder="1" applyAlignment="1">
      <alignment horizontal="center" vertical="center" shrinkToFit="1"/>
    </xf>
    <xf numFmtId="164" fontId="65" fillId="0" borderId="63" xfId="0" applyNumberFormat="1" applyFont="1" applyFill="1" applyBorder="1" applyAlignment="1">
      <alignment vertical="center" shrinkToFit="1"/>
    </xf>
    <xf numFmtId="14" fontId="65" fillId="0" borderId="63" xfId="0" applyNumberFormat="1" applyFont="1" applyFill="1" applyBorder="1" applyAlignment="1">
      <alignment horizontal="center" vertical="center" shrinkToFit="1"/>
    </xf>
    <xf numFmtId="164" fontId="65" fillId="0" borderId="38" xfId="0" applyNumberFormat="1" applyFont="1" applyFill="1" applyBorder="1" applyAlignment="1">
      <alignment vertical="center" shrinkToFit="1"/>
    </xf>
    <xf numFmtId="14" fontId="65" fillId="0" borderId="38" xfId="0" applyNumberFormat="1" applyFont="1" applyFill="1" applyBorder="1" applyAlignment="1">
      <alignment horizontal="center" vertical="center" shrinkToFit="1"/>
    </xf>
    <xf numFmtId="0" fontId="68" fillId="0" borderId="40" xfId="0" applyFont="1" applyFill="1" applyBorder="1" applyAlignment="1">
      <alignment horizontal="center" vertical="center"/>
    </xf>
    <xf numFmtId="0" fontId="72" fillId="0" borderId="0" xfId="0" applyFont="1" applyBorder="1" applyAlignment="1">
      <alignment horizontal="center" vertical="center"/>
    </xf>
    <xf numFmtId="165" fontId="38" fillId="0" borderId="0" xfId="4" applyNumberFormat="1"/>
    <xf numFmtId="0" fontId="38" fillId="0" borderId="0" xfId="4" applyNumberFormat="1"/>
    <xf numFmtId="0" fontId="27" fillId="7" borderId="40" xfId="0" applyFont="1" applyFill="1" applyBorder="1" applyAlignment="1">
      <alignment horizontal="center" vertical="center" shrinkToFit="1"/>
    </xf>
    <xf numFmtId="0" fontId="39" fillId="0" borderId="0" xfId="0" applyFont="1"/>
    <xf numFmtId="0" fontId="24" fillId="0" borderId="48" xfId="0" applyFont="1" applyBorder="1" applyAlignment="1">
      <alignment shrinkToFit="1"/>
    </xf>
    <xf numFmtId="0" fontId="28" fillId="0" borderId="1" xfId="0" applyFont="1" applyBorder="1" applyAlignment="1">
      <alignment horizontal="center" vertical="center" wrapText="1"/>
    </xf>
    <xf numFmtId="0" fontId="28" fillId="0" borderId="0" xfId="0" applyFont="1" applyAlignment="1">
      <alignment horizontal="center" vertical="center" wrapText="1"/>
    </xf>
    <xf numFmtId="0" fontId="73" fillId="0" borderId="0" xfId="0" applyFont="1" applyAlignment="1">
      <alignment horizontal="center"/>
    </xf>
    <xf numFmtId="0" fontId="28" fillId="0" borderId="9" xfId="0" applyFont="1" applyBorder="1" applyAlignment="1">
      <alignment horizontal="center" vertical="center" wrapText="1"/>
    </xf>
    <xf numFmtId="0" fontId="28" fillId="0" borderId="4" xfId="0" applyFont="1" applyBorder="1" applyAlignment="1">
      <alignment horizontal="center" vertical="center" wrapText="1"/>
    </xf>
    <xf numFmtId="169" fontId="24" fillId="0" borderId="65" xfId="0" applyNumberFormat="1" applyFont="1" applyBorder="1" applyAlignment="1">
      <alignment shrinkToFit="1"/>
    </xf>
    <xf numFmtId="0" fontId="24" fillId="0" borderId="42" xfId="0" applyFont="1" applyBorder="1" applyAlignment="1">
      <alignment shrinkToFit="1"/>
    </xf>
    <xf numFmtId="169" fontId="24" fillId="0" borderId="69" xfId="0" applyNumberFormat="1" applyFont="1" applyBorder="1" applyAlignment="1">
      <alignment shrinkToFit="1"/>
    </xf>
    <xf numFmtId="0" fontId="24" fillId="0" borderId="54" xfId="0" applyFont="1" applyBorder="1" applyAlignment="1">
      <alignment shrinkToFit="1"/>
    </xf>
    <xf numFmtId="168" fontId="24" fillId="0" borderId="66" xfId="0" applyNumberFormat="1" applyFont="1" applyBorder="1" applyAlignment="1">
      <alignment shrinkToFit="1"/>
    </xf>
    <xf numFmtId="0" fontId="24" fillId="0" borderId="64" xfId="0" applyFont="1" applyBorder="1" applyAlignment="1">
      <alignment shrinkToFit="1"/>
    </xf>
    <xf numFmtId="0" fontId="34" fillId="0" borderId="0" xfId="0" applyFont="1" applyBorder="1" applyAlignment="1" applyProtection="1">
      <alignment horizontal="center" vertical="center" shrinkToFit="1"/>
      <protection hidden="1"/>
    </xf>
    <xf numFmtId="0" fontId="24" fillId="7" borderId="40" xfId="0" applyFont="1" applyFill="1" applyBorder="1" applyAlignment="1">
      <alignment vertical="center" shrinkToFit="1"/>
    </xf>
    <xf numFmtId="0" fontId="34" fillId="7" borderId="7" xfId="0" applyFont="1" applyFill="1" applyBorder="1" applyAlignment="1" applyProtection="1">
      <alignment horizontal="center" vertical="center" shrinkToFit="1"/>
      <protection hidden="1"/>
    </xf>
    <xf numFmtId="0" fontId="32" fillId="7" borderId="36" xfId="0" applyFont="1" applyFill="1" applyBorder="1" applyAlignment="1">
      <alignment horizontal="center" vertical="center" shrinkToFit="1"/>
    </xf>
    <xf numFmtId="0" fontId="32" fillId="7" borderId="0" xfId="0" applyFont="1" applyFill="1" applyAlignment="1">
      <alignment vertical="center" shrinkToFit="1"/>
    </xf>
    <xf numFmtId="169" fontId="24" fillId="0" borderId="70" xfId="0" applyNumberFormat="1" applyFont="1" applyBorder="1" applyAlignment="1">
      <alignment shrinkToFit="1"/>
    </xf>
    <xf numFmtId="0" fontId="24" fillId="0" borderId="62" xfId="0" applyFont="1" applyBorder="1" applyAlignment="1">
      <alignment shrinkToFit="1"/>
    </xf>
    <xf numFmtId="0" fontId="24" fillId="0" borderId="48" xfId="0" applyFont="1" applyBorder="1" applyAlignment="1">
      <alignment horizontal="center" shrinkToFit="1"/>
    </xf>
    <xf numFmtId="0" fontId="28" fillId="0" borderId="71" xfId="0" applyFont="1" applyBorder="1" applyAlignment="1">
      <alignment horizontal="center" vertical="center" wrapText="1"/>
    </xf>
    <xf numFmtId="0" fontId="24" fillId="3" borderId="40" xfId="0" applyFont="1" applyFill="1" applyBorder="1" applyAlignment="1">
      <alignment horizontal="center" vertical="center" shrinkToFit="1"/>
    </xf>
    <xf numFmtId="0" fontId="5" fillId="0" borderId="0" xfId="0" applyFont="1" applyBorder="1" applyAlignment="1">
      <alignment vertical="center"/>
    </xf>
    <xf numFmtId="0" fontId="74" fillId="0" borderId="0" xfId="0" applyFont="1" applyAlignment="1">
      <alignment shrinkToFit="1"/>
    </xf>
    <xf numFmtId="0" fontId="75" fillId="0" borderId="0" xfId="0" applyFont="1" applyAlignment="1">
      <alignment horizontal="center" vertical="center" shrinkToFit="1"/>
    </xf>
    <xf numFmtId="0" fontId="24" fillId="0" borderId="40" xfId="0" quotePrefix="1" applyFont="1" applyBorder="1" applyAlignment="1">
      <alignment shrinkToFit="1"/>
    </xf>
    <xf numFmtId="0" fontId="28" fillId="0" borderId="40" xfId="0" applyFont="1" applyBorder="1" applyAlignment="1">
      <alignment shrinkToFit="1"/>
    </xf>
    <xf numFmtId="0" fontId="27" fillId="8" borderId="40" xfId="0" applyFont="1" applyFill="1" applyBorder="1" applyAlignment="1">
      <alignment horizontal="center" vertical="center" shrinkToFit="1"/>
    </xf>
    <xf numFmtId="0" fontId="24" fillId="3" borderId="40" xfId="0" applyFont="1" applyFill="1" applyBorder="1" applyAlignment="1">
      <alignment shrinkToFit="1"/>
    </xf>
    <xf numFmtId="16" fontId="24" fillId="0" borderId="40" xfId="0" quotePrefix="1" applyNumberFormat="1" applyFont="1" applyBorder="1" applyAlignment="1">
      <alignment shrinkToFit="1"/>
    </xf>
    <xf numFmtId="0" fontId="76" fillId="0" borderId="0" xfId="0" applyFont="1" applyBorder="1"/>
    <xf numFmtId="0" fontId="76" fillId="0" borderId="0" xfId="0" applyFont="1"/>
    <xf numFmtId="0" fontId="76" fillId="0" borderId="30" xfId="0" applyFont="1" applyBorder="1"/>
    <xf numFmtId="0" fontId="76" fillId="0" borderId="44" xfId="0" applyFont="1" applyBorder="1"/>
    <xf numFmtId="0" fontId="76" fillId="0" borderId="31" xfId="0" applyFont="1" applyBorder="1"/>
    <xf numFmtId="0" fontId="76" fillId="0" borderId="32" xfId="0" applyFont="1" applyBorder="1"/>
    <xf numFmtId="0" fontId="76" fillId="0" borderId="0" xfId="0" applyFont="1" applyBorder="1" applyAlignment="1">
      <alignment vertical="top"/>
    </xf>
    <xf numFmtId="0" fontId="78" fillId="0" borderId="33" xfId="0" applyFont="1" applyBorder="1" applyAlignment="1">
      <alignment vertical="top" wrapText="1"/>
    </xf>
    <xf numFmtId="0" fontId="77" fillId="0" borderId="0" xfId="0" applyFont="1" applyBorder="1" applyAlignment="1">
      <alignment vertical="top"/>
    </xf>
    <xf numFmtId="0" fontId="77" fillId="0" borderId="33" xfId="0" applyFont="1" applyBorder="1" applyAlignment="1">
      <alignment vertical="top"/>
    </xf>
    <xf numFmtId="0" fontId="78" fillId="0" borderId="0" xfId="0" applyFont="1" applyBorder="1" applyAlignment="1">
      <alignment vertical="top"/>
    </xf>
    <xf numFmtId="0" fontId="78" fillId="0" borderId="33" xfId="0" applyFont="1" applyBorder="1" applyAlignment="1">
      <alignment vertical="top"/>
    </xf>
    <xf numFmtId="0" fontId="79" fillId="0" borderId="0" xfId="0" applyFont="1" applyBorder="1" applyAlignment="1">
      <alignment horizontal="center" vertical="top"/>
    </xf>
    <xf numFmtId="0" fontId="76" fillId="0" borderId="33" xfId="0" applyFont="1" applyBorder="1" applyAlignment="1">
      <alignment vertical="top"/>
    </xf>
    <xf numFmtId="0" fontId="76" fillId="0" borderId="73" xfId="0" applyFont="1" applyBorder="1" applyAlignment="1">
      <alignment vertical="top"/>
    </xf>
    <xf numFmtId="0" fontId="76" fillId="0" borderId="73" xfId="0" applyFont="1" applyBorder="1"/>
    <xf numFmtId="0" fontId="76" fillId="0" borderId="38" xfId="0" applyFont="1" applyBorder="1" applyAlignment="1">
      <alignment vertical="top"/>
    </xf>
    <xf numFmtId="0" fontId="76" fillId="0" borderId="27" xfId="0" applyFont="1" applyBorder="1"/>
    <xf numFmtId="0" fontId="76" fillId="0" borderId="29" xfId="0" applyFont="1" applyBorder="1" applyAlignment="1">
      <alignment vertical="top"/>
    </xf>
    <xf numFmtId="0" fontId="76" fillId="0" borderId="34" xfId="0" applyFont="1" applyBorder="1" applyAlignment="1">
      <alignment vertical="top"/>
    </xf>
    <xf numFmtId="0" fontId="76" fillId="0" borderId="74" xfId="0" applyFont="1" applyBorder="1"/>
    <xf numFmtId="0" fontId="76" fillId="0" borderId="74" xfId="0" applyFont="1" applyBorder="1" applyAlignment="1">
      <alignment vertical="top"/>
    </xf>
    <xf numFmtId="0" fontId="0" fillId="0" borderId="76" xfId="0" applyBorder="1"/>
    <xf numFmtId="0" fontId="28" fillId="0" borderId="9" xfId="0" applyFont="1" applyBorder="1" applyAlignment="1">
      <alignment horizontal="center" vertical="center" wrapText="1"/>
    </xf>
    <xf numFmtId="0" fontId="76" fillId="0" borderId="32" xfId="0" applyFont="1" applyBorder="1" applyAlignment="1">
      <alignment vertical="top"/>
    </xf>
    <xf numFmtId="0" fontId="76" fillId="0" borderId="0" xfId="0" applyFont="1" applyAlignment="1">
      <alignment vertical="top"/>
    </xf>
    <xf numFmtId="0" fontId="28" fillId="0" borderId="4" xfId="0" applyFont="1" applyBorder="1" applyAlignment="1">
      <alignment horizontal="center" vertical="center" wrapText="1"/>
    </xf>
    <xf numFmtId="0" fontId="28" fillId="0" borderId="7" xfId="0" applyFont="1" applyBorder="1" applyAlignment="1">
      <alignment horizontal="center" vertical="center" wrapText="1"/>
    </xf>
    <xf numFmtId="170" fontId="24" fillId="0" borderId="48" xfId="0" applyNumberFormat="1" applyFont="1" applyBorder="1" applyAlignment="1">
      <alignment shrinkToFit="1"/>
    </xf>
    <xf numFmtId="170" fontId="24" fillId="0" borderId="47" xfId="0" applyNumberFormat="1" applyFont="1" applyBorder="1" applyAlignment="1">
      <alignment shrinkToFit="1"/>
    </xf>
    <xf numFmtId="0" fontId="24" fillId="0" borderId="0" xfId="0" applyFont="1" applyBorder="1" applyAlignment="1">
      <alignment shrinkToFit="1"/>
    </xf>
    <xf numFmtId="0" fontId="28" fillId="0" borderId="4" xfId="0" applyFont="1" applyBorder="1" applyAlignment="1">
      <alignment horizontal="center" vertical="center" wrapText="1"/>
    </xf>
    <xf numFmtId="0" fontId="28" fillId="0" borderId="7" xfId="0" applyFont="1" applyBorder="1" applyAlignment="1">
      <alignment horizontal="center" vertical="center" wrapText="1"/>
    </xf>
    <xf numFmtId="0" fontId="61" fillId="0" borderId="0" xfId="4" applyNumberFormat="1" applyFont="1" applyFill="1" applyBorder="1" applyAlignment="1" applyProtection="1"/>
    <xf numFmtId="0" fontId="61" fillId="0" borderId="0" xfId="4" applyFont="1"/>
    <xf numFmtId="0" fontId="61" fillId="7" borderId="0" xfId="4" applyFont="1" applyFill="1"/>
    <xf numFmtId="0" fontId="45" fillId="0" borderId="42" xfId="0" applyFont="1" applyFill="1" applyBorder="1" applyAlignment="1">
      <alignment horizontal="left" vertical="center" shrinkToFit="1"/>
    </xf>
    <xf numFmtId="164" fontId="22" fillId="6" borderId="0" xfId="0" applyNumberFormat="1" applyFont="1" applyFill="1" applyBorder="1" applyAlignment="1">
      <alignment vertical="center" shrinkToFit="1"/>
    </xf>
    <xf numFmtId="14" fontId="22" fillId="6" borderId="0" xfId="0" applyNumberFormat="1" applyFont="1" applyFill="1" applyBorder="1" applyAlignment="1">
      <alignment horizontal="center" vertical="center" shrinkToFit="1"/>
    </xf>
    <xf numFmtId="0" fontId="7" fillId="0" borderId="0" xfId="0" applyFont="1" applyBorder="1" applyAlignment="1">
      <alignment vertical="center" shrinkToFit="1"/>
    </xf>
    <xf numFmtId="0" fontId="23" fillId="0" borderId="0" xfId="0" applyFont="1" applyBorder="1" applyAlignment="1">
      <alignment vertical="center" shrinkToFit="1"/>
    </xf>
    <xf numFmtId="0" fontId="81" fillId="0" borderId="40" xfId="0" applyFont="1" applyFill="1" applyBorder="1" applyAlignment="1">
      <alignment vertical="center" shrinkToFit="1"/>
    </xf>
    <xf numFmtId="0" fontId="22" fillId="0" borderId="0" xfId="0" applyFont="1" applyBorder="1" applyAlignment="1">
      <alignment vertical="center"/>
    </xf>
    <xf numFmtId="0" fontId="22" fillId="0" borderId="0" xfId="0" applyFont="1" applyBorder="1" applyAlignment="1">
      <alignment horizontal="center" vertical="center"/>
    </xf>
    <xf numFmtId="14" fontId="47" fillId="0" borderId="0" xfId="0" applyNumberFormat="1" applyFont="1" applyBorder="1" applyAlignment="1">
      <alignment vertical="center"/>
    </xf>
    <xf numFmtId="0" fontId="22" fillId="0" borderId="0" xfId="0" applyFont="1" applyBorder="1" applyAlignment="1">
      <alignment horizontal="center" vertical="center" wrapText="1"/>
    </xf>
    <xf numFmtId="164" fontId="84" fillId="4" borderId="38" xfId="0" applyNumberFormat="1" applyFont="1" applyFill="1" applyBorder="1" applyAlignment="1">
      <alignment vertical="center" wrapText="1"/>
    </xf>
    <xf numFmtId="14" fontId="84" fillId="4" borderId="38" xfId="0" applyNumberFormat="1" applyFont="1" applyFill="1" applyBorder="1" applyAlignment="1">
      <alignment horizontal="center" vertical="center" wrapText="1"/>
    </xf>
    <xf numFmtId="0" fontId="45" fillId="0" borderId="40" xfId="0" applyFont="1" applyFill="1" applyBorder="1" applyAlignment="1">
      <alignment vertical="center" shrinkToFit="1"/>
    </xf>
    <xf numFmtId="1" fontId="59" fillId="0" borderId="0" xfId="0" applyNumberFormat="1" applyFont="1" applyBorder="1" applyAlignment="1">
      <alignment horizontal="center" vertical="center" textRotation="90" shrinkToFit="1"/>
    </xf>
    <xf numFmtId="0" fontId="45" fillId="4" borderId="42" xfId="0" applyFont="1" applyFill="1" applyBorder="1" applyAlignment="1">
      <alignment horizontal="center" vertical="center" shrinkToFit="1"/>
    </xf>
    <xf numFmtId="0" fontId="86" fillId="4" borderId="40" xfId="0" applyFont="1" applyFill="1" applyBorder="1" applyAlignment="1">
      <alignment horizontal="center" vertical="center" shrinkToFit="1"/>
    </xf>
    <xf numFmtId="165" fontId="45" fillId="4" borderId="40" xfId="0" applyNumberFormat="1" applyFont="1" applyFill="1" applyBorder="1" applyAlignment="1">
      <alignment horizontal="center" vertical="center" shrinkToFit="1"/>
    </xf>
    <xf numFmtId="165" fontId="45" fillId="4" borderId="41" xfId="0" applyNumberFormat="1" applyFont="1" applyFill="1" applyBorder="1" applyAlignment="1">
      <alignment horizontal="center" vertical="center" shrinkToFit="1"/>
    </xf>
    <xf numFmtId="0" fontId="45" fillId="4" borderId="39" xfId="0" applyFont="1" applyFill="1" applyBorder="1" applyAlignment="1">
      <alignment vertical="center" shrinkToFit="1"/>
    </xf>
    <xf numFmtId="0" fontId="82" fillId="0" borderId="40" xfId="4" applyFont="1" applyBorder="1" applyAlignment="1">
      <alignment shrinkToFit="1"/>
    </xf>
    <xf numFmtId="0" fontId="86" fillId="0" borderId="40" xfId="0" applyFont="1" applyFill="1" applyBorder="1" applyAlignment="1">
      <alignment vertical="center" shrinkToFit="1"/>
    </xf>
    <xf numFmtId="0" fontId="89" fillId="4" borderId="40" xfId="0" applyFont="1" applyFill="1" applyBorder="1" applyAlignment="1">
      <alignment horizontal="center" vertical="center" shrinkToFit="1"/>
    </xf>
    <xf numFmtId="0" fontId="38" fillId="0" borderId="45" xfId="0" applyNumberFormat="1" applyFont="1" applyFill="1" applyBorder="1" applyAlignment="1" applyProtection="1"/>
    <xf numFmtId="0" fontId="90" fillId="0" borderId="45" xfId="0" applyNumberFormat="1" applyFont="1" applyFill="1" applyBorder="1" applyAlignment="1" applyProtection="1"/>
    <xf numFmtId="0" fontId="90" fillId="0" borderId="0" xfId="0" applyNumberFormat="1" applyFont="1" applyFill="1" applyBorder="1" applyAlignment="1" applyProtection="1"/>
    <xf numFmtId="0" fontId="81" fillId="0" borderId="9" xfId="0" applyFont="1" applyFill="1" applyBorder="1" applyAlignment="1">
      <alignment vertical="center" shrinkToFit="1"/>
    </xf>
    <xf numFmtId="0" fontId="8" fillId="0" borderId="40" xfId="0" applyFont="1" applyFill="1" applyBorder="1" applyAlignment="1">
      <alignment vertical="center" shrinkToFit="1"/>
    </xf>
    <xf numFmtId="165" fontId="8" fillId="4" borderId="43" xfId="0" applyNumberFormat="1" applyFont="1" applyFill="1" applyBorder="1" applyAlignment="1">
      <alignment vertical="center" shrinkToFit="1"/>
    </xf>
    <xf numFmtId="0" fontId="7" fillId="0" borderId="40" xfId="0" applyFont="1" applyBorder="1" applyAlignment="1">
      <alignment vertical="center" shrinkToFit="1"/>
    </xf>
    <xf numFmtId="0" fontId="81" fillId="0" borderId="0" xfId="0" applyFont="1" applyFill="1" applyBorder="1" applyAlignment="1">
      <alignment vertical="center" shrinkToFit="1"/>
    </xf>
    <xf numFmtId="0" fontId="7" fillId="4" borderId="40" xfId="0" applyFont="1" applyFill="1" applyBorder="1" applyAlignment="1">
      <alignment vertical="center" shrinkToFit="1"/>
    </xf>
    <xf numFmtId="0" fontId="82" fillId="0" borderId="40" xfId="0" applyFont="1" applyFill="1" applyBorder="1" applyAlignment="1">
      <alignment vertical="center" shrinkToFit="1"/>
    </xf>
    <xf numFmtId="0" fontId="45" fillId="0" borderId="42" xfId="0" quotePrefix="1" applyFont="1" applyFill="1" applyBorder="1" applyAlignment="1">
      <alignment horizontal="left" vertical="center" shrinkToFit="1"/>
    </xf>
    <xf numFmtId="0" fontId="38" fillId="0" borderId="1" xfId="4" applyBorder="1"/>
    <xf numFmtId="165" fontId="10" fillId="2" borderId="43" xfId="0" applyNumberFormat="1" applyFont="1" applyFill="1" applyBorder="1" applyAlignment="1">
      <alignment vertical="center" shrinkToFit="1"/>
    </xf>
    <xf numFmtId="165" fontId="38" fillId="7" borderId="0" xfId="4" applyNumberFormat="1" applyFill="1"/>
    <xf numFmtId="165" fontId="9" fillId="2" borderId="43" xfId="0" applyNumberFormat="1" applyFont="1" applyFill="1" applyBorder="1" applyAlignment="1">
      <alignment vertical="center" shrinkToFit="1"/>
    </xf>
    <xf numFmtId="0" fontId="45" fillId="2" borderId="40" xfId="0" applyFont="1" applyFill="1" applyBorder="1" applyAlignment="1">
      <alignment horizontal="center" vertical="center" shrinkToFit="1"/>
    </xf>
    <xf numFmtId="0" fontId="45" fillId="2" borderId="42" xfId="0" quotePrefix="1" applyFont="1" applyFill="1" applyBorder="1" applyAlignment="1">
      <alignment horizontal="left" vertical="center" shrinkToFit="1"/>
    </xf>
    <xf numFmtId="0" fontId="61" fillId="2" borderId="0" xfId="4" applyFont="1" applyFill="1"/>
    <xf numFmtId="0" fontId="45" fillId="2" borderId="40" xfId="0" applyFont="1" applyFill="1" applyBorder="1" applyAlignment="1">
      <alignment horizontal="left" vertical="center" wrapText="1"/>
    </xf>
    <xf numFmtId="0" fontId="3" fillId="4" borderId="0" xfId="0" applyFont="1" applyFill="1" applyBorder="1" applyAlignment="1">
      <alignment horizontal="center" vertical="center" shrinkToFit="1"/>
    </xf>
    <xf numFmtId="0" fontId="46" fillId="0" borderId="0" xfId="0" applyFont="1" applyFill="1" applyBorder="1" applyAlignment="1">
      <alignment vertical="center" wrapText="1" shrinkToFit="1"/>
    </xf>
    <xf numFmtId="0" fontId="46" fillId="4" borderId="0" xfId="0" applyFont="1" applyFill="1" applyBorder="1" applyAlignment="1">
      <alignment horizontal="center" vertical="center" shrinkToFit="1"/>
    </xf>
    <xf numFmtId="165" fontId="3" fillId="4" borderId="0" xfId="0" applyNumberFormat="1" applyFont="1" applyFill="1" applyBorder="1" applyAlignment="1">
      <alignment vertical="center" shrinkToFit="1"/>
    </xf>
    <xf numFmtId="0" fontId="25" fillId="4" borderId="0" xfId="0" applyFont="1" applyFill="1" applyBorder="1" applyAlignment="1">
      <alignment horizontal="left" vertical="center" shrinkToFit="1"/>
    </xf>
    <xf numFmtId="0" fontId="24" fillId="4" borderId="0" xfId="0" applyFont="1" applyFill="1" applyBorder="1" applyAlignment="1">
      <alignment horizontal="center" vertical="center" shrinkToFit="1"/>
    </xf>
    <xf numFmtId="0" fontId="27" fillId="4" borderId="0" xfId="0" applyFont="1" applyFill="1" applyBorder="1" applyAlignment="1">
      <alignment horizontal="center" vertical="center" shrinkToFit="1"/>
    </xf>
    <xf numFmtId="0" fontId="28" fillId="4" borderId="0" xfId="0" applyFont="1" applyFill="1" applyBorder="1" applyAlignment="1">
      <alignment horizontal="center" vertical="center" shrinkToFit="1"/>
    </xf>
    <xf numFmtId="165" fontId="24" fillId="0" borderId="0" xfId="0" applyNumberFormat="1" applyFont="1" applyFill="1" applyBorder="1" applyAlignment="1">
      <alignment horizontal="center" vertical="center" shrinkToFit="1"/>
    </xf>
    <xf numFmtId="165" fontId="3" fillId="4" borderId="0" xfId="0" applyNumberFormat="1" applyFont="1" applyFill="1" applyBorder="1" applyAlignment="1">
      <alignment horizontal="center" vertical="center" shrinkToFit="1"/>
    </xf>
    <xf numFmtId="0" fontId="26" fillId="4" borderId="0" xfId="0" applyFont="1" applyFill="1" applyBorder="1" applyAlignment="1">
      <alignment horizontal="center" vertical="center" shrinkToFit="1"/>
    </xf>
    <xf numFmtId="0" fontId="10" fillId="4" borderId="0" xfId="0" applyFont="1" applyFill="1" applyBorder="1" applyAlignment="1">
      <alignment vertical="center" wrapText="1"/>
    </xf>
    <xf numFmtId="0" fontId="65" fillId="0" borderId="80" xfId="0" applyFont="1" applyFill="1" applyBorder="1" applyAlignment="1">
      <alignment vertical="center" shrinkToFit="1"/>
    </xf>
    <xf numFmtId="0" fontId="66" fillId="0" borderId="48" xfId="0" applyFont="1" applyFill="1" applyBorder="1" applyAlignment="1">
      <alignment horizontal="center" vertical="center" shrinkToFit="1"/>
    </xf>
    <xf numFmtId="0" fontId="65" fillId="0" borderId="48" xfId="0" applyFont="1" applyFill="1" applyBorder="1" applyAlignment="1">
      <alignment vertical="center" shrinkToFit="1"/>
    </xf>
    <xf numFmtId="0" fontId="67" fillId="0" borderId="48" xfId="0" applyFont="1" applyFill="1" applyBorder="1" applyAlignment="1">
      <alignment horizontal="left" vertical="center" wrapText="1"/>
    </xf>
    <xf numFmtId="0" fontId="67" fillId="0" borderId="48" xfId="0" applyFont="1" applyFill="1" applyBorder="1" applyAlignment="1">
      <alignment horizontal="center" vertical="center" wrapText="1"/>
    </xf>
    <xf numFmtId="0" fontId="65" fillId="0" borderId="56" xfId="0" applyFont="1" applyFill="1" applyBorder="1" applyAlignment="1">
      <alignment horizontal="center" vertical="center" shrinkToFit="1"/>
    </xf>
    <xf numFmtId="165" fontId="66" fillId="0" borderId="53" xfId="0" applyNumberFormat="1" applyFont="1" applyFill="1" applyBorder="1" applyAlignment="1">
      <alignment vertical="center" shrinkToFit="1"/>
    </xf>
    <xf numFmtId="0" fontId="66" fillId="0" borderId="54" xfId="0" applyFont="1" applyFill="1" applyBorder="1" applyAlignment="1">
      <alignment horizontal="left" vertical="center" shrinkToFit="1"/>
    </xf>
    <xf numFmtId="0" fontId="68" fillId="0" borderId="48" xfId="0" applyFont="1" applyFill="1" applyBorder="1" applyAlignment="1">
      <alignment horizontal="center" vertical="center" shrinkToFit="1"/>
    </xf>
    <xf numFmtId="0" fontId="68" fillId="0" borderId="48" xfId="0" applyFont="1" applyFill="1" applyBorder="1" applyAlignment="1">
      <alignment horizontal="center" vertical="center"/>
    </xf>
    <xf numFmtId="165" fontId="66" fillId="0" borderId="53" xfId="0" applyNumberFormat="1" applyFont="1" applyFill="1" applyBorder="1" applyAlignment="1">
      <alignment horizontal="center" vertical="center" shrinkToFit="1"/>
    </xf>
    <xf numFmtId="0" fontId="69" fillId="0" borderId="54" xfId="0" applyFont="1" applyFill="1" applyBorder="1" applyAlignment="1">
      <alignment horizontal="left" vertical="center" shrinkToFit="1"/>
    </xf>
    <xf numFmtId="0" fontId="69" fillId="0" borderId="48" xfId="0" applyFont="1" applyFill="1" applyBorder="1" applyAlignment="1">
      <alignment horizontal="center" vertical="center" shrinkToFit="1"/>
    </xf>
    <xf numFmtId="0" fontId="69" fillId="0" borderId="56" xfId="0" applyFont="1" applyFill="1" applyBorder="1" applyAlignment="1">
      <alignment horizontal="center" vertical="center" shrinkToFit="1"/>
    </xf>
    <xf numFmtId="0" fontId="65" fillId="0" borderId="81" xfId="0" applyFont="1" applyFill="1" applyBorder="1" applyAlignment="1">
      <alignment vertical="center" shrinkToFit="1"/>
    </xf>
    <xf numFmtId="0" fontId="66" fillId="0" borderId="82" xfId="0" applyFont="1" applyFill="1" applyBorder="1" applyAlignment="1">
      <alignment horizontal="center" vertical="center" shrinkToFit="1"/>
    </xf>
    <xf numFmtId="0" fontId="65" fillId="0" borderId="82" xfId="0" applyFont="1" applyFill="1" applyBorder="1" applyAlignment="1">
      <alignment vertical="center" shrinkToFit="1"/>
    </xf>
    <xf numFmtId="0" fontId="67" fillId="0" borderId="82" xfId="0" applyFont="1" applyFill="1" applyBorder="1" applyAlignment="1">
      <alignment horizontal="left" vertical="center" wrapText="1"/>
    </xf>
    <xf numFmtId="0" fontId="67" fillId="0" borderId="82" xfId="0" applyFont="1" applyFill="1" applyBorder="1" applyAlignment="1">
      <alignment horizontal="center" vertical="center" wrapText="1"/>
    </xf>
    <xf numFmtId="0" fontId="65" fillId="0" borderId="83" xfId="0" applyFont="1" applyFill="1" applyBorder="1" applyAlignment="1">
      <alignment horizontal="center" vertical="center" shrinkToFit="1"/>
    </xf>
    <xf numFmtId="165" fontId="66" fillId="0" borderId="84" xfId="0" applyNumberFormat="1" applyFont="1" applyFill="1" applyBorder="1" applyAlignment="1">
      <alignment vertical="center" shrinkToFit="1"/>
    </xf>
    <xf numFmtId="0" fontId="66" fillId="0" borderId="85" xfId="0" applyFont="1" applyFill="1" applyBorder="1" applyAlignment="1">
      <alignment horizontal="left" vertical="center" shrinkToFit="1"/>
    </xf>
    <xf numFmtId="0" fontId="68" fillId="0" borderId="82" xfId="0" applyFont="1" applyFill="1" applyBorder="1" applyAlignment="1">
      <alignment horizontal="center" vertical="center" shrinkToFit="1"/>
    </xf>
    <xf numFmtId="0" fontId="68" fillId="0" borderId="82" xfId="0" applyFont="1" applyFill="1" applyBorder="1" applyAlignment="1">
      <alignment horizontal="center" vertical="center"/>
    </xf>
    <xf numFmtId="165" fontId="66" fillId="0" borderId="84" xfId="0" applyNumberFormat="1" applyFont="1" applyFill="1" applyBorder="1" applyAlignment="1">
      <alignment horizontal="center" vertical="center" shrinkToFit="1"/>
    </xf>
    <xf numFmtId="0" fontId="69" fillId="0" borderId="85" xfId="0" applyFont="1" applyFill="1" applyBorder="1" applyAlignment="1">
      <alignment horizontal="left" vertical="center" shrinkToFit="1"/>
    </xf>
    <xf numFmtId="0" fontId="69" fillId="0" borderId="82" xfId="0" applyFont="1" applyFill="1" applyBorder="1" applyAlignment="1">
      <alignment horizontal="center" vertical="center" shrinkToFit="1"/>
    </xf>
    <xf numFmtId="0" fontId="69" fillId="0" borderId="83" xfId="0" applyFont="1" applyFill="1" applyBorder="1" applyAlignment="1">
      <alignment horizontal="center" vertical="center" shrinkToFit="1"/>
    </xf>
    <xf numFmtId="0" fontId="65" fillId="0" borderId="86" xfId="0" applyFont="1" applyFill="1" applyBorder="1" applyAlignment="1">
      <alignment vertical="center" shrinkToFit="1"/>
    </xf>
    <xf numFmtId="0" fontId="66" fillId="0" borderId="87" xfId="0" applyFont="1" applyFill="1" applyBorder="1" applyAlignment="1">
      <alignment horizontal="center" vertical="center" shrinkToFit="1"/>
    </xf>
    <xf numFmtId="0" fontId="65" fillId="0" borderId="87" xfId="0" applyFont="1" applyFill="1" applyBorder="1" applyAlignment="1">
      <alignment vertical="center" shrinkToFit="1"/>
    </xf>
    <xf numFmtId="0" fontId="67" fillId="0" borderId="87" xfId="0" applyFont="1" applyFill="1" applyBorder="1" applyAlignment="1">
      <alignment horizontal="left" vertical="center" wrapText="1"/>
    </xf>
    <xf numFmtId="0" fontId="67" fillId="0" borderId="87" xfId="0" applyFont="1" applyFill="1" applyBorder="1" applyAlignment="1">
      <alignment horizontal="center" vertical="center" wrapText="1"/>
    </xf>
    <xf numFmtId="0" fontId="65" fillId="0" borderId="88" xfId="0" applyFont="1" applyFill="1" applyBorder="1" applyAlignment="1">
      <alignment horizontal="center" vertical="center" shrinkToFit="1"/>
    </xf>
    <xf numFmtId="165" fontId="66" fillId="0" borderId="89" xfId="0" applyNumberFormat="1" applyFont="1" applyFill="1" applyBorder="1" applyAlignment="1">
      <alignment vertical="center" shrinkToFit="1"/>
    </xf>
    <xf numFmtId="0" fontId="66" fillId="0" borderId="90" xfId="0" applyFont="1" applyFill="1" applyBorder="1" applyAlignment="1">
      <alignment horizontal="left" vertical="center" shrinkToFit="1"/>
    </xf>
    <xf numFmtId="0" fontId="68" fillId="0" borderId="87" xfId="0" applyFont="1" applyFill="1" applyBorder="1" applyAlignment="1">
      <alignment horizontal="center" vertical="center" shrinkToFit="1"/>
    </xf>
    <xf numFmtId="0" fontId="68" fillId="0" borderId="87" xfId="0" applyFont="1" applyFill="1" applyBorder="1" applyAlignment="1">
      <alignment horizontal="center" vertical="center"/>
    </xf>
    <xf numFmtId="165" fontId="66" fillId="0" borderId="89" xfId="0" applyNumberFormat="1" applyFont="1" applyFill="1" applyBorder="1" applyAlignment="1">
      <alignment horizontal="center" vertical="center" shrinkToFit="1"/>
    </xf>
    <xf numFmtId="0" fontId="69" fillId="0" borderId="90" xfId="0" applyFont="1" applyFill="1" applyBorder="1" applyAlignment="1">
      <alignment horizontal="left" vertical="center" shrinkToFit="1"/>
    </xf>
    <xf numFmtId="0" fontId="69" fillId="0" borderId="87" xfId="0" applyFont="1" applyFill="1" applyBorder="1" applyAlignment="1">
      <alignment horizontal="center" vertical="center" shrinkToFit="1"/>
    </xf>
    <xf numFmtId="0" fontId="69" fillId="0" borderId="88" xfId="0" applyFont="1" applyFill="1" applyBorder="1" applyAlignment="1">
      <alignment horizontal="center" vertical="center" shrinkToFit="1"/>
    </xf>
    <xf numFmtId="165" fontId="17" fillId="0" borderId="5" xfId="0" applyNumberFormat="1" applyFont="1" applyBorder="1" applyAlignment="1">
      <alignment vertical="center"/>
    </xf>
    <xf numFmtId="0" fontId="17" fillId="0" borderId="27" xfId="0" applyFont="1" applyBorder="1" applyAlignment="1">
      <alignment vertical="center"/>
    </xf>
    <xf numFmtId="0" fontId="17" fillId="0" borderId="29" xfId="0" applyFont="1" applyBorder="1" applyAlignment="1">
      <alignment horizontal="center" vertical="center"/>
    </xf>
    <xf numFmtId="0" fontId="91" fillId="0" borderId="34" xfId="0" applyFont="1" applyBorder="1" applyAlignment="1">
      <alignment horizontal="center" vertical="center"/>
    </xf>
    <xf numFmtId="0" fontId="17" fillId="0" borderId="52" xfId="0" applyFont="1" applyBorder="1" applyAlignment="1">
      <alignment vertical="center"/>
    </xf>
    <xf numFmtId="0" fontId="17" fillId="0" borderId="3" xfId="0" applyFont="1" applyBorder="1" applyAlignment="1">
      <alignment horizontal="center" vertical="center"/>
    </xf>
    <xf numFmtId="0" fontId="91" fillId="0" borderId="57" xfId="0" applyFont="1" applyBorder="1" applyAlignment="1">
      <alignment horizontal="center" vertical="center"/>
    </xf>
    <xf numFmtId="1" fontId="58" fillId="0" borderId="4" xfId="0" applyNumberFormat="1" applyFont="1" applyBorder="1" applyAlignment="1">
      <alignment horizontal="center" vertical="center" textRotation="90" shrinkToFit="1"/>
    </xf>
    <xf numFmtId="0" fontId="8" fillId="0" borderId="91" xfId="0" applyFont="1" applyBorder="1" applyAlignment="1">
      <alignment vertical="center"/>
    </xf>
    <xf numFmtId="0" fontId="8" fillId="0" borderId="92" xfId="0" applyFont="1" applyBorder="1" applyAlignment="1">
      <alignment horizontal="center" vertical="center"/>
    </xf>
    <xf numFmtId="1" fontId="9" fillId="0" borderId="92" xfId="0" applyNumberFormat="1" applyFont="1" applyBorder="1" applyAlignment="1">
      <alignment horizontal="center" vertical="center" shrinkToFit="1"/>
    </xf>
    <xf numFmtId="1" fontId="9" fillId="0" borderId="93" xfId="0" applyNumberFormat="1" applyFont="1" applyBorder="1" applyAlignment="1">
      <alignment horizontal="center" vertical="center" shrinkToFit="1"/>
    </xf>
    <xf numFmtId="164" fontId="84" fillId="12" borderId="38" xfId="0" applyNumberFormat="1" applyFont="1" applyFill="1" applyBorder="1" applyAlignment="1">
      <alignment vertical="center" wrapText="1"/>
    </xf>
    <xf numFmtId="14" fontId="84" fillId="12" borderId="38" xfId="0" applyNumberFormat="1" applyFont="1" applyFill="1" applyBorder="1" applyAlignment="1">
      <alignment horizontal="center" vertical="center" wrapText="1"/>
    </xf>
    <xf numFmtId="0" fontId="81" fillId="12" borderId="40" xfId="0" applyFont="1" applyFill="1" applyBorder="1" applyAlignment="1">
      <alignment vertical="center" shrinkToFit="1"/>
    </xf>
    <xf numFmtId="0" fontId="45" fillId="12" borderId="39" xfId="0" applyFont="1" applyFill="1" applyBorder="1" applyAlignment="1">
      <alignment vertical="center" shrinkToFit="1"/>
    </xf>
    <xf numFmtId="0" fontId="45" fillId="12" borderId="40" xfId="0" applyFont="1" applyFill="1" applyBorder="1" applyAlignment="1">
      <alignment horizontal="center" vertical="center" shrinkToFit="1"/>
    </xf>
    <xf numFmtId="0" fontId="45" fillId="12" borderId="40" xfId="0" applyFont="1" applyFill="1" applyBorder="1" applyAlignment="1">
      <alignment vertical="center" shrinkToFit="1"/>
    </xf>
    <xf numFmtId="0" fontId="45" fillId="12" borderId="40" xfId="0" applyFont="1" applyFill="1" applyBorder="1" applyAlignment="1">
      <alignment horizontal="left" vertical="center" wrapText="1"/>
    </xf>
    <xf numFmtId="0" fontId="45" fillId="12" borderId="40" xfId="0" applyFont="1" applyFill="1" applyBorder="1" applyAlignment="1">
      <alignment horizontal="center" vertical="center" wrapText="1"/>
    </xf>
    <xf numFmtId="0" fontId="45" fillId="12" borderId="41" xfId="0" applyFont="1" applyFill="1" applyBorder="1" applyAlignment="1">
      <alignment horizontal="center" vertical="center" shrinkToFit="1"/>
    </xf>
    <xf numFmtId="165" fontId="10" fillId="12" borderId="43" xfId="0" applyNumberFormat="1" applyFont="1" applyFill="1" applyBorder="1" applyAlignment="1">
      <alignment vertical="center" shrinkToFit="1"/>
    </xf>
    <xf numFmtId="0" fontId="45" fillId="12" borderId="42" xfId="0" applyFont="1" applyFill="1" applyBorder="1" applyAlignment="1">
      <alignment horizontal="left" vertical="center" shrinkToFit="1"/>
    </xf>
    <xf numFmtId="0" fontId="45" fillId="12" borderId="40" xfId="0" applyFont="1" applyFill="1" applyBorder="1" applyAlignment="1">
      <alignment horizontal="center" vertical="center"/>
    </xf>
    <xf numFmtId="0" fontId="45" fillId="12" borderId="42" xfId="0" applyFont="1" applyFill="1" applyBorder="1" applyAlignment="1">
      <alignment horizontal="center" vertical="center" shrinkToFit="1"/>
    </xf>
    <xf numFmtId="0" fontId="86" fillId="12" borderId="40" xfId="0" applyFont="1" applyFill="1" applyBorder="1" applyAlignment="1">
      <alignment horizontal="center" vertical="center" shrinkToFit="1"/>
    </xf>
    <xf numFmtId="165" fontId="45" fillId="12" borderId="40" xfId="0" applyNumberFormat="1" applyFont="1" applyFill="1" applyBorder="1" applyAlignment="1">
      <alignment horizontal="center" vertical="center" shrinkToFit="1"/>
    </xf>
    <xf numFmtId="165" fontId="45" fillId="12" borderId="41" xfId="0" applyNumberFormat="1" applyFont="1" applyFill="1" applyBorder="1" applyAlignment="1">
      <alignment horizontal="center" vertical="center" shrinkToFit="1"/>
    </xf>
    <xf numFmtId="165" fontId="10" fillId="12" borderId="53" xfId="0" applyNumberFormat="1" applyFont="1" applyFill="1" applyBorder="1" applyAlignment="1">
      <alignment horizontal="center" vertical="center" shrinkToFit="1"/>
    </xf>
    <xf numFmtId="0" fontId="10" fillId="12" borderId="56" xfId="0" applyFont="1" applyFill="1" applyBorder="1" applyAlignment="1">
      <alignment horizontal="center" vertical="center" shrinkToFit="1"/>
    </xf>
    <xf numFmtId="0" fontId="10" fillId="12" borderId="42" xfId="0" applyFont="1" applyFill="1" applyBorder="1" applyAlignment="1">
      <alignment horizontal="center" vertical="center" shrinkToFit="1"/>
    </xf>
    <xf numFmtId="0" fontId="10" fillId="12" borderId="41" xfId="0" applyFont="1" applyFill="1" applyBorder="1" applyAlignment="1">
      <alignment horizontal="center" vertical="center" shrinkToFit="1"/>
    </xf>
    <xf numFmtId="0" fontId="10" fillId="12" borderId="42" xfId="0" applyFont="1" applyFill="1" applyBorder="1" applyAlignment="1">
      <alignment vertical="center" wrapText="1"/>
    </xf>
    <xf numFmtId="0" fontId="40" fillId="12" borderId="40" xfId="0" applyFont="1" applyFill="1" applyBorder="1" applyAlignment="1">
      <alignment vertical="center" shrinkToFit="1"/>
    </xf>
    <xf numFmtId="167" fontId="19" fillId="12" borderId="38" xfId="0" applyNumberFormat="1" applyFont="1" applyFill="1" applyBorder="1" applyAlignment="1">
      <alignment vertical="center" shrinkToFit="1"/>
    </xf>
    <xf numFmtId="0" fontId="37" fillId="12" borderId="38" xfId="0" applyFont="1" applyFill="1" applyBorder="1" applyAlignment="1">
      <alignment vertical="center" shrinkToFit="1"/>
    </xf>
    <xf numFmtId="0" fontId="4" fillId="12" borderId="38" xfId="0" applyFont="1" applyFill="1" applyBorder="1" applyAlignment="1">
      <alignment horizontal="center" vertical="center" shrinkToFit="1"/>
    </xf>
    <xf numFmtId="0" fontId="10" fillId="12" borderId="38" xfId="0" applyFont="1" applyFill="1" applyBorder="1" applyAlignment="1">
      <alignment vertical="center" wrapText="1"/>
    </xf>
    <xf numFmtId="0" fontId="92" fillId="0" borderId="0" xfId="4" applyFont="1"/>
    <xf numFmtId="0" fontId="8" fillId="0" borderId="0" xfId="0" applyFont="1" applyBorder="1" applyAlignment="1">
      <alignment horizontal="center" vertical="center"/>
    </xf>
    <xf numFmtId="0" fontId="0" fillId="0" borderId="0" xfId="0" applyAlignment="1">
      <alignment horizontal="center"/>
    </xf>
    <xf numFmtId="0" fontId="8" fillId="0" borderId="0" xfId="0" applyFont="1" applyBorder="1" applyAlignment="1">
      <alignment horizontal="center" vertical="center"/>
    </xf>
    <xf numFmtId="0" fontId="93" fillId="0" borderId="1" xfId="0" applyFont="1" applyBorder="1" applyAlignment="1">
      <alignment wrapText="1"/>
    </xf>
    <xf numFmtId="0" fontId="93" fillId="0" borderId="1" xfId="0" applyFont="1" applyBorder="1" applyAlignment="1">
      <alignment horizontal="center" wrapText="1"/>
    </xf>
    <xf numFmtId="0" fontId="0" fillId="0" borderId="46" xfId="0" applyBorder="1"/>
    <xf numFmtId="0" fontId="0" fillId="0" borderId="36" xfId="0" applyBorder="1"/>
    <xf numFmtId="0" fontId="0" fillId="0" borderId="36" xfId="0" applyBorder="1" applyAlignment="1">
      <alignment wrapText="1"/>
    </xf>
    <xf numFmtId="0" fontId="0" fillId="0" borderId="36" xfId="0" applyBorder="1" applyAlignment="1">
      <alignment horizontal="center"/>
    </xf>
    <xf numFmtId="171" fontId="0" fillId="0" borderId="36" xfId="0" applyNumberFormat="1" applyBorder="1"/>
    <xf numFmtId="0" fontId="0" fillId="0" borderId="1" xfId="0" applyBorder="1"/>
    <xf numFmtId="0" fontId="94" fillId="0" borderId="45" xfId="0" applyNumberFormat="1" applyFont="1" applyFill="1" applyBorder="1" applyAlignment="1" applyProtection="1">
      <alignment horizontal="center" vertical="center"/>
    </xf>
    <xf numFmtId="0" fontId="94" fillId="0" borderId="45" xfId="0" applyNumberFormat="1" applyFont="1" applyFill="1" applyBorder="1" applyAlignment="1" applyProtection="1">
      <alignment horizontal="center" vertical="center" wrapText="1"/>
    </xf>
    <xf numFmtId="0" fontId="83" fillId="0" borderId="0" xfId="0" quotePrefix="1" applyFont="1" applyBorder="1" applyAlignment="1">
      <alignment horizontal="left" vertical="center" shrinkToFit="1"/>
    </xf>
    <xf numFmtId="0" fontId="13" fillId="0" borderId="0" xfId="0" quotePrefix="1" applyFont="1" applyBorder="1" applyAlignment="1">
      <alignment horizontal="left" vertical="center"/>
    </xf>
    <xf numFmtId="0" fontId="83" fillId="0" borderId="0" xfId="0" quotePrefix="1" applyFont="1" applyBorder="1" applyAlignment="1">
      <alignment vertical="center" shrinkToFit="1"/>
    </xf>
    <xf numFmtId="0" fontId="13" fillId="0" borderId="0" xfId="0" quotePrefix="1" applyFont="1" applyBorder="1" applyAlignment="1">
      <alignment vertical="center"/>
    </xf>
    <xf numFmtId="0" fontId="20" fillId="0" borderId="0" xfId="0" applyFont="1" applyBorder="1" applyAlignment="1">
      <alignment vertical="center"/>
    </xf>
    <xf numFmtId="0" fontId="23" fillId="0" borderId="0" xfId="0" applyFont="1" applyBorder="1" applyAlignment="1">
      <alignment vertical="center"/>
    </xf>
    <xf numFmtId="0" fontId="11" fillId="0" borderId="0" xfId="0" applyFont="1" applyBorder="1" applyAlignment="1">
      <alignment horizontal="center" vertical="center" shrinkToFit="1"/>
    </xf>
    <xf numFmtId="0" fontId="95" fillId="0" borderId="0" xfId="0" quotePrefix="1" applyFont="1" applyBorder="1" applyAlignment="1">
      <alignment vertical="center"/>
    </xf>
    <xf numFmtId="0" fontId="38" fillId="0" borderId="0" xfId="0" applyNumberFormat="1" applyFont="1" applyFill="1" applyBorder="1" applyAlignment="1" applyProtection="1"/>
    <xf numFmtId="0" fontId="38" fillId="7" borderId="45" xfId="0" applyNumberFormat="1" applyFont="1" applyFill="1" applyBorder="1" applyAlignment="1" applyProtection="1"/>
    <xf numFmtId="0" fontId="38" fillId="10" borderId="45" xfId="0" applyNumberFormat="1" applyFont="1" applyFill="1" applyBorder="1" applyAlignment="1" applyProtection="1"/>
    <xf numFmtId="0" fontId="90" fillId="13" borderId="45" xfId="0" applyNumberFormat="1" applyFont="1" applyFill="1" applyBorder="1" applyAlignment="1" applyProtection="1"/>
    <xf numFmtId="0" fontId="38" fillId="13" borderId="45" xfId="0" applyNumberFormat="1" applyFont="1" applyFill="1" applyBorder="1" applyAlignment="1" applyProtection="1"/>
    <xf numFmtId="0" fontId="61" fillId="0" borderId="0" xfId="4" applyNumberFormat="1" applyFont="1" applyFill="1" applyBorder="1" applyAlignment="1" applyProtection="1">
      <alignment vertical="center"/>
    </xf>
    <xf numFmtId="0" fontId="96" fillId="2" borderId="0" xfId="4" applyNumberFormat="1" applyFont="1" applyFill="1" applyBorder="1" applyAlignment="1" applyProtection="1">
      <alignment vertical="center"/>
    </xf>
    <xf numFmtId="0" fontId="38" fillId="0" borderId="0" xfId="4" applyNumberFormat="1" applyFont="1" applyFill="1" applyBorder="1" applyAlignment="1" applyProtection="1">
      <alignment vertical="center"/>
    </xf>
    <xf numFmtId="0" fontId="81" fillId="0" borderId="21" xfId="0" applyFont="1" applyFill="1" applyBorder="1" applyAlignment="1">
      <alignment vertical="center" shrinkToFit="1"/>
    </xf>
    <xf numFmtId="0" fontId="5" fillId="5" borderId="31" xfId="0" applyFont="1" applyFill="1" applyBorder="1" applyAlignment="1">
      <alignment vertical="center" wrapText="1"/>
    </xf>
    <xf numFmtId="0" fontId="5" fillId="5" borderId="57" xfId="0" applyFont="1" applyFill="1" applyBorder="1" applyAlignment="1">
      <alignment vertical="center" wrapText="1"/>
    </xf>
    <xf numFmtId="0" fontId="8" fillId="5" borderId="55" xfId="0" applyFont="1" applyFill="1" applyBorder="1" applyAlignment="1">
      <alignment vertical="center" wrapText="1"/>
    </xf>
    <xf numFmtId="165" fontId="9" fillId="4" borderId="53" xfId="0" applyNumberFormat="1" applyFont="1" applyFill="1" applyBorder="1" applyAlignment="1">
      <alignment horizontal="center" vertical="center" shrinkToFit="1"/>
    </xf>
    <xf numFmtId="165" fontId="97" fillId="4" borderId="53" xfId="0" applyNumberFormat="1" applyFont="1" applyFill="1" applyBorder="1" applyAlignment="1">
      <alignment horizontal="center" vertical="center" shrinkToFit="1"/>
    </xf>
    <xf numFmtId="0" fontId="81" fillId="8" borderId="40" xfId="0" applyFont="1" applyFill="1" applyBorder="1" applyAlignment="1">
      <alignment vertical="center" shrinkToFit="1"/>
    </xf>
    <xf numFmtId="0" fontId="5" fillId="5" borderId="44" xfId="0" applyFont="1" applyFill="1" applyBorder="1" applyAlignment="1">
      <alignment vertical="center"/>
    </xf>
    <xf numFmtId="0" fontId="5" fillId="5" borderId="3" xfId="0" applyFont="1" applyFill="1" applyBorder="1" applyAlignment="1">
      <alignment vertical="center"/>
    </xf>
    <xf numFmtId="0" fontId="45" fillId="4" borderId="54" xfId="0" applyFont="1" applyFill="1" applyBorder="1" applyAlignment="1">
      <alignment horizontal="left" vertical="center"/>
    </xf>
    <xf numFmtId="0" fontId="26" fillId="4" borderId="0" xfId="0" applyFont="1" applyFill="1" applyBorder="1" applyAlignment="1">
      <alignment horizontal="left" vertical="center"/>
    </xf>
    <xf numFmtId="0" fontId="45" fillId="12" borderId="54" xfId="0" applyFont="1" applyFill="1" applyBorder="1" applyAlignment="1">
      <alignment horizontal="left" vertical="center"/>
    </xf>
    <xf numFmtId="0" fontId="16" fillId="0" borderId="0" xfId="0" applyFont="1" applyBorder="1" applyAlignment="1">
      <alignment vertical="center"/>
    </xf>
    <xf numFmtId="0" fontId="98" fillId="0" borderId="49" xfId="0" applyFont="1" applyBorder="1" applyAlignment="1">
      <alignment shrinkToFit="1"/>
    </xf>
    <xf numFmtId="0" fontId="98" fillId="0" borderId="40" xfId="0" applyFont="1" applyBorder="1" applyAlignment="1">
      <alignment shrinkToFit="1"/>
    </xf>
    <xf numFmtId="0" fontId="98" fillId="0" borderId="50" xfId="0" applyFont="1" applyBorder="1" applyAlignment="1">
      <alignment shrinkToFit="1"/>
    </xf>
    <xf numFmtId="0" fontId="98" fillId="0" borderId="47" xfId="0" applyFont="1" applyBorder="1" applyAlignment="1">
      <alignment shrinkToFit="1"/>
    </xf>
    <xf numFmtId="0" fontId="8" fillId="0" borderId="0" xfId="0" applyFont="1"/>
    <xf numFmtId="0" fontId="8" fillId="0" borderId="0" xfId="0" applyFont="1" applyBorder="1" applyAlignment="1">
      <alignment horizontal="center" vertical="center"/>
    </xf>
    <xf numFmtId="0" fontId="5" fillId="0" borderId="0" xfId="0" applyFont="1" applyAlignment="1">
      <alignment horizontal="center"/>
    </xf>
    <xf numFmtId="0" fontId="28" fillId="0" borderId="4" xfId="0" applyFont="1" applyBorder="1" applyAlignment="1">
      <alignment horizontal="center" vertical="center" textRotation="90" wrapText="1"/>
    </xf>
    <xf numFmtId="0" fontId="73" fillId="0" borderId="0" xfId="0" applyFont="1" applyAlignment="1">
      <alignment horizontal="center"/>
    </xf>
    <xf numFmtId="0" fontId="5" fillId="0" borderId="0" xfId="0" applyFont="1" applyAlignment="1"/>
    <xf numFmtId="0" fontId="73" fillId="0" borderId="0" xfId="0" applyFont="1" applyAlignment="1"/>
    <xf numFmtId="0" fontId="28" fillId="0" borderId="67" xfId="0" applyFont="1" applyBorder="1" applyAlignment="1">
      <alignment horizontal="center" vertical="center" textRotation="90" wrapText="1"/>
    </xf>
    <xf numFmtId="0" fontId="45" fillId="4" borderId="73" xfId="0" applyFont="1" applyFill="1" applyBorder="1" applyAlignment="1">
      <alignment horizontal="left" vertical="center"/>
    </xf>
    <xf numFmtId="0" fontId="45" fillId="12" borderId="73" xfId="0" applyFont="1" applyFill="1" applyBorder="1" applyAlignment="1">
      <alignment horizontal="left" vertical="center"/>
    </xf>
    <xf numFmtId="0" fontId="8" fillId="5" borderId="17" xfId="0" applyFont="1" applyFill="1" applyBorder="1" applyAlignment="1">
      <alignment vertical="center"/>
    </xf>
    <xf numFmtId="0" fontId="8" fillId="5" borderId="1" xfId="0" applyFont="1" applyFill="1" applyBorder="1" applyAlignment="1">
      <alignment vertical="center"/>
    </xf>
    <xf numFmtId="0" fontId="45" fillId="4" borderId="40" xfId="0" applyFont="1" applyFill="1" applyBorder="1" applyAlignment="1">
      <alignment vertical="center" shrinkToFit="1"/>
    </xf>
    <xf numFmtId="0" fontId="45" fillId="4" borderId="40" xfId="0" applyFont="1" applyFill="1" applyBorder="1" applyAlignment="1">
      <alignment horizontal="left" vertical="center" wrapText="1"/>
    </xf>
    <xf numFmtId="165" fontId="10" fillId="4" borderId="43" xfId="0" applyNumberFormat="1" applyFont="1" applyFill="1" applyBorder="1" applyAlignment="1">
      <alignment vertical="center" shrinkToFit="1"/>
    </xf>
    <xf numFmtId="165" fontId="9" fillId="4" borderId="43" xfId="0" applyNumberFormat="1" applyFont="1" applyFill="1" applyBorder="1" applyAlignment="1">
      <alignment vertical="center" shrinkToFit="1"/>
    </xf>
    <xf numFmtId="0" fontId="38" fillId="0" borderId="0" xfId="4" applyBorder="1"/>
    <xf numFmtId="0" fontId="38" fillId="7" borderId="0" xfId="4" applyNumberFormat="1" applyFill="1"/>
    <xf numFmtId="0" fontId="38" fillId="7" borderId="1" xfId="4" applyFill="1" applyBorder="1"/>
    <xf numFmtId="0" fontId="38" fillId="7" borderId="0" xfId="4" applyFill="1" applyBorder="1"/>
    <xf numFmtId="0" fontId="92" fillId="7" borderId="0" xfId="4" applyFont="1" applyFill="1"/>
    <xf numFmtId="165" fontId="24" fillId="0" borderId="1" xfId="0" applyNumberFormat="1" applyFont="1" applyBorder="1" applyAlignment="1">
      <alignment horizontal="center" vertical="center" wrapText="1"/>
    </xf>
    <xf numFmtId="165" fontId="24" fillId="0" borderId="49" xfId="0" applyNumberFormat="1" applyFont="1" applyBorder="1" applyAlignment="1">
      <alignment shrinkToFit="1"/>
    </xf>
    <xf numFmtId="165" fontId="60" fillId="0" borderId="40" xfId="0" applyNumberFormat="1" applyFont="1" applyBorder="1" applyAlignment="1">
      <alignment shrinkToFit="1"/>
    </xf>
    <xf numFmtId="165" fontId="60" fillId="0" borderId="47" xfId="0" applyNumberFormat="1" applyFont="1" applyBorder="1" applyAlignment="1">
      <alignment shrinkToFit="1"/>
    </xf>
    <xf numFmtId="165" fontId="24" fillId="0" borderId="0" xfId="0" applyNumberFormat="1" applyFont="1"/>
    <xf numFmtId="165" fontId="10" fillId="4" borderId="53" xfId="0" applyNumberFormat="1" applyFont="1" applyFill="1" applyBorder="1" applyAlignment="1">
      <alignment horizontal="center" vertical="center" wrapText="1" shrinkToFit="1"/>
    </xf>
    <xf numFmtId="0" fontId="61" fillId="4" borderId="0" xfId="4" applyFont="1" applyFill="1"/>
    <xf numFmtId="0" fontId="38" fillId="4" borderId="0" xfId="4" applyFill="1"/>
    <xf numFmtId="165" fontId="38" fillId="4" borderId="0" xfId="4" applyNumberFormat="1" applyFill="1"/>
    <xf numFmtId="0" fontId="38" fillId="4" borderId="0" xfId="4" applyNumberFormat="1" applyFill="1"/>
    <xf numFmtId="0" fontId="38" fillId="4" borderId="1" xfId="4" applyFill="1" applyBorder="1"/>
    <xf numFmtId="0" fontId="92" fillId="4" borderId="0" xfId="4" applyFont="1" applyFill="1"/>
    <xf numFmtId="0" fontId="88" fillId="4" borderId="45" xfId="0" applyNumberFormat="1" applyFont="1" applyFill="1" applyBorder="1" applyAlignment="1" applyProtection="1">
      <alignment horizontal="center" vertical="center"/>
    </xf>
    <xf numFmtId="0" fontId="88" fillId="4" borderId="45" xfId="0" applyNumberFormat="1" applyFont="1" applyFill="1" applyBorder="1" applyAlignment="1" applyProtection="1">
      <alignment horizontal="center" vertical="center" wrapText="1"/>
    </xf>
    <xf numFmtId="0" fontId="87" fillId="4" borderId="0" xfId="0" applyNumberFormat="1" applyFont="1" applyFill="1" applyBorder="1" applyAlignment="1" applyProtection="1">
      <alignment vertical="center"/>
    </xf>
    <xf numFmtId="0" fontId="38" fillId="4" borderId="0" xfId="4" applyNumberFormat="1" applyFont="1" applyFill="1" applyBorder="1" applyAlignment="1" applyProtection="1"/>
    <xf numFmtId="0" fontId="100" fillId="0" borderId="45" xfId="0" applyNumberFormat="1" applyFont="1" applyFill="1" applyBorder="1" applyAlignment="1" applyProtection="1"/>
    <xf numFmtId="0" fontId="100" fillId="0" borderId="0" xfId="0" applyNumberFormat="1" applyFont="1" applyFill="1" applyBorder="1" applyAlignment="1" applyProtection="1"/>
    <xf numFmtId="0" fontId="100" fillId="7" borderId="45" xfId="0" applyNumberFormat="1" applyFont="1" applyFill="1" applyBorder="1" applyAlignment="1" applyProtection="1"/>
    <xf numFmtId="0" fontId="100" fillId="7" borderId="0" xfId="0" applyNumberFormat="1" applyFont="1" applyFill="1" applyBorder="1" applyAlignment="1" applyProtection="1"/>
    <xf numFmtId="164" fontId="84" fillId="14" borderId="38" xfId="0" applyNumberFormat="1" applyFont="1" applyFill="1" applyBorder="1" applyAlignment="1">
      <alignment vertical="center" wrapText="1"/>
    </xf>
    <xf numFmtId="14" fontId="84" fillId="14" borderId="38" xfId="0" applyNumberFormat="1" applyFont="1" applyFill="1" applyBorder="1" applyAlignment="1">
      <alignment horizontal="center" vertical="center" wrapText="1"/>
    </xf>
    <xf numFmtId="0" fontId="61" fillId="14" borderId="0" xfId="4" applyFont="1" applyFill="1"/>
    <xf numFmtId="0" fontId="45" fillId="14" borderId="80" xfId="0" applyFont="1" applyFill="1" applyBorder="1" applyAlignment="1">
      <alignment horizontal="left" vertical="center"/>
    </xf>
    <xf numFmtId="0" fontId="45" fillId="14" borderId="48" xfId="0" applyFont="1" applyFill="1" applyBorder="1" applyAlignment="1">
      <alignment horizontal="left" vertical="center"/>
    </xf>
    <xf numFmtId="0" fontId="10" fillId="14" borderId="56" xfId="0" applyFont="1" applyFill="1" applyBorder="1" applyAlignment="1">
      <alignment horizontal="center" vertical="center" shrinkToFit="1"/>
    </xf>
    <xf numFmtId="0" fontId="10" fillId="14" borderId="42" xfId="0" applyFont="1" applyFill="1" applyBorder="1" applyAlignment="1">
      <alignment horizontal="center" vertical="center" shrinkToFit="1"/>
    </xf>
    <xf numFmtId="0" fontId="10" fillId="14" borderId="41" xfId="0" applyFont="1" applyFill="1" applyBorder="1" applyAlignment="1">
      <alignment horizontal="center" vertical="center" shrinkToFit="1"/>
    </xf>
    <xf numFmtId="0" fontId="10" fillId="14" borderId="42" xfId="0" applyFont="1" applyFill="1" applyBorder="1" applyAlignment="1">
      <alignment vertical="center" wrapText="1"/>
    </xf>
    <xf numFmtId="0" fontId="40" fillId="14" borderId="40" xfId="0" applyFont="1" applyFill="1" applyBorder="1" applyAlignment="1">
      <alignment vertical="center" shrinkToFit="1"/>
    </xf>
    <xf numFmtId="167" fontId="19" fillId="14" borderId="38" xfId="0" applyNumberFormat="1" applyFont="1" applyFill="1" applyBorder="1" applyAlignment="1">
      <alignment vertical="center" shrinkToFit="1"/>
    </xf>
    <xf numFmtId="0" fontId="37" fillId="14" borderId="38" xfId="0" applyFont="1" applyFill="1" applyBorder="1" applyAlignment="1">
      <alignment vertical="center" shrinkToFit="1"/>
    </xf>
    <xf numFmtId="0" fontId="4" fillId="14" borderId="38" xfId="0" applyFont="1" applyFill="1" applyBorder="1" applyAlignment="1">
      <alignment horizontal="center" vertical="center" shrinkToFit="1"/>
    </xf>
    <xf numFmtId="0" fontId="10" fillId="14" borderId="38" xfId="0" applyFont="1" applyFill="1" applyBorder="1" applyAlignment="1">
      <alignment vertical="center" wrapText="1"/>
    </xf>
    <xf numFmtId="0" fontId="92" fillId="14" borderId="0" xfId="4" applyFont="1" applyFill="1"/>
    <xf numFmtId="0" fontId="0" fillId="14" borderId="0" xfId="0" applyFill="1"/>
    <xf numFmtId="0" fontId="61" fillId="14" borderId="0" xfId="4" applyFont="1" applyFill="1" applyBorder="1"/>
    <xf numFmtId="0" fontId="45" fillId="4" borderId="40" xfId="0" applyFont="1" applyFill="1" applyBorder="1" applyAlignment="1">
      <alignment horizontal="center" vertical="center" wrapText="1"/>
    </xf>
    <xf numFmtId="0" fontId="45" fillId="4" borderId="41" xfId="0" applyFont="1" applyFill="1" applyBorder="1" applyAlignment="1">
      <alignment horizontal="center" vertical="center" shrinkToFit="1"/>
    </xf>
    <xf numFmtId="0" fontId="45" fillId="4" borderId="42" xfId="0" applyFont="1" applyFill="1" applyBorder="1" applyAlignment="1">
      <alignment horizontal="left" vertical="center" shrinkToFit="1"/>
    </xf>
    <xf numFmtId="164" fontId="84" fillId="15" borderId="38" xfId="0" applyNumberFormat="1" applyFont="1" applyFill="1" applyBorder="1" applyAlignment="1">
      <alignment vertical="center" wrapText="1"/>
    </xf>
    <xf numFmtId="14" fontId="84" fillId="15" borderId="38" xfId="0" applyNumberFormat="1" applyFont="1" applyFill="1" applyBorder="1" applyAlignment="1">
      <alignment horizontal="center" vertical="center" wrapText="1"/>
    </xf>
    <xf numFmtId="0" fontId="92" fillId="15" borderId="0" xfId="4" applyFont="1" applyFill="1"/>
    <xf numFmtId="0" fontId="45" fillId="15" borderId="39" xfId="0" applyFont="1" applyFill="1" applyBorder="1" applyAlignment="1">
      <alignment vertical="center" shrinkToFit="1"/>
    </xf>
    <xf numFmtId="0" fontId="9" fillId="15" borderId="40" xfId="0" applyFont="1" applyFill="1" applyBorder="1" applyAlignment="1">
      <alignment horizontal="center" vertical="center" shrinkToFit="1"/>
    </xf>
    <xf numFmtId="0" fontId="45" fillId="15" borderId="40" xfId="0" applyFont="1" applyFill="1" applyBorder="1" applyAlignment="1">
      <alignment vertical="center" shrinkToFit="1"/>
    </xf>
    <xf numFmtId="0" fontId="45" fillId="15" borderId="40" xfId="0" applyFont="1" applyFill="1" applyBorder="1" applyAlignment="1">
      <alignment horizontal="left" vertical="center" wrapText="1"/>
    </xf>
    <xf numFmtId="0" fontId="45" fillId="15" borderId="40" xfId="0" applyFont="1" applyFill="1" applyBorder="1" applyAlignment="1">
      <alignment horizontal="center" vertical="center" wrapText="1"/>
    </xf>
    <xf numFmtId="0" fontId="45" fillId="15" borderId="40" xfId="0" applyFont="1" applyFill="1" applyBorder="1" applyAlignment="1">
      <alignment horizontal="center" vertical="center" shrinkToFit="1"/>
    </xf>
    <xf numFmtId="0" fontId="45" fillId="15" borderId="41" xfId="0" applyFont="1" applyFill="1" applyBorder="1" applyAlignment="1">
      <alignment horizontal="center" vertical="center" shrinkToFit="1"/>
    </xf>
    <xf numFmtId="165" fontId="10" fillId="15" borderId="43" xfId="0" applyNumberFormat="1" applyFont="1" applyFill="1" applyBorder="1" applyAlignment="1">
      <alignment vertical="center" shrinkToFit="1"/>
    </xf>
    <xf numFmtId="0" fontId="45" fillId="15" borderId="42" xfId="0" applyFont="1" applyFill="1" applyBorder="1" applyAlignment="1">
      <alignment horizontal="left" vertical="center" shrinkToFit="1"/>
    </xf>
    <xf numFmtId="0" fontId="45" fillId="15" borderId="40" xfId="0" applyFont="1" applyFill="1" applyBorder="1" applyAlignment="1">
      <alignment horizontal="center" vertical="center"/>
    </xf>
    <xf numFmtId="0" fontId="45" fillId="15" borderId="42" xfId="0" applyFont="1" applyFill="1" applyBorder="1" applyAlignment="1">
      <alignment horizontal="center" vertical="center" shrinkToFit="1"/>
    </xf>
    <xf numFmtId="0" fontId="86" fillId="15" borderId="40" xfId="0" applyFont="1" applyFill="1" applyBorder="1" applyAlignment="1">
      <alignment horizontal="center" vertical="center" shrinkToFit="1"/>
    </xf>
    <xf numFmtId="165" fontId="45" fillId="15" borderId="40" xfId="0" applyNumberFormat="1" applyFont="1" applyFill="1" applyBorder="1" applyAlignment="1">
      <alignment horizontal="center" vertical="center" shrinkToFit="1"/>
    </xf>
    <xf numFmtId="165" fontId="45" fillId="15" borderId="41" xfId="0" applyNumberFormat="1" applyFont="1" applyFill="1" applyBorder="1" applyAlignment="1">
      <alignment horizontal="center" vertical="center" shrinkToFit="1"/>
    </xf>
    <xf numFmtId="165" fontId="10" fillId="15" borderId="53" xfId="0" applyNumberFormat="1" applyFont="1" applyFill="1" applyBorder="1" applyAlignment="1">
      <alignment horizontal="center" vertical="center" shrinkToFit="1"/>
    </xf>
    <xf numFmtId="0" fontId="45" fillId="15" borderId="80" xfId="0" applyFont="1" applyFill="1" applyBorder="1" applyAlignment="1">
      <alignment horizontal="left" vertical="center"/>
    </xf>
    <xf numFmtId="0" fontId="45" fillId="15" borderId="48" xfId="0" applyFont="1" applyFill="1" applyBorder="1" applyAlignment="1">
      <alignment horizontal="left" vertical="center"/>
    </xf>
    <xf numFmtId="0" fontId="10" fillId="15" borderId="56" xfId="0" applyFont="1" applyFill="1" applyBorder="1" applyAlignment="1">
      <alignment horizontal="center" vertical="center" shrinkToFit="1"/>
    </xf>
    <xf numFmtId="0" fontId="10" fillId="15" borderId="42" xfId="0" applyFont="1" applyFill="1" applyBorder="1" applyAlignment="1">
      <alignment horizontal="center" vertical="center" shrinkToFit="1"/>
    </xf>
    <xf numFmtId="0" fontId="10" fillId="15" borderId="41" xfId="0" applyFont="1" applyFill="1" applyBorder="1" applyAlignment="1">
      <alignment horizontal="center" vertical="center" shrinkToFit="1"/>
    </xf>
    <xf numFmtId="0" fontId="10" fillId="15" borderId="42" xfId="0" applyFont="1" applyFill="1" applyBorder="1" applyAlignment="1">
      <alignment vertical="center" wrapText="1"/>
    </xf>
    <xf numFmtId="0" fontId="40" fillId="15" borderId="40" xfId="0" applyFont="1" applyFill="1" applyBorder="1" applyAlignment="1">
      <alignment vertical="center" shrinkToFit="1"/>
    </xf>
    <xf numFmtId="167" fontId="19" fillId="15" borderId="38" xfId="0" applyNumberFormat="1" applyFont="1" applyFill="1" applyBorder="1" applyAlignment="1">
      <alignment vertical="center" shrinkToFit="1"/>
    </xf>
    <xf numFmtId="0" fontId="37" fillId="15" borderId="38" xfId="0" applyFont="1" applyFill="1" applyBorder="1" applyAlignment="1">
      <alignment vertical="center" shrinkToFit="1"/>
    </xf>
    <xf numFmtId="0" fontId="4" fillId="15" borderId="38" xfId="0" applyFont="1" applyFill="1" applyBorder="1" applyAlignment="1">
      <alignment horizontal="center" vertical="center" shrinkToFit="1"/>
    </xf>
    <xf numFmtId="0" fontId="10" fillId="15" borderId="38" xfId="0" applyFont="1" applyFill="1" applyBorder="1" applyAlignment="1">
      <alignment vertical="center" wrapText="1"/>
    </xf>
    <xf numFmtId="0" fontId="61" fillId="15" borderId="0" xfId="4" applyFont="1" applyFill="1"/>
    <xf numFmtId="165" fontId="9" fillId="15" borderId="53" xfId="0" applyNumberFormat="1" applyFont="1" applyFill="1" applyBorder="1" applyAlignment="1">
      <alignment horizontal="center" vertical="center" shrinkToFit="1"/>
    </xf>
    <xf numFmtId="17" fontId="45" fillId="15" borderId="80" xfId="0" applyNumberFormat="1" applyFont="1" applyFill="1" applyBorder="1" applyAlignment="1">
      <alignment horizontal="left" vertical="center"/>
    </xf>
    <xf numFmtId="17" fontId="45" fillId="15" borderId="48" xfId="0" applyNumberFormat="1" applyFont="1" applyFill="1" applyBorder="1" applyAlignment="1">
      <alignment horizontal="left" vertical="center"/>
    </xf>
    <xf numFmtId="0" fontId="0" fillId="15" borderId="0" xfId="0" applyFill="1"/>
    <xf numFmtId="165" fontId="9" fillId="15" borderId="43" xfId="0" applyNumberFormat="1" applyFont="1" applyFill="1" applyBorder="1" applyAlignment="1">
      <alignment vertical="center" shrinkToFit="1"/>
    </xf>
    <xf numFmtId="165" fontId="10" fillId="4" borderId="38" xfId="0" applyNumberFormat="1" applyFont="1" applyFill="1" applyBorder="1" applyAlignment="1">
      <alignment vertical="center" shrinkToFit="1"/>
    </xf>
    <xf numFmtId="0" fontId="62" fillId="0" borderId="0" xfId="0" applyFont="1" applyBorder="1" applyAlignment="1">
      <alignment horizontal="center" vertical="center"/>
    </xf>
    <xf numFmtId="0" fontId="71" fillId="0" borderId="0" xfId="0" applyFont="1" applyBorder="1" applyAlignment="1">
      <alignment horizontal="center" vertical="center"/>
    </xf>
    <xf numFmtId="0" fontId="8" fillId="0" borderId="0" xfId="0" applyFont="1" applyBorder="1" applyAlignment="1">
      <alignment horizontal="center" vertical="center"/>
    </xf>
    <xf numFmtId="0" fontId="5" fillId="0" borderId="0" xfId="0" applyFont="1" applyBorder="1" applyAlignment="1">
      <alignment horizontal="center" vertical="center"/>
    </xf>
    <xf numFmtId="0" fontId="8" fillId="5" borderId="11" xfId="0" applyFont="1" applyFill="1" applyBorder="1" applyAlignment="1">
      <alignment horizontal="center" vertical="center" wrapText="1"/>
    </xf>
    <xf numFmtId="0" fontId="8" fillId="5" borderId="17" xfId="0" applyFont="1" applyFill="1" applyBorder="1" applyAlignment="1">
      <alignment horizontal="center" vertical="center" wrapText="1"/>
    </xf>
    <xf numFmtId="0" fontId="8" fillId="5" borderId="19" xfId="0" applyFont="1" applyFill="1" applyBorder="1" applyAlignment="1">
      <alignment horizontal="center" vertical="center" wrapText="1"/>
    </xf>
    <xf numFmtId="0" fontId="8" fillId="5" borderId="12" xfId="0" applyFont="1" applyFill="1" applyBorder="1" applyAlignment="1">
      <alignment horizontal="center" vertical="center" wrapText="1"/>
    </xf>
    <xf numFmtId="0" fontId="8" fillId="5" borderId="1" xfId="0" applyFont="1" applyFill="1" applyBorder="1" applyAlignment="1">
      <alignment horizontal="center" vertical="center" wrapText="1"/>
    </xf>
    <xf numFmtId="0" fontId="8" fillId="5" borderId="20" xfId="0" applyFont="1" applyFill="1" applyBorder="1" applyAlignment="1">
      <alignment horizontal="center" vertical="center" wrapText="1"/>
    </xf>
    <xf numFmtId="0" fontId="8" fillId="5" borderId="13" xfId="0" applyFont="1" applyFill="1" applyBorder="1" applyAlignment="1">
      <alignment horizontal="center" vertical="center" wrapText="1" shrinkToFit="1"/>
    </xf>
    <xf numFmtId="0" fontId="8" fillId="5" borderId="9" xfId="0" applyFont="1" applyFill="1" applyBorder="1" applyAlignment="1">
      <alignment horizontal="center" vertical="center" wrapText="1" shrinkToFit="1"/>
    </xf>
    <xf numFmtId="0" fontId="8" fillId="5" borderId="21" xfId="0" applyFont="1" applyFill="1" applyBorder="1" applyAlignment="1">
      <alignment horizontal="center" vertical="center" wrapText="1" shrinkToFit="1"/>
    </xf>
    <xf numFmtId="0" fontId="8" fillId="5" borderId="12" xfId="0" applyFont="1" applyFill="1" applyBorder="1" applyAlignment="1">
      <alignment horizontal="center" vertical="center" textRotation="90" wrapText="1"/>
    </xf>
    <xf numFmtId="0" fontId="8" fillId="5" borderId="1" xfId="0" applyFont="1" applyFill="1" applyBorder="1" applyAlignment="1">
      <alignment horizontal="center" vertical="center" textRotation="90" wrapText="1"/>
    </xf>
    <xf numFmtId="0" fontId="8" fillId="5" borderId="20" xfId="0" applyFont="1" applyFill="1" applyBorder="1" applyAlignment="1">
      <alignment horizontal="center" vertical="center" textRotation="90" wrapText="1"/>
    </xf>
    <xf numFmtId="0" fontId="63" fillId="0" borderId="0" xfId="0" quotePrefix="1" applyFont="1" applyBorder="1" applyAlignment="1">
      <alignment horizontal="left" vertical="center" wrapText="1"/>
    </xf>
    <xf numFmtId="0" fontId="5" fillId="5" borderId="26" xfId="0" applyFont="1" applyFill="1" applyBorder="1" applyAlignment="1">
      <alignment horizontal="center" vertical="center" wrapText="1"/>
    </xf>
    <xf numFmtId="0" fontId="5" fillId="5" borderId="14" xfId="0" applyFont="1" applyFill="1" applyBorder="1" applyAlignment="1">
      <alignment horizontal="center" vertical="center" wrapText="1"/>
    </xf>
    <xf numFmtId="0" fontId="5" fillId="5" borderId="16" xfId="0" applyFont="1" applyFill="1" applyBorder="1" applyAlignment="1">
      <alignment horizontal="center" vertical="center" wrapText="1"/>
    </xf>
    <xf numFmtId="0" fontId="8" fillId="5" borderId="18" xfId="0" applyFont="1" applyFill="1" applyBorder="1" applyAlignment="1">
      <alignment horizontal="center" vertical="center" textRotation="90" wrapText="1"/>
    </xf>
    <xf numFmtId="0" fontId="8" fillId="5" borderId="23" xfId="0" applyFont="1" applyFill="1" applyBorder="1" applyAlignment="1">
      <alignment horizontal="center" vertical="center" textRotation="90" wrapText="1"/>
    </xf>
    <xf numFmtId="0" fontId="8" fillId="5" borderId="25" xfId="0" applyFont="1" applyFill="1" applyBorder="1" applyAlignment="1">
      <alignment horizontal="center" vertical="center" textRotation="90" wrapText="1"/>
    </xf>
    <xf numFmtId="0" fontId="5" fillId="5" borderId="15" xfId="0" applyFont="1" applyFill="1" applyBorder="1" applyAlignment="1">
      <alignment horizontal="center" vertical="center" wrapText="1"/>
    </xf>
    <xf numFmtId="0" fontId="8" fillId="5" borderId="6" xfId="0" applyFont="1" applyFill="1" applyBorder="1" applyAlignment="1">
      <alignment horizontal="center" vertical="center" wrapText="1"/>
    </xf>
    <xf numFmtId="0" fontId="8" fillId="5" borderId="24" xfId="0" applyFont="1" applyFill="1" applyBorder="1" applyAlignment="1">
      <alignment horizontal="center" vertical="center" wrapText="1"/>
    </xf>
    <xf numFmtId="0" fontId="8" fillId="5" borderId="58" xfId="0" applyFont="1" applyFill="1" applyBorder="1" applyAlignment="1">
      <alignment horizontal="center" vertical="center" wrapText="1"/>
    </xf>
    <xf numFmtId="0" fontId="8" fillId="5" borderId="7" xfId="0" applyFont="1" applyFill="1" applyBorder="1" applyAlignment="1">
      <alignment horizontal="center" vertical="center" wrapText="1"/>
    </xf>
    <xf numFmtId="0" fontId="8" fillId="5" borderId="27" xfId="0" applyFont="1" applyFill="1" applyBorder="1" applyAlignment="1">
      <alignment horizontal="center" vertical="center" wrapText="1"/>
    </xf>
    <xf numFmtId="0" fontId="8" fillId="5" borderId="22" xfId="0" applyFont="1" applyFill="1" applyBorder="1" applyAlignment="1">
      <alignment horizontal="center" vertical="center" wrapText="1"/>
    </xf>
    <xf numFmtId="0" fontId="0" fillId="0" borderId="0" xfId="0" applyAlignment="1">
      <alignment horizontal="center"/>
    </xf>
    <xf numFmtId="0" fontId="50" fillId="0" borderId="1" xfId="3" applyFont="1" applyBorder="1" applyAlignment="1" applyProtection="1">
      <alignment horizontal="center" vertical="center" shrinkToFit="1"/>
      <protection hidden="1"/>
    </xf>
    <xf numFmtId="0" fontId="51" fillId="0" borderId="1" xfId="3" applyFont="1" applyBorder="1" applyAlignment="1" applyProtection="1">
      <alignment horizontal="center" vertical="center" shrinkToFit="1"/>
      <protection hidden="1"/>
    </xf>
    <xf numFmtId="0" fontId="47" fillId="0" borderId="1" xfId="0" applyFont="1" applyFill="1" applyBorder="1" applyAlignment="1" applyProtection="1">
      <alignment horizontal="center" vertical="center" shrinkToFit="1"/>
      <protection hidden="1"/>
    </xf>
    <xf numFmtId="0" fontId="28" fillId="0" borderId="1" xfId="0" applyFont="1" applyFill="1" applyBorder="1" applyAlignment="1" applyProtection="1">
      <alignment horizontal="center" vertical="center" wrapText="1"/>
      <protection hidden="1"/>
    </xf>
    <xf numFmtId="0" fontId="54" fillId="0" borderId="1" xfId="0" applyFont="1" applyBorder="1" applyAlignment="1" applyProtection="1">
      <alignment horizontal="center" vertical="center" wrapText="1"/>
      <protection hidden="1"/>
    </xf>
    <xf numFmtId="0" fontId="48" fillId="0" borderId="1" xfId="3" applyFont="1" applyBorder="1" applyAlignment="1" applyProtection="1">
      <alignment horizontal="center" vertical="center" shrinkToFit="1"/>
      <protection hidden="1"/>
    </xf>
    <xf numFmtId="0" fontId="50" fillId="0" borderId="1" xfId="0" applyFont="1" applyBorder="1" applyAlignment="1" applyProtection="1">
      <alignment horizontal="center" vertical="center" wrapText="1" shrinkToFit="1"/>
      <protection hidden="1"/>
    </xf>
    <xf numFmtId="0" fontId="33" fillId="0" borderId="1" xfId="3" applyFont="1" applyBorder="1" applyAlignment="1" applyProtection="1">
      <alignment horizontal="center" vertical="center" textRotation="90" wrapText="1" shrinkToFit="1"/>
      <protection hidden="1"/>
    </xf>
    <xf numFmtId="0" fontId="56" fillId="0" borderId="1" xfId="3" applyFont="1" applyBorder="1" applyAlignment="1" applyProtection="1">
      <alignment horizontal="center" vertical="center" textRotation="90" wrapText="1" shrinkToFit="1"/>
      <protection hidden="1"/>
    </xf>
    <xf numFmtId="0" fontId="52" fillId="0" borderId="1" xfId="3" applyFont="1" applyBorder="1" applyAlignment="1" applyProtection="1">
      <alignment horizontal="center" vertical="center" wrapText="1" shrinkToFit="1"/>
      <protection hidden="1"/>
    </xf>
    <xf numFmtId="0" fontId="43" fillId="0" borderId="0" xfId="5" applyFont="1" applyAlignment="1">
      <alignment horizontal="center"/>
    </xf>
    <xf numFmtId="0" fontId="44" fillId="0" borderId="3" xfId="5" applyFont="1" applyBorder="1" applyAlignment="1">
      <alignment horizontal="center"/>
    </xf>
    <xf numFmtId="0" fontId="85" fillId="5" borderId="78" xfId="0" applyFont="1" applyFill="1" applyBorder="1" applyAlignment="1">
      <alignment horizontal="center" vertical="center" wrapText="1"/>
    </xf>
    <xf numFmtId="0" fontId="85" fillId="5" borderId="79" xfId="0" applyFont="1" applyFill="1" applyBorder="1" applyAlignment="1">
      <alignment horizontal="center" vertical="center" wrapText="1"/>
    </xf>
    <xf numFmtId="0" fontId="85" fillId="5" borderId="28" xfId="0" applyFont="1" applyFill="1" applyBorder="1" applyAlignment="1">
      <alignment horizontal="center" vertical="center" wrapText="1"/>
    </xf>
    <xf numFmtId="0" fontId="5" fillId="5" borderId="30" xfId="0" applyFont="1" applyFill="1" applyBorder="1" applyAlignment="1">
      <alignment horizontal="center" vertical="center" wrapText="1"/>
    </xf>
    <xf numFmtId="0" fontId="5" fillId="5" borderId="52" xfId="0" applyFont="1" applyFill="1" applyBorder="1" applyAlignment="1">
      <alignment horizontal="center" vertical="center" wrapText="1"/>
    </xf>
    <xf numFmtId="0" fontId="16" fillId="0" borderId="0" xfId="0" applyFont="1" applyBorder="1" applyAlignment="1">
      <alignment horizontal="center" vertical="center"/>
    </xf>
    <xf numFmtId="165" fontId="8" fillId="5" borderId="1" xfId="0" applyNumberFormat="1" applyFont="1" applyFill="1" applyBorder="1" applyAlignment="1">
      <alignment horizontal="center" vertical="center" wrapText="1"/>
    </xf>
    <xf numFmtId="165" fontId="8" fillId="5" borderId="18" xfId="0" applyNumberFormat="1" applyFont="1" applyFill="1" applyBorder="1" applyAlignment="1">
      <alignment horizontal="center" vertical="center" wrapText="1"/>
    </xf>
    <xf numFmtId="0" fontId="5" fillId="5" borderId="12" xfId="0" applyFont="1" applyFill="1" applyBorder="1" applyAlignment="1">
      <alignment horizontal="center" vertical="center" wrapText="1"/>
    </xf>
    <xf numFmtId="0" fontId="5" fillId="5" borderId="25" xfId="0" applyFont="1" applyFill="1" applyBorder="1" applyAlignment="1">
      <alignment horizontal="center" vertical="center" wrapText="1"/>
    </xf>
    <xf numFmtId="0" fontId="5" fillId="0" borderId="0" xfId="0" applyFont="1" applyAlignment="1">
      <alignment horizontal="center"/>
    </xf>
    <xf numFmtId="0" fontId="99" fillId="0" borderId="0" xfId="0" applyFont="1" applyAlignment="1">
      <alignment horizontal="center"/>
    </xf>
    <xf numFmtId="0" fontId="24" fillId="0" borderId="65" xfId="0" applyFont="1" applyBorder="1" applyAlignment="1">
      <alignment horizontal="left" shrinkToFit="1"/>
    </xf>
    <xf numFmtId="0" fontId="24" fillId="0" borderId="42" xfId="0" applyFont="1" applyBorder="1" applyAlignment="1">
      <alignment horizontal="left" shrinkToFit="1"/>
    </xf>
    <xf numFmtId="0" fontId="24" fillId="2" borderId="65" xfId="0" applyFont="1" applyFill="1" applyBorder="1" applyAlignment="1">
      <alignment horizontal="left" shrinkToFit="1"/>
    </xf>
    <xf numFmtId="0" fontId="24" fillId="2" borderId="42" xfId="0" applyFont="1" applyFill="1" applyBorder="1" applyAlignment="1">
      <alignment horizontal="left" shrinkToFit="1"/>
    </xf>
    <xf numFmtId="0" fontId="24" fillId="8" borderId="65" xfId="0" applyFont="1" applyFill="1" applyBorder="1" applyAlignment="1">
      <alignment horizontal="left" shrinkToFit="1"/>
    </xf>
    <xf numFmtId="0" fontId="24" fillId="8" borderId="42" xfId="0" applyFont="1" applyFill="1" applyBorder="1" applyAlignment="1">
      <alignment horizontal="left" shrinkToFit="1"/>
    </xf>
    <xf numFmtId="0" fontId="24" fillId="0" borderId="69" xfId="0" applyFont="1" applyBorder="1" applyAlignment="1">
      <alignment horizontal="left" wrapText="1"/>
    </xf>
    <xf numFmtId="0" fontId="24" fillId="0" borderId="54" xfId="0" applyFont="1" applyBorder="1" applyAlignment="1">
      <alignment horizontal="left" wrapText="1"/>
    </xf>
    <xf numFmtId="0" fontId="24" fillId="0" borderId="65" xfId="0" applyFont="1" applyBorder="1" applyAlignment="1">
      <alignment horizontal="left" wrapText="1"/>
    </xf>
    <xf numFmtId="0" fontId="24" fillId="0" borderId="42" xfId="0" applyFont="1" applyBorder="1" applyAlignment="1">
      <alignment horizontal="left" wrapText="1"/>
    </xf>
    <xf numFmtId="0" fontId="24" fillId="0" borderId="66" xfId="0" applyFont="1" applyBorder="1" applyAlignment="1">
      <alignment horizontal="left" wrapText="1"/>
    </xf>
    <xf numFmtId="0" fontId="24" fillId="0" borderId="64" xfId="0" applyFont="1" applyBorder="1" applyAlignment="1">
      <alignment horizontal="left" wrapText="1"/>
    </xf>
    <xf numFmtId="0" fontId="24" fillId="7" borderId="65" xfId="0" applyFont="1" applyFill="1" applyBorder="1" applyAlignment="1">
      <alignment horizontal="left" shrinkToFit="1"/>
    </xf>
    <xf numFmtId="0" fontId="24" fillId="7" borderId="42" xfId="0" applyFont="1" applyFill="1" applyBorder="1" applyAlignment="1">
      <alignment horizontal="left" shrinkToFit="1"/>
    </xf>
    <xf numFmtId="170" fontId="28" fillId="0" borderId="2" xfId="0" applyNumberFormat="1" applyFont="1" applyBorder="1" applyAlignment="1">
      <alignment horizontal="center" vertical="center" wrapText="1"/>
    </xf>
    <xf numFmtId="170" fontId="28" fillId="0" borderId="9" xfId="0" applyNumberFormat="1" applyFont="1" applyBorder="1" applyAlignment="1">
      <alignment horizontal="center" vertical="center" wrapText="1"/>
    </xf>
    <xf numFmtId="0" fontId="28" fillId="0" borderId="2" xfId="0" applyFont="1" applyBorder="1" applyAlignment="1">
      <alignment horizontal="center" vertical="center" wrapText="1"/>
    </xf>
    <xf numFmtId="0" fontId="28" fillId="0" borderId="9" xfId="0" applyFont="1" applyBorder="1" applyAlignment="1">
      <alignment horizontal="center" vertical="center" wrapText="1"/>
    </xf>
    <xf numFmtId="0" fontId="28" fillId="0" borderId="5" xfId="0" applyFont="1" applyBorder="1" applyAlignment="1">
      <alignment horizontal="center" vertical="center" wrapText="1"/>
    </xf>
    <xf numFmtId="0" fontId="28" fillId="0" borderId="6" xfId="0" applyFont="1" applyBorder="1" applyAlignment="1">
      <alignment horizontal="center" vertical="center" wrapText="1"/>
    </xf>
    <xf numFmtId="0" fontId="28" fillId="0" borderId="2" xfId="0" applyFont="1" applyBorder="1" applyAlignment="1">
      <alignment horizontal="center" vertical="center" textRotation="90" wrapText="1"/>
    </xf>
    <xf numFmtId="0" fontId="28" fillId="0" borderId="4" xfId="0" applyFont="1" applyBorder="1" applyAlignment="1">
      <alignment horizontal="center" vertical="center" textRotation="90" wrapText="1"/>
    </xf>
    <xf numFmtId="0" fontId="28" fillId="0" borderId="0" xfId="0" applyFont="1" applyBorder="1" applyAlignment="1">
      <alignment horizontal="center" shrinkToFit="1"/>
    </xf>
    <xf numFmtId="0" fontId="24" fillId="0" borderId="0" xfId="0" applyFont="1" applyAlignment="1">
      <alignment horizontal="center" shrinkToFit="1"/>
    </xf>
    <xf numFmtId="0" fontId="28" fillId="0" borderId="4" xfId="0" applyFont="1" applyBorder="1" applyAlignment="1">
      <alignment horizontal="center" vertical="center" wrapText="1"/>
    </xf>
    <xf numFmtId="0" fontId="28" fillId="0" borderId="67" xfId="0" applyFont="1" applyBorder="1" applyAlignment="1">
      <alignment horizontal="center" vertical="center" wrapText="1"/>
    </xf>
    <xf numFmtId="0" fontId="28" fillId="0" borderId="7" xfId="0" applyFont="1" applyBorder="1" applyAlignment="1">
      <alignment horizontal="center" vertical="center" wrapText="1"/>
    </xf>
    <xf numFmtId="0" fontId="28" fillId="0" borderId="68" xfId="0" applyFont="1" applyBorder="1" applyAlignment="1">
      <alignment horizontal="center" vertical="center" wrapText="1"/>
    </xf>
    <xf numFmtId="0" fontId="28" fillId="0" borderId="8" xfId="0" applyFont="1" applyBorder="1" applyAlignment="1">
      <alignment horizontal="center" vertical="center" wrapText="1"/>
    </xf>
    <xf numFmtId="0" fontId="77" fillId="0" borderId="72" xfId="0" applyFont="1" applyBorder="1" applyAlignment="1">
      <alignment horizontal="center" vertical="center" textRotation="90"/>
    </xf>
    <xf numFmtId="0" fontId="77" fillId="0" borderId="75" xfId="0" applyFont="1" applyBorder="1" applyAlignment="1">
      <alignment horizontal="center" vertical="center" textRotation="90"/>
    </xf>
    <xf numFmtId="0" fontId="78" fillId="0" borderId="0" xfId="0" applyFont="1" applyBorder="1" applyAlignment="1">
      <alignment horizontal="left" vertical="top" wrapText="1"/>
    </xf>
    <xf numFmtId="0" fontId="77" fillId="0" borderId="77" xfId="0" applyFont="1" applyBorder="1" applyAlignment="1">
      <alignment horizontal="center" vertical="center" textRotation="90"/>
    </xf>
    <xf numFmtId="0" fontId="80" fillId="0" borderId="0" xfId="0" applyFont="1" applyBorder="1" applyAlignment="1">
      <alignment horizontal="center" vertical="top"/>
    </xf>
    <xf numFmtId="164" fontId="84" fillId="7" borderId="38" xfId="0" applyNumberFormat="1" applyFont="1" applyFill="1" applyBorder="1" applyAlignment="1">
      <alignment vertical="center" wrapText="1"/>
    </xf>
    <xf numFmtId="14" fontId="84" fillId="7" borderId="38" xfId="0" applyNumberFormat="1" applyFont="1" applyFill="1" applyBorder="1" applyAlignment="1">
      <alignment horizontal="center" vertical="center" wrapText="1"/>
    </xf>
    <xf numFmtId="0" fontId="45" fillId="7" borderId="39" xfId="0" applyFont="1" applyFill="1" applyBorder="1" applyAlignment="1">
      <alignment vertical="center" shrinkToFit="1"/>
    </xf>
    <xf numFmtId="0" fontId="45" fillId="7" borderId="40" xfId="0" applyFont="1" applyFill="1" applyBorder="1" applyAlignment="1">
      <alignment horizontal="center" vertical="center" shrinkToFit="1"/>
    </xf>
    <xf numFmtId="0" fontId="45" fillId="7" borderId="40" xfId="0" applyFont="1" applyFill="1" applyBorder="1" applyAlignment="1">
      <alignment vertical="center" shrinkToFit="1"/>
    </xf>
    <xf numFmtId="0" fontId="45" fillId="7" borderId="40" xfId="0" applyFont="1" applyFill="1" applyBorder="1" applyAlignment="1">
      <alignment horizontal="left" vertical="center" wrapText="1"/>
    </xf>
    <xf numFmtId="0" fontId="45" fillId="7" borderId="40" xfId="0" applyFont="1" applyFill="1" applyBorder="1" applyAlignment="1">
      <alignment horizontal="center" vertical="center" wrapText="1"/>
    </xf>
    <xf numFmtId="0" fontId="45" fillId="7" borderId="41" xfId="0" applyFont="1" applyFill="1" applyBorder="1" applyAlignment="1">
      <alignment horizontal="center" vertical="center" shrinkToFit="1"/>
    </xf>
    <xf numFmtId="165" fontId="10" fillId="7" borderId="43" xfId="0" applyNumberFormat="1" applyFont="1" applyFill="1" applyBorder="1" applyAlignment="1">
      <alignment vertical="center" shrinkToFit="1"/>
    </xf>
    <xf numFmtId="0" fontId="45" fillId="7" borderId="42" xfId="0" applyFont="1" applyFill="1" applyBorder="1" applyAlignment="1">
      <alignment horizontal="left" vertical="center" shrinkToFit="1"/>
    </xf>
    <xf numFmtId="0" fontId="45" fillId="7" borderId="40" xfId="0" applyFont="1" applyFill="1" applyBorder="1" applyAlignment="1">
      <alignment horizontal="center" vertical="center"/>
    </xf>
    <xf numFmtId="0" fontId="45" fillId="7" borderId="42" xfId="0" applyFont="1" applyFill="1" applyBorder="1" applyAlignment="1">
      <alignment horizontal="center" vertical="center" shrinkToFit="1"/>
    </xf>
    <xf numFmtId="0" fontId="86" fillId="7" borderId="40" xfId="0" applyFont="1" applyFill="1" applyBorder="1" applyAlignment="1">
      <alignment horizontal="center" vertical="center" shrinkToFit="1"/>
    </xf>
    <xf numFmtId="165" fontId="45" fillId="7" borderId="40" xfId="0" applyNumberFormat="1" applyFont="1" applyFill="1" applyBorder="1" applyAlignment="1">
      <alignment horizontal="center" vertical="center" shrinkToFit="1"/>
    </xf>
    <xf numFmtId="165" fontId="45" fillId="7" borderId="41" xfId="0" applyNumberFormat="1" applyFont="1" applyFill="1" applyBorder="1" applyAlignment="1">
      <alignment horizontal="center" vertical="center" shrinkToFit="1"/>
    </xf>
    <xf numFmtId="0" fontId="45" fillId="7" borderId="80" xfId="0" applyFont="1" applyFill="1" applyBorder="1" applyAlignment="1">
      <alignment horizontal="left" vertical="center"/>
    </xf>
    <xf numFmtId="0" fontId="45" fillId="7" borderId="48" xfId="0" applyFont="1" applyFill="1" applyBorder="1" applyAlignment="1">
      <alignment horizontal="left" vertical="center"/>
    </xf>
    <xf numFmtId="0" fontId="10" fillId="7" borderId="56" xfId="0" applyFont="1" applyFill="1" applyBorder="1" applyAlignment="1">
      <alignment horizontal="center" vertical="center" shrinkToFit="1"/>
    </xf>
    <xf numFmtId="0" fontId="10" fillId="7" borderId="42" xfId="0" applyFont="1" applyFill="1" applyBorder="1" applyAlignment="1">
      <alignment horizontal="center" vertical="center" shrinkToFit="1"/>
    </xf>
    <xf numFmtId="0" fontId="10" fillId="7" borderId="41" xfId="0" applyFont="1" applyFill="1" applyBorder="1" applyAlignment="1">
      <alignment horizontal="center" vertical="center" shrinkToFit="1"/>
    </xf>
    <xf numFmtId="0" fontId="10" fillId="7" borderId="42" xfId="0" applyFont="1" applyFill="1" applyBorder="1" applyAlignment="1">
      <alignment vertical="center" wrapText="1"/>
    </xf>
    <xf numFmtId="0" fontId="40" fillId="7" borderId="40" xfId="0" applyFont="1" applyFill="1" applyBorder="1" applyAlignment="1">
      <alignment vertical="center" shrinkToFit="1"/>
    </xf>
    <xf numFmtId="167" fontId="19" fillId="7" borderId="38" xfId="0" applyNumberFormat="1" applyFont="1" applyFill="1" applyBorder="1" applyAlignment="1">
      <alignment vertical="center" shrinkToFit="1"/>
    </xf>
    <xf numFmtId="0" fontId="37" fillId="7" borderId="38" xfId="0" applyFont="1" applyFill="1" applyBorder="1" applyAlignment="1">
      <alignment vertical="center" shrinkToFit="1"/>
    </xf>
    <xf numFmtId="0" fontId="4" fillId="7" borderId="38" xfId="0" applyFont="1" applyFill="1" applyBorder="1" applyAlignment="1">
      <alignment horizontal="center" vertical="center" shrinkToFit="1"/>
    </xf>
    <xf numFmtId="0" fontId="10" fillId="7" borderId="38" xfId="0" applyFont="1" applyFill="1" applyBorder="1" applyAlignment="1">
      <alignment vertical="center" wrapText="1"/>
    </xf>
    <xf numFmtId="0" fontId="9" fillId="7" borderId="40" xfId="0" applyFont="1" applyFill="1" applyBorder="1" applyAlignment="1">
      <alignment horizontal="center" vertical="center" shrinkToFit="1"/>
    </xf>
    <xf numFmtId="165" fontId="10" fillId="7" borderId="53" xfId="0" applyNumberFormat="1" applyFont="1" applyFill="1" applyBorder="1" applyAlignment="1">
      <alignment horizontal="center" vertical="center" shrinkToFit="1"/>
    </xf>
    <xf numFmtId="165" fontId="9" fillId="7" borderId="53" xfId="0" applyNumberFormat="1" applyFont="1" applyFill="1" applyBorder="1" applyAlignment="1">
      <alignment horizontal="center" vertical="center" shrinkToFit="1"/>
    </xf>
    <xf numFmtId="0" fontId="45" fillId="4" borderId="80" xfId="0" applyFont="1" applyFill="1" applyBorder="1" applyAlignment="1">
      <alignment horizontal="left" vertical="center"/>
    </xf>
    <xf numFmtId="0" fontId="45" fillId="4" borderId="48" xfId="0" applyFont="1" applyFill="1" applyBorder="1" applyAlignment="1">
      <alignment horizontal="left" vertical="center"/>
    </xf>
  </cellXfs>
  <cellStyles count="7">
    <cellStyle name="Normal" xfId="0" builtinId="0"/>
    <cellStyle name="Normal 2" xfId="1"/>
    <cellStyle name="Normal 2 2" xfId="3"/>
    <cellStyle name="Normal 3" xfId="2"/>
    <cellStyle name="Normal 4" xfId="4"/>
    <cellStyle name="Normal 5" xfId="5"/>
    <cellStyle name="Normal 5 2" xfId="6"/>
  </cellStyles>
  <dxfs count="504">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rgb="FF9C0006"/>
      </font>
      <fill>
        <patternFill>
          <bgColor rgb="FFFFC7CE"/>
        </patternFill>
      </fill>
    </dxf>
    <dxf>
      <font>
        <color rgb="FF9C0006"/>
      </font>
      <fill>
        <patternFill>
          <bgColor rgb="FFFFC7CE"/>
        </patternFill>
      </fill>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rgb="FF9C0006"/>
      </font>
      <fill>
        <patternFill>
          <bgColor rgb="FFFFC7CE"/>
        </patternFill>
      </fill>
    </dxf>
    <dxf>
      <font>
        <color rgb="FF9C0006"/>
      </font>
      <fill>
        <patternFill>
          <bgColor rgb="FFFFC7CE"/>
        </patternFill>
      </fill>
    </dxf>
    <dxf>
      <font>
        <color theme="0"/>
      </font>
    </dxf>
    <dxf>
      <font>
        <color theme="0"/>
      </font>
    </dxf>
    <dxf>
      <font>
        <color theme="0"/>
      </font>
    </dxf>
    <dxf>
      <font>
        <color theme="0"/>
      </font>
    </dxf>
    <dxf>
      <font>
        <color rgb="FF9C0006"/>
      </font>
      <fill>
        <patternFill>
          <bgColor rgb="FFFFC7CE"/>
        </patternFill>
      </fill>
    </dxf>
    <dxf>
      <font>
        <color rgb="FF9C0006"/>
      </font>
      <fill>
        <patternFill>
          <bgColor rgb="FFFFC7CE"/>
        </patternFill>
      </fill>
    </dxf>
    <dxf>
      <font>
        <color theme="0"/>
      </font>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C000"/>
        </patternFill>
      </fill>
    </dxf>
    <dxf>
      <fill>
        <patternFill>
          <bgColor rgb="FF00B0F0"/>
        </patternFill>
      </fill>
    </dxf>
    <dxf>
      <font>
        <color theme="0"/>
      </font>
    </dxf>
    <dxf>
      <font>
        <color rgb="FF9C0006"/>
      </font>
      <fill>
        <patternFill>
          <bgColor rgb="FFFFC7CE"/>
        </patternFill>
      </fill>
    </dxf>
    <dxf>
      <font>
        <color rgb="FF9C0006"/>
      </font>
      <fill>
        <patternFill>
          <bgColor rgb="FFFFC7CE"/>
        </patternFill>
      </fill>
    </dxf>
    <dxf>
      <font>
        <color theme="0"/>
      </font>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C000"/>
        </patternFill>
      </fill>
    </dxf>
    <dxf>
      <fill>
        <patternFill>
          <bgColor rgb="FF00B0F0"/>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C000"/>
        </patternFill>
      </fill>
    </dxf>
    <dxf>
      <fill>
        <patternFill>
          <bgColor rgb="FF00B0F0"/>
        </patternFill>
      </fill>
    </dxf>
    <dxf>
      <font>
        <color rgb="FF9C0006"/>
      </font>
      <fill>
        <patternFill>
          <bgColor rgb="FFFFC7CE"/>
        </patternFill>
      </fill>
    </dxf>
    <dxf>
      <font>
        <color rgb="FF9C0006"/>
      </font>
      <fill>
        <patternFill>
          <bgColor rgb="FFFFC7CE"/>
        </patternFill>
      </fill>
    </dxf>
    <dxf>
      <font>
        <color theme="0"/>
      </font>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C000"/>
        </patternFill>
      </fill>
    </dxf>
    <dxf>
      <fill>
        <patternFill>
          <bgColor rgb="FF00B0F0"/>
        </patternFill>
      </fill>
    </dxf>
    <dxf>
      <font>
        <color rgb="FF9C0006"/>
      </font>
      <fill>
        <patternFill>
          <bgColor rgb="FFFFC7CE"/>
        </patternFill>
      </fill>
    </dxf>
    <dxf>
      <font>
        <color rgb="FF9C0006"/>
      </font>
      <fill>
        <patternFill>
          <bgColor rgb="FFFFC7CE"/>
        </patternFill>
      </fill>
    </dxf>
    <dxf>
      <font>
        <color theme="0"/>
      </font>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C000"/>
        </patternFill>
      </fill>
    </dxf>
    <dxf>
      <fill>
        <patternFill>
          <bgColor rgb="FF00B0F0"/>
        </patternFill>
      </fill>
    </dxf>
    <dxf>
      <font>
        <color theme="0"/>
      </font>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C000"/>
        </patternFill>
      </fill>
    </dxf>
    <dxf>
      <fill>
        <patternFill>
          <bgColor rgb="FF00B0F0"/>
        </patternFill>
      </fill>
    </dxf>
    <dxf>
      <font>
        <color rgb="FF9C0006"/>
      </font>
      <fill>
        <patternFill>
          <bgColor rgb="FFFFC7CE"/>
        </patternFill>
      </fill>
    </dxf>
    <dxf>
      <font>
        <color rgb="FF9C0006"/>
      </font>
      <fill>
        <patternFill>
          <bgColor rgb="FFFFC7CE"/>
        </patternFill>
      </fill>
    </dxf>
    <dxf>
      <font>
        <color theme="0"/>
      </font>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C000"/>
        </patternFill>
      </fill>
    </dxf>
    <dxf>
      <fill>
        <patternFill>
          <bgColor rgb="FF00B0F0"/>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C000"/>
        </patternFill>
      </fill>
    </dxf>
    <dxf>
      <fill>
        <patternFill>
          <bgColor rgb="FF00B0F0"/>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C000"/>
        </patternFill>
      </fill>
    </dxf>
    <dxf>
      <fill>
        <patternFill>
          <bgColor rgb="FF00B0F0"/>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C000"/>
        </patternFill>
      </fill>
    </dxf>
    <dxf>
      <fill>
        <patternFill>
          <bgColor rgb="FF00B0F0"/>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C000"/>
        </patternFill>
      </fill>
    </dxf>
    <dxf>
      <fill>
        <patternFill>
          <bgColor rgb="FF00B0F0"/>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C000"/>
        </patternFill>
      </fill>
    </dxf>
    <dxf>
      <fill>
        <patternFill>
          <bgColor rgb="FF00B0F0"/>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C000"/>
        </patternFill>
      </fill>
    </dxf>
    <dxf>
      <fill>
        <patternFill>
          <bgColor rgb="FF00B0F0"/>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C000"/>
        </patternFill>
      </fill>
    </dxf>
    <dxf>
      <fill>
        <patternFill>
          <bgColor rgb="FF00B0F0"/>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C000"/>
        </patternFill>
      </fill>
    </dxf>
    <dxf>
      <fill>
        <patternFill>
          <bgColor rgb="FF00B0F0"/>
        </patternFill>
      </fill>
    </dxf>
    <dxf>
      <font>
        <color theme="0"/>
      </font>
    </dxf>
    <dxf>
      <font>
        <color rgb="FF9C0006"/>
      </font>
      <fill>
        <patternFill>
          <bgColor rgb="FFFFC7CE"/>
        </patternFill>
      </fill>
    </dxf>
    <dxf>
      <font>
        <color rgb="FF9C0006"/>
      </font>
      <fill>
        <patternFill>
          <bgColor rgb="FFFFC7CE"/>
        </patternFill>
      </fill>
    </dxf>
    <dxf>
      <font>
        <color theme="0"/>
      </font>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C000"/>
        </patternFill>
      </fill>
    </dxf>
    <dxf>
      <fill>
        <patternFill>
          <bgColor rgb="FF00B0F0"/>
        </patternFill>
      </fill>
    </dxf>
    <dxf>
      <font>
        <color rgb="FF9C0006"/>
      </font>
      <fill>
        <patternFill>
          <bgColor rgb="FFFFC7CE"/>
        </patternFill>
      </fill>
    </dxf>
    <dxf>
      <font>
        <color rgb="FF9C0006"/>
      </font>
      <fill>
        <patternFill>
          <bgColor rgb="FFFFC7CE"/>
        </patternFill>
      </fill>
    </dxf>
    <dxf>
      <font>
        <color theme="0"/>
      </font>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C000"/>
        </patternFill>
      </fill>
    </dxf>
    <dxf>
      <fill>
        <patternFill>
          <bgColor rgb="FF00B0F0"/>
        </patternFill>
      </fill>
    </dxf>
    <dxf>
      <font>
        <color rgb="FF9C0006"/>
      </font>
      <fill>
        <patternFill>
          <bgColor rgb="FFFFC7CE"/>
        </patternFill>
      </fill>
    </dxf>
    <dxf>
      <font>
        <color rgb="FF9C0006"/>
      </font>
      <fill>
        <patternFill>
          <bgColor rgb="FFFFC7CE"/>
        </patternFill>
      </fill>
    </dxf>
    <dxf>
      <font>
        <color theme="0"/>
      </font>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C000"/>
        </patternFill>
      </fill>
    </dxf>
    <dxf>
      <fill>
        <patternFill>
          <bgColor rgb="FF00B0F0"/>
        </patternFill>
      </fill>
    </dxf>
    <dxf>
      <font>
        <color rgb="FF9C0006"/>
      </font>
      <fill>
        <patternFill>
          <bgColor rgb="FFFFC7CE"/>
        </patternFill>
      </fill>
    </dxf>
    <dxf>
      <font>
        <color rgb="FF9C0006"/>
      </font>
      <fill>
        <patternFill>
          <bgColor rgb="FFFFC7CE"/>
        </patternFill>
      </fill>
    </dxf>
    <dxf>
      <font>
        <color theme="0"/>
      </font>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C000"/>
        </patternFill>
      </fill>
    </dxf>
    <dxf>
      <fill>
        <patternFill>
          <bgColor rgb="FF00B0F0"/>
        </patternFill>
      </fill>
    </dxf>
    <dxf>
      <font>
        <color rgb="FF9C0006"/>
      </font>
      <fill>
        <patternFill>
          <bgColor rgb="FFFFC7CE"/>
        </patternFill>
      </fill>
    </dxf>
    <dxf>
      <font>
        <color rgb="FF9C0006"/>
      </font>
      <fill>
        <patternFill>
          <bgColor rgb="FFFFC7CE"/>
        </patternFill>
      </fill>
    </dxf>
    <dxf>
      <font>
        <color theme="0"/>
      </font>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C000"/>
        </patternFill>
      </fill>
    </dxf>
    <dxf>
      <fill>
        <patternFill>
          <bgColor rgb="FF00B0F0"/>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C000"/>
        </patternFill>
      </fill>
    </dxf>
    <dxf>
      <fill>
        <patternFill>
          <bgColor rgb="FF00B0F0"/>
        </patternFill>
      </fill>
    </dxf>
    <dxf>
      <font>
        <color rgb="FF9C0006"/>
      </font>
      <fill>
        <patternFill>
          <bgColor rgb="FFFFC7CE"/>
        </patternFill>
      </fill>
    </dxf>
    <dxf>
      <font>
        <color rgb="FF9C0006"/>
      </font>
      <fill>
        <patternFill>
          <bgColor rgb="FFFFC7CE"/>
        </patternFill>
      </fill>
    </dxf>
    <dxf>
      <font>
        <color theme="0"/>
      </font>
    </dxf>
    <dxf>
      <font>
        <color rgb="FF9C0006"/>
      </font>
      <fill>
        <patternFill>
          <bgColor rgb="FFFFC7CE"/>
        </patternFill>
      </fill>
    </dxf>
    <dxf>
      <font>
        <color rgb="FF9C0006"/>
      </font>
      <fill>
        <patternFill>
          <bgColor rgb="FFFFC7CE"/>
        </patternFill>
      </fill>
    </dxf>
    <dxf>
      <font>
        <color theme="0"/>
      </font>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C000"/>
        </patternFill>
      </fill>
    </dxf>
    <dxf>
      <fill>
        <patternFill>
          <bgColor rgb="FF00B0F0"/>
        </patternFill>
      </fill>
    </dxf>
    <dxf>
      <font>
        <color rgb="FF9C0006"/>
      </font>
      <fill>
        <patternFill>
          <bgColor rgb="FFFFC7CE"/>
        </patternFill>
      </fill>
    </dxf>
    <dxf>
      <font>
        <color rgb="FF9C0006"/>
      </font>
      <fill>
        <patternFill>
          <bgColor rgb="FFFFC7CE"/>
        </patternFill>
      </fill>
    </dxf>
    <dxf>
      <font>
        <color theme="0"/>
      </font>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C000"/>
        </patternFill>
      </fill>
    </dxf>
    <dxf>
      <fill>
        <patternFill>
          <bgColor rgb="FF00B0F0"/>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C000"/>
        </patternFill>
      </fill>
    </dxf>
    <dxf>
      <fill>
        <patternFill>
          <bgColor rgb="FF00B0F0"/>
        </patternFill>
      </fill>
    </dxf>
    <dxf>
      <font>
        <color rgb="FF9C0006"/>
      </font>
      <fill>
        <patternFill>
          <bgColor rgb="FFFFC7CE"/>
        </patternFill>
      </fill>
    </dxf>
    <dxf>
      <font>
        <color rgb="FF9C0006"/>
      </font>
      <fill>
        <patternFill>
          <bgColor rgb="FFFFC7CE"/>
        </patternFill>
      </fill>
    </dxf>
    <dxf>
      <font>
        <color theme="0"/>
      </font>
    </dxf>
    <dxf>
      <font>
        <color theme="0" tint="-0.34998626667073579"/>
      </font>
    </dxf>
    <dxf>
      <font>
        <color theme="0"/>
      </font>
    </dxf>
    <dxf>
      <font>
        <color theme="0"/>
      </font>
    </dxf>
    <dxf>
      <font>
        <color theme="0" tint="-0.34998626667073579"/>
      </font>
    </dxf>
    <dxf>
      <font>
        <color theme="0"/>
      </font>
    </dxf>
    <dxf>
      <font>
        <color theme="0"/>
      </font>
    </dxf>
    <dxf>
      <font>
        <color theme="0" tint="-0.34998626667073579"/>
      </font>
    </dxf>
    <dxf>
      <font>
        <color theme="0"/>
      </font>
    </dxf>
    <dxf>
      <font>
        <color theme="0"/>
      </font>
    </dxf>
    <dxf>
      <font>
        <color theme="0"/>
      </font>
    </dxf>
    <dxf>
      <font>
        <color theme="0" tint="-0.34998626667073579"/>
      </font>
    </dxf>
    <dxf>
      <font>
        <color theme="0"/>
      </font>
    </dxf>
    <dxf>
      <font>
        <color theme="0"/>
      </font>
    </dxf>
    <dxf>
      <font>
        <color theme="0" tint="-0.34998626667073579"/>
      </font>
    </dxf>
    <dxf>
      <font>
        <color theme="0"/>
      </font>
    </dxf>
    <dxf>
      <font>
        <color theme="0"/>
      </font>
    </dxf>
    <dxf>
      <font>
        <color theme="0" tint="-0.34998626667073579"/>
      </font>
    </dxf>
    <dxf>
      <font>
        <color theme="0"/>
      </font>
    </dxf>
    <dxf>
      <font>
        <color theme="0"/>
      </font>
    </dxf>
    <dxf>
      <font>
        <color theme="0"/>
      </font>
    </dxf>
    <dxf>
      <font>
        <color theme="0" tint="-0.34998626667073579"/>
      </font>
    </dxf>
    <dxf>
      <font>
        <color theme="0"/>
      </font>
    </dxf>
    <dxf>
      <font>
        <color theme="0"/>
      </font>
    </dxf>
    <dxf>
      <font>
        <color theme="0" tint="-0.34998626667073579"/>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tint="-0.34998626667073579"/>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tint="-0.34998626667073579"/>
      </font>
    </dxf>
    <dxf>
      <font>
        <color theme="0"/>
      </font>
    </dxf>
    <dxf>
      <font>
        <color theme="0"/>
      </font>
    </dxf>
    <dxf>
      <font>
        <color theme="0" tint="-0.34998626667073579"/>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tint="-0.34998626667073579"/>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tint="-0.34998626667073579"/>
      </font>
    </dxf>
    <dxf>
      <font>
        <color theme="0"/>
      </font>
    </dxf>
    <dxf>
      <font>
        <color theme="0"/>
      </font>
    </dxf>
    <dxf>
      <font>
        <color theme="0" tint="-0.34998626667073579"/>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tint="-0.34998626667073579"/>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rgb="FF9C0006"/>
      </font>
      <fill>
        <patternFill>
          <bgColor rgb="FFFFC7CE"/>
        </patternFill>
      </fill>
    </dxf>
    <dxf>
      <font>
        <color rgb="FF9C0006"/>
      </font>
      <fill>
        <patternFill>
          <bgColor rgb="FFFFC7CE"/>
        </patternFill>
      </fill>
    </dxf>
    <dxf>
      <font>
        <color theme="0"/>
      </font>
    </dxf>
    <dxf>
      <font>
        <color theme="0"/>
      </font>
    </dxf>
    <dxf>
      <font>
        <color theme="0" tint="-0.34998626667073579"/>
      </font>
    </dxf>
    <dxf>
      <font>
        <color theme="0"/>
      </font>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C000"/>
        </patternFill>
      </fill>
    </dxf>
    <dxf>
      <fill>
        <patternFill>
          <bgColor rgb="FF00B0F0"/>
        </patternFill>
      </fill>
    </dxf>
    <dxf>
      <font>
        <color theme="0"/>
      </font>
      <fill>
        <patternFill patternType="none">
          <bgColor auto="1"/>
        </patternFill>
      </fill>
    </dxf>
    <dxf>
      <font>
        <b/>
        <i val="0"/>
      </font>
      <fill>
        <patternFill>
          <bgColor rgb="FF92D050"/>
        </patternFill>
      </fill>
    </dxf>
    <dxf>
      <font>
        <color rgb="FF9C0006"/>
      </font>
      <fill>
        <patternFill>
          <bgColor rgb="FFFFC7CE"/>
        </patternFill>
      </fill>
    </dxf>
    <dxf>
      <font>
        <color rgb="FF9C0006"/>
      </font>
      <fill>
        <patternFill>
          <bgColor rgb="FFFFC7CE"/>
        </patternFill>
      </fill>
    </dxf>
    <dxf>
      <font>
        <color theme="0"/>
      </font>
    </dxf>
    <dxf>
      <font>
        <color theme="0"/>
      </font>
    </dxf>
    <dxf>
      <font>
        <color theme="0" tint="-0.34998626667073579"/>
      </font>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C000"/>
        </patternFill>
      </fill>
    </dxf>
    <dxf>
      <fill>
        <patternFill>
          <bgColor rgb="FF00B0F0"/>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rgb="FFFFC000"/>
        </patternFill>
      </fill>
    </dxf>
    <dxf>
      <fill>
        <patternFill>
          <bgColor rgb="FF00B0F0"/>
        </patternFill>
      </fill>
    </dxf>
    <dxf>
      <font>
        <color theme="0"/>
      </font>
      <fill>
        <patternFill patternType="none">
          <bgColor auto="1"/>
        </patternFill>
      </fill>
    </dxf>
    <dxf>
      <font>
        <color theme="0"/>
      </font>
    </dxf>
    <dxf>
      <font>
        <b/>
        <i val="0"/>
      </font>
      <fill>
        <patternFill>
          <bgColor rgb="FF92D050"/>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theme="0"/>
      </font>
    </dxf>
    <dxf>
      <font>
        <color theme="0"/>
      </font>
    </dxf>
    <dxf>
      <font>
        <color theme="0" tint="-0.34998626667073579"/>
      </font>
    </dxf>
    <dxf>
      <font>
        <color rgb="FF9C0006"/>
      </font>
      <fill>
        <patternFill>
          <bgColor rgb="FFFFC7CE"/>
        </patternFill>
      </fill>
    </dxf>
    <dxf>
      <font>
        <color rgb="FF9C0006"/>
      </font>
      <fill>
        <patternFill>
          <bgColor rgb="FFFFC7CE"/>
        </patternFill>
      </fill>
    </dxf>
    <dxf>
      <font>
        <color theme="0"/>
      </font>
    </dxf>
    <dxf>
      <font>
        <color theme="0"/>
      </font>
    </dxf>
    <dxf>
      <font>
        <color theme="0" tint="-0.34998626667073579"/>
      </font>
    </dxf>
    <dxf>
      <font>
        <color rgb="FF9C0006"/>
      </font>
      <fill>
        <patternFill>
          <bgColor rgb="FFFFC7CE"/>
        </patternFill>
      </fill>
    </dxf>
    <dxf>
      <font>
        <color rgb="FF9C0006"/>
      </font>
      <fill>
        <patternFill>
          <bgColor rgb="FFFFC7CE"/>
        </patternFill>
      </fill>
    </dxf>
    <dxf>
      <font>
        <color theme="0"/>
      </font>
    </dxf>
    <dxf>
      <font>
        <color theme="0"/>
      </font>
    </dxf>
    <dxf>
      <font>
        <color theme="0" tint="-0.34998626667073579"/>
      </font>
    </dxf>
    <dxf>
      <font>
        <color rgb="FF9C0006"/>
      </font>
      <fill>
        <patternFill>
          <bgColor rgb="FFFFC7CE"/>
        </patternFill>
      </fill>
    </dxf>
    <dxf>
      <font>
        <color rgb="FF9C0006"/>
      </font>
      <fill>
        <patternFill>
          <bgColor rgb="FFFFC7CE"/>
        </patternFill>
      </fill>
    </dxf>
    <dxf>
      <font>
        <color theme="0"/>
      </font>
    </dxf>
    <dxf>
      <font>
        <color theme="0"/>
      </font>
    </dxf>
    <dxf>
      <font>
        <color theme="0" tint="-0.34998626667073579"/>
      </font>
    </dxf>
    <dxf>
      <font>
        <color rgb="FF9C0006"/>
      </font>
      <fill>
        <patternFill>
          <bgColor rgb="FFFFC7CE"/>
        </patternFill>
      </fill>
    </dxf>
    <dxf>
      <font>
        <color rgb="FF9C0006"/>
      </font>
      <fill>
        <patternFill>
          <bgColor rgb="FFFFC7CE"/>
        </patternFill>
      </fill>
    </dxf>
    <dxf>
      <font>
        <color theme="0"/>
      </font>
    </dxf>
    <dxf>
      <font>
        <color theme="0"/>
      </font>
    </dxf>
    <dxf>
      <font>
        <color theme="0" tint="-0.34998626667073579"/>
      </font>
    </dxf>
    <dxf>
      <font>
        <color rgb="FF9C0006"/>
      </font>
      <fill>
        <patternFill>
          <bgColor rgb="FFFFC7CE"/>
        </patternFill>
      </fill>
    </dxf>
    <dxf>
      <font>
        <color rgb="FF9C0006"/>
      </font>
      <fill>
        <patternFill>
          <bgColor rgb="FFFFC7CE"/>
        </patternFill>
      </fill>
    </dxf>
    <dxf>
      <font>
        <color theme="0"/>
      </font>
    </dxf>
    <dxf>
      <font>
        <color theme="0"/>
      </font>
    </dxf>
    <dxf>
      <font>
        <color theme="0" tint="-0.34998626667073579"/>
      </font>
    </dxf>
    <dxf>
      <font>
        <color rgb="FF9C0006"/>
      </font>
      <fill>
        <patternFill>
          <bgColor rgb="FFFFC7CE"/>
        </patternFill>
      </fill>
    </dxf>
    <dxf>
      <font>
        <color rgb="FF9C0006"/>
      </font>
      <fill>
        <patternFill>
          <bgColor rgb="FFFFC7CE"/>
        </patternFill>
      </fill>
    </dxf>
    <dxf>
      <font>
        <color theme="0"/>
      </font>
    </dxf>
    <dxf>
      <font>
        <color theme="0"/>
      </font>
    </dxf>
    <dxf>
      <font>
        <color theme="0" tint="-0.34998626667073579"/>
      </font>
    </dxf>
    <dxf>
      <font>
        <color rgb="FF9C0006"/>
      </font>
      <fill>
        <patternFill>
          <bgColor rgb="FFFFC7CE"/>
        </patternFill>
      </fill>
    </dxf>
    <dxf>
      <font>
        <color rgb="FF9C0006"/>
      </font>
      <fill>
        <patternFill>
          <bgColor rgb="FFFFC7CE"/>
        </patternFill>
      </fill>
    </dxf>
    <dxf>
      <font>
        <color theme="0"/>
      </font>
    </dxf>
    <dxf>
      <font>
        <color theme="0"/>
      </font>
    </dxf>
    <dxf>
      <font>
        <color theme="0" tint="-0.34998626667073579"/>
      </font>
    </dxf>
    <dxf>
      <font>
        <color rgb="FF9C0006"/>
      </font>
      <fill>
        <patternFill>
          <bgColor rgb="FFFFC7CE"/>
        </patternFill>
      </fill>
    </dxf>
    <dxf>
      <font>
        <color rgb="FF9C0006"/>
      </font>
      <fill>
        <patternFill>
          <bgColor rgb="FFFFC7CE"/>
        </patternFill>
      </fill>
    </dxf>
    <dxf>
      <font>
        <color theme="0"/>
      </font>
    </dxf>
    <dxf>
      <font>
        <color theme="0"/>
      </font>
    </dxf>
    <dxf>
      <font>
        <color theme="0" tint="-0.34998626667073579"/>
      </font>
    </dxf>
    <dxf>
      <fill>
        <patternFill>
          <bgColor indexed="47"/>
        </patternFill>
      </fill>
      <border>
        <left style="thin">
          <color indexed="64"/>
        </left>
        <right style="thin">
          <color indexed="64"/>
        </right>
        <top style="thin">
          <color indexed="64"/>
        </top>
        <bottom style="thin">
          <color indexed="64"/>
        </bottom>
      </border>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dxf>
    <dxf>
      <font>
        <color theme="0"/>
      </font>
    </dxf>
    <dxf>
      <font>
        <color rgb="FFFFFF00"/>
      </font>
      <fill>
        <patternFill>
          <bgColor theme="1"/>
        </patternFill>
      </fill>
    </dxf>
    <dxf>
      <font>
        <color theme="0"/>
      </font>
      <fill>
        <patternFill patternType="none">
          <bgColor auto="1"/>
        </patternFill>
      </fill>
    </dxf>
    <dxf>
      <font>
        <color rgb="FFFFFF00"/>
      </font>
      <fill>
        <patternFill>
          <bgColor theme="1"/>
        </patternFill>
      </fill>
    </dxf>
    <dxf>
      <font>
        <color theme="0"/>
      </font>
      <fill>
        <patternFill patternType="none">
          <bgColor auto="1"/>
        </patternFill>
      </fill>
    </dxf>
    <dxf>
      <font>
        <color rgb="FFFFFF00"/>
      </font>
      <fill>
        <patternFill>
          <bgColor theme="1"/>
        </patternFill>
      </fill>
    </dxf>
    <dxf>
      <font>
        <color theme="0"/>
      </font>
      <fill>
        <patternFill patternType="none">
          <bgColor auto="1"/>
        </patternFill>
      </fill>
    </dxf>
    <dxf>
      <font>
        <color theme="0"/>
      </font>
    </dxf>
    <dxf>
      <font>
        <color rgb="FFFFFF00"/>
      </font>
      <fill>
        <patternFill>
          <bgColor theme="1"/>
        </patternFill>
      </fill>
    </dxf>
    <dxf>
      <font>
        <color theme="0"/>
      </font>
      <fill>
        <patternFill patternType="none">
          <bgColor auto="1"/>
        </patternFill>
      </fill>
    </dxf>
    <dxf>
      <font>
        <color rgb="FFFFFF00"/>
      </font>
      <fill>
        <patternFill>
          <bgColor theme="1"/>
        </patternFill>
      </fill>
    </dxf>
    <dxf>
      <font>
        <color theme="0"/>
      </font>
      <fill>
        <patternFill patternType="none">
          <bgColor auto="1"/>
        </patternFill>
      </fill>
    </dxf>
    <dxf>
      <font>
        <color rgb="FFFFFF00"/>
      </font>
      <fill>
        <patternFill>
          <bgColor theme="1"/>
        </patternFill>
      </fill>
    </dxf>
    <dxf>
      <font>
        <color theme="0"/>
      </font>
      <fill>
        <patternFill patternType="none">
          <bgColor auto="1"/>
        </patternFill>
      </fill>
    </dxf>
    <dxf>
      <font>
        <color rgb="FFFFFF00"/>
      </font>
      <fill>
        <patternFill>
          <bgColor theme="1"/>
        </patternFill>
      </fill>
    </dxf>
    <dxf>
      <font>
        <color theme="0"/>
      </font>
      <fill>
        <patternFill patternType="none">
          <bgColor auto="1"/>
        </patternFill>
      </fill>
    </dxf>
    <dxf>
      <font>
        <color rgb="FFFFFF00"/>
      </font>
      <fill>
        <patternFill>
          <bgColor theme="1"/>
        </patternFill>
      </fill>
    </dxf>
    <dxf>
      <font>
        <color theme="0"/>
      </font>
      <fill>
        <patternFill patternType="none">
          <bgColor auto="1"/>
        </patternFill>
      </fill>
    </dxf>
    <dxf>
      <font>
        <color rgb="FFFFFF00"/>
      </font>
      <fill>
        <patternFill>
          <bgColor theme="1"/>
        </patternFill>
      </fill>
    </dxf>
    <dxf>
      <font>
        <color theme="0"/>
      </font>
      <fill>
        <patternFill patternType="none">
          <bgColor auto="1"/>
        </patternFill>
      </fill>
    </dxf>
    <dxf>
      <font>
        <color rgb="FFFFFF00"/>
      </font>
      <fill>
        <patternFill>
          <bgColor theme="1"/>
        </patternFill>
      </fill>
    </dxf>
    <dxf>
      <font>
        <color theme="0"/>
      </font>
      <fill>
        <patternFill patternType="none">
          <bgColor auto="1"/>
        </patternFill>
      </fill>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ill>
        <patternFill>
          <bgColor rgb="FF0070C0"/>
        </patternFill>
      </fill>
    </dxf>
    <dxf>
      <fill>
        <patternFill>
          <bgColor theme="9" tint="-0.24994659260841701"/>
        </patternFill>
      </fill>
    </dxf>
    <dxf>
      <fill>
        <patternFill>
          <bgColor rgb="FF00B050"/>
        </patternFill>
      </fill>
    </dxf>
    <dxf>
      <fill>
        <patternFill>
          <bgColor rgb="FFC0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581071</xdr:colOff>
      <xdr:row>3</xdr:row>
      <xdr:rowOff>11206</xdr:rowOff>
    </xdr:from>
    <xdr:to>
      <xdr:col>5</xdr:col>
      <xdr:colOff>1541557</xdr:colOff>
      <xdr:row>3</xdr:row>
      <xdr:rowOff>11906</xdr:rowOff>
    </xdr:to>
    <xdr:cxnSp macro="">
      <xdr:nvCxnSpPr>
        <xdr:cNvPr id="2" name="Straight Connector 1"/>
        <xdr:cNvCxnSpPr/>
      </xdr:nvCxnSpPr>
      <xdr:spPr>
        <a:xfrm>
          <a:off x="3333796" y="725581"/>
          <a:ext cx="1674861" cy="700"/>
        </a:xfrm>
        <a:prstGeom prst="line">
          <a:avLst/>
        </a:prstGeom>
        <a:ln w="12700">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468106</xdr:colOff>
      <xdr:row>5</xdr:row>
      <xdr:rowOff>11206</xdr:rowOff>
    </xdr:from>
    <xdr:to>
      <xdr:col>6</xdr:col>
      <xdr:colOff>1197431</xdr:colOff>
      <xdr:row>5</xdr:row>
      <xdr:rowOff>13607</xdr:rowOff>
    </xdr:to>
    <xdr:cxnSp macro="">
      <xdr:nvCxnSpPr>
        <xdr:cNvPr id="5" name="Straight Connector 4"/>
        <xdr:cNvCxnSpPr/>
      </xdr:nvCxnSpPr>
      <xdr:spPr>
        <a:xfrm>
          <a:off x="3788249" y="1589635"/>
          <a:ext cx="1504932" cy="2401"/>
        </a:xfrm>
        <a:prstGeom prst="line">
          <a:avLst/>
        </a:prstGeom>
        <a:ln w="12700">
          <a:solidFill>
            <a:schemeClr val="tx1"/>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145676</xdr:colOff>
      <xdr:row>0</xdr:row>
      <xdr:rowOff>100852</xdr:rowOff>
    </xdr:from>
    <xdr:to>
      <xdr:col>2</xdr:col>
      <xdr:colOff>986117</xdr:colOff>
      <xdr:row>5</xdr:row>
      <xdr:rowOff>179294</xdr:rowOff>
    </xdr:to>
    <xdr:sp macro="" textlink="">
      <xdr:nvSpPr>
        <xdr:cNvPr id="2" name="Down Arrow 1"/>
        <xdr:cNvSpPr/>
      </xdr:nvSpPr>
      <xdr:spPr>
        <a:xfrm>
          <a:off x="1187823" y="100852"/>
          <a:ext cx="840441" cy="1277471"/>
        </a:xfrm>
        <a:prstGeom prst="downArrow">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7327</xdr:colOff>
      <xdr:row>3</xdr:row>
      <xdr:rowOff>36635</xdr:rowOff>
    </xdr:from>
    <xdr:to>
      <xdr:col>5</xdr:col>
      <xdr:colOff>476250</xdr:colOff>
      <xdr:row>3</xdr:row>
      <xdr:rowOff>36635</xdr:rowOff>
    </xdr:to>
    <xdr:cxnSp macro="">
      <xdr:nvCxnSpPr>
        <xdr:cNvPr id="3" name="Straight Connector 2"/>
        <xdr:cNvCxnSpPr/>
      </xdr:nvCxnSpPr>
      <xdr:spPr>
        <a:xfrm>
          <a:off x="674077" y="578827"/>
          <a:ext cx="1091711" cy="0"/>
        </a:xfrm>
        <a:prstGeom prst="line">
          <a:avLst/>
        </a:prstGeom>
        <a:ln w="12700"/>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V294"/>
  <sheetViews>
    <sheetView view="pageBreakPreview" topLeftCell="A15" zoomScale="85" zoomScaleNormal="85" zoomScaleSheetLayoutView="85" workbookViewId="0">
      <selection activeCell="A11" sqref="A11:XFD244"/>
    </sheetView>
  </sheetViews>
  <sheetFormatPr defaultRowHeight="18.75" x14ac:dyDescent="0.25"/>
  <cols>
    <col min="1" max="1" width="19.7109375" customWidth="1"/>
    <col min="3" max="3" width="3.7109375" style="2" customWidth="1"/>
    <col min="4" max="4" width="8.7109375" style="191" customWidth="1"/>
    <col min="5" max="5" width="10.7109375" style="4" customWidth="1"/>
    <col min="6" max="6" width="38.7109375" style="2" customWidth="1"/>
    <col min="7" max="7" width="3.7109375" style="191" customWidth="1"/>
    <col min="8" max="8" width="5.7109375" style="191" customWidth="1"/>
    <col min="9" max="9" width="8.7109375" style="9" customWidth="1"/>
    <col min="10" max="10" width="7.7109375" style="2" customWidth="1"/>
    <col min="11" max="11" width="4" style="191" customWidth="1"/>
    <col min="12" max="12" width="5.7109375" style="191" customWidth="1"/>
    <col min="13" max="14" width="4" style="191" customWidth="1"/>
    <col min="15" max="15" width="8.7109375" style="19" customWidth="1"/>
    <col min="16" max="16" width="7.7109375" style="191" customWidth="1"/>
    <col min="17" max="19" width="4" style="191" customWidth="1"/>
  </cols>
  <sheetData>
    <row r="1" spans="1:22" x14ac:dyDescent="0.25">
      <c r="D1" s="200"/>
      <c r="F1" s="2">
        <v>7</v>
      </c>
      <c r="G1" s="200">
        <v>8</v>
      </c>
      <c r="H1" s="200">
        <v>13</v>
      </c>
      <c r="K1" s="200"/>
      <c r="L1" s="200"/>
      <c r="M1" s="200"/>
      <c r="N1" s="200"/>
      <c r="P1" s="200"/>
      <c r="Q1" s="200"/>
      <c r="R1" s="200"/>
      <c r="S1" s="200"/>
    </row>
    <row r="2" spans="1:22" ht="18.75" customHeight="1" x14ac:dyDescent="0.25">
      <c r="D2" s="581" t="s">
        <v>1485</v>
      </c>
      <c r="E2" s="581"/>
      <c r="F2" s="581"/>
      <c r="G2" s="579" t="s">
        <v>2695</v>
      </c>
      <c r="H2" s="579"/>
      <c r="I2" s="579"/>
      <c r="J2" s="579"/>
      <c r="K2" s="579"/>
      <c r="L2" s="579"/>
      <c r="M2" s="579"/>
      <c r="N2" s="579"/>
      <c r="O2" s="579"/>
      <c r="P2" s="579"/>
      <c r="Q2" s="579"/>
      <c r="R2" s="579"/>
      <c r="S2" s="579"/>
    </row>
    <row r="3" spans="1:22" ht="18.75" customHeight="1" x14ac:dyDescent="0.25">
      <c r="D3" s="582" t="s">
        <v>1486</v>
      </c>
      <c r="E3" s="582"/>
      <c r="F3" s="582"/>
      <c r="G3" s="579"/>
      <c r="H3" s="579"/>
      <c r="I3" s="579"/>
      <c r="J3" s="579"/>
      <c r="K3" s="579"/>
      <c r="L3" s="579"/>
      <c r="M3" s="579"/>
      <c r="N3" s="579"/>
      <c r="O3" s="579"/>
      <c r="P3" s="579"/>
      <c r="Q3" s="579"/>
      <c r="R3" s="579"/>
      <c r="S3" s="579"/>
    </row>
    <row r="4" spans="1:22" ht="20.25" x14ac:dyDescent="0.25">
      <c r="B4" t="s">
        <v>3098</v>
      </c>
      <c r="G4" s="580" t="str">
        <f>VLOOKUP(B4,$U$4:$V$14,2,0)</f>
        <v>ĐẠI HỌC CHÍNH QUY - K64</v>
      </c>
      <c r="H4" s="580"/>
      <c r="I4" s="580"/>
      <c r="J4" s="580"/>
      <c r="K4" s="580"/>
      <c r="L4" s="580"/>
      <c r="M4" s="580"/>
      <c r="N4" s="580"/>
      <c r="O4" s="580"/>
      <c r="P4" s="580"/>
      <c r="Q4" s="580"/>
      <c r="R4" s="580"/>
      <c r="S4" s="580"/>
      <c r="U4" t="s">
        <v>24</v>
      </c>
      <c r="V4" t="s">
        <v>2387</v>
      </c>
    </row>
    <row r="5" spans="1:22" x14ac:dyDescent="0.25">
      <c r="C5" s="8"/>
      <c r="D5" s="11" t="s">
        <v>1491</v>
      </c>
      <c r="E5" s="2"/>
      <c r="U5" t="s">
        <v>2372</v>
      </c>
      <c r="V5" t="s">
        <v>2373</v>
      </c>
    </row>
    <row r="6" spans="1:22" x14ac:dyDescent="0.25">
      <c r="C6" s="8"/>
      <c r="D6" s="595" t="s">
        <v>1517</v>
      </c>
      <c r="E6" s="595"/>
      <c r="F6" s="595"/>
      <c r="G6" s="595"/>
      <c r="H6" s="595"/>
      <c r="I6" s="595"/>
      <c r="J6" s="595"/>
      <c r="K6" s="595"/>
      <c r="L6" s="595"/>
      <c r="M6" s="595"/>
      <c r="N6" s="595"/>
      <c r="O6" s="595"/>
      <c r="P6" s="595"/>
      <c r="Q6" s="595"/>
      <c r="R6" s="595"/>
      <c r="S6" s="595"/>
      <c r="U6" t="s">
        <v>2374</v>
      </c>
      <c r="V6" t="s">
        <v>2375</v>
      </c>
    </row>
    <row r="7" spans="1:22" ht="33.75" customHeight="1" x14ac:dyDescent="0.25">
      <c r="D7" s="595" t="s">
        <v>2369</v>
      </c>
      <c r="E7" s="595"/>
      <c r="F7" s="595"/>
      <c r="G7" s="595"/>
      <c r="H7" s="595"/>
      <c r="I7" s="595"/>
      <c r="J7" s="595"/>
      <c r="K7" s="595"/>
      <c r="L7" s="595"/>
      <c r="M7" s="595"/>
      <c r="N7" s="595"/>
      <c r="O7" s="595"/>
      <c r="P7" s="595"/>
      <c r="Q7" s="595"/>
      <c r="R7" s="595"/>
      <c r="S7" s="595"/>
      <c r="U7" t="s">
        <v>22</v>
      </c>
      <c r="V7" t="s">
        <v>2388</v>
      </c>
    </row>
    <row r="8" spans="1:22" x14ac:dyDescent="0.25">
      <c r="C8" s="8"/>
      <c r="D8" s="595" t="s">
        <v>3094</v>
      </c>
      <c r="E8" s="595"/>
      <c r="F8" s="595"/>
      <c r="G8" s="595"/>
      <c r="H8" s="595"/>
      <c r="I8" s="595"/>
      <c r="J8" s="595"/>
      <c r="K8" s="595"/>
      <c r="L8" s="595"/>
      <c r="M8" s="595"/>
      <c r="N8" s="595"/>
      <c r="O8" s="595"/>
      <c r="P8" s="595"/>
      <c r="Q8" s="595"/>
      <c r="R8" s="595"/>
      <c r="S8" s="595"/>
      <c r="U8" t="s">
        <v>2378</v>
      </c>
      <c r="V8" t="s">
        <v>2379</v>
      </c>
    </row>
    <row r="9" spans="1:22" x14ac:dyDescent="0.25">
      <c r="C9" s="8"/>
      <c r="D9" s="595" t="s">
        <v>2365</v>
      </c>
      <c r="E9" s="595"/>
      <c r="F9" s="595"/>
      <c r="G9" s="595"/>
      <c r="H9" s="595"/>
      <c r="I9" s="595"/>
      <c r="J9" s="595"/>
      <c r="K9" s="595"/>
      <c r="L9" s="595"/>
      <c r="M9" s="595"/>
      <c r="N9" s="595"/>
      <c r="O9" s="595"/>
      <c r="P9" s="595"/>
      <c r="Q9" s="595"/>
      <c r="R9" s="595"/>
      <c r="S9" s="595"/>
      <c r="U9" t="s">
        <v>2380</v>
      </c>
      <c r="V9" t="s">
        <v>2382</v>
      </c>
    </row>
    <row r="10" spans="1:22" x14ac:dyDescent="0.25">
      <c r="C10" s="8"/>
      <c r="D10" s="595" t="s">
        <v>2366</v>
      </c>
      <c r="E10" s="595"/>
      <c r="F10" s="595"/>
      <c r="G10" s="595"/>
      <c r="H10" s="595"/>
      <c r="I10" s="595"/>
      <c r="J10" s="595"/>
      <c r="K10" s="595"/>
      <c r="L10" s="595"/>
      <c r="M10" s="595"/>
      <c r="N10" s="595"/>
      <c r="O10" s="595"/>
      <c r="P10" s="595"/>
      <c r="Q10" s="595"/>
      <c r="R10" s="595"/>
      <c r="S10" s="595"/>
      <c r="U10" t="s">
        <v>2376</v>
      </c>
      <c r="V10" t="s">
        <v>2377</v>
      </c>
    </row>
    <row r="11" spans="1:22" ht="91.5" customHeight="1" x14ac:dyDescent="0.25">
      <c r="C11" s="8"/>
      <c r="D11" s="595" t="s">
        <v>1519</v>
      </c>
      <c r="E11" s="595"/>
      <c r="F11" s="595"/>
      <c r="G11" s="595"/>
      <c r="H11" s="595"/>
      <c r="I11" s="595"/>
      <c r="J11" s="595"/>
      <c r="K11" s="595"/>
      <c r="L11" s="595"/>
      <c r="M11" s="595"/>
      <c r="N11" s="595"/>
      <c r="O11" s="595"/>
      <c r="P11" s="595"/>
      <c r="Q11" s="595"/>
      <c r="R11" s="595"/>
      <c r="S11" s="595"/>
      <c r="U11" t="s">
        <v>2381</v>
      </c>
      <c r="V11" t="s">
        <v>2383</v>
      </c>
    </row>
    <row r="12" spans="1:22" ht="91.5" customHeight="1" thickBot="1" x14ac:dyDescent="0.3">
      <c r="D12" s="201"/>
      <c r="U12" t="s">
        <v>2386</v>
      </c>
      <c r="V12" t="s">
        <v>2385</v>
      </c>
    </row>
    <row r="13" spans="1:22" ht="91.5" customHeight="1" x14ac:dyDescent="0.25">
      <c r="C13" s="583" t="s">
        <v>1504</v>
      </c>
      <c r="D13" s="586" t="s">
        <v>2202</v>
      </c>
      <c r="E13" s="589" t="s">
        <v>1510</v>
      </c>
      <c r="F13" s="586" t="s">
        <v>1509</v>
      </c>
      <c r="G13" s="592" t="s">
        <v>1479</v>
      </c>
      <c r="H13" s="601" t="s">
        <v>1483</v>
      </c>
      <c r="I13" s="597" t="s">
        <v>1512</v>
      </c>
      <c r="J13" s="597"/>
      <c r="K13" s="597"/>
      <c r="L13" s="597"/>
      <c r="M13" s="597"/>
      <c r="N13" s="602"/>
      <c r="O13" s="596" t="s">
        <v>2367</v>
      </c>
      <c r="P13" s="597"/>
      <c r="Q13" s="597"/>
      <c r="R13" s="597"/>
      <c r="S13" s="598"/>
      <c r="U13" t="s">
        <v>2384</v>
      </c>
      <c r="V13" t="s">
        <v>2370</v>
      </c>
    </row>
    <row r="14" spans="1:22" ht="91.5" customHeight="1" x14ac:dyDescent="0.25">
      <c r="C14" s="584"/>
      <c r="D14" s="587"/>
      <c r="E14" s="590"/>
      <c r="F14" s="587"/>
      <c r="G14" s="593"/>
      <c r="H14" s="599"/>
      <c r="I14" s="603" t="s">
        <v>1481</v>
      </c>
      <c r="J14" s="587"/>
      <c r="K14" s="593" t="s">
        <v>1480</v>
      </c>
      <c r="L14" s="593" t="s">
        <v>1482</v>
      </c>
      <c r="M14" s="593" t="s">
        <v>2368</v>
      </c>
      <c r="N14" s="593" t="s">
        <v>1514</v>
      </c>
      <c r="O14" s="605" t="s">
        <v>3095</v>
      </c>
      <c r="P14" s="606"/>
      <c r="Q14" s="593" t="s">
        <v>1480</v>
      </c>
      <c r="R14" s="593" t="s">
        <v>1513</v>
      </c>
      <c r="S14" s="599" t="s">
        <v>1514</v>
      </c>
    </row>
    <row r="15" spans="1:22" ht="91.5" customHeight="1" thickBot="1" x14ac:dyDescent="0.3">
      <c r="C15" s="585"/>
      <c r="D15" s="588"/>
      <c r="E15" s="591"/>
      <c r="F15" s="588"/>
      <c r="G15" s="594"/>
      <c r="H15" s="600"/>
      <c r="I15" s="604"/>
      <c r="J15" s="588"/>
      <c r="K15" s="594"/>
      <c r="L15" s="594"/>
      <c r="M15" s="594"/>
      <c r="N15" s="594"/>
      <c r="O15" s="607"/>
      <c r="P15" s="608"/>
      <c r="Q15" s="594"/>
      <c r="R15" s="594"/>
      <c r="S15" s="600"/>
    </row>
    <row r="16" spans="1:22" s="206" customFormat="1" ht="17.25" hidden="1" x14ac:dyDescent="0.3">
      <c r="A16" s="226" t="e">
        <f t="shared" ref="A16:A79" si="0">_Ngay_gio</f>
        <v>#REF!</v>
      </c>
      <c r="B16" s="227" t="e">
        <f>_Gio</f>
        <v>#REF!</v>
      </c>
      <c r="C16" s="369" t="e">
        <f>'LICH THI'!#REF!</f>
        <v>#REF!</v>
      </c>
      <c r="D16" s="370" t="e">
        <f>'LICH THI'!#REF!</f>
        <v>#REF!</v>
      </c>
      <c r="E16" s="371" t="e">
        <f>'LICH THI'!#REF!</f>
        <v>#REF!</v>
      </c>
      <c r="F16" s="372" t="e">
        <f>'LICH THI'!#REF!</f>
        <v>#REF!</v>
      </c>
      <c r="G16" s="373" t="e">
        <f>'LICH THI'!#REF!</f>
        <v>#REF!</v>
      </c>
      <c r="H16" s="374" t="e">
        <f>'LICH THI'!#REF!</f>
        <v>#REF!</v>
      </c>
      <c r="I16" s="375" t="e">
        <f>'LICH THI'!#REF!</f>
        <v>#REF!</v>
      </c>
      <c r="J16" s="376" t="e">
        <f>_Ngay</f>
        <v>#REF!</v>
      </c>
      <c r="K16" s="370" t="e">
        <f>'LICH THI'!#REF!</f>
        <v>#REF!</v>
      </c>
      <c r="L16" s="377" t="e">
        <f>'LICH THI'!#REF!</f>
        <v>#REF!</v>
      </c>
      <c r="M16" s="378" t="e">
        <f>'LICH THI'!#REF!</f>
        <v>#REF!</v>
      </c>
      <c r="N16" s="377" t="e">
        <f>'LICH THI'!#REF!</f>
        <v>#REF!</v>
      </c>
      <c r="O16" s="379"/>
      <c r="P16" s="380"/>
      <c r="Q16" s="381"/>
      <c r="R16" s="381"/>
      <c r="S16" s="382"/>
      <c r="U16"/>
      <c r="V16"/>
    </row>
    <row r="17" spans="1:22" s="206" customFormat="1" ht="17.25" hidden="1" x14ac:dyDescent="0.3">
      <c r="A17" s="228" t="e">
        <f t="shared" si="0"/>
        <v>#REF!</v>
      </c>
      <c r="B17" s="229" t="e">
        <f>_Gio</f>
        <v>#REF!</v>
      </c>
      <c r="C17" s="217" t="e">
        <f>'LICH THI'!#REF!</f>
        <v>#REF!</v>
      </c>
      <c r="D17" s="204" t="e">
        <f>'LICH THI'!#REF!</f>
        <v>#REF!</v>
      </c>
      <c r="E17" s="218" t="e">
        <f>'LICH THI'!#REF!</f>
        <v>#REF!</v>
      </c>
      <c r="F17" s="219" t="e">
        <f>'LICH THI'!#REF!</f>
        <v>#REF!</v>
      </c>
      <c r="G17" s="220" t="e">
        <f>'LICH THI'!#REF!</f>
        <v>#REF!</v>
      </c>
      <c r="H17" s="221" t="e">
        <f>'LICH THI'!#REF!</f>
        <v>#REF!</v>
      </c>
      <c r="I17" s="202" t="e">
        <f>'LICH THI'!#REF!</f>
        <v>#REF!</v>
      </c>
      <c r="J17" s="203" t="e">
        <f>_Ngay</f>
        <v>#REF!</v>
      </c>
      <c r="K17" s="204" t="e">
        <f>'LICH THI'!#REF!</f>
        <v>#REF!</v>
      </c>
      <c r="L17" s="205" t="e">
        <f>'LICH THI'!#REF!</f>
        <v>#REF!</v>
      </c>
      <c r="M17" s="230" t="e">
        <f>'LICH THI'!#REF!</f>
        <v>#REF!</v>
      </c>
      <c r="N17" s="205" t="e">
        <f>'LICH THI'!#REF!</f>
        <v>#REF!</v>
      </c>
      <c r="O17" s="223"/>
      <c r="P17" s="224"/>
      <c r="Q17" s="222"/>
      <c r="R17" s="222"/>
      <c r="S17" s="225"/>
      <c r="U17"/>
      <c r="V17"/>
    </row>
    <row r="18" spans="1:22" s="206" customFormat="1" ht="17.25" hidden="1" x14ac:dyDescent="0.3">
      <c r="A18" s="228" t="e">
        <f t="shared" si="0"/>
        <v>#REF!</v>
      </c>
      <c r="B18" s="229" t="e">
        <f>_Gio</f>
        <v>#REF!</v>
      </c>
      <c r="C18" s="217" t="e">
        <f>'LICH THI'!#REF!</f>
        <v>#REF!</v>
      </c>
      <c r="D18" s="204" t="e">
        <f>'LICH THI'!#REF!</f>
        <v>#REF!</v>
      </c>
      <c r="E18" s="218" t="e">
        <f>'LICH THI'!#REF!</f>
        <v>#REF!</v>
      </c>
      <c r="F18" s="219" t="e">
        <f>'LICH THI'!#REF!</f>
        <v>#REF!</v>
      </c>
      <c r="G18" s="220" t="e">
        <f>'LICH THI'!#REF!</f>
        <v>#REF!</v>
      </c>
      <c r="H18" s="221" t="e">
        <f>'LICH THI'!#REF!</f>
        <v>#REF!</v>
      </c>
      <c r="I18" s="202" t="e">
        <f>'LICH THI'!#REF!</f>
        <v>#REF!</v>
      </c>
      <c r="J18" s="203" t="e">
        <f>_Ngay</f>
        <v>#REF!</v>
      </c>
      <c r="K18" s="204" t="e">
        <f>'LICH THI'!#REF!</f>
        <v>#REF!</v>
      </c>
      <c r="L18" s="205" t="e">
        <f>'LICH THI'!#REF!</f>
        <v>#REF!</v>
      </c>
      <c r="M18" s="230" t="e">
        <f>'LICH THI'!#REF!</f>
        <v>#REF!</v>
      </c>
      <c r="N18" s="205" t="e">
        <f>'LICH THI'!#REF!</f>
        <v>#REF!</v>
      </c>
      <c r="O18" s="223"/>
      <c r="P18" s="224"/>
      <c r="Q18" s="222"/>
      <c r="R18" s="222"/>
      <c r="S18" s="225"/>
    </row>
    <row r="19" spans="1:22" s="206" customFormat="1" ht="17.25" hidden="1" x14ac:dyDescent="0.3">
      <c r="A19" s="228" t="e">
        <f t="shared" si="0"/>
        <v>#REF!</v>
      </c>
      <c r="B19" s="229" t="e">
        <f>_Gio</f>
        <v>#REF!</v>
      </c>
      <c r="C19" s="217" t="e">
        <f>'LICH THI'!#REF!</f>
        <v>#REF!</v>
      </c>
      <c r="D19" s="204" t="e">
        <f>'LICH THI'!#REF!</f>
        <v>#REF!</v>
      </c>
      <c r="E19" s="218" t="e">
        <f>'LICH THI'!#REF!</f>
        <v>#REF!</v>
      </c>
      <c r="F19" s="219" t="e">
        <f>'LICH THI'!#REF!</f>
        <v>#REF!</v>
      </c>
      <c r="G19" s="220" t="e">
        <f>'LICH THI'!#REF!</f>
        <v>#REF!</v>
      </c>
      <c r="H19" s="221" t="e">
        <f>'LICH THI'!#REF!</f>
        <v>#REF!</v>
      </c>
      <c r="I19" s="202" t="e">
        <f>'LICH THI'!#REF!</f>
        <v>#REF!</v>
      </c>
      <c r="J19" s="203" t="e">
        <f>_Ngay</f>
        <v>#REF!</v>
      </c>
      <c r="K19" s="204" t="e">
        <f>'LICH THI'!#REF!</f>
        <v>#REF!</v>
      </c>
      <c r="L19" s="205" t="e">
        <f>'LICH THI'!#REF!</f>
        <v>#REF!</v>
      </c>
      <c r="M19" s="230" t="e">
        <f>'LICH THI'!#REF!</f>
        <v>#REF!</v>
      </c>
      <c r="N19" s="205" t="e">
        <f>'LICH THI'!#REF!</f>
        <v>#REF!</v>
      </c>
      <c r="O19" s="223"/>
      <c r="P19" s="224"/>
      <c r="Q19" s="222"/>
      <c r="R19" s="222"/>
      <c r="S19" s="225"/>
    </row>
    <row r="20" spans="1:22" s="206" customFormat="1" ht="17.25" hidden="1" x14ac:dyDescent="0.3">
      <c r="A20" s="228" t="e">
        <f t="shared" si="0"/>
        <v>#REF!</v>
      </c>
      <c r="B20" s="229" t="e">
        <f>_Gio</f>
        <v>#REF!</v>
      </c>
      <c r="C20" s="217" t="e">
        <f>'LICH THI'!#REF!</f>
        <v>#REF!</v>
      </c>
      <c r="D20" s="204" t="e">
        <f>'LICH THI'!#REF!</f>
        <v>#REF!</v>
      </c>
      <c r="E20" s="218" t="e">
        <f>'LICH THI'!#REF!</f>
        <v>#REF!</v>
      </c>
      <c r="F20" s="219" t="e">
        <f>'LICH THI'!#REF!</f>
        <v>#REF!</v>
      </c>
      <c r="G20" s="220" t="e">
        <f>'LICH THI'!#REF!</f>
        <v>#REF!</v>
      </c>
      <c r="H20" s="221" t="e">
        <f>'LICH THI'!#REF!</f>
        <v>#REF!</v>
      </c>
      <c r="I20" s="202" t="e">
        <f>'LICH THI'!#REF!</f>
        <v>#REF!</v>
      </c>
      <c r="J20" s="203" t="e">
        <f>_Ngay</f>
        <v>#REF!</v>
      </c>
      <c r="K20" s="204" t="e">
        <f>'LICH THI'!#REF!</f>
        <v>#REF!</v>
      </c>
      <c r="L20" s="205" t="e">
        <f>'LICH THI'!#REF!</f>
        <v>#REF!</v>
      </c>
      <c r="M20" s="230" t="e">
        <f>'LICH THI'!#REF!</f>
        <v>#REF!</v>
      </c>
      <c r="N20" s="205" t="e">
        <f>'LICH THI'!#REF!</f>
        <v>#REF!</v>
      </c>
      <c r="O20" s="223"/>
      <c r="P20" s="224"/>
      <c r="Q20" s="222"/>
      <c r="R20" s="222"/>
      <c r="S20" s="225"/>
    </row>
    <row r="21" spans="1:22" s="206" customFormat="1" ht="17.25" hidden="1" x14ac:dyDescent="0.3">
      <c r="A21" s="228" t="e">
        <f t="shared" si="0"/>
        <v>#REF!</v>
      </c>
      <c r="B21" s="229" t="e">
        <f>_Gio</f>
        <v>#REF!</v>
      </c>
      <c r="C21" s="217" t="e">
        <f>'LICH THI'!#REF!</f>
        <v>#REF!</v>
      </c>
      <c r="D21" s="204" t="e">
        <f>'LICH THI'!#REF!</f>
        <v>#REF!</v>
      </c>
      <c r="E21" s="218" t="e">
        <f>'LICH THI'!#REF!</f>
        <v>#REF!</v>
      </c>
      <c r="F21" s="219" t="e">
        <f>'LICH THI'!#REF!</f>
        <v>#REF!</v>
      </c>
      <c r="G21" s="220" t="e">
        <f>'LICH THI'!#REF!</f>
        <v>#REF!</v>
      </c>
      <c r="H21" s="221" t="e">
        <f>'LICH THI'!#REF!</f>
        <v>#REF!</v>
      </c>
      <c r="I21" s="202" t="e">
        <f>'LICH THI'!#REF!</f>
        <v>#REF!</v>
      </c>
      <c r="J21" s="203" t="e">
        <f>_Ngay</f>
        <v>#REF!</v>
      </c>
      <c r="K21" s="204" t="e">
        <f>'LICH THI'!#REF!</f>
        <v>#REF!</v>
      </c>
      <c r="L21" s="205" t="e">
        <f>'LICH THI'!#REF!</f>
        <v>#REF!</v>
      </c>
      <c r="M21" s="230" t="e">
        <f>'LICH THI'!#REF!</f>
        <v>#REF!</v>
      </c>
      <c r="N21" s="205" t="e">
        <f>'LICH THI'!#REF!</f>
        <v>#REF!</v>
      </c>
      <c r="O21" s="223"/>
      <c r="P21" s="224"/>
      <c r="Q21" s="222"/>
      <c r="R21" s="222"/>
      <c r="S21" s="225"/>
    </row>
    <row r="22" spans="1:22" s="206" customFormat="1" ht="17.25" hidden="1" x14ac:dyDescent="0.3">
      <c r="A22" s="228" t="e">
        <f t="shared" si="0"/>
        <v>#REF!</v>
      </c>
      <c r="B22" s="229" t="e">
        <f>_Gio</f>
        <v>#REF!</v>
      </c>
      <c r="C22" s="217" t="e">
        <f>'LICH THI'!#REF!</f>
        <v>#REF!</v>
      </c>
      <c r="D22" s="204" t="e">
        <f>'LICH THI'!#REF!</f>
        <v>#REF!</v>
      </c>
      <c r="E22" s="218" t="e">
        <f>'LICH THI'!#REF!</f>
        <v>#REF!</v>
      </c>
      <c r="F22" s="219" t="e">
        <f>'LICH THI'!#REF!</f>
        <v>#REF!</v>
      </c>
      <c r="G22" s="220" t="e">
        <f>'LICH THI'!#REF!</f>
        <v>#REF!</v>
      </c>
      <c r="H22" s="221" t="e">
        <f>'LICH THI'!#REF!</f>
        <v>#REF!</v>
      </c>
      <c r="I22" s="202" t="e">
        <f>'LICH THI'!#REF!</f>
        <v>#REF!</v>
      </c>
      <c r="J22" s="203" t="e">
        <f>_Ngay</f>
        <v>#REF!</v>
      </c>
      <c r="K22" s="204" t="e">
        <f>'LICH THI'!#REF!</f>
        <v>#REF!</v>
      </c>
      <c r="L22" s="205" t="e">
        <f>'LICH THI'!#REF!</f>
        <v>#REF!</v>
      </c>
      <c r="M22" s="230" t="e">
        <f>'LICH THI'!#REF!</f>
        <v>#REF!</v>
      </c>
      <c r="N22" s="205" t="e">
        <f>'LICH THI'!#REF!</f>
        <v>#REF!</v>
      </c>
      <c r="O22" s="223"/>
      <c r="P22" s="224"/>
      <c r="Q22" s="222"/>
      <c r="R22" s="222"/>
      <c r="S22" s="225"/>
    </row>
    <row r="23" spans="1:22" s="206" customFormat="1" ht="17.25" hidden="1" x14ac:dyDescent="0.3">
      <c r="A23" s="228" t="e">
        <f t="shared" si="0"/>
        <v>#REF!</v>
      </c>
      <c r="B23" s="229" t="e">
        <f>_Gio</f>
        <v>#REF!</v>
      </c>
      <c r="C23" s="217" t="e">
        <f>'LICH THI'!#REF!</f>
        <v>#REF!</v>
      </c>
      <c r="D23" s="204" t="e">
        <f>'LICH THI'!#REF!</f>
        <v>#REF!</v>
      </c>
      <c r="E23" s="218" t="e">
        <f>'LICH THI'!#REF!</f>
        <v>#REF!</v>
      </c>
      <c r="F23" s="219" t="e">
        <f>'LICH THI'!#REF!</f>
        <v>#REF!</v>
      </c>
      <c r="G23" s="220" t="e">
        <f>'LICH THI'!#REF!</f>
        <v>#REF!</v>
      </c>
      <c r="H23" s="221" t="e">
        <f>'LICH THI'!#REF!</f>
        <v>#REF!</v>
      </c>
      <c r="I23" s="202" t="e">
        <f>'LICH THI'!#REF!</f>
        <v>#REF!</v>
      </c>
      <c r="J23" s="203" t="e">
        <f>_Ngay</f>
        <v>#REF!</v>
      </c>
      <c r="K23" s="204" t="e">
        <f>'LICH THI'!#REF!</f>
        <v>#REF!</v>
      </c>
      <c r="L23" s="205" t="e">
        <f>'LICH THI'!#REF!</f>
        <v>#REF!</v>
      </c>
      <c r="M23" s="230" t="e">
        <f>'LICH THI'!#REF!</f>
        <v>#REF!</v>
      </c>
      <c r="N23" s="205" t="e">
        <f>'LICH THI'!#REF!</f>
        <v>#REF!</v>
      </c>
      <c r="O23" s="223"/>
      <c r="P23" s="224"/>
      <c r="Q23" s="222"/>
      <c r="R23" s="222"/>
      <c r="S23" s="225"/>
    </row>
    <row r="24" spans="1:22" s="206" customFormat="1" ht="17.25" hidden="1" x14ac:dyDescent="0.3">
      <c r="A24" s="228" t="e">
        <f t="shared" si="0"/>
        <v>#REF!</v>
      </c>
      <c r="B24" s="229" t="e">
        <f>_Gio</f>
        <v>#REF!</v>
      </c>
      <c r="C24" s="217" t="e">
        <f>'LICH THI'!#REF!</f>
        <v>#REF!</v>
      </c>
      <c r="D24" s="204" t="e">
        <f>'LICH THI'!#REF!</f>
        <v>#REF!</v>
      </c>
      <c r="E24" s="218" t="e">
        <f>'LICH THI'!#REF!</f>
        <v>#REF!</v>
      </c>
      <c r="F24" s="219" t="e">
        <f>'LICH THI'!#REF!</f>
        <v>#REF!</v>
      </c>
      <c r="G24" s="220" t="e">
        <f>'LICH THI'!#REF!</f>
        <v>#REF!</v>
      </c>
      <c r="H24" s="221" t="e">
        <f>'LICH THI'!#REF!</f>
        <v>#REF!</v>
      </c>
      <c r="I24" s="202" t="e">
        <f>'LICH THI'!#REF!</f>
        <v>#REF!</v>
      </c>
      <c r="J24" s="203" t="e">
        <f>_Ngay</f>
        <v>#REF!</v>
      </c>
      <c r="K24" s="204" t="e">
        <f>'LICH THI'!#REF!</f>
        <v>#REF!</v>
      </c>
      <c r="L24" s="205" t="e">
        <f>'LICH THI'!#REF!</f>
        <v>#REF!</v>
      </c>
      <c r="M24" s="230" t="e">
        <f>'LICH THI'!#REF!</f>
        <v>#REF!</v>
      </c>
      <c r="N24" s="205" t="e">
        <f>'LICH THI'!#REF!</f>
        <v>#REF!</v>
      </c>
      <c r="O24" s="223"/>
      <c r="P24" s="224"/>
      <c r="Q24" s="222"/>
      <c r="R24" s="222"/>
      <c r="S24" s="225"/>
    </row>
    <row r="25" spans="1:22" s="206" customFormat="1" ht="17.25" hidden="1" x14ac:dyDescent="0.3">
      <c r="A25" s="228" t="e">
        <f t="shared" si="0"/>
        <v>#REF!</v>
      </c>
      <c r="B25" s="229" t="e">
        <f>_Gio</f>
        <v>#REF!</v>
      </c>
      <c r="C25" s="217" t="e">
        <f>'LICH THI'!#REF!</f>
        <v>#REF!</v>
      </c>
      <c r="D25" s="204" t="e">
        <f>'LICH THI'!#REF!</f>
        <v>#REF!</v>
      </c>
      <c r="E25" s="218" t="e">
        <f>'LICH THI'!#REF!</f>
        <v>#REF!</v>
      </c>
      <c r="F25" s="219" t="e">
        <f>'LICH THI'!#REF!</f>
        <v>#REF!</v>
      </c>
      <c r="G25" s="220" t="e">
        <f>'LICH THI'!#REF!</f>
        <v>#REF!</v>
      </c>
      <c r="H25" s="221" t="e">
        <f>'LICH THI'!#REF!</f>
        <v>#REF!</v>
      </c>
      <c r="I25" s="202" t="e">
        <f>'LICH THI'!#REF!</f>
        <v>#REF!</v>
      </c>
      <c r="J25" s="203" t="e">
        <f>_Ngay</f>
        <v>#REF!</v>
      </c>
      <c r="K25" s="204" t="e">
        <f>'LICH THI'!#REF!</f>
        <v>#REF!</v>
      </c>
      <c r="L25" s="205" t="e">
        <f>'LICH THI'!#REF!</f>
        <v>#REF!</v>
      </c>
      <c r="M25" s="230" t="e">
        <f>'LICH THI'!#REF!</f>
        <v>#REF!</v>
      </c>
      <c r="N25" s="205" t="e">
        <f>'LICH THI'!#REF!</f>
        <v>#REF!</v>
      </c>
      <c r="O25" s="223"/>
      <c r="P25" s="224"/>
      <c r="Q25" s="222"/>
      <c r="R25" s="222"/>
      <c r="S25" s="225"/>
    </row>
    <row r="26" spans="1:22" s="206" customFormat="1" ht="17.25" hidden="1" x14ac:dyDescent="0.3">
      <c r="A26" s="228" t="e">
        <f t="shared" si="0"/>
        <v>#REF!</v>
      </c>
      <c r="B26" s="229" t="e">
        <f>_Gio</f>
        <v>#REF!</v>
      </c>
      <c r="C26" s="217" t="e">
        <f>'LICH THI'!#REF!</f>
        <v>#REF!</v>
      </c>
      <c r="D26" s="204" t="e">
        <f>'LICH THI'!#REF!</f>
        <v>#REF!</v>
      </c>
      <c r="E26" s="218" t="e">
        <f>'LICH THI'!#REF!</f>
        <v>#REF!</v>
      </c>
      <c r="F26" s="219" t="e">
        <f>'LICH THI'!#REF!</f>
        <v>#REF!</v>
      </c>
      <c r="G26" s="220" t="e">
        <f>'LICH THI'!#REF!</f>
        <v>#REF!</v>
      </c>
      <c r="H26" s="221" t="e">
        <f>'LICH THI'!#REF!</f>
        <v>#REF!</v>
      </c>
      <c r="I26" s="202" t="e">
        <f>'LICH THI'!#REF!</f>
        <v>#REF!</v>
      </c>
      <c r="J26" s="203" t="e">
        <f>_Ngay</f>
        <v>#REF!</v>
      </c>
      <c r="K26" s="204" t="e">
        <f>'LICH THI'!#REF!</f>
        <v>#REF!</v>
      </c>
      <c r="L26" s="205" t="e">
        <f>'LICH THI'!#REF!</f>
        <v>#REF!</v>
      </c>
      <c r="M26" s="230" t="e">
        <f>'LICH THI'!#REF!</f>
        <v>#REF!</v>
      </c>
      <c r="N26" s="205" t="e">
        <f>'LICH THI'!#REF!</f>
        <v>#REF!</v>
      </c>
      <c r="O26" s="223"/>
      <c r="P26" s="224"/>
      <c r="Q26" s="222"/>
      <c r="R26" s="222"/>
      <c r="S26" s="225"/>
    </row>
    <row r="27" spans="1:22" s="206" customFormat="1" ht="17.25" hidden="1" x14ac:dyDescent="0.3">
      <c r="A27" s="228" t="e">
        <f t="shared" si="0"/>
        <v>#REF!</v>
      </c>
      <c r="B27" s="229" t="e">
        <f>_Gio</f>
        <v>#REF!</v>
      </c>
      <c r="C27" s="217" t="e">
        <f>'LICH THI'!#REF!</f>
        <v>#REF!</v>
      </c>
      <c r="D27" s="204" t="e">
        <f>'LICH THI'!#REF!</f>
        <v>#REF!</v>
      </c>
      <c r="E27" s="218" t="e">
        <f>'LICH THI'!#REF!</f>
        <v>#REF!</v>
      </c>
      <c r="F27" s="219" t="e">
        <f>'LICH THI'!#REF!</f>
        <v>#REF!</v>
      </c>
      <c r="G27" s="220" t="e">
        <f>'LICH THI'!#REF!</f>
        <v>#REF!</v>
      </c>
      <c r="H27" s="221" t="e">
        <f>'LICH THI'!#REF!</f>
        <v>#REF!</v>
      </c>
      <c r="I27" s="202" t="e">
        <f>'LICH THI'!#REF!</f>
        <v>#REF!</v>
      </c>
      <c r="J27" s="203" t="e">
        <f>_Ngay</f>
        <v>#REF!</v>
      </c>
      <c r="K27" s="204" t="e">
        <f>'LICH THI'!#REF!</f>
        <v>#REF!</v>
      </c>
      <c r="L27" s="205" t="e">
        <f>'LICH THI'!#REF!</f>
        <v>#REF!</v>
      </c>
      <c r="M27" s="230" t="e">
        <f>'LICH THI'!#REF!</f>
        <v>#REF!</v>
      </c>
      <c r="N27" s="205" t="e">
        <f>'LICH THI'!#REF!</f>
        <v>#REF!</v>
      </c>
      <c r="O27" s="223"/>
      <c r="P27" s="224"/>
      <c r="Q27" s="222"/>
      <c r="R27" s="222"/>
      <c r="S27" s="225"/>
    </row>
    <row r="28" spans="1:22" s="206" customFormat="1" ht="17.25" hidden="1" x14ac:dyDescent="0.3">
      <c r="A28" s="228" t="e">
        <f t="shared" si="0"/>
        <v>#REF!</v>
      </c>
      <c r="B28" s="229" t="e">
        <f>_Gio</f>
        <v>#REF!</v>
      </c>
      <c r="C28" s="217" t="e">
        <f>'LICH THI'!#REF!</f>
        <v>#REF!</v>
      </c>
      <c r="D28" s="204" t="e">
        <f>'LICH THI'!#REF!</f>
        <v>#REF!</v>
      </c>
      <c r="E28" s="218" t="e">
        <f>'LICH THI'!#REF!</f>
        <v>#REF!</v>
      </c>
      <c r="F28" s="219" t="e">
        <f>'LICH THI'!#REF!</f>
        <v>#REF!</v>
      </c>
      <c r="G28" s="220" t="e">
        <f>'LICH THI'!#REF!</f>
        <v>#REF!</v>
      </c>
      <c r="H28" s="221" t="e">
        <f>'LICH THI'!#REF!</f>
        <v>#REF!</v>
      </c>
      <c r="I28" s="202" t="e">
        <f>'LICH THI'!#REF!</f>
        <v>#REF!</v>
      </c>
      <c r="J28" s="203" t="e">
        <f>_Ngay</f>
        <v>#REF!</v>
      </c>
      <c r="K28" s="204" t="e">
        <f>'LICH THI'!#REF!</f>
        <v>#REF!</v>
      </c>
      <c r="L28" s="205" t="e">
        <f>'LICH THI'!#REF!</f>
        <v>#REF!</v>
      </c>
      <c r="M28" s="230" t="e">
        <f>'LICH THI'!#REF!</f>
        <v>#REF!</v>
      </c>
      <c r="N28" s="205" t="e">
        <f>'LICH THI'!#REF!</f>
        <v>#REF!</v>
      </c>
      <c r="O28" s="223"/>
      <c r="P28" s="224"/>
      <c r="Q28" s="222"/>
      <c r="R28" s="222"/>
      <c r="S28" s="225"/>
    </row>
    <row r="29" spans="1:22" s="206" customFormat="1" ht="17.25" hidden="1" x14ac:dyDescent="0.3">
      <c r="A29" s="228" t="e">
        <f t="shared" si="0"/>
        <v>#REF!</v>
      </c>
      <c r="B29" s="229" t="e">
        <f>_Gio</f>
        <v>#REF!</v>
      </c>
      <c r="C29" s="217" t="e">
        <f>'LICH THI'!#REF!</f>
        <v>#REF!</v>
      </c>
      <c r="D29" s="204" t="e">
        <f>'LICH THI'!#REF!</f>
        <v>#REF!</v>
      </c>
      <c r="E29" s="218" t="e">
        <f>'LICH THI'!#REF!</f>
        <v>#REF!</v>
      </c>
      <c r="F29" s="219" t="e">
        <f>'LICH THI'!#REF!</f>
        <v>#REF!</v>
      </c>
      <c r="G29" s="220" t="e">
        <f>'LICH THI'!#REF!</f>
        <v>#REF!</v>
      </c>
      <c r="H29" s="221" t="e">
        <f>'LICH THI'!#REF!</f>
        <v>#REF!</v>
      </c>
      <c r="I29" s="202" t="e">
        <f>'LICH THI'!#REF!</f>
        <v>#REF!</v>
      </c>
      <c r="J29" s="203" t="e">
        <f>_Ngay</f>
        <v>#REF!</v>
      </c>
      <c r="K29" s="204" t="e">
        <f>'LICH THI'!#REF!</f>
        <v>#REF!</v>
      </c>
      <c r="L29" s="205" t="e">
        <f>'LICH THI'!#REF!</f>
        <v>#REF!</v>
      </c>
      <c r="M29" s="230" t="e">
        <f>'LICH THI'!#REF!</f>
        <v>#REF!</v>
      </c>
      <c r="N29" s="205" t="e">
        <f>'LICH THI'!#REF!</f>
        <v>#REF!</v>
      </c>
      <c r="O29" s="223"/>
      <c r="P29" s="224"/>
      <c r="Q29" s="222"/>
      <c r="R29" s="222"/>
      <c r="S29" s="225"/>
    </row>
    <row r="30" spans="1:22" s="206" customFormat="1" ht="17.25" hidden="1" x14ac:dyDescent="0.3">
      <c r="A30" s="228" t="e">
        <f t="shared" si="0"/>
        <v>#REF!</v>
      </c>
      <c r="B30" s="229" t="e">
        <f>_Gio</f>
        <v>#REF!</v>
      </c>
      <c r="C30" s="217" t="e">
        <f>'LICH THI'!#REF!</f>
        <v>#REF!</v>
      </c>
      <c r="D30" s="204" t="e">
        <f>'LICH THI'!#REF!</f>
        <v>#REF!</v>
      </c>
      <c r="E30" s="218" t="e">
        <f>'LICH THI'!#REF!</f>
        <v>#REF!</v>
      </c>
      <c r="F30" s="219" t="e">
        <f>'LICH THI'!#REF!</f>
        <v>#REF!</v>
      </c>
      <c r="G30" s="220" t="e">
        <f>'LICH THI'!#REF!</f>
        <v>#REF!</v>
      </c>
      <c r="H30" s="221" t="e">
        <f>'LICH THI'!#REF!</f>
        <v>#REF!</v>
      </c>
      <c r="I30" s="202" t="e">
        <f>'LICH THI'!#REF!</f>
        <v>#REF!</v>
      </c>
      <c r="J30" s="203" t="e">
        <f>_Ngay</f>
        <v>#REF!</v>
      </c>
      <c r="K30" s="204" t="e">
        <f>'LICH THI'!#REF!</f>
        <v>#REF!</v>
      </c>
      <c r="L30" s="205" t="e">
        <f>'LICH THI'!#REF!</f>
        <v>#REF!</v>
      </c>
      <c r="M30" s="230" t="e">
        <f>'LICH THI'!#REF!</f>
        <v>#REF!</v>
      </c>
      <c r="N30" s="205" t="e">
        <f>'LICH THI'!#REF!</f>
        <v>#REF!</v>
      </c>
      <c r="O30" s="223"/>
      <c r="P30" s="224"/>
      <c r="Q30" s="222"/>
      <c r="R30" s="222"/>
      <c r="S30" s="225"/>
    </row>
    <row r="31" spans="1:22" s="206" customFormat="1" ht="17.25" hidden="1" x14ac:dyDescent="0.3">
      <c r="A31" s="228" t="e">
        <f t="shared" si="0"/>
        <v>#REF!</v>
      </c>
      <c r="B31" s="229" t="e">
        <f>_Gio</f>
        <v>#REF!</v>
      </c>
      <c r="C31" s="217" t="e">
        <f>'LICH THI'!#REF!</f>
        <v>#REF!</v>
      </c>
      <c r="D31" s="204" t="e">
        <f>'LICH THI'!#REF!</f>
        <v>#REF!</v>
      </c>
      <c r="E31" s="218" t="e">
        <f>'LICH THI'!#REF!</f>
        <v>#REF!</v>
      </c>
      <c r="F31" s="219" t="e">
        <f>'LICH THI'!#REF!</f>
        <v>#REF!</v>
      </c>
      <c r="G31" s="220" t="e">
        <f>'LICH THI'!#REF!</f>
        <v>#REF!</v>
      </c>
      <c r="H31" s="221" t="e">
        <f>'LICH THI'!#REF!</f>
        <v>#REF!</v>
      </c>
      <c r="I31" s="202" t="e">
        <f>'LICH THI'!#REF!</f>
        <v>#REF!</v>
      </c>
      <c r="J31" s="203" t="e">
        <f>_Ngay</f>
        <v>#REF!</v>
      </c>
      <c r="K31" s="204" t="e">
        <f>'LICH THI'!#REF!</f>
        <v>#REF!</v>
      </c>
      <c r="L31" s="205" t="e">
        <f>'LICH THI'!#REF!</f>
        <v>#REF!</v>
      </c>
      <c r="M31" s="230" t="e">
        <f>'LICH THI'!#REF!</f>
        <v>#REF!</v>
      </c>
      <c r="N31" s="205" t="e">
        <f>'LICH THI'!#REF!</f>
        <v>#REF!</v>
      </c>
      <c r="O31" s="223"/>
      <c r="P31" s="224"/>
      <c r="Q31" s="222"/>
      <c r="R31" s="222"/>
      <c r="S31" s="225"/>
    </row>
    <row r="32" spans="1:22" s="206" customFormat="1" ht="17.25" hidden="1" x14ac:dyDescent="0.3">
      <c r="A32" s="228" t="e">
        <f t="shared" si="0"/>
        <v>#REF!</v>
      </c>
      <c r="B32" s="229" t="e">
        <f>_Gio</f>
        <v>#REF!</v>
      </c>
      <c r="C32" s="217" t="e">
        <f>'LICH THI'!#REF!</f>
        <v>#REF!</v>
      </c>
      <c r="D32" s="204" t="e">
        <f>'LICH THI'!#REF!</f>
        <v>#REF!</v>
      </c>
      <c r="E32" s="218" t="e">
        <f>'LICH THI'!#REF!</f>
        <v>#REF!</v>
      </c>
      <c r="F32" s="219" t="e">
        <f>'LICH THI'!#REF!</f>
        <v>#REF!</v>
      </c>
      <c r="G32" s="220" t="e">
        <f>'LICH THI'!#REF!</f>
        <v>#REF!</v>
      </c>
      <c r="H32" s="221" t="e">
        <f>'LICH THI'!#REF!</f>
        <v>#REF!</v>
      </c>
      <c r="I32" s="202" t="e">
        <f>'LICH THI'!#REF!</f>
        <v>#REF!</v>
      </c>
      <c r="J32" s="203" t="e">
        <f>_Ngay</f>
        <v>#REF!</v>
      </c>
      <c r="K32" s="204" t="e">
        <f>'LICH THI'!#REF!</f>
        <v>#REF!</v>
      </c>
      <c r="L32" s="205" t="e">
        <f>'LICH THI'!#REF!</f>
        <v>#REF!</v>
      </c>
      <c r="M32" s="230" t="e">
        <f>'LICH THI'!#REF!</f>
        <v>#REF!</v>
      </c>
      <c r="N32" s="205" t="e">
        <f>'LICH THI'!#REF!</f>
        <v>#REF!</v>
      </c>
      <c r="O32" s="223"/>
      <c r="P32" s="224"/>
      <c r="Q32" s="222"/>
      <c r="R32" s="222"/>
      <c r="S32" s="225"/>
    </row>
    <row r="33" spans="1:19" s="206" customFormat="1" ht="17.25" hidden="1" x14ac:dyDescent="0.3">
      <c r="A33" s="228" t="e">
        <f t="shared" si="0"/>
        <v>#REF!</v>
      </c>
      <c r="B33" s="229" t="e">
        <f>_Gio</f>
        <v>#REF!</v>
      </c>
      <c r="C33" s="217" t="e">
        <f>'LICH THI'!#REF!</f>
        <v>#REF!</v>
      </c>
      <c r="D33" s="204" t="e">
        <f>'LICH THI'!#REF!</f>
        <v>#REF!</v>
      </c>
      <c r="E33" s="218" t="e">
        <f>'LICH THI'!#REF!</f>
        <v>#REF!</v>
      </c>
      <c r="F33" s="219" t="e">
        <f>'LICH THI'!#REF!</f>
        <v>#REF!</v>
      </c>
      <c r="G33" s="220" t="e">
        <f>'LICH THI'!#REF!</f>
        <v>#REF!</v>
      </c>
      <c r="H33" s="221" t="e">
        <f>'LICH THI'!#REF!</f>
        <v>#REF!</v>
      </c>
      <c r="I33" s="202" t="e">
        <f>'LICH THI'!#REF!</f>
        <v>#REF!</v>
      </c>
      <c r="J33" s="203" t="e">
        <f>_Ngay</f>
        <v>#REF!</v>
      </c>
      <c r="K33" s="204" t="e">
        <f>'LICH THI'!#REF!</f>
        <v>#REF!</v>
      </c>
      <c r="L33" s="205" t="e">
        <f>'LICH THI'!#REF!</f>
        <v>#REF!</v>
      </c>
      <c r="M33" s="230" t="e">
        <f>'LICH THI'!#REF!</f>
        <v>#REF!</v>
      </c>
      <c r="N33" s="205" t="e">
        <f>'LICH THI'!#REF!</f>
        <v>#REF!</v>
      </c>
      <c r="O33" s="223"/>
      <c r="P33" s="224"/>
      <c r="Q33" s="222"/>
      <c r="R33" s="222"/>
      <c r="S33" s="225"/>
    </row>
    <row r="34" spans="1:19" s="206" customFormat="1" ht="17.25" hidden="1" x14ac:dyDescent="0.3">
      <c r="A34" s="228" t="e">
        <f t="shared" si="0"/>
        <v>#REF!</v>
      </c>
      <c r="B34" s="229" t="e">
        <f>_Gio</f>
        <v>#REF!</v>
      </c>
      <c r="C34" s="217" t="e">
        <f>'LICH THI'!#REF!</f>
        <v>#REF!</v>
      </c>
      <c r="D34" s="204" t="e">
        <f>'LICH THI'!#REF!</f>
        <v>#REF!</v>
      </c>
      <c r="E34" s="218" t="e">
        <f>'LICH THI'!#REF!</f>
        <v>#REF!</v>
      </c>
      <c r="F34" s="219" t="e">
        <f>'LICH THI'!#REF!</f>
        <v>#REF!</v>
      </c>
      <c r="G34" s="220" t="e">
        <f>'LICH THI'!#REF!</f>
        <v>#REF!</v>
      </c>
      <c r="H34" s="221" t="e">
        <f>'LICH THI'!#REF!</f>
        <v>#REF!</v>
      </c>
      <c r="I34" s="202" t="e">
        <f>'LICH THI'!#REF!</f>
        <v>#REF!</v>
      </c>
      <c r="J34" s="203" t="e">
        <f>_Ngay</f>
        <v>#REF!</v>
      </c>
      <c r="K34" s="204" t="e">
        <f>'LICH THI'!#REF!</f>
        <v>#REF!</v>
      </c>
      <c r="L34" s="205" t="e">
        <f>'LICH THI'!#REF!</f>
        <v>#REF!</v>
      </c>
      <c r="M34" s="230" t="e">
        <f>'LICH THI'!#REF!</f>
        <v>#REF!</v>
      </c>
      <c r="N34" s="205" t="e">
        <f>'LICH THI'!#REF!</f>
        <v>#REF!</v>
      </c>
      <c r="O34" s="223"/>
      <c r="P34" s="224"/>
      <c r="Q34" s="222"/>
      <c r="R34" s="222"/>
      <c r="S34" s="225"/>
    </row>
    <row r="35" spans="1:19" s="206" customFormat="1" ht="17.25" hidden="1" x14ac:dyDescent="0.3">
      <c r="A35" s="228" t="e">
        <f t="shared" si="0"/>
        <v>#REF!</v>
      </c>
      <c r="B35" s="229" t="e">
        <f>_Gio</f>
        <v>#REF!</v>
      </c>
      <c r="C35" s="217" t="e">
        <f>'LICH THI'!#REF!</f>
        <v>#REF!</v>
      </c>
      <c r="D35" s="204" t="e">
        <f>'LICH THI'!#REF!</f>
        <v>#REF!</v>
      </c>
      <c r="E35" s="218" t="e">
        <f>'LICH THI'!#REF!</f>
        <v>#REF!</v>
      </c>
      <c r="F35" s="219" t="e">
        <f>'LICH THI'!#REF!</f>
        <v>#REF!</v>
      </c>
      <c r="G35" s="220" t="e">
        <f>'LICH THI'!#REF!</f>
        <v>#REF!</v>
      </c>
      <c r="H35" s="221" t="e">
        <f>'LICH THI'!#REF!</f>
        <v>#REF!</v>
      </c>
      <c r="I35" s="202" t="e">
        <f>'LICH THI'!#REF!</f>
        <v>#REF!</v>
      </c>
      <c r="J35" s="203" t="e">
        <f>_Ngay</f>
        <v>#REF!</v>
      </c>
      <c r="K35" s="204" t="e">
        <f>'LICH THI'!#REF!</f>
        <v>#REF!</v>
      </c>
      <c r="L35" s="205" t="e">
        <f>'LICH THI'!#REF!</f>
        <v>#REF!</v>
      </c>
      <c r="M35" s="230" t="e">
        <f>'LICH THI'!#REF!</f>
        <v>#REF!</v>
      </c>
      <c r="N35" s="205" t="e">
        <f>'LICH THI'!#REF!</f>
        <v>#REF!</v>
      </c>
      <c r="O35" s="223"/>
      <c r="P35" s="224"/>
      <c r="Q35" s="222"/>
      <c r="R35" s="222"/>
      <c r="S35" s="225"/>
    </row>
    <row r="36" spans="1:19" s="206" customFormat="1" ht="17.25" hidden="1" x14ac:dyDescent="0.3">
      <c r="A36" s="228" t="e">
        <f t="shared" si="0"/>
        <v>#REF!</v>
      </c>
      <c r="B36" s="229" t="e">
        <f>_Gio</f>
        <v>#REF!</v>
      </c>
      <c r="C36" s="217" t="e">
        <f>'LICH THI'!#REF!</f>
        <v>#REF!</v>
      </c>
      <c r="D36" s="204" t="e">
        <f>'LICH THI'!#REF!</f>
        <v>#REF!</v>
      </c>
      <c r="E36" s="218" t="e">
        <f>'LICH THI'!#REF!</f>
        <v>#REF!</v>
      </c>
      <c r="F36" s="219" t="e">
        <f>'LICH THI'!#REF!</f>
        <v>#REF!</v>
      </c>
      <c r="G36" s="220" t="e">
        <f>'LICH THI'!#REF!</f>
        <v>#REF!</v>
      </c>
      <c r="H36" s="221" t="e">
        <f>'LICH THI'!#REF!</f>
        <v>#REF!</v>
      </c>
      <c r="I36" s="202" t="e">
        <f>'LICH THI'!#REF!</f>
        <v>#REF!</v>
      </c>
      <c r="J36" s="203" t="e">
        <f>_Ngay</f>
        <v>#REF!</v>
      </c>
      <c r="K36" s="204" t="e">
        <f>'LICH THI'!#REF!</f>
        <v>#REF!</v>
      </c>
      <c r="L36" s="205" t="e">
        <f>'LICH THI'!#REF!</f>
        <v>#REF!</v>
      </c>
      <c r="M36" s="230" t="e">
        <f>'LICH THI'!#REF!</f>
        <v>#REF!</v>
      </c>
      <c r="N36" s="205" t="e">
        <f>'LICH THI'!#REF!</f>
        <v>#REF!</v>
      </c>
      <c r="O36" s="223"/>
      <c r="P36" s="224"/>
      <c r="Q36" s="222"/>
      <c r="R36" s="222"/>
      <c r="S36" s="225"/>
    </row>
    <row r="37" spans="1:19" s="206" customFormat="1" ht="17.25" hidden="1" x14ac:dyDescent="0.3">
      <c r="A37" s="228" t="e">
        <f t="shared" si="0"/>
        <v>#REF!</v>
      </c>
      <c r="B37" s="229" t="e">
        <f>_Gio</f>
        <v>#REF!</v>
      </c>
      <c r="C37" s="217" t="e">
        <f>'LICH THI'!#REF!</f>
        <v>#REF!</v>
      </c>
      <c r="D37" s="204" t="e">
        <f>'LICH THI'!#REF!</f>
        <v>#REF!</v>
      </c>
      <c r="E37" s="218" t="e">
        <f>'LICH THI'!#REF!</f>
        <v>#REF!</v>
      </c>
      <c r="F37" s="219" t="e">
        <f>'LICH THI'!#REF!</f>
        <v>#REF!</v>
      </c>
      <c r="G37" s="220" t="e">
        <f>'LICH THI'!#REF!</f>
        <v>#REF!</v>
      </c>
      <c r="H37" s="221" t="e">
        <f>'LICH THI'!#REF!</f>
        <v>#REF!</v>
      </c>
      <c r="I37" s="202" t="e">
        <f>'LICH THI'!#REF!</f>
        <v>#REF!</v>
      </c>
      <c r="J37" s="203" t="e">
        <f>_Ngay</f>
        <v>#REF!</v>
      </c>
      <c r="K37" s="204" t="e">
        <f>'LICH THI'!#REF!</f>
        <v>#REF!</v>
      </c>
      <c r="L37" s="205" t="e">
        <f>'LICH THI'!#REF!</f>
        <v>#REF!</v>
      </c>
      <c r="M37" s="230" t="e">
        <f>'LICH THI'!#REF!</f>
        <v>#REF!</v>
      </c>
      <c r="N37" s="205" t="e">
        <f>'LICH THI'!#REF!</f>
        <v>#REF!</v>
      </c>
      <c r="O37" s="223"/>
      <c r="P37" s="224"/>
      <c r="Q37" s="222"/>
      <c r="R37" s="222"/>
      <c r="S37" s="225"/>
    </row>
    <row r="38" spans="1:19" s="206" customFormat="1" ht="17.25" hidden="1" x14ac:dyDescent="0.3">
      <c r="A38" s="228" t="e">
        <f t="shared" si="0"/>
        <v>#REF!</v>
      </c>
      <c r="B38" s="229" t="e">
        <f>_Gio</f>
        <v>#REF!</v>
      </c>
      <c r="C38" s="217" t="e">
        <f>'LICH THI'!#REF!</f>
        <v>#REF!</v>
      </c>
      <c r="D38" s="204" t="e">
        <f>'LICH THI'!#REF!</f>
        <v>#REF!</v>
      </c>
      <c r="E38" s="218" t="e">
        <f>'LICH THI'!#REF!</f>
        <v>#REF!</v>
      </c>
      <c r="F38" s="219" t="e">
        <f>'LICH THI'!#REF!</f>
        <v>#REF!</v>
      </c>
      <c r="G38" s="220" t="e">
        <f>'LICH THI'!#REF!</f>
        <v>#REF!</v>
      </c>
      <c r="H38" s="221" t="e">
        <f>'LICH THI'!#REF!</f>
        <v>#REF!</v>
      </c>
      <c r="I38" s="202" t="e">
        <f>'LICH THI'!#REF!</f>
        <v>#REF!</v>
      </c>
      <c r="J38" s="203" t="e">
        <f>_Ngay</f>
        <v>#REF!</v>
      </c>
      <c r="K38" s="204" t="e">
        <f>'LICH THI'!#REF!</f>
        <v>#REF!</v>
      </c>
      <c r="L38" s="205" t="e">
        <f>'LICH THI'!#REF!</f>
        <v>#REF!</v>
      </c>
      <c r="M38" s="230" t="e">
        <f>'LICH THI'!#REF!</f>
        <v>#REF!</v>
      </c>
      <c r="N38" s="205" t="e">
        <f>'LICH THI'!#REF!</f>
        <v>#REF!</v>
      </c>
      <c r="O38" s="223"/>
      <c r="P38" s="224"/>
      <c r="Q38" s="222"/>
      <c r="R38" s="222"/>
      <c r="S38" s="225"/>
    </row>
    <row r="39" spans="1:19" s="206" customFormat="1" ht="17.25" hidden="1" x14ac:dyDescent="0.3">
      <c r="A39" s="228" t="e">
        <f t="shared" si="0"/>
        <v>#REF!</v>
      </c>
      <c r="B39" s="229" t="e">
        <f>_Gio</f>
        <v>#REF!</v>
      </c>
      <c r="C39" s="217" t="e">
        <f>'LICH THI'!#REF!</f>
        <v>#REF!</v>
      </c>
      <c r="D39" s="204" t="e">
        <f>'LICH THI'!#REF!</f>
        <v>#REF!</v>
      </c>
      <c r="E39" s="218" t="e">
        <f>'LICH THI'!#REF!</f>
        <v>#REF!</v>
      </c>
      <c r="F39" s="219" t="e">
        <f>'LICH THI'!#REF!</f>
        <v>#REF!</v>
      </c>
      <c r="G39" s="220" t="e">
        <f>'LICH THI'!#REF!</f>
        <v>#REF!</v>
      </c>
      <c r="H39" s="221" t="e">
        <f>'LICH THI'!#REF!</f>
        <v>#REF!</v>
      </c>
      <c r="I39" s="202" t="e">
        <f>'LICH THI'!#REF!</f>
        <v>#REF!</v>
      </c>
      <c r="J39" s="203" t="e">
        <f>_Ngay</f>
        <v>#REF!</v>
      </c>
      <c r="K39" s="204" t="e">
        <f>'LICH THI'!#REF!</f>
        <v>#REF!</v>
      </c>
      <c r="L39" s="205" t="e">
        <f>'LICH THI'!#REF!</f>
        <v>#REF!</v>
      </c>
      <c r="M39" s="230" t="e">
        <f>'LICH THI'!#REF!</f>
        <v>#REF!</v>
      </c>
      <c r="N39" s="205" t="e">
        <f>'LICH THI'!#REF!</f>
        <v>#REF!</v>
      </c>
      <c r="O39" s="223"/>
      <c r="P39" s="224"/>
      <c r="Q39" s="222"/>
      <c r="R39" s="222"/>
      <c r="S39" s="225"/>
    </row>
    <row r="40" spans="1:19" s="206" customFormat="1" ht="17.25" hidden="1" x14ac:dyDescent="0.3">
      <c r="A40" s="228" t="e">
        <f t="shared" si="0"/>
        <v>#REF!</v>
      </c>
      <c r="B40" s="229" t="e">
        <f>_Gio</f>
        <v>#REF!</v>
      </c>
      <c r="C40" s="217" t="e">
        <f>'LICH THI'!#REF!</f>
        <v>#REF!</v>
      </c>
      <c r="D40" s="204" t="e">
        <f>'LICH THI'!#REF!</f>
        <v>#REF!</v>
      </c>
      <c r="E40" s="218" t="e">
        <f>'LICH THI'!#REF!</f>
        <v>#REF!</v>
      </c>
      <c r="F40" s="219" t="e">
        <f>'LICH THI'!#REF!</f>
        <v>#REF!</v>
      </c>
      <c r="G40" s="220" t="e">
        <f>'LICH THI'!#REF!</f>
        <v>#REF!</v>
      </c>
      <c r="H40" s="221" t="e">
        <f>'LICH THI'!#REF!</f>
        <v>#REF!</v>
      </c>
      <c r="I40" s="202" t="e">
        <f>'LICH THI'!#REF!</f>
        <v>#REF!</v>
      </c>
      <c r="J40" s="203" t="e">
        <f>_Ngay</f>
        <v>#REF!</v>
      </c>
      <c r="K40" s="204" t="e">
        <f>'LICH THI'!#REF!</f>
        <v>#REF!</v>
      </c>
      <c r="L40" s="205" t="e">
        <f>'LICH THI'!#REF!</f>
        <v>#REF!</v>
      </c>
      <c r="M40" s="230" t="e">
        <f>'LICH THI'!#REF!</f>
        <v>#REF!</v>
      </c>
      <c r="N40" s="205" t="e">
        <f>'LICH THI'!#REF!</f>
        <v>#REF!</v>
      </c>
      <c r="O40" s="223"/>
      <c r="P40" s="224"/>
      <c r="Q40" s="222"/>
      <c r="R40" s="222"/>
      <c r="S40" s="225"/>
    </row>
    <row r="41" spans="1:19" s="206" customFormat="1" ht="17.25" hidden="1" x14ac:dyDescent="0.3">
      <c r="A41" s="228" t="e">
        <f t="shared" si="0"/>
        <v>#REF!</v>
      </c>
      <c r="B41" s="229" t="e">
        <f>_Gio</f>
        <v>#REF!</v>
      </c>
      <c r="C41" s="217" t="e">
        <f>'LICH THI'!#REF!</f>
        <v>#REF!</v>
      </c>
      <c r="D41" s="204" t="e">
        <f>'LICH THI'!#REF!</f>
        <v>#REF!</v>
      </c>
      <c r="E41" s="218" t="e">
        <f>'LICH THI'!#REF!</f>
        <v>#REF!</v>
      </c>
      <c r="F41" s="219" t="e">
        <f>'LICH THI'!#REF!</f>
        <v>#REF!</v>
      </c>
      <c r="G41" s="220" t="e">
        <f>'LICH THI'!#REF!</f>
        <v>#REF!</v>
      </c>
      <c r="H41" s="221" t="e">
        <f>'LICH THI'!#REF!</f>
        <v>#REF!</v>
      </c>
      <c r="I41" s="202" t="e">
        <f>'LICH THI'!#REF!</f>
        <v>#REF!</v>
      </c>
      <c r="J41" s="203" t="e">
        <f>_Ngay</f>
        <v>#REF!</v>
      </c>
      <c r="K41" s="204" t="e">
        <f>'LICH THI'!#REF!</f>
        <v>#REF!</v>
      </c>
      <c r="L41" s="205" t="e">
        <f>'LICH THI'!#REF!</f>
        <v>#REF!</v>
      </c>
      <c r="M41" s="230" t="e">
        <f>'LICH THI'!#REF!</f>
        <v>#REF!</v>
      </c>
      <c r="N41" s="205" t="e">
        <f>'LICH THI'!#REF!</f>
        <v>#REF!</v>
      </c>
      <c r="O41" s="223"/>
      <c r="P41" s="224"/>
      <c r="Q41" s="222"/>
      <c r="R41" s="222"/>
      <c r="S41" s="225"/>
    </row>
    <row r="42" spans="1:19" s="206" customFormat="1" ht="17.25" hidden="1" x14ac:dyDescent="0.3">
      <c r="A42" s="228" t="e">
        <f t="shared" si="0"/>
        <v>#REF!</v>
      </c>
      <c r="B42" s="229" t="e">
        <f>_Gio</f>
        <v>#REF!</v>
      </c>
      <c r="C42" s="217" t="e">
        <f>'LICH THI'!#REF!</f>
        <v>#REF!</v>
      </c>
      <c r="D42" s="204" t="e">
        <f>'LICH THI'!#REF!</f>
        <v>#REF!</v>
      </c>
      <c r="E42" s="218" t="e">
        <f>'LICH THI'!#REF!</f>
        <v>#REF!</v>
      </c>
      <c r="F42" s="219" t="e">
        <f>'LICH THI'!#REF!</f>
        <v>#REF!</v>
      </c>
      <c r="G42" s="220" t="e">
        <f>'LICH THI'!#REF!</f>
        <v>#REF!</v>
      </c>
      <c r="H42" s="221" t="e">
        <f>'LICH THI'!#REF!</f>
        <v>#REF!</v>
      </c>
      <c r="I42" s="202" t="e">
        <f>'LICH THI'!#REF!</f>
        <v>#REF!</v>
      </c>
      <c r="J42" s="203" t="e">
        <f>_Ngay</f>
        <v>#REF!</v>
      </c>
      <c r="K42" s="204" t="e">
        <f>'LICH THI'!#REF!</f>
        <v>#REF!</v>
      </c>
      <c r="L42" s="205" t="e">
        <f>'LICH THI'!#REF!</f>
        <v>#REF!</v>
      </c>
      <c r="M42" s="230" t="e">
        <f>'LICH THI'!#REF!</f>
        <v>#REF!</v>
      </c>
      <c r="N42" s="205" t="e">
        <f>'LICH THI'!#REF!</f>
        <v>#REF!</v>
      </c>
      <c r="O42" s="223"/>
      <c r="P42" s="224"/>
      <c r="Q42" s="222"/>
      <c r="R42" s="222"/>
      <c r="S42" s="225"/>
    </row>
    <row r="43" spans="1:19" s="206" customFormat="1" ht="17.25" hidden="1" x14ac:dyDescent="0.3">
      <c r="A43" s="228" t="e">
        <f t="shared" si="0"/>
        <v>#REF!</v>
      </c>
      <c r="B43" s="229" t="e">
        <f>_Gio</f>
        <v>#REF!</v>
      </c>
      <c r="C43" s="217" t="e">
        <f>'LICH THI'!#REF!</f>
        <v>#REF!</v>
      </c>
      <c r="D43" s="204" t="e">
        <f>'LICH THI'!#REF!</f>
        <v>#REF!</v>
      </c>
      <c r="E43" s="218" t="e">
        <f>'LICH THI'!#REF!</f>
        <v>#REF!</v>
      </c>
      <c r="F43" s="219" t="e">
        <f>'LICH THI'!#REF!</f>
        <v>#REF!</v>
      </c>
      <c r="G43" s="220" t="e">
        <f>'LICH THI'!#REF!</f>
        <v>#REF!</v>
      </c>
      <c r="H43" s="221" t="e">
        <f>'LICH THI'!#REF!</f>
        <v>#REF!</v>
      </c>
      <c r="I43" s="202" t="e">
        <f>'LICH THI'!#REF!</f>
        <v>#REF!</v>
      </c>
      <c r="J43" s="203" t="e">
        <f>_Ngay</f>
        <v>#REF!</v>
      </c>
      <c r="K43" s="204" t="e">
        <f>'LICH THI'!#REF!</f>
        <v>#REF!</v>
      </c>
      <c r="L43" s="205" t="e">
        <f>'LICH THI'!#REF!</f>
        <v>#REF!</v>
      </c>
      <c r="M43" s="230" t="e">
        <f>'LICH THI'!#REF!</f>
        <v>#REF!</v>
      </c>
      <c r="N43" s="205" t="e">
        <f>'LICH THI'!#REF!</f>
        <v>#REF!</v>
      </c>
      <c r="O43" s="223"/>
      <c r="P43" s="224"/>
      <c r="Q43" s="222"/>
      <c r="R43" s="222"/>
      <c r="S43" s="225"/>
    </row>
    <row r="44" spans="1:19" s="206" customFormat="1" ht="17.25" hidden="1" x14ac:dyDescent="0.3">
      <c r="A44" s="228" t="e">
        <f t="shared" si="0"/>
        <v>#REF!</v>
      </c>
      <c r="B44" s="229" t="e">
        <f>_Gio</f>
        <v>#REF!</v>
      </c>
      <c r="C44" s="217" t="e">
        <f>'LICH THI'!#REF!</f>
        <v>#REF!</v>
      </c>
      <c r="D44" s="204" t="e">
        <f>'LICH THI'!#REF!</f>
        <v>#REF!</v>
      </c>
      <c r="E44" s="218" t="e">
        <f>'LICH THI'!#REF!</f>
        <v>#REF!</v>
      </c>
      <c r="F44" s="219" t="e">
        <f>'LICH THI'!#REF!</f>
        <v>#REF!</v>
      </c>
      <c r="G44" s="220" t="e">
        <f>'LICH THI'!#REF!</f>
        <v>#REF!</v>
      </c>
      <c r="H44" s="221" t="e">
        <f>'LICH THI'!#REF!</f>
        <v>#REF!</v>
      </c>
      <c r="I44" s="202" t="e">
        <f>'LICH THI'!#REF!</f>
        <v>#REF!</v>
      </c>
      <c r="J44" s="203" t="e">
        <f>_Ngay</f>
        <v>#REF!</v>
      </c>
      <c r="K44" s="204" t="e">
        <f>'LICH THI'!#REF!</f>
        <v>#REF!</v>
      </c>
      <c r="L44" s="205" t="e">
        <f>'LICH THI'!#REF!</f>
        <v>#REF!</v>
      </c>
      <c r="M44" s="230" t="e">
        <f>'LICH THI'!#REF!</f>
        <v>#REF!</v>
      </c>
      <c r="N44" s="205" t="e">
        <f>'LICH THI'!#REF!</f>
        <v>#REF!</v>
      </c>
      <c r="O44" s="223"/>
      <c r="P44" s="224"/>
      <c r="Q44" s="222"/>
      <c r="R44" s="222"/>
      <c r="S44" s="225"/>
    </row>
    <row r="45" spans="1:19" s="206" customFormat="1" ht="17.25" hidden="1" x14ac:dyDescent="0.3">
      <c r="A45" s="228" t="e">
        <f t="shared" si="0"/>
        <v>#REF!</v>
      </c>
      <c r="B45" s="229" t="e">
        <f>_Gio</f>
        <v>#REF!</v>
      </c>
      <c r="C45" s="217" t="e">
        <f>'LICH THI'!#REF!</f>
        <v>#REF!</v>
      </c>
      <c r="D45" s="204" t="e">
        <f>'LICH THI'!#REF!</f>
        <v>#REF!</v>
      </c>
      <c r="E45" s="218" t="e">
        <f>'LICH THI'!#REF!</f>
        <v>#REF!</v>
      </c>
      <c r="F45" s="219" t="e">
        <f>'LICH THI'!#REF!</f>
        <v>#REF!</v>
      </c>
      <c r="G45" s="220" t="e">
        <f>'LICH THI'!#REF!</f>
        <v>#REF!</v>
      </c>
      <c r="H45" s="221" t="e">
        <f>'LICH THI'!#REF!</f>
        <v>#REF!</v>
      </c>
      <c r="I45" s="202" t="e">
        <f>'LICH THI'!#REF!</f>
        <v>#REF!</v>
      </c>
      <c r="J45" s="203" t="e">
        <f>_Ngay</f>
        <v>#REF!</v>
      </c>
      <c r="K45" s="204" t="e">
        <f>'LICH THI'!#REF!</f>
        <v>#REF!</v>
      </c>
      <c r="L45" s="205" t="e">
        <f>'LICH THI'!#REF!</f>
        <v>#REF!</v>
      </c>
      <c r="M45" s="230" t="e">
        <f>'LICH THI'!#REF!</f>
        <v>#REF!</v>
      </c>
      <c r="N45" s="205" t="e">
        <f>'LICH THI'!#REF!</f>
        <v>#REF!</v>
      </c>
      <c r="O45" s="223"/>
      <c r="P45" s="224"/>
      <c r="Q45" s="222"/>
      <c r="R45" s="222"/>
      <c r="S45" s="225"/>
    </row>
    <row r="46" spans="1:19" s="206" customFormat="1" ht="17.25" hidden="1" x14ac:dyDescent="0.3">
      <c r="A46" s="228" t="e">
        <f t="shared" si="0"/>
        <v>#REF!</v>
      </c>
      <c r="B46" s="229" t="e">
        <f>_Gio</f>
        <v>#REF!</v>
      </c>
      <c r="C46" s="217" t="e">
        <f>'LICH THI'!#REF!</f>
        <v>#REF!</v>
      </c>
      <c r="D46" s="204" t="e">
        <f>'LICH THI'!#REF!</f>
        <v>#REF!</v>
      </c>
      <c r="E46" s="218" t="e">
        <f>'LICH THI'!#REF!</f>
        <v>#REF!</v>
      </c>
      <c r="F46" s="219" t="e">
        <f>'LICH THI'!#REF!</f>
        <v>#REF!</v>
      </c>
      <c r="G46" s="220" t="e">
        <f>'LICH THI'!#REF!</f>
        <v>#REF!</v>
      </c>
      <c r="H46" s="221" t="e">
        <f>'LICH THI'!#REF!</f>
        <v>#REF!</v>
      </c>
      <c r="I46" s="202" t="e">
        <f>'LICH THI'!#REF!</f>
        <v>#REF!</v>
      </c>
      <c r="J46" s="203" t="e">
        <f>_Ngay</f>
        <v>#REF!</v>
      </c>
      <c r="K46" s="204" t="e">
        <f>'LICH THI'!#REF!</f>
        <v>#REF!</v>
      </c>
      <c r="L46" s="205" t="e">
        <f>'LICH THI'!#REF!</f>
        <v>#REF!</v>
      </c>
      <c r="M46" s="230" t="e">
        <f>'LICH THI'!#REF!</f>
        <v>#REF!</v>
      </c>
      <c r="N46" s="205" t="e">
        <f>'LICH THI'!#REF!</f>
        <v>#REF!</v>
      </c>
      <c r="O46" s="223"/>
      <c r="P46" s="224"/>
      <c r="Q46" s="222"/>
      <c r="R46" s="222"/>
      <c r="S46" s="225"/>
    </row>
    <row r="47" spans="1:19" s="206" customFormat="1" ht="17.25" hidden="1" x14ac:dyDescent="0.3">
      <c r="A47" s="228" t="e">
        <f t="shared" si="0"/>
        <v>#REF!</v>
      </c>
      <c r="B47" s="229" t="e">
        <f>_Gio</f>
        <v>#REF!</v>
      </c>
      <c r="C47" s="217" t="e">
        <f>'LICH THI'!#REF!</f>
        <v>#REF!</v>
      </c>
      <c r="D47" s="204" t="e">
        <f>'LICH THI'!#REF!</f>
        <v>#REF!</v>
      </c>
      <c r="E47" s="218" t="e">
        <f>'LICH THI'!#REF!</f>
        <v>#REF!</v>
      </c>
      <c r="F47" s="219" t="e">
        <f>'LICH THI'!#REF!</f>
        <v>#REF!</v>
      </c>
      <c r="G47" s="220" t="e">
        <f>'LICH THI'!#REF!</f>
        <v>#REF!</v>
      </c>
      <c r="H47" s="221" t="e">
        <f>'LICH THI'!#REF!</f>
        <v>#REF!</v>
      </c>
      <c r="I47" s="202" t="e">
        <f>'LICH THI'!#REF!</f>
        <v>#REF!</v>
      </c>
      <c r="J47" s="203" t="e">
        <f>_Ngay</f>
        <v>#REF!</v>
      </c>
      <c r="K47" s="204" t="e">
        <f>'LICH THI'!#REF!</f>
        <v>#REF!</v>
      </c>
      <c r="L47" s="205" t="e">
        <f>'LICH THI'!#REF!</f>
        <v>#REF!</v>
      </c>
      <c r="M47" s="230" t="e">
        <f>'LICH THI'!#REF!</f>
        <v>#REF!</v>
      </c>
      <c r="N47" s="205" t="e">
        <f>'LICH THI'!#REF!</f>
        <v>#REF!</v>
      </c>
      <c r="O47" s="223"/>
      <c r="P47" s="224"/>
      <c r="Q47" s="222"/>
      <c r="R47" s="222"/>
      <c r="S47" s="225"/>
    </row>
    <row r="48" spans="1:19" s="206" customFormat="1" ht="17.25" hidden="1" x14ac:dyDescent="0.3">
      <c r="A48" s="228" t="e">
        <f t="shared" si="0"/>
        <v>#REF!</v>
      </c>
      <c r="B48" s="229" t="e">
        <f>_Gio</f>
        <v>#REF!</v>
      </c>
      <c r="C48" s="217" t="e">
        <f>'LICH THI'!#REF!</f>
        <v>#REF!</v>
      </c>
      <c r="D48" s="204" t="e">
        <f>'LICH THI'!#REF!</f>
        <v>#REF!</v>
      </c>
      <c r="E48" s="218" t="e">
        <f>'LICH THI'!#REF!</f>
        <v>#REF!</v>
      </c>
      <c r="F48" s="219" t="e">
        <f>'LICH THI'!#REF!</f>
        <v>#REF!</v>
      </c>
      <c r="G48" s="220" t="e">
        <f>'LICH THI'!#REF!</f>
        <v>#REF!</v>
      </c>
      <c r="H48" s="221" t="e">
        <f>'LICH THI'!#REF!</f>
        <v>#REF!</v>
      </c>
      <c r="I48" s="202" t="e">
        <f>'LICH THI'!#REF!</f>
        <v>#REF!</v>
      </c>
      <c r="J48" s="203" t="e">
        <f>_Ngay</f>
        <v>#REF!</v>
      </c>
      <c r="K48" s="204" t="e">
        <f>'LICH THI'!#REF!</f>
        <v>#REF!</v>
      </c>
      <c r="L48" s="205" t="e">
        <f>'LICH THI'!#REF!</f>
        <v>#REF!</v>
      </c>
      <c r="M48" s="230" t="e">
        <f>'LICH THI'!#REF!</f>
        <v>#REF!</v>
      </c>
      <c r="N48" s="205" t="e">
        <f>'LICH THI'!#REF!</f>
        <v>#REF!</v>
      </c>
      <c r="O48" s="223"/>
      <c r="P48" s="224"/>
      <c r="Q48" s="222"/>
      <c r="R48" s="222"/>
      <c r="S48" s="225"/>
    </row>
    <row r="49" spans="1:19" s="206" customFormat="1" ht="17.25" hidden="1" x14ac:dyDescent="0.3">
      <c r="A49" s="228" t="e">
        <f t="shared" si="0"/>
        <v>#REF!</v>
      </c>
      <c r="B49" s="229" t="e">
        <f>_Gio</f>
        <v>#REF!</v>
      </c>
      <c r="C49" s="217" t="e">
        <f>'LICH THI'!#REF!</f>
        <v>#REF!</v>
      </c>
      <c r="D49" s="204" t="e">
        <f>'LICH THI'!#REF!</f>
        <v>#REF!</v>
      </c>
      <c r="E49" s="218" t="e">
        <f>'LICH THI'!#REF!</f>
        <v>#REF!</v>
      </c>
      <c r="F49" s="219" t="e">
        <f>'LICH THI'!#REF!</f>
        <v>#REF!</v>
      </c>
      <c r="G49" s="220" t="e">
        <f>'LICH THI'!#REF!</f>
        <v>#REF!</v>
      </c>
      <c r="H49" s="221" t="e">
        <f>'LICH THI'!#REF!</f>
        <v>#REF!</v>
      </c>
      <c r="I49" s="202" t="e">
        <f>'LICH THI'!#REF!</f>
        <v>#REF!</v>
      </c>
      <c r="J49" s="203" t="e">
        <f>_Ngay</f>
        <v>#REF!</v>
      </c>
      <c r="K49" s="204" t="e">
        <f>'LICH THI'!#REF!</f>
        <v>#REF!</v>
      </c>
      <c r="L49" s="205" t="e">
        <f>'LICH THI'!#REF!</f>
        <v>#REF!</v>
      </c>
      <c r="M49" s="230" t="e">
        <f>'LICH THI'!#REF!</f>
        <v>#REF!</v>
      </c>
      <c r="N49" s="205" t="e">
        <f>'LICH THI'!#REF!</f>
        <v>#REF!</v>
      </c>
      <c r="O49" s="223"/>
      <c r="P49" s="224"/>
      <c r="Q49" s="222"/>
      <c r="R49" s="222"/>
      <c r="S49" s="225"/>
    </row>
    <row r="50" spans="1:19" s="206" customFormat="1" ht="17.25" hidden="1" x14ac:dyDescent="0.3">
      <c r="A50" s="228" t="e">
        <f t="shared" si="0"/>
        <v>#REF!</v>
      </c>
      <c r="B50" s="229" t="e">
        <f>_Gio</f>
        <v>#REF!</v>
      </c>
      <c r="C50" s="217" t="e">
        <f>'LICH THI'!#REF!</f>
        <v>#REF!</v>
      </c>
      <c r="D50" s="204" t="e">
        <f>'LICH THI'!#REF!</f>
        <v>#REF!</v>
      </c>
      <c r="E50" s="218" t="e">
        <f>'LICH THI'!#REF!</f>
        <v>#REF!</v>
      </c>
      <c r="F50" s="219" t="e">
        <f>'LICH THI'!#REF!</f>
        <v>#REF!</v>
      </c>
      <c r="G50" s="220" t="e">
        <f>'LICH THI'!#REF!</f>
        <v>#REF!</v>
      </c>
      <c r="H50" s="221" t="e">
        <f>'LICH THI'!#REF!</f>
        <v>#REF!</v>
      </c>
      <c r="I50" s="202" t="e">
        <f>'LICH THI'!#REF!</f>
        <v>#REF!</v>
      </c>
      <c r="J50" s="203" t="e">
        <f>_Ngay</f>
        <v>#REF!</v>
      </c>
      <c r="K50" s="204" t="e">
        <f>'LICH THI'!#REF!</f>
        <v>#REF!</v>
      </c>
      <c r="L50" s="205" t="e">
        <f>'LICH THI'!#REF!</f>
        <v>#REF!</v>
      </c>
      <c r="M50" s="230" t="e">
        <f>'LICH THI'!#REF!</f>
        <v>#REF!</v>
      </c>
      <c r="N50" s="205" t="e">
        <f>'LICH THI'!#REF!</f>
        <v>#REF!</v>
      </c>
      <c r="O50" s="223"/>
      <c r="P50" s="224"/>
      <c r="Q50" s="222"/>
      <c r="R50" s="222"/>
      <c r="S50" s="225"/>
    </row>
    <row r="51" spans="1:19" s="206" customFormat="1" ht="17.25" hidden="1" x14ac:dyDescent="0.3">
      <c r="A51" s="228" t="e">
        <f t="shared" si="0"/>
        <v>#REF!</v>
      </c>
      <c r="B51" s="229" t="e">
        <f>_Gio</f>
        <v>#REF!</v>
      </c>
      <c r="C51" s="217" t="e">
        <f>'LICH THI'!#REF!</f>
        <v>#REF!</v>
      </c>
      <c r="D51" s="204" t="e">
        <f>'LICH THI'!#REF!</f>
        <v>#REF!</v>
      </c>
      <c r="E51" s="218" t="e">
        <f>'LICH THI'!#REF!</f>
        <v>#REF!</v>
      </c>
      <c r="F51" s="219" t="e">
        <f>'LICH THI'!#REF!</f>
        <v>#REF!</v>
      </c>
      <c r="G51" s="220" t="e">
        <f>'LICH THI'!#REF!</f>
        <v>#REF!</v>
      </c>
      <c r="H51" s="221" t="e">
        <f>'LICH THI'!#REF!</f>
        <v>#REF!</v>
      </c>
      <c r="I51" s="202" t="e">
        <f>'LICH THI'!#REF!</f>
        <v>#REF!</v>
      </c>
      <c r="J51" s="203" t="e">
        <f>_Ngay</f>
        <v>#REF!</v>
      </c>
      <c r="K51" s="204" t="e">
        <f>'LICH THI'!#REF!</f>
        <v>#REF!</v>
      </c>
      <c r="L51" s="205" t="e">
        <f>'LICH THI'!#REF!</f>
        <v>#REF!</v>
      </c>
      <c r="M51" s="230" t="e">
        <f>'LICH THI'!#REF!</f>
        <v>#REF!</v>
      </c>
      <c r="N51" s="205" t="e">
        <f>'LICH THI'!#REF!</f>
        <v>#REF!</v>
      </c>
      <c r="O51" s="223"/>
      <c r="P51" s="224"/>
      <c r="Q51" s="222"/>
      <c r="R51" s="222"/>
      <c r="S51" s="225"/>
    </row>
    <row r="52" spans="1:19" s="206" customFormat="1" ht="17.25" hidden="1" x14ac:dyDescent="0.3">
      <c r="A52" s="228" t="e">
        <f t="shared" si="0"/>
        <v>#REF!</v>
      </c>
      <c r="B52" s="229" t="e">
        <f>_Gio</f>
        <v>#REF!</v>
      </c>
      <c r="C52" s="217" t="e">
        <f>'LICH THI'!#REF!</f>
        <v>#REF!</v>
      </c>
      <c r="D52" s="204" t="e">
        <f>'LICH THI'!#REF!</f>
        <v>#REF!</v>
      </c>
      <c r="E52" s="218" t="e">
        <f>'LICH THI'!#REF!</f>
        <v>#REF!</v>
      </c>
      <c r="F52" s="219" t="e">
        <f>'LICH THI'!#REF!</f>
        <v>#REF!</v>
      </c>
      <c r="G52" s="220" t="e">
        <f>'LICH THI'!#REF!</f>
        <v>#REF!</v>
      </c>
      <c r="H52" s="221" t="e">
        <f>'LICH THI'!#REF!</f>
        <v>#REF!</v>
      </c>
      <c r="I52" s="202" t="e">
        <f>'LICH THI'!#REF!</f>
        <v>#REF!</v>
      </c>
      <c r="J52" s="203" t="e">
        <f>_Ngay</f>
        <v>#REF!</v>
      </c>
      <c r="K52" s="204" t="e">
        <f>'LICH THI'!#REF!</f>
        <v>#REF!</v>
      </c>
      <c r="L52" s="205" t="e">
        <f>'LICH THI'!#REF!</f>
        <v>#REF!</v>
      </c>
      <c r="M52" s="230" t="e">
        <f>'LICH THI'!#REF!</f>
        <v>#REF!</v>
      </c>
      <c r="N52" s="205" t="e">
        <f>'LICH THI'!#REF!</f>
        <v>#REF!</v>
      </c>
      <c r="O52" s="223"/>
      <c r="P52" s="224"/>
      <c r="Q52" s="222"/>
      <c r="R52" s="222"/>
      <c r="S52" s="225"/>
    </row>
    <row r="53" spans="1:19" s="206" customFormat="1" ht="17.25" hidden="1" x14ac:dyDescent="0.3">
      <c r="A53" s="228" t="e">
        <f t="shared" si="0"/>
        <v>#REF!</v>
      </c>
      <c r="B53" s="229" t="e">
        <f>_Gio</f>
        <v>#REF!</v>
      </c>
      <c r="C53" s="217" t="e">
        <f>'LICH THI'!#REF!</f>
        <v>#REF!</v>
      </c>
      <c r="D53" s="204" t="e">
        <f>'LICH THI'!#REF!</f>
        <v>#REF!</v>
      </c>
      <c r="E53" s="218" t="e">
        <f>'LICH THI'!#REF!</f>
        <v>#REF!</v>
      </c>
      <c r="F53" s="219" t="e">
        <f>'LICH THI'!#REF!</f>
        <v>#REF!</v>
      </c>
      <c r="G53" s="220" t="e">
        <f>'LICH THI'!#REF!</f>
        <v>#REF!</v>
      </c>
      <c r="H53" s="221" t="e">
        <f>'LICH THI'!#REF!</f>
        <v>#REF!</v>
      </c>
      <c r="I53" s="202" t="e">
        <f>'LICH THI'!#REF!</f>
        <v>#REF!</v>
      </c>
      <c r="J53" s="203" t="e">
        <f>_Ngay</f>
        <v>#REF!</v>
      </c>
      <c r="K53" s="204" t="e">
        <f>'LICH THI'!#REF!</f>
        <v>#REF!</v>
      </c>
      <c r="L53" s="205" t="e">
        <f>'LICH THI'!#REF!</f>
        <v>#REF!</v>
      </c>
      <c r="M53" s="230" t="e">
        <f>'LICH THI'!#REF!</f>
        <v>#REF!</v>
      </c>
      <c r="N53" s="205" t="e">
        <f>'LICH THI'!#REF!</f>
        <v>#REF!</v>
      </c>
      <c r="O53" s="223"/>
      <c r="P53" s="224"/>
      <c r="Q53" s="222"/>
      <c r="R53" s="222"/>
      <c r="S53" s="225"/>
    </row>
    <row r="54" spans="1:19" s="206" customFormat="1" ht="17.25" hidden="1" x14ac:dyDescent="0.3">
      <c r="A54" s="228" t="e">
        <f t="shared" si="0"/>
        <v>#REF!</v>
      </c>
      <c r="B54" s="229" t="e">
        <f>_Gio</f>
        <v>#REF!</v>
      </c>
      <c r="C54" s="217" t="e">
        <f>'LICH THI'!#REF!</f>
        <v>#REF!</v>
      </c>
      <c r="D54" s="204" t="e">
        <f>'LICH THI'!#REF!</f>
        <v>#REF!</v>
      </c>
      <c r="E54" s="218" t="e">
        <f>'LICH THI'!#REF!</f>
        <v>#REF!</v>
      </c>
      <c r="F54" s="219" t="e">
        <f>'LICH THI'!#REF!</f>
        <v>#REF!</v>
      </c>
      <c r="G54" s="220" t="e">
        <f>'LICH THI'!#REF!</f>
        <v>#REF!</v>
      </c>
      <c r="H54" s="221" t="e">
        <f>'LICH THI'!#REF!</f>
        <v>#REF!</v>
      </c>
      <c r="I54" s="202" t="e">
        <f>'LICH THI'!#REF!</f>
        <v>#REF!</v>
      </c>
      <c r="J54" s="203" t="e">
        <f>_Ngay</f>
        <v>#REF!</v>
      </c>
      <c r="K54" s="204" t="e">
        <f>'LICH THI'!#REF!</f>
        <v>#REF!</v>
      </c>
      <c r="L54" s="205" t="e">
        <f>'LICH THI'!#REF!</f>
        <v>#REF!</v>
      </c>
      <c r="M54" s="230" t="e">
        <f>'LICH THI'!#REF!</f>
        <v>#REF!</v>
      </c>
      <c r="N54" s="205" t="e">
        <f>'LICH THI'!#REF!</f>
        <v>#REF!</v>
      </c>
      <c r="O54" s="223"/>
      <c r="P54" s="224"/>
      <c r="Q54" s="222"/>
      <c r="R54" s="222"/>
      <c r="S54" s="225"/>
    </row>
    <row r="55" spans="1:19" s="206" customFormat="1" ht="17.25" hidden="1" x14ac:dyDescent="0.3">
      <c r="A55" s="228" t="e">
        <f t="shared" si="0"/>
        <v>#REF!</v>
      </c>
      <c r="B55" s="229" t="e">
        <f>_Gio</f>
        <v>#REF!</v>
      </c>
      <c r="C55" s="217" t="e">
        <f>'LICH THI'!#REF!</f>
        <v>#REF!</v>
      </c>
      <c r="D55" s="204" t="e">
        <f>'LICH THI'!#REF!</f>
        <v>#REF!</v>
      </c>
      <c r="E55" s="218" t="e">
        <f>'LICH THI'!#REF!</f>
        <v>#REF!</v>
      </c>
      <c r="F55" s="219" t="e">
        <f>'LICH THI'!#REF!</f>
        <v>#REF!</v>
      </c>
      <c r="G55" s="220" t="e">
        <f>'LICH THI'!#REF!</f>
        <v>#REF!</v>
      </c>
      <c r="H55" s="221" t="e">
        <f>'LICH THI'!#REF!</f>
        <v>#REF!</v>
      </c>
      <c r="I55" s="202" t="e">
        <f>'LICH THI'!#REF!</f>
        <v>#REF!</v>
      </c>
      <c r="J55" s="203" t="e">
        <f>_Ngay</f>
        <v>#REF!</v>
      </c>
      <c r="K55" s="204" t="e">
        <f>'LICH THI'!#REF!</f>
        <v>#REF!</v>
      </c>
      <c r="L55" s="205" t="e">
        <f>'LICH THI'!#REF!</f>
        <v>#REF!</v>
      </c>
      <c r="M55" s="230" t="e">
        <f>'LICH THI'!#REF!</f>
        <v>#REF!</v>
      </c>
      <c r="N55" s="205" t="e">
        <f>'LICH THI'!#REF!</f>
        <v>#REF!</v>
      </c>
      <c r="O55" s="223"/>
      <c r="P55" s="224"/>
      <c r="Q55" s="222"/>
      <c r="R55" s="222"/>
      <c r="S55" s="225"/>
    </row>
    <row r="56" spans="1:19" s="206" customFormat="1" ht="17.25" hidden="1" x14ac:dyDescent="0.3">
      <c r="A56" s="228" t="e">
        <f t="shared" si="0"/>
        <v>#REF!</v>
      </c>
      <c r="B56" s="229" t="e">
        <f>_Gio</f>
        <v>#REF!</v>
      </c>
      <c r="C56" s="217" t="e">
        <f>'LICH THI'!#REF!</f>
        <v>#REF!</v>
      </c>
      <c r="D56" s="204" t="e">
        <f>'LICH THI'!#REF!</f>
        <v>#REF!</v>
      </c>
      <c r="E56" s="218" t="e">
        <f>'LICH THI'!#REF!</f>
        <v>#REF!</v>
      </c>
      <c r="F56" s="219" t="e">
        <f>'LICH THI'!#REF!</f>
        <v>#REF!</v>
      </c>
      <c r="G56" s="220" t="e">
        <f>'LICH THI'!#REF!</f>
        <v>#REF!</v>
      </c>
      <c r="H56" s="221" t="e">
        <f>'LICH THI'!#REF!</f>
        <v>#REF!</v>
      </c>
      <c r="I56" s="202" t="e">
        <f>'LICH THI'!#REF!</f>
        <v>#REF!</v>
      </c>
      <c r="J56" s="203" t="e">
        <f>_Ngay</f>
        <v>#REF!</v>
      </c>
      <c r="K56" s="204" t="e">
        <f>'LICH THI'!#REF!</f>
        <v>#REF!</v>
      </c>
      <c r="L56" s="205" t="e">
        <f>'LICH THI'!#REF!</f>
        <v>#REF!</v>
      </c>
      <c r="M56" s="230" t="e">
        <f>'LICH THI'!#REF!</f>
        <v>#REF!</v>
      </c>
      <c r="N56" s="205" t="e">
        <f>'LICH THI'!#REF!</f>
        <v>#REF!</v>
      </c>
      <c r="O56" s="223"/>
      <c r="P56" s="224"/>
      <c r="Q56" s="222"/>
      <c r="R56" s="222"/>
      <c r="S56" s="225"/>
    </row>
    <row r="57" spans="1:19" s="206" customFormat="1" ht="17.25" hidden="1" x14ac:dyDescent="0.3">
      <c r="A57" s="228" t="e">
        <f t="shared" si="0"/>
        <v>#REF!</v>
      </c>
      <c r="B57" s="229" t="e">
        <f>_Gio</f>
        <v>#REF!</v>
      </c>
      <c r="C57" s="217" t="e">
        <f>'LICH THI'!#REF!</f>
        <v>#REF!</v>
      </c>
      <c r="D57" s="204" t="e">
        <f>'LICH THI'!#REF!</f>
        <v>#REF!</v>
      </c>
      <c r="E57" s="218" t="e">
        <f>'LICH THI'!#REF!</f>
        <v>#REF!</v>
      </c>
      <c r="F57" s="219" t="e">
        <f>'LICH THI'!#REF!</f>
        <v>#REF!</v>
      </c>
      <c r="G57" s="220" t="e">
        <f>'LICH THI'!#REF!</f>
        <v>#REF!</v>
      </c>
      <c r="H57" s="221" t="e">
        <f>'LICH THI'!#REF!</f>
        <v>#REF!</v>
      </c>
      <c r="I57" s="202" t="e">
        <f>'LICH THI'!#REF!</f>
        <v>#REF!</v>
      </c>
      <c r="J57" s="203" t="e">
        <f>_Ngay</f>
        <v>#REF!</v>
      </c>
      <c r="K57" s="204" t="e">
        <f>'LICH THI'!#REF!</f>
        <v>#REF!</v>
      </c>
      <c r="L57" s="205" t="e">
        <f>'LICH THI'!#REF!</f>
        <v>#REF!</v>
      </c>
      <c r="M57" s="230" t="e">
        <f>'LICH THI'!#REF!</f>
        <v>#REF!</v>
      </c>
      <c r="N57" s="205" t="e">
        <f>'LICH THI'!#REF!</f>
        <v>#REF!</v>
      </c>
      <c r="O57" s="223"/>
      <c r="P57" s="224"/>
      <c r="Q57" s="222"/>
      <c r="R57" s="222"/>
      <c r="S57" s="225"/>
    </row>
    <row r="58" spans="1:19" s="206" customFormat="1" ht="17.25" hidden="1" x14ac:dyDescent="0.3">
      <c r="A58" s="228" t="e">
        <f t="shared" si="0"/>
        <v>#REF!</v>
      </c>
      <c r="B58" s="229" t="e">
        <f>_Gio</f>
        <v>#REF!</v>
      </c>
      <c r="C58" s="217" t="e">
        <f>'LICH THI'!#REF!</f>
        <v>#REF!</v>
      </c>
      <c r="D58" s="204" t="e">
        <f>'LICH THI'!#REF!</f>
        <v>#REF!</v>
      </c>
      <c r="E58" s="218" t="e">
        <f>'LICH THI'!#REF!</f>
        <v>#REF!</v>
      </c>
      <c r="F58" s="219" t="e">
        <f>'LICH THI'!#REF!</f>
        <v>#REF!</v>
      </c>
      <c r="G58" s="220" t="e">
        <f>'LICH THI'!#REF!</f>
        <v>#REF!</v>
      </c>
      <c r="H58" s="221" t="e">
        <f>'LICH THI'!#REF!</f>
        <v>#REF!</v>
      </c>
      <c r="I58" s="202" t="e">
        <f>'LICH THI'!#REF!</f>
        <v>#REF!</v>
      </c>
      <c r="J58" s="203" t="e">
        <f>_Ngay</f>
        <v>#REF!</v>
      </c>
      <c r="K58" s="204" t="e">
        <f>'LICH THI'!#REF!</f>
        <v>#REF!</v>
      </c>
      <c r="L58" s="205" t="e">
        <f>'LICH THI'!#REF!</f>
        <v>#REF!</v>
      </c>
      <c r="M58" s="230" t="e">
        <f>'LICH THI'!#REF!</f>
        <v>#REF!</v>
      </c>
      <c r="N58" s="205" t="e">
        <f>'LICH THI'!#REF!</f>
        <v>#REF!</v>
      </c>
      <c r="O58" s="223"/>
      <c r="P58" s="224"/>
      <c r="Q58" s="222"/>
      <c r="R58" s="222"/>
      <c r="S58" s="225"/>
    </row>
    <row r="59" spans="1:19" s="206" customFormat="1" ht="17.25" hidden="1" x14ac:dyDescent="0.3">
      <c r="A59" s="228">
        <f t="shared" si="0"/>
        <v>42812.291666666664</v>
      </c>
      <c r="B59" s="229" t="str">
        <f>_Gio</f>
        <v>7:00</v>
      </c>
      <c r="C59" s="217">
        <f>'LICH THI'!D11</f>
        <v>2</v>
      </c>
      <c r="D59" s="204" t="str">
        <f>'LICH THI'!E11</f>
        <v>DL67D</v>
      </c>
      <c r="E59" s="218" t="str">
        <f>'LICH THI'!F11</f>
        <v>DC2CB94</v>
      </c>
      <c r="F59" s="219" t="str">
        <f>'LICH THI'!G11</f>
        <v>Văn hóa kinh doanh</v>
      </c>
      <c r="G59" s="220">
        <f>'LICH THI'!H11</f>
        <v>2</v>
      </c>
      <c r="H59" s="221" t="str">
        <f>'LICH THI'!I11</f>
        <v>Viết</v>
      </c>
      <c r="I59" s="202">
        <f>'LICH THI'!K11</f>
        <v>42812</v>
      </c>
      <c r="J59" s="203" t="str">
        <f>_Ngay</f>
        <v>(Thứ 7)</v>
      </c>
      <c r="K59" s="204">
        <f>'LICH THI'!M11</f>
        <v>1</v>
      </c>
      <c r="L59" s="205">
        <f>'LICH THI'!N11</f>
        <v>3</v>
      </c>
      <c r="M59" s="230">
        <f>'LICH THI'!O11</f>
        <v>3</v>
      </c>
      <c r="N59" s="205">
        <f>'LICH THI'!P11</f>
        <v>1</v>
      </c>
      <c r="O59" s="223"/>
      <c r="P59" s="224"/>
      <c r="Q59" s="222"/>
      <c r="R59" s="222"/>
      <c r="S59" s="225"/>
    </row>
    <row r="60" spans="1:19" s="206" customFormat="1" ht="17.25" hidden="1" x14ac:dyDescent="0.3">
      <c r="A60" s="228">
        <f t="shared" si="0"/>
        <v>42812.75</v>
      </c>
      <c r="B60" s="229" t="str">
        <f>_Gio</f>
        <v>18:00</v>
      </c>
      <c r="C60" s="217">
        <f>'LICH THI'!D12</f>
        <v>3</v>
      </c>
      <c r="D60" s="204" t="str">
        <f>'LICH THI'!E12</f>
        <v>DL67D</v>
      </c>
      <c r="E60" s="218" t="str">
        <f>'LICH THI'!F12</f>
        <v>DL3VB61</v>
      </c>
      <c r="F60" s="219" t="str">
        <f>'LICH THI'!G12</f>
        <v>Tổ chức vận tải hàng hóa</v>
      </c>
      <c r="G60" s="220">
        <f>'LICH THI'!H12</f>
        <v>2</v>
      </c>
      <c r="H60" s="221" t="str">
        <f>'LICH THI'!I12</f>
        <v>Viết</v>
      </c>
      <c r="I60" s="202">
        <f>'LICH THI'!K12</f>
        <v>42812</v>
      </c>
      <c r="J60" s="203" t="str">
        <f>_Ngay</f>
        <v>(Thứ 7)</v>
      </c>
      <c r="K60" s="204">
        <f>'LICH THI'!M12</f>
        <v>5</v>
      </c>
      <c r="L60" s="205">
        <f>'LICH THI'!N12</f>
        <v>0</v>
      </c>
      <c r="M60" s="230">
        <f>'LICH THI'!O12</f>
        <v>0</v>
      </c>
      <c r="N60" s="205" t="str">
        <f>'LICH THI'!P12</f>
        <v/>
      </c>
      <c r="O60" s="223"/>
      <c r="P60" s="224"/>
      <c r="Q60" s="222"/>
      <c r="R60" s="222"/>
      <c r="S60" s="225"/>
    </row>
    <row r="61" spans="1:19" s="206" customFormat="1" ht="17.25" hidden="1" x14ac:dyDescent="0.3">
      <c r="A61" s="228">
        <f t="shared" si="0"/>
        <v>42812.375</v>
      </c>
      <c r="B61" s="229" t="str">
        <f>_Gio</f>
        <v>9:00</v>
      </c>
      <c r="C61" s="217">
        <f>'LICH THI'!D13</f>
        <v>4</v>
      </c>
      <c r="D61" s="204" t="str">
        <f>'LICH THI'!E13</f>
        <v>DL67D</v>
      </c>
      <c r="E61" s="218" t="str">
        <f>'LICH THI'!F13</f>
        <v>DL2CO21</v>
      </c>
      <c r="F61" s="219" t="str">
        <f>'LICH THI'!G13</f>
        <v xml:space="preserve">Cơ học cơ sở </v>
      </c>
      <c r="G61" s="220">
        <f>'LICH THI'!H13</f>
        <v>2</v>
      </c>
      <c r="H61" s="221" t="str">
        <f>'LICH THI'!I13</f>
        <v>Viết</v>
      </c>
      <c r="I61" s="202">
        <f>'LICH THI'!K13</f>
        <v>42812</v>
      </c>
      <c r="J61" s="203" t="str">
        <f>_Ngay</f>
        <v>(Thứ 7)</v>
      </c>
      <c r="K61" s="204">
        <f>'LICH THI'!M13</f>
        <v>2</v>
      </c>
      <c r="L61" s="205">
        <f>'LICH THI'!N13</f>
        <v>121</v>
      </c>
      <c r="M61" s="230">
        <f>'LICH THI'!O13</f>
        <v>41</v>
      </c>
      <c r="N61" s="205">
        <f>'LICH THI'!P13</f>
        <v>3</v>
      </c>
      <c r="O61" s="223"/>
      <c r="P61" s="224"/>
      <c r="Q61" s="222"/>
      <c r="R61" s="222"/>
      <c r="S61" s="225"/>
    </row>
    <row r="62" spans="1:19" s="206" customFormat="1" ht="17.25" hidden="1" x14ac:dyDescent="0.3">
      <c r="A62" s="228">
        <f t="shared" si="0"/>
        <v>42812.375</v>
      </c>
      <c r="B62" s="229" t="str">
        <f>_Gio</f>
        <v>9:00</v>
      </c>
      <c r="C62" s="217">
        <f>'LICH THI'!D14</f>
        <v>5</v>
      </c>
      <c r="D62" s="204" t="str">
        <f>'LICH THI'!E14</f>
        <v>DL67D</v>
      </c>
      <c r="E62" s="218" t="str">
        <f>'LICH THI'!F14</f>
        <v>DL3VB63</v>
      </c>
      <c r="F62" s="219" t="str">
        <f>'LICH THI'!G14</f>
        <v>Tổ chức vận tải hành khách</v>
      </c>
      <c r="G62" s="220">
        <f>'LICH THI'!H14</f>
        <v>2</v>
      </c>
      <c r="H62" s="221" t="str">
        <f>'LICH THI'!I14</f>
        <v>Viết</v>
      </c>
      <c r="I62" s="202">
        <f>'LICH THI'!K14</f>
        <v>42812</v>
      </c>
      <c r="J62" s="203" t="str">
        <f>_Ngay</f>
        <v>(Thứ 7)</v>
      </c>
      <c r="K62" s="204">
        <f>'LICH THI'!M14</f>
        <v>2</v>
      </c>
      <c r="L62" s="205">
        <f>'LICH THI'!N14</f>
        <v>1</v>
      </c>
      <c r="M62" s="230">
        <f>'LICH THI'!O14</f>
        <v>1</v>
      </c>
      <c r="N62" s="205">
        <f>'LICH THI'!P14</f>
        <v>1</v>
      </c>
      <c r="O62" s="223"/>
      <c r="P62" s="224"/>
      <c r="Q62" s="222"/>
      <c r="R62" s="222"/>
      <c r="S62" s="225"/>
    </row>
    <row r="63" spans="1:19" s="206" customFormat="1" ht="17.25" hidden="1" x14ac:dyDescent="0.3">
      <c r="A63" s="228" t="e">
        <f t="shared" si="0"/>
        <v>#REF!</v>
      </c>
      <c r="B63" s="229" t="e">
        <f>_Gio</f>
        <v>#REF!</v>
      </c>
      <c r="C63" s="217" t="e">
        <f>'LICH THI'!#REF!</f>
        <v>#REF!</v>
      </c>
      <c r="D63" s="204" t="e">
        <f>'LICH THI'!#REF!</f>
        <v>#REF!</v>
      </c>
      <c r="E63" s="218" t="e">
        <f>'LICH THI'!#REF!</f>
        <v>#REF!</v>
      </c>
      <c r="F63" s="219" t="e">
        <f>'LICH THI'!#REF!</f>
        <v>#REF!</v>
      </c>
      <c r="G63" s="220" t="e">
        <f>'LICH THI'!#REF!</f>
        <v>#REF!</v>
      </c>
      <c r="H63" s="221" t="e">
        <f>'LICH THI'!#REF!</f>
        <v>#REF!</v>
      </c>
      <c r="I63" s="202" t="e">
        <f>'LICH THI'!#REF!</f>
        <v>#REF!</v>
      </c>
      <c r="J63" s="203" t="e">
        <f>_Ngay</f>
        <v>#REF!</v>
      </c>
      <c r="K63" s="204" t="e">
        <f>'LICH THI'!#REF!</f>
        <v>#REF!</v>
      </c>
      <c r="L63" s="205" t="e">
        <f>'LICH THI'!#REF!</f>
        <v>#REF!</v>
      </c>
      <c r="M63" s="230" t="e">
        <f>'LICH THI'!#REF!</f>
        <v>#REF!</v>
      </c>
      <c r="N63" s="205" t="e">
        <f>'LICH THI'!#REF!</f>
        <v>#REF!</v>
      </c>
      <c r="O63" s="223"/>
      <c r="P63" s="224"/>
      <c r="Q63" s="222"/>
      <c r="R63" s="222"/>
      <c r="S63" s="225"/>
    </row>
    <row r="64" spans="1:19" s="206" customFormat="1" ht="17.25" hidden="1" x14ac:dyDescent="0.3">
      <c r="A64" s="228" t="e">
        <f t="shared" si="0"/>
        <v>#REF!</v>
      </c>
      <c r="B64" s="229" t="e">
        <f>_Gio</f>
        <v>#REF!</v>
      </c>
      <c r="C64" s="217" t="e">
        <f>'LICH THI'!#REF!</f>
        <v>#REF!</v>
      </c>
      <c r="D64" s="204" t="e">
        <f>'LICH THI'!#REF!</f>
        <v>#REF!</v>
      </c>
      <c r="E64" s="218" t="e">
        <f>'LICH THI'!#REF!</f>
        <v>#REF!</v>
      </c>
      <c r="F64" s="219" t="e">
        <f>'LICH THI'!#REF!</f>
        <v>#REF!</v>
      </c>
      <c r="G64" s="220" t="e">
        <f>'LICH THI'!#REF!</f>
        <v>#REF!</v>
      </c>
      <c r="H64" s="221" t="e">
        <f>'LICH THI'!#REF!</f>
        <v>#REF!</v>
      </c>
      <c r="I64" s="202" t="e">
        <f>'LICH THI'!#REF!</f>
        <v>#REF!</v>
      </c>
      <c r="J64" s="203" t="e">
        <f>_Ngay</f>
        <v>#REF!</v>
      </c>
      <c r="K64" s="204" t="e">
        <f>'LICH THI'!#REF!</f>
        <v>#REF!</v>
      </c>
      <c r="L64" s="205" t="e">
        <f>'LICH THI'!#REF!</f>
        <v>#REF!</v>
      </c>
      <c r="M64" s="230" t="e">
        <f>'LICH THI'!#REF!</f>
        <v>#REF!</v>
      </c>
      <c r="N64" s="205" t="e">
        <f>'LICH THI'!#REF!</f>
        <v>#REF!</v>
      </c>
      <c r="O64" s="223"/>
      <c r="P64" s="224"/>
      <c r="Q64" s="222"/>
      <c r="R64" s="222"/>
      <c r="S64" s="225"/>
    </row>
    <row r="65" spans="1:19" s="206" customFormat="1" ht="17.25" hidden="1" x14ac:dyDescent="0.3">
      <c r="A65" s="228">
        <f t="shared" si="0"/>
        <v>42812.75</v>
      </c>
      <c r="B65" s="229" t="str">
        <f>_Gio</f>
        <v>18:00</v>
      </c>
      <c r="C65" s="217">
        <f>'LICH THI'!D15</f>
        <v>6</v>
      </c>
      <c r="D65" s="204" t="str">
        <f>'LICH THI'!E15</f>
        <v>DL67D</v>
      </c>
      <c r="E65" s="218" t="str">
        <f>'LICH THI'!F15</f>
        <v>DC2KV63</v>
      </c>
      <c r="F65" s="219" t="str">
        <f>'LICH THI'!G15</f>
        <v>Kinh tế lượng</v>
      </c>
      <c r="G65" s="220">
        <f>'LICH THI'!H15</f>
        <v>3</v>
      </c>
      <c r="H65" s="221" t="str">
        <f>'LICH THI'!I15</f>
        <v>Viết</v>
      </c>
      <c r="I65" s="202">
        <f>'LICH THI'!K15</f>
        <v>42812</v>
      </c>
      <c r="J65" s="203" t="str">
        <f>_Ngay</f>
        <v>(Thứ 7)</v>
      </c>
      <c r="K65" s="204">
        <f>'LICH THI'!M15</f>
        <v>5</v>
      </c>
      <c r="L65" s="205">
        <f>'LICH THI'!N15</f>
        <v>3</v>
      </c>
      <c r="M65" s="230">
        <f>'LICH THI'!O15</f>
        <v>3</v>
      </c>
      <c r="N65" s="205">
        <f>'LICH THI'!P15</f>
        <v>1</v>
      </c>
      <c r="O65" s="223"/>
      <c r="P65" s="224"/>
      <c r="Q65" s="222"/>
      <c r="R65" s="222"/>
      <c r="S65" s="225"/>
    </row>
    <row r="66" spans="1:19" s="206" customFormat="1" ht="17.25" hidden="1" x14ac:dyDescent="0.3">
      <c r="A66" s="228" t="e">
        <f t="shared" si="0"/>
        <v>#REF!</v>
      </c>
      <c r="B66" s="229" t="e">
        <f>_Gio</f>
        <v>#REF!</v>
      </c>
      <c r="C66" s="217" t="e">
        <f>'LICH THI'!#REF!</f>
        <v>#REF!</v>
      </c>
      <c r="D66" s="204" t="e">
        <f>'LICH THI'!#REF!</f>
        <v>#REF!</v>
      </c>
      <c r="E66" s="218" t="e">
        <f>'LICH THI'!#REF!</f>
        <v>#REF!</v>
      </c>
      <c r="F66" s="219" t="e">
        <f>'LICH THI'!#REF!</f>
        <v>#REF!</v>
      </c>
      <c r="G66" s="220" t="e">
        <f>'LICH THI'!#REF!</f>
        <v>#REF!</v>
      </c>
      <c r="H66" s="221" t="e">
        <f>'LICH THI'!#REF!</f>
        <v>#REF!</v>
      </c>
      <c r="I66" s="202" t="e">
        <f>'LICH THI'!#REF!</f>
        <v>#REF!</v>
      </c>
      <c r="J66" s="203" t="e">
        <f>_Ngay</f>
        <v>#REF!</v>
      </c>
      <c r="K66" s="204" t="e">
        <f>'LICH THI'!#REF!</f>
        <v>#REF!</v>
      </c>
      <c r="L66" s="205" t="e">
        <f>'LICH THI'!#REF!</f>
        <v>#REF!</v>
      </c>
      <c r="M66" s="230" t="e">
        <f>'LICH THI'!#REF!</f>
        <v>#REF!</v>
      </c>
      <c r="N66" s="205" t="e">
        <f>'LICH THI'!#REF!</f>
        <v>#REF!</v>
      </c>
      <c r="O66" s="223"/>
      <c r="P66" s="224"/>
      <c r="Q66" s="222"/>
      <c r="R66" s="222"/>
      <c r="S66" s="225"/>
    </row>
    <row r="67" spans="1:19" s="206" customFormat="1" ht="17.25" hidden="1" x14ac:dyDescent="0.3">
      <c r="A67" s="228" t="e">
        <f t="shared" si="0"/>
        <v>#REF!</v>
      </c>
      <c r="B67" s="229" t="e">
        <f>_Gio</f>
        <v>#REF!</v>
      </c>
      <c r="C67" s="217" t="e">
        <f>'LICH THI'!#REF!</f>
        <v>#REF!</v>
      </c>
      <c r="D67" s="204" t="e">
        <f>'LICH THI'!#REF!</f>
        <v>#REF!</v>
      </c>
      <c r="E67" s="218" t="e">
        <f>'LICH THI'!#REF!</f>
        <v>#REF!</v>
      </c>
      <c r="F67" s="219" t="e">
        <f>'LICH THI'!#REF!</f>
        <v>#REF!</v>
      </c>
      <c r="G67" s="220" t="e">
        <f>'LICH THI'!#REF!</f>
        <v>#REF!</v>
      </c>
      <c r="H67" s="221" t="e">
        <f>'LICH THI'!#REF!</f>
        <v>#REF!</v>
      </c>
      <c r="I67" s="202" t="e">
        <f>'LICH THI'!#REF!</f>
        <v>#REF!</v>
      </c>
      <c r="J67" s="203" t="e">
        <f>_Ngay</f>
        <v>#REF!</v>
      </c>
      <c r="K67" s="204" t="e">
        <f>'LICH THI'!#REF!</f>
        <v>#REF!</v>
      </c>
      <c r="L67" s="205" t="e">
        <f>'LICH THI'!#REF!</f>
        <v>#REF!</v>
      </c>
      <c r="M67" s="230" t="e">
        <f>'LICH THI'!#REF!</f>
        <v>#REF!</v>
      </c>
      <c r="N67" s="205" t="e">
        <f>'LICH THI'!#REF!</f>
        <v>#REF!</v>
      </c>
      <c r="O67" s="223"/>
      <c r="P67" s="224"/>
      <c r="Q67" s="222"/>
      <c r="R67" s="222"/>
      <c r="S67" s="225"/>
    </row>
    <row r="68" spans="1:19" s="206" customFormat="1" ht="17.25" hidden="1" x14ac:dyDescent="0.3">
      <c r="A68" s="228" t="e">
        <f t="shared" si="0"/>
        <v>#REF!</v>
      </c>
      <c r="B68" s="229" t="e">
        <f>_Gio</f>
        <v>#REF!</v>
      </c>
      <c r="C68" s="217" t="e">
        <f>'LICH THI'!#REF!</f>
        <v>#REF!</v>
      </c>
      <c r="D68" s="204" t="e">
        <f>'LICH THI'!#REF!</f>
        <v>#REF!</v>
      </c>
      <c r="E68" s="218" t="e">
        <f>'LICH THI'!#REF!</f>
        <v>#REF!</v>
      </c>
      <c r="F68" s="219" t="e">
        <f>'LICH THI'!#REF!</f>
        <v>#REF!</v>
      </c>
      <c r="G68" s="220" t="e">
        <f>'LICH THI'!#REF!</f>
        <v>#REF!</v>
      </c>
      <c r="H68" s="221" t="e">
        <f>'LICH THI'!#REF!</f>
        <v>#REF!</v>
      </c>
      <c r="I68" s="202" t="e">
        <f>'LICH THI'!#REF!</f>
        <v>#REF!</v>
      </c>
      <c r="J68" s="203" t="e">
        <f>_Ngay</f>
        <v>#REF!</v>
      </c>
      <c r="K68" s="204" t="e">
        <f>'LICH THI'!#REF!</f>
        <v>#REF!</v>
      </c>
      <c r="L68" s="205" t="e">
        <f>'LICH THI'!#REF!</f>
        <v>#REF!</v>
      </c>
      <c r="M68" s="230" t="e">
        <f>'LICH THI'!#REF!</f>
        <v>#REF!</v>
      </c>
      <c r="N68" s="205" t="e">
        <f>'LICH THI'!#REF!</f>
        <v>#REF!</v>
      </c>
      <c r="O68" s="223"/>
      <c r="P68" s="224"/>
      <c r="Q68" s="222"/>
      <c r="R68" s="222"/>
      <c r="S68" s="225"/>
    </row>
    <row r="69" spans="1:19" s="206" customFormat="1" ht="17.25" hidden="1" x14ac:dyDescent="0.3">
      <c r="A69" s="228" t="e">
        <f t="shared" si="0"/>
        <v>#REF!</v>
      </c>
      <c r="B69" s="229" t="e">
        <f>_Gio</f>
        <v>#REF!</v>
      </c>
      <c r="C69" s="217" t="e">
        <f>'LICH THI'!#REF!</f>
        <v>#REF!</v>
      </c>
      <c r="D69" s="204" t="e">
        <f>'LICH THI'!#REF!</f>
        <v>#REF!</v>
      </c>
      <c r="E69" s="218" t="e">
        <f>'LICH THI'!#REF!</f>
        <v>#REF!</v>
      </c>
      <c r="F69" s="219" t="e">
        <f>'LICH THI'!#REF!</f>
        <v>#REF!</v>
      </c>
      <c r="G69" s="220" t="e">
        <f>'LICH THI'!#REF!</f>
        <v>#REF!</v>
      </c>
      <c r="H69" s="221" t="e">
        <f>'LICH THI'!#REF!</f>
        <v>#REF!</v>
      </c>
      <c r="I69" s="202" t="e">
        <f>'LICH THI'!#REF!</f>
        <v>#REF!</v>
      </c>
      <c r="J69" s="203" t="e">
        <f>_Ngay</f>
        <v>#REF!</v>
      </c>
      <c r="K69" s="204" t="e">
        <f>'LICH THI'!#REF!</f>
        <v>#REF!</v>
      </c>
      <c r="L69" s="205" t="e">
        <f>'LICH THI'!#REF!</f>
        <v>#REF!</v>
      </c>
      <c r="M69" s="230" t="e">
        <f>'LICH THI'!#REF!</f>
        <v>#REF!</v>
      </c>
      <c r="N69" s="205" t="e">
        <f>'LICH THI'!#REF!</f>
        <v>#REF!</v>
      </c>
      <c r="O69" s="223"/>
      <c r="P69" s="224"/>
      <c r="Q69" s="222"/>
      <c r="R69" s="222"/>
      <c r="S69" s="225"/>
    </row>
    <row r="70" spans="1:19" s="206" customFormat="1" ht="17.25" hidden="1" x14ac:dyDescent="0.3">
      <c r="A70" s="228">
        <f t="shared" si="0"/>
        <v>42813.75</v>
      </c>
      <c r="B70" s="229" t="str">
        <f>_Gio</f>
        <v>18:00</v>
      </c>
      <c r="C70" s="217">
        <f>'LICH THI'!D16</f>
        <v>7</v>
      </c>
      <c r="D70" s="204" t="str">
        <f>'LICH THI'!E16</f>
        <v>DL67D</v>
      </c>
      <c r="E70" s="218" t="str">
        <f>'LICH THI'!F16</f>
        <v>DC2CO24</v>
      </c>
      <c r="F70" s="219" t="str">
        <f>'LICH THI'!G16</f>
        <v>Cơ kỹ thuật</v>
      </c>
      <c r="G70" s="220">
        <f>'LICH THI'!H16</f>
        <v>3</v>
      </c>
      <c r="H70" s="221" t="str">
        <f>'LICH THI'!I16</f>
        <v>Viết</v>
      </c>
      <c r="I70" s="202">
        <f>'LICH THI'!K16</f>
        <v>42813</v>
      </c>
      <c r="J70" s="203" t="str">
        <f>_Ngay</f>
        <v>(CN)</v>
      </c>
      <c r="K70" s="204">
        <f>'LICH THI'!M16</f>
        <v>5</v>
      </c>
      <c r="L70" s="205">
        <f>'LICH THI'!N16</f>
        <v>0</v>
      </c>
      <c r="M70" s="230">
        <f>'LICH THI'!O16</f>
        <v>0</v>
      </c>
      <c r="N70" s="205" t="str">
        <f>'LICH THI'!P16</f>
        <v/>
      </c>
      <c r="O70" s="223"/>
      <c r="P70" s="224"/>
      <c r="Q70" s="222"/>
      <c r="R70" s="222"/>
      <c r="S70" s="225"/>
    </row>
    <row r="71" spans="1:19" s="206" customFormat="1" ht="17.25" hidden="1" x14ac:dyDescent="0.3">
      <c r="A71" s="228" t="e">
        <f t="shared" si="0"/>
        <v>#REF!</v>
      </c>
      <c r="B71" s="229" t="e">
        <f>_Gio</f>
        <v>#REF!</v>
      </c>
      <c r="C71" s="217" t="e">
        <f>'LICH THI'!#REF!</f>
        <v>#REF!</v>
      </c>
      <c r="D71" s="204" t="e">
        <f>'LICH THI'!#REF!</f>
        <v>#REF!</v>
      </c>
      <c r="E71" s="218" t="e">
        <f>'LICH THI'!#REF!</f>
        <v>#REF!</v>
      </c>
      <c r="F71" s="219" t="e">
        <f>'LICH THI'!#REF!</f>
        <v>#REF!</v>
      </c>
      <c r="G71" s="220" t="e">
        <f>'LICH THI'!#REF!</f>
        <v>#REF!</v>
      </c>
      <c r="H71" s="221" t="e">
        <f>'LICH THI'!#REF!</f>
        <v>#REF!</v>
      </c>
      <c r="I71" s="202" t="e">
        <f>'LICH THI'!#REF!</f>
        <v>#REF!</v>
      </c>
      <c r="J71" s="203" t="e">
        <f>_Ngay</f>
        <v>#REF!</v>
      </c>
      <c r="K71" s="204" t="e">
        <f>'LICH THI'!#REF!</f>
        <v>#REF!</v>
      </c>
      <c r="L71" s="205" t="e">
        <f>'LICH THI'!#REF!</f>
        <v>#REF!</v>
      </c>
      <c r="M71" s="230" t="e">
        <f>'LICH THI'!#REF!</f>
        <v>#REF!</v>
      </c>
      <c r="N71" s="205" t="e">
        <f>'LICH THI'!#REF!</f>
        <v>#REF!</v>
      </c>
      <c r="O71" s="223"/>
      <c r="P71" s="224"/>
      <c r="Q71" s="222"/>
      <c r="R71" s="222"/>
      <c r="S71" s="225"/>
    </row>
    <row r="72" spans="1:19" s="206" customFormat="1" ht="17.25" hidden="1" x14ac:dyDescent="0.3">
      <c r="A72" s="228">
        <f t="shared" si="0"/>
        <v>42812.75</v>
      </c>
      <c r="B72" s="229" t="str">
        <f>_Gio</f>
        <v>18:00</v>
      </c>
      <c r="C72" s="217">
        <f>'LICH THI'!D17</f>
        <v>8</v>
      </c>
      <c r="D72" s="204" t="str">
        <f>'LICH THI'!E17</f>
        <v>DL67D</v>
      </c>
      <c r="E72" s="218" t="str">
        <f>'LICH THI'!F17</f>
        <v>DL1CB22</v>
      </c>
      <c r="F72" s="219" t="str">
        <f>'LICH THI'!G17</f>
        <v>Vật lý đại cương 2</v>
      </c>
      <c r="G72" s="220">
        <f>'LICH THI'!H17</f>
        <v>3</v>
      </c>
      <c r="H72" s="221" t="str">
        <f>'LICH THI'!I17</f>
        <v>Viết</v>
      </c>
      <c r="I72" s="202">
        <f>'LICH THI'!K17</f>
        <v>42812</v>
      </c>
      <c r="J72" s="203" t="str">
        <f>_Ngay</f>
        <v>(Thứ 7)</v>
      </c>
      <c r="K72" s="204">
        <f>'LICH THI'!M17</f>
        <v>5</v>
      </c>
      <c r="L72" s="205">
        <f>'LICH THI'!N17</f>
        <v>52</v>
      </c>
      <c r="M72" s="230">
        <f>'LICH THI'!O17</f>
        <v>40</v>
      </c>
      <c r="N72" s="205">
        <f>'LICH THI'!P17</f>
        <v>2</v>
      </c>
      <c r="O72" s="223"/>
      <c r="P72" s="224"/>
      <c r="Q72" s="222"/>
      <c r="R72" s="222"/>
      <c r="S72" s="225"/>
    </row>
    <row r="73" spans="1:19" s="206" customFormat="1" ht="17.25" hidden="1" x14ac:dyDescent="0.3">
      <c r="A73" s="228" t="e">
        <f t="shared" si="0"/>
        <v>#REF!</v>
      </c>
      <c r="B73" s="229" t="e">
        <f>_Gio</f>
        <v>#REF!</v>
      </c>
      <c r="C73" s="217" t="e">
        <f>'LICH THI'!#REF!</f>
        <v>#REF!</v>
      </c>
      <c r="D73" s="204" t="e">
        <f>'LICH THI'!#REF!</f>
        <v>#REF!</v>
      </c>
      <c r="E73" s="218" t="e">
        <f>'LICH THI'!#REF!</f>
        <v>#REF!</v>
      </c>
      <c r="F73" s="219" t="e">
        <f>'LICH THI'!#REF!</f>
        <v>#REF!</v>
      </c>
      <c r="G73" s="220" t="e">
        <f>'LICH THI'!#REF!</f>
        <v>#REF!</v>
      </c>
      <c r="H73" s="221" t="e">
        <f>'LICH THI'!#REF!</f>
        <v>#REF!</v>
      </c>
      <c r="I73" s="202" t="e">
        <f>'LICH THI'!#REF!</f>
        <v>#REF!</v>
      </c>
      <c r="J73" s="203" t="e">
        <f>_Ngay</f>
        <v>#REF!</v>
      </c>
      <c r="K73" s="204" t="e">
        <f>'LICH THI'!#REF!</f>
        <v>#REF!</v>
      </c>
      <c r="L73" s="205" t="e">
        <f>'LICH THI'!#REF!</f>
        <v>#REF!</v>
      </c>
      <c r="M73" s="230" t="e">
        <f>'LICH THI'!#REF!</f>
        <v>#REF!</v>
      </c>
      <c r="N73" s="205" t="e">
        <f>'LICH THI'!#REF!</f>
        <v>#REF!</v>
      </c>
      <c r="O73" s="223"/>
      <c r="P73" s="224"/>
      <c r="Q73" s="222"/>
      <c r="R73" s="222"/>
      <c r="S73" s="225"/>
    </row>
    <row r="74" spans="1:19" s="206" customFormat="1" ht="17.25" hidden="1" x14ac:dyDescent="0.3">
      <c r="A74" s="228" t="e">
        <f t="shared" si="0"/>
        <v>#REF!</v>
      </c>
      <c r="B74" s="229" t="e">
        <f>_Gio</f>
        <v>#REF!</v>
      </c>
      <c r="C74" s="217" t="e">
        <f>'LICH THI'!#REF!</f>
        <v>#REF!</v>
      </c>
      <c r="D74" s="204" t="e">
        <f>'LICH THI'!#REF!</f>
        <v>#REF!</v>
      </c>
      <c r="E74" s="218" t="e">
        <f>'LICH THI'!#REF!</f>
        <v>#REF!</v>
      </c>
      <c r="F74" s="219" t="e">
        <f>'LICH THI'!#REF!</f>
        <v>#REF!</v>
      </c>
      <c r="G74" s="220" t="e">
        <f>'LICH THI'!#REF!</f>
        <v>#REF!</v>
      </c>
      <c r="H74" s="221" t="e">
        <f>'LICH THI'!#REF!</f>
        <v>#REF!</v>
      </c>
      <c r="I74" s="202" t="e">
        <f>'LICH THI'!#REF!</f>
        <v>#REF!</v>
      </c>
      <c r="J74" s="203" t="e">
        <f>_Ngay</f>
        <v>#REF!</v>
      </c>
      <c r="K74" s="204" t="e">
        <f>'LICH THI'!#REF!</f>
        <v>#REF!</v>
      </c>
      <c r="L74" s="205" t="e">
        <f>'LICH THI'!#REF!</f>
        <v>#REF!</v>
      </c>
      <c r="M74" s="230" t="e">
        <f>'LICH THI'!#REF!</f>
        <v>#REF!</v>
      </c>
      <c r="N74" s="205" t="e">
        <f>'LICH THI'!#REF!</f>
        <v>#REF!</v>
      </c>
      <c r="O74" s="223"/>
      <c r="P74" s="224"/>
      <c r="Q74" s="222"/>
      <c r="R74" s="222"/>
      <c r="S74" s="225"/>
    </row>
    <row r="75" spans="1:19" s="206" customFormat="1" ht="17.25" hidden="1" x14ac:dyDescent="0.3">
      <c r="A75" s="228" t="e">
        <f t="shared" si="0"/>
        <v>#REF!</v>
      </c>
      <c r="B75" s="229" t="e">
        <f>_Gio</f>
        <v>#REF!</v>
      </c>
      <c r="C75" s="217" t="e">
        <f>'LICH THI'!#REF!</f>
        <v>#REF!</v>
      </c>
      <c r="D75" s="204" t="e">
        <f>'LICH THI'!#REF!</f>
        <v>#REF!</v>
      </c>
      <c r="E75" s="218" t="e">
        <f>'LICH THI'!#REF!</f>
        <v>#REF!</v>
      </c>
      <c r="F75" s="219" t="e">
        <f>'LICH THI'!#REF!</f>
        <v>#REF!</v>
      </c>
      <c r="G75" s="220" t="e">
        <f>'LICH THI'!#REF!</f>
        <v>#REF!</v>
      </c>
      <c r="H75" s="221" t="e">
        <f>'LICH THI'!#REF!</f>
        <v>#REF!</v>
      </c>
      <c r="I75" s="202" t="e">
        <f>'LICH THI'!#REF!</f>
        <v>#REF!</v>
      </c>
      <c r="J75" s="203" t="e">
        <f>_Ngay</f>
        <v>#REF!</v>
      </c>
      <c r="K75" s="204" t="e">
        <f>'LICH THI'!#REF!</f>
        <v>#REF!</v>
      </c>
      <c r="L75" s="205" t="e">
        <f>'LICH THI'!#REF!</f>
        <v>#REF!</v>
      </c>
      <c r="M75" s="230" t="e">
        <f>'LICH THI'!#REF!</f>
        <v>#REF!</v>
      </c>
      <c r="N75" s="205" t="e">
        <f>'LICH THI'!#REF!</f>
        <v>#REF!</v>
      </c>
      <c r="O75" s="223"/>
      <c r="P75" s="224"/>
      <c r="Q75" s="222"/>
      <c r="R75" s="222"/>
      <c r="S75" s="225"/>
    </row>
    <row r="76" spans="1:19" s="206" customFormat="1" ht="17.25" hidden="1" x14ac:dyDescent="0.3">
      <c r="A76" s="228" t="e">
        <f t="shared" si="0"/>
        <v>#REF!</v>
      </c>
      <c r="B76" s="229" t="e">
        <f>_Gio</f>
        <v>#REF!</v>
      </c>
      <c r="C76" s="217" t="e">
        <f>'LICH THI'!#REF!</f>
        <v>#REF!</v>
      </c>
      <c r="D76" s="204" t="e">
        <f>'LICH THI'!#REF!</f>
        <v>#REF!</v>
      </c>
      <c r="E76" s="218" t="e">
        <f>'LICH THI'!#REF!</f>
        <v>#REF!</v>
      </c>
      <c r="F76" s="219" t="e">
        <f>'LICH THI'!#REF!</f>
        <v>#REF!</v>
      </c>
      <c r="G76" s="220" t="e">
        <f>'LICH THI'!#REF!</f>
        <v>#REF!</v>
      </c>
      <c r="H76" s="221" t="e">
        <f>'LICH THI'!#REF!</f>
        <v>#REF!</v>
      </c>
      <c r="I76" s="202" t="e">
        <f>'LICH THI'!#REF!</f>
        <v>#REF!</v>
      </c>
      <c r="J76" s="203" t="e">
        <f>_Ngay</f>
        <v>#REF!</v>
      </c>
      <c r="K76" s="204" t="e">
        <f>'LICH THI'!#REF!</f>
        <v>#REF!</v>
      </c>
      <c r="L76" s="205" t="e">
        <f>'LICH THI'!#REF!</f>
        <v>#REF!</v>
      </c>
      <c r="M76" s="230" t="e">
        <f>'LICH THI'!#REF!</f>
        <v>#REF!</v>
      </c>
      <c r="N76" s="205" t="e">
        <f>'LICH THI'!#REF!</f>
        <v>#REF!</v>
      </c>
      <c r="O76" s="223"/>
      <c r="P76" s="224"/>
      <c r="Q76" s="222"/>
      <c r="R76" s="222"/>
      <c r="S76" s="225"/>
    </row>
    <row r="77" spans="1:19" s="206" customFormat="1" ht="17.25" hidden="1" x14ac:dyDescent="0.3">
      <c r="A77" s="228" t="e">
        <f t="shared" si="0"/>
        <v>#REF!</v>
      </c>
      <c r="B77" s="229" t="e">
        <f>_Gio</f>
        <v>#REF!</v>
      </c>
      <c r="C77" s="217" t="e">
        <f>'LICH THI'!#REF!</f>
        <v>#REF!</v>
      </c>
      <c r="D77" s="204" t="e">
        <f>'LICH THI'!#REF!</f>
        <v>#REF!</v>
      </c>
      <c r="E77" s="218" t="e">
        <f>'LICH THI'!#REF!</f>
        <v>#REF!</v>
      </c>
      <c r="F77" s="219" t="e">
        <f>'LICH THI'!#REF!</f>
        <v>#REF!</v>
      </c>
      <c r="G77" s="220" t="e">
        <f>'LICH THI'!#REF!</f>
        <v>#REF!</v>
      </c>
      <c r="H77" s="221" t="e">
        <f>'LICH THI'!#REF!</f>
        <v>#REF!</v>
      </c>
      <c r="I77" s="202" t="e">
        <f>'LICH THI'!#REF!</f>
        <v>#REF!</v>
      </c>
      <c r="J77" s="203" t="e">
        <f>_Ngay</f>
        <v>#REF!</v>
      </c>
      <c r="K77" s="204" t="e">
        <f>'LICH THI'!#REF!</f>
        <v>#REF!</v>
      </c>
      <c r="L77" s="205" t="e">
        <f>'LICH THI'!#REF!</f>
        <v>#REF!</v>
      </c>
      <c r="M77" s="230" t="e">
        <f>'LICH THI'!#REF!</f>
        <v>#REF!</v>
      </c>
      <c r="N77" s="205" t="e">
        <f>'LICH THI'!#REF!</f>
        <v>#REF!</v>
      </c>
      <c r="O77" s="223"/>
      <c r="P77" s="224"/>
      <c r="Q77" s="222"/>
      <c r="R77" s="222"/>
      <c r="S77" s="225"/>
    </row>
    <row r="78" spans="1:19" s="206" customFormat="1" ht="17.25" hidden="1" x14ac:dyDescent="0.3">
      <c r="A78" s="228" t="e">
        <f t="shared" si="0"/>
        <v>#REF!</v>
      </c>
      <c r="B78" s="229" t="e">
        <f>_Gio</f>
        <v>#REF!</v>
      </c>
      <c r="C78" s="217" t="e">
        <f>'LICH THI'!#REF!</f>
        <v>#REF!</v>
      </c>
      <c r="D78" s="204" t="e">
        <f>'LICH THI'!#REF!</f>
        <v>#REF!</v>
      </c>
      <c r="E78" s="218" t="e">
        <f>'LICH THI'!#REF!</f>
        <v>#REF!</v>
      </c>
      <c r="F78" s="219" t="e">
        <f>'LICH THI'!#REF!</f>
        <v>#REF!</v>
      </c>
      <c r="G78" s="220" t="e">
        <f>'LICH THI'!#REF!</f>
        <v>#REF!</v>
      </c>
      <c r="H78" s="221" t="e">
        <f>'LICH THI'!#REF!</f>
        <v>#REF!</v>
      </c>
      <c r="I78" s="202" t="e">
        <f>'LICH THI'!#REF!</f>
        <v>#REF!</v>
      </c>
      <c r="J78" s="203" t="e">
        <f>_Ngay</f>
        <v>#REF!</v>
      </c>
      <c r="K78" s="204" t="e">
        <f>'LICH THI'!#REF!</f>
        <v>#REF!</v>
      </c>
      <c r="L78" s="205" t="e">
        <f>'LICH THI'!#REF!</f>
        <v>#REF!</v>
      </c>
      <c r="M78" s="230" t="e">
        <f>'LICH THI'!#REF!</f>
        <v>#REF!</v>
      </c>
      <c r="N78" s="205" t="e">
        <f>'LICH THI'!#REF!</f>
        <v>#REF!</v>
      </c>
      <c r="O78" s="223"/>
      <c r="P78" s="224"/>
      <c r="Q78" s="222"/>
      <c r="R78" s="222"/>
      <c r="S78" s="225"/>
    </row>
    <row r="79" spans="1:19" s="206" customFormat="1" ht="17.25" hidden="1" x14ac:dyDescent="0.3">
      <c r="A79" s="228" t="e">
        <f t="shared" si="0"/>
        <v>#REF!</v>
      </c>
      <c r="B79" s="229" t="e">
        <f>_Gio</f>
        <v>#REF!</v>
      </c>
      <c r="C79" s="217" t="e">
        <f>'LICH THI'!#REF!</f>
        <v>#REF!</v>
      </c>
      <c r="D79" s="204" t="e">
        <f>'LICH THI'!#REF!</f>
        <v>#REF!</v>
      </c>
      <c r="E79" s="218" t="e">
        <f>'LICH THI'!#REF!</f>
        <v>#REF!</v>
      </c>
      <c r="F79" s="219" t="e">
        <f>'LICH THI'!#REF!</f>
        <v>#REF!</v>
      </c>
      <c r="G79" s="220" t="e">
        <f>'LICH THI'!#REF!</f>
        <v>#REF!</v>
      </c>
      <c r="H79" s="221" t="e">
        <f>'LICH THI'!#REF!</f>
        <v>#REF!</v>
      </c>
      <c r="I79" s="202" t="e">
        <f>'LICH THI'!#REF!</f>
        <v>#REF!</v>
      </c>
      <c r="J79" s="203" t="e">
        <f>_Ngay</f>
        <v>#REF!</v>
      </c>
      <c r="K79" s="204" t="e">
        <f>'LICH THI'!#REF!</f>
        <v>#REF!</v>
      </c>
      <c r="L79" s="205" t="e">
        <f>'LICH THI'!#REF!</f>
        <v>#REF!</v>
      </c>
      <c r="M79" s="230" t="e">
        <f>'LICH THI'!#REF!</f>
        <v>#REF!</v>
      </c>
      <c r="N79" s="205" t="e">
        <f>'LICH THI'!#REF!</f>
        <v>#REF!</v>
      </c>
      <c r="O79" s="223"/>
      <c r="P79" s="224"/>
      <c r="Q79" s="222"/>
      <c r="R79" s="222"/>
      <c r="S79" s="225"/>
    </row>
    <row r="80" spans="1:19" s="206" customFormat="1" ht="17.25" hidden="1" x14ac:dyDescent="0.3">
      <c r="A80" s="228" t="e">
        <f t="shared" ref="A80:A143" si="1">_Ngay_gio</f>
        <v>#REF!</v>
      </c>
      <c r="B80" s="229" t="e">
        <f>_Gio</f>
        <v>#REF!</v>
      </c>
      <c r="C80" s="217" t="e">
        <f>'LICH THI'!#REF!</f>
        <v>#REF!</v>
      </c>
      <c r="D80" s="204" t="e">
        <f>'LICH THI'!#REF!</f>
        <v>#REF!</v>
      </c>
      <c r="E80" s="218" t="e">
        <f>'LICH THI'!#REF!</f>
        <v>#REF!</v>
      </c>
      <c r="F80" s="219" t="e">
        <f>'LICH THI'!#REF!</f>
        <v>#REF!</v>
      </c>
      <c r="G80" s="220" t="e">
        <f>'LICH THI'!#REF!</f>
        <v>#REF!</v>
      </c>
      <c r="H80" s="221" t="e">
        <f>'LICH THI'!#REF!</f>
        <v>#REF!</v>
      </c>
      <c r="I80" s="202" t="e">
        <f>'LICH THI'!#REF!</f>
        <v>#REF!</v>
      </c>
      <c r="J80" s="203" t="e">
        <f>_Ngay</f>
        <v>#REF!</v>
      </c>
      <c r="K80" s="204" t="e">
        <f>'LICH THI'!#REF!</f>
        <v>#REF!</v>
      </c>
      <c r="L80" s="205" t="e">
        <f>'LICH THI'!#REF!</f>
        <v>#REF!</v>
      </c>
      <c r="M80" s="230" t="e">
        <f>'LICH THI'!#REF!</f>
        <v>#REF!</v>
      </c>
      <c r="N80" s="205" t="e">
        <f>'LICH THI'!#REF!</f>
        <v>#REF!</v>
      </c>
      <c r="O80" s="223"/>
      <c r="P80" s="224"/>
      <c r="Q80" s="222"/>
      <c r="R80" s="222"/>
      <c r="S80" s="225"/>
    </row>
    <row r="81" spans="1:19" s="206" customFormat="1" ht="17.25" hidden="1" x14ac:dyDescent="0.3">
      <c r="A81" s="228" t="e">
        <f t="shared" si="1"/>
        <v>#REF!</v>
      </c>
      <c r="B81" s="229" t="e">
        <f>_Gio</f>
        <v>#REF!</v>
      </c>
      <c r="C81" s="217" t="e">
        <f>'LICH THI'!#REF!</f>
        <v>#REF!</v>
      </c>
      <c r="D81" s="204" t="e">
        <f>'LICH THI'!#REF!</f>
        <v>#REF!</v>
      </c>
      <c r="E81" s="218" t="e">
        <f>'LICH THI'!#REF!</f>
        <v>#REF!</v>
      </c>
      <c r="F81" s="219" t="e">
        <f>'LICH THI'!#REF!</f>
        <v>#REF!</v>
      </c>
      <c r="G81" s="220" t="e">
        <f>'LICH THI'!#REF!</f>
        <v>#REF!</v>
      </c>
      <c r="H81" s="221" t="e">
        <f>'LICH THI'!#REF!</f>
        <v>#REF!</v>
      </c>
      <c r="I81" s="202" t="e">
        <f>'LICH THI'!#REF!</f>
        <v>#REF!</v>
      </c>
      <c r="J81" s="203" t="e">
        <f>_Ngay</f>
        <v>#REF!</v>
      </c>
      <c r="K81" s="204" t="e">
        <f>'LICH THI'!#REF!</f>
        <v>#REF!</v>
      </c>
      <c r="L81" s="205" t="e">
        <f>'LICH THI'!#REF!</f>
        <v>#REF!</v>
      </c>
      <c r="M81" s="230" t="e">
        <f>'LICH THI'!#REF!</f>
        <v>#REF!</v>
      </c>
      <c r="N81" s="205" t="e">
        <f>'LICH THI'!#REF!</f>
        <v>#REF!</v>
      </c>
      <c r="O81" s="223"/>
      <c r="P81" s="224"/>
      <c r="Q81" s="222"/>
      <c r="R81" s="222"/>
      <c r="S81" s="225"/>
    </row>
    <row r="82" spans="1:19" s="206" customFormat="1" ht="17.25" hidden="1" x14ac:dyDescent="0.3">
      <c r="A82" s="228" t="e">
        <f t="shared" si="1"/>
        <v>#REF!</v>
      </c>
      <c r="B82" s="229" t="e">
        <f>_Gio</f>
        <v>#REF!</v>
      </c>
      <c r="C82" s="217" t="e">
        <f>'LICH THI'!#REF!</f>
        <v>#REF!</v>
      </c>
      <c r="D82" s="204" t="e">
        <f>'LICH THI'!#REF!</f>
        <v>#REF!</v>
      </c>
      <c r="E82" s="218" t="e">
        <f>'LICH THI'!#REF!</f>
        <v>#REF!</v>
      </c>
      <c r="F82" s="219" t="e">
        <f>'LICH THI'!#REF!</f>
        <v>#REF!</v>
      </c>
      <c r="G82" s="220" t="e">
        <f>'LICH THI'!#REF!</f>
        <v>#REF!</v>
      </c>
      <c r="H82" s="221" t="e">
        <f>'LICH THI'!#REF!</f>
        <v>#REF!</v>
      </c>
      <c r="I82" s="202" t="e">
        <f>'LICH THI'!#REF!</f>
        <v>#REF!</v>
      </c>
      <c r="J82" s="203" t="e">
        <f>_Ngay</f>
        <v>#REF!</v>
      </c>
      <c r="K82" s="204" t="e">
        <f>'LICH THI'!#REF!</f>
        <v>#REF!</v>
      </c>
      <c r="L82" s="205" t="e">
        <f>'LICH THI'!#REF!</f>
        <v>#REF!</v>
      </c>
      <c r="M82" s="230" t="e">
        <f>'LICH THI'!#REF!</f>
        <v>#REF!</v>
      </c>
      <c r="N82" s="205" t="e">
        <f>'LICH THI'!#REF!</f>
        <v>#REF!</v>
      </c>
      <c r="O82" s="223"/>
      <c r="P82" s="224"/>
      <c r="Q82" s="222"/>
      <c r="R82" s="222"/>
      <c r="S82" s="225"/>
    </row>
    <row r="83" spans="1:19" s="206" customFormat="1" ht="17.25" hidden="1" x14ac:dyDescent="0.3">
      <c r="A83" s="228" t="e">
        <f t="shared" si="1"/>
        <v>#REF!</v>
      </c>
      <c r="B83" s="229" t="e">
        <f>_Gio</f>
        <v>#REF!</v>
      </c>
      <c r="C83" s="217" t="e">
        <f>'LICH THI'!#REF!</f>
        <v>#REF!</v>
      </c>
      <c r="D83" s="204" t="e">
        <f>'LICH THI'!#REF!</f>
        <v>#REF!</v>
      </c>
      <c r="E83" s="218" t="e">
        <f>'LICH THI'!#REF!</f>
        <v>#REF!</v>
      </c>
      <c r="F83" s="219" t="e">
        <f>'LICH THI'!#REF!</f>
        <v>#REF!</v>
      </c>
      <c r="G83" s="220" t="e">
        <f>'LICH THI'!#REF!</f>
        <v>#REF!</v>
      </c>
      <c r="H83" s="221" t="e">
        <f>'LICH THI'!#REF!</f>
        <v>#REF!</v>
      </c>
      <c r="I83" s="202" t="e">
        <f>'LICH THI'!#REF!</f>
        <v>#REF!</v>
      </c>
      <c r="J83" s="203" t="e">
        <f>_Ngay</f>
        <v>#REF!</v>
      </c>
      <c r="K83" s="204" t="e">
        <f>'LICH THI'!#REF!</f>
        <v>#REF!</v>
      </c>
      <c r="L83" s="205" t="e">
        <f>'LICH THI'!#REF!</f>
        <v>#REF!</v>
      </c>
      <c r="M83" s="230" t="e">
        <f>'LICH THI'!#REF!</f>
        <v>#REF!</v>
      </c>
      <c r="N83" s="205" t="e">
        <f>'LICH THI'!#REF!</f>
        <v>#REF!</v>
      </c>
      <c r="O83" s="223"/>
      <c r="P83" s="224"/>
      <c r="Q83" s="222"/>
      <c r="R83" s="222"/>
      <c r="S83" s="225"/>
    </row>
    <row r="84" spans="1:19" s="206" customFormat="1" ht="17.25" hidden="1" x14ac:dyDescent="0.3">
      <c r="A84" s="228" t="e">
        <f t="shared" si="1"/>
        <v>#REF!</v>
      </c>
      <c r="B84" s="229" t="e">
        <f>_Gio</f>
        <v>#REF!</v>
      </c>
      <c r="C84" s="217" t="e">
        <f>'LICH THI'!#REF!</f>
        <v>#REF!</v>
      </c>
      <c r="D84" s="204" t="e">
        <f>'LICH THI'!#REF!</f>
        <v>#REF!</v>
      </c>
      <c r="E84" s="218" t="e">
        <f>'LICH THI'!#REF!</f>
        <v>#REF!</v>
      </c>
      <c r="F84" s="219" t="e">
        <f>'LICH THI'!#REF!</f>
        <v>#REF!</v>
      </c>
      <c r="G84" s="220" t="e">
        <f>'LICH THI'!#REF!</f>
        <v>#REF!</v>
      </c>
      <c r="H84" s="221" t="e">
        <f>'LICH THI'!#REF!</f>
        <v>#REF!</v>
      </c>
      <c r="I84" s="202" t="e">
        <f>'LICH THI'!#REF!</f>
        <v>#REF!</v>
      </c>
      <c r="J84" s="203" t="e">
        <f>_Ngay</f>
        <v>#REF!</v>
      </c>
      <c r="K84" s="204" t="e">
        <f>'LICH THI'!#REF!</f>
        <v>#REF!</v>
      </c>
      <c r="L84" s="205" t="e">
        <f>'LICH THI'!#REF!</f>
        <v>#REF!</v>
      </c>
      <c r="M84" s="230" t="e">
        <f>'LICH THI'!#REF!</f>
        <v>#REF!</v>
      </c>
      <c r="N84" s="205" t="e">
        <f>'LICH THI'!#REF!</f>
        <v>#REF!</v>
      </c>
      <c r="O84" s="223"/>
      <c r="P84" s="224"/>
      <c r="Q84" s="222"/>
      <c r="R84" s="222"/>
      <c r="S84" s="225"/>
    </row>
    <row r="85" spans="1:19" s="206" customFormat="1" ht="17.25" hidden="1" x14ac:dyDescent="0.3">
      <c r="A85" s="228" t="e">
        <f t="shared" si="1"/>
        <v>#REF!</v>
      </c>
      <c r="B85" s="229" t="e">
        <f>_Gio</f>
        <v>#REF!</v>
      </c>
      <c r="C85" s="217" t="e">
        <f>'LICH THI'!#REF!</f>
        <v>#REF!</v>
      </c>
      <c r="D85" s="204" t="e">
        <f>'LICH THI'!#REF!</f>
        <v>#REF!</v>
      </c>
      <c r="E85" s="218" t="e">
        <f>'LICH THI'!#REF!</f>
        <v>#REF!</v>
      </c>
      <c r="F85" s="219" t="e">
        <f>'LICH THI'!#REF!</f>
        <v>#REF!</v>
      </c>
      <c r="G85" s="220" t="e">
        <f>'LICH THI'!#REF!</f>
        <v>#REF!</v>
      </c>
      <c r="H85" s="221" t="e">
        <f>'LICH THI'!#REF!</f>
        <v>#REF!</v>
      </c>
      <c r="I85" s="202" t="e">
        <f>'LICH THI'!#REF!</f>
        <v>#REF!</v>
      </c>
      <c r="J85" s="203" t="e">
        <f>_Ngay</f>
        <v>#REF!</v>
      </c>
      <c r="K85" s="204" t="e">
        <f>'LICH THI'!#REF!</f>
        <v>#REF!</v>
      </c>
      <c r="L85" s="205" t="e">
        <f>'LICH THI'!#REF!</f>
        <v>#REF!</v>
      </c>
      <c r="M85" s="230" t="e">
        <f>'LICH THI'!#REF!</f>
        <v>#REF!</v>
      </c>
      <c r="N85" s="205" t="e">
        <f>'LICH THI'!#REF!</f>
        <v>#REF!</v>
      </c>
      <c r="O85" s="223"/>
      <c r="P85" s="224"/>
      <c r="Q85" s="222"/>
      <c r="R85" s="222"/>
      <c r="S85" s="225"/>
    </row>
    <row r="86" spans="1:19" s="206" customFormat="1" ht="17.25" hidden="1" x14ac:dyDescent="0.3">
      <c r="A86" s="228" t="e">
        <f t="shared" si="1"/>
        <v>#REF!</v>
      </c>
      <c r="B86" s="229" t="e">
        <f>_Gio</f>
        <v>#REF!</v>
      </c>
      <c r="C86" s="217" t="e">
        <f>'LICH THI'!#REF!</f>
        <v>#REF!</v>
      </c>
      <c r="D86" s="204" t="e">
        <f>'LICH THI'!#REF!</f>
        <v>#REF!</v>
      </c>
      <c r="E86" s="218" t="e">
        <f>'LICH THI'!#REF!</f>
        <v>#REF!</v>
      </c>
      <c r="F86" s="219" t="e">
        <f>'LICH THI'!#REF!</f>
        <v>#REF!</v>
      </c>
      <c r="G86" s="220" t="e">
        <f>'LICH THI'!#REF!</f>
        <v>#REF!</v>
      </c>
      <c r="H86" s="221" t="e">
        <f>'LICH THI'!#REF!</f>
        <v>#REF!</v>
      </c>
      <c r="I86" s="202" t="e">
        <f>'LICH THI'!#REF!</f>
        <v>#REF!</v>
      </c>
      <c r="J86" s="203" t="e">
        <f>_Ngay</f>
        <v>#REF!</v>
      </c>
      <c r="K86" s="204" t="e">
        <f>'LICH THI'!#REF!</f>
        <v>#REF!</v>
      </c>
      <c r="L86" s="205" t="e">
        <f>'LICH THI'!#REF!</f>
        <v>#REF!</v>
      </c>
      <c r="M86" s="230" t="e">
        <f>'LICH THI'!#REF!</f>
        <v>#REF!</v>
      </c>
      <c r="N86" s="205" t="e">
        <f>'LICH THI'!#REF!</f>
        <v>#REF!</v>
      </c>
      <c r="O86" s="223"/>
      <c r="P86" s="224"/>
      <c r="Q86" s="222"/>
      <c r="R86" s="222"/>
      <c r="S86" s="225"/>
    </row>
    <row r="87" spans="1:19" s="206" customFormat="1" ht="17.25" hidden="1" x14ac:dyDescent="0.3">
      <c r="A87" s="228" t="e">
        <f t="shared" si="1"/>
        <v>#REF!</v>
      </c>
      <c r="B87" s="229" t="e">
        <f>_Gio</f>
        <v>#REF!</v>
      </c>
      <c r="C87" s="217" t="e">
        <f>'LICH THI'!#REF!</f>
        <v>#REF!</v>
      </c>
      <c r="D87" s="204" t="e">
        <f>'LICH THI'!#REF!</f>
        <v>#REF!</v>
      </c>
      <c r="E87" s="218" t="e">
        <f>'LICH THI'!#REF!</f>
        <v>#REF!</v>
      </c>
      <c r="F87" s="219" t="e">
        <f>'LICH THI'!#REF!</f>
        <v>#REF!</v>
      </c>
      <c r="G87" s="220" t="e">
        <f>'LICH THI'!#REF!</f>
        <v>#REF!</v>
      </c>
      <c r="H87" s="221" t="e">
        <f>'LICH THI'!#REF!</f>
        <v>#REF!</v>
      </c>
      <c r="I87" s="202" t="e">
        <f>'LICH THI'!#REF!</f>
        <v>#REF!</v>
      </c>
      <c r="J87" s="203" t="e">
        <f>_Ngay</f>
        <v>#REF!</v>
      </c>
      <c r="K87" s="204" t="e">
        <f>'LICH THI'!#REF!</f>
        <v>#REF!</v>
      </c>
      <c r="L87" s="205" t="e">
        <f>'LICH THI'!#REF!</f>
        <v>#REF!</v>
      </c>
      <c r="M87" s="230" t="e">
        <f>'LICH THI'!#REF!</f>
        <v>#REF!</v>
      </c>
      <c r="N87" s="205" t="e">
        <f>'LICH THI'!#REF!</f>
        <v>#REF!</v>
      </c>
      <c r="O87" s="223"/>
      <c r="P87" s="224"/>
      <c r="Q87" s="222"/>
      <c r="R87" s="222"/>
      <c r="S87" s="225"/>
    </row>
    <row r="88" spans="1:19" s="206" customFormat="1" ht="17.25" hidden="1" x14ac:dyDescent="0.3">
      <c r="A88" s="228" t="e">
        <f t="shared" si="1"/>
        <v>#REF!</v>
      </c>
      <c r="B88" s="229" t="e">
        <f>_Gio</f>
        <v>#REF!</v>
      </c>
      <c r="C88" s="217" t="e">
        <f>'LICH THI'!#REF!</f>
        <v>#REF!</v>
      </c>
      <c r="D88" s="204" t="e">
        <f>'LICH THI'!#REF!</f>
        <v>#REF!</v>
      </c>
      <c r="E88" s="218" t="e">
        <f>'LICH THI'!#REF!</f>
        <v>#REF!</v>
      </c>
      <c r="F88" s="219" t="e">
        <f>'LICH THI'!#REF!</f>
        <v>#REF!</v>
      </c>
      <c r="G88" s="220" t="e">
        <f>'LICH THI'!#REF!</f>
        <v>#REF!</v>
      </c>
      <c r="H88" s="221" t="e">
        <f>'LICH THI'!#REF!</f>
        <v>#REF!</v>
      </c>
      <c r="I88" s="202" t="e">
        <f>'LICH THI'!#REF!</f>
        <v>#REF!</v>
      </c>
      <c r="J88" s="203" t="e">
        <f>_Ngay</f>
        <v>#REF!</v>
      </c>
      <c r="K88" s="204" t="e">
        <f>'LICH THI'!#REF!</f>
        <v>#REF!</v>
      </c>
      <c r="L88" s="205" t="e">
        <f>'LICH THI'!#REF!</f>
        <v>#REF!</v>
      </c>
      <c r="M88" s="230" t="e">
        <f>'LICH THI'!#REF!</f>
        <v>#REF!</v>
      </c>
      <c r="N88" s="205" t="e">
        <f>'LICH THI'!#REF!</f>
        <v>#REF!</v>
      </c>
      <c r="O88" s="223"/>
      <c r="P88" s="224"/>
      <c r="Q88" s="222"/>
      <c r="R88" s="222"/>
      <c r="S88" s="225"/>
    </row>
    <row r="89" spans="1:19" s="206" customFormat="1" ht="17.25" hidden="1" x14ac:dyDescent="0.3">
      <c r="A89" s="228" t="e">
        <f t="shared" si="1"/>
        <v>#REF!</v>
      </c>
      <c r="B89" s="229" t="e">
        <f>_Gio</f>
        <v>#REF!</v>
      </c>
      <c r="C89" s="217" t="e">
        <f>'LICH THI'!#REF!</f>
        <v>#REF!</v>
      </c>
      <c r="D89" s="204" t="e">
        <f>'LICH THI'!#REF!</f>
        <v>#REF!</v>
      </c>
      <c r="E89" s="218" t="e">
        <f>'LICH THI'!#REF!</f>
        <v>#REF!</v>
      </c>
      <c r="F89" s="219" t="e">
        <f>'LICH THI'!#REF!</f>
        <v>#REF!</v>
      </c>
      <c r="G89" s="220" t="e">
        <f>'LICH THI'!#REF!</f>
        <v>#REF!</v>
      </c>
      <c r="H89" s="221" t="e">
        <f>'LICH THI'!#REF!</f>
        <v>#REF!</v>
      </c>
      <c r="I89" s="202" t="e">
        <f>'LICH THI'!#REF!</f>
        <v>#REF!</v>
      </c>
      <c r="J89" s="203" t="e">
        <f>_Ngay</f>
        <v>#REF!</v>
      </c>
      <c r="K89" s="204" t="e">
        <f>'LICH THI'!#REF!</f>
        <v>#REF!</v>
      </c>
      <c r="L89" s="205" t="e">
        <f>'LICH THI'!#REF!</f>
        <v>#REF!</v>
      </c>
      <c r="M89" s="230" t="e">
        <f>'LICH THI'!#REF!</f>
        <v>#REF!</v>
      </c>
      <c r="N89" s="205" t="e">
        <f>'LICH THI'!#REF!</f>
        <v>#REF!</v>
      </c>
      <c r="O89" s="223"/>
      <c r="P89" s="224"/>
      <c r="Q89" s="222"/>
      <c r="R89" s="222"/>
      <c r="S89" s="225"/>
    </row>
    <row r="90" spans="1:19" s="206" customFormat="1" ht="17.25" hidden="1" x14ac:dyDescent="0.3">
      <c r="A90" s="228" t="e">
        <f t="shared" si="1"/>
        <v>#REF!</v>
      </c>
      <c r="B90" s="229" t="e">
        <f>_Gio</f>
        <v>#REF!</v>
      </c>
      <c r="C90" s="217" t="e">
        <f>'LICH THI'!#REF!</f>
        <v>#REF!</v>
      </c>
      <c r="D90" s="204" t="e">
        <f>'LICH THI'!#REF!</f>
        <v>#REF!</v>
      </c>
      <c r="E90" s="218" t="e">
        <f>'LICH THI'!#REF!</f>
        <v>#REF!</v>
      </c>
      <c r="F90" s="219" t="e">
        <f>'LICH THI'!#REF!</f>
        <v>#REF!</v>
      </c>
      <c r="G90" s="220" t="e">
        <f>'LICH THI'!#REF!</f>
        <v>#REF!</v>
      </c>
      <c r="H90" s="221" t="e">
        <f>'LICH THI'!#REF!</f>
        <v>#REF!</v>
      </c>
      <c r="I90" s="202" t="e">
        <f>'LICH THI'!#REF!</f>
        <v>#REF!</v>
      </c>
      <c r="J90" s="203" t="e">
        <f>_Ngay</f>
        <v>#REF!</v>
      </c>
      <c r="K90" s="204" t="e">
        <f>'LICH THI'!#REF!</f>
        <v>#REF!</v>
      </c>
      <c r="L90" s="205" t="e">
        <f>'LICH THI'!#REF!</f>
        <v>#REF!</v>
      </c>
      <c r="M90" s="230" t="e">
        <f>'LICH THI'!#REF!</f>
        <v>#REF!</v>
      </c>
      <c r="N90" s="205" t="e">
        <f>'LICH THI'!#REF!</f>
        <v>#REF!</v>
      </c>
      <c r="O90" s="223"/>
      <c r="P90" s="224"/>
      <c r="Q90" s="222"/>
      <c r="R90" s="222"/>
      <c r="S90" s="225"/>
    </row>
    <row r="91" spans="1:19" s="206" customFormat="1" ht="17.25" hidden="1" x14ac:dyDescent="0.3">
      <c r="A91" s="228" t="e">
        <f t="shared" si="1"/>
        <v>#REF!</v>
      </c>
      <c r="B91" s="229" t="e">
        <f>_Gio</f>
        <v>#REF!</v>
      </c>
      <c r="C91" s="217" t="e">
        <f>'LICH THI'!#REF!</f>
        <v>#REF!</v>
      </c>
      <c r="D91" s="204" t="e">
        <f>'LICH THI'!#REF!</f>
        <v>#REF!</v>
      </c>
      <c r="E91" s="218" t="e">
        <f>'LICH THI'!#REF!</f>
        <v>#REF!</v>
      </c>
      <c r="F91" s="219" t="e">
        <f>'LICH THI'!#REF!</f>
        <v>#REF!</v>
      </c>
      <c r="G91" s="220" t="e">
        <f>'LICH THI'!#REF!</f>
        <v>#REF!</v>
      </c>
      <c r="H91" s="221" t="e">
        <f>'LICH THI'!#REF!</f>
        <v>#REF!</v>
      </c>
      <c r="I91" s="202" t="e">
        <f>'LICH THI'!#REF!</f>
        <v>#REF!</v>
      </c>
      <c r="J91" s="203" t="e">
        <f>_Ngay</f>
        <v>#REF!</v>
      </c>
      <c r="K91" s="204" t="e">
        <f>'LICH THI'!#REF!</f>
        <v>#REF!</v>
      </c>
      <c r="L91" s="205" t="e">
        <f>'LICH THI'!#REF!</f>
        <v>#REF!</v>
      </c>
      <c r="M91" s="230" t="e">
        <f>'LICH THI'!#REF!</f>
        <v>#REF!</v>
      </c>
      <c r="N91" s="205" t="e">
        <f>'LICH THI'!#REF!</f>
        <v>#REF!</v>
      </c>
      <c r="O91" s="223"/>
      <c r="P91" s="224"/>
      <c r="Q91" s="222"/>
      <c r="R91" s="222"/>
      <c r="S91" s="225"/>
    </row>
    <row r="92" spans="1:19" s="206" customFormat="1" ht="17.25" hidden="1" x14ac:dyDescent="0.3">
      <c r="A92" s="228">
        <f t="shared" si="1"/>
        <v>42813.291666666664</v>
      </c>
      <c r="B92" s="229" t="str">
        <f>_Gio</f>
        <v>7:00</v>
      </c>
      <c r="C92" s="217">
        <f>'LICH THI'!D18</f>
        <v>9</v>
      </c>
      <c r="D92" s="204" t="str">
        <f>'LICH THI'!E18</f>
        <v>DL67D</v>
      </c>
      <c r="E92" s="218" t="str">
        <f>'LICH THI'!F18</f>
        <v>DC1CB99</v>
      </c>
      <c r="F92" s="219" t="str">
        <f>'LICH THI'!G18</f>
        <v>Phương pháp nghiên cứu khoa học</v>
      </c>
      <c r="G92" s="220">
        <f>'LICH THI'!H18</f>
        <v>2</v>
      </c>
      <c r="H92" s="221" t="str">
        <f>'LICH THI'!I18</f>
        <v>Viết</v>
      </c>
      <c r="I92" s="202">
        <f>'LICH THI'!K18</f>
        <v>42813</v>
      </c>
      <c r="J92" s="203" t="str">
        <f>_Ngay</f>
        <v>(CN)</v>
      </c>
      <c r="K92" s="204">
        <f>'LICH THI'!M18</f>
        <v>6</v>
      </c>
      <c r="L92" s="205">
        <f>'LICH THI'!N18</f>
        <v>0</v>
      </c>
      <c r="M92" s="230">
        <f>'LICH THI'!O18</f>
        <v>0</v>
      </c>
      <c r="N92" s="205" t="str">
        <f>'LICH THI'!P18</f>
        <v/>
      </c>
      <c r="O92" s="223"/>
      <c r="P92" s="224"/>
      <c r="Q92" s="222"/>
      <c r="R92" s="222"/>
      <c r="S92" s="225"/>
    </row>
    <row r="93" spans="1:19" s="206" customFormat="1" ht="17.25" hidden="1" x14ac:dyDescent="0.3">
      <c r="A93" s="228" t="e">
        <f t="shared" si="1"/>
        <v>#REF!</v>
      </c>
      <c r="B93" s="229" t="e">
        <f>_Gio</f>
        <v>#REF!</v>
      </c>
      <c r="C93" s="217" t="e">
        <f>'LICH THI'!#REF!</f>
        <v>#REF!</v>
      </c>
      <c r="D93" s="204" t="e">
        <f>'LICH THI'!#REF!</f>
        <v>#REF!</v>
      </c>
      <c r="E93" s="218" t="e">
        <f>'LICH THI'!#REF!</f>
        <v>#REF!</v>
      </c>
      <c r="F93" s="219" t="e">
        <f>'LICH THI'!#REF!</f>
        <v>#REF!</v>
      </c>
      <c r="G93" s="220" t="e">
        <f>'LICH THI'!#REF!</f>
        <v>#REF!</v>
      </c>
      <c r="H93" s="221" t="e">
        <f>'LICH THI'!#REF!</f>
        <v>#REF!</v>
      </c>
      <c r="I93" s="202" t="e">
        <f>'LICH THI'!#REF!</f>
        <v>#REF!</v>
      </c>
      <c r="J93" s="203" t="e">
        <f>_Ngay</f>
        <v>#REF!</v>
      </c>
      <c r="K93" s="204" t="e">
        <f>'LICH THI'!#REF!</f>
        <v>#REF!</v>
      </c>
      <c r="L93" s="205" t="e">
        <f>'LICH THI'!#REF!</f>
        <v>#REF!</v>
      </c>
      <c r="M93" s="230" t="e">
        <f>'LICH THI'!#REF!</f>
        <v>#REF!</v>
      </c>
      <c r="N93" s="205" t="e">
        <f>'LICH THI'!#REF!</f>
        <v>#REF!</v>
      </c>
      <c r="O93" s="223"/>
      <c r="P93" s="224"/>
      <c r="Q93" s="222"/>
      <c r="R93" s="222"/>
      <c r="S93" s="225"/>
    </row>
    <row r="94" spans="1:19" s="206" customFormat="1" ht="17.25" hidden="1" x14ac:dyDescent="0.3">
      <c r="A94" s="228" t="e">
        <f t="shared" si="1"/>
        <v>#REF!</v>
      </c>
      <c r="B94" s="229" t="e">
        <f>_Gio</f>
        <v>#REF!</v>
      </c>
      <c r="C94" s="217" t="e">
        <f>'LICH THI'!#REF!</f>
        <v>#REF!</v>
      </c>
      <c r="D94" s="204" t="e">
        <f>'LICH THI'!#REF!</f>
        <v>#REF!</v>
      </c>
      <c r="E94" s="218" t="e">
        <f>'LICH THI'!#REF!</f>
        <v>#REF!</v>
      </c>
      <c r="F94" s="219" t="e">
        <f>'LICH THI'!#REF!</f>
        <v>#REF!</v>
      </c>
      <c r="G94" s="220" t="e">
        <f>'LICH THI'!#REF!</f>
        <v>#REF!</v>
      </c>
      <c r="H94" s="221" t="e">
        <f>'LICH THI'!#REF!</f>
        <v>#REF!</v>
      </c>
      <c r="I94" s="202" t="e">
        <f>'LICH THI'!#REF!</f>
        <v>#REF!</v>
      </c>
      <c r="J94" s="203" t="e">
        <f>_Ngay</f>
        <v>#REF!</v>
      </c>
      <c r="K94" s="204" t="e">
        <f>'LICH THI'!#REF!</f>
        <v>#REF!</v>
      </c>
      <c r="L94" s="205" t="e">
        <f>'LICH THI'!#REF!</f>
        <v>#REF!</v>
      </c>
      <c r="M94" s="230" t="e">
        <f>'LICH THI'!#REF!</f>
        <v>#REF!</v>
      </c>
      <c r="N94" s="205" t="e">
        <f>'LICH THI'!#REF!</f>
        <v>#REF!</v>
      </c>
      <c r="O94" s="223"/>
      <c r="P94" s="224"/>
      <c r="Q94" s="222"/>
      <c r="R94" s="222"/>
      <c r="S94" s="225"/>
    </row>
    <row r="95" spans="1:19" s="206" customFormat="1" ht="17.25" hidden="1" x14ac:dyDescent="0.3">
      <c r="A95" s="228" t="e">
        <f t="shared" si="1"/>
        <v>#REF!</v>
      </c>
      <c r="B95" s="229" t="e">
        <f>_Gio</f>
        <v>#REF!</v>
      </c>
      <c r="C95" s="217" t="e">
        <f>'LICH THI'!#REF!</f>
        <v>#REF!</v>
      </c>
      <c r="D95" s="204" t="e">
        <f>'LICH THI'!#REF!</f>
        <v>#REF!</v>
      </c>
      <c r="E95" s="218" t="e">
        <f>'LICH THI'!#REF!</f>
        <v>#REF!</v>
      </c>
      <c r="F95" s="219" t="e">
        <f>'LICH THI'!#REF!</f>
        <v>#REF!</v>
      </c>
      <c r="G95" s="220" t="e">
        <f>'LICH THI'!#REF!</f>
        <v>#REF!</v>
      </c>
      <c r="H95" s="221" t="e">
        <f>'LICH THI'!#REF!</f>
        <v>#REF!</v>
      </c>
      <c r="I95" s="202" t="e">
        <f>'LICH THI'!#REF!</f>
        <v>#REF!</v>
      </c>
      <c r="J95" s="203" t="e">
        <f>_Ngay</f>
        <v>#REF!</v>
      </c>
      <c r="K95" s="204" t="e">
        <f>'LICH THI'!#REF!</f>
        <v>#REF!</v>
      </c>
      <c r="L95" s="205" t="e">
        <f>'LICH THI'!#REF!</f>
        <v>#REF!</v>
      </c>
      <c r="M95" s="230" t="e">
        <f>'LICH THI'!#REF!</f>
        <v>#REF!</v>
      </c>
      <c r="N95" s="205" t="e">
        <f>'LICH THI'!#REF!</f>
        <v>#REF!</v>
      </c>
      <c r="O95" s="223"/>
      <c r="P95" s="224"/>
      <c r="Q95" s="222"/>
      <c r="R95" s="222"/>
      <c r="S95" s="225"/>
    </row>
    <row r="96" spans="1:19" s="206" customFormat="1" ht="17.25" hidden="1" x14ac:dyDescent="0.3">
      <c r="A96" s="228" t="e">
        <f t="shared" si="1"/>
        <v>#REF!</v>
      </c>
      <c r="B96" s="229" t="e">
        <f>_Gio</f>
        <v>#REF!</v>
      </c>
      <c r="C96" s="217" t="e">
        <f>'LICH THI'!#REF!</f>
        <v>#REF!</v>
      </c>
      <c r="D96" s="204" t="e">
        <f>'LICH THI'!#REF!</f>
        <v>#REF!</v>
      </c>
      <c r="E96" s="218" t="e">
        <f>'LICH THI'!#REF!</f>
        <v>#REF!</v>
      </c>
      <c r="F96" s="219" t="e">
        <f>'LICH THI'!#REF!</f>
        <v>#REF!</v>
      </c>
      <c r="G96" s="220" t="e">
        <f>'LICH THI'!#REF!</f>
        <v>#REF!</v>
      </c>
      <c r="H96" s="221" t="e">
        <f>'LICH THI'!#REF!</f>
        <v>#REF!</v>
      </c>
      <c r="I96" s="202" t="e">
        <f>'LICH THI'!#REF!</f>
        <v>#REF!</v>
      </c>
      <c r="J96" s="203" t="e">
        <f>_Ngay</f>
        <v>#REF!</v>
      </c>
      <c r="K96" s="204" t="e">
        <f>'LICH THI'!#REF!</f>
        <v>#REF!</v>
      </c>
      <c r="L96" s="205" t="e">
        <f>'LICH THI'!#REF!</f>
        <v>#REF!</v>
      </c>
      <c r="M96" s="230" t="e">
        <f>'LICH THI'!#REF!</f>
        <v>#REF!</v>
      </c>
      <c r="N96" s="205" t="e">
        <f>'LICH THI'!#REF!</f>
        <v>#REF!</v>
      </c>
      <c r="O96" s="223"/>
      <c r="P96" s="224"/>
      <c r="Q96" s="222"/>
      <c r="R96" s="222"/>
      <c r="S96" s="225"/>
    </row>
    <row r="97" spans="1:19" s="206" customFormat="1" ht="17.25" hidden="1" x14ac:dyDescent="0.3">
      <c r="A97" s="228">
        <f t="shared" si="1"/>
        <v>42813.75</v>
      </c>
      <c r="B97" s="229" t="str">
        <f>_Gio</f>
        <v>18:00</v>
      </c>
      <c r="C97" s="217">
        <f>'LICH THI'!D19</f>
        <v>10</v>
      </c>
      <c r="D97" s="204" t="str">
        <f>'LICH THI'!E19</f>
        <v>DL67D</v>
      </c>
      <c r="E97" s="218" t="str">
        <f>'LICH THI'!F19</f>
        <v>DC1CB12</v>
      </c>
      <c r="F97" s="219" t="str">
        <f>'LICH THI'!G19</f>
        <v>Toán 2</v>
      </c>
      <c r="G97" s="220">
        <f>'LICH THI'!H19</f>
        <v>3</v>
      </c>
      <c r="H97" s="221" t="str">
        <f>'LICH THI'!I19</f>
        <v>Viết</v>
      </c>
      <c r="I97" s="202">
        <f>'LICH THI'!K19</f>
        <v>42813</v>
      </c>
      <c r="J97" s="203" t="str">
        <f>_Ngay</f>
        <v>(CN)</v>
      </c>
      <c r="K97" s="204">
        <f>'LICH THI'!M19</f>
        <v>5</v>
      </c>
      <c r="L97" s="205">
        <f>'LICH THI'!N19</f>
        <v>149</v>
      </c>
      <c r="M97" s="230">
        <f>'LICH THI'!O19</f>
        <v>40</v>
      </c>
      <c r="N97" s="205">
        <f>'LICH THI'!P19</f>
        <v>4</v>
      </c>
      <c r="O97" s="223"/>
      <c r="P97" s="224"/>
      <c r="Q97" s="222"/>
      <c r="R97" s="222"/>
      <c r="S97" s="225"/>
    </row>
    <row r="98" spans="1:19" s="206" customFormat="1" ht="17.25" hidden="1" x14ac:dyDescent="0.3">
      <c r="A98" s="228" t="e">
        <f t="shared" si="1"/>
        <v>#REF!</v>
      </c>
      <c r="B98" s="229" t="e">
        <f>_Gio</f>
        <v>#REF!</v>
      </c>
      <c r="C98" s="217" t="e">
        <f>'LICH THI'!#REF!</f>
        <v>#REF!</v>
      </c>
      <c r="D98" s="204" t="e">
        <f>'LICH THI'!#REF!</f>
        <v>#REF!</v>
      </c>
      <c r="E98" s="218" t="e">
        <f>'LICH THI'!#REF!</f>
        <v>#REF!</v>
      </c>
      <c r="F98" s="219" t="e">
        <f>'LICH THI'!#REF!</f>
        <v>#REF!</v>
      </c>
      <c r="G98" s="220" t="e">
        <f>'LICH THI'!#REF!</f>
        <v>#REF!</v>
      </c>
      <c r="H98" s="221" t="e">
        <f>'LICH THI'!#REF!</f>
        <v>#REF!</v>
      </c>
      <c r="I98" s="202" t="e">
        <f>'LICH THI'!#REF!</f>
        <v>#REF!</v>
      </c>
      <c r="J98" s="203" t="e">
        <f>_Ngay</f>
        <v>#REF!</v>
      </c>
      <c r="K98" s="204" t="e">
        <f>'LICH THI'!#REF!</f>
        <v>#REF!</v>
      </c>
      <c r="L98" s="205" t="e">
        <f>'LICH THI'!#REF!</f>
        <v>#REF!</v>
      </c>
      <c r="M98" s="230" t="e">
        <f>'LICH THI'!#REF!</f>
        <v>#REF!</v>
      </c>
      <c r="N98" s="205" t="e">
        <f>'LICH THI'!#REF!</f>
        <v>#REF!</v>
      </c>
      <c r="O98" s="223"/>
      <c r="P98" s="224"/>
      <c r="Q98" s="222"/>
      <c r="R98" s="222"/>
      <c r="S98" s="225"/>
    </row>
    <row r="99" spans="1:19" s="206" customFormat="1" ht="17.25" hidden="1" x14ac:dyDescent="0.3">
      <c r="A99" s="228">
        <f t="shared" si="1"/>
        <v>42813.75</v>
      </c>
      <c r="B99" s="229" t="str">
        <f>_Gio</f>
        <v>18:00</v>
      </c>
      <c r="C99" s="217">
        <f>'LICH THI'!D20</f>
        <v>11</v>
      </c>
      <c r="D99" s="204" t="str">
        <f>'LICH THI'!E20</f>
        <v>DL67D</v>
      </c>
      <c r="E99" s="218" t="str">
        <f>'LICH THI'!F20</f>
        <v>DC2KV82</v>
      </c>
      <c r="F99" s="219" t="str">
        <f>'LICH THI'!G20</f>
        <v>Kinh tế quốc tế</v>
      </c>
      <c r="G99" s="220">
        <f>'LICH THI'!H20</f>
        <v>2</v>
      </c>
      <c r="H99" s="221" t="str">
        <f>'LICH THI'!I20</f>
        <v>Viết</v>
      </c>
      <c r="I99" s="202">
        <f>'LICH THI'!K20</f>
        <v>42813</v>
      </c>
      <c r="J99" s="203" t="str">
        <f>_Ngay</f>
        <v>(CN)</v>
      </c>
      <c r="K99" s="204">
        <f>'LICH THI'!M20</f>
        <v>5</v>
      </c>
      <c r="L99" s="205">
        <f>'LICH THI'!N20</f>
        <v>1</v>
      </c>
      <c r="M99" s="230">
        <f>'LICH THI'!O20</f>
        <v>1</v>
      </c>
      <c r="N99" s="205">
        <f>'LICH THI'!P20</f>
        <v>1</v>
      </c>
      <c r="O99" s="223"/>
      <c r="P99" s="224"/>
      <c r="Q99" s="222"/>
      <c r="R99" s="222"/>
      <c r="S99" s="225"/>
    </row>
    <row r="100" spans="1:19" s="206" customFormat="1" ht="17.25" hidden="1" x14ac:dyDescent="0.3">
      <c r="A100" s="228" t="e">
        <f t="shared" si="1"/>
        <v>#REF!</v>
      </c>
      <c r="B100" s="229" t="e">
        <f>_Gio</f>
        <v>#REF!</v>
      </c>
      <c r="C100" s="217" t="e">
        <f>'LICH THI'!#REF!</f>
        <v>#REF!</v>
      </c>
      <c r="D100" s="204" t="e">
        <f>'LICH THI'!#REF!</f>
        <v>#REF!</v>
      </c>
      <c r="E100" s="218" t="e">
        <f>'LICH THI'!#REF!</f>
        <v>#REF!</v>
      </c>
      <c r="F100" s="219" t="e">
        <f>'LICH THI'!#REF!</f>
        <v>#REF!</v>
      </c>
      <c r="G100" s="220" t="e">
        <f>'LICH THI'!#REF!</f>
        <v>#REF!</v>
      </c>
      <c r="H100" s="221" t="e">
        <f>'LICH THI'!#REF!</f>
        <v>#REF!</v>
      </c>
      <c r="I100" s="202" t="e">
        <f>'LICH THI'!#REF!</f>
        <v>#REF!</v>
      </c>
      <c r="J100" s="203" t="e">
        <f>_Ngay</f>
        <v>#REF!</v>
      </c>
      <c r="K100" s="204" t="e">
        <f>'LICH THI'!#REF!</f>
        <v>#REF!</v>
      </c>
      <c r="L100" s="205" t="e">
        <f>'LICH THI'!#REF!</f>
        <v>#REF!</v>
      </c>
      <c r="M100" s="230" t="e">
        <f>'LICH THI'!#REF!</f>
        <v>#REF!</v>
      </c>
      <c r="N100" s="205" t="e">
        <f>'LICH THI'!#REF!</f>
        <v>#REF!</v>
      </c>
      <c r="O100" s="223"/>
      <c r="P100" s="224"/>
      <c r="Q100" s="222"/>
      <c r="R100" s="222"/>
      <c r="S100" s="225"/>
    </row>
    <row r="101" spans="1:19" s="206" customFormat="1" ht="17.25" hidden="1" x14ac:dyDescent="0.3">
      <c r="A101" s="228">
        <f t="shared" si="1"/>
        <v>42813.291666666664</v>
      </c>
      <c r="B101" s="229" t="str">
        <f>_Gio</f>
        <v>7:00</v>
      </c>
      <c r="C101" s="217">
        <f>'LICH THI'!D21</f>
        <v>12</v>
      </c>
      <c r="D101" s="204" t="str">
        <f>'LICH THI'!E21</f>
        <v>DL67D</v>
      </c>
      <c r="E101" s="218" t="str">
        <f>'LICH THI'!F21</f>
        <v>DC2GT34</v>
      </c>
      <c r="F101" s="219" t="str">
        <f>'LICH THI'!G21</f>
        <v>Đồ án Nền và móng</v>
      </c>
      <c r="G101" s="220">
        <f>'LICH THI'!H21</f>
        <v>1</v>
      </c>
      <c r="H101" s="221" t="str">
        <f>'LICH THI'!I21</f>
        <v>VĐ</v>
      </c>
      <c r="I101" s="202">
        <f>'LICH THI'!K21</f>
        <v>42813</v>
      </c>
      <c r="J101" s="203" t="str">
        <f>_Ngay</f>
        <v>(CN)</v>
      </c>
      <c r="K101" s="204" t="str">
        <f>'LICH THI'!M21</f>
        <v>SA</v>
      </c>
      <c r="L101" s="205">
        <f>'LICH THI'!N21</f>
        <v>84</v>
      </c>
      <c r="M101" s="230">
        <f>'LICH THI'!O21</f>
        <v>0</v>
      </c>
      <c r="N101" s="205" t="str">
        <f>'LICH THI'!P21</f>
        <v/>
      </c>
      <c r="O101" s="223"/>
      <c r="P101" s="224"/>
      <c r="Q101" s="222"/>
      <c r="R101" s="222"/>
      <c r="S101" s="225"/>
    </row>
    <row r="102" spans="1:19" s="206" customFormat="1" ht="17.25" hidden="1" x14ac:dyDescent="0.3">
      <c r="A102" s="228" t="e">
        <f t="shared" si="1"/>
        <v>#REF!</v>
      </c>
      <c r="B102" s="229" t="e">
        <f>_Gio</f>
        <v>#REF!</v>
      </c>
      <c r="C102" s="217" t="e">
        <f>'LICH THI'!#REF!</f>
        <v>#REF!</v>
      </c>
      <c r="D102" s="204" t="e">
        <f>'LICH THI'!#REF!</f>
        <v>#REF!</v>
      </c>
      <c r="E102" s="218" t="e">
        <f>'LICH THI'!#REF!</f>
        <v>#REF!</v>
      </c>
      <c r="F102" s="219" t="e">
        <f>'LICH THI'!#REF!</f>
        <v>#REF!</v>
      </c>
      <c r="G102" s="220" t="e">
        <f>'LICH THI'!#REF!</f>
        <v>#REF!</v>
      </c>
      <c r="H102" s="221" t="e">
        <f>'LICH THI'!#REF!</f>
        <v>#REF!</v>
      </c>
      <c r="I102" s="202" t="e">
        <f>'LICH THI'!#REF!</f>
        <v>#REF!</v>
      </c>
      <c r="J102" s="203" t="e">
        <f>_Ngay</f>
        <v>#REF!</v>
      </c>
      <c r="K102" s="204" t="e">
        <f>'LICH THI'!#REF!</f>
        <v>#REF!</v>
      </c>
      <c r="L102" s="205" t="e">
        <f>'LICH THI'!#REF!</f>
        <v>#REF!</v>
      </c>
      <c r="M102" s="230" t="e">
        <f>'LICH THI'!#REF!</f>
        <v>#REF!</v>
      </c>
      <c r="N102" s="205" t="e">
        <f>'LICH THI'!#REF!</f>
        <v>#REF!</v>
      </c>
      <c r="O102" s="223"/>
      <c r="P102" s="224"/>
      <c r="Q102" s="222"/>
      <c r="R102" s="222"/>
      <c r="S102" s="225"/>
    </row>
    <row r="103" spans="1:19" s="206" customFormat="1" ht="17.25" hidden="1" x14ac:dyDescent="0.3">
      <c r="A103" s="228" t="e">
        <f t="shared" si="1"/>
        <v>#REF!</v>
      </c>
      <c r="B103" s="229" t="e">
        <f>_Gio</f>
        <v>#REF!</v>
      </c>
      <c r="C103" s="217" t="e">
        <f>'LICH THI'!#REF!</f>
        <v>#REF!</v>
      </c>
      <c r="D103" s="204" t="e">
        <f>'LICH THI'!#REF!</f>
        <v>#REF!</v>
      </c>
      <c r="E103" s="218" t="e">
        <f>'LICH THI'!#REF!</f>
        <v>#REF!</v>
      </c>
      <c r="F103" s="219" t="e">
        <f>'LICH THI'!#REF!</f>
        <v>#REF!</v>
      </c>
      <c r="G103" s="220" t="e">
        <f>'LICH THI'!#REF!</f>
        <v>#REF!</v>
      </c>
      <c r="H103" s="221" t="e">
        <f>'LICH THI'!#REF!</f>
        <v>#REF!</v>
      </c>
      <c r="I103" s="202" t="e">
        <f>'LICH THI'!#REF!</f>
        <v>#REF!</v>
      </c>
      <c r="J103" s="203" t="e">
        <f>_Ngay</f>
        <v>#REF!</v>
      </c>
      <c r="K103" s="204" t="e">
        <f>'LICH THI'!#REF!</f>
        <v>#REF!</v>
      </c>
      <c r="L103" s="205" t="e">
        <f>'LICH THI'!#REF!</f>
        <v>#REF!</v>
      </c>
      <c r="M103" s="230" t="e">
        <f>'LICH THI'!#REF!</f>
        <v>#REF!</v>
      </c>
      <c r="N103" s="205" t="e">
        <f>'LICH THI'!#REF!</f>
        <v>#REF!</v>
      </c>
      <c r="O103" s="223"/>
      <c r="P103" s="224"/>
      <c r="Q103" s="222"/>
      <c r="R103" s="222"/>
      <c r="S103" s="225"/>
    </row>
    <row r="104" spans="1:19" s="206" customFormat="1" ht="17.25" hidden="1" x14ac:dyDescent="0.3">
      <c r="A104" s="228" t="e">
        <f t="shared" si="1"/>
        <v>#REF!</v>
      </c>
      <c r="B104" s="229" t="e">
        <f>_Gio</f>
        <v>#REF!</v>
      </c>
      <c r="C104" s="217" t="e">
        <f>'LICH THI'!#REF!</f>
        <v>#REF!</v>
      </c>
      <c r="D104" s="204" t="e">
        <f>'LICH THI'!#REF!</f>
        <v>#REF!</v>
      </c>
      <c r="E104" s="218" t="e">
        <f>'LICH THI'!#REF!</f>
        <v>#REF!</v>
      </c>
      <c r="F104" s="219" t="e">
        <f>'LICH THI'!#REF!</f>
        <v>#REF!</v>
      </c>
      <c r="G104" s="220" t="e">
        <f>'LICH THI'!#REF!</f>
        <v>#REF!</v>
      </c>
      <c r="H104" s="221" t="e">
        <f>'LICH THI'!#REF!</f>
        <v>#REF!</v>
      </c>
      <c r="I104" s="202" t="e">
        <f>'LICH THI'!#REF!</f>
        <v>#REF!</v>
      </c>
      <c r="J104" s="203" t="e">
        <f>_Ngay</f>
        <v>#REF!</v>
      </c>
      <c r="K104" s="204" t="e">
        <f>'LICH THI'!#REF!</f>
        <v>#REF!</v>
      </c>
      <c r="L104" s="205" t="e">
        <f>'LICH THI'!#REF!</f>
        <v>#REF!</v>
      </c>
      <c r="M104" s="230" t="e">
        <f>'LICH THI'!#REF!</f>
        <v>#REF!</v>
      </c>
      <c r="N104" s="205" t="e">
        <f>'LICH THI'!#REF!</f>
        <v>#REF!</v>
      </c>
      <c r="O104" s="223"/>
      <c r="P104" s="224"/>
      <c r="Q104" s="222"/>
      <c r="R104" s="222"/>
      <c r="S104" s="225"/>
    </row>
    <row r="105" spans="1:19" s="206" customFormat="1" ht="17.25" hidden="1" x14ac:dyDescent="0.3">
      <c r="A105" s="228" t="e">
        <f t="shared" si="1"/>
        <v>#REF!</v>
      </c>
      <c r="B105" s="229" t="e">
        <f>_Gio</f>
        <v>#REF!</v>
      </c>
      <c r="C105" s="217" t="e">
        <f>'LICH THI'!#REF!</f>
        <v>#REF!</v>
      </c>
      <c r="D105" s="204" t="e">
        <f>'LICH THI'!#REF!</f>
        <v>#REF!</v>
      </c>
      <c r="E105" s="218" t="e">
        <f>'LICH THI'!#REF!</f>
        <v>#REF!</v>
      </c>
      <c r="F105" s="219" t="e">
        <f>'LICH THI'!#REF!</f>
        <v>#REF!</v>
      </c>
      <c r="G105" s="220" t="e">
        <f>'LICH THI'!#REF!</f>
        <v>#REF!</v>
      </c>
      <c r="H105" s="221" t="e">
        <f>'LICH THI'!#REF!</f>
        <v>#REF!</v>
      </c>
      <c r="I105" s="202" t="e">
        <f>'LICH THI'!#REF!</f>
        <v>#REF!</v>
      </c>
      <c r="J105" s="203" t="e">
        <f>_Ngay</f>
        <v>#REF!</v>
      </c>
      <c r="K105" s="204" t="e">
        <f>'LICH THI'!#REF!</f>
        <v>#REF!</v>
      </c>
      <c r="L105" s="205" t="e">
        <f>'LICH THI'!#REF!</f>
        <v>#REF!</v>
      </c>
      <c r="M105" s="230" t="e">
        <f>'LICH THI'!#REF!</f>
        <v>#REF!</v>
      </c>
      <c r="N105" s="205" t="e">
        <f>'LICH THI'!#REF!</f>
        <v>#REF!</v>
      </c>
      <c r="O105" s="223"/>
      <c r="P105" s="224"/>
      <c r="Q105" s="222"/>
      <c r="R105" s="222"/>
      <c r="S105" s="225"/>
    </row>
    <row r="106" spans="1:19" s="206" customFormat="1" ht="17.25" hidden="1" x14ac:dyDescent="0.3">
      <c r="A106" s="228">
        <f t="shared" si="1"/>
        <v>42819.541666666664</v>
      </c>
      <c r="B106" s="229" t="str">
        <f>_Gio</f>
        <v>13:00</v>
      </c>
      <c r="C106" s="217">
        <f>'LICH THI'!D22</f>
        <v>13</v>
      </c>
      <c r="D106" s="204" t="str">
        <f>'LICH THI'!E22</f>
        <v>DL67D</v>
      </c>
      <c r="E106" s="218" t="str">
        <f>'LICH THI'!F22</f>
        <v>DL2CO25</v>
      </c>
      <c r="F106" s="219" t="str">
        <f>'LICH THI'!G22</f>
        <v>Sức bền vật liệu</v>
      </c>
      <c r="G106" s="220">
        <f>'LICH THI'!H22</f>
        <v>2</v>
      </c>
      <c r="H106" s="221" t="str">
        <f>'LICH THI'!I22</f>
        <v>Viết</v>
      </c>
      <c r="I106" s="202">
        <f>'LICH THI'!K22</f>
        <v>42819</v>
      </c>
      <c r="J106" s="203" t="str">
        <f>_Ngay</f>
        <v>(Thứ 7)</v>
      </c>
      <c r="K106" s="204">
        <f>'LICH THI'!M22</f>
        <v>3</v>
      </c>
      <c r="L106" s="205">
        <f>'LICH THI'!N22</f>
        <v>80</v>
      </c>
      <c r="M106" s="230">
        <f>'LICH THI'!O22</f>
        <v>40</v>
      </c>
      <c r="N106" s="205">
        <f>'LICH THI'!P22</f>
        <v>2</v>
      </c>
      <c r="O106" s="223"/>
      <c r="P106" s="224"/>
      <c r="Q106" s="222"/>
      <c r="R106" s="222"/>
      <c r="S106" s="225"/>
    </row>
    <row r="107" spans="1:19" s="206" customFormat="1" ht="17.25" hidden="1" x14ac:dyDescent="0.3">
      <c r="A107" s="228" t="e">
        <f t="shared" si="1"/>
        <v>#REF!</v>
      </c>
      <c r="B107" s="229" t="e">
        <f>_Gio</f>
        <v>#REF!</v>
      </c>
      <c r="C107" s="217" t="e">
        <f>'LICH THI'!#REF!</f>
        <v>#REF!</v>
      </c>
      <c r="D107" s="204" t="e">
        <f>'LICH THI'!#REF!</f>
        <v>#REF!</v>
      </c>
      <c r="E107" s="218" t="e">
        <f>'LICH THI'!#REF!</f>
        <v>#REF!</v>
      </c>
      <c r="F107" s="219" t="e">
        <f>'LICH THI'!#REF!</f>
        <v>#REF!</v>
      </c>
      <c r="G107" s="220" t="e">
        <f>'LICH THI'!#REF!</f>
        <v>#REF!</v>
      </c>
      <c r="H107" s="221" t="e">
        <f>'LICH THI'!#REF!</f>
        <v>#REF!</v>
      </c>
      <c r="I107" s="202" t="e">
        <f>'LICH THI'!#REF!</f>
        <v>#REF!</v>
      </c>
      <c r="J107" s="203" t="e">
        <f>_Ngay</f>
        <v>#REF!</v>
      </c>
      <c r="K107" s="204" t="e">
        <f>'LICH THI'!#REF!</f>
        <v>#REF!</v>
      </c>
      <c r="L107" s="205" t="e">
        <f>'LICH THI'!#REF!</f>
        <v>#REF!</v>
      </c>
      <c r="M107" s="230" t="e">
        <f>'LICH THI'!#REF!</f>
        <v>#REF!</v>
      </c>
      <c r="N107" s="205" t="e">
        <f>'LICH THI'!#REF!</f>
        <v>#REF!</v>
      </c>
      <c r="O107" s="223"/>
      <c r="P107" s="224"/>
      <c r="Q107" s="222"/>
      <c r="R107" s="222"/>
      <c r="S107" s="225"/>
    </row>
    <row r="108" spans="1:19" s="206" customFormat="1" ht="17.25" hidden="1" x14ac:dyDescent="0.3">
      <c r="A108" s="228" t="e">
        <f t="shared" si="1"/>
        <v>#REF!</v>
      </c>
      <c r="B108" s="229" t="e">
        <f>_Gio</f>
        <v>#REF!</v>
      </c>
      <c r="C108" s="217" t="e">
        <f>'LICH THI'!#REF!</f>
        <v>#REF!</v>
      </c>
      <c r="D108" s="204" t="e">
        <f>'LICH THI'!#REF!</f>
        <v>#REF!</v>
      </c>
      <c r="E108" s="218" t="e">
        <f>'LICH THI'!#REF!</f>
        <v>#REF!</v>
      </c>
      <c r="F108" s="219" t="e">
        <f>'LICH THI'!#REF!</f>
        <v>#REF!</v>
      </c>
      <c r="G108" s="220" t="e">
        <f>'LICH THI'!#REF!</f>
        <v>#REF!</v>
      </c>
      <c r="H108" s="221" t="e">
        <f>'LICH THI'!#REF!</f>
        <v>#REF!</v>
      </c>
      <c r="I108" s="202" t="e">
        <f>'LICH THI'!#REF!</f>
        <v>#REF!</v>
      </c>
      <c r="J108" s="203" t="e">
        <f>_Ngay</f>
        <v>#REF!</v>
      </c>
      <c r="K108" s="204" t="e">
        <f>'LICH THI'!#REF!</f>
        <v>#REF!</v>
      </c>
      <c r="L108" s="205" t="e">
        <f>'LICH THI'!#REF!</f>
        <v>#REF!</v>
      </c>
      <c r="M108" s="230" t="e">
        <f>'LICH THI'!#REF!</f>
        <v>#REF!</v>
      </c>
      <c r="N108" s="205" t="e">
        <f>'LICH THI'!#REF!</f>
        <v>#REF!</v>
      </c>
      <c r="O108" s="223"/>
      <c r="P108" s="224"/>
      <c r="Q108" s="222"/>
      <c r="R108" s="222"/>
      <c r="S108" s="225"/>
    </row>
    <row r="109" spans="1:19" s="206" customFormat="1" ht="17.25" hidden="1" x14ac:dyDescent="0.3">
      <c r="A109" s="228" t="e">
        <f t="shared" si="1"/>
        <v>#REF!</v>
      </c>
      <c r="B109" s="229" t="e">
        <f>_Gio</f>
        <v>#REF!</v>
      </c>
      <c r="C109" s="217" t="e">
        <f>'LICH THI'!#REF!</f>
        <v>#REF!</v>
      </c>
      <c r="D109" s="204" t="e">
        <f>'LICH THI'!#REF!</f>
        <v>#REF!</v>
      </c>
      <c r="E109" s="218" t="e">
        <f>'LICH THI'!#REF!</f>
        <v>#REF!</v>
      </c>
      <c r="F109" s="219" t="e">
        <f>'LICH THI'!#REF!</f>
        <v>#REF!</v>
      </c>
      <c r="G109" s="220" t="e">
        <f>'LICH THI'!#REF!</f>
        <v>#REF!</v>
      </c>
      <c r="H109" s="221" t="e">
        <f>'LICH THI'!#REF!</f>
        <v>#REF!</v>
      </c>
      <c r="I109" s="202" t="e">
        <f>'LICH THI'!#REF!</f>
        <v>#REF!</v>
      </c>
      <c r="J109" s="203" t="e">
        <f>_Ngay</f>
        <v>#REF!</v>
      </c>
      <c r="K109" s="204" t="e">
        <f>'LICH THI'!#REF!</f>
        <v>#REF!</v>
      </c>
      <c r="L109" s="205" t="e">
        <f>'LICH THI'!#REF!</f>
        <v>#REF!</v>
      </c>
      <c r="M109" s="230" t="e">
        <f>'LICH THI'!#REF!</f>
        <v>#REF!</v>
      </c>
      <c r="N109" s="205" t="e">
        <f>'LICH THI'!#REF!</f>
        <v>#REF!</v>
      </c>
      <c r="O109" s="223"/>
      <c r="P109" s="224"/>
      <c r="Q109" s="222"/>
      <c r="R109" s="222"/>
      <c r="S109" s="225"/>
    </row>
    <row r="110" spans="1:19" s="206" customFormat="1" ht="17.25" hidden="1" x14ac:dyDescent="0.3">
      <c r="A110" s="228" t="e">
        <f t="shared" si="1"/>
        <v>#REF!</v>
      </c>
      <c r="B110" s="229" t="e">
        <f>_Gio</f>
        <v>#REF!</v>
      </c>
      <c r="C110" s="217" t="e">
        <f>'LICH THI'!#REF!</f>
        <v>#REF!</v>
      </c>
      <c r="D110" s="204" t="e">
        <f>'LICH THI'!#REF!</f>
        <v>#REF!</v>
      </c>
      <c r="E110" s="218" t="e">
        <f>'LICH THI'!#REF!</f>
        <v>#REF!</v>
      </c>
      <c r="F110" s="219" t="e">
        <f>'LICH THI'!#REF!</f>
        <v>#REF!</v>
      </c>
      <c r="G110" s="220" t="e">
        <f>'LICH THI'!#REF!</f>
        <v>#REF!</v>
      </c>
      <c r="H110" s="221" t="e">
        <f>'LICH THI'!#REF!</f>
        <v>#REF!</v>
      </c>
      <c r="I110" s="202" t="e">
        <f>'LICH THI'!#REF!</f>
        <v>#REF!</v>
      </c>
      <c r="J110" s="203" t="e">
        <f>_Ngay</f>
        <v>#REF!</v>
      </c>
      <c r="K110" s="204" t="e">
        <f>'LICH THI'!#REF!</f>
        <v>#REF!</v>
      </c>
      <c r="L110" s="205" t="e">
        <f>'LICH THI'!#REF!</f>
        <v>#REF!</v>
      </c>
      <c r="M110" s="230" t="e">
        <f>'LICH THI'!#REF!</f>
        <v>#REF!</v>
      </c>
      <c r="N110" s="205" t="e">
        <f>'LICH THI'!#REF!</f>
        <v>#REF!</v>
      </c>
      <c r="O110" s="223"/>
      <c r="P110" s="224"/>
      <c r="Q110" s="222"/>
      <c r="R110" s="222"/>
      <c r="S110" s="225"/>
    </row>
    <row r="111" spans="1:19" s="206" customFormat="1" ht="17.25" hidden="1" x14ac:dyDescent="0.3">
      <c r="A111" s="228" t="e">
        <f t="shared" si="1"/>
        <v>#REF!</v>
      </c>
      <c r="B111" s="229" t="e">
        <f>_Gio</f>
        <v>#REF!</v>
      </c>
      <c r="C111" s="217" t="e">
        <f>'LICH THI'!#REF!</f>
        <v>#REF!</v>
      </c>
      <c r="D111" s="204" t="e">
        <f>'LICH THI'!#REF!</f>
        <v>#REF!</v>
      </c>
      <c r="E111" s="218" t="e">
        <f>'LICH THI'!#REF!</f>
        <v>#REF!</v>
      </c>
      <c r="F111" s="219" t="e">
        <f>'LICH THI'!#REF!</f>
        <v>#REF!</v>
      </c>
      <c r="G111" s="220" t="e">
        <f>'LICH THI'!#REF!</f>
        <v>#REF!</v>
      </c>
      <c r="H111" s="221" t="e">
        <f>'LICH THI'!#REF!</f>
        <v>#REF!</v>
      </c>
      <c r="I111" s="202" t="e">
        <f>'LICH THI'!#REF!</f>
        <v>#REF!</v>
      </c>
      <c r="J111" s="203" t="e">
        <f>_Ngay</f>
        <v>#REF!</v>
      </c>
      <c r="K111" s="204" t="e">
        <f>'LICH THI'!#REF!</f>
        <v>#REF!</v>
      </c>
      <c r="L111" s="205" t="e">
        <f>'LICH THI'!#REF!</f>
        <v>#REF!</v>
      </c>
      <c r="M111" s="230" t="e">
        <f>'LICH THI'!#REF!</f>
        <v>#REF!</v>
      </c>
      <c r="N111" s="205" t="e">
        <f>'LICH THI'!#REF!</f>
        <v>#REF!</v>
      </c>
      <c r="O111" s="223"/>
      <c r="P111" s="224"/>
      <c r="Q111" s="222"/>
      <c r="R111" s="222"/>
      <c r="S111" s="225"/>
    </row>
    <row r="112" spans="1:19" s="206" customFormat="1" ht="17.25" hidden="1" x14ac:dyDescent="0.3">
      <c r="A112" s="228" t="e">
        <f t="shared" si="1"/>
        <v>#REF!</v>
      </c>
      <c r="B112" s="229" t="e">
        <f>_Gio</f>
        <v>#REF!</v>
      </c>
      <c r="C112" s="217" t="e">
        <f>'LICH THI'!#REF!</f>
        <v>#REF!</v>
      </c>
      <c r="D112" s="204" t="e">
        <f>'LICH THI'!#REF!</f>
        <v>#REF!</v>
      </c>
      <c r="E112" s="218" t="e">
        <f>'LICH THI'!#REF!</f>
        <v>#REF!</v>
      </c>
      <c r="F112" s="219" t="e">
        <f>'LICH THI'!#REF!</f>
        <v>#REF!</v>
      </c>
      <c r="G112" s="220" t="e">
        <f>'LICH THI'!#REF!</f>
        <v>#REF!</v>
      </c>
      <c r="H112" s="221" t="e">
        <f>'LICH THI'!#REF!</f>
        <v>#REF!</v>
      </c>
      <c r="I112" s="202" t="e">
        <f>'LICH THI'!#REF!</f>
        <v>#REF!</v>
      </c>
      <c r="J112" s="203" t="e">
        <f>_Ngay</f>
        <v>#REF!</v>
      </c>
      <c r="K112" s="204" t="e">
        <f>'LICH THI'!#REF!</f>
        <v>#REF!</v>
      </c>
      <c r="L112" s="205" t="e">
        <f>'LICH THI'!#REF!</f>
        <v>#REF!</v>
      </c>
      <c r="M112" s="230" t="e">
        <f>'LICH THI'!#REF!</f>
        <v>#REF!</v>
      </c>
      <c r="N112" s="205" t="e">
        <f>'LICH THI'!#REF!</f>
        <v>#REF!</v>
      </c>
      <c r="O112" s="223"/>
      <c r="P112" s="224"/>
      <c r="Q112" s="222"/>
      <c r="R112" s="222"/>
      <c r="S112" s="225"/>
    </row>
    <row r="113" spans="1:19" s="206" customFormat="1" ht="17.25" hidden="1" x14ac:dyDescent="0.3">
      <c r="A113" s="228" t="e">
        <f t="shared" si="1"/>
        <v>#REF!</v>
      </c>
      <c r="B113" s="229" t="e">
        <f>_Gio</f>
        <v>#REF!</v>
      </c>
      <c r="C113" s="217" t="e">
        <f>'LICH THI'!#REF!</f>
        <v>#REF!</v>
      </c>
      <c r="D113" s="204" t="e">
        <f>'LICH THI'!#REF!</f>
        <v>#REF!</v>
      </c>
      <c r="E113" s="218" t="e">
        <f>'LICH THI'!#REF!</f>
        <v>#REF!</v>
      </c>
      <c r="F113" s="219" t="e">
        <f>'LICH THI'!#REF!</f>
        <v>#REF!</v>
      </c>
      <c r="G113" s="220" t="e">
        <f>'LICH THI'!#REF!</f>
        <v>#REF!</v>
      </c>
      <c r="H113" s="221" t="e">
        <f>'LICH THI'!#REF!</f>
        <v>#REF!</v>
      </c>
      <c r="I113" s="202" t="e">
        <f>'LICH THI'!#REF!</f>
        <v>#REF!</v>
      </c>
      <c r="J113" s="203" t="e">
        <f>_Ngay</f>
        <v>#REF!</v>
      </c>
      <c r="K113" s="204" t="e">
        <f>'LICH THI'!#REF!</f>
        <v>#REF!</v>
      </c>
      <c r="L113" s="205" t="e">
        <f>'LICH THI'!#REF!</f>
        <v>#REF!</v>
      </c>
      <c r="M113" s="230" t="e">
        <f>'LICH THI'!#REF!</f>
        <v>#REF!</v>
      </c>
      <c r="N113" s="205" t="e">
        <f>'LICH THI'!#REF!</f>
        <v>#REF!</v>
      </c>
      <c r="O113" s="223"/>
      <c r="P113" s="224"/>
      <c r="Q113" s="222"/>
      <c r="R113" s="222"/>
      <c r="S113" s="225"/>
    </row>
    <row r="114" spans="1:19" s="206" customFormat="1" ht="17.25" hidden="1" x14ac:dyDescent="0.3">
      <c r="A114" s="228" t="e">
        <f t="shared" si="1"/>
        <v>#REF!</v>
      </c>
      <c r="B114" s="229" t="e">
        <f>_Gio</f>
        <v>#REF!</v>
      </c>
      <c r="C114" s="217" t="e">
        <f>'LICH THI'!#REF!</f>
        <v>#REF!</v>
      </c>
      <c r="D114" s="204" t="e">
        <f>'LICH THI'!#REF!</f>
        <v>#REF!</v>
      </c>
      <c r="E114" s="218" t="e">
        <f>'LICH THI'!#REF!</f>
        <v>#REF!</v>
      </c>
      <c r="F114" s="219" t="e">
        <f>'LICH THI'!#REF!</f>
        <v>#REF!</v>
      </c>
      <c r="G114" s="220" t="e">
        <f>'LICH THI'!#REF!</f>
        <v>#REF!</v>
      </c>
      <c r="H114" s="221" t="e">
        <f>'LICH THI'!#REF!</f>
        <v>#REF!</v>
      </c>
      <c r="I114" s="202" t="e">
        <f>'LICH THI'!#REF!</f>
        <v>#REF!</v>
      </c>
      <c r="J114" s="203" t="e">
        <f>_Ngay</f>
        <v>#REF!</v>
      </c>
      <c r="K114" s="204" t="e">
        <f>'LICH THI'!#REF!</f>
        <v>#REF!</v>
      </c>
      <c r="L114" s="205" t="e">
        <f>'LICH THI'!#REF!</f>
        <v>#REF!</v>
      </c>
      <c r="M114" s="230" t="e">
        <f>'LICH THI'!#REF!</f>
        <v>#REF!</v>
      </c>
      <c r="N114" s="205" t="e">
        <f>'LICH THI'!#REF!</f>
        <v>#REF!</v>
      </c>
      <c r="O114" s="223"/>
      <c r="P114" s="224"/>
      <c r="Q114" s="222"/>
      <c r="R114" s="222"/>
      <c r="S114" s="225"/>
    </row>
    <row r="115" spans="1:19" s="206" customFormat="1" ht="17.25" hidden="1" x14ac:dyDescent="0.3">
      <c r="A115" s="228" t="e">
        <f t="shared" si="1"/>
        <v>#REF!</v>
      </c>
      <c r="B115" s="229" t="e">
        <f>_Gio</f>
        <v>#REF!</v>
      </c>
      <c r="C115" s="217" t="e">
        <f>'LICH THI'!#REF!</f>
        <v>#REF!</v>
      </c>
      <c r="D115" s="204" t="e">
        <f>'LICH THI'!#REF!</f>
        <v>#REF!</v>
      </c>
      <c r="E115" s="218" t="e">
        <f>'LICH THI'!#REF!</f>
        <v>#REF!</v>
      </c>
      <c r="F115" s="219" t="e">
        <f>'LICH THI'!#REF!</f>
        <v>#REF!</v>
      </c>
      <c r="G115" s="220" t="e">
        <f>'LICH THI'!#REF!</f>
        <v>#REF!</v>
      </c>
      <c r="H115" s="221" t="e">
        <f>'LICH THI'!#REF!</f>
        <v>#REF!</v>
      </c>
      <c r="I115" s="202" t="e">
        <f>'LICH THI'!#REF!</f>
        <v>#REF!</v>
      </c>
      <c r="J115" s="203" t="e">
        <f>_Ngay</f>
        <v>#REF!</v>
      </c>
      <c r="K115" s="204" t="e">
        <f>'LICH THI'!#REF!</f>
        <v>#REF!</v>
      </c>
      <c r="L115" s="205" t="e">
        <f>'LICH THI'!#REF!</f>
        <v>#REF!</v>
      </c>
      <c r="M115" s="230" t="e">
        <f>'LICH THI'!#REF!</f>
        <v>#REF!</v>
      </c>
      <c r="N115" s="205" t="e">
        <f>'LICH THI'!#REF!</f>
        <v>#REF!</v>
      </c>
      <c r="O115" s="223"/>
      <c r="P115" s="224"/>
      <c r="Q115" s="222"/>
      <c r="R115" s="222"/>
      <c r="S115" s="225"/>
    </row>
    <row r="116" spans="1:19" s="206" customFormat="1" ht="17.25" hidden="1" x14ac:dyDescent="0.3">
      <c r="A116" s="228">
        <f t="shared" si="1"/>
        <v>42819.75</v>
      </c>
      <c r="B116" s="229" t="str">
        <f>_Gio</f>
        <v>18:00</v>
      </c>
      <c r="C116" s="217">
        <f>'LICH THI'!D23</f>
        <v>14</v>
      </c>
      <c r="D116" s="204" t="str">
        <f>'LICH THI'!E23</f>
        <v>DL67D</v>
      </c>
      <c r="E116" s="218" t="str">
        <f>'LICH THI'!F23</f>
        <v>DC1CB18</v>
      </c>
      <c r="F116" s="219" t="str">
        <f>'LICH THI'!G23</f>
        <v>Toán 2</v>
      </c>
      <c r="G116" s="220">
        <f>'LICH THI'!H23</f>
        <v>2</v>
      </c>
      <c r="H116" s="221" t="str">
        <f>'LICH THI'!I23</f>
        <v>Viết</v>
      </c>
      <c r="I116" s="202">
        <f>'LICH THI'!K23</f>
        <v>42819</v>
      </c>
      <c r="J116" s="203" t="str">
        <f>_Ngay</f>
        <v>(Thứ 7)</v>
      </c>
      <c r="K116" s="204">
        <f>'LICH THI'!M23</f>
        <v>5</v>
      </c>
      <c r="L116" s="205">
        <f>'LICH THI'!N23</f>
        <v>4</v>
      </c>
      <c r="M116" s="230">
        <f>'LICH THI'!O23</f>
        <v>4</v>
      </c>
      <c r="N116" s="205">
        <f>'LICH THI'!P23</f>
        <v>1</v>
      </c>
      <c r="O116" s="223"/>
      <c r="P116" s="224"/>
      <c r="Q116" s="222"/>
      <c r="R116" s="222"/>
      <c r="S116" s="225"/>
    </row>
    <row r="117" spans="1:19" s="206" customFormat="1" ht="17.25" hidden="1" x14ac:dyDescent="0.3">
      <c r="A117" s="228" t="e">
        <f t="shared" si="1"/>
        <v>#REF!</v>
      </c>
      <c r="B117" s="229" t="e">
        <f>_Gio</f>
        <v>#REF!</v>
      </c>
      <c r="C117" s="217" t="e">
        <f>'LICH THI'!#REF!</f>
        <v>#REF!</v>
      </c>
      <c r="D117" s="204" t="e">
        <f>'LICH THI'!#REF!</f>
        <v>#REF!</v>
      </c>
      <c r="E117" s="218" t="e">
        <f>'LICH THI'!#REF!</f>
        <v>#REF!</v>
      </c>
      <c r="F117" s="219" t="e">
        <f>'LICH THI'!#REF!</f>
        <v>#REF!</v>
      </c>
      <c r="G117" s="220" t="e">
        <f>'LICH THI'!#REF!</f>
        <v>#REF!</v>
      </c>
      <c r="H117" s="221" t="e">
        <f>'LICH THI'!#REF!</f>
        <v>#REF!</v>
      </c>
      <c r="I117" s="202" t="e">
        <f>'LICH THI'!#REF!</f>
        <v>#REF!</v>
      </c>
      <c r="J117" s="203" t="e">
        <f>_Ngay</f>
        <v>#REF!</v>
      </c>
      <c r="K117" s="204" t="e">
        <f>'LICH THI'!#REF!</f>
        <v>#REF!</v>
      </c>
      <c r="L117" s="205" t="e">
        <f>'LICH THI'!#REF!</f>
        <v>#REF!</v>
      </c>
      <c r="M117" s="230" t="e">
        <f>'LICH THI'!#REF!</f>
        <v>#REF!</v>
      </c>
      <c r="N117" s="205" t="e">
        <f>'LICH THI'!#REF!</f>
        <v>#REF!</v>
      </c>
      <c r="O117" s="223"/>
      <c r="P117" s="224"/>
      <c r="Q117" s="222"/>
      <c r="R117" s="222"/>
      <c r="S117" s="225"/>
    </row>
    <row r="118" spans="1:19" s="206" customFormat="1" ht="17.25" hidden="1" x14ac:dyDescent="0.3">
      <c r="A118" s="228" t="e">
        <f t="shared" si="1"/>
        <v>#REF!</v>
      </c>
      <c r="B118" s="229" t="e">
        <f>_Gio</f>
        <v>#REF!</v>
      </c>
      <c r="C118" s="217" t="e">
        <f>'LICH THI'!#REF!</f>
        <v>#REF!</v>
      </c>
      <c r="D118" s="204" t="e">
        <f>'LICH THI'!#REF!</f>
        <v>#REF!</v>
      </c>
      <c r="E118" s="218" t="e">
        <f>'LICH THI'!#REF!</f>
        <v>#REF!</v>
      </c>
      <c r="F118" s="219" t="e">
        <f>'LICH THI'!#REF!</f>
        <v>#REF!</v>
      </c>
      <c r="G118" s="220" t="e">
        <f>'LICH THI'!#REF!</f>
        <v>#REF!</v>
      </c>
      <c r="H118" s="221" t="e">
        <f>'LICH THI'!#REF!</f>
        <v>#REF!</v>
      </c>
      <c r="I118" s="202" t="e">
        <f>'LICH THI'!#REF!</f>
        <v>#REF!</v>
      </c>
      <c r="J118" s="203" t="e">
        <f>_Ngay</f>
        <v>#REF!</v>
      </c>
      <c r="K118" s="204" t="e">
        <f>'LICH THI'!#REF!</f>
        <v>#REF!</v>
      </c>
      <c r="L118" s="205" t="e">
        <f>'LICH THI'!#REF!</f>
        <v>#REF!</v>
      </c>
      <c r="M118" s="230" t="e">
        <f>'LICH THI'!#REF!</f>
        <v>#REF!</v>
      </c>
      <c r="N118" s="205" t="e">
        <f>'LICH THI'!#REF!</f>
        <v>#REF!</v>
      </c>
      <c r="O118" s="223"/>
      <c r="P118" s="224"/>
      <c r="Q118" s="222"/>
      <c r="R118" s="222"/>
      <c r="S118" s="225"/>
    </row>
    <row r="119" spans="1:19" s="206" customFormat="1" ht="17.25" hidden="1" x14ac:dyDescent="0.3">
      <c r="A119" s="228" t="e">
        <f t="shared" si="1"/>
        <v>#REF!</v>
      </c>
      <c r="B119" s="229" t="e">
        <f>_Gio</f>
        <v>#REF!</v>
      </c>
      <c r="C119" s="217" t="e">
        <f>'LICH THI'!#REF!</f>
        <v>#REF!</v>
      </c>
      <c r="D119" s="204" t="e">
        <f>'LICH THI'!#REF!</f>
        <v>#REF!</v>
      </c>
      <c r="E119" s="218" t="e">
        <f>'LICH THI'!#REF!</f>
        <v>#REF!</v>
      </c>
      <c r="F119" s="219" t="e">
        <f>'LICH THI'!#REF!</f>
        <v>#REF!</v>
      </c>
      <c r="G119" s="220" t="e">
        <f>'LICH THI'!#REF!</f>
        <v>#REF!</v>
      </c>
      <c r="H119" s="221" t="e">
        <f>'LICH THI'!#REF!</f>
        <v>#REF!</v>
      </c>
      <c r="I119" s="202" t="e">
        <f>'LICH THI'!#REF!</f>
        <v>#REF!</v>
      </c>
      <c r="J119" s="203" t="e">
        <f>_Ngay</f>
        <v>#REF!</v>
      </c>
      <c r="K119" s="204" t="e">
        <f>'LICH THI'!#REF!</f>
        <v>#REF!</v>
      </c>
      <c r="L119" s="205" t="e">
        <f>'LICH THI'!#REF!</f>
        <v>#REF!</v>
      </c>
      <c r="M119" s="230" t="e">
        <f>'LICH THI'!#REF!</f>
        <v>#REF!</v>
      </c>
      <c r="N119" s="205" t="e">
        <f>'LICH THI'!#REF!</f>
        <v>#REF!</v>
      </c>
      <c r="O119" s="223"/>
      <c r="P119" s="224"/>
      <c r="Q119" s="222"/>
      <c r="R119" s="222"/>
      <c r="S119" s="225"/>
    </row>
    <row r="120" spans="1:19" s="206" customFormat="1" ht="17.25" hidden="1" x14ac:dyDescent="0.3">
      <c r="A120" s="228" t="e">
        <f t="shared" si="1"/>
        <v>#REF!</v>
      </c>
      <c r="B120" s="229" t="e">
        <f>_Gio</f>
        <v>#REF!</v>
      </c>
      <c r="C120" s="217" t="e">
        <f>'LICH THI'!#REF!</f>
        <v>#REF!</v>
      </c>
      <c r="D120" s="204" t="e">
        <f>'LICH THI'!#REF!</f>
        <v>#REF!</v>
      </c>
      <c r="E120" s="218" t="e">
        <f>'LICH THI'!#REF!</f>
        <v>#REF!</v>
      </c>
      <c r="F120" s="219" t="e">
        <f>'LICH THI'!#REF!</f>
        <v>#REF!</v>
      </c>
      <c r="G120" s="220" t="e">
        <f>'LICH THI'!#REF!</f>
        <v>#REF!</v>
      </c>
      <c r="H120" s="221" t="e">
        <f>'LICH THI'!#REF!</f>
        <v>#REF!</v>
      </c>
      <c r="I120" s="202" t="e">
        <f>'LICH THI'!#REF!</f>
        <v>#REF!</v>
      </c>
      <c r="J120" s="203" t="e">
        <f>_Ngay</f>
        <v>#REF!</v>
      </c>
      <c r="K120" s="204" t="e">
        <f>'LICH THI'!#REF!</f>
        <v>#REF!</v>
      </c>
      <c r="L120" s="205" t="e">
        <f>'LICH THI'!#REF!</f>
        <v>#REF!</v>
      </c>
      <c r="M120" s="230" t="e">
        <f>'LICH THI'!#REF!</f>
        <v>#REF!</v>
      </c>
      <c r="N120" s="205" t="e">
        <f>'LICH THI'!#REF!</f>
        <v>#REF!</v>
      </c>
      <c r="O120" s="223"/>
      <c r="P120" s="224"/>
      <c r="Q120" s="222"/>
      <c r="R120" s="222"/>
      <c r="S120" s="225"/>
    </row>
    <row r="121" spans="1:19" s="206" customFormat="1" ht="17.25" hidden="1" x14ac:dyDescent="0.3">
      <c r="A121" s="228" t="e">
        <f t="shared" si="1"/>
        <v>#REF!</v>
      </c>
      <c r="B121" s="229" t="e">
        <f>_Gio</f>
        <v>#REF!</v>
      </c>
      <c r="C121" s="217" t="e">
        <f>'LICH THI'!#REF!</f>
        <v>#REF!</v>
      </c>
      <c r="D121" s="204" t="e">
        <f>'LICH THI'!#REF!</f>
        <v>#REF!</v>
      </c>
      <c r="E121" s="218" t="e">
        <f>'LICH THI'!#REF!</f>
        <v>#REF!</v>
      </c>
      <c r="F121" s="219" t="e">
        <f>'LICH THI'!#REF!</f>
        <v>#REF!</v>
      </c>
      <c r="G121" s="220" t="e">
        <f>'LICH THI'!#REF!</f>
        <v>#REF!</v>
      </c>
      <c r="H121" s="221" t="e">
        <f>'LICH THI'!#REF!</f>
        <v>#REF!</v>
      </c>
      <c r="I121" s="202" t="e">
        <f>'LICH THI'!#REF!</f>
        <v>#REF!</v>
      </c>
      <c r="J121" s="203" t="e">
        <f>_Ngay</f>
        <v>#REF!</v>
      </c>
      <c r="K121" s="204" t="e">
        <f>'LICH THI'!#REF!</f>
        <v>#REF!</v>
      </c>
      <c r="L121" s="205" t="e">
        <f>'LICH THI'!#REF!</f>
        <v>#REF!</v>
      </c>
      <c r="M121" s="230" t="e">
        <f>'LICH THI'!#REF!</f>
        <v>#REF!</v>
      </c>
      <c r="N121" s="205" t="e">
        <f>'LICH THI'!#REF!</f>
        <v>#REF!</v>
      </c>
      <c r="O121" s="223"/>
      <c r="P121" s="224"/>
      <c r="Q121" s="222"/>
      <c r="R121" s="222"/>
      <c r="S121" s="225"/>
    </row>
    <row r="122" spans="1:19" s="206" customFormat="1" ht="17.25" hidden="1" x14ac:dyDescent="0.3">
      <c r="A122" s="228" t="e">
        <f t="shared" si="1"/>
        <v>#REF!</v>
      </c>
      <c r="B122" s="229" t="e">
        <f>_Gio</f>
        <v>#REF!</v>
      </c>
      <c r="C122" s="217" t="e">
        <f>'LICH THI'!#REF!</f>
        <v>#REF!</v>
      </c>
      <c r="D122" s="204" t="e">
        <f>'LICH THI'!#REF!</f>
        <v>#REF!</v>
      </c>
      <c r="E122" s="218" t="e">
        <f>'LICH THI'!#REF!</f>
        <v>#REF!</v>
      </c>
      <c r="F122" s="219" t="e">
        <f>'LICH THI'!#REF!</f>
        <v>#REF!</v>
      </c>
      <c r="G122" s="220" t="e">
        <f>'LICH THI'!#REF!</f>
        <v>#REF!</v>
      </c>
      <c r="H122" s="221" t="e">
        <f>'LICH THI'!#REF!</f>
        <v>#REF!</v>
      </c>
      <c r="I122" s="202" t="e">
        <f>'LICH THI'!#REF!</f>
        <v>#REF!</v>
      </c>
      <c r="J122" s="203" t="e">
        <f>_Ngay</f>
        <v>#REF!</v>
      </c>
      <c r="K122" s="204" t="e">
        <f>'LICH THI'!#REF!</f>
        <v>#REF!</v>
      </c>
      <c r="L122" s="205" t="e">
        <f>'LICH THI'!#REF!</f>
        <v>#REF!</v>
      </c>
      <c r="M122" s="230" t="e">
        <f>'LICH THI'!#REF!</f>
        <v>#REF!</v>
      </c>
      <c r="N122" s="205" t="e">
        <f>'LICH THI'!#REF!</f>
        <v>#REF!</v>
      </c>
      <c r="O122" s="223"/>
      <c r="P122" s="224"/>
      <c r="Q122" s="222"/>
      <c r="R122" s="222"/>
      <c r="S122" s="225"/>
    </row>
    <row r="123" spans="1:19" s="206" customFormat="1" ht="17.25" hidden="1" x14ac:dyDescent="0.3">
      <c r="A123" s="228" t="e">
        <f t="shared" si="1"/>
        <v>#REF!</v>
      </c>
      <c r="B123" s="229" t="e">
        <f>_Gio</f>
        <v>#REF!</v>
      </c>
      <c r="C123" s="217" t="e">
        <f>'LICH THI'!#REF!</f>
        <v>#REF!</v>
      </c>
      <c r="D123" s="204" t="e">
        <f>'LICH THI'!#REF!</f>
        <v>#REF!</v>
      </c>
      <c r="E123" s="218" t="e">
        <f>'LICH THI'!#REF!</f>
        <v>#REF!</v>
      </c>
      <c r="F123" s="219" t="e">
        <f>'LICH THI'!#REF!</f>
        <v>#REF!</v>
      </c>
      <c r="G123" s="220" t="e">
        <f>'LICH THI'!#REF!</f>
        <v>#REF!</v>
      </c>
      <c r="H123" s="221" t="e">
        <f>'LICH THI'!#REF!</f>
        <v>#REF!</v>
      </c>
      <c r="I123" s="202" t="e">
        <f>'LICH THI'!#REF!</f>
        <v>#REF!</v>
      </c>
      <c r="J123" s="203" t="e">
        <f>_Ngay</f>
        <v>#REF!</v>
      </c>
      <c r="K123" s="204" t="e">
        <f>'LICH THI'!#REF!</f>
        <v>#REF!</v>
      </c>
      <c r="L123" s="205" t="e">
        <f>'LICH THI'!#REF!</f>
        <v>#REF!</v>
      </c>
      <c r="M123" s="230" t="e">
        <f>'LICH THI'!#REF!</f>
        <v>#REF!</v>
      </c>
      <c r="N123" s="205" t="e">
        <f>'LICH THI'!#REF!</f>
        <v>#REF!</v>
      </c>
      <c r="O123" s="223"/>
      <c r="P123" s="224"/>
      <c r="Q123" s="222"/>
      <c r="R123" s="222"/>
      <c r="S123" s="225"/>
    </row>
    <row r="124" spans="1:19" s="206" customFormat="1" ht="17.25" hidden="1" x14ac:dyDescent="0.3">
      <c r="A124" s="228" t="e">
        <f t="shared" si="1"/>
        <v>#REF!</v>
      </c>
      <c r="B124" s="229" t="e">
        <f>_Gio</f>
        <v>#REF!</v>
      </c>
      <c r="C124" s="217" t="e">
        <f>'LICH THI'!#REF!</f>
        <v>#REF!</v>
      </c>
      <c r="D124" s="204" t="e">
        <f>'LICH THI'!#REF!</f>
        <v>#REF!</v>
      </c>
      <c r="E124" s="218" t="e">
        <f>'LICH THI'!#REF!</f>
        <v>#REF!</v>
      </c>
      <c r="F124" s="219" t="e">
        <f>'LICH THI'!#REF!</f>
        <v>#REF!</v>
      </c>
      <c r="G124" s="220" t="e">
        <f>'LICH THI'!#REF!</f>
        <v>#REF!</v>
      </c>
      <c r="H124" s="221" t="e">
        <f>'LICH THI'!#REF!</f>
        <v>#REF!</v>
      </c>
      <c r="I124" s="202" t="e">
        <f>'LICH THI'!#REF!</f>
        <v>#REF!</v>
      </c>
      <c r="J124" s="203" t="e">
        <f>_Ngay</f>
        <v>#REF!</v>
      </c>
      <c r="K124" s="204" t="e">
        <f>'LICH THI'!#REF!</f>
        <v>#REF!</v>
      </c>
      <c r="L124" s="205" t="e">
        <f>'LICH THI'!#REF!</f>
        <v>#REF!</v>
      </c>
      <c r="M124" s="230" t="e">
        <f>'LICH THI'!#REF!</f>
        <v>#REF!</v>
      </c>
      <c r="N124" s="205" t="e">
        <f>'LICH THI'!#REF!</f>
        <v>#REF!</v>
      </c>
      <c r="O124" s="223"/>
      <c r="P124" s="224"/>
      <c r="Q124" s="222"/>
      <c r="R124" s="222"/>
      <c r="S124" s="225"/>
    </row>
    <row r="125" spans="1:19" s="206" customFormat="1" ht="17.25" hidden="1" x14ac:dyDescent="0.3">
      <c r="A125" s="228" t="e">
        <f t="shared" si="1"/>
        <v>#REF!</v>
      </c>
      <c r="B125" s="229" t="e">
        <f>_Gio</f>
        <v>#REF!</v>
      </c>
      <c r="C125" s="217" t="e">
        <f>'LICH THI'!#REF!</f>
        <v>#REF!</v>
      </c>
      <c r="D125" s="204" t="e">
        <f>'LICH THI'!#REF!</f>
        <v>#REF!</v>
      </c>
      <c r="E125" s="218" t="e">
        <f>'LICH THI'!#REF!</f>
        <v>#REF!</v>
      </c>
      <c r="F125" s="219" t="e">
        <f>'LICH THI'!#REF!</f>
        <v>#REF!</v>
      </c>
      <c r="G125" s="220" t="e">
        <f>'LICH THI'!#REF!</f>
        <v>#REF!</v>
      </c>
      <c r="H125" s="221" t="e">
        <f>'LICH THI'!#REF!</f>
        <v>#REF!</v>
      </c>
      <c r="I125" s="202" t="e">
        <f>'LICH THI'!#REF!</f>
        <v>#REF!</v>
      </c>
      <c r="J125" s="203" t="e">
        <f>_Ngay</f>
        <v>#REF!</v>
      </c>
      <c r="K125" s="204" t="e">
        <f>'LICH THI'!#REF!</f>
        <v>#REF!</v>
      </c>
      <c r="L125" s="205" t="e">
        <f>'LICH THI'!#REF!</f>
        <v>#REF!</v>
      </c>
      <c r="M125" s="230" t="e">
        <f>'LICH THI'!#REF!</f>
        <v>#REF!</v>
      </c>
      <c r="N125" s="205" t="e">
        <f>'LICH THI'!#REF!</f>
        <v>#REF!</v>
      </c>
      <c r="O125" s="223"/>
      <c r="P125" s="224"/>
      <c r="Q125" s="222"/>
      <c r="R125" s="222"/>
      <c r="S125" s="225"/>
    </row>
    <row r="126" spans="1:19" s="206" customFormat="1" ht="17.25" hidden="1" x14ac:dyDescent="0.3">
      <c r="A126" s="228" t="e">
        <f t="shared" si="1"/>
        <v>#REF!</v>
      </c>
      <c r="B126" s="229" t="e">
        <f>_Gio</f>
        <v>#REF!</v>
      </c>
      <c r="C126" s="217" t="e">
        <f>'LICH THI'!#REF!</f>
        <v>#REF!</v>
      </c>
      <c r="D126" s="204" t="e">
        <f>'LICH THI'!#REF!</f>
        <v>#REF!</v>
      </c>
      <c r="E126" s="218" t="e">
        <f>'LICH THI'!#REF!</f>
        <v>#REF!</v>
      </c>
      <c r="F126" s="219" t="e">
        <f>'LICH THI'!#REF!</f>
        <v>#REF!</v>
      </c>
      <c r="G126" s="220" t="e">
        <f>'LICH THI'!#REF!</f>
        <v>#REF!</v>
      </c>
      <c r="H126" s="221" t="e">
        <f>'LICH THI'!#REF!</f>
        <v>#REF!</v>
      </c>
      <c r="I126" s="202" t="e">
        <f>'LICH THI'!#REF!</f>
        <v>#REF!</v>
      </c>
      <c r="J126" s="203" t="e">
        <f>_Ngay</f>
        <v>#REF!</v>
      </c>
      <c r="K126" s="204" t="e">
        <f>'LICH THI'!#REF!</f>
        <v>#REF!</v>
      </c>
      <c r="L126" s="205" t="e">
        <f>'LICH THI'!#REF!</f>
        <v>#REF!</v>
      </c>
      <c r="M126" s="230" t="e">
        <f>'LICH THI'!#REF!</f>
        <v>#REF!</v>
      </c>
      <c r="N126" s="205" t="e">
        <f>'LICH THI'!#REF!</f>
        <v>#REF!</v>
      </c>
      <c r="O126" s="223"/>
      <c r="P126" s="224"/>
      <c r="Q126" s="222"/>
      <c r="R126" s="222"/>
      <c r="S126" s="225"/>
    </row>
    <row r="127" spans="1:19" s="206" customFormat="1" ht="17.25" hidden="1" x14ac:dyDescent="0.3">
      <c r="A127" s="228" t="e">
        <f t="shared" si="1"/>
        <v>#REF!</v>
      </c>
      <c r="B127" s="229" t="e">
        <f>_Gio</f>
        <v>#REF!</v>
      </c>
      <c r="C127" s="217" t="e">
        <f>'LICH THI'!#REF!</f>
        <v>#REF!</v>
      </c>
      <c r="D127" s="204" t="e">
        <f>'LICH THI'!#REF!</f>
        <v>#REF!</v>
      </c>
      <c r="E127" s="218" t="e">
        <f>'LICH THI'!#REF!</f>
        <v>#REF!</v>
      </c>
      <c r="F127" s="219" t="e">
        <f>'LICH THI'!#REF!</f>
        <v>#REF!</v>
      </c>
      <c r="G127" s="220" t="e">
        <f>'LICH THI'!#REF!</f>
        <v>#REF!</v>
      </c>
      <c r="H127" s="221" t="e">
        <f>'LICH THI'!#REF!</f>
        <v>#REF!</v>
      </c>
      <c r="I127" s="202" t="e">
        <f>'LICH THI'!#REF!</f>
        <v>#REF!</v>
      </c>
      <c r="J127" s="203" t="e">
        <f>_Ngay</f>
        <v>#REF!</v>
      </c>
      <c r="K127" s="204" t="e">
        <f>'LICH THI'!#REF!</f>
        <v>#REF!</v>
      </c>
      <c r="L127" s="205" t="e">
        <f>'LICH THI'!#REF!</f>
        <v>#REF!</v>
      </c>
      <c r="M127" s="230" t="e">
        <f>'LICH THI'!#REF!</f>
        <v>#REF!</v>
      </c>
      <c r="N127" s="205" t="e">
        <f>'LICH THI'!#REF!</f>
        <v>#REF!</v>
      </c>
      <c r="O127" s="223"/>
      <c r="P127" s="224"/>
      <c r="Q127" s="222"/>
      <c r="R127" s="222"/>
      <c r="S127" s="225"/>
    </row>
    <row r="128" spans="1:19" s="206" customFormat="1" ht="17.25" hidden="1" x14ac:dyDescent="0.3">
      <c r="A128" s="228" t="e">
        <f t="shared" si="1"/>
        <v>#REF!</v>
      </c>
      <c r="B128" s="229" t="e">
        <f>_Gio</f>
        <v>#REF!</v>
      </c>
      <c r="C128" s="217" t="e">
        <f>'LICH THI'!#REF!</f>
        <v>#REF!</v>
      </c>
      <c r="D128" s="204" t="e">
        <f>'LICH THI'!#REF!</f>
        <v>#REF!</v>
      </c>
      <c r="E128" s="218" t="e">
        <f>'LICH THI'!#REF!</f>
        <v>#REF!</v>
      </c>
      <c r="F128" s="219" t="e">
        <f>'LICH THI'!#REF!</f>
        <v>#REF!</v>
      </c>
      <c r="G128" s="220" t="e">
        <f>'LICH THI'!#REF!</f>
        <v>#REF!</v>
      </c>
      <c r="H128" s="221" t="e">
        <f>'LICH THI'!#REF!</f>
        <v>#REF!</v>
      </c>
      <c r="I128" s="202" t="e">
        <f>'LICH THI'!#REF!</f>
        <v>#REF!</v>
      </c>
      <c r="J128" s="203" t="e">
        <f>_Ngay</f>
        <v>#REF!</v>
      </c>
      <c r="K128" s="204" t="e">
        <f>'LICH THI'!#REF!</f>
        <v>#REF!</v>
      </c>
      <c r="L128" s="205" t="e">
        <f>'LICH THI'!#REF!</f>
        <v>#REF!</v>
      </c>
      <c r="M128" s="230" t="e">
        <f>'LICH THI'!#REF!</f>
        <v>#REF!</v>
      </c>
      <c r="N128" s="205" t="e">
        <f>'LICH THI'!#REF!</f>
        <v>#REF!</v>
      </c>
      <c r="O128" s="223"/>
      <c r="P128" s="224"/>
      <c r="Q128" s="222"/>
      <c r="R128" s="222"/>
      <c r="S128" s="225"/>
    </row>
    <row r="129" spans="1:19" s="206" customFormat="1" ht="17.25" hidden="1" x14ac:dyDescent="0.3">
      <c r="A129" s="228">
        <f t="shared" si="1"/>
        <v>42819.75</v>
      </c>
      <c r="B129" s="229" t="str">
        <f>_Gio</f>
        <v>18:00</v>
      </c>
      <c r="C129" s="217">
        <f>'LICH THI'!D24</f>
        <v>15</v>
      </c>
      <c r="D129" s="204" t="str">
        <f>'LICH THI'!E24</f>
        <v>DL67D</v>
      </c>
      <c r="E129" s="218" t="str">
        <f>'LICH THI'!F24</f>
        <v>DC2KV72</v>
      </c>
      <c r="F129" s="219" t="str">
        <f>'LICH THI'!G24</f>
        <v xml:space="preserve">Quản trị học </v>
      </c>
      <c r="G129" s="220">
        <f>'LICH THI'!H24</f>
        <v>2</v>
      </c>
      <c r="H129" s="221" t="str">
        <f>'LICH THI'!I24</f>
        <v>Viết</v>
      </c>
      <c r="I129" s="202">
        <f>'LICH THI'!K24</f>
        <v>42819</v>
      </c>
      <c r="J129" s="203" t="str">
        <f>_Ngay</f>
        <v>(Thứ 7)</v>
      </c>
      <c r="K129" s="204">
        <f>'LICH THI'!M24</f>
        <v>5</v>
      </c>
      <c r="L129" s="205">
        <f>'LICH THI'!N24</f>
        <v>2</v>
      </c>
      <c r="M129" s="230">
        <f>'LICH THI'!O24</f>
        <v>2</v>
      </c>
      <c r="N129" s="205">
        <f>'LICH THI'!P24</f>
        <v>1</v>
      </c>
      <c r="O129" s="223"/>
      <c r="P129" s="224"/>
      <c r="Q129" s="222"/>
      <c r="R129" s="222"/>
      <c r="S129" s="225"/>
    </row>
    <row r="130" spans="1:19" s="206" customFormat="1" ht="17.25" hidden="1" x14ac:dyDescent="0.3">
      <c r="A130" s="228" t="e">
        <f t="shared" si="1"/>
        <v>#REF!</v>
      </c>
      <c r="B130" s="229" t="e">
        <f>_Gio</f>
        <v>#REF!</v>
      </c>
      <c r="C130" s="217" t="e">
        <f>'LICH THI'!#REF!</f>
        <v>#REF!</v>
      </c>
      <c r="D130" s="204" t="e">
        <f>'LICH THI'!#REF!</f>
        <v>#REF!</v>
      </c>
      <c r="E130" s="218" t="e">
        <f>'LICH THI'!#REF!</f>
        <v>#REF!</v>
      </c>
      <c r="F130" s="219" t="e">
        <f>'LICH THI'!#REF!</f>
        <v>#REF!</v>
      </c>
      <c r="G130" s="220" t="e">
        <f>'LICH THI'!#REF!</f>
        <v>#REF!</v>
      </c>
      <c r="H130" s="221" t="e">
        <f>'LICH THI'!#REF!</f>
        <v>#REF!</v>
      </c>
      <c r="I130" s="202" t="e">
        <f>'LICH THI'!#REF!</f>
        <v>#REF!</v>
      </c>
      <c r="J130" s="203" t="e">
        <f>_Ngay</f>
        <v>#REF!</v>
      </c>
      <c r="K130" s="204" t="e">
        <f>'LICH THI'!#REF!</f>
        <v>#REF!</v>
      </c>
      <c r="L130" s="205" t="e">
        <f>'LICH THI'!#REF!</f>
        <v>#REF!</v>
      </c>
      <c r="M130" s="230" t="e">
        <f>'LICH THI'!#REF!</f>
        <v>#REF!</v>
      </c>
      <c r="N130" s="205" t="e">
        <f>'LICH THI'!#REF!</f>
        <v>#REF!</v>
      </c>
      <c r="O130" s="223"/>
      <c r="P130" s="224"/>
      <c r="Q130" s="222"/>
      <c r="R130" s="222"/>
      <c r="S130" s="225"/>
    </row>
    <row r="131" spans="1:19" s="206" customFormat="1" ht="17.25" hidden="1" x14ac:dyDescent="0.3">
      <c r="A131" s="228" t="e">
        <f t="shared" si="1"/>
        <v>#REF!</v>
      </c>
      <c r="B131" s="229" t="e">
        <f>_Gio</f>
        <v>#REF!</v>
      </c>
      <c r="C131" s="217" t="e">
        <f>'LICH THI'!#REF!</f>
        <v>#REF!</v>
      </c>
      <c r="D131" s="204" t="e">
        <f>'LICH THI'!#REF!</f>
        <v>#REF!</v>
      </c>
      <c r="E131" s="218" t="e">
        <f>'LICH THI'!#REF!</f>
        <v>#REF!</v>
      </c>
      <c r="F131" s="219" t="e">
        <f>'LICH THI'!#REF!</f>
        <v>#REF!</v>
      </c>
      <c r="G131" s="220" t="e">
        <f>'LICH THI'!#REF!</f>
        <v>#REF!</v>
      </c>
      <c r="H131" s="221" t="e">
        <f>'LICH THI'!#REF!</f>
        <v>#REF!</v>
      </c>
      <c r="I131" s="202" t="e">
        <f>'LICH THI'!#REF!</f>
        <v>#REF!</v>
      </c>
      <c r="J131" s="203" t="e">
        <f>_Ngay</f>
        <v>#REF!</v>
      </c>
      <c r="K131" s="204" t="e">
        <f>'LICH THI'!#REF!</f>
        <v>#REF!</v>
      </c>
      <c r="L131" s="205" t="e">
        <f>'LICH THI'!#REF!</f>
        <v>#REF!</v>
      </c>
      <c r="M131" s="230" t="e">
        <f>'LICH THI'!#REF!</f>
        <v>#REF!</v>
      </c>
      <c r="N131" s="205" t="e">
        <f>'LICH THI'!#REF!</f>
        <v>#REF!</v>
      </c>
      <c r="O131" s="223"/>
      <c r="P131" s="224"/>
      <c r="Q131" s="222"/>
      <c r="R131" s="222"/>
      <c r="S131" s="225"/>
    </row>
    <row r="132" spans="1:19" s="206" customFormat="1" ht="17.25" hidden="1" x14ac:dyDescent="0.3">
      <c r="A132" s="228" t="e">
        <f t="shared" si="1"/>
        <v>#REF!</v>
      </c>
      <c r="B132" s="229" t="e">
        <f>_Gio</f>
        <v>#REF!</v>
      </c>
      <c r="C132" s="217" t="e">
        <f>'LICH THI'!#REF!</f>
        <v>#REF!</v>
      </c>
      <c r="D132" s="204" t="e">
        <f>'LICH THI'!#REF!</f>
        <v>#REF!</v>
      </c>
      <c r="E132" s="218" t="e">
        <f>'LICH THI'!#REF!</f>
        <v>#REF!</v>
      </c>
      <c r="F132" s="219" t="e">
        <f>'LICH THI'!#REF!</f>
        <v>#REF!</v>
      </c>
      <c r="G132" s="220" t="e">
        <f>'LICH THI'!#REF!</f>
        <v>#REF!</v>
      </c>
      <c r="H132" s="221" t="e">
        <f>'LICH THI'!#REF!</f>
        <v>#REF!</v>
      </c>
      <c r="I132" s="202" t="e">
        <f>'LICH THI'!#REF!</f>
        <v>#REF!</v>
      </c>
      <c r="J132" s="203" t="e">
        <f>_Ngay</f>
        <v>#REF!</v>
      </c>
      <c r="K132" s="204" t="e">
        <f>'LICH THI'!#REF!</f>
        <v>#REF!</v>
      </c>
      <c r="L132" s="205" t="e">
        <f>'LICH THI'!#REF!</f>
        <v>#REF!</v>
      </c>
      <c r="M132" s="230" t="e">
        <f>'LICH THI'!#REF!</f>
        <v>#REF!</v>
      </c>
      <c r="N132" s="205" t="e">
        <f>'LICH THI'!#REF!</f>
        <v>#REF!</v>
      </c>
      <c r="O132" s="223"/>
      <c r="P132" s="224"/>
      <c r="Q132" s="222"/>
      <c r="R132" s="222"/>
      <c r="S132" s="225"/>
    </row>
    <row r="133" spans="1:19" s="206" customFormat="1" ht="17.25" hidden="1" x14ac:dyDescent="0.3">
      <c r="A133" s="228" t="e">
        <f t="shared" si="1"/>
        <v>#REF!</v>
      </c>
      <c r="B133" s="229" t="e">
        <f>_Gio</f>
        <v>#REF!</v>
      </c>
      <c r="C133" s="217" t="e">
        <f>'LICH THI'!#REF!</f>
        <v>#REF!</v>
      </c>
      <c r="D133" s="204" t="e">
        <f>'LICH THI'!#REF!</f>
        <v>#REF!</v>
      </c>
      <c r="E133" s="218" t="e">
        <f>'LICH THI'!#REF!</f>
        <v>#REF!</v>
      </c>
      <c r="F133" s="219" t="e">
        <f>'LICH THI'!#REF!</f>
        <v>#REF!</v>
      </c>
      <c r="G133" s="220" t="e">
        <f>'LICH THI'!#REF!</f>
        <v>#REF!</v>
      </c>
      <c r="H133" s="221" t="e">
        <f>'LICH THI'!#REF!</f>
        <v>#REF!</v>
      </c>
      <c r="I133" s="202" t="e">
        <f>'LICH THI'!#REF!</f>
        <v>#REF!</v>
      </c>
      <c r="J133" s="203" t="e">
        <f>_Ngay</f>
        <v>#REF!</v>
      </c>
      <c r="K133" s="204" t="e">
        <f>'LICH THI'!#REF!</f>
        <v>#REF!</v>
      </c>
      <c r="L133" s="205" t="e">
        <f>'LICH THI'!#REF!</f>
        <v>#REF!</v>
      </c>
      <c r="M133" s="230" t="e">
        <f>'LICH THI'!#REF!</f>
        <v>#REF!</v>
      </c>
      <c r="N133" s="205" t="e">
        <f>'LICH THI'!#REF!</f>
        <v>#REF!</v>
      </c>
      <c r="O133" s="223"/>
      <c r="P133" s="224"/>
      <c r="Q133" s="222"/>
      <c r="R133" s="222"/>
      <c r="S133" s="225"/>
    </row>
    <row r="134" spans="1:19" s="206" customFormat="1" ht="17.25" hidden="1" x14ac:dyDescent="0.3">
      <c r="A134" s="228" t="e">
        <f t="shared" si="1"/>
        <v>#REF!</v>
      </c>
      <c r="B134" s="229" t="e">
        <f>_Gio</f>
        <v>#REF!</v>
      </c>
      <c r="C134" s="217" t="e">
        <f>'LICH THI'!#REF!</f>
        <v>#REF!</v>
      </c>
      <c r="D134" s="204" t="e">
        <f>'LICH THI'!#REF!</f>
        <v>#REF!</v>
      </c>
      <c r="E134" s="218" t="e">
        <f>'LICH THI'!#REF!</f>
        <v>#REF!</v>
      </c>
      <c r="F134" s="219" t="e">
        <f>'LICH THI'!#REF!</f>
        <v>#REF!</v>
      </c>
      <c r="G134" s="220" t="e">
        <f>'LICH THI'!#REF!</f>
        <v>#REF!</v>
      </c>
      <c r="H134" s="221" t="e">
        <f>'LICH THI'!#REF!</f>
        <v>#REF!</v>
      </c>
      <c r="I134" s="202" t="e">
        <f>'LICH THI'!#REF!</f>
        <v>#REF!</v>
      </c>
      <c r="J134" s="203" t="e">
        <f>_Ngay</f>
        <v>#REF!</v>
      </c>
      <c r="K134" s="204" t="e">
        <f>'LICH THI'!#REF!</f>
        <v>#REF!</v>
      </c>
      <c r="L134" s="205" t="e">
        <f>'LICH THI'!#REF!</f>
        <v>#REF!</v>
      </c>
      <c r="M134" s="230" t="e">
        <f>'LICH THI'!#REF!</f>
        <v>#REF!</v>
      </c>
      <c r="N134" s="205" t="e">
        <f>'LICH THI'!#REF!</f>
        <v>#REF!</v>
      </c>
      <c r="O134" s="223"/>
      <c r="P134" s="224"/>
      <c r="Q134" s="222"/>
      <c r="R134" s="222"/>
      <c r="S134" s="225"/>
    </row>
    <row r="135" spans="1:19" s="206" customFormat="1" ht="17.25" hidden="1" x14ac:dyDescent="0.3">
      <c r="A135" s="228" t="e">
        <f t="shared" si="1"/>
        <v>#REF!</v>
      </c>
      <c r="B135" s="229" t="e">
        <f>_Gio</f>
        <v>#REF!</v>
      </c>
      <c r="C135" s="217" t="e">
        <f>'LICH THI'!#REF!</f>
        <v>#REF!</v>
      </c>
      <c r="D135" s="204" t="e">
        <f>'LICH THI'!#REF!</f>
        <v>#REF!</v>
      </c>
      <c r="E135" s="218" t="e">
        <f>'LICH THI'!#REF!</f>
        <v>#REF!</v>
      </c>
      <c r="F135" s="219" t="e">
        <f>'LICH THI'!#REF!</f>
        <v>#REF!</v>
      </c>
      <c r="G135" s="220" t="e">
        <f>'LICH THI'!#REF!</f>
        <v>#REF!</v>
      </c>
      <c r="H135" s="221" t="e">
        <f>'LICH THI'!#REF!</f>
        <v>#REF!</v>
      </c>
      <c r="I135" s="202" t="e">
        <f>'LICH THI'!#REF!</f>
        <v>#REF!</v>
      </c>
      <c r="J135" s="203" t="e">
        <f>_Ngay</f>
        <v>#REF!</v>
      </c>
      <c r="K135" s="204" t="e">
        <f>'LICH THI'!#REF!</f>
        <v>#REF!</v>
      </c>
      <c r="L135" s="205" t="e">
        <f>'LICH THI'!#REF!</f>
        <v>#REF!</v>
      </c>
      <c r="M135" s="230" t="e">
        <f>'LICH THI'!#REF!</f>
        <v>#REF!</v>
      </c>
      <c r="N135" s="205" t="e">
        <f>'LICH THI'!#REF!</f>
        <v>#REF!</v>
      </c>
      <c r="O135" s="223"/>
      <c r="P135" s="224"/>
      <c r="Q135" s="222"/>
      <c r="R135" s="222"/>
      <c r="S135" s="225"/>
    </row>
    <row r="136" spans="1:19" s="206" customFormat="1" ht="17.25" hidden="1" x14ac:dyDescent="0.3">
      <c r="A136" s="228" t="e">
        <f t="shared" si="1"/>
        <v>#REF!</v>
      </c>
      <c r="B136" s="229" t="e">
        <f>_Gio</f>
        <v>#REF!</v>
      </c>
      <c r="C136" s="217" t="e">
        <f>'LICH THI'!#REF!</f>
        <v>#REF!</v>
      </c>
      <c r="D136" s="204" t="e">
        <f>'LICH THI'!#REF!</f>
        <v>#REF!</v>
      </c>
      <c r="E136" s="218" t="e">
        <f>'LICH THI'!#REF!</f>
        <v>#REF!</v>
      </c>
      <c r="F136" s="219" t="e">
        <f>'LICH THI'!#REF!</f>
        <v>#REF!</v>
      </c>
      <c r="G136" s="220" t="e">
        <f>'LICH THI'!#REF!</f>
        <v>#REF!</v>
      </c>
      <c r="H136" s="221" t="e">
        <f>'LICH THI'!#REF!</f>
        <v>#REF!</v>
      </c>
      <c r="I136" s="202" t="e">
        <f>'LICH THI'!#REF!</f>
        <v>#REF!</v>
      </c>
      <c r="J136" s="203" t="e">
        <f>_Ngay</f>
        <v>#REF!</v>
      </c>
      <c r="K136" s="204" t="e">
        <f>'LICH THI'!#REF!</f>
        <v>#REF!</v>
      </c>
      <c r="L136" s="205" t="e">
        <f>'LICH THI'!#REF!</f>
        <v>#REF!</v>
      </c>
      <c r="M136" s="230" t="e">
        <f>'LICH THI'!#REF!</f>
        <v>#REF!</v>
      </c>
      <c r="N136" s="205" t="e">
        <f>'LICH THI'!#REF!</f>
        <v>#REF!</v>
      </c>
      <c r="O136" s="223"/>
      <c r="P136" s="224"/>
      <c r="Q136" s="222"/>
      <c r="R136" s="222"/>
      <c r="S136" s="225"/>
    </row>
    <row r="137" spans="1:19" s="206" customFormat="1" ht="17.25" hidden="1" x14ac:dyDescent="0.3">
      <c r="A137" s="228" t="e">
        <f t="shared" si="1"/>
        <v>#REF!</v>
      </c>
      <c r="B137" s="229" t="e">
        <f>_Gio</f>
        <v>#REF!</v>
      </c>
      <c r="C137" s="217" t="e">
        <f>'LICH THI'!#REF!</f>
        <v>#REF!</v>
      </c>
      <c r="D137" s="204" t="e">
        <f>'LICH THI'!#REF!</f>
        <v>#REF!</v>
      </c>
      <c r="E137" s="218" t="e">
        <f>'LICH THI'!#REF!</f>
        <v>#REF!</v>
      </c>
      <c r="F137" s="219" t="e">
        <f>'LICH THI'!#REF!</f>
        <v>#REF!</v>
      </c>
      <c r="G137" s="220" t="e">
        <f>'LICH THI'!#REF!</f>
        <v>#REF!</v>
      </c>
      <c r="H137" s="221" t="e">
        <f>'LICH THI'!#REF!</f>
        <v>#REF!</v>
      </c>
      <c r="I137" s="202" t="e">
        <f>'LICH THI'!#REF!</f>
        <v>#REF!</v>
      </c>
      <c r="J137" s="203" t="e">
        <f>_Ngay</f>
        <v>#REF!</v>
      </c>
      <c r="K137" s="204" t="e">
        <f>'LICH THI'!#REF!</f>
        <v>#REF!</v>
      </c>
      <c r="L137" s="205" t="e">
        <f>'LICH THI'!#REF!</f>
        <v>#REF!</v>
      </c>
      <c r="M137" s="230" t="e">
        <f>'LICH THI'!#REF!</f>
        <v>#REF!</v>
      </c>
      <c r="N137" s="205" t="e">
        <f>'LICH THI'!#REF!</f>
        <v>#REF!</v>
      </c>
      <c r="O137" s="223"/>
      <c r="P137" s="224"/>
      <c r="Q137" s="222"/>
      <c r="R137" s="222"/>
      <c r="S137" s="225"/>
    </row>
    <row r="138" spans="1:19" s="206" customFormat="1" ht="17.25" hidden="1" x14ac:dyDescent="0.3">
      <c r="A138" s="228" t="e">
        <f t="shared" si="1"/>
        <v>#REF!</v>
      </c>
      <c r="B138" s="229" t="e">
        <f>_Gio</f>
        <v>#REF!</v>
      </c>
      <c r="C138" s="217" t="e">
        <f>'LICH THI'!#REF!</f>
        <v>#REF!</v>
      </c>
      <c r="D138" s="204" t="e">
        <f>'LICH THI'!#REF!</f>
        <v>#REF!</v>
      </c>
      <c r="E138" s="218" t="e">
        <f>'LICH THI'!#REF!</f>
        <v>#REF!</v>
      </c>
      <c r="F138" s="219" t="e">
        <f>'LICH THI'!#REF!</f>
        <v>#REF!</v>
      </c>
      <c r="G138" s="220" t="e">
        <f>'LICH THI'!#REF!</f>
        <v>#REF!</v>
      </c>
      <c r="H138" s="221" t="e">
        <f>'LICH THI'!#REF!</f>
        <v>#REF!</v>
      </c>
      <c r="I138" s="202" t="e">
        <f>'LICH THI'!#REF!</f>
        <v>#REF!</v>
      </c>
      <c r="J138" s="203" t="e">
        <f>_Ngay</f>
        <v>#REF!</v>
      </c>
      <c r="K138" s="204" t="e">
        <f>'LICH THI'!#REF!</f>
        <v>#REF!</v>
      </c>
      <c r="L138" s="205" t="e">
        <f>'LICH THI'!#REF!</f>
        <v>#REF!</v>
      </c>
      <c r="M138" s="230" t="e">
        <f>'LICH THI'!#REF!</f>
        <v>#REF!</v>
      </c>
      <c r="N138" s="205" t="e">
        <f>'LICH THI'!#REF!</f>
        <v>#REF!</v>
      </c>
      <c r="O138" s="223"/>
      <c r="P138" s="224"/>
      <c r="Q138" s="222"/>
      <c r="R138" s="222"/>
      <c r="S138" s="225"/>
    </row>
    <row r="139" spans="1:19" s="206" customFormat="1" ht="17.25" hidden="1" x14ac:dyDescent="0.3">
      <c r="A139" s="228" t="e">
        <f t="shared" si="1"/>
        <v>#REF!</v>
      </c>
      <c r="B139" s="229" t="e">
        <f>_Gio</f>
        <v>#REF!</v>
      </c>
      <c r="C139" s="217" t="e">
        <f>'LICH THI'!#REF!</f>
        <v>#REF!</v>
      </c>
      <c r="D139" s="204" t="e">
        <f>'LICH THI'!#REF!</f>
        <v>#REF!</v>
      </c>
      <c r="E139" s="218" t="e">
        <f>'LICH THI'!#REF!</f>
        <v>#REF!</v>
      </c>
      <c r="F139" s="219" t="e">
        <f>'LICH THI'!#REF!</f>
        <v>#REF!</v>
      </c>
      <c r="G139" s="220" t="e">
        <f>'LICH THI'!#REF!</f>
        <v>#REF!</v>
      </c>
      <c r="H139" s="221" t="e">
        <f>'LICH THI'!#REF!</f>
        <v>#REF!</v>
      </c>
      <c r="I139" s="202" t="e">
        <f>'LICH THI'!#REF!</f>
        <v>#REF!</v>
      </c>
      <c r="J139" s="203" t="e">
        <f>_Ngay</f>
        <v>#REF!</v>
      </c>
      <c r="K139" s="204" t="e">
        <f>'LICH THI'!#REF!</f>
        <v>#REF!</v>
      </c>
      <c r="L139" s="205" t="e">
        <f>'LICH THI'!#REF!</f>
        <v>#REF!</v>
      </c>
      <c r="M139" s="230" t="e">
        <f>'LICH THI'!#REF!</f>
        <v>#REF!</v>
      </c>
      <c r="N139" s="205" t="e">
        <f>'LICH THI'!#REF!</f>
        <v>#REF!</v>
      </c>
      <c r="O139" s="223"/>
      <c r="P139" s="224"/>
      <c r="Q139" s="222"/>
      <c r="R139" s="222"/>
      <c r="S139" s="225"/>
    </row>
    <row r="140" spans="1:19" s="206" customFormat="1" ht="17.25" hidden="1" x14ac:dyDescent="0.3">
      <c r="A140" s="228" t="e">
        <f t="shared" si="1"/>
        <v>#REF!</v>
      </c>
      <c r="B140" s="229" t="e">
        <f>_Gio</f>
        <v>#REF!</v>
      </c>
      <c r="C140" s="217" t="e">
        <f>'LICH THI'!#REF!</f>
        <v>#REF!</v>
      </c>
      <c r="D140" s="204" t="e">
        <f>'LICH THI'!#REF!</f>
        <v>#REF!</v>
      </c>
      <c r="E140" s="218" t="e">
        <f>'LICH THI'!#REF!</f>
        <v>#REF!</v>
      </c>
      <c r="F140" s="219" t="e">
        <f>'LICH THI'!#REF!</f>
        <v>#REF!</v>
      </c>
      <c r="G140" s="220" t="e">
        <f>'LICH THI'!#REF!</f>
        <v>#REF!</v>
      </c>
      <c r="H140" s="221" t="e">
        <f>'LICH THI'!#REF!</f>
        <v>#REF!</v>
      </c>
      <c r="I140" s="202" t="e">
        <f>'LICH THI'!#REF!</f>
        <v>#REF!</v>
      </c>
      <c r="J140" s="203" t="e">
        <f>_Ngay</f>
        <v>#REF!</v>
      </c>
      <c r="K140" s="204" t="e">
        <f>'LICH THI'!#REF!</f>
        <v>#REF!</v>
      </c>
      <c r="L140" s="205" t="e">
        <f>'LICH THI'!#REF!</f>
        <v>#REF!</v>
      </c>
      <c r="M140" s="230" t="e">
        <f>'LICH THI'!#REF!</f>
        <v>#REF!</v>
      </c>
      <c r="N140" s="205" t="e">
        <f>'LICH THI'!#REF!</f>
        <v>#REF!</v>
      </c>
      <c r="O140" s="223"/>
      <c r="P140" s="224"/>
      <c r="Q140" s="222"/>
      <c r="R140" s="222"/>
      <c r="S140" s="225"/>
    </row>
    <row r="141" spans="1:19" s="206" customFormat="1" ht="17.25" hidden="1" x14ac:dyDescent="0.3">
      <c r="A141" s="228" t="e">
        <f t="shared" si="1"/>
        <v>#REF!</v>
      </c>
      <c r="B141" s="229" t="e">
        <f>_Gio</f>
        <v>#REF!</v>
      </c>
      <c r="C141" s="217" t="e">
        <f>'LICH THI'!#REF!</f>
        <v>#REF!</v>
      </c>
      <c r="D141" s="204" t="e">
        <f>'LICH THI'!#REF!</f>
        <v>#REF!</v>
      </c>
      <c r="E141" s="218" t="e">
        <f>'LICH THI'!#REF!</f>
        <v>#REF!</v>
      </c>
      <c r="F141" s="219" t="e">
        <f>'LICH THI'!#REF!</f>
        <v>#REF!</v>
      </c>
      <c r="G141" s="220" t="e">
        <f>'LICH THI'!#REF!</f>
        <v>#REF!</v>
      </c>
      <c r="H141" s="221" t="e">
        <f>'LICH THI'!#REF!</f>
        <v>#REF!</v>
      </c>
      <c r="I141" s="202" t="e">
        <f>'LICH THI'!#REF!</f>
        <v>#REF!</v>
      </c>
      <c r="J141" s="203" t="e">
        <f>_Ngay</f>
        <v>#REF!</v>
      </c>
      <c r="K141" s="204" t="e">
        <f>'LICH THI'!#REF!</f>
        <v>#REF!</v>
      </c>
      <c r="L141" s="205" t="e">
        <f>'LICH THI'!#REF!</f>
        <v>#REF!</v>
      </c>
      <c r="M141" s="230" t="e">
        <f>'LICH THI'!#REF!</f>
        <v>#REF!</v>
      </c>
      <c r="N141" s="205" t="e">
        <f>'LICH THI'!#REF!</f>
        <v>#REF!</v>
      </c>
      <c r="O141" s="223"/>
      <c r="P141" s="224"/>
      <c r="Q141" s="222"/>
      <c r="R141" s="222"/>
      <c r="S141" s="225"/>
    </row>
    <row r="142" spans="1:19" s="206" customFormat="1" ht="17.25" hidden="1" x14ac:dyDescent="0.3">
      <c r="A142" s="228" t="e">
        <f t="shared" si="1"/>
        <v>#REF!</v>
      </c>
      <c r="B142" s="229" t="e">
        <f>_Gio</f>
        <v>#REF!</v>
      </c>
      <c r="C142" s="217" t="e">
        <f>'LICH THI'!#REF!</f>
        <v>#REF!</v>
      </c>
      <c r="D142" s="204" t="e">
        <f>'LICH THI'!#REF!</f>
        <v>#REF!</v>
      </c>
      <c r="E142" s="218" t="e">
        <f>'LICH THI'!#REF!</f>
        <v>#REF!</v>
      </c>
      <c r="F142" s="219" t="e">
        <f>'LICH THI'!#REF!</f>
        <v>#REF!</v>
      </c>
      <c r="G142" s="220" t="e">
        <f>'LICH THI'!#REF!</f>
        <v>#REF!</v>
      </c>
      <c r="H142" s="221" t="e">
        <f>'LICH THI'!#REF!</f>
        <v>#REF!</v>
      </c>
      <c r="I142" s="202" t="e">
        <f>'LICH THI'!#REF!</f>
        <v>#REF!</v>
      </c>
      <c r="J142" s="203" t="e">
        <f>_Ngay</f>
        <v>#REF!</v>
      </c>
      <c r="K142" s="204" t="e">
        <f>'LICH THI'!#REF!</f>
        <v>#REF!</v>
      </c>
      <c r="L142" s="205" t="e">
        <f>'LICH THI'!#REF!</f>
        <v>#REF!</v>
      </c>
      <c r="M142" s="230" t="e">
        <f>'LICH THI'!#REF!</f>
        <v>#REF!</v>
      </c>
      <c r="N142" s="205" t="e">
        <f>'LICH THI'!#REF!</f>
        <v>#REF!</v>
      </c>
      <c r="O142" s="223"/>
      <c r="P142" s="224"/>
      <c r="Q142" s="222"/>
      <c r="R142" s="222"/>
      <c r="S142" s="225"/>
    </row>
    <row r="143" spans="1:19" s="206" customFormat="1" ht="17.25" hidden="1" x14ac:dyDescent="0.3">
      <c r="A143" s="228" t="e">
        <f t="shared" si="1"/>
        <v>#REF!</v>
      </c>
      <c r="B143" s="229" t="e">
        <f>_Gio</f>
        <v>#REF!</v>
      </c>
      <c r="C143" s="217" t="e">
        <f>'LICH THI'!#REF!</f>
        <v>#REF!</v>
      </c>
      <c r="D143" s="204" t="e">
        <f>'LICH THI'!#REF!</f>
        <v>#REF!</v>
      </c>
      <c r="E143" s="218" t="e">
        <f>'LICH THI'!#REF!</f>
        <v>#REF!</v>
      </c>
      <c r="F143" s="219" t="e">
        <f>'LICH THI'!#REF!</f>
        <v>#REF!</v>
      </c>
      <c r="G143" s="220" t="e">
        <f>'LICH THI'!#REF!</f>
        <v>#REF!</v>
      </c>
      <c r="H143" s="221" t="e">
        <f>'LICH THI'!#REF!</f>
        <v>#REF!</v>
      </c>
      <c r="I143" s="202" t="e">
        <f>'LICH THI'!#REF!</f>
        <v>#REF!</v>
      </c>
      <c r="J143" s="203" t="e">
        <f>_Ngay</f>
        <v>#REF!</v>
      </c>
      <c r="K143" s="204" t="e">
        <f>'LICH THI'!#REF!</f>
        <v>#REF!</v>
      </c>
      <c r="L143" s="205" t="e">
        <f>'LICH THI'!#REF!</f>
        <v>#REF!</v>
      </c>
      <c r="M143" s="230" t="e">
        <f>'LICH THI'!#REF!</f>
        <v>#REF!</v>
      </c>
      <c r="N143" s="205" t="e">
        <f>'LICH THI'!#REF!</f>
        <v>#REF!</v>
      </c>
      <c r="O143" s="223"/>
      <c r="P143" s="224"/>
      <c r="Q143" s="222"/>
      <c r="R143" s="222"/>
      <c r="S143" s="225"/>
    </row>
    <row r="144" spans="1:19" s="206" customFormat="1" ht="17.25" hidden="1" x14ac:dyDescent="0.3">
      <c r="A144" s="228" t="e">
        <f t="shared" ref="A144:A207" si="2">_Ngay_gio</f>
        <v>#REF!</v>
      </c>
      <c r="B144" s="229" t="e">
        <f>_Gio</f>
        <v>#REF!</v>
      </c>
      <c r="C144" s="217" t="e">
        <f>'LICH THI'!#REF!</f>
        <v>#REF!</v>
      </c>
      <c r="D144" s="204" t="e">
        <f>'LICH THI'!#REF!</f>
        <v>#REF!</v>
      </c>
      <c r="E144" s="218" t="e">
        <f>'LICH THI'!#REF!</f>
        <v>#REF!</v>
      </c>
      <c r="F144" s="219" t="e">
        <f>'LICH THI'!#REF!</f>
        <v>#REF!</v>
      </c>
      <c r="G144" s="220" t="e">
        <f>'LICH THI'!#REF!</f>
        <v>#REF!</v>
      </c>
      <c r="H144" s="221" t="e">
        <f>'LICH THI'!#REF!</f>
        <v>#REF!</v>
      </c>
      <c r="I144" s="202" t="e">
        <f>'LICH THI'!#REF!</f>
        <v>#REF!</v>
      </c>
      <c r="J144" s="203" t="e">
        <f>_Ngay</f>
        <v>#REF!</v>
      </c>
      <c r="K144" s="204" t="e">
        <f>'LICH THI'!#REF!</f>
        <v>#REF!</v>
      </c>
      <c r="L144" s="205" t="e">
        <f>'LICH THI'!#REF!</f>
        <v>#REF!</v>
      </c>
      <c r="M144" s="230" t="e">
        <f>'LICH THI'!#REF!</f>
        <v>#REF!</v>
      </c>
      <c r="N144" s="205" t="e">
        <f>'LICH THI'!#REF!</f>
        <v>#REF!</v>
      </c>
      <c r="O144" s="223"/>
      <c r="P144" s="224"/>
      <c r="Q144" s="222"/>
      <c r="R144" s="222"/>
      <c r="S144" s="225"/>
    </row>
    <row r="145" spans="1:19" s="206" customFormat="1" ht="17.25" hidden="1" x14ac:dyDescent="0.3">
      <c r="A145" s="228" t="e">
        <f t="shared" si="2"/>
        <v>#REF!</v>
      </c>
      <c r="B145" s="229" t="e">
        <f>_Gio</f>
        <v>#REF!</v>
      </c>
      <c r="C145" s="217" t="e">
        <f>'LICH THI'!#REF!</f>
        <v>#REF!</v>
      </c>
      <c r="D145" s="204" t="e">
        <f>'LICH THI'!#REF!</f>
        <v>#REF!</v>
      </c>
      <c r="E145" s="218" t="e">
        <f>'LICH THI'!#REF!</f>
        <v>#REF!</v>
      </c>
      <c r="F145" s="219" t="e">
        <f>'LICH THI'!#REF!</f>
        <v>#REF!</v>
      </c>
      <c r="G145" s="220" t="e">
        <f>'LICH THI'!#REF!</f>
        <v>#REF!</v>
      </c>
      <c r="H145" s="221" t="e">
        <f>'LICH THI'!#REF!</f>
        <v>#REF!</v>
      </c>
      <c r="I145" s="202" t="e">
        <f>'LICH THI'!#REF!</f>
        <v>#REF!</v>
      </c>
      <c r="J145" s="203" t="e">
        <f>_Ngay</f>
        <v>#REF!</v>
      </c>
      <c r="K145" s="204" t="e">
        <f>'LICH THI'!#REF!</f>
        <v>#REF!</v>
      </c>
      <c r="L145" s="205" t="e">
        <f>'LICH THI'!#REF!</f>
        <v>#REF!</v>
      </c>
      <c r="M145" s="230" t="e">
        <f>'LICH THI'!#REF!</f>
        <v>#REF!</v>
      </c>
      <c r="N145" s="205" t="e">
        <f>'LICH THI'!#REF!</f>
        <v>#REF!</v>
      </c>
      <c r="O145" s="223"/>
      <c r="P145" s="224"/>
      <c r="Q145" s="222"/>
      <c r="R145" s="222"/>
      <c r="S145" s="225"/>
    </row>
    <row r="146" spans="1:19" s="206" customFormat="1" ht="17.25" hidden="1" x14ac:dyDescent="0.3">
      <c r="A146" s="228" t="e">
        <f t="shared" si="2"/>
        <v>#REF!</v>
      </c>
      <c r="B146" s="229" t="e">
        <f>_Gio</f>
        <v>#REF!</v>
      </c>
      <c r="C146" s="217" t="e">
        <f>'LICH THI'!#REF!</f>
        <v>#REF!</v>
      </c>
      <c r="D146" s="204" t="e">
        <f>'LICH THI'!#REF!</f>
        <v>#REF!</v>
      </c>
      <c r="E146" s="218" t="e">
        <f>'LICH THI'!#REF!</f>
        <v>#REF!</v>
      </c>
      <c r="F146" s="219" t="e">
        <f>'LICH THI'!#REF!</f>
        <v>#REF!</v>
      </c>
      <c r="G146" s="220" t="e">
        <f>'LICH THI'!#REF!</f>
        <v>#REF!</v>
      </c>
      <c r="H146" s="221" t="e">
        <f>'LICH THI'!#REF!</f>
        <v>#REF!</v>
      </c>
      <c r="I146" s="202" t="e">
        <f>'LICH THI'!#REF!</f>
        <v>#REF!</v>
      </c>
      <c r="J146" s="203" t="e">
        <f>_Ngay</f>
        <v>#REF!</v>
      </c>
      <c r="K146" s="204" t="e">
        <f>'LICH THI'!#REF!</f>
        <v>#REF!</v>
      </c>
      <c r="L146" s="205" t="e">
        <f>'LICH THI'!#REF!</f>
        <v>#REF!</v>
      </c>
      <c r="M146" s="230" t="e">
        <f>'LICH THI'!#REF!</f>
        <v>#REF!</v>
      </c>
      <c r="N146" s="205" t="e">
        <f>'LICH THI'!#REF!</f>
        <v>#REF!</v>
      </c>
      <c r="O146" s="223"/>
      <c r="P146" s="224"/>
      <c r="Q146" s="222"/>
      <c r="R146" s="222"/>
      <c r="S146" s="225"/>
    </row>
    <row r="147" spans="1:19" s="206" customFormat="1" ht="17.25" hidden="1" x14ac:dyDescent="0.3">
      <c r="A147" s="228">
        <f t="shared" si="2"/>
        <v>42819.75</v>
      </c>
      <c r="B147" s="229" t="str">
        <f>_Gio</f>
        <v>18:00</v>
      </c>
      <c r="C147" s="217">
        <f>'LICH THI'!D25</f>
        <v>16</v>
      </c>
      <c r="D147" s="204" t="str">
        <f>'LICH THI'!E25</f>
        <v>DL67D</v>
      </c>
      <c r="E147" s="218" t="str">
        <f>'LICH THI'!F25</f>
        <v>DL2GT33</v>
      </c>
      <c r="F147" s="219" t="str">
        <f>'LICH THI'!G25</f>
        <v>Nền và móng</v>
      </c>
      <c r="G147" s="220">
        <f>'LICH THI'!H25</f>
        <v>2</v>
      </c>
      <c r="H147" s="221" t="str">
        <f>'LICH THI'!I25</f>
        <v>Viết</v>
      </c>
      <c r="I147" s="202">
        <f>'LICH THI'!K25</f>
        <v>42819</v>
      </c>
      <c r="J147" s="203" t="str">
        <f>_Ngay</f>
        <v>(Thứ 7)</v>
      </c>
      <c r="K147" s="204">
        <f>'LICH THI'!M25</f>
        <v>5</v>
      </c>
      <c r="L147" s="205">
        <f>'LICH THI'!N25</f>
        <v>13</v>
      </c>
      <c r="M147" s="230">
        <f>'LICH THI'!O25</f>
        <v>13</v>
      </c>
      <c r="N147" s="205">
        <f>'LICH THI'!P25</f>
        <v>1</v>
      </c>
      <c r="O147" s="223"/>
      <c r="P147" s="224"/>
      <c r="Q147" s="222"/>
      <c r="R147" s="222"/>
      <c r="S147" s="225"/>
    </row>
    <row r="148" spans="1:19" s="206" customFormat="1" ht="17.25" hidden="1" x14ac:dyDescent="0.3">
      <c r="A148" s="228" t="e">
        <f t="shared" si="2"/>
        <v>#REF!</v>
      </c>
      <c r="B148" s="229" t="e">
        <f>_Gio</f>
        <v>#REF!</v>
      </c>
      <c r="C148" s="217" t="e">
        <f>'LICH THI'!#REF!</f>
        <v>#REF!</v>
      </c>
      <c r="D148" s="204" t="e">
        <f>'LICH THI'!#REF!</f>
        <v>#REF!</v>
      </c>
      <c r="E148" s="218" t="e">
        <f>'LICH THI'!#REF!</f>
        <v>#REF!</v>
      </c>
      <c r="F148" s="219" t="e">
        <f>'LICH THI'!#REF!</f>
        <v>#REF!</v>
      </c>
      <c r="G148" s="220" t="e">
        <f>'LICH THI'!#REF!</f>
        <v>#REF!</v>
      </c>
      <c r="H148" s="221" t="e">
        <f>'LICH THI'!#REF!</f>
        <v>#REF!</v>
      </c>
      <c r="I148" s="202" t="e">
        <f>'LICH THI'!#REF!</f>
        <v>#REF!</v>
      </c>
      <c r="J148" s="203" t="e">
        <f>_Ngay</f>
        <v>#REF!</v>
      </c>
      <c r="K148" s="204" t="e">
        <f>'LICH THI'!#REF!</f>
        <v>#REF!</v>
      </c>
      <c r="L148" s="205" t="e">
        <f>'LICH THI'!#REF!</f>
        <v>#REF!</v>
      </c>
      <c r="M148" s="230" t="e">
        <f>'LICH THI'!#REF!</f>
        <v>#REF!</v>
      </c>
      <c r="N148" s="205" t="e">
        <f>'LICH THI'!#REF!</f>
        <v>#REF!</v>
      </c>
      <c r="O148" s="223"/>
      <c r="P148" s="224"/>
      <c r="Q148" s="222"/>
      <c r="R148" s="222"/>
      <c r="S148" s="225"/>
    </row>
    <row r="149" spans="1:19" s="206" customFormat="1" ht="17.25" hidden="1" x14ac:dyDescent="0.3">
      <c r="A149" s="228" t="e">
        <f t="shared" si="2"/>
        <v>#REF!</v>
      </c>
      <c r="B149" s="229" t="e">
        <f>_Gio</f>
        <v>#REF!</v>
      </c>
      <c r="C149" s="217" t="e">
        <f>'LICH THI'!#REF!</f>
        <v>#REF!</v>
      </c>
      <c r="D149" s="204" t="e">
        <f>'LICH THI'!#REF!</f>
        <v>#REF!</v>
      </c>
      <c r="E149" s="218" t="e">
        <f>'LICH THI'!#REF!</f>
        <v>#REF!</v>
      </c>
      <c r="F149" s="219" t="e">
        <f>'LICH THI'!#REF!</f>
        <v>#REF!</v>
      </c>
      <c r="G149" s="220" t="e">
        <f>'LICH THI'!#REF!</f>
        <v>#REF!</v>
      </c>
      <c r="H149" s="221" t="e">
        <f>'LICH THI'!#REF!</f>
        <v>#REF!</v>
      </c>
      <c r="I149" s="202" t="e">
        <f>'LICH THI'!#REF!</f>
        <v>#REF!</v>
      </c>
      <c r="J149" s="203" t="e">
        <f>_Ngay</f>
        <v>#REF!</v>
      </c>
      <c r="K149" s="204" t="e">
        <f>'LICH THI'!#REF!</f>
        <v>#REF!</v>
      </c>
      <c r="L149" s="205" t="e">
        <f>'LICH THI'!#REF!</f>
        <v>#REF!</v>
      </c>
      <c r="M149" s="230" t="e">
        <f>'LICH THI'!#REF!</f>
        <v>#REF!</v>
      </c>
      <c r="N149" s="205" t="e">
        <f>'LICH THI'!#REF!</f>
        <v>#REF!</v>
      </c>
      <c r="O149" s="223"/>
      <c r="P149" s="224"/>
      <c r="Q149" s="222"/>
      <c r="R149" s="222"/>
      <c r="S149" s="225"/>
    </row>
    <row r="150" spans="1:19" s="206" customFormat="1" ht="17.25" hidden="1" x14ac:dyDescent="0.3">
      <c r="A150" s="228" t="e">
        <f t="shared" si="2"/>
        <v>#REF!</v>
      </c>
      <c r="B150" s="229" t="e">
        <f>_Gio</f>
        <v>#REF!</v>
      </c>
      <c r="C150" s="217" t="e">
        <f>'LICH THI'!#REF!</f>
        <v>#REF!</v>
      </c>
      <c r="D150" s="204" t="e">
        <f>'LICH THI'!#REF!</f>
        <v>#REF!</v>
      </c>
      <c r="E150" s="218" t="e">
        <f>'LICH THI'!#REF!</f>
        <v>#REF!</v>
      </c>
      <c r="F150" s="219" t="e">
        <f>'LICH THI'!#REF!</f>
        <v>#REF!</v>
      </c>
      <c r="G150" s="220" t="e">
        <f>'LICH THI'!#REF!</f>
        <v>#REF!</v>
      </c>
      <c r="H150" s="221" t="e">
        <f>'LICH THI'!#REF!</f>
        <v>#REF!</v>
      </c>
      <c r="I150" s="202" t="e">
        <f>'LICH THI'!#REF!</f>
        <v>#REF!</v>
      </c>
      <c r="J150" s="203" t="e">
        <f>_Ngay</f>
        <v>#REF!</v>
      </c>
      <c r="K150" s="204" t="e">
        <f>'LICH THI'!#REF!</f>
        <v>#REF!</v>
      </c>
      <c r="L150" s="205" t="e">
        <f>'LICH THI'!#REF!</f>
        <v>#REF!</v>
      </c>
      <c r="M150" s="230" t="e">
        <f>'LICH THI'!#REF!</f>
        <v>#REF!</v>
      </c>
      <c r="N150" s="205" t="e">
        <f>'LICH THI'!#REF!</f>
        <v>#REF!</v>
      </c>
      <c r="O150" s="223"/>
      <c r="P150" s="224"/>
      <c r="Q150" s="222"/>
      <c r="R150" s="222"/>
      <c r="S150" s="225"/>
    </row>
    <row r="151" spans="1:19" s="206" customFormat="1" ht="17.25" hidden="1" x14ac:dyDescent="0.3">
      <c r="A151" s="228" t="e">
        <f t="shared" si="2"/>
        <v>#REF!</v>
      </c>
      <c r="B151" s="229" t="e">
        <f>_Gio</f>
        <v>#REF!</v>
      </c>
      <c r="C151" s="217" t="e">
        <f>'LICH THI'!#REF!</f>
        <v>#REF!</v>
      </c>
      <c r="D151" s="204" t="e">
        <f>'LICH THI'!#REF!</f>
        <v>#REF!</v>
      </c>
      <c r="E151" s="218" t="e">
        <f>'LICH THI'!#REF!</f>
        <v>#REF!</v>
      </c>
      <c r="F151" s="219" t="e">
        <f>'LICH THI'!#REF!</f>
        <v>#REF!</v>
      </c>
      <c r="G151" s="220" t="e">
        <f>'LICH THI'!#REF!</f>
        <v>#REF!</v>
      </c>
      <c r="H151" s="221" t="e">
        <f>'LICH THI'!#REF!</f>
        <v>#REF!</v>
      </c>
      <c r="I151" s="202" t="e">
        <f>'LICH THI'!#REF!</f>
        <v>#REF!</v>
      </c>
      <c r="J151" s="203" t="e">
        <f>_Ngay</f>
        <v>#REF!</v>
      </c>
      <c r="K151" s="204" t="e">
        <f>'LICH THI'!#REF!</f>
        <v>#REF!</v>
      </c>
      <c r="L151" s="205" t="e">
        <f>'LICH THI'!#REF!</f>
        <v>#REF!</v>
      </c>
      <c r="M151" s="230" t="e">
        <f>'LICH THI'!#REF!</f>
        <v>#REF!</v>
      </c>
      <c r="N151" s="205" t="e">
        <f>'LICH THI'!#REF!</f>
        <v>#REF!</v>
      </c>
      <c r="O151" s="223"/>
      <c r="P151" s="224"/>
      <c r="Q151" s="222"/>
      <c r="R151" s="222"/>
      <c r="S151" s="225"/>
    </row>
    <row r="152" spans="1:19" s="206" customFormat="1" ht="17.25" hidden="1" x14ac:dyDescent="0.3">
      <c r="A152" s="228" t="e">
        <f t="shared" si="2"/>
        <v>#REF!</v>
      </c>
      <c r="B152" s="229" t="e">
        <f>_Gio</f>
        <v>#REF!</v>
      </c>
      <c r="C152" s="217" t="e">
        <f>'LICH THI'!#REF!</f>
        <v>#REF!</v>
      </c>
      <c r="D152" s="204" t="e">
        <f>'LICH THI'!#REF!</f>
        <v>#REF!</v>
      </c>
      <c r="E152" s="218" t="e">
        <f>'LICH THI'!#REF!</f>
        <v>#REF!</v>
      </c>
      <c r="F152" s="219" t="e">
        <f>'LICH THI'!#REF!</f>
        <v>#REF!</v>
      </c>
      <c r="G152" s="220" t="e">
        <f>'LICH THI'!#REF!</f>
        <v>#REF!</v>
      </c>
      <c r="H152" s="221" t="e">
        <f>'LICH THI'!#REF!</f>
        <v>#REF!</v>
      </c>
      <c r="I152" s="202" t="e">
        <f>'LICH THI'!#REF!</f>
        <v>#REF!</v>
      </c>
      <c r="J152" s="203" t="e">
        <f>_Ngay</f>
        <v>#REF!</v>
      </c>
      <c r="K152" s="204" t="e">
        <f>'LICH THI'!#REF!</f>
        <v>#REF!</v>
      </c>
      <c r="L152" s="205" t="e">
        <f>'LICH THI'!#REF!</f>
        <v>#REF!</v>
      </c>
      <c r="M152" s="230" t="e">
        <f>'LICH THI'!#REF!</f>
        <v>#REF!</v>
      </c>
      <c r="N152" s="205" t="e">
        <f>'LICH THI'!#REF!</f>
        <v>#REF!</v>
      </c>
      <c r="O152" s="223"/>
      <c r="P152" s="224"/>
      <c r="Q152" s="222"/>
      <c r="R152" s="222"/>
      <c r="S152" s="225"/>
    </row>
    <row r="153" spans="1:19" s="206" customFormat="1" ht="17.25" hidden="1" x14ac:dyDescent="0.3">
      <c r="A153" s="228">
        <f t="shared" si="2"/>
        <v>42819.75</v>
      </c>
      <c r="B153" s="229" t="str">
        <f>_Gio</f>
        <v>18:00</v>
      </c>
      <c r="C153" s="217">
        <f>'LICH THI'!D26</f>
        <v>17</v>
      </c>
      <c r="D153" s="204" t="str">
        <f>'LICH THI'!E26</f>
        <v>DL67D</v>
      </c>
      <c r="E153" s="218" t="str">
        <f>'LICH THI'!F26</f>
        <v>DL3DD33</v>
      </c>
      <c r="F153" s="219" t="str">
        <f>'LICH THI'!G26</f>
        <v>Tiếng Anh 3</v>
      </c>
      <c r="G153" s="220">
        <f>'LICH THI'!H26</f>
        <v>0</v>
      </c>
      <c r="H153" s="221" t="str">
        <f>'LICH THI'!I26</f>
        <v>Viết</v>
      </c>
      <c r="I153" s="202">
        <f>'LICH THI'!K26</f>
        <v>42819</v>
      </c>
      <c r="J153" s="203" t="str">
        <f>_Ngay</f>
        <v>(Thứ 7)</v>
      </c>
      <c r="K153" s="204">
        <f>'LICH THI'!M26</f>
        <v>5</v>
      </c>
      <c r="L153" s="205">
        <f>'LICH THI'!N26</f>
        <v>41</v>
      </c>
      <c r="M153" s="230">
        <f>'LICH THI'!O26</f>
        <v>41</v>
      </c>
      <c r="N153" s="205">
        <f>'LICH THI'!P26</f>
        <v>1</v>
      </c>
      <c r="O153" s="223"/>
      <c r="P153" s="224"/>
      <c r="Q153" s="222"/>
      <c r="R153" s="222"/>
      <c r="S153" s="225"/>
    </row>
    <row r="154" spans="1:19" s="206" customFormat="1" ht="17.25" hidden="1" x14ac:dyDescent="0.3">
      <c r="A154" s="228" t="e">
        <f t="shared" si="2"/>
        <v>#REF!</v>
      </c>
      <c r="B154" s="229" t="e">
        <f>_Gio</f>
        <v>#REF!</v>
      </c>
      <c r="C154" s="217" t="e">
        <f>'LICH THI'!#REF!</f>
        <v>#REF!</v>
      </c>
      <c r="D154" s="204" t="e">
        <f>'LICH THI'!#REF!</f>
        <v>#REF!</v>
      </c>
      <c r="E154" s="218" t="e">
        <f>'LICH THI'!#REF!</f>
        <v>#REF!</v>
      </c>
      <c r="F154" s="219" t="e">
        <f>'LICH THI'!#REF!</f>
        <v>#REF!</v>
      </c>
      <c r="G154" s="220" t="e">
        <f>'LICH THI'!#REF!</f>
        <v>#REF!</v>
      </c>
      <c r="H154" s="221" t="e">
        <f>'LICH THI'!#REF!</f>
        <v>#REF!</v>
      </c>
      <c r="I154" s="202" t="e">
        <f>'LICH THI'!#REF!</f>
        <v>#REF!</v>
      </c>
      <c r="J154" s="203" t="e">
        <f>_Ngay</f>
        <v>#REF!</v>
      </c>
      <c r="K154" s="204" t="e">
        <f>'LICH THI'!#REF!</f>
        <v>#REF!</v>
      </c>
      <c r="L154" s="205" t="e">
        <f>'LICH THI'!#REF!</f>
        <v>#REF!</v>
      </c>
      <c r="M154" s="230" t="e">
        <f>'LICH THI'!#REF!</f>
        <v>#REF!</v>
      </c>
      <c r="N154" s="205" t="e">
        <f>'LICH THI'!#REF!</f>
        <v>#REF!</v>
      </c>
      <c r="O154" s="223"/>
      <c r="P154" s="224"/>
      <c r="Q154" s="222"/>
      <c r="R154" s="222"/>
      <c r="S154" s="225"/>
    </row>
    <row r="155" spans="1:19" s="206" customFormat="1" ht="17.25" hidden="1" x14ac:dyDescent="0.3">
      <c r="A155" s="228" t="e">
        <f t="shared" si="2"/>
        <v>#REF!</v>
      </c>
      <c r="B155" s="229" t="e">
        <f>_Gio</f>
        <v>#REF!</v>
      </c>
      <c r="C155" s="217" t="e">
        <f>'LICH THI'!#REF!</f>
        <v>#REF!</v>
      </c>
      <c r="D155" s="204" t="e">
        <f>'LICH THI'!#REF!</f>
        <v>#REF!</v>
      </c>
      <c r="E155" s="218" t="e">
        <f>'LICH THI'!#REF!</f>
        <v>#REF!</v>
      </c>
      <c r="F155" s="219" t="e">
        <f>'LICH THI'!#REF!</f>
        <v>#REF!</v>
      </c>
      <c r="G155" s="220" t="e">
        <f>'LICH THI'!#REF!</f>
        <v>#REF!</v>
      </c>
      <c r="H155" s="221" t="e">
        <f>'LICH THI'!#REF!</f>
        <v>#REF!</v>
      </c>
      <c r="I155" s="202" t="e">
        <f>'LICH THI'!#REF!</f>
        <v>#REF!</v>
      </c>
      <c r="J155" s="203" t="e">
        <f>_Ngay</f>
        <v>#REF!</v>
      </c>
      <c r="K155" s="204" t="e">
        <f>'LICH THI'!#REF!</f>
        <v>#REF!</v>
      </c>
      <c r="L155" s="205" t="e">
        <f>'LICH THI'!#REF!</f>
        <v>#REF!</v>
      </c>
      <c r="M155" s="230" t="e">
        <f>'LICH THI'!#REF!</f>
        <v>#REF!</v>
      </c>
      <c r="N155" s="205" t="e">
        <f>'LICH THI'!#REF!</f>
        <v>#REF!</v>
      </c>
      <c r="O155" s="223"/>
      <c r="P155" s="224"/>
      <c r="Q155" s="222"/>
      <c r="R155" s="222"/>
      <c r="S155" s="225"/>
    </row>
    <row r="156" spans="1:19" s="206" customFormat="1" ht="17.25" hidden="1" x14ac:dyDescent="0.3">
      <c r="A156" s="228" t="e">
        <f t="shared" si="2"/>
        <v>#REF!</v>
      </c>
      <c r="B156" s="229" t="e">
        <f>_Gio</f>
        <v>#REF!</v>
      </c>
      <c r="C156" s="217" t="e">
        <f>'LICH THI'!#REF!</f>
        <v>#REF!</v>
      </c>
      <c r="D156" s="204" t="e">
        <f>'LICH THI'!#REF!</f>
        <v>#REF!</v>
      </c>
      <c r="E156" s="218" t="e">
        <f>'LICH THI'!#REF!</f>
        <v>#REF!</v>
      </c>
      <c r="F156" s="219" t="e">
        <f>'LICH THI'!#REF!</f>
        <v>#REF!</v>
      </c>
      <c r="G156" s="220" t="e">
        <f>'LICH THI'!#REF!</f>
        <v>#REF!</v>
      </c>
      <c r="H156" s="221" t="e">
        <f>'LICH THI'!#REF!</f>
        <v>#REF!</v>
      </c>
      <c r="I156" s="202" t="e">
        <f>'LICH THI'!#REF!</f>
        <v>#REF!</v>
      </c>
      <c r="J156" s="203" t="e">
        <f>_Ngay</f>
        <v>#REF!</v>
      </c>
      <c r="K156" s="204" t="e">
        <f>'LICH THI'!#REF!</f>
        <v>#REF!</v>
      </c>
      <c r="L156" s="205" t="e">
        <f>'LICH THI'!#REF!</f>
        <v>#REF!</v>
      </c>
      <c r="M156" s="230" t="e">
        <f>'LICH THI'!#REF!</f>
        <v>#REF!</v>
      </c>
      <c r="N156" s="205" t="e">
        <f>'LICH THI'!#REF!</f>
        <v>#REF!</v>
      </c>
      <c r="O156" s="223"/>
      <c r="P156" s="224"/>
      <c r="Q156" s="222"/>
      <c r="R156" s="222"/>
      <c r="S156" s="225"/>
    </row>
    <row r="157" spans="1:19" s="206" customFormat="1" ht="17.25" hidden="1" x14ac:dyDescent="0.3">
      <c r="A157" s="228" t="e">
        <f t="shared" si="2"/>
        <v>#REF!</v>
      </c>
      <c r="B157" s="229" t="e">
        <f>_Gio</f>
        <v>#REF!</v>
      </c>
      <c r="C157" s="217" t="e">
        <f>'LICH THI'!#REF!</f>
        <v>#REF!</v>
      </c>
      <c r="D157" s="204" t="e">
        <f>'LICH THI'!#REF!</f>
        <v>#REF!</v>
      </c>
      <c r="E157" s="218" t="e">
        <f>'LICH THI'!#REF!</f>
        <v>#REF!</v>
      </c>
      <c r="F157" s="219" t="e">
        <f>'LICH THI'!#REF!</f>
        <v>#REF!</v>
      </c>
      <c r="G157" s="220" t="e">
        <f>'LICH THI'!#REF!</f>
        <v>#REF!</v>
      </c>
      <c r="H157" s="221" t="e">
        <f>'LICH THI'!#REF!</f>
        <v>#REF!</v>
      </c>
      <c r="I157" s="202" t="e">
        <f>'LICH THI'!#REF!</f>
        <v>#REF!</v>
      </c>
      <c r="J157" s="203" t="e">
        <f>_Ngay</f>
        <v>#REF!</v>
      </c>
      <c r="K157" s="204" t="e">
        <f>'LICH THI'!#REF!</f>
        <v>#REF!</v>
      </c>
      <c r="L157" s="205" t="e">
        <f>'LICH THI'!#REF!</f>
        <v>#REF!</v>
      </c>
      <c r="M157" s="230" t="e">
        <f>'LICH THI'!#REF!</f>
        <v>#REF!</v>
      </c>
      <c r="N157" s="205" t="e">
        <f>'LICH THI'!#REF!</f>
        <v>#REF!</v>
      </c>
      <c r="O157" s="223"/>
      <c r="P157" s="224"/>
      <c r="Q157" s="222"/>
      <c r="R157" s="222"/>
      <c r="S157" s="225"/>
    </row>
    <row r="158" spans="1:19" s="206" customFormat="1" ht="17.25" hidden="1" x14ac:dyDescent="0.3">
      <c r="A158" s="228" t="e">
        <f t="shared" si="2"/>
        <v>#REF!</v>
      </c>
      <c r="B158" s="229" t="e">
        <f>_Gio</f>
        <v>#REF!</v>
      </c>
      <c r="C158" s="217" t="e">
        <f>'LICH THI'!#REF!</f>
        <v>#REF!</v>
      </c>
      <c r="D158" s="204" t="e">
        <f>'LICH THI'!#REF!</f>
        <v>#REF!</v>
      </c>
      <c r="E158" s="218" t="e">
        <f>'LICH THI'!#REF!</f>
        <v>#REF!</v>
      </c>
      <c r="F158" s="219" t="e">
        <f>'LICH THI'!#REF!</f>
        <v>#REF!</v>
      </c>
      <c r="G158" s="220" t="e">
        <f>'LICH THI'!#REF!</f>
        <v>#REF!</v>
      </c>
      <c r="H158" s="221" t="e">
        <f>'LICH THI'!#REF!</f>
        <v>#REF!</v>
      </c>
      <c r="I158" s="202" t="e">
        <f>'LICH THI'!#REF!</f>
        <v>#REF!</v>
      </c>
      <c r="J158" s="203" t="e">
        <f>_Ngay</f>
        <v>#REF!</v>
      </c>
      <c r="K158" s="204" t="e">
        <f>'LICH THI'!#REF!</f>
        <v>#REF!</v>
      </c>
      <c r="L158" s="205" t="e">
        <f>'LICH THI'!#REF!</f>
        <v>#REF!</v>
      </c>
      <c r="M158" s="230" t="e">
        <f>'LICH THI'!#REF!</f>
        <v>#REF!</v>
      </c>
      <c r="N158" s="205" t="e">
        <f>'LICH THI'!#REF!</f>
        <v>#REF!</v>
      </c>
      <c r="O158" s="223"/>
      <c r="P158" s="224"/>
      <c r="Q158" s="222"/>
      <c r="R158" s="222"/>
      <c r="S158" s="225"/>
    </row>
    <row r="159" spans="1:19" s="206" customFormat="1" ht="17.25" hidden="1" x14ac:dyDescent="0.3">
      <c r="A159" s="228" t="e">
        <f t="shared" si="2"/>
        <v>#REF!</v>
      </c>
      <c r="B159" s="229" t="e">
        <f>_Gio</f>
        <v>#REF!</v>
      </c>
      <c r="C159" s="217" t="e">
        <f>'LICH THI'!#REF!</f>
        <v>#REF!</v>
      </c>
      <c r="D159" s="204" t="e">
        <f>'LICH THI'!#REF!</f>
        <v>#REF!</v>
      </c>
      <c r="E159" s="218" t="e">
        <f>'LICH THI'!#REF!</f>
        <v>#REF!</v>
      </c>
      <c r="F159" s="219" t="e">
        <f>'LICH THI'!#REF!</f>
        <v>#REF!</v>
      </c>
      <c r="G159" s="220" t="e">
        <f>'LICH THI'!#REF!</f>
        <v>#REF!</v>
      </c>
      <c r="H159" s="221" t="e">
        <f>'LICH THI'!#REF!</f>
        <v>#REF!</v>
      </c>
      <c r="I159" s="202" t="e">
        <f>'LICH THI'!#REF!</f>
        <v>#REF!</v>
      </c>
      <c r="J159" s="203" t="e">
        <f>_Ngay</f>
        <v>#REF!</v>
      </c>
      <c r="K159" s="204" t="e">
        <f>'LICH THI'!#REF!</f>
        <v>#REF!</v>
      </c>
      <c r="L159" s="205" t="e">
        <f>'LICH THI'!#REF!</f>
        <v>#REF!</v>
      </c>
      <c r="M159" s="230" t="e">
        <f>'LICH THI'!#REF!</f>
        <v>#REF!</v>
      </c>
      <c r="N159" s="205" t="e">
        <f>'LICH THI'!#REF!</f>
        <v>#REF!</v>
      </c>
      <c r="O159" s="223"/>
      <c r="P159" s="224"/>
      <c r="Q159" s="222"/>
      <c r="R159" s="222"/>
      <c r="S159" s="225"/>
    </row>
    <row r="160" spans="1:19" s="206" customFormat="1" ht="17.25" hidden="1" x14ac:dyDescent="0.3">
      <c r="A160" s="228" t="e">
        <f t="shared" si="2"/>
        <v>#REF!</v>
      </c>
      <c r="B160" s="229" t="e">
        <f>_Gio</f>
        <v>#REF!</v>
      </c>
      <c r="C160" s="217" t="e">
        <f>'LICH THI'!#REF!</f>
        <v>#REF!</v>
      </c>
      <c r="D160" s="204" t="e">
        <f>'LICH THI'!#REF!</f>
        <v>#REF!</v>
      </c>
      <c r="E160" s="218" t="e">
        <f>'LICH THI'!#REF!</f>
        <v>#REF!</v>
      </c>
      <c r="F160" s="219" t="e">
        <f>'LICH THI'!#REF!</f>
        <v>#REF!</v>
      </c>
      <c r="G160" s="220" t="e">
        <f>'LICH THI'!#REF!</f>
        <v>#REF!</v>
      </c>
      <c r="H160" s="221" t="e">
        <f>'LICH THI'!#REF!</f>
        <v>#REF!</v>
      </c>
      <c r="I160" s="202" t="e">
        <f>'LICH THI'!#REF!</f>
        <v>#REF!</v>
      </c>
      <c r="J160" s="203" t="e">
        <f>_Ngay</f>
        <v>#REF!</v>
      </c>
      <c r="K160" s="204" t="e">
        <f>'LICH THI'!#REF!</f>
        <v>#REF!</v>
      </c>
      <c r="L160" s="205" t="e">
        <f>'LICH THI'!#REF!</f>
        <v>#REF!</v>
      </c>
      <c r="M160" s="230" t="e">
        <f>'LICH THI'!#REF!</f>
        <v>#REF!</v>
      </c>
      <c r="N160" s="205" t="e">
        <f>'LICH THI'!#REF!</f>
        <v>#REF!</v>
      </c>
      <c r="O160" s="223"/>
      <c r="P160" s="224"/>
      <c r="Q160" s="222"/>
      <c r="R160" s="222"/>
      <c r="S160" s="225"/>
    </row>
    <row r="161" spans="1:19" s="206" customFormat="1" ht="17.25" hidden="1" x14ac:dyDescent="0.3">
      <c r="A161" s="228" t="e">
        <f t="shared" si="2"/>
        <v>#REF!</v>
      </c>
      <c r="B161" s="229" t="e">
        <f>_Gio</f>
        <v>#REF!</v>
      </c>
      <c r="C161" s="217" t="e">
        <f>'LICH THI'!#REF!</f>
        <v>#REF!</v>
      </c>
      <c r="D161" s="204" t="e">
        <f>'LICH THI'!#REF!</f>
        <v>#REF!</v>
      </c>
      <c r="E161" s="218" t="e">
        <f>'LICH THI'!#REF!</f>
        <v>#REF!</v>
      </c>
      <c r="F161" s="219" t="e">
        <f>'LICH THI'!#REF!</f>
        <v>#REF!</v>
      </c>
      <c r="G161" s="220" t="e">
        <f>'LICH THI'!#REF!</f>
        <v>#REF!</v>
      </c>
      <c r="H161" s="221" t="e">
        <f>'LICH THI'!#REF!</f>
        <v>#REF!</v>
      </c>
      <c r="I161" s="202" t="e">
        <f>'LICH THI'!#REF!</f>
        <v>#REF!</v>
      </c>
      <c r="J161" s="203" t="e">
        <f>_Ngay</f>
        <v>#REF!</v>
      </c>
      <c r="K161" s="204" t="e">
        <f>'LICH THI'!#REF!</f>
        <v>#REF!</v>
      </c>
      <c r="L161" s="205" t="e">
        <f>'LICH THI'!#REF!</f>
        <v>#REF!</v>
      </c>
      <c r="M161" s="230" t="e">
        <f>'LICH THI'!#REF!</f>
        <v>#REF!</v>
      </c>
      <c r="N161" s="205" t="e">
        <f>'LICH THI'!#REF!</f>
        <v>#REF!</v>
      </c>
      <c r="O161" s="223"/>
      <c r="P161" s="224"/>
      <c r="Q161" s="222"/>
      <c r="R161" s="222"/>
      <c r="S161" s="225"/>
    </row>
    <row r="162" spans="1:19" s="206" customFormat="1" ht="17.25" hidden="1" x14ac:dyDescent="0.3">
      <c r="A162" s="228" t="e">
        <f t="shared" si="2"/>
        <v>#REF!</v>
      </c>
      <c r="B162" s="229" t="e">
        <f>_Gio</f>
        <v>#REF!</v>
      </c>
      <c r="C162" s="217" t="e">
        <f>'LICH THI'!#REF!</f>
        <v>#REF!</v>
      </c>
      <c r="D162" s="204" t="e">
        <f>'LICH THI'!#REF!</f>
        <v>#REF!</v>
      </c>
      <c r="E162" s="218" t="e">
        <f>'LICH THI'!#REF!</f>
        <v>#REF!</v>
      </c>
      <c r="F162" s="219" t="e">
        <f>'LICH THI'!#REF!</f>
        <v>#REF!</v>
      </c>
      <c r="G162" s="220" t="e">
        <f>'LICH THI'!#REF!</f>
        <v>#REF!</v>
      </c>
      <c r="H162" s="221" t="e">
        <f>'LICH THI'!#REF!</f>
        <v>#REF!</v>
      </c>
      <c r="I162" s="202" t="e">
        <f>'LICH THI'!#REF!</f>
        <v>#REF!</v>
      </c>
      <c r="J162" s="203" t="e">
        <f>_Ngay</f>
        <v>#REF!</v>
      </c>
      <c r="K162" s="204" t="e">
        <f>'LICH THI'!#REF!</f>
        <v>#REF!</v>
      </c>
      <c r="L162" s="205" t="e">
        <f>'LICH THI'!#REF!</f>
        <v>#REF!</v>
      </c>
      <c r="M162" s="230" t="e">
        <f>'LICH THI'!#REF!</f>
        <v>#REF!</v>
      </c>
      <c r="N162" s="205" t="e">
        <f>'LICH THI'!#REF!</f>
        <v>#REF!</v>
      </c>
      <c r="O162" s="223"/>
      <c r="P162" s="224"/>
      <c r="Q162" s="222"/>
      <c r="R162" s="222"/>
      <c r="S162" s="225"/>
    </row>
    <row r="163" spans="1:19" s="206" customFormat="1" ht="17.25" hidden="1" x14ac:dyDescent="0.3">
      <c r="A163" s="228" t="e">
        <f t="shared" si="2"/>
        <v>#REF!</v>
      </c>
      <c r="B163" s="229" t="e">
        <f>_Gio</f>
        <v>#REF!</v>
      </c>
      <c r="C163" s="217" t="e">
        <f>'LICH THI'!#REF!</f>
        <v>#REF!</v>
      </c>
      <c r="D163" s="204" t="e">
        <f>'LICH THI'!#REF!</f>
        <v>#REF!</v>
      </c>
      <c r="E163" s="218" t="e">
        <f>'LICH THI'!#REF!</f>
        <v>#REF!</v>
      </c>
      <c r="F163" s="219" t="e">
        <f>'LICH THI'!#REF!</f>
        <v>#REF!</v>
      </c>
      <c r="G163" s="220" t="e">
        <f>'LICH THI'!#REF!</f>
        <v>#REF!</v>
      </c>
      <c r="H163" s="221" t="e">
        <f>'LICH THI'!#REF!</f>
        <v>#REF!</v>
      </c>
      <c r="I163" s="202" t="e">
        <f>'LICH THI'!#REF!</f>
        <v>#REF!</v>
      </c>
      <c r="J163" s="203" t="e">
        <f>_Ngay</f>
        <v>#REF!</v>
      </c>
      <c r="K163" s="204" t="e">
        <f>'LICH THI'!#REF!</f>
        <v>#REF!</v>
      </c>
      <c r="L163" s="205" t="e">
        <f>'LICH THI'!#REF!</f>
        <v>#REF!</v>
      </c>
      <c r="M163" s="230" t="e">
        <f>'LICH THI'!#REF!</f>
        <v>#REF!</v>
      </c>
      <c r="N163" s="205" t="e">
        <f>'LICH THI'!#REF!</f>
        <v>#REF!</v>
      </c>
      <c r="O163" s="223"/>
      <c r="P163" s="224"/>
      <c r="Q163" s="222"/>
      <c r="R163" s="222"/>
      <c r="S163" s="225"/>
    </row>
    <row r="164" spans="1:19" s="206" customFormat="1" ht="17.25" hidden="1" x14ac:dyDescent="0.3">
      <c r="A164" s="228" t="e">
        <f t="shared" si="2"/>
        <v>#REF!</v>
      </c>
      <c r="B164" s="229" t="e">
        <f>_Gio</f>
        <v>#REF!</v>
      </c>
      <c r="C164" s="217" t="e">
        <f>'LICH THI'!#REF!</f>
        <v>#REF!</v>
      </c>
      <c r="D164" s="204" t="e">
        <f>'LICH THI'!#REF!</f>
        <v>#REF!</v>
      </c>
      <c r="E164" s="218" t="e">
        <f>'LICH THI'!#REF!</f>
        <v>#REF!</v>
      </c>
      <c r="F164" s="219" t="e">
        <f>'LICH THI'!#REF!</f>
        <v>#REF!</v>
      </c>
      <c r="G164" s="220" t="e">
        <f>'LICH THI'!#REF!</f>
        <v>#REF!</v>
      </c>
      <c r="H164" s="221" t="e">
        <f>'LICH THI'!#REF!</f>
        <v>#REF!</v>
      </c>
      <c r="I164" s="202" t="e">
        <f>'LICH THI'!#REF!</f>
        <v>#REF!</v>
      </c>
      <c r="J164" s="203" t="e">
        <f>_Ngay</f>
        <v>#REF!</v>
      </c>
      <c r="K164" s="204" t="e">
        <f>'LICH THI'!#REF!</f>
        <v>#REF!</v>
      </c>
      <c r="L164" s="205" t="e">
        <f>'LICH THI'!#REF!</f>
        <v>#REF!</v>
      </c>
      <c r="M164" s="230" t="e">
        <f>'LICH THI'!#REF!</f>
        <v>#REF!</v>
      </c>
      <c r="N164" s="205" t="e">
        <f>'LICH THI'!#REF!</f>
        <v>#REF!</v>
      </c>
      <c r="O164" s="223"/>
      <c r="P164" s="224"/>
      <c r="Q164" s="222"/>
      <c r="R164" s="222"/>
      <c r="S164" s="225"/>
    </row>
    <row r="165" spans="1:19" s="206" customFormat="1" ht="17.25" hidden="1" x14ac:dyDescent="0.3">
      <c r="A165" s="228" t="e">
        <f t="shared" si="2"/>
        <v>#REF!</v>
      </c>
      <c r="B165" s="229" t="e">
        <f>_Gio</f>
        <v>#REF!</v>
      </c>
      <c r="C165" s="217" t="e">
        <f>'LICH THI'!#REF!</f>
        <v>#REF!</v>
      </c>
      <c r="D165" s="204" t="e">
        <f>'LICH THI'!#REF!</f>
        <v>#REF!</v>
      </c>
      <c r="E165" s="218" t="e">
        <f>'LICH THI'!#REF!</f>
        <v>#REF!</v>
      </c>
      <c r="F165" s="219" t="e">
        <f>'LICH THI'!#REF!</f>
        <v>#REF!</v>
      </c>
      <c r="G165" s="220" t="e">
        <f>'LICH THI'!#REF!</f>
        <v>#REF!</v>
      </c>
      <c r="H165" s="221" t="e">
        <f>'LICH THI'!#REF!</f>
        <v>#REF!</v>
      </c>
      <c r="I165" s="202" t="e">
        <f>'LICH THI'!#REF!</f>
        <v>#REF!</v>
      </c>
      <c r="J165" s="203" t="e">
        <f>_Ngay</f>
        <v>#REF!</v>
      </c>
      <c r="K165" s="204" t="e">
        <f>'LICH THI'!#REF!</f>
        <v>#REF!</v>
      </c>
      <c r="L165" s="205" t="e">
        <f>'LICH THI'!#REF!</f>
        <v>#REF!</v>
      </c>
      <c r="M165" s="230" t="e">
        <f>'LICH THI'!#REF!</f>
        <v>#REF!</v>
      </c>
      <c r="N165" s="205" t="e">
        <f>'LICH THI'!#REF!</f>
        <v>#REF!</v>
      </c>
      <c r="O165" s="223"/>
      <c r="P165" s="224"/>
      <c r="Q165" s="222"/>
      <c r="R165" s="222"/>
      <c r="S165" s="225"/>
    </row>
    <row r="166" spans="1:19" s="206" customFormat="1" ht="17.25" hidden="1" x14ac:dyDescent="0.3">
      <c r="A166" s="228" t="e">
        <f t="shared" si="2"/>
        <v>#REF!</v>
      </c>
      <c r="B166" s="229" t="e">
        <f>_Gio</f>
        <v>#REF!</v>
      </c>
      <c r="C166" s="217" t="e">
        <f>'LICH THI'!#REF!</f>
        <v>#REF!</v>
      </c>
      <c r="D166" s="204" t="e">
        <f>'LICH THI'!#REF!</f>
        <v>#REF!</v>
      </c>
      <c r="E166" s="218" t="e">
        <f>'LICH THI'!#REF!</f>
        <v>#REF!</v>
      </c>
      <c r="F166" s="219" t="e">
        <f>'LICH THI'!#REF!</f>
        <v>#REF!</v>
      </c>
      <c r="G166" s="220" t="e">
        <f>'LICH THI'!#REF!</f>
        <v>#REF!</v>
      </c>
      <c r="H166" s="221" t="e">
        <f>'LICH THI'!#REF!</f>
        <v>#REF!</v>
      </c>
      <c r="I166" s="202" t="e">
        <f>'LICH THI'!#REF!</f>
        <v>#REF!</v>
      </c>
      <c r="J166" s="203" t="e">
        <f>_Ngay</f>
        <v>#REF!</v>
      </c>
      <c r="K166" s="204" t="e">
        <f>'LICH THI'!#REF!</f>
        <v>#REF!</v>
      </c>
      <c r="L166" s="205" t="e">
        <f>'LICH THI'!#REF!</f>
        <v>#REF!</v>
      </c>
      <c r="M166" s="230" t="e">
        <f>'LICH THI'!#REF!</f>
        <v>#REF!</v>
      </c>
      <c r="N166" s="205" t="e">
        <f>'LICH THI'!#REF!</f>
        <v>#REF!</v>
      </c>
      <c r="O166" s="223"/>
      <c r="P166" s="224"/>
      <c r="Q166" s="222"/>
      <c r="R166" s="222"/>
      <c r="S166" s="225"/>
    </row>
    <row r="167" spans="1:19" s="206" customFormat="1" ht="17.25" hidden="1" x14ac:dyDescent="0.3">
      <c r="A167" s="228" t="e">
        <f t="shared" si="2"/>
        <v>#REF!</v>
      </c>
      <c r="B167" s="229" t="e">
        <f>_Gio</f>
        <v>#REF!</v>
      </c>
      <c r="C167" s="217" t="e">
        <f>'LICH THI'!#REF!</f>
        <v>#REF!</v>
      </c>
      <c r="D167" s="204" t="e">
        <f>'LICH THI'!#REF!</f>
        <v>#REF!</v>
      </c>
      <c r="E167" s="218" t="e">
        <f>'LICH THI'!#REF!</f>
        <v>#REF!</v>
      </c>
      <c r="F167" s="219" t="e">
        <f>'LICH THI'!#REF!</f>
        <v>#REF!</v>
      </c>
      <c r="G167" s="220" t="e">
        <f>'LICH THI'!#REF!</f>
        <v>#REF!</v>
      </c>
      <c r="H167" s="221" t="e">
        <f>'LICH THI'!#REF!</f>
        <v>#REF!</v>
      </c>
      <c r="I167" s="202" t="e">
        <f>'LICH THI'!#REF!</f>
        <v>#REF!</v>
      </c>
      <c r="J167" s="203" t="e">
        <f>_Ngay</f>
        <v>#REF!</v>
      </c>
      <c r="K167" s="204" t="e">
        <f>'LICH THI'!#REF!</f>
        <v>#REF!</v>
      </c>
      <c r="L167" s="205" t="e">
        <f>'LICH THI'!#REF!</f>
        <v>#REF!</v>
      </c>
      <c r="M167" s="230" t="e">
        <f>'LICH THI'!#REF!</f>
        <v>#REF!</v>
      </c>
      <c r="N167" s="205" t="e">
        <f>'LICH THI'!#REF!</f>
        <v>#REF!</v>
      </c>
      <c r="O167" s="223"/>
      <c r="P167" s="224"/>
      <c r="Q167" s="222"/>
      <c r="R167" s="222"/>
      <c r="S167" s="225"/>
    </row>
    <row r="168" spans="1:19" s="206" customFormat="1" ht="17.25" hidden="1" x14ac:dyDescent="0.3">
      <c r="A168" s="228" t="e">
        <f t="shared" si="2"/>
        <v>#REF!</v>
      </c>
      <c r="B168" s="229" t="e">
        <f>_Gio</f>
        <v>#REF!</v>
      </c>
      <c r="C168" s="217" t="e">
        <f>'LICH THI'!#REF!</f>
        <v>#REF!</v>
      </c>
      <c r="D168" s="204" t="e">
        <f>'LICH THI'!#REF!</f>
        <v>#REF!</v>
      </c>
      <c r="E168" s="218" t="e">
        <f>'LICH THI'!#REF!</f>
        <v>#REF!</v>
      </c>
      <c r="F168" s="219" t="e">
        <f>'LICH THI'!#REF!</f>
        <v>#REF!</v>
      </c>
      <c r="G168" s="220" t="e">
        <f>'LICH THI'!#REF!</f>
        <v>#REF!</v>
      </c>
      <c r="H168" s="221" t="e">
        <f>'LICH THI'!#REF!</f>
        <v>#REF!</v>
      </c>
      <c r="I168" s="202" t="e">
        <f>'LICH THI'!#REF!</f>
        <v>#REF!</v>
      </c>
      <c r="J168" s="203" t="e">
        <f>_Ngay</f>
        <v>#REF!</v>
      </c>
      <c r="K168" s="204" t="e">
        <f>'LICH THI'!#REF!</f>
        <v>#REF!</v>
      </c>
      <c r="L168" s="205" t="e">
        <f>'LICH THI'!#REF!</f>
        <v>#REF!</v>
      </c>
      <c r="M168" s="230" t="e">
        <f>'LICH THI'!#REF!</f>
        <v>#REF!</v>
      </c>
      <c r="N168" s="205" t="e">
        <f>'LICH THI'!#REF!</f>
        <v>#REF!</v>
      </c>
      <c r="O168" s="223"/>
      <c r="P168" s="224"/>
      <c r="Q168" s="222"/>
      <c r="R168" s="222"/>
      <c r="S168" s="225"/>
    </row>
    <row r="169" spans="1:19" s="206" customFormat="1" ht="17.25" hidden="1" x14ac:dyDescent="0.3">
      <c r="A169" s="228" t="e">
        <f t="shared" si="2"/>
        <v>#REF!</v>
      </c>
      <c r="B169" s="229" t="e">
        <f>_Gio</f>
        <v>#REF!</v>
      </c>
      <c r="C169" s="217" t="e">
        <f>'LICH THI'!#REF!</f>
        <v>#REF!</v>
      </c>
      <c r="D169" s="204" t="e">
        <f>'LICH THI'!#REF!</f>
        <v>#REF!</v>
      </c>
      <c r="E169" s="218" t="e">
        <f>'LICH THI'!#REF!</f>
        <v>#REF!</v>
      </c>
      <c r="F169" s="219" t="e">
        <f>'LICH THI'!#REF!</f>
        <v>#REF!</v>
      </c>
      <c r="G169" s="220" t="e">
        <f>'LICH THI'!#REF!</f>
        <v>#REF!</v>
      </c>
      <c r="H169" s="221" t="e">
        <f>'LICH THI'!#REF!</f>
        <v>#REF!</v>
      </c>
      <c r="I169" s="202" t="e">
        <f>'LICH THI'!#REF!</f>
        <v>#REF!</v>
      </c>
      <c r="J169" s="203" t="e">
        <f>_Ngay</f>
        <v>#REF!</v>
      </c>
      <c r="K169" s="204" t="e">
        <f>'LICH THI'!#REF!</f>
        <v>#REF!</v>
      </c>
      <c r="L169" s="205" t="e">
        <f>'LICH THI'!#REF!</f>
        <v>#REF!</v>
      </c>
      <c r="M169" s="230" t="e">
        <f>'LICH THI'!#REF!</f>
        <v>#REF!</v>
      </c>
      <c r="N169" s="205" t="e">
        <f>'LICH THI'!#REF!</f>
        <v>#REF!</v>
      </c>
      <c r="O169" s="223"/>
      <c r="P169" s="224"/>
      <c r="Q169" s="222"/>
      <c r="R169" s="222"/>
      <c r="S169" s="225"/>
    </row>
    <row r="170" spans="1:19" s="206" customFormat="1" ht="17.25" hidden="1" x14ac:dyDescent="0.3">
      <c r="A170" s="228" t="e">
        <f t="shared" si="2"/>
        <v>#REF!</v>
      </c>
      <c r="B170" s="229" t="e">
        <f>_Gio</f>
        <v>#REF!</v>
      </c>
      <c r="C170" s="217" t="e">
        <f>'LICH THI'!#REF!</f>
        <v>#REF!</v>
      </c>
      <c r="D170" s="204" t="e">
        <f>'LICH THI'!#REF!</f>
        <v>#REF!</v>
      </c>
      <c r="E170" s="218" t="e">
        <f>'LICH THI'!#REF!</f>
        <v>#REF!</v>
      </c>
      <c r="F170" s="219" t="e">
        <f>'LICH THI'!#REF!</f>
        <v>#REF!</v>
      </c>
      <c r="G170" s="220" t="e">
        <f>'LICH THI'!#REF!</f>
        <v>#REF!</v>
      </c>
      <c r="H170" s="221" t="e">
        <f>'LICH THI'!#REF!</f>
        <v>#REF!</v>
      </c>
      <c r="I170" s="202" t="e">
        <f>'LICH THI'!#REF!</f>
        <v>#REF!</v>
      </c>
      <c r="J170" s="203" t="e">
        <f>_Ngay</f>
        <v>#REF!</v>
      </c>
      <c r="K170" s="204" t="e">
        <f>'LICH THI'!#REF!</f>
        <v>#REF!</v>
      </c>
      <c r="L170" s="205" t="e">
        <f>'LICH THI'!#REF!</f>
        <v>#REF!</v>
      </c>
      <c r="M170" s="230" t="e">
        <f>'LICH THI'!#REF!</f>
        <v>#REF!</v>
      </c>
      <c r="N170" s="205" t="e">
        <f>'LICH THI'!#REF!</f>
        <v>#REF!</v>
      </c>
      <c r="O170" s="223"/>
      <c r="P170" s="224"/>
      <c r="Q170" s="222"/>
      <c r="R170" s="222"/>
      <c r="S170" s="225"/>
    </row>
    <row r="171" spans="1:19" s="206" customFormat="1" ht="17.25" hidden="1" x14ac:dyDescent="0.3">
      <c r="A171" s="228" t="e">
        <f t="shared" si="2"/>
        <v>#REF!</v>
      </c>
      <c r="B171" s="229" t="e">
        <f>_Gio</f>
        <v>#REF!</v>
      </c>
      <c r="C171" s="217" t="e">
        <f>'LICH THI'!#REF!</f>
        <v>#REF!</v>
      </c>
      <c r="D171" s="204" t="e">
        <f>'LICH THI'!#REF!</f>
        <v>#REF!</v>
      </c>
      <c r="E171" s="218" t="e">
        <f>'LICH THI'!#REF!</f>
        <v>#REF!</v>
      </c>
      <c r="F171" s="219" t="e">
        <f>'LICH THI'!#REF!</f>
        <v>#REF!</v>
      </c>
      <c r="G171" s="220" t="e">
        <f>'LICH THI'!#REF!</f>
        <v>#REF!</v>
      </c>
      <c r="H171" s="221" t="e">
        <f>'LICH THI'!#REF!</f>
        <v>#REF!</v>
      </c>
      <c r="I171" s="202" t="e">
        <f>'LICH THI'!#REF!</f>
        <v>#REF!</v>
      </c>
      <c r="J171" s="203" t="e">
        <f>_Ngay</f>
        <v>#REF!</v>
      </c>
      <c r="K171" s="204" t="e">
        <f>'LICH THI'!#REF!</f>
        <v>#REF!</v>
      </c>
      <c r="L171" s="205" t="e">
        <f>'LICH THI'!#REF!</f>
        <v>#REF!</v>
      </c>
      <c r="M171" s="230" t="e">
        <f>'LICH THI'!#REF!</f>
        <v>#REF!</v>
      </c>
      <c r="N171" s="205" t="e">
        <f>'LICH THI'!#REF!</f>
        <v>#REF!</v>
      </c>
      <c r="O171" s="223"/>
      <c r="P171" s="224"/>
      <c r="Q171" s="222"/>
      <c r="R171" s="222"/>
      <c r="S171" s="225"/>
    </row>
    <row r="172" spans="1:19" s="206" customFormat="1" ht="17.25" hidden="1" x14ac:dyDescent="0.3">
      <c r="A172" s="228" t="e">
        <f t="shared" si="2"/>
        <v>#REF!</v>
      </c>
      <c r="B172" s="229" t="e">
        <f>_Gio</f>
        <v>#REF!</v>
      </c>
      <c r="C172" s="217" t="e">
        <f>'LICH THI'!#REF!</f>
        <v>#REF!</v>
      </c>
      <c r="D172" s="204" t="e">
        <f>'LICH THI'!#REF!</f>
        <v>#REF!</v>
      </c>
      <c r="E172" s="218" t="e">
        <f>'LICH THI'!#REF!</f>
        <v>#REF!</v>
      </c>
      <c r="F172" s="219" t="e">
        <f>'LICH THI'!#REF!</f>
        <v>#REF!</v>
      </c>
      <c r="G172" s="220" t="e">
        <f>'LICH THI'!#REF!</f>
        <v>#REF!</v>
      </c>
      <c r="H172" s="221" t="e">
        <f>'LICH THI'!#REF!</f>
        <v>#REF!</v>
      </c>
      <c r="I172" s="202" t="e">
        <f>'LICH THI'!#REF!</f>
        <v>#REF!</v>
      </c>
      <c r="J172" s="203" t="e">
        <f>_Ngay</f>
        <v>#REF!</v>
      </c>
      <c r="K172" s="204" t="e">
        <f>'LICH THI'!#REF!</f>
        <v>#REF!</v>
      </c>
      <c r="L172" s="205" t="e">
        <f>'LICH THI'!#REF!</f>
        <v>#REF!</v>
      </c>
      <c r="M172" s="230" t="e">
        <f>'LICH THI'!#REF!</f>
        <v>#REF!</v>
      </c>
      <c r="N172" s="205" t="e">
        <f>'LICH THI'!#REF!</f>
        <v>#REF!</v>
      </c>
      <c r="O172" s="223"/>
      <c r="P172" s="224"/>
      <c r="Q172" s="222"/>
      <c r="R172" s="222"/>
      <c r="S172" s="225"/>
    </row>
    <row r="173" spans="1:19" s="206" customFormat="1" ht="17.25" hidden="1" x14ac:dyDescent="0.3">
      <c r="A173" s="228" t="e">
        <f t="shared" si="2"/>
        <v>#REF!</v>
      </c>
      <c r="B173" s="229" t="e">
        <f>_Gio</f>
        <v>#REF!</v>
      </c>
      <c r="C173" s="217" t="e">
        <f>'LICH THI'!#REF!</f>
        <v>#REF!</v>
      </c>
      <c r="D173" s="204" t="e">
        <f>'LICH THI'!#REF!</f>
        <v>#REF!</v>
      </c>
      <c r="E173" s="218" t="e">
        <f>'LICH THI'!#REF!</f>
        <v>#REF!</v>
      </c>
      <c r="F173" s="219" t="e">
        <f>'LICH THI'!#REF!</f>
        <v>#REF!</v>
      </c>
      <c r="G173" s="220" t="e">
        <f>'LICH THI'!#REF!</f>
        <v>#REF!</v>
      </c>
      <c r="H173" s="221" t="e">
        <f>'LICH THI'!#REF!</f>
        <v>#REF!</v>
      </c>
      <c r="I173" s="202" t="e">
        <f>'LICH THI'!#REF!</f>
        <v>#REF!</v>
      </c>
      <c r="J173" s="203" t="e">
        <f>_Ngay</f>
        <v>#REF!</v>
      </c>
      <c r="K173" s="204" t="e">
        <f>'LICH THI'!#REF!</f>
        <v>#REF!</v>
      </c>
      <c r="L173" s="205" t="e">
        <f>'LICH THI'!#REF!</f>
        <v>#REF!</v>
      </c>
      <c r="M173" s="230" t="e">
        <f>'LICH THI'!#REF!</f>
        <v>#REF!</v>
      </c>
      <c r="N173" s="205" t="e">
        <f>'LICH THI'!#REF!</f>
        <v>#REF!</v>
      </c>
      <c r="O173" s="223"/>
      <c r="P173" s="224"/>
      <c r="Q173" s="222"/>
      <c r="R173" s="222"/>
      <c r="S173" s="225"/>
    </row>
    <row r="174" spans="1:19" s="206" customFormat="1" ht="91.5" customHeight="1" x14ac:dyDescent="0.3">
      <c r="A174" s="228" t="e">
        <f t="shared" si="2"/>
        <v>#REF!</v>
      </c>
      <c r="B174" s="229" t="e">
        <f>_Gio</f>
        <v>#REF!</v>
      </c>
      <c r="C174" s="217" t="e">
        <f>'LICH THI'!#REF!</f>
        <v>#REF!</v>
      </c>
      <c r="D174" s="204" t="e">
        <f>'LICH THI'!#REF!</f>
        <v>#REF!</v>
      </c>
      <c r="E174" s="218" t="e">
        <f>'LICH THI'!#REF!</f>
        <v>#REF!</v>
      </c>
      <c r="F174" s="219" t="e">
        <f>'LICH THI'!#REF!</f>
        <v>#REF!</v>
      </c>
      <c r="G174" s="220" t="e">
        <f>'LICH THI'!#REF!</f>
        <v>#REF!</v>
      </c>
      <c r="H174" s="221" t="e">
        <f>'LICH THI'!#REF!</f>
        <v>#REF!</v>
      </c>
      <c r="I174" s="202" t="e">
        <f>'LICH THI'!#REF!</f>
        <v>#REF!</v>
      </c>
      <c r="J174" s="203" t="e">
        <f>_Ngay</f>
        <v>#REF!</v>
      </c>
      <c r="K174" s="204" t="e">
        <f>'LICH THI'!#REF!</f>
        <v>#REF!</v>
      </c>
      <c r="L174" s="205" t="e">
        <f>'LICH THI'!#REF!</f>
        <v>#REF!</v>
      </c>
      <c r="M174" s="230" t="e">
        <f>'LICH THI'!#REF!</f>
        <v>#REF!</v>
      </c>
      <c r="N174" s="205" t="e">
        <f>'LICH THI'!#REF!</f>
        <v>#REF!</v>
      </c>
      <c r="O174" s="223"/>
      <c r="P174" s="224"/>
      <c r="Q174" s="222"/>
      <c r="R174" s="222"/>
      <c r="S174" s="225"/>
    </row>
    <row r="175" spans="1:19" s="206" customFormat="1" ht="17.25" hidden="1" x14ac:dyDescent="0.3">
      <c r="A175" s="228" t="e">
        <f t="shared" si="2"/>
        <v>#REF!</v>
      </c>
      <c r="B175" s="229" t="e">
        <f>_Gio</f>
        <v>#REF!</v>
      </c>
      <c r="C175" s="217" t="e">
        <f>'LICH THI'!#REF!</f>
        <v>#REF!</v>
      </c>
      <c r="D175" s="204" t="e">
        <f>'LICH THI'!#REF!</f>
        <v>#REF!</v>
      </c>
      <c r="E175" s="218" t="e">
        <f>'LICH THI'!#REF!</f>
        <v>#REF!</v>
      </c>
      <c r="F175" s="219" t="e">
        <f>'LICH THI'!#REF!</f>
        <v>#REF!</v>
      </c>
      <c r="G175" s="220" t="e">
        <f>'LICH THI'!#REF!</f>
        <v>#REF!</v>
      </c>
      <c r="H175" s="221" t="e">
        <f>'LICH THI'!#REF!</f>
        <v>#REF!</v>
      </c>
      <c r="I175" s="202" t="e">
        <f>'LICH THI'!#REF!</f>
        <v>#REF!</v>
      </c>
      <c r="J175" s="203" t="e">
        <f>_Ngay</f>
        <v>#REF!</v>
      </c>
      <c r="K175" s="204" t="e">
        <f>'LICH THI'!#REF!</f>
        <v>#REF!</v>
      </c>
      <c r="L175" s="205" t="e">
        <f>'LICH THI'!#REF!</f>
        <v>#REF!</v>
      </c>
      <c r="M175" s="230" t="e">
        <f>'LICH THI'!#REF!</f>
        <v>#REF!</v>
      </c>
      <c r="N175" s="205" t="e">
        <f>'LICH THI'!#REF!</f>
        <v>#REF!</v>
      </c>
      <c r="O175" s="223"/>
      <c r="P175" s="224"/>
      <c r="Q175" s="222"/>
      <c r="R175" s="222"/>
      <c r="S175" s="225"/>
    </row>
    <row r="176" spans="1:19" s="206" customFormat="1" ht="17.25" hidden="1" x14ac:dyDescent="0.3">
      <c r="A176" s="228" t="e">
        <f t="shared" si="2"/>
        <v>#REF!</v>
      </c>
      <c r="B176" s="229" t="e">
        <f>_Gio</f>
        <v>#REF!</v>
      </c>
      <c r="C176" s="217" t="e">
        <f>'LICH THI'!#REF!</f>
        <v>#REF!</v>
      </c>
      <c r="D176" s="204" t="e">
        <f>'LICH THI'!#REF!</f>
        <v>#REF!</v>
      </c>
      <c r="E176" s="218" t="e">
        <f>'LICH THI'!#REF!</f>
        <v>#REF!</v>
      </c>
      <c r="F176" s="219" t="e">
        <f>'LICH THI'!#REF!</f>
        <v>#REF!</v>
      </c>
      <c r="G176" s="220" t="e">
        <f>'LICH THI'!#REF!</f>
        <v>#REF!</v>
      </c>
      <c r="H176" s="221" t="e">
        <f>'LICH THI'!#REF!</f>
        <v>#REF!</v>
      </c>
      <c r="I176" s="202" t="e">
        <f>'LICH THI'!#REF!</f>
        <v>#REF!</v>
      </c>
      <c r="J176" s="203" t="e">
        <f>_Ngay</f>
        <v>#REF!</v>
      </c>
      <c r="K176" s="204" t="e">
        <f>'LICH THI'!#REF!</f>
        <v>#REF!</v>
      </c>
      <c r="L176" s="205" t="e">
        <f>'LICH THI'!#REF!</f>
        <v>#REF!</v>
      </c>
      <c r="M176" s="230" t="e">
        <f>'LICH THI'!#REF!</f>
        <v>#REF!</v>
      </c>
      <c r="N176" s="205" t="e">
        <f>'LICH THI'!#REF!</f>
        <v>#REF!</v>
      </c>
      <c r="O176" s="223"/>
      <c r="P176" s="224"/>
      <c r="Q176" s="222"/>
      <c r="R176" s="222"/>
      <c r="S176" s="225"/>
    </row>
    <row r="177" spans="1:19" s="206" customFormat="1" ht="17.25" hidden="1" x14ac:dyDescent="0.3">
      <c r="A177" s="228" t="e">
        <f t="shared" si="2"/>
        <v>#REF!</v>
      </c>
      <c r="B177" s="229" t="e">
        <f>_Gio</f>
        <v>#REF!</v>
      </c>
      <c r="C177" s="217" t="e">
        <f>'LICH THI'!#REF!</f>
        <v>#REF!</v>
      </c>
      <c r="D177" s="204" t="e">
        <f>'LICH THI'!#REF!</f>
        <v>#REF!</v>
      </c>
      <c r="E177" s="218" t="e">
        <f>'LICH THI'!#REF!</f>
        <v>#REF!</v>
      </c>
      <c r="F177" s="219" t="e">
        <f>'LICH THI'!#REF!</f>
        <v>#REF!</v>
      </c>
      <c r="G177" s="220" t="e">
        <f>'LICH THI'!#REF!</f>
        <v>#REF!</v>
      </c>
      <c r="H177" s="221" t="e">
        <f>'LICH THI'!#REF!</f>
        <v>#REF!</v>
      </c>
      <c r="I177" s="202" t="e">
        <f>'LICH THI'!#REF!</f>
        <v>#REF!</v>
      </c>
      <c r="J177" s="203" t="e">
        <f>_Ngay</f>
        <v>#REF!</v>
      </c>
      <c r="K177" s="204" t="e">
        <f>'LICH THI'!#REF!</f>
        <v>#REF!</v>
      </c>
      <c r="L177" s="205" t="e">
        <f>'LICH THI'!#REF!</f>
        <v>#REF!</v>
      </c>
      <c r="M177" s="230" t="e">
        <f>'LICH THI'!#REF!</f>
        <v>#REF!</v>
      </c>
      <c r="N177" s="205" t="e">
        <f>'LICH THI'!#REF!</f>
        <v>#REF!</v>
      </c>
      <c r="O177" s="223"/>
      <c r="P177" s="224"/>
      <c r="Q177" s="222"/>
      <c r="R177" s="222"/>
      <c r="S177" s="225"/>
    </row>
    <row r="178" spans="1:19" s="206" customFormat="1" ht="17.25" hidden="1" x14ac:dyDescent="0.3">
      <c r="A178" s="228" t="e">
        <f t="shared" si="2"/>
        <v>#REF!</v>
      </c>
      <c r="B178" s="229" t="e">
        <f>_Gio</f>
        <v>#REF!</v>
      </c>
      <c r="C178" s="217" t="e">
        <f>'LICH THI'!#REF!</f>
        <v>#REF!</v>
      </c>
      <c r="D178" s="204" t="e">
        <f>'LICH THI'!#REF!</f>
        <v>#REF!</v>
      </c>
      <c r="E178" s="218" t="e">
        <f>'LICH THI'!#REF!</f>
        <v>#REF!</v>
      </c>
      <c r="F178" s="219" t="e">
        <f>'LICH THI'!#REF!</f>
        <v>#REF!</v>
      </c>
      <c r="G178" s="220" t="e">
        <f>'LICH THI'!#REF!</f>
        <v>#REF!</v>
      </c>
      <c r="H178" s="221" t="e">
        <f>'LICH THI'!#REF!</f>
        <v>#REF!</v>
      </c>
      <c r="I178" s="202" t="e">
        <f>'LICH THI'!#REF!</f>
        <v>#REF!</v>
      </c>
      <c r="J178" s="203" t="e">
        <f>_Ngay</f>
        <v>#REF!</v>
      </c>
      <c r="K178" s="204" t="e">
        <f>'LICH THI'!#REF!</f>
        <v>#REF!</v>
      </c>
      <c r="L178" s="205" t="e">
        <f>'LICH THI'!#REF!</f>
        <v>#REF!</v>
      </c>
      <c r="M178" s="230" t="e">
        <f>'LICH THI'!#REF!</f>
        <v>#REF!</v>
      </c>
      <c r="N178" s="205" t="e">
        <f>'LICH THI'!#REF!</f>
        <v>#REF!</v>
      </c>
      <c r="O178" s="223"/>
      <c r="P178" s="224"/>
      <c r="Q178" s="222"/>
      <c r="R178" s="222"/>
      <c r="S178" s="225"/>
    </row>
    <row r="179" spans="1:19" s="206" customFormat="1" ht="17.25" hidden="1" x14ac:dyDescent="0.3">
      <c r="A179" s="228" t="e">
        <f t="shared" si="2"/>
        <v>#REF!</v>
      </c>
      <c r="B179" s="229" t="e">
        <f>_Gio</f>
        <v>#REF!</v>
      </c>
      <c r="C179" s="217" t="e">
        <f>'LICH THI'!#REF!</f>
        <v>#REF!</v>
      </c>
      <c r="D179" s="204" t="e">
        <f>'LICH THI'!#REF!</f>
        <v>#REF!</v>
      </c>
      <c r="E179" s="218" t="e">
        <f>'LICH THI'!#REF!</f>
        <v>#REF!</v>
      </c>
      <c r="F179" s="219" t="e">
        <f>'LICH THI'!#REF!</f>
        <v>#REF!</v>
      </c>
      <c r="G179" s="220" t="e">
        <f>'LICH THI'!#REF!</f>
        <v>#REF!</v>
      </c>
      <c r="H179" s="221" t="e">
        <f>'LICH THI'!#REF!</f>
        <v>#REF!</v>
      </c>
      <c r="I179" s="202" t="e">
        <f>'LICH THI'!#REF!</f>
        <v>#REF!</v>
      </c>
      <c r="J179" s="203" t="e">
        <f>_Ngay</f>
        <v>#REF!</v>
      </c>
      <c r="K179" s="204" t="e">
        <f>'LICH THI'!#REF!</f>
        <v>#REF!</v>
      </c>
      <c r="L179" s="205" t="e">
        <f>'LICH THI'!#REF!</f>
        <v>#REF!</v>
      </c>
      <c r="M179" s="230" t="e">
        <f>'LICH THI'!#REF!</f>
        <v>#REF!</v>
      </c>
      <c r="N179" s="205" t="e">
        <f>'LICH THI'!#REF!</f>
        <v>#REF!</v>
      </c>
      <c r="O179" s="223"/>
      <c r="P179" s="224"/>
      <c r="Q179" s="222"/>
      <c r="R179" s="222"/>
      <c r="S179" s="225"/>
    </row>
    <row r="180" spans="1:19" s="206" customFormat="1" ht="17.25" hidden="1" x14ac:dyDescent="0.3">
      <c r="A180" s="228" t="e">
        <f t="shared" si="2"/>
        <v>#REF!</v>
      </c>
      <c r="B180" s="229" t="e">
        <f>_Gio</f>
        <v>#REF!</v>
      </c>
      <c r="C180" s="217" t="e">
        <f>'LICH THI'!#REF!</f>
        <v>#REF!</v>
      </c>
      <c r="D180" s="204" t="e">
        <f>'LICH THI'!#REF!</f>
        <v>#REF!</v>
      </c>
      <c r="E180" s="218" t="e">
        <f>'LICH THI'!#REF!</f>
        <v>#REF!</v>
      </c>
      <c r="F180" s="219" t="e">
        <f>'LICH THI'!#REF!</f>
        <v>#REF!</v>
      </c>
      <c r="G180" s="220" t="e">
        <f>'LICH THI'!#REF!</f>
        <v>#REF!</v>
      </c>
      <c r="H180" s="221" t="e">
        <f>'LICH THI'!#REF!</f>
        <v>#REF!</v>
      </c>
      <c r="I180" s="202" t="e">
        <f>'LICH THI'!#REF!</f>
        <v>#REF!</v>
      </c>
      <c r="J180" s="203" t="e">
        <f>_Ngay</f>
        <v>#REF!</v>
      </c>
      <c r="K180" s="204" t="e">
        <f>'LICH THI'!#REF!</f>
        <v>#REF!</v>
      </c>
      <c r="L180" s="205" t="e">
        <f>'LICH THI'!#REF!</f>
        <v>#REF!</v>
      </c>
      <c r="M180" s="230" t="e">
        <f>'LICH THI'!#REF!</f>
        <v>#REF!</v>
      </c>
      <c r="N180" s="205" t="e">
        <f>'LICH THI'!#REF!</f>
        <v>#REF!</v>
      </c>
      <c r="O180" s="223"/>
      <c r="P180" s="224"/>
      <c r="Q180" s="222"/>
      <c r="R180" s="222"/>
      <c r="S180" s="225"/>
    </row>
    <row r="181" spans="1:19" s="206" customFormat="1" ht="17.25" hidden="1" x14ac:dyDescent="0.3">
      <c r="A181" s="228" t="e">
        <f t="shared" si="2"/>
        <v>#REF!</v>
      </c>
      <c r="B181" s="229" t="e">
        <f>_Gio</f>
        <v>#REF!</v>
      </c>
      <c r="C181" s="217" t="e">
        <f>'LICH THI'!#REF!</f>
        <v>#REF!</v>
      </c>
      <c r="D181" s="204" t="e">
        <f>'LICH THI'!#REF!</f>
        <v>#REF!</v>
      </c>
      <c r="E181" s="218" t="e">
        <f>'LICH THI'!#REF!</f>
        <v>#REF!</v>
      </c>
      <c r="F181" s="219" t="e">
        <f>'LICH THI'!#REF!</f>
        <v>#REF!</v>
      </c>
      <c r="G181" s="220" t="e">
        <f>'LICH THI'!#REF!</f>
        <v>#REF!</v>
      </c>
      <c r="H181" s="221" t="e">
        <f>'LICH THI'!#REF!</f>
        <v>#REF!</v>
      </c>
      <c r="I181" s="202" t="e">
        <f>'LICH THI'!#REF!</f>
        <v>#REF!</v>
      </c>
      <c r="J181" s="203" t="e">
        <f>_Ngay</f>
        <v>#REF!</v>
      </c>
      <c r="K181" s="204" t="e">
        <f>'LICH THI'!#REF!</f>
        <v>#REF!</v>
      </c>
      <c r="L181" s="205" t="e">
        <f>'LICH THI'!#REF!</f>
        <v>#REF!</v>
      </c>
      <c r="M181" s="230" t="e">
        <f>'LICH THI'!#REF!</f>
        <v>#REF!</v>
      </c>
      <c r="N181" s="205" t="e">
        <f>'LICH THI'!#REF!</f>
        <v>#REF!</v>
      </c>
      <c r="O181" s="223"/>
      <c r="P181" s="224"/>
      <c r="Q181" s="222"/>
      <c r="R181" s="222"/>
      <c r="S181" s="225"/>
    </row>
    <row r="182" spans="1:19" s="206" customFormat="1" ht="17.25" hidden="1" x14ac:dyDescent="0.3">
      <c r="A182" s="228" t="e">
        <f t="shared" si="2"/>
        <v>#REF!</v>
      </c>
      <c r="B182" s="229" t="e">
        <f>_Gio</f>
        <v>#REF!</v>
      </c>
      <c r="C182" s="217" t="e">
        <f>'LICH THI'!#REF!</f>
        <v>#REF!</v>
      </c>
      <c r="D182" s="204" t="e">
        <f>'LICH THI'!#REF!</f>
        <v>#REF!</v>
      </c>
      <c r="E182" s="218" t="e">
        <f>'LICH THI'!#REF!</f>
        <v>#REF!</v>
      </c>
      <c r="F182" s="219" t="e">
        <f>'LICH THI'!#REF!</f>
        <v>#REF!</v>
      </c>
      <c r="G182" s="220" t="e">
        <f>'LICH THI'!#REF!</f>
        <v>#REF!</v>
      </c>
      <c r="H182" s="221" t="e">
        <f>'LICH THI'!#REF!</f>
        <v>#REF!</v>
      </c>
      <c r="I182" s="202" t="e">
        <f>'LICH THI'!#REF!</f>
        <v>#REF!</v>
      </c>
      <c r="J182" s="203" t="e">
        <f>_Ngay</f>
        <v>#REF!</v>
      </c>
      <c r="K182" s="204" t="e">
        <f>'LICH THI'!#REF!</f>
        <v>#REF!</v>
      </c>
      <c r="L182" s="205" t="e">
        <f>'LICH THI'!#REF!</f>
        <v>#REF!</v>
      </c>
      <c r="M182" s="230" t="e">
        <f>'LICH THI'!#REF!</f>
        <v>#REF!</v>
      </c>
      <c r="N182" s="205" t="e">
        <f>'LICH THI'!#REF!</f>
        <v>#REF!</v>
      </c>
      <c r="O182" s="223"/>
      <c r="P182" s="224"/>
      <c r="Q182" s="222"/>
      <c r="R182" s="222"/>
      <c r="S182" s="225"/>
    </row>
    <row r="183" spans="1:19" s="206" customFormat="1" ht="17.25" hidden="1" x14ac:dyDescent="0.3">
      <c r="A183" s="228" t="e">
        <f t="shared" si="2"/>
        <v>#REF!</v>
      </c>
      <c r="B183" s="229" t="e">
        <f>_Gio</f>
        <v>#REF!</v>
      </c>
      <c r="C183" s="217" t="e">
        <f>'LICH THI'!#REF!</f>
        <v>#REF!</v>
      </c>
      <c r="D183" s="204" t="e">
        <f>'LICH THI'!#REF!</f>
        <v>#REF!</v>
      </c>
      <c r="E183" s="218" t="e">
        <f>'LICH THI'!#REF!</f>
        <v>#REF!</v>
      </c>
      <c r="F183" s="219" t="e">
        <f>'LICH THI'!#REF!</f>
        <v>#REF!</v>
      </c>
      <c r="G183" s="220" t="e">
        <f>'LICH THI'!#REF!</f>
        <v>#REF!</v>
      </c>
      <c r="H183" s="221" t="e">
        <f>'LICH THI'!#REF!</f>
        <v>#REF!</v>
      </c>
      <c r="I183" s="202" t="e">
        <f>'LICH THI'!#REF!</f>
        <v>#REF!</v>
      </c>
      <c r="J183" s="203" t="e">
        <f>_Ngay</f>
        <v>#REF!</v>
      </c>
      <c r="K183" s="204" t="e">
        <f>'LICH THI'!#REF!</f>
        <v>#REF!</v>
      </c>
      <c r="L183" s="205" t="e">
        <f>'LICH THI'!#REF!</f>
        <v>#REF!</v>
      </c>
      <c r="M183" s="230" t="e">
        <f>'LICH THI'!#REF!</f>
        <v>#REF!</v>
      </c>
      <c r="N183" s="205" t="e">
        <f>'LICH THI'!#REF!</f>
        <v>#REF!</v>
      </c>
      <c r="O183" s="223"/>
      <c r="P183" s="224"/>
      <c r="Q183" s="222"/>
      <c r="R183" s="222"/>
      <c r="S183" s="225"/>
    </row>
    <row r="184" spans="1:19" s="206" customFormat="1" ht="17.25" hidden="1" x14ac:dyDescent="0.3">
      <c r="A184" s="228" t="e">
        <f t="shared" si="2"/>
        <v>#REF!</v>
      </c>
      <c r="B184" s="229" t="e">
        <f>_Gio</f>
        <v>#REF!</v>
      </c>
      <c r="C184" s="217" t="e">
        <f>'LICH THI'!#REF!</f>
        <v>#REF!</v>
      </c>
      <c r="D184" s="204" t="e">
        <f>'LICH THI'!#REF!</f>
        <v>#REF!</v>
      </c>
      <c r="E184" s="218" t="e">
        <f>'LICH THI'!#REF!</f>
        <v>#REF!</v>
      </c>
      <c r="F184" s="219" t="e">
        <f>'LICH THI'!#REF!</f>
        <v>#REF!</v>
      </c>
      <c r="G184" s="220" t="e">
        <f>'LICH THI'!#REF!</f>
        <v>#REF!</v>
      </c>
      <c r="H184" s="221" t="e">
        <f>'LICH THI'!#REF!</f>
        <v>#REF!</v>
      </c>
      <c r="I184" s="202" t="e">
        <f>'LICH THI'!#REF!</f>
        <v>#REF!</v>
      </c>
      <c r="J184" s="203" t="e">
        <f>_Ngay</f>
        <v>#REF!</v>
      </c>
      <c r="K184" s="204" t="e">
        <f>'LICH THI'!#REF!</f>
        <v>#REF!</v>
      </c>
      <c r="L184" s="205" t="e">
        <f>'LICH THI'!#REF!</f>
        <v>#REF!</v>
      </c>
      <c r="M184" s="230" t="e">
        <f>'LICH THI'!#REF!</f>
        <v>#REF!</v>
      </c>
      <c r="N184" s="205" t="e">
        <f>'LICH THI'!#REF!</f>
        <v>#REF!</v>
      </c>
      <c r="O184" s="223"/>
      <c r="P184" s="224"/>
      <c r="Q184" s="222"/>
      <c r="R184" s="222"/>
      <c r="S184" s="225"/>
    </row>
    <row r="185" spans="1:19" s="206" customFormat="1" ht="17.25" hidden="1" x14ac:dyDescent="0.3">
      <c r="A185" s="228" t="e">
        <f t="shared" si="2"/>
        <v>#REF!</v>
      </c>
      <c r="B185" s="229" t="e">
        <f>_Gio</f>
        <v>#REF!</v>
      </c>
      <c r="C185" s="217" t="e">
        <f>'LICH THI'!#REF!</f>
        <v>#REF!</v>
      </c>
      <c r="D185" s="204" t="e">
        <f>'LICH THI'!#REF!</f>
        <v>#REF!</v>
      </c>
      <c r="E185" s="218" t="e">
        <f>'LICH THI'!#REF!</f>
        <v>#REF!</v>
      </c>
      <c r="F185" s="219" t="e">
        <f>'LICH THI'!#REF!</f>
        <v>#REF!</v>
      </c>
      <c r="G185" s="220" t="e">
        <f>'LICH THI'!#REF!</f>
        <v>#REF!</v>
      </c>
      <c r="H185" s="221" t="e">
        <f>'LICH THI'!#REF!</f>
        <v>#REF!</v>
      </c>
      <c r="I185" s="202" t="e">
        <f>'LICH THI'!#REF!</f>
        <v>#REF!</v>
      </c>
      <c r="J185" s="203" t="e">
        <f>_Ngay</f>
        <v>#REF!</v>
      </c>
      <c r="K185" s="204" t="e">
        <f>'LICH THI'!#REF!</f>
        <v>#REF!</v>
      </c>
      <c r="L185" s="205" t="e">
        <f>'LICH THI'!#REF!</f>
        <v>#REF!</v>
      </c>
      <c r="M185" s="230" t="e">
        <f>'LICH THI'!#REF!</f>
        <v>#REF!</v>
      </c>
      <c r="N185" s="205" t="e">
        <f>'LICH THI'!#REF!</f>
        <v>#REF!</v>
      </c>
      <c r="O185" s="223"/>
      <c r="P185" s="224"/>
      <c r="Q185" s="222"/>
      <c r="R185" s="222"/>
      <c r="S185" s="225"/>
    </row>
    <row r="186" spans="1:19" s="206" customFormat="1" ht="17.25" hidden="1" x14ac:dyDescent="0.3">
      <c r="A186" s="228" t="e">
        <f t="shared" si="2"/>
        <v>#REF!</v>
      </c>
      <c r="B186" s="229" t="e">
        <f>_Gio</f>
        <v>#REF!</v>
      </c>
      <c r="C186" s="217" t="e">
        <f>'LICH THI'!#REF!</f>
        <v>#REF!</v>
      </c>
      <c r="D186" s="204" t="e">
        <f>'LICH THI'!#REF!</f>
        <v>#REF!</v>
      </c>
      <c r="E186" s="218" t="e">
        <f>'LICH THI'!#REF!</f>
        <v>#REF!</v>
      </c>
      <c r="F186" s="219" t="e">
        <f>'LICH THI'!#REF!</f>
        <v>#REF!</v>
      </c>
      <c r="G186" s="220" t="e">
        <f>'LICH THI'!#REF!</f>
        <v>#REF!</v>
      </c>
      <c r="H186" s="221" t="e">
        <f>'LICH THI'!#REF!</f>
        <v>#REF!</v>
      </c>
      <c r="I186" s="202" t="e">
        <f>'LICH THI'!#REF!</f>
        <v>#REF!</v>
      </c>
      <c r="J186" s="203" t="e">
        <f>_Ngay</f>
        <v>#REF!</v>
      </c>
      <c r="K186" s="204" t="e">
        <f>'LICH THI'!#REF!</f>
        <v>#REF!</v>
      </c>
      <c r="L186" s="205" t="e">
        <f>'LICH THI'!#REF!</f>
        <v>#REF!</v>
      </c>
      <c r="M186" s="230" t="e">
        <f>'LICH THI'!#REF!</f>
        <v>#REF!</v>
      </c>
      <c r="N186" s="205" t="e">
        <f>'LICH THI'!#REF!</f>
        <v>#REF!</v>
      </c>
      <c r="O186" s="223"/>
      <c r="P186" s="224"/>
      <c r="Q186" s="222"/>
      <c r="R186" s="222"/>
      <c r="S186" s="225"/>
    </row>
    <row r="187" spans="1:19" s="206" customFormat="1" ht="17.25" hidden="1" x14ac:dyDescent="0.3">
      <c r="A187" s="228" t="e">
        <f t="shared" si="2"/>
        <v>#REF!</v>
      </c>
      <c r="B187" s="229" t="e">
        <f>_Gio</f>
        <v>#REF!</v>
      </c>
      <c r="C187" s="217" t="e">
        <f>'LICH THI'!#REF!</f>
        <v>#REF!</v>
      </c>
      <c r="D187" s="204" t="e">
        <f>'LICH THI'!#REF!</f>
        <v>#REF!</v>
      </c>
      <c r="E187" s="218" t="e">
        <f>'LICH THI'!#REF!</f>
        <v>#REF!</v>
      </c>
      <c r="F187" s="219" t="e">
        <f>'LICH THI'!#REF!</f>
        <v>#REF!</v>
      </c>
      <c r="G187" s="220" t="e">
        <f>'LICH THI'!#REF!</f>
        <v>#REF!</v>
      </c>
      <c r="H187" s="221" t="e">
        <f>'LICH THI'!#REF!</f>
        <v>#REF!</v>
      </c>
      <c r="I187" s="202" t="e">
        <f>'LICH THI'!#REF!</f>
        <v>#REF!</v>
      </c>
      <c r="J187" s="203" t="e">
        <f>_Ngay</f>
        <v>#REF!</v>
      </c>
      <c r="K187" s="204" t="e">
        <f>'LICH THI'!#REF!</f>
        <v>#REF!</v>
      </c>
      <c r="L187" s="205" t="e">
        <f>'LICH THI'!#REF!</f>
        <v>#REF!</v>
      </c>
      <c r="M187" s="230" t="e">
        <f>'LICH THI'!#REF!</f>
        <v>#REF!</v>
      </c>
      <c r="N187" s="205" t="e">
        <f>'LICH THI'!#REF!</f>
        <v>#REF!</v>
      </c>
      <c r="O187" s="223"/>
      <c r="P187" s="224"/>
      <c r="Q187" s="222"/>
      <c r="R187" s="222"/>
      <c r="S187" s="225"/>
    </row>
    <row r="188" spans="1:19" s="206" customFormat="1" ht="17.25" hidden="1" x14ac:dyDescent="0.3">
      <c r="A188" s="228" t="e">
        <f t="shared" si="2"/>
        <v>#REF!</v>
      </c>
      <c r="B188" s="229" t="e">
        <f>_Gio</f>
        <v>#REF!</v>
      </c>
      <c r="C188" s="217" t="e">
        <f>'LICH THI'!#REF!</f>
        <v>#REF!</v>
      </c>
      <c r="D188" s="204" t="e">
        <f>'LICH THI'!#REF!</f>
        <v>#REF!</v>
      </c>
      <c r="E188" s="218" t="e">
        <f>'LICH THI'!#REF!</f>
        <v>#REF!</v>
      </c>
      <c r="F188" s="219" t="e">
        <f>'LICH THI'!#REF!</f>
        <v>#REF!</v>
      </c>
      <c r="G188" s="220" t="e">
        <f>'LICH THI'!#REF!</f>
        <v>#REF!</v>
      </c>
      <c r="H188" s="221" t="e">
        <f>'LICH THI'!#REF!</f>
        <v>#REF!</v>
      </c>
      <c r="I188" s="202" t="e">
        <f>'LICH THI'!#REF!</f>
        <v>#REF!</v>
      </c>
      <c r="J188" s="203" t="e">
        <f>_Ngay</f>
        <v>#REF!</v>
      </c>
      <c r="K188" s="204" t="e">
        <f>'LICH THI'!#REF!</f>
        <v>#REF!</v>
      </c>
      <c r="L188" s="205" t="e">
        <f>'LICH THI'!#REF!</f>
        <v>#REF!</v>
      </c>
      <c r="M188" s="230" t="e">
        <f>'LICH THI'!#REF!</f>
        <v>#REF!</v>
      </c>
      <c r="N188" s="205" t="e">
        <f>'LICH THI'!#REF!</f>
        <v>#REF!</v>
      </c>
      <c r="O188" s="223"/>
      <c r="P188" s="224"/>
      <c r="Q188" s="222"/>
      <c r="R188" s="222"/>
      <c r="S188" s="225"/>
    </row>
    <row r="189" spans="1:19" s="206" customFormat="1" ht="17.25" hidden="1" x14ac:dyDescent="0.3">
      <c r="A189" s="228" t="e">
        <f t="shared" si="2"/>
        <v>#REF!</v>
      </c>
      <c r="B189" s="229" t="e">
        <f>_Gio</f>
        <v>#REF!</v>
      </c>
      <c r="C189" s="217" t="e">
        <f>'LICH THI'!#REF!</f>
        <v>#REF!</v>
      </c>
      <c r="D189" s="204" t="e">
        <f>'LICH THI'!#REF!</f>
        <v>#REF!</v>
      </c>
      <c r="E189" s="218" t="e">
        <f>'LICH THI'!#REF!</f>
        <v>#REF!</v>
      </c>
      <c r="F189" s="219" t="e">
        <f>'LICH THI'!#REF!</f>
        <v>#REF!</v>
      </c>
      <c r="G189" s="220" t="e">
        <f>'LICH THI'!#REF!</f>
        <v>#REF!</v>
      </c>
      <c r="H189" s="221" t="e">
        <f>'LICH THI'!#REF!</f>
        <v>#REF!</v>
      </c>
      <c r="I189" s="202" t="e">
        <f>'LICH THI'!#REF!</f>
        <v>#REF!</v>
      </c>
      <c r="J189" s="203" t="e">
        <f>_Ngay</f>
        <v>#REF!</v>
      </c>
      <c r="K189" s="204" t="e">
        <f>'LICH THI'!#REF!</f>
        <v>#REF!</v>
      </c>
      <c r="L189" s="205" t="e">
        <f>'LICH THI'!#REF!</f>
        <v>#REF!</v>
      </c>
      <c r="M189" s="230" t="e">
        <f>'LICH THI'!#REF!</f>
        <v>#REF!</v>
      </c>
      <c r="N189" s="205" t="e">
        <f>'LICH THI'!#REF!</f>
        <v>#REF!</v>
      </c>
      <c r="O189" s="223"/>
      <c r="P189" s="224"/>
      <c r="Q189" s="222"/>
      <c r="R189" s="222"/>
      <c r="S189" s="225"/>
    </row>
    <row r="190" spans="1:19" s="206" customFormat="1" ht="17.25" hidden="1" x14ac:dyDescent="0.3">
      <c r="A190" s="228" t="e">
        <f t="shared" si="2"/>
        <v>#REF!</v>
      </c>
      <c r="B190" s="229" t="e">
        <f>_Gio</f>
        <v>#REF!</v>
      </c>
      <c r="C190" s="217" t="e">
        <f>'LICH THI'!#REF!</f>
        <v>#REF!</v>
      </c>
      <c r="D190" s="204" t="e">
        <f>'LICH THI'!#REF!</f>
        <v>#REF!</v>
      </c>
      <c r="E190" s="218" t="e">
        <f>'LICH THI'!#REF!</f>
        <v>#REF!</v>
      </c>
      <c r="F190" s="219" t="e">
        <f>'LICH THI'!#REF!</f>
        <v>#REF!</v>
      </c>
      <c r="G190" s="220" t="e">
        <f>'LICH THI'!#REF!</f>
        <v>#REF!</v>
      </c>
      <c r="H190" s="221" t="e">
        <f>'LICH THI'!#REF!</f>
        <v>#REF!</v>
      </c>
      <c r="I190" s="202" t="e">
        <f>'LICH THI'!#REF!</f>
        <v>#REF!</v>
      </c>
      <c r="J190" s="203" t="e">
        <f>_Ngay</f>
        <v>#REF!</v>
      </c>
      <c r="K190" s="204" t="e">
        <f>'LICH THI'!#REF!</f>
        <v>#REF!</v>
      </c>
      <c r="L190" s="205" t="e">
        <f>'LICH THI'!#REF!</f>
        <v>#REF!</v>
      </c>
      <c r="M190" s="230" t="e">
        <f>'LICH THI'!#REF!</f>
        <v>#REF!</v>
      </c>
      <c r="N190" s="205" t="e">
        <f>'LICH THI'!#REF!</f>
        <v>#REF!</v>
      </c>
      <c r="O190" s="223"/>
      <c r="P190" s="224"/>
      <c r="Q190" s="222"/>
      <c r="R190" s="222"/>
      <c r="S190" s="225"/>
    </row>
    <row r="191" spans="1:19" s="206" customFormat="1" ht="17.25" hidden="1" x14ac:dyDescent="0.3">
      <c r="A191" s="228" t="e">
        <f t="shared" si="2"/>
        <v>#REF!</v>
      </c>
      <c r="B191" s="229" t="e">
        <f>_Gio</f>
        <v>#REF!</v>
      </c>
      <c r="C191" s="217" t="e">
        <f>'LICH THI'!#REF!</f>
        <v>#REF!</v>
      </c>
      <c r="D191" s="204" t="e">
        <f>'LICH THI'!#REF!</f>
        <v>#REF!</v>
      </c>
      <c r="E191" s="218" t="e">
        <f>'LICH THI'!#REF!</f>
        <v>#REF!</v>
      </c>
      <c r="F191" s="219" t="e">
        <f>'LICH THI'!#REF!</f>
        <v>#REF!</v>
      </c>
      <c r="G191" s="220" t="e">
        <f>'LICH THI'!#REF!</f>
        <v>#REF!</v>
      </c>
      <c r="H191" s="221" t="e">
        <f>'LICH THI'!#REF!</f>
        <v>#REF!</v>
      </c>
      <c r="I191" s="202" t="e">
        <f>'LICH THI'!#REF!</f>
        <v>#REF!</v>
      </c>
      <c r="J191" s="203" t="e">
        <f>_Ngay</f>
        <v>#REF!</v>
      </c>
      <c r="K191" s="204" t="e">
        <f>'LICH THI'!#REF!</f>
        <v>#REF!</v>
      </c>
      <c r="L191" s="205" t="e">
        <f>'LICH THI'!#REF!</f>
        <v>#REF!</v>
      </c>
      <c r="M191" s="230" t="e">
        <f>'LICH THI'!#REF!</f>
        <v>#REF!</v>
      </c>
      <c r="N191" s="205" t="e">
        <f>'LICH THI'!#REF!</f>
        <v>#REF!</v>
      </c>
      <c r="O191" s="223"/>
      <c r="P191" s="224"/>
      <c r="Q191" s="222"/>
      <c r="R191" s="222"/>
      <c r="S191" s="225"/>
    </row>
    <row r="192" spans="1:19" s="206" customFormat="1" ht="17.25" hidden="1" x14ac:dyDescent="0.3">
      <c r="A192" s="228" t="e">
        <f t="shared" si="2"/>
        <v>#REF!</v>
      </c>
      <c r="B192" s="229" t="e">
        <f>_Gio</f>
        <v>#REF!</v>
      </c>
      <c r="C192" s="217" t="e">
        <f>'LICH THI'!#REF!</f>
        <v>#REF!</v>
      </c>
      <c r="D192" s="204" t="e">
        <f>'LICH THI'!#REF!</f>
        <v>#REF!</v>
      </c>
      <c r="E192" s="218" t="e">
        <f>'LICH THI'!#REF!</f>
        <v>#REF!</v>
      </c>
      <c r="F192" s="219" t="e">
        <f>'LICH THI'!#REF!</f>
        <v>#REF!</v>
      </c>
      <c r="G192" s="220" t="e">
        <f>'LICH THI'!#REF!</f>
        <v>#REF!</v>
      </c>
      <c r="H192" s="221" t="e">
        <f>'LICH THI'!#REF!</f>
        <v>#REF!</v>
      </c>
      <c r="I192" s="202" t="e">
        <f>'LICH THI'!#REF!</f>
        <v>#REF!</v>
      </c>
      <c r="J192" s="203" t="e">
        <f>_Ngay</f>
        <v>#REF!</v>
      </c>
      <c r="K192" s="204" t="e">
        <f>'LICH THI'!#REF!</f>
        <v>#REF!</v>
      </c>
      <c r="L192" s="205" t="e">
        <f>'LICH THI'!#REF!</f>
        <v>#REF!</v>
      </c>
      <c r="M192" s="230" t="e">
        <f>'LICH THI'!#REF!</f>
        <v>#REF!</v>
      </c>
      <c r="N192" s="205" t="e">
        <f>'LICH THI'!#REF!</f>
        <v>#REF!</v>
      </c>
      <c r="O192" s="223"/>
      <c r="P192" s="224"/>
      <c r="Q192" s="222"/>
      <c r="R192" s="222"/>
      <c r="S192" s="225"/>
    </row>
    <row r="193" spans="1:19" s="206" customFormat="1" ht="17.25" hidden="1" x14ac:dyDescent="0.3">
      <c r="A193" s="228" t="e">
        <f t="shared" si="2"/>
        <v>#REF!</v>
      </c>
      <c r="B193" s="229" t="e">
        <f>_Gio</f>
        <v>#REF!</v>
      </c>
      <c r="C193" s="217" t="e">
        <f>'LICH THI'!#REF!</f>
        <v>#REF!</v>
      </c>
      <c r="D193" s="204" t="e">
        <f>'LICH THI'!#REF!</f>
        <v>#REF!</v>
      </c>
      <c r="E193" s="218" t="e">
        <f>'LICH THI'!#REF!</f>
        <v>#REF!</v>
      </c>
      <c r="F193" s="219" t="e">
        <f>'LICH THI'!#REF!</f>
        <v>#REF!</v>
      </c>
      <c r="G193" s="220" t="e">
        <f>'LICH THI'!#REF!</f>
        <v>#REF!</v>
      </c>
      <c r="H193" s="221" t="e">
        <f>'LICH THI'!#REF!</f>
        <v>#REF!</v>
      </c>
      <c r="I193" s="202" t="e">
        <f>'LICH THI'!#REF!</f>
        <v>#REF!</v>
      </c>
      <c r="J193" s="203" t="e">
        <f>_Ngay</f>
        <v>#REF!</v>
      </c>
      <c r="K193" s="204" t="e">
        <f>'LICH THI'!#REF!</f>
        <v>#REF!</v>
      </c>
      <c r="L193" s="205" t="e">
        <f>'LICH THI'!#REF!</f>
        <v>#REF!</v>
      </c>
      <c r="M193" s="230" t="e">
        <f>'LICH THI'!#REF!</f>
        <v>#REF!</v>
      </c>
      <c r="N193" s="205" t="e">
        <f>'LICH THI'!#REF!</f>
        <v>#REF!</v>
      </c>
      <c r="O193" s="223"/>
      <c r="P193" s="224"/>
      <c r="Q193" s="222"/>
      <c r="R193" s="222"/>
      <c r="S193" s="225"/>
    </row>
    <row r="194" spans="1:19" s="206" customFormat="1" ht="17.25" hidden="1" x14ac:dyDescent="0.3">
      <c r="A194" s="228" t="e">
        <f t="shared" si="2"/>
        <v>#REF!</v>
      </c>
      <c r="B194" s="229" t="e">
        <f>_Gio</f>
        <v>#REF!</v>
      </c>
      <c r="C194" s="217" t="e">
        <f>'LICH THI'!#REF!</f>
        <v>#REF!</v>
      </c>
      <c r="D194" s="204" t="e">
        <f>'LICH THI'!#REF!</f>
        <v>#REF!</v>
      </c>
      <c r="E194" s="218" t="e">
        <f>'LICH THI'!#REF!</f>
        <v>#REF!</v>
      </c>
      <c r="F194" s="219" t="e">
        <f>'LICH THI'!#REF!</f>
        <v>#REF!</v>
      </c>
      <c r="G194" s="220" t="e">
        <f>'LICH THI'!#REF!</f>
        <v>#REF!</v>
      </c>
      <c r="H194" s="221" t="e">
        <f>'LICH THI'!#REF!</f>
        <v>#REF!</v>
      </c>
      <c r="I194" s="202" t="e">
        <f>'LICH THI'!#REF!</f>
        <v>#REF!</v>
      </c>
      <c r="J194" s="203" t="e">
        <f>_Ngay</f>
        <v>#REF!</v>
      </c>
      <c r="K194" s="204" t="e">
        <f>'LICH THI'!#REF!</f>
        <v>#REF!</v>
      </c>
      <c r="L194" s="205" t="e">
        <f>'LICH THI'!#REF!</f>
        <v>#REF!</v>
      </c>
      <c r="M194" s="230" t="e">
        <f>'LICH THI'!#REF!</f>
        <v>#REF!</v>
      </c>
      <c r="N194" s="205" t="e">
        <f>'LICH THI'!#REF!</f>
        <v>#REF!</v>
      </c>
      <c r="O194" s="223"/>
      <c r="P194" s="224"/>
      <c r="Q194" s="222"/>
      <c r="R194" s="222"/>
      <c r="S194" s="225"/>
    </row>
    <row r="195" spans="1:19" s="206" customFormat="1" ht="17.25" hidden="1" x14ac:dyDescent="0.3">
      <c r="A195" s="228" t="e">
        <f t="shared" si="2"/>
        <v>#REF!</v>
      </c>
      <c r="B195" s="229" t="e">
        <f>_Gio</f>
        <v>#REF!</v>
      </c>
      <c r="C195" s="217" t="e">
        <f>'LICH THI'!#REF!</f>
        <v>#REF!</v>
      </c>
      <c r="D195" s="204" t="e">
        <f>'LICH THI'!#REF!</f>
        <v>#REF!</v>
      </c>
      <c r="E195" s="218" t="e">
        <f>'LICH THI'!#REF!</f>
        <v>#REF!</v>
      </c>
      <c r="F195" s="219" t="e">
        <f>'LICH THI'!#REF!</f>
        <v>#REF!</v>
      </c>
      <c r="G195" s="220" t="e">
        <f>'LICH THI'!#REF!</f>
        <v>#REF!</v>
      </c>
      <c r="H195" s="221" t="e">
        <f>'LICH THI'!#REF!</f>
        <v>#REF!</v>
      </c>
      <c r="I195" s="202" t="e">
        <f>'LICH THI'!#REF!</f>
        <v>#REF!</v>
      </c>
      <c r="J195" s="203" t="e">
        <f>_Ngay</f>
        <v>#REF!</v>
      </c>
      <c r="K195" s="204" t="e">
        <f>'LICH THI'!#REF!</f>
        <v>#REF!</v>
      </c>
      <c r="L195" s="205" t="e">
        <f>'LICH THI'!#REF!</f>
        <v>#REF!</v>
      </c>
      <c r="M195" s="230" t="e">
        <f>'LICH THI'!#REF!</f>
        <v>#REF!</v>
      </c>
      <c r="N195" s="205" t="e">
        <f>'LICH THI'!#REF!</f>
        <v>#REF!</v>
      </c>
      <c r="O195" s="223"/>
      <c r="P195" s="224"/>
      <c r="Q195" s="222"/>
      <c r="R195" s="222"/>
      <c r="S195" s="225"/>
    </row>
    <row r="196" spans="1:19" s="206" customFormat="1" ht="17.25" hidden="1" x14ac:dyDescent="0.3">
      <c r="A196" s="228" t="e">
        <f t="shared" si="2"/>
        <v>#REF!</v>
      </c>
      <c r="B196" s="229" t="e">
        <f>_Gio</f>
        <v>#REF!</v>
      </c>
      <c r="C196" s="217" t="e">
        <f>'LICH THI'!#REF!</f>
        <v>#REF!</v>
      </c>
      <c r="D196" s="204" t="e">
        <f>'LICH THI'!#REF!</f>
        <v>#REF!</v>
      </c>
      <c r="E196" s="218" t="e">
        <f>'LICH THI'!#REF!</f>
        <v>#REF!</v>
      </c>
      <c r="F196" s="219" t="e">
        <f>'LICH THI'!#REF!</f>
        <v>#REF!</v>
      </c>
      <c r="G196" s="220" t="e">
        <f>'LICH THI'!#REF!</f>
        <v>#REF!</v>
      </c>
      <c r="H196" s="221" t="e">
        <f>'LICH THI'!#REF!</f>
        <v>#REF!</v>
      </c>
      <c r="I196" s="202" t="e">
        <f>'LICH THI'!#REF!</f>
        <v>#REF!</v>
      </c>
      <c r="J196" s="203" t="e">
        <f>_Ngay</f>
        <v>#REF!</v>
      </c>
      <c r="K196" s="204" t="e">
        <f>'LICH THI'!#REF!</f>
        <v>#REF!</v>
      </c>
      <c r="L196" s="205" t="e">
        <f>'LICH THI'!#REF!</f>
        <v>#REF!</v>
      </c>
      <c r="M196" s="230" t="e">
        <f>'LICH THI'!#REF!</f>
        <v>#REF!</v>
      </c>
      <c r="N196" s="205" t="e">
        <f>'LICH THI'!#REF!</f>
        <v>#REF!</v>
      </c>
      <c r="O196" s="223"/>
      <c r="P196" s="224"/>
      <c r="Q196" s="222"/>
      <c r="R196" s="222"/>
      <c r="S196" s="225"/>
    </row>
    <row r="197" spans="1:19" s="206" customFormat="1" ht="17.25" hidden="1" x14ac:dyDescent="0.3">
      <c r="A197" s="228" t="e">
        <f t="shared" si="2"/>
        <v>#REF!</v>
      </c>
      <c r="B197" s="229" t="e">
        <f>_Gio</f>
        <v>#REF!</v>
      </c>
      <c r="C197" s="217" t="e">
        <f>'LICH THI'!#REF!</f>
        <v>#REF!</v>
      </c>
      <c r="D197" s="204" t="e">
        <f>'LICH THI'!#REF!</f>
        <v>#REF!</v>
      </c>
      <c r="E197" s="218" t="e">
        <f>'LICH THI'!#REF!</f>
        <v>#REF!</v>
      </c>
      <c r="F197" s="219" t="e">
        <f>'LICH THI'!#REF!</f>
        <v>#REF!</v>
      </c>
      <c r="G197" s="220" t="e">
        <f>'LICH THI'!#REF!</f>
        <v>#REF!</v>
      </c>
      <c r="H197" s="221" t="e">
        <f>'LICH THI'!#REF!</f>
        <v>#REF!</v>
      </c>
      <c r="I197" s="202" t="e">
        <f>'LICH THI'!#REF!</f>
        <v>#REF!</v>
      </c>
      <c r="J197" s="203" t="e">
        <f>_Ngay</f>
        <v>#REF!</v>
      </c>
      <c r="K197" s="204" t="e">
        <f>'LICH THI'!#REF!</f>
        <v>#REF!</v>
      </c>
      <c r="L197" s="205" t="e">
        <f>'LICH THI'!#REF!</f>
        <v>#REF!</v>
      </c>
      <c r="M197" s="230" t="e">
        <f>'LICH THI'!#REF!</f>
        <v>#REF!</v>
      </c>
      <c r="N197" s="205" t="e">
        <f>'LICH THI'!#REF!</f>
        <v>#REF!</v>
      </c>
      <c r="O197" s="223"/>
      <c r="P197" s="224"/>
      <c r="Q197" s="222"/>
      <c r="R197" s="222"/>
      <c r="S197" s="225"/>
    </row>
    <row r="198" spans="1:19" s="206" customFormat="1" ht="17.25" hidden="1" x14ac:dyDescent="0.3">
      <c r="A198" s="228" t="e">
        <f t="shared" si="2"/>
        <v>#REF!</v>
      </c>
      <c r="B198" s="229" t="e">
        <f>_Gio</f>
        <v>#REF!</v>
      </c>
      <c r="C198" s="217" t="e">
        <f>'LICH THI'!#REF!</f>
        <v>#REF!</v>
      </c>
      <c r="D198" s="204" t="e">
        <f>'LICH THI'!#REF!</f>
        <v>#REF!</v>
      </c>
      <c r="E198" s="218" t="e">
        <f>'LICH THI'!#REF!</f>
        <v>#REF!</v>
      </c>
      <c r="F198" s="219" t="e">
        <f>'LICH THI'!#REF!</f>
        <v>#REF!</v>
      </c>
      <c r="G198" s="220" t="e">
        <f>'LICH THI'!#REF!</f>
        <v>#REF!</v>
      </c>
      <c r="H198" s="221" t="e">
        <f>'LICH THI'!#REF!</f>
        <v>#REF!</v>
      </c>
      <c r="I198" s="202" t="e">
        <f>'LICH THI'!#REF!</f>
        <v>#REF!</v>
      </c>
      <c r="J198" s="203" t="e">
        <f>_Ngay</f>
        <v>#REF!</v>
      </c>
      <c r="K198" s="204" t="e">
        <f>'LICH THI'!#REF!</f>
        <v>#REF!</v>
      </c>
      <c r="L198" s="205" t="e">
        <f>'LICH THI'!#REF!</f>
        <v>#REF!</v>
      </c>
      <c r="M198" s="230" t="e">
        <f>'LICH THI'!#REF!</f>
        <v>#REF!</v>
      </c>
      <c r="N198" s="205" t="e">
        <f>'LICH THI'!#REF!</f>
        <v>#REF!</v>
      </c>
      <c r="O198" s="223"/>
      <c r="P198" s="224"/>
      <c r="Q198" s="222"/>
      <c r="R198" s="222"/>
      <c r="S198" s="225"/>
    </row>
    <row r="199" spans="1:19" s="206" customFormat="1" ht="17.25" hidden="1" x14ac:dyDescent="0.3">
      <c r="A199" s="228" t="e">
        <f t="shared" si="2"/>
        <v>#REF!</v>
      </c>
      <c r="B199" s="229" t="e">
        <f>_Gio</f>
        <v>#REF!</v>
      </c>
      <c r="C199" s="217" t="e">
        <f>'LICH THI'!#REF!</f>
        <v>#REF!</v>
      </c>
      <c r="D199" s="204" t="e">
        <f>'LICH THI'!#REF!</f>
        <v>#REF!</v>
      </c>
      <c r="E199" s="218" t="e">
        <f>'LICH THI'!#REF!</f>
        <v>#REF!</v>
      </c>
      <c r="F199" s="219" t="e">
        <f>'LICH THI'!#REF!</f>
        <v>#REF!</v>
      </c>
      <c r="G199" s="220" t="e">
        <f>'LICH THI'!#REF!</f>
        <v>#REF!</v>
      </c>
      <c r="H199" s="221" t="e">
        <f>'LICH THI'!#REF!</f>
        <v>#REF!</v>
      </c>
      <c r="I199" s="202" t="e">
        <f>'LICH THI'!#REF!</f>
        <v>#REF!</v>
      </c>
      <c r="J199" s="203" t="e">
        <f>_Ngay</f>
        <v>#REF!</v>
      </c>
      <c r="K199" s="204" t="e">
        <f>'LICH THI'!#REF!</f>
        <v>#REF!</v>
      </c>
      <c r="L199" s="205" t="e">
        <f>'LICH THI'!#REF!</f>
        <v>#REF!</v>
      </c>
      <c r="M199" s="230" t="e">
        <f>'LICH THI'!#REF!</f>
        <v>#REF!</v>
      </c>
      <c r="N199" s="205" t="e">
        <f>'LICH THI'!#REF!</f>
        <v>#REF!</v>
      </c>
      <c r="O199" s="223"/>
      <c r="P199" s="224"/>
      <c r="Q199" s="222"/>
      <c r="R199" s="222"/>
      <c r="S199" s="225"/>
    </row>
    <row r="200" spans="1:19" s="206" customFormat="1" ht="17.25" hidden="1" x14ac:dyDescent="0.3">
      <c r="A200" s="228" t="e">
        <f t="shared" si="2"/>
        <v>#REF!</v>
      </c>
      <c r="B200" s="229" t="e">
        <f>_Gio</f>
        <v>#REF!</v>
      </c>
      <c r="C200" s="217" t="e">
        <f>'LICH THI'!#REF!</f>
        <v>#REF!</v>
      </c>
      <c r="D200" s="204" t="e">
        <f>'LICH THI'!#REF!</f>
        <v>#REF!</v>
      </c>
      <c r="E200" s="218" t="e">
        <f>'LICH THI'!#REF!</f>
        <v>#REF!</v>
      </c>
      <c r="F200" s="219" t="e">
        <f>'LICH THI'!#REF!</f>
        <v>#REF!</v>
      </c>
      <c r="G200" s="220" t="e">
        <f>'LICH THI'!#REF!</f>
        <v>#REF!</v>
      </c>
      <c r="H200" s="221" t="e">
        <f>'LICH THI'!#REF!</f>
        <v>#REF!</v>
      </c>
      <c r="I200" s="202" t="e">
        <f>'LICH THI'!#REF!</f>
        <v>#REF!</v>
      </c>
      <c r="J200" s="203" t="e">
        <f>_Ngay</f>
        <v>#REF!</v>
      </c>
      <c r="K200" s="204" t="e">
        <f>'LICH THI'!#REF!</f>
        <v>#REF!</v>
      </c>
      <c r="L200" s="205" t="e">
        <f>'LICH THI'!#REF!</f>
        <v>#REF!</v>
      </c>
      <c r="M200" s="230" t="e">
        <f>'LICH THI'!#REF!</f>
        <v>#REF!</v>
      </c>
      <c r="N200" s="205" t="e">
        <f>'LICH THI'!#REF!</f>
        <v>#REF!</v>
      </c>
      <c r="O200" s="223"/>
      <c r="P200" s="224"/>
      <c r="Q200" s="222"/>
      <c r="R200" s="222"/>
      <c r="S200" s="225"/>
    </row>
    <row r="201" spans="1:19" s="206" customFormat="1" ht="17.25" hidden="1" x14ac:dyDescent="0.3">
      <c r="A201" s="228" t="e">
        <f t="shared" si="2"/>
        <v>#REF!</v>
      </c>
      <c r="B201" s="229" t="e">
        <f>_Gio</f>
        <v>#REF!</v>
      </c>
      <c r="C201" s="217" t="e">
        <f>'LICH THI'!#REF!</f>
        <v>#REF!</v>
      </c>
      <c r="D201" s="204" t="e">
        <f>'LICH THI'!#REF!</f>
        <v>#REF!</v>
      </c>
      <c r="E201" s="218" t="e">
        <f>'LICH THI'!#REF!</f>
        <v>#REF!</v>
      </c>
      <c r="F201" s="219" t="e">
        <f>'LICH THI'!#REF!</f>
        <v>#REF!</v>
      </c>
      <c r="G201" s="220" t="e">
        <f>'LICH THI'!#REF!</f>
        <v>#REF!</v>
      </c>
      <c r="H201" s="221" t="e">
        <f>'LICH THI'!#REF!</f>
        <v>#REF!</v>
      </c>
      <c r="I201" s="202" t="e">
        <f>'LICH THI'!#REF!</f>
        <v>#REF!</v>
      </c>
      <c r="J201" s="203" t="e">
        <f>_Ngay</f>
        <v>#REF!</v>
      </c>
      <c r="K201" s="204" t="e">
        <f>'LICH THI'!#REF!</f>
        <v>#REF!</v>
      </c>
      <c r="L201" s="205" t="e">
        <f>'LICH THI'!#REF!</f>
        <v>#REF!</v>
      </c>
      <c r="M201" s="230" t="e">
        <f>'LICH THI'!#REF!</f>
        <v>#REF!</v>
      </c>
      <c r="N201" s="205" t="e">
        <f>'LICH THI'!#REF!</f>
        <v>#REF!</v>
      </c>
      <c r="O201" s="223"/>
      <c r="P201" s="224"/>
      <c r="Q201" s="222"/>
      <c r="R201" s="222"/>
      <c r="S201" s="225"/>
    </row>
    <row r="202" spans="1:19" s="206" customFormat="1" ht="17.25" hidden="1" x14ac:dyDescent="0.3">
      <c r="A202" s="228" t="e">
        <f t="shared" si="2"/>
        <v>#REF!</v>
      </c>
      <c r="B202" s="229" t="e">
        <f>_Gio</f>
        <v>#REF!</v>
      </c>
      <c r="C202" s="217" t="e">
        <f>'LICH THI'!#REF!</f>
        <v>#REF!</v>
      </c>
      <c r="D202" s="204" t="e">
        <f>'LICH THI'!#REF!</f>
        <v>#REF!</v>
      </c>
      <c r="E202" s="218" t="e">
        <f>'LICH THI'!#REF!</f>
        <v>#REF!</v>
      </c>
      <c r="F202" s="219" t="e">
        <f>'LICH THI'!#REF!</f>
        <v>#REF!</v>
      </c>
      <c r="G202" s="220" t="e">
        <f>'LICH THI'!#REF!</f>
        <v>#REF!</v>
      </c>
      <c r="H202" s="221" t="e">
        <f>'LICH THI'!#REF!</f>
        <v>#REF!</v>
      </c>
      <c r="I202" s="202" t="e">
        <f>'LICH THI'!#REF!</f>
        <v>#REF!</v>
      </c>
      <c r="J202" s="203" t="e">
        <f>_Ngay</f>
        <v>#REF!</v>
      </c>
      <c r="K202" s="204" t="e">
        <f>'LICH THI'!#REF!</f>
        <v>#REF!</v>
      </c>
      <c r="L202" s="205" t="e">
        <f>'LICH THI'!#REF!</f>
        <v>#REF!</v>
      </c>
      <c r="M202" s="230" t="e">
        <f>'LICH THI'!#REF!</f>
        <v>#REF!</v>
      </c>
      <c r="N202" s="205" t="e">
        <f>'LICH THI'!#REF!</f>
        <v>#REF!</v>
      </c>
      <c r="O202" s="223"/>
      <c r="P202" s="224"/>
      <c r="Q202" s="222"/>
      <c r="R202" s="222"/>
      <c r="S202" s="225"/>
    </row>
    <row r="203" spans="1:19" s="206" customFormat="1" ht="17.25" hidden="1" x14ac:dyDescent="0.3">
      <c r="A203" s="228" t="e">
        <f t="shared" si="2"/>
        <v>#REF!</v>
      </c>
      <c r="B203" s="229" t="e">
        <f>_Gio</f>
        <v>#REF!</v>
      </c>
      <c r="C203" s="217" t="e">
        <f>'LICH THI'!#REF!</f>
        <v>#REF!</v>
      </c>
      <c r="D203" s="204" t="e">
        <f>'LICH THI'!#REF!</f>
        <v>#REF!</v>
      </c>
      <c r="E203" s="218" t="e">
        <f>'LICH THI'!#REF!</f>
        <v>#REF!</v>
      </c>
      <c r="F203" s="219" t="e">
        <f>'LICH THI'!#REF!</f>
        <v>#REF!</v>
      </c>
      <c r="G203" s="220" t="e">
        <f>'LICH THI'!#REF!</f>
        <v>#REF!</v>
      </c>
      <c r="H203" s="221" t="e">
        <f>'LICH THI'!#REF!</f>
        <v>#REF!</v>
      </c>
      <c r="I203" s="202" t="e">
        <f>'LICH THI'!#REF!</f>
        <v>#REF!</v>
      </c>
      <c r="J203" s="203" t="e">
        <f>_Ngay</f>
        <v>#REF!</v>
      </c>
      <c r="K203" s="204" t="e">
        <f>'LICH THI'!#REF!</f>
        <v>#REF!</v>
      </c>
      <c r="L203" s="205" t="e">
        <f>'LICH THI'!#REF!</f>
        <v>#REF!</v>
      </c>
      <c r="M203" s="230" t="e">
        <f>'LICH THI'!#REF!</f>
        <v>#REF!</v>
      </c>
      <c r="N203" s="205" t="e">
        <f>'LICH THI'!#REF!</f>
        <v>#REF!</v>
      </c>
      <c r="O203" s="223"/>
      <c r="P203" s="224"/>
      <c r="Q203" s="222"/>
      <c r="R203" s="222"/>
      <c r="S203" s="225"/>
    </row>
    <row r="204" spans="1:19" s="206" customFormat="1" ht="17.25" hidden="1" x14ac:dyDescent="0.3">
      <c r="A204" s="228" t="e">
        <f t="shared" si="2"/>
        <v>#REF!</v>
      </c>
      <c r="B204" s="229" t="e">
        <f>_Gio</f>
        <v>#REF!</v>
      </c>
      <c r="C204" s="217" t="e">
        <f>'LICH THI'!#REF!</f>
        <v>#REF!</v>
      </c>
      <c r="D204" s="204" t="e">
        <f>'LICH THI'!#REF!</f>
        <v>#REF!</v>
      </c>
      <c r="E204" s="218" t="e">
        <f>'LICH THI'!#REF!</f>
        <v>#REF!</v>
      </c>
      <c r="F204" s="219" t="e">
        <f>'LICH THI'!#REF!</f>
        <v>#REF!</v>
      </c>
      <c r="G204" s="220" t="e">
        <f>'LICH THI'!#REF!</f>
        <v>#REF!</v>
      </c>
      <c r="H204" s="221" t="e">
        <f>'LICH THI'!#REF!</f>
        <v>#REF!</v>
      </c>
      <c r="I204" s="202" t="e">
        <f>'LICH THI'!#REF!</f>
        <v>#REF!</v>
      </c>
      <c r="J204" s="203" t="e">
        <f>_Ngay</f>
        <v>#REF!</v>
      </c>
      <c r="K204" s="204" t="e">
        <f>'LICH THI'!#REF!</f>
        <v>#REF!</v>
      </c>
      <c r="L204" s="205" t="e">
        <f>'LICH THI'!#REF!</f>
        <v>#REF!</v>
      </c>
      <c r="M204" s="230" t="e">
        <f>'LICH THI'!#REF!</f>
        <v>#REF!</v>
      </c>
      <c r="N204" s="205" t="e">
        <f>'LICH THI'!#REF!</f>
        <v>#REF!</v>
      </c>
      <c r="O204" s="223"/>
      <c r="P204" s="224"/>
      <c r="Q204" s="222"/>
      <c r="R204" s="222"/>
      <c r="S204" s="225"/>
    </row>
    <row r="205" spans="1:19" s="206" customFormat="1" ht="17.25" hidden="1" x14ac:dyDescent="0.3">
      <c r="A205" s="228" t="e">
        <f t="shared" si="2"/>
        <v>#REF!</v>
      </c>
      <c r="B205" s="229" t="e">
        <f>_Gio</f>
        <v>#REF!</v>
      </c>
      <c r="C205" s="217" t="e">
        <f>'LICH THI'!#REF!</f>
        <v>#REF!</v>
      </c>
      <c r="D205" s="204" t="e">
        <f>'LICH THI'!#REF!</f>
        <v>#REF!</v>
      </c>
      <c r="E205" s="218" t="e">
        <f>'LICH THI'!#REF!</f>
        <v>#REF!</v>
      </c>
      <c r="F205" s="219" t="e">
        <f>'LICH THI'!#REF!</f>
        <v>#REF!</v>
      </c>
      <c r="G205" s="220" t="e">
        <f>'LICH THI'!#REF!</f>
        <v>#REF!</v>
      </c>
      <c r="H205" s="221" t="e">
        <f>'LICH THI'!#REF!</f>
        <v>#REF!</v>
      </c>
      <c r="I205" s="202" t="e">
        <f>'LICH THI'!#REF!</f>
        <v>#REF!</v>
      </c>
      <c r="J205" s="203" t="e">
        <f>_Ngay</f>
        <v>#REF!</v>
      </c>
      <c r="K205" s="204" t="e">
        <f>'LICH THI'!#REF!</f>
        <v>#REF!</v>
      </c>
      <c r="L205" s="205" t="e">
        <f>'LICH THI'!#REF!</f>
        <v>#REF!</v>
      </c>
      <c r="M205" s="230" t="e">
        <f>'LICH THI'!#REF!</f>
        <v>#REF!</v>
      </c>
      <c r="N205" s="205" t="e">
        <f>'LICH THI'!#REF!</f>
        <v>#REF!</v>
      </c>
      <c r="O205" s="223"/>
      <c r="P205" s="224"/>
      <c r="Q205" s="222"/>
      <c r="R205" s="222"/>
      <c r="S205" s="225"/>
    </row>
    <row r="206" spans="1:19" s="206" customFormat="1" ht="17.25" hidden="1" x14ac:dyDescent="0.3">
      <c r="A206" s="228" t="e">
        <f t="shared" si="2"/>
        <v>#REF!</v>
      </c>
      <c r="B206" s="229" t="e">
        <f>_Gio</f>
        <v>#REF!</v>
      </c>
      <c r="C206" s="217" t="e">
        <f>'LICH THI'!#REF!</f>
        <v>#REF!</v>
      </c>
      <c r="D206" s="204" t="e">
        <f>'LICH THI'!#REF!</f>
        <v>#REF!</v>
      </c>
      <c r="E206" s="218" t="e">
        <f>'LICH THI'!#REF!</f>
        <v>#REF!</v>
      </c>
      <c r="F206" s="219" t="e">
        <f>'LICH THI'!#REF!</f>
        <v>#REF!</v>
      </c>
      <c r="G206" s="220" t="e">
        <f>'LICH THI'!#REF!</f>
        <v>#REF!</v>
      </c>
      <c r="H206" s="221" t="e">
        <f>'LICH THI'!#REF!</f>
        <v>#REF!</v>
      </c>
      <c r="I206" s="202" t="e">
        <f>'LICH THI'!#REF!</f>
        <v>#REF!</v>
      </c>
      <c r="J206" s="203" t="e">
        <f>_Ngay</f>
        <v>#REF!</v>
      </c>
      <c r="K206" s="204" t="e">
        <f>'LICH THI'!#REF!</f>
        <v>#REF!</v>
      </c>
      <c r="L206" s="205" t="e">
        <f>'LICH THI'!#REF!</f>
        <v>#REF!</v>
      </c>
      <c r="M206" s="230" t="e">
        <f>'LICH THI'!#REF!</f>
        <v>#REF!</v>
      </c>
      <c r="N206" s="205" t="e">
        <f>'LICH THI'!#REF!</f>
        <v>#REF!</v>
      </c>
      <c r="O206" s="223"/>
      <c r="P206" s="224"/>
      <c r="Q206" s="222"/>
      <c r="R206" s="222"/>
      <c r="S206" s="225"/>
    </row>
    <row r="207" spans="1:19" s="206" customFormat="1" ht="17.25" hidden="1" x14ac:dyDescent="0.3">
      <c r="A207" s="228" t="e">
        <f t="shared" si="2"/>
        <v>#REF!</v>
      </c>
      <c r="B207" s="229" t="e">
        <f>_Gio</f>
        <v>#REF!</v>
      </c>
      <c r="C207" s="217" t="e">
        <f>'LICH THI'!#REF!</f>
        <v>#REF!</v>
      </c>
      <c r="D207" s="204" t="e">
        <f>'LICH THI'!#REF!</f>
        <v>#REF!</v>
      </c>
      <c r="E207" s="218" t="e">
        <f>'LICH THI'!#REF!</f>
        <v>#REF!</v>
      </c>
      <c r="F207" s="219" t="e">
        <f>'LICH THI'!#REF!</f>
        <v>#REF!</v>
      </c>
      <c r="G207" s="220" t="e">
        <f>'LICH THI'!#REF!</f>
        <v>#REF!</v>
      </c>
      <c r="H207" s="221" t="e">
        <f>'LICH THI'!#REF!</f>
        <v>#REF!</v>
      </c>
      <c r="I207" s="202" t="e">
        <f>'LICH THI'!#REF!</f>
        <v>#REF!</v>
      </c>
      <c r="J207" s="203" t="e">
        <f>_Ngay</f>
        <v>#REF!</v>
      </c>
      <c r="K207" s="204" t="e">
        <f>'LICH THI'!#REF!</f>
        <v>#REF!</v>
      </c>
      <c r="L207" s="205" t="e">
        <f>'LICH THI'!#REF!</f>
        <v>#REF!</v>
      </c>
      <c r="M207" s="230" t="e">
        <f>'LICH THI'!#REF!</f>
        <v>#REF!</v>
      </c>
      <c r="N207" s="205" t="e">
        <f>'LICH THI'!#REF!</f>
        <v>#REF!</v>
      </c>
      <c r="O207" s="223"/>
      <c r="P207" s="224"/>
      <c r="Q207" s="222"/>
      <c r="R207" s="222"/>
      <c r="S207" s="225"/>
    </row>
    <row r="208" spans="1:19" s="206" customFormat="1" ht="17.25" hidden="1" x14ac:dyDescent="0.3">
      <c r="A208" s="228" t="e">
        <f t="shared" ref="A208:A271" si="3">_Ngay_gio</f>
        <v>#REF!</v>
      </c>
      <c r="B208" s="229" t="e">
        <f>_Gio</f>
        <v>#REF!</v>
      </c>
      <c r="C208" s="217" t="e">
        <f>'LICH THI'!#REF!</f>
        <v>#REF!</v>
      </c>
      <c r="D208" s="204" t="e">
        <f>'LICH THI'!#REF!</f>
        <v>#REF!</v>
      </c>
      <c r="E208" s="218" t="e">
        <f>'LICH THI'!#REF!</f>
        <v>#REF!</v>
      </c>
      <c r="F208" s="219" t="e">
        <f>'LICH THI'!#REF!</f>
        <v>#REF!</v>
      </c>
      <c r="G208" s="220" t="e">
        <f>'LICH THI'!#REF!</f>
        <v>#REF!</v>
      </c>
      <c r="H208" s="221" t="e">
        <f>'LICH THI'!#REF!</f>
        <v>#REF!</v>
      </c>
      <c r="I208" s="202" t="e">
        <f>'LICH THI'!#REF!</f>
        <v>#REF!</v>
      </c>
      <c r="J208" s="203" t="e">
        <f>_Ngay</f>
        <v>#REF!</v>
      </c>
      <c r="K208" s="204" t="e">
        <f>'LICH THI'!#REF!</f>
        <v>#REF!</v>
      </c>
      <c r="L208" s="205" t="e">
        <f>'LICH THI'!#REF!</f>
        <v>#REF!</v>
      </c>
      <c r="M208" s="230" t="e">
        <f>'LICH THI'!#REF!</f>
        <v>#REF!</v>
      </c>
      <c r="N208" s="205" t="e">
        <f>'LICH THI'!#REF!</f>
        <v>#REF!</v>
      </c>
      <c r="O208" s="223"/>
      <c r="P208" s="224"/>
      <c r="Q208" s="222"/>
      <c r="R208" s="222"/>
      <c r="S208" s="225"/>
    </row>
    <row r="209" spans="1:19" s="206" customFormat="1" ht="17.25" hidden="1" x14ac:dyDescent="0.3">
      <c r="A209" s="228" t="e">
        <f t="shared" si="3"/>
        <v>#REF!</v>
      </c>
      <c r="B209" s="229" t="e">
        <f>_Gio</f>
        <v>#REF!</v>
      </c>
      <c r="C209" s="217" t="e">
        <f>'LICH THI'!#REF!</f>
        <v>#REF!</v>
      </c>
      <c r="D209" s="204" t="e">
        <f>'LICH THI'!#REF!</f>
        <v>#REF!</v>
      </c>
      <c r="E209" s="218" t="e">
        <f>'LICH THI'!#REF!</f>
        <v>#REF!</v>
      </c>
      <c r="F209" s="219" t="e">
        <f>'LICH THI'!#REF!</f>
        <v>#REF!</v>
      </c>
      <c r="G209" s="220" t="e">
        <f>'LICH THI'!#REF!</f>
        <v>#REF!</v>
      </c>
      <c r="H209" s="221" t="e">
        <f>'LICH THI'!#REF!</f>
        <v>#REF!</v>
      </c>
      <c r="I209" s="202" t="e">
        <f>'LICH THI'!#REF!</f>
        <v>#REF!</v>
      </c>
      <c r="J209" s="203" t="e">
        <f>_Ngay</f>
        <v>#REF!</v>
      </c>
      <c r="K209" s="204" t="e">
        <f>'LICH THI'!#REF!</f>
        <v>#REF!</v>
      </c>
      <c r="L209" s="205" t="e">
        <f>'LICH THI'!#REF!</f>
        <v>#REF!</v>
      </c>
      <c r="M209" s="230" t="e">
        <f>'LICH THI'!#REF!</f>
        <v>#REF!</v>
      </c>
      <c r="N209" s="205" t="e">
        <f>'LICH THI'!#REF!</f>
        <v>#REF!</v>
      </c>
      <c r="O209" s="223"/>
      <c r="P209" s="224"/>
      <c r="Q209" s="222"/>
      <c r="R209" s="222"/>
      <c r="S209" s="225"/>
    </row>
    <row r="210" spans="1:19" s="206" customFormat="1" ht="17.25" hidden="1" x14ac:dyDescent="0.3">
      <c r="A210" s="228" t="e">
        <f t="shared" si="3"/>
        <v>#REF!</v>
      </c>
      <c r="B210" s="229" t="e">
        <f>_Gio</f>
        <v>#REF!</v>
      </c>
      <c r="C210" s="217" t="e">
        <f>'LICH THI'!#REF!</f>
        <v>#REF!</v>
      </c>
      <c r="D210" s="204" t="e">
        <f>'LICH THI'!#REF!</f>
        <v>#REF!</v>
      </c>
      <c r="E210" s="218" t="e">
        <f>'LICH THI'!#REF!</f>
        <v>#REF!</v>
      </c>
      <c r="F210" s="219" t="e">
        <f>'LICH THI'!#REF!</f>
        <v>#REF!</v>
      </c>
      <c r="G210" s="220" t="e">
        <f>'LICH THI'!#REF!</f>
        <v>#REF!</v>
      </c>
      <c r="H210" s="221" t="e">
        <f>'LICH THI'!#REF!</f>
        <v>#REF!</v>
      </c>
      <c r="I210" s="202" t="e">
        <f>'LICH THI'!#REF!</f>
        <v>#REF!</v>
      </c>
      <c r="J210" s="203" t="e">
        <f>_Ngay</f>
        <v>#REF!</v>
      </c>
      <c r="K210" s="204" t="e">
        <f>'LICH THI'!#REF!</f>
        <v>#REF!</v>
      </c>
      <c r="L210" s="205" t="e">
        <f>'LICH THI'!#REF!</f>
        <v>#REF!</v>
      </c>
      <c r="M210" s="230" t="e">
        <f>'LICH THI'!#REF!</f>
        <v>#REF!</v>
      </c>
      <c r="N210" s="205" t="e">
        <f>'LICH THI'!#REF!</f>
        <v>#REF!</v>
      </c>
      <c r="O210" s="223"/>
      <c r="P210" s="224"/>
      <c r="Q210" s="222"/>
      <c r="R210" s="222"/>
      <c r="S210" s="225"/>
    </row>
    <row r="211" spans="1:19" s="206" customFormat="1" ht="17.25" hidden="1" x14ac:dyDescent="0.3">
      <c r="A211" s="228" t="e">
        <f t="shared" si="3"/>
        <v>#REF!</v>
      </c>
      <c r="B211" s="229" t="e">
        <f>_Gio</f>
        <v>#REF!</v>
      </c>
      <c r="C211" s="217" t="e">
        <f>'LICH THI'!#REF!</f>
        <v>#REF!</v>
      </c>
      <c r="D211" s="204" t="e">
        <f>'LICH THI'!#REF!</f>
        <v>#REF!</v>
      </c>
      <c r="E211" s="218" t="e">
        <f>'LICH THI'!#REF!</f>
        <v>#REF!</v>
      </c>
      <c r="F211" s="219" t="e">
        <f>'LICH THI'!#REF!</f>
        <v>#REF!</v>
      </c>
      <c r="G211" s="220" t="e">
        <f>'LICH THI'!#REF!</f>
        <v>#REF!</v>
      </c>
      <c r="H211" s="221" t="e">
        <f>'LICH THI'!#REF!</f>
        <v>#REF!</v>
      </c>
      <c r="I211" s="202" t="e">
        <f>'LICH THI'!#REF!</f>
        <v>#REF!</v>
      </c>
      <c r="J211" s="203" t="e">
        <f>_Ngay</f>
        <v>#REF!</v>
      </c>
      <c r="K211" s="204" t="e">
        <f>'LICH THI'!#REF!</f>
        <v>#REF!</v>
      </c>
      <c r="L211" s="205" t="e">
        <f>'LICH THI'!#REF!</f>
        <v>#REF!</v>
      </c>
      <c r="M211" s="230" t="e">
        <f>'LICH THI'!#REF!</f>
        <v>#REF!</v>
      </c>
      <c r="N211" s="205" t="e">
        <f>'LICH THI'!#REF!</f>
        <v>#REF!</v>
      </c>
      <c r="O211" s="223"/>
      <c r="P211" s="224"/>
      <c r="Q211" s="222"/>
      <c r="R211" s="222"/>
      <c r="S211" s="225"/>
    </row>
    <row r="212" spans="1:19" s="206" customFormat="1" ht="17.25" hidden="1" x14ac:dyDescent="0.3">
      <c r="A212" s="228" t="e">
        <f t="shared" si="3"/>
        <v>#REF!</v>
      </c>
      <c r="B212" s="229" t="e">
        <f>_Gio</f>
        <v>#REF!</v>
      </c>
      <c r="C212" s="217" t="e">
        <f>'LICH THI'!#REF!</f>
        <v>#REF!</v>
      </c>
      <c r="D212" s="204" t="e">
        <f>'LICH THI'!#REF!</f>
        <v>#REF!</v>
      </c>
      <c r="E212" s="218" t="e">
        <f>'LICH THI'!#REF!</f>
        <v>#REF!</v>
      </c>
      <c r="F212" s="219" t="e">
        <f>'LICH THI'!#REF!</f>
        <v>#REF!</v>
      </c>
      <c r="G212" s="220" t="e">
        <f>'LICH THI'!#REF!</f>
        <v>#REF!</v>
      </c>
      <c r="H212" s="221" t="e">
        <f>'LICH THI'!#REF!</f>
        <v>#REF!</v>
      </c>
      <c r="I212" s="202" t="e">
        <f>'LICH THI'!#REF!</f>
        <v>#REF!</v>
      </c>
      <c r="J212" s="203" t="e">
        <f>_Ngay</f>
        <v>#REF!</v>
      </c>
      <c r="K212" s="204" t="e">
        <f>'LICH THI'!#REF!</f>
        <v>#REF!</v>
      </c>
      <c r="L212" s="205" t="e">
        <f>'LICH THI'!#REF!</f>
        <v>#REF!</v>
      </c>
      <c r="M212" s="230" t="e">
        <f>'LICH THI'!#REF!</f>
        <v>#REF!</v>
      </c>
      <c r="N212" s="205" t="e">
        <f>'LICH THI'!#REF!</f>
        <v>#REF!</v>
      </c>
      <c r="O212" s="223"/>
      <c r="P212" s="224"/>
      <c r="Q212" s="222"/>
      <c r="R212" s="222"/>
      <c r="S212" s="225"/>
    </row>
    <row r="213" spans="1:19" s="206" customFormat="1" ht="17.25" hidden="1" x14ac:dyDescent="0.3">
      <c r="A213" s="228" t="e">
        <f t="shared" si="3"/>
        <v>#REF!</v>
      </c>
      <c r="B213" s="229" t="e">
        <f>_Gio</f>
        <v>#REF!</v>
      </c>
      <c r="C213" s="217" t="e">
        <f>'LICH THI'!#REF!</f>
        <v>#REF!</v>
      </c>
      <c r="D213" s="204" t="e">
        <f>'LICH THI'!#REF!</f>
        <v>#REF!</v>
      </c>
      <c r="E213" s="218" t="e">
        <f>'LICH THI'!#REF!</f>
        <v>#REF!</v>
      </c>
      <c r="F213" s="219" t="e">
        <f>'LICH THI'!#REF!</f>
        <v>#REF!</v>
      </c>
      <c r="G213" s="220" t="e">
        <f>'LICH THI'!#REF!</f>
        <v>#REF!</v>
      </c>
      <c r="H213" s="221" t="e">
        <f>'LICH THI'!#REF!</f>
        <v>#REF!</v>
      </c>
      <c r="I213" s="202" t="e">
        <f>'LICH THI'!#REF!</f>
        <v>#REF!</v>
      </c>
      <c r="J213" s="203" t="e">
        <f>_Ngay</f>
        <v>#REF!</v>
      </c>
      <c r="K213" s="204" t="e">
        <f>'LICH THI'!#REF!</f>
        <v>#REF!</v>
      </c>
      <c r="L213" s="205" t="e">
        <f>'LICH THI'!#REF!</f>
        <v>#REF!</v>
      </c>
      <c r="M213" s="230" t="e">
        <f>'LICH THI'!#REF!</f>
        <v>#REF!</v>
      </c>
      <c r="N213" s="205" t="e">
        <f>'LICH THI'!#REF!</f>
        <v>#REF!</v>
      </c>
      <c r="O213" s="223"/>
      <c r="P213" s="224"/>
      <c r="Q213" s="222"/>
      <c r="R213" s="222"/>
      <c r="S213" s="225"/>
    </row>
    <row r="214" spans="1:19" s="206" customFormat="1" ht="17.25" hidden="1" x14ac:dyDescent="0.3">
      <c r="A214" s="228" t="e">
        <f t="shared" si="3"/>
        <v>#REF!</v>
      </c>
      <c r="B214" s="229" t="e">
        <f>_Gio</f>
        <v>#REF!</v>
      </c>
      <c r="C214" s="217" t="e">
        <f>'LICH THI'!#REF!</f>
        <v>#REF!</v>
      </c>
      <c r="D214" s="204" t="e">
        <f>'LICH THI'!#REF!</f>
        <v>#REF!</v>
      </c>
      <c r="E214" s="218" t="e">
        <f>'LICH THI'!#REF!</f>
        <v>#REF!</v>
      </c>
      <c r="F214" s="219" t="e">
        <f>'LICH THI'!#REF!</f>
        <v>#REF!</v>
      </c>
      <c r="G214" s="220" t="e">
        <f>'LICH THI'!#REF!</f>
        <v>#REF!</v>
      </c>
      <c r="H214" s="221" t="e">
        <f>'LICH THI'!#REF!</f>
        <v>#REF!</v>
      </c>
      <c r="I214" s="202" t="e">
        <f>'LICH THI'!#REF!</f>
        <v>#REF!</v>
      </c>
      <c r="J214" s="203" t="e">
        <f>_Ngay</f>
        <v>#REF!</v>
      </c>
      <c r="K214" s="204" t="e">
        <f>'LICH THI'!#REF!</f>
        <v>#REF!</v>
      </c>
      <c r="L214" s="205" t="e">
        <f>'LICH THI'!#REF!</f>
        <v>#REF!</v>
      </c>
      <c r="M214" s="230" t="e">
        <f>'LICH THI'!#REF!</f>
        <v>#REF!</v>
      </c>
      <c r="N214" s="205" t="e">
        <f>'LICH THI'!#REF!</f>
        <v>#REF!</v>
      </c>
      <c r="O214" s="223"/>
      <c r="P214" s="224"/>
      <c r="Q214" s="222"/>
      <c r="R214" s="222"/>
      <c r="S214" s="225"/>
    </row>
    <row r="215" spans="1:19" s="206" customFormat="1" ht="17.25" hidden="1" x14ac:dyDescent="0.3">
      <c r="A215" s="228" t="e">
        <f t="shared" si="3"/>
        <v>#REF!</v>
      </c>
      <c r="B215" s="229" t="e">
        <f>_Gio</f>
        <v>#REF!</v>
      </c>
      <c r="C215" s="217" t="e">
        <f>'LICH THI'!#REF!</f>
        <v>#REF!</v>
      </c>
      <c r="D215" s="204" t="e">
        <f>'LICH THI'!#REF!</f>
        <v>#REF!</v>
      </c>
      <c r="E215" s="218" t="e">
        <f>'LICH THI'!#REF!</f>
        <v>#REF!</v>
      </c>
      <c r="F215" s="219" t="e">
        <f>'LICH THI'!#REF!</f>
        <v>#REF!</v>
      </c>
      <c r="G215" s="220" t="e">
        <f>'LICH THI'!#REF!</f>
        <v>#REF!</v>
      </c>
      <c r="H215" s="221" t="e">
        <f>'LICH THI'!#REF!</f>
        <v>#REF!</v>
      </c>
      <c r="I215" s="202" t="e">
        <f>'LICH THI'!#REF!</f>
        <v>#REF!</v>
      </c>
      <c r="J215" s="203" t="e">
        <f>_Ngay</f>
        <v>#REF!</v>
      </c>
      <c r="K215" s="204" t="e">
        <f>'LICH THI'!#REF!</f>
        <v>#REF!</v>
      </c>
      <c r="L215" s="205" t="e">
        <f>'LICH THI'!#REF!</f>
        <v>#REF!</v>
      </c>
      <c r="M215" s="230" t="e">
        <f>'LICH THI'!#REF!</f>
        <v>#REF!</v>
      </c>
      <c r="N215" s="205" t="e">
        <f>'LICH THI'!#REF!</f>
        <v>#REF!</v>
      </c>
      <c r="O215" s="223"/>
      <c r="P215" s="224"/>
      <c r="Q215" s="222"/>
      <c r="R215" s="222"/>
      <c r="S215" s="225"/>
    </row>
    <row r="216" spans="1:19" s="206" customFormat="1" ht="17.25" hidden="1" x14ac:dyDescent="0.3">
      <c r="A216" s="228" t="e">
        <f t="shared" si="3"/>
        <v>#REF!</v>
      </c>
      <c r="B216" s="229" t="e">
        <f>_Gio</f>
        <v>#REF!</v>
      </c>
      <c r="C216" s="217" t="e">
        <f>'LICH THI'!#REF!</f>
        <v>#REF!</v>
      </c>
      <c r="D216" s="204" t="e">
        <f>'LICH THI'!#REF!</f>
        <v>#REF!</v>
      </c>
      <c r="E216" s="218" t="e">
        <f>'LICH THI'!#REF!</f>
        <v>#REF!</v>
      </c>
      <c r="F216" s="219" t="e">
        <f>'LICH THI'!#REF!</f>
        <v>#REF!</v>
      </c>
      <c r="G216" s="220" t="e">
        <f>'LICH THI'!#REF!</f>
        <v>#REF!</v>
      </c>
      <c r="H216" s="221" t="e">
        <f>'LICH THI'!#REF!</f>
        <v>#REF!</v>
      </c>
      <c r="I216" s="202" t="e">
        <f>'LICH THI'!#REF!</f>
        <v>#REF!</v>
      </c>
      <c r="J216" s="203" t="e">
        <f>_Ngay</f>
        <v>#REF!</v>
      </c>
      <c r="K216" s="204" t="e">
        <f>'LICH THI'!#REF!</f>
        <v>#REF!</v>
      </c>
      <c r="L216" s="205" t="e">
        <f>'LICH THI'!#REF!</f>
        <v>#REF!</v>
      </c>
      <c r="M216" s="230" t="e">
        <f>'LICH THI'!#REF!</f>
        <v>#REF!</v>
      </c>
      <c r="N216" s="205" t="e">
        <f>'LICH THI'!#REF!</f>
        <v>#REF!</v>
      </c>
      <c r="O216" s="223"/>
      <c r="P216" s="224"/>
      <c r="Q216" s="222"/>
      <c r="R216" s="222"/>
      <c r="S216" s="225"/>
    </row>
    <row r="217" spans="1:19" s="206" customFormat="1" ht="17.25" hidden="1" x14ac:dyDescent="0.3">
      <c r="A217" s="228" t="e">
        <f t="shared" si="3"/>
        <v>#REF!</v>
      </c>
      <c r="B217" s="229" t="e">
        <f>_Gio</f>
        <v>#REF!</v>
      </c>
      <c r="C217" s="217" t="e">
        <f>'LICH THI'!#REF!</f>
        <v>#REF!</v>
      </c>
      <c r="D217" s="204" t="e">
        <f>'LICH THI'!#REF!</f>
        <v>#REF!</v>
      </c>
      <c r="E217" s="218" t="e">
        <f>'LICH THI'!#REF!</f>
        <v>#REF!</v>
      </c>
      <c r="F217" s="219" t="e">
        <f>'LICH THI'!#REF!</f>
        <v>#REF!</v>
      </c>
      <c r="G217" s="220" t="e">
        <f>'LICH THI'!#REF!</f>
        <v>#REF!</v>
      </c>
      <c r="H217" s="221" t="e">
        <f>'LICH THI'!#REF!</f>
        <v>#REF!</v>
      </c>
      <c r="I217" s="202" t="e">
        <f>'LICH THI'!#REF!</f>
        <v>#REF!</v>
      </c>
      <c r="J217" s="203" t="e">
        <f>_Ngay</f>
        <v>#REF!</v>
      </c>
      <c r="K217" s="204" t="e">
        <f>'LICH THI'!#REF!</f>
        <v>#REF!</v>
      </c>
      <c r="L217" s="205" t="e">
        <f>'LICH THI'!#REF!</f>
        <v>#REF!</v>
      </c>
      <c r="M217" s="230" t="e">
        <f>'LICH THI'!#REF!</f>
        <v>#REF!</v>
      </c>
      <c r="N217" s="205" t="e">
        <f>'LICH THI'!#REF!</f>
        <v>#REF!</v>
      </c>
      <c r="O217" s="223"/>
      <c r="P217" s="224"/>
      <c r="Q217" s="222"/>
      <c r="R217" s="222"/>
      <c r="S217" s="225"/>
    </row>
    <row r="218" spans="1:19" s="206" customFormat="1" ht="17.25" hidden="1" x14ac:dyDescent="0.3">
      <c r="A218" s="228" t="e">
        <f t="shared" si="3"/>
        <v>#REF!</v>
      </c>
      <c r="B218" s="229" t="e">
        <f>_Gio</f>
        <v>#REF!</v>
      </c>
      <c r="C218" s="217" t="e">
        <f>'LICH THI'!#REF!</f>
        <v>#REF!</v>
      </c>
      <c r="D218" s="204" t="e">
        <f>'LICH THI'!#REF!</f>
        <v>#REF!</v>
      </c>
      <c r="E218" s="218" t="e">
        <f>'LICH THI'!#REF!</f>
        <v>#REF!</v>
      </c>
      <c r="F218" s="219" t="e">
        <f>'LICH THI'!#REF!</f>
        <v>#REF!</v>
      </c>
      <c r="G218" s="220" t="e">
        <f>'LICH THI'!#REF!</f>
        <v>#REF!</v>
      </c>
      <c r="H218" s="221" t="e">
        <f>'LICH THI'!#REF!</f>
        <v>#REF!</v>
      </c>
      <c r="I218" s="202" t="e">
        <f>'LICH THI'!#REF!</f>
        <v>#REF!</v>
      </c>
      <c r="J218" s="203" t="e">
        <f>_Ngay</f>
        <v>#REF!</v>
      </c>
      <c r="K218" s="204" t="e">
        <f>'LICH THI'!#REF!</f>
        <v>#REF!</v>
      </c>
      <c r="L218" s="205" t="e">
        <f>'LICH THI'!#REF!</f>
        <v>#REF!</v>
      </c>
      <c r="M218" s="230" t="e">
        <f>'LICH THI'!#REF!</f>
        <v>#REF!</v>
      </c>
      <c r="N218" s="205" t="e">
        <f>'LICH THI'!#REF!</f>
        <v>#REF!</v>
      </c>
      <c r="O218" s="223"/>
      <c r="P218" s="224"/>
      <c r="Q218" s="222"/>
      <c r="R218" s="222"/>
      <c r="S218" s="225"/>
    </row>
    <row r="219" spans="1:19" s="206" customFormat="1" ht="17.25" hidden="1" x14ac:dyDescent="0.3">
      <c r="A219" s="228" t="e">
        <f t="shared" si="3"/>
        <v>#REF!</v>
      </c>
      <c r="B219" s="229" t="e">
        <f>_Gio</f>
        <v>#REF!</v>
      </c>
      <c r="C219" s="217" t="e">
        <f>'LICH THI'!#REF!</f>
        <v>#REF!</v>
      </c>
      <c r="D219" s="204" t="e">
        <f>'LICH THI'!#REF!</f>
        <v>#REF!</v>
      </c>
      <c r="E219" s="218" t="e">
        <f>'LICH THI'!#REF!</f>
        <v>#REF!</v>
      </c>
      <c r="F219" s="219" t="e">
        <f>'LICH THI'!#REF!</f>
        <v>#REF!</v>
      </c>
      <c r="G219" s="220" t="e">
        <f>'LICH THI'!#REF!</f>
        <v>#REF!</v>
      </c>
      <c r="H219" s="221" t="e">
        <f>'LICH THI'!#REF!</f>
        <v>#REF!</v>
      </c>
      <c r="I219" s="202" t="e">
        <f>'LICH THI'!#REF!</f>
        <v>#REF!</v>
      </c>
      <c r="J219" s="203" t="e">
        <f>_Ngay</f>
        <v>#REF!</v>
      </c>
      <c r="K219" s="204" t="e">
        <f>'LICH THI'!#REF!</f>
        <v>#REF!</v>
      </c>
      <c r="L219" s="205" t="e">
        <f>'LICH THI'!#REF!</f>
        <v>#REF!</v>
      </c>
      <c r="M219" s="230" t="e">
        <f>'LICH THI'!#REF!</f>
        <v>#REF!</v>
      </c>
      <c r="N219" s="205" t="e">
        <f>'LICH THI'!#REF!</f>
        <v>#REF!</v>
      </c>
      <c r="O219" s="223"/>
      <c r="P219" s="224"/>
      <c r="Q219" s="222"/>
      <c r="R219" s="222"/>
      <c r="S219" s="225"/>
    </row>
    <row r="220" spans="1:19" s="206" customFormat="1" ht="91.5" customHeight="1" x14ac:dyDescent="0.3">
      <c r="A220" s="228" t="e">
        <f t="shared" si="3"/>
        <v>#REF!</v>
      </c>
      <c r="B220" s="229" t="e">
        <f>_Gio</f>
        <v>#REF!</v>
      </c>
      <c r="C220" s="217" t="e">
        <f>'LICH THI'!#REF!</f>
        <v>#REF!</v>
      </c>
      <c r="D220" s="204" t="e">
        <f>'LICH THI'!#REF!</f>
        <v>#REF!</v>
      </c>
      <c r="E220" s="218" t="e">
        <f>'LICH THI'!#REF!</f>
        <v>#REF!</v>
      </c>
      <c r="F220" s="219" t="e">
        <f>'LICH THI'!#REF!</f>
        <v>#REF!</v>
      </c>
      <c r="G220" s="220" t="e">
        <f>'LICH THI'!#REF!</f>
        <v>#REF!</v>
      </c>
      <c r="H220" s="221" t="e">
        <f>'LICH THI'!#REF!</f>
        <v>#REF!</v>
      </c>
      <c r="I220" s="202" t="e">
        <f>'LICH THI'!#REF!</f>
        <v>#REF!</v>
      </c>
      <c r="J220" s="203" t="e">
        <f>_Ngay</f>
        <v>#REF!</v>
      </c>
      <c r="K220" s="204" t="e">
        <f>'LICH THI'!#REF!</f>
        <v>#REF!</v>
      </c>
      <c r="L220" s="205" t="e">
        <f>'LICH THI'!#REF!</f>
        <v>#REF!</v>
      </c>
      <c r="M220" s="230" t="e">
        <f>'LICH THI'!#REF!</f>
        <v>#REF!</v>
      </c>
      <c r="N220" s="205" t="e">
        <f>'LICH THI'!#REF!</f>
        <v>#REF!</v>
      </c>
      <c r="O220" s="223"/>
      <c r="P220" s="224"/>
      <c r="Q220" s="222"/>
      <c r="R220" s="222"/>
      <c r="S220" s="225"/>
    </row>
    <row r="221" spans="1:19" s="206" customFormat="1" ht="17.25" hidden="1" x14ac:dyDescent="0.3">
      <c r="A221" s="228" t="e">
        <f t="shared" si="3"/>
        <v>#REF!</v>
      </c>
      <c r="B221" s="229" t="e">
        <f>_Gio</f>
        <v>#REF!</v>
      </c>
      <c r="C221" s="217" t="e">
        <f>'LICH THI'!#REF!</f>
        <v>#REF!</v>
      </c>
      <c r="D221" s="204" t="e">
        <f>'LICH THI'!#REF!</f>
        <v>#REF!</v>
      </c>
      <c r="E221" s="218" t="e">
        <f>'LICH THI'!#REF!</f>
        <v>#REF!</v>
      </c>
      <c r="F221" s="219" t="e">
        <f>'LICH THI'!#REF!</f>
        <v>#REF!</v>
      </c>
      <c r="G221" s="220" t="e">
        <f>'LICH THI'!#REF!</f>
        <v>#REF!</v>
      </c>
      <c r="H221" s="221" t="e">
        <f>'LICH THI'!#REF!</f>
        <v>#REF!</v>
      </c>
      <c r="I221" s="202" t="e">
        <f>'LICH THI'!#REF!</f>
        <v>#REF!</v>
      </c>
      <c r="J221" s="203" t="e">
        <f>_Ngay</f>
        <v>#REF!</v>
      </c>
      <c r="K221" s="204" t="e">
        <f>'LICH THI'!#REF!</f>
        <v>#REF!</v>
      </c>
      <c r="L221" s="205" t="e">
        <f>'LICH THI'!#REF!</f>
        <v>#REF!</v>
      </c>
      <c r="M221" s="230" t="e">
        <f>'LICH THI'!#REF!</f>
        <v>#REF!</v>
      </c>
      <c r="N221" s="205" t="e">
        <f>'LICH THI'!#REF!</f>
        <v>#REF!</v>
      </c>
      <c r="O221" s="223"/>
      <c r="P221" s="224"/>
      <c r="Q221" s="222"/>
      <c r="R221" s="222"/>
      <c r="S221" s="225"/>
    </row>
    <row r="222" spans="1:19" s="206" customFormat="1" ht="91.5" customHeight="1" x14ac:dyDescent="0.3">
      <c r="A222" s="228" t="e">
        <f t="shared" si="3"/>
        <v>#REF!</v>
      </c>
      <c r="B222" s="229" t="e">
        <f>_Gio</f>
        <v>#REF!</v>
      </c>
      <c r="C222" s="217" t="e">
        <f>'LICH THI'!#REF!</f>
        <v>#REF!</v>
      </c>
      <c r="D222" s="204" t="e">
        <f>'LICH THI'!#REF!</f>
        <v>#REF!</v>
      </c>
      <c r="E222" s="218" t="e">
        <f>'LICH THI'!#REF!</f>
        <v>#REF!</v>
      </c>
      <c r="F222" s="219" t="e">
        <f>'LICH THI'!#REF!</f>
        <v>#REF!</v>
      </c>
      <c r="G222" s="220" t="e">
        <f>'LICH THI'!#REF!</f>
        <v>#REF!</v>
      </c>
      <c r="H222" s="221" t="e">
        <f>'LICH THI'!#REF!</f>
        <v>#REF!</v>
      </c>
      <c r="I222" s="202" t="e">
        <f>'LICH THI'!#REF!</f>
        <v>#REF!</v>
      </c>
      <c r="J222" s="203" t="e">
        <f>_Ngay</f>
        <v>#REF!</v>
      </c>
      <c r="K222" s="204" t="e">
        <f>'LICH THI'!#REF!</f>
        <v>#REF!</v>
      </c>
      <c r="L222" s="205" t="e">
        <f>'LICH THI'!#REF!</f>
        <v>#REF!</v>
      </c>
      <c r="M222" s="230" t="e">
        <f>'LICH THI'!#REF!</f>
        <v>#REF!</v>
      </c>
      <c r="N222" s="205" t="e">
        <f>'LICH THI'!#REF!</f>
        <v>#REF!</v>
      </c>
      <c r="O222" s="223"/>
      <c r="P222" s="224"/>
      <c r="Q222" s="222"/>
      <c r="R222" s="222"/>
      <c r="S222" s="225"/>
    </row>
    <row r="223" spans="1:19" s="206" customFormat="1" ht="17.25" hidden="1" x14ac:dyDescent="0.3">
      <c r="A223" s="228" t="e">
        <f t="shared" si="3"/>
        <v>#REF!</v>
      </c>
      <c r="B223" s="229" t="e">
        <f>_Gio</f>
        <v>#REF!</v>
      </c>
      <c r="C223" s="217" t="e">
        <f>'LICH THI'!#REF!</f>
        <v>#REF!</v>
      </c>
      <c r="D223" s="204" t="e">
        <f>'LICH THI'!#REF!</f>
        <v>#REF!</v>
      </c>
      <c r="E223" s="218" t="e">
        <f>'LICH THI'!#REF!</f>
        <v>#REF!</v>
      </c>
      <c r="F223" s="219" t="e">
        <f>'LICH THI'!#REF!</f>
        <v>#REF!</v>
      </c>
      <c r="G223" s="220" t="e">
        <f>'LICH THI'!#REF!</f>
        <v>#REF!</v>
      </c>
      <c r="H223" s="221" t="e">
        <f>'LICH THI'!#REF!</f>
        <v>#REF!</v>
      </c>
      <c r="I223" s="202" t="e">
        <f>'LICH THI'!#REF!</f>
        <v>#REF!</v>
      </c>
      <c r="J223" s="203" t="e">
        <f>_Ngay</f>
        <v>#REF!</v>
      </c>
      <c r="K223" s="204" t="e">
        <f>'LICH THI'!#REF!</f>
        <v>#REF!</v>
      </c>
      <c r="L223" s="205" t="e">
        <f>'LICH THI'!#REF!</f>
        <v>#REF!</v>
      </c>
      <c r="M223" s="230" t="e">
        <f>'LICH THI'!#REF!</f>
        <v>#REF!</v>
      </c>
      <c r="N223" s="205" t="e">
        <f>'LICH THI'!#REF!</f>
        <v>#REF!</v>
      </c>
      <c r="O223" s="223"/>
      <c r="P223" s="224"/>
      <c r="Q223" s="222"/>
      <c r="R223" s="222"/>
      <c r="S223" s="225"/>
    </row>
    <row r="224" spans="1:19" s="206" customFormat="1" ht="17.25" hidden="1" x14ac:dyDescent="0.3">
      <c r="A224" s="228" t="e">
        <f t="shared" si="3"/>
        <v>#REF!</v>
      </c>
      <c r="B224" s="229" t="e">
        <f>_Gio</f>
        <v>#REF!</v>
      </c>
      <c r="C224" s="217" t="e">
        <f>'LICH THI'!#REF!</f>
        <v>#REF!</v>
      </c>
      <c r="D224" s="204" t="e">
        <f>'LICH THI'!#REF!</f>
        <v>#REF!</v>
      </c>
      <c r="E224" s="218" t="e">
        <f>'LICH THI'!#REF!</f>
        <v>#REF!</v>
      </c>
      <c r="F224" s="219" t="e">
        <f>'LICH THI'!#REF!</f>
        <v>#REF!</v>
      </c>
      <c r="G224" s="220" t="e">
        <f>'LICH THI'!#REF!</f>
        <v>#REF!</v>
      </c>
      <c r="H224" s="221" t="e">
        <f>'LICH THI'!#REF!</f>
        <v>#REF!</v>
      </c>
      <c r="I224" s="202" t="e">
        <f>'LICH THI'!#REF!</f>
        <v>#REF!</v>
      </c>
      <c r="J224" s="203" t="e">
        <f>_Ngay</f>
        <v>#REF!</v>
      </c>
      <c r="K224" s="204" t="e">
        <f>'LICH THI'!#REF!</f>
        <v>#REF!</v>
      </c>
      <c r="L224" s="205" t="e">
        <f>'LICH THI'!#REF!</f>
        <v>#REF!</v>
      </c>
      <c r="M224" s="230" t="e">
        <f>'LICH THI'!#REF!</f>
        <v>#REF!</v>
      </c>
      <c r="N224" s="205" t="e">
        <f>'LICH THI'!#REF!</f>
        <v>#REF!</v>
      </c>
      <c r="O224" s="223"/>
      <c r="P224" s="224"/>
      <c r="Q224" s="222"/>
      <c r="R224" s="222"/>
      <c r="S224" s="225"/>
    </row>
    <row r="225" spans="1:19" s="206" customFormat="1" ht="17.25" hidden="1" x14ac:dyDescent="0.3">
      <c r="A225" s="228" t="e">
        <f t="shared" si="3"/>
        <v>#REF!</v>
      </c>
      <c r="B225" s="229" t="e">
        <f>_Gio</f>
        <v>#REF!</v>
      </c>
      <c r="C225" s="217" t="e">
        <f>'LICH THI'!#REF!</f>
        <v>#REF!</v>
      </c>
      <c r="D225" s="204" t="e">
        <f>'LICH THI'!#REF!</f>
        <v>#REF!</v>
      </c>
      <c r="E225" s="218" t="e">
        <f>'LICH THI'!#REF!</f>
        <v>#REF!</v>
      </c>
      <c r="F225" s="219" t="e">
        <f>'LICH THI'!#REF!</f>
        <v>#REF!</v>
      </c>
      <c r="G225" s="220" t="e">
        <f>'LICH THI'!#REF!</f>
        <v>#REF!</v>
      </c>
      <c r="H225" s="221" t="e">
        <f>'LICH THI'!#REF!</f>
        <v>#REF!</v>
      </c>
      <c r="I225" s="202" t="e">
        <f>'LICH THI'!#REF!</f>
        <v>#REF!</v>
      </c>
      <c r="J225" s="203" t="e">
        <f>_Ngay</f>
        <v>#REF!</v>
      </c>
      <c r="K225" s="204" t="e">
        <f>'LICH THI'!#REF!</f>
        <v>#REF!</v>
      </c>
      <c r="L225" s="205" t="e">
        <f>'LICH THI'!#REF!</f>
        <v>#REF!</v>
      </c>
      <c r="M225" s="230" t="e">
        <f>'LICH THI'!#REF!</f>
        <v>#REF!</v>
      </c>
      <c r="N225" s="205" t="e">
        <f>'LICH THI'!#REF!</f>
        <v>#REF!</v>
      </c>
      <c r="O225" s="223"/>
      <c r="P225" s="224"/>
      <c r="Q225" s="222"/>
      <c r="R225" s="222"/>
      <c r="S225" s="225"/>
    </row>
    <row r="226" spans="1:19" s="206" customFormat="1" ht="17.25" hidden="1" x14ac:dyDescent="0.3">
      <c r="A226" s="228" t="e">
        <f t="shared" si="3"/>
        <v>#REF!</v>
      </c>
      <c r="B226" s="229" t="e">
        <f>_Gio</f>
        <v>#REF!</v>
      </c>
      <c r="C226" s="217" t="e">
        <f>'LICH THI'!#REF!</f>
        <v>#REF!</v>
      </c>
      <c r="D226" s="204" t="e">
        <f>'LICH THI'!#REF!</f>
        <v>#REF!</v>
      </c>
      <c r="E226" s="218" t="e">
        <f>'LICH THI'!#REF!</f>
        <v>#REF!</v>
      </c>
      <c r="F226" s="219" t="e">
        <f>'LICH THI'!#REF!</f>
        <v>#REF!</v>
      </c>
      <c r="G226" s="220" t="e">
        <f>'LICH THI'!#REF!</f>
        <v>#REF!</v>
      </c>
      <c r="H226" s="221" t="e">
        <f>'LICH THI'!#REF!</f>
        <v>#REF!</v>
      </c>
      <c r="I226" s="202" t="e">
        <f>'LICH THI'!#REF!</f>
        <v>#REF!</v>
      </c>
      <c r="J226" s="203" t="e">
        <f>_Ngay</f>
        <v>#REF!</v>
      </c>
      <c r="K226" s="204" t="e">
        <f>'LICH THI'!#REF!</f>
        <v>#REF!</v>
      </c>
      <c r="L226" s="205" t="e">
        <f>'LICH THI'!#REF!</f>
        <v>#REF!</v>
      </c>
      <c r="M226" s="230" t="e">
        <f>'LICH THI'!#REF!</f>
        <v>#REF!</v>
      </c>
      <c r="N226" s="205" t="e">
        <f>'LICH THI'!#REF!</f>
        <v>#REF!</v>
      </c>
      <c r="O226" s="223"/>
      <c r="P226" s="224"/>
      <c r="Q226" s="222"/>
      <c r="R226" s="222"/>
      <c r="S226" s="225"/>
    </row>
    <row r="227" spans="1:19" s="206" customFormat="1" ht="17.25" hidden="1" x14ac:dyDescent="0.3">
      <c r="A227" s="228" t="e">
        <f t="shared" si="3"/>
        <v>#REF!</v>
      </c>
      <c r="B227" s="229" t="e">
        <f>_Gio</f>
        <v>#REF!</v>
      </c>
      <c r="C227" s="217" t="e">
        <f>'LICH THI'!#REF!</f>
        <v>#REF!</v>
      </c>
      <c r="D227" s="204" t="e">
        <f>'LICH THI'!#REF!</f>
        <v>#REF!</v>
      </c>
      <c r="E227" s="218" t="e">
        <f>'LICH THI'!#REF!</f>
        <v>#REF!</v>
      </c>
      <c r="F227" s="219" t="e">
        <f>'LICH THI'!#REF!</f>
        <v>#REF!</v>
      </c>
      <c r="G227" s="220" t="e">
        <f>'LICH THI'!#REF!</f>
        <v>#REF!</v>
      </c>
      <c r="H227" s="221" t="e">
        <f>'LICH THI'!#REF!</f>
        <v>#REF!</v>
      </c>
      <c r="I227" s="202" t="e">
        <f>'LICH THI'!#REF!</f>
        <v>#REF!</v>
      </c>
      <c r="J227" s="203" t="e">
        <f>_Ngay</f>
        <v>#REF!</v>
      </c>
      <c r="K227" s="204" t="e">
        <f>'LICH THI'!#REF!</f>
        <v>#REF!</v>
      </c>
      <c r="L227" s="205" t="e">
        <f>'LICH THI'!#REF!</f>
        <v>#REF!</v>
      </c>
      <c r="M227" s="230" t="e">
        <f>'LICH THI'!#REF!</f>
        <v>#REF!</v>
      </c>
      <c r="N227" s="205" t="e">
        <f>'LICH THI'!#REF!</f>
        <v>#REF!</v>
      </c>
      <c r="O227" s="223"/>
      <c r="P227" s="224"/>
      <c r="Q227" s="222"/>
      <c r="R227" s="222"/>
      <c r="S227" s="225"/>
    </row>
    <row r="228" spans="1:19" s="206" customFormat="1" ht="17.25" hidden="1" x14ac:dyDescent="0.3">
      <c r="A228" s="228" t="e">
        <f t="shared" si="3"/>
        <v>#REF!</v>
      </c>
      <c r="B228" s="229" t="e">
        <f>_Gio</f>
        <v>#REF!</v>
      </c>
      <c r="C228" s="217" t="e">
        <f>'LICH THI'!#REF!</f>
        <v>#REF!</v>
      </c>
      <c r="D228" s="204" t="e">
        <f>'LICH THI'!#REF!</f>
        <v>#REF!</v>
      </c>
      <c r="E228" s="218" t="e">
        <f>'LICH THI'!#REF!</f>
        <v>#REF!</v>
      </c>
      <c r="F228" s="219" t="e">
        <f>'LICH THI'!#REF!</f>
        <v>#REF!</v>
      </c>
      <c r="G228" s="220" t="e">
        <f>'LICH THI'!#REF!</f>
        <v>#REF!</v>
      </c>
      <c r="H228" s="221" t="e">
        <f>'LICH THI'!#REF!</f>
        <v>#REF!</v>
      </c>
      <c r="I228" s="202" t="e">
        <f>'LICH THI'!#REF!</f>
        <v>#REF!</v>
      </c>
      <c r="J228" s="203" t="e">
        <f>_Ngay</f>
        <v>#REF!</v>
      </c>
      <c r="K228" s="204" t="e">
        <f>'LICH THI'!#REF!</f>
        <v>#REF!</v>
      </c>
      <c r="L228" s="205" t="e">
        <f>'LICH THI'!#REF!</f>
        <v>#REF!</v>
      </c>
      <c r="M228" s="230" t="e">
        <f>'LICH THI'!#REF!</f>
        <v>#REF!</v>
      </c>
      <c r="N228" s="205" t="e">
        <f>'LICH THI'!#REF!</f>
        <v>#REF!</v>
      </c>
      <c r="O228" s="223"/>
      <c r="P228" s="224"/>
      <c r="Q228" s="222"/>
      <c r="R228" s="222"/>
      <c r="S228" s="225"/>
    </row>
    <row r="229" spans="1:19" s="206" customFormat="1" ht="17.25" hidden="1" x14ac:dyDescent="0.3">
      <c r="A229" s="228" t="e">
        <f t="shared" si="3"/>
        <v>#REF!</v>
      </c>
      <c r="B229" s="229" t="e">
        <f>_Gio</f>
        <v>#REF!</v>
      </c>
      <c r="C229" s="217" t="e">
        <f>'LICH THI'!#REF!</f>
        <v>#REF!</v>
      </c>
      <c r="D229" s="204" t="e">
        <f>'LICH THI'!#REF!</f>
        <v>#REF!</v>
      </c>
      <c r="E229" s="218" t="e">
        <f>'LICH THI'!#REF!</f>
        <v>#REF!</v>
      </c>
      <c r="F229" s="219" t="e">
        <f>'LICH THI'!#REF!</f>
        <v>#REF!</v>
      </c>
      <c r="G229" s="220" t="e">
        <f>'LICH THI'!#REF!</f>
        <v>#REF!</v>
      </c>
      <c r="H229" s="221" t="e">
        <f>'LICH THI'!#REF!</f>
        <v>#REF!</v>
      </c>
      <c r="I229" s="202" t="e">
        <f>'LICH THI'!#REF!</f>
        <v>#REF!</v>
      </c>
      <c r="J229" s="203" t="e">
        <f>_Ngay</f>
        <v>#REF!</v>
      </c>
      <c r="K229" s="204" t="e">
        <f>'LICH THI'!#REF!</f>
        <v>#REF!</v>
      </c>
      <c r="L229" s="205" t="e">
        <f>'LICH THI'!#REF!</f>
        <v>#REF!</v>
      </c>
      <c r="M229" s="230" t="e">
        <f>'LICH THI'!#REF!</f>
        <v>#REF!</v>
      </c>
      <c r="N229" s="205" t="e">
        <f>'LICH THI'!#REF!</f>
        <v>#REF!</v>
      </c>
      <c r="O229" s="223"/>
      <c r="P229" s="224"/>
      <c r="Q229" s="222"/>
      <c r="R229" s="222"/>
      <c r="S229" s="225"/>
    </row>
    <row r="230" spans="1:19" s="206" customFormat="1" ht="17.25" hidden="1" x14ac:dyDescent="0.3">
      <c r="A230" s="228" t="e">
        <f t="shared" si="3"/>
        <v>#REF!</v>
      </c>
      <c r="B230" s="229" t="e">
        <f>_Gio</f>
        <v>#REF!</v>
      </c>
      <c r="C230" s="217" t="e">
        <f>'LICH THI'!#REF!</f>
        <v>#REF!</v>
      </c>
      <c r="D230" s="204" t="e">
        <f>'LICH THI'!#REF!</f>
        <v>#REF!</v>
      </c>
      <c r="E230" s="218" t="e">
        <f>'LICH THI'!#REF!</f>
        <v>#REF!</v>
      </c>
      <c r="F230" s="219" t="e">
        <f>'LICH THI'!#REF!</f>
        <v>#REF!</v>
      </c>
      <c r="G230" s="220" t="e">
        <f>'LICH THI'!#REF!</f>
        <v>#REF!</v>
      </c>
      <c r="H230" s="221" t="e">
        <f>'LICH THI'!#REF!</f>
        <v>#REF!</v>
      </c>
      <c r="I230" s="202" t="e">
        <f>'LICH THI'!#REF!</f>
        <v>#REF!</v>
      </c>
      <c r="J230" s="203" t="e">
        <f>_Ngay</f>
        <v>#REF!</v>
      </c>
      <c r="K230" s="204" t="e">
        <f>'LICH THI'!#REF!</f>
        <v>#REF!</v>
      </c>
      <c r="L230" s="205" t="e">
        <f>'LICH THI'!#REF!</f>
        <v>#REF!</v>
      </c>
      <c r="M230" s="230" t="e">
        <f>'LICH THI'!#REF!</f>
        <v>#REF!</v>
      </c>
      <c r="N230" s="205" t="e">
        <f>'LICH THI'!#REF!</f>
        <v>#REF!</v>
      </c>
      <c r="O230" s="223"/>
      <c r="P230" s="224"/>
      <c r="Q230" s="222"/>
      <c r="R230" s="222"/>
      <c r="S230" s="225"/>
    </row>
    <row r="231" spans="1:19" s="206" customFormat="1" ht="17.25" hidden="1" x14ac:dyDescent="0.3">
      <c r="A231" s="228" t="e">
        <f t="shared" si="3"/>
        <v>#REF!</v>
      </c>
      <c r="B231" s="229" t="e">
        <f>_Gio</f>
        <v>#REF!</v>
      </c>
      <c r="C231" s="217" t="e">
        <f>'LICH THI'!#REF!</f>
        <v>#REF!</v>
      </c>
      <c r="D231" s="204" t="e">
        <f>'LICH THI'!#REF!</f>
        <v>#REF!</v>
      </c>
      <c r="E231" s="218" t="e">
        <f>'LICH THI'!#REF!</f>
        <v>#REF!</v>
      </c>
      <c r="F231" s="219" t="e">
        <f>'LICH THI'!#REF!</f>
        <v>#REF!</v>
      </c>
      <c r="G231" s="220" t="e">
        <f>'LICH THI'!#REF!</f>
        <v>#REF!</v>
      </c>
      <c r="H231" s="221" t="e">
        <f>'LICH THI'!#REF!</f>
        <v>#REF!</v>
      </c>
      <c r="I231" s="202" t="e">
        <f>'LICH THI'!#REF!</f>
        <v>#REF!</v>
      </c>
      <c r="J231" s="203" t="e">
        <f>_Ngay</f>
        <v>#REF!</v>
      </c>
      <c r="K231" s="204" t="e">
        <f>'LICH THI'!#REF!</f>
        <v>#REF!</v>
      </c>
      <c r="L231" s="205" t="e">
        <f>'LICH THI'!#REF!</f>
        <v>#REF!</v>
      </c>
      <c r="M231" s="230" t="e">
        <f>'LICH THI'!#REF!</f>
        <v>#REF!</v>
      </c>
      <c r="N231" s="205" t="e">
        <f>'LICH THI'!#REF!</f>
        <v>#REF!</v>
      </c>
      <c r="O231" s="223"/>
      <c r="P231" s="224"/>
      <c r="Q231" s="222"/>
      <c r="R231" s="222"/>
      <c r="S231" s="225"/>
    </row>
    <row r="232" spans="1:19" s="206" customFormat="1" ht="17.25" hidden="1" x14ac:dyDescent="0.3">
      <c r="A232" s="228" t="e">
        <f t="shared" si="3"/>
        <v>#REF!</v>
      </c>
      <c r="B232" s="229" t="e">
        <f>_Gio</f>
        <v>#REF!</v>
      </c>
      <c r="C232" s="217" t="e">
        <f>'LICH THI'!#REF!</f>
        <v>#REF!</v>
      </c>
      <c r="D232" s="204" t="e">
        <f>'LICH THI'!#REF!</f>
        <v>#REF!</v>
      </c>
      <c r="E232" s="218" t="e">
        <f>'LICH THI'!#REF!</f>
        <v>#REF!</v>
      </c>
      <c r="F232" s="219" t="e">
        <f>'LICH THI'!#REF!</f>
        <v>#REF!</v>
      </c>
      <c r="G232" s="220" t="e">
        <f>'LICH THI'!#REF!</f>
        <v>#REF!</v>
      </c>
      <c r="H232" s="221" t="e">
        <f>'LICH THI'!#REF!</f>
        <v>#REF!</v>
      </c>
      <c r="I232" s="202" t="e">
        <f>'LICH THI'!#REF!</f>
        <v>#REF!</v>
      </c>
      <c r="J232" s="203" t="e">
        <f>_Ngay</f>
        <v>#REF!</v>
      </c>
      <c r="K232" s="204" t="e">
        <f>'LICH THI'!#REF!</f>
        <v>#REF!</v>
      </c>
      <c r="L232" s="205" t="e">
        <f>'LICH THI'!#REF!</f>
        <v>#REF!</v>
      </c>
      <c r="M232" s="230" t="e">
        <f>'LICH THI'!#REF!</f>
        <v>#REF!</v>
      </c>
      <c r="N232" s="205" t="e">
        <f>'LICH THI'!#REF!</f>
        <v>#REF!</v>
      </c>
      <c r="O232" s="223"/>
      <c r="P232" s="224"/>
      <c r="Q232" s="222"/>
      <c r="R232" s="222"/>
      <c r="S232" s="225"/>
    </row>
    <row r="233" spans="1:19" s="206" customFormat="1" ht="17.25" hidden="1" x14ac:dyDescent="0.3">
      <c r="A233" s="228" t="e">
        <f t="shared" si="3"/>
        <v>#REF!</v>
      </c>
      <c r="B233" s="229" t="e">
        <f>_Gio</f>
        <v>#REF!</v>
      </c>
      <c r="C233" s="217" t="e">
        <f>'LICH THI'!#REF!</f>
        <v>#REF!</v>
      </c>
      <c r="D233" s="204" t="e">
        <f>'LICH THI'!#REF!</f>
        <v>#REF!</v>
      </c>
      <c r="E233" s="218" t="e">
        <f>'LICH THI'!#REF!</f>
        <v>#REF!</v>
      </c>
      <c r="F233" s="219" t="e">
        <f>'LICH THI'!#REF!</f>
        <v>#REF!</v>
      </c>
      <c r="G233" s="220" t="e">
        <f>'LICH THI'!#REF!</f>
        <v>#REF!</v>
      </c>
      <c r="H233" s="221" t="e">
        <f>'LICH THI'!#REF!</f>
        <v>#REF!</v>
      </c>
      <c r="I233" s="202" t="e">
        <f>'LICH THI'!#REF!</f>
        <v>#REF!</v>
      </c>
      <c r="J233" s="203" t="e">
        <f>_Ngay</f>
        <v>#REF!</v>
      </c>
      <c r="K233" s="204" t="e">
        <f>'LICH THI'!#REF!</f>
        <v>#REF!</v>
      </c>
      <c r="L233" s="205" t="e">
        <f>'LICH THI'!#REF!</f>
        <v>#REF!</v>
      </c>
      <c r="M233" s="230" t="e">
        <f>'LICH THI'!#REF!</f>
        <v>#REF!</v>
      </c>
      <c r="N233" s="205" t="e">
        <f>'LICH THI'!#REF!</f>
        <v>#REF!</v>
      </c>
      <c r="O233" s="223"/>
      <c r="P233" s="224"/>
      <c r="Q233" s="222"/>
      <c r="R233" s="222"/>
      <c r="S233" s="225"/>
    </row>
    <row r="234" spans="1:19" s="206" customFormat="1" ht="17.25" hidden="1" x14ac:dyDescent="0.3">
      <c r="A234" s="228" t="e">
        <f t="shared" si="3"/>
        <v>#REF!</v>
      </c>
      <c r="B234" s="229" t="e">
        <f>_Gio</f>
        <v>#REF!</v>
      </c>
      <c r="C234" s="217" t="e">
        <f>'LICH THI'!#REF!</f>
        <v>#REF!</v>
      </c>
      <c r="D234" s="204" t="e">
        <f>'LICH THI'!#REF!</f>
        <v>#REF!</v>
      </c>
      <c r="E234" s="218" t="e">
        <f>'LICH THI'!#REF!</f>
        <v>#REF!</v>
      </c>
      <c r="F234" s="219" t="e">
        <f>'LICH THI'!#REF!</f>
        <v>#REF!</v>
      </c>
      <c r="G234" s="220" t="e">
        <f>'LICH THI'!#REF!</f>
        <v>#REF!</v>
      </c>
      <c r="H234" s="221" t="e">
        <f>'LICH THI'!#REF!</f>
        <v>#REF!</v>
      </c>
      <c r="I234" s="202" t="e">
        <f>'LICH THI'!#REF!</f>
        <v>#REF!</v>
      </c>
      <c r="J234" s="203" t="e">
        <f>_Ngay</f>
        <v>#REF!</v>
      </c>
      <c r="K234" s="204" t="e">
        <f>'LICH THI'!#REF!</f>
        <v>#REF!</v>
      </c>
      <c r="L234" s="205" t="e">
        <f>'LICH THI'!#REF!</f>
        <v>#REF!</v>
      </c>
      <c r="M234" s="230" t="e">
        <f>'LICH THI'!#REF!</f>
        <v>#REF!</v>
      </c>
      <c r="N234" s="205" t="e">
        <f>'LICH THI'!#REF!</f>
        <v>#REF!</v>
      </c>
      <c r="O234" s="223"/>
      <c r="P234" s="224"/>
      <c r="Q234" s="222"/>
      <c r="R234" s="222"/>
      <c r="S234" s="225"/>
    </row>
    <row r="235" spans="1:19" s="206" customFormat="1" ht="17.25" hidden="1" x14ac:dyDescent="0.3">
      <c r="A235" s="228" t="e">
        <f t="shared" si="3"/>
        <v>#REF!</v>
      </c>
      <c r="B235" s="229" t="e">
        <f>_Gio</f>
        <v>#REF!</v>
      </c>
      <c r="C235" s="217" t="e">
        <f>'LICH THI'!#REF!</f>
        <v>#REF!</v>
      </c>
      <c r="D235" s="204" t="e">
        <f>'LICH THI'!#REF!</f>
        <v>#REF!</v>
      </c>
      <c r="E235" s="218" t="e">
        <f>'LICH THI'!#REF!</f>
        <v>#REF!</v>
      </c>
      <c r="F235" s="219" t="e">
        <f>'LICH THI'!#REF!</f>
        <v>#REF!</v>
      </c>
      <c r="G235" s="220" t="e">
        <f>'LICH THI'!#REF!</f>
        <v>#REF!</v>
      </c>
      <c r="H235" s="221" t="e">
        <f>'LICH THI'!#REF!</f>
        <v>#REF!</v>
      </c>
      <c r="I235" s="202" t="e">
        <f>'LICH THI'!#REF!</f>
        <v>#REF!</v>
      </c>
      <c r="J235" s="203" t="e">
        <f>_Ngay</f>
        <v>#REF!</v>
      </c>
      <c r="K235" s="204" t="e">
        <f>'LICH THI'!#REF!</f>
        <v>#REF!</v>
      </c>
      <c r="L235" s="205" t="e">
        <f>'LICH THI'!#REF!</f>
        <v>#REF!</v>
      </c>
      <c r="M235" s="230" t="e">
        <f>'LICH THI'!#REF!</f>
        <v>#REF!</v>
      </c>
      <c r="N235" s="205" t="e">
        <f>'LICH THI'!#REF!</f>
        <v>#REF!</v>
      </c>
      <c r="O235" s="223"/>
      <c r="P235" s="224"/>
      <c r="Q235" s="222"/>
      <c r="R235" s="222"/>
      <c r="S235" s="225"/>
    </row>
    <row r="236" spans="1:19" s="206" customFormat="1" ht="17.25" hidden="1" x14ac:dyDescent="0.3">
      <c r="A236" s="228" t="e">
        <f t="shared" si="3"/>
        <v>#REF!</v>
      </c>
      <c r="B236" s="229" t="e">
        <f>_Gio</f>
        <v>#REF!</v>
      </c>
      <c r="C236" s="217" t="e">
        <f>'LICH THI'!#REF!</f>
        <v>#REF!</v>
      </c>
      <c r="D236" s="204" t="e">
        <f>'LICH THI'!#REF!</f>
        <v>#REF!</v>
      </c>
      <c r="E236" s="218" t="e">
        <f>'LICH THI'!#REF!</f>
        <v>#REF!</v>
      </c>
      <c r="F236" s="219" t="e">
        <f>'LICH THI'!#REF!</f>
        <v>#REF!</v>
      </c>
      <c r="G236" s="220" t="e">
        <f>'LICH THI'!#REF!</f>
        <v>#REF!</v>
      </c>
      <c r="H236" s="221" t="e">
        <f>'LICH THI'!#REF!</f>
        <v>#REF!</v>
      </c>
      <c r="I236" s="202" t="e">
        <f>'LICH THI'!#REF!</f>
        <v>#REF!</v>
      </c>
      <c r="J236" s="203" t="e">
        <f>_Ngay</f>
        <v>#REF!</v>
      </c>
      <c r="K236" s="204" t="e">
        <f>'LICH THI'!#REF!</f>
        <v>#REF!</v>
      </c>
      <c r="L236" s="205" t="e">
        <f>'LICH THI'!#REF!</f>
        <v>#REF!</v>
      </c>
      <c r="M236" s="230" t="e">
        <f>'LICH THI'!#REF!</f>
        <v>#REF!</v>
      </c>
      <c r="N236" s="205" t="e">
        <f>'LICH THI'!#REF!</f>
        <v>#REF!</v>
      </c>
      <c r="O236" s="223"/>
      <c r="P236" s="224"/>
      <c r="Q236" s="222"/>
      <c r="R236" s="222"/>
      <c r="S236" s="225"/>
    </row>
    <row r="237" spans="1:19" s="206" customFormat="1" ht="17.25" hidden="1" x14ac:dyDescent="0.3">
      <c r="A237" s="228" t="e">
        <f t="shared" si="3"/>
        <v>#REF!</v>
      </c>
      <c r="B237" s="229" t="e">
        <f>_Gio</f>
        <v>#REF!</v>
      </c>
      <c r="C237" s="217" t="e">
        <f>'LICH THI'!#REF!</f>
        <v>#REF!</v>
      </c>
      <c r="D237" s="204" t="e">
        <f>'LICH THI'!#REF!</f>
        <v>#REF!</v>
      </c>
      <c r="E237" s="218" t="e">
        <f>'LICH THI'!#REF!</f>
        <v>#REF!</v>
      </c>
      <c r="F237" s="219" t="e">
        <f>'LICH THI'!#REF!</f>
        <v>#REF!</v>
      </c>
      <c r="G237" s="220" t="e">
        <f>'LICH THI'!#REF!</f>
        <v>#REF!</v>
      </c>
      <c r="H237" s="221" t="e">
        <f>'LICH THI'!#REF!</f>
        <v>#REF!</v>
      </c>
      <c r="I237" s="202" t="e">
        <f>'LICH THI'!#REF!</f>
        <v>#REF!</v>
      </c>
      <c r="J237" s="203" t="e">
        <f>_Ngay</f>
        <v>#REF!</v>
      </c>
      <c r="K237" s="204" t="e">
        <f>'LICH THI'!#REF!</f>
        <v>#REF!</v>
      </c>
      <c r="L237" s="205" t="e">
        <f>'LICH THI'!#REF!</f>
        <v>#REF!</v>
      </c>
      <c r="M237" s="230" t="e">
        <f>'LICH THI'!#REF!</f>
        <v>#REF!</v>
      </c>
      <c r="N237" s="205" t="e">
        <f>'LICH THI'!#REF!</f>
        <v>#REF!</v>
      </c>
      <c r="O237" s="223"/>
      <c r="P237" s="224"/>
      <c r="Q237" s="222"/>
      <c r="R237" s="222"/>
      <c r="S237" s="225"/>
    </row>
    <row r="238" spans="1:19" s="206" customFormat="1" ht="17.25" hidden="1" x14ac:dyDescent="0.3">
      <c r="A238" s="228" t="e">
        <f t="shared" si="3"/>
        <v>#REF!</v>
      </c>
      <c r="B238" s="229" t="e">
        <f>_Gio</f>
        <v>#REF!</v>
      </c>
      <c r="C238" s="217" t="e">
        <f>'LICH THI'!#REF!</f>
        <v>#REF!</v>
      </c>
      <c r="D238" s="204" t="e">
        <f>'LICH THI'!#REF!</f>
        <v>#REF!</v>
      </c>
      <c r="E238" s="218" t="e">
        <f>'LICH THI'!#REF!</f>
        <v>#REF!</v>
      </c>
      <c r="F238" s="219" t="e">
        <f>'LICH THI'!#REF!</f>
        <v>#REF!</v>
      </c>
      <c r="G238" s="220" t="e">
        <f>'LICH THI'!#REF!</f>
        <v>#REF!</v>
      </c>
      <c r="H238" s="221" t="e">
        <f>'LICH THI'!#REF!</f>
        <v>#REF!</v>
      </c>
      <c r="I238" s="202" t="e">
        <f>'LICH THI'!#REF!</f>
        <v>#REF!</v>
      </c>
      <c r="J238" s="203" t="e">
        <f>_Ngay</f>
        <v>#REF!</v>
      </c>
      <c r="K238" s="204" t="e">
        <f>'LICH THI'!#REF!</f>
        <v>#REF!</v>
      </c>
      <c r="L238" s="205" t="e">
        <f>'LICH THI'!#REF!</f>
        <v>#REF!</v>
      </c>
      <c r="M238" s="230" t="e">
        <f>'LICH THI'!#REF!</f>
        <v>#REF!</v>
      </c>
      <c r="N238" s="205" t="e">
        <f>'LICH THI'!#REF!</f>
        <v>#REF!</v>
      </c>
      <c r="O238" s="223"/>
      <c r="P238" s="224"/>
      <c r="Q238" s="222"/>
      <c r="R238" s="222"/>
      <c r="S238" s="225"/>
    </row>
    <row r="239" spans="1:19" s="206" customFormat="1" ht="17.25" hidden="1" x14ac:dyDescent="0.3">
      <c r="A239" s="228" t="e">
        <f t="shared" si="3"/>
        <v>#REF!</v>
      </c>
      <c r="B239" s="229" t="e">
        <f>_Gio</f>
        <v>#REF!</v>
      </c>
      <c r="C239" s="217" t="e">
        <f>'LICH THI'!#REF!</f>
        <v>#REF!</v>
      </c>
      <c r="D239" s="204" t="e">
        <f>'LICH THI'!#REF!</f>
        <v>#REF!</v>
      </c>
      <c r="E239" s="218" t="e">
        <f>'LICH THI'!#REF!</f>
        <v>#REF!</v>
      </c>
      <c r="F239" s="219" t="e">
        <f>'LICH THI'!#REF!</f>
        <v>#REF!</v>
      </c>
      <c r="G239" s="220" t="e">
        <f>'LICH THI'!#REF!</f>
        <v>#REF!</v>
      </c>
      <c r="H239" s="221" t="e">
        <f>'LICH THI'!#REF!</f>
        <v>#REF!</v>
      </c>
      <c r="I239" s="202" t="e">
        <f>'LICH THI'!#REF!</f>
        <v>#REF!</v>
      </c>
      <c r="J239" s="203" t="e">
        <f>_Ngay</f>
        <v>#REF!</v>
      </c>
      <c r="K239" s="204" t="e">
        <f>'LICH THI'!#REF!</f>
        <v>#REF!</v>
      </c>
      <c r="L239" s="205" t="e">
        <f>'LICH THI'!#REF!</f>
        <v>#REF!</v>
      </c>
      <c r="M239" s="230" t="e">
        <f>'LICH THI'!#REF!</f>
        <v>#REF!</v>
      </c>
      <c r="N239" s="205" t="e">
        <f>'LICH THI'!#REF!</f>
        <v>#REF!</v>
      </c>
      <c r="O239" s="223"/>
      <c r="P239" s="224"/>
      <c r="Q239" s="222"/>
      <c r="R239" s="222"/>
      <c r="S239" s="225"/>
    </row>
    <row r="240" spans="1:19" s="206" customFormat="1" ht="17.25" hidden="1" x14ac:dyDescent="0.3">
      <c r="A240" s="228" t="e">
        <f t="shared" si="3"/>
        <v>#REF!</v>
      </c>
      <c r="B240" s="229" t="e">
        <f>_Gio</f>
        <v>#REF!</v>
      </c>
      <c r="C240" s="217" t="e">
        <f>'LICH THI'!#REF!</f>
        <v>#REF!</v>
      </c>
      <c r="D240" s="204" t="e">
        <f>'LICH THI'!#REF!</f>
        <v>#REF!</v>
      </c>
      <c r="E240" s="218" t="e">
        <f>'LICH THI'!#REF!</f>
        <v>#REF!</v>
      </c>
      <c r="F240" s="219" t="e">
        <f>'LICH THI'!#REF!</f>
        <v>#REF!</v>
      </c>
      <c r="G240" s="220" t="e">
        <f>'LICH THI'!#REF!</f>
        <v>#REF!</v>
      </c>
      <c r="H240" s="221" t="e">
        <f>'LICH THI'!#REF!</f>
        <v>#REF!</v>
      </c>
      <c r="I240" s="202" t="e">
        <f>'LICH THI'!#REF!</f>
        <v>#REF!</v>
      </c>
      <c r="J240" s="203" t="e">
        <f>_Ngay</f>
        <v>#REF!</v>
      </c>
      <c r="K240" s="204" t="e">
        <f>'LICH THI'!#REF!</f>
        <v>#REF!</v>
      </c>
      <c r="L240" s="205" t="e">
        <f>'LICH THI'!#REF!</f>
        <v>#REF!</v>
      </c>
      <c r="M240" s="230" t="e">
        <f>'LICH THI'!#REF!</f>
        <v>#REF!</v>
      </c>
      <c r="N240" s="205" t="e">
        <f>'LICH THI'!#REF!</f>
        <v>#REF!</v>
      </c>
      <c r="O240" s="223"/>
      <c r="P240" s="224"/>
      <c r="Q240" s="222"/>
      <c r="R240" s="222"/>
      <c r="S240" s="225"/>
    </row>
    <row r="241" spans="1:19" s="206" customFormat="1" ht="17.25" hidden="1" x14ac:dyDescent="0.3">
      <c r="A241" s="228" t="e">
        <f t="shared" si="3"/>
        <v>#REF!</v>
      </c>
      <c r="B241" s="229" t="e">
        <f>_Gio</f>
        <v>#REF!</v>
      </c>
      <c r="C241" s="217" t="e">
        <f>'LICH THI'!#REF!</f>
        <v>#REF!</v>
      </c>
      <c r="D241" s="204" t="e">
        <f>'LICH THI'!#REF!</f>
        <v>#REF!</v>
      </c>
      <c r="E241" s="218" t="e">
        <f>'LICH THI'!#REF!</f>
        <v>#REF!</v>
      </c>
      <c r="F241" s="219" t="e">
        <f>'LICH THI'!#REF!</f>
        <v>#REF!</v>
      </c>
      <c r="G241" s="220" t="e">
        <f>'LICH THI'!#REF!</f>
        <v>#REF!</v>
      </c>
      <c r="H241" s="221" t="e">
        <f>'LICH THI'!#REF!</f>
        <v>#REF!</v>
      </c>
      <c r="I241" s="202" t="e">
        <f>'LICH THI'!#REF!</f>
        <v>#REF!</v>
      </c>
      <c r="J241" s="203" t="e">
        <f>_Ngay</f>
        <v>#REF!</v>
      </c>
      <c r="K241" s="204" t="e">
        <f>'LICH THI'!#REF!</f>
        <v>#REF!</v>
      </c>
      <c r="L241" s="205" t="e">
        <f>'LICH THI'!#REF!</f>
        <v>#REF!</v>
      </c>
      <c r="M241" s="230" t="e">
        <f>'LICH THI'!#REF!</f>
        <v>#REF!</v>
      </c>
      <c r="N241" s="205" t="e">
        <f>'LICH THI'!#REF!</f>
        <v>#REF!</v>
      </c>
      <c r="O241" s="223"/>
      <c r="P241" s="224"/>
      <c r="Q241" s="222"/>
      <c r="R241" s="222"/>
      <c r="S241" s="225"/>
    </row>
    <row r="242" spans="1:19" s="206" customFormat="1" ht="17.25" hidden="1" x14ac:dyDescent="0.3">
      <c r="A242" s="228" t="e">
        <f t="shared" si="3"/>
        <v>#REF!</v>
      </c>
      <c r="B242" s="229" t="e">
        <f>_Gio</f>
        <v>#REF!</v>
      </c>
      <c r="C242" s="217" t="e">
        <f>'LICH THI'!#REF!</f>
        <v>#REF!</v>
      </c>
      <c r="D242" s="204" t="e">
        <f>'LICH THI'!#REF!</f>
        <v>#REF!</v>
      </c>
      <c r="E242" s="218" t="e">
        <f>'LICH THI'!#REF!</f>
        <v>#REF!</v>
      </c>
      <c r="F242" s="219" t="e">
        <f>'LICH THI'!#REF!</f>
        <v>#REF!</v>
      </c>
      <c r="G242" s="220" t="e">
        <f>'LICH THI'!#REF!</f>
        <v>#REF!</v>
      </c>
      <c r="H242" s="221" t="e">
        <f>'LICH THI'!#REF!</f>
        <v>#REF!</v>
      </c>
      <c r="I242" s="202" t="e">
        <f>'LICH THI'!#REF!</f>
        <v>#REF!</v>
      </c>
      <c r="J242" s="203" t="e">
        <f>_Ngay</f>
        <v>#REF!</v>
      </c>
      <c r="K242" s="204" t="e">
        <f>'LICH THI'!#REF!</f>
        <v>#REF!</v>
      </c>
      <c r="L242" s="205" t="e">
        <f>'LICH THI'!#REF!</f>
        <v>#REF!</v>
      </c>
      <c r="M242" s="230" t="e">
        <f>'LICH THI'!#REF!</f>
        <v>#REF!</v>
      </c>
      <c r="N242" s="205" t="e">
        <f>'LICH THI'!#REF!</f>
        <v>#REF!</v>
      </c>
      <c r="O242" s="223"/>
      <c r="P242" s="224"/>
      <c r="Q242" s="222"/>
      <c r="R242" s="222"/>
      <c r="S242" s="225"/>
    </row>
    <row r="243" spans="1:19" s="206" customFormat="1" ht="17.25" hidden="1" x14ac:dyDescent="0.3">
      <c r="A243" s="228" t="e">
        <f t="shared" si="3"/>
        <v>#REF!</v>
      </c>
      <c r="B243" s="229" t="e">
        <f>_Gio</f>
        <v>#REF!</v>
      </c>
      <c r="C243" s="217" t="e">
        <f>'LICH THI'!#REF!</f>
        <v>#REF!</v>
      </c>
      <c r="D243" s="204" t="e">
        <f>'LICH THI'!#REF!</f>
        <v>#REF!</v>
      </c>
      <c r="E243" s="218" t="e">
        <f>'LICH THI'!#REF!</f>
        <v>#REF!</v>
      </c>
      <c r="F243" s="219" t="e">
        <f>'LICH THI'!#REF!</f>
        <v>#REF!</v>
      </c>
      <c r="G243" s="220" t="e">
        <f>'LICH THI'!#REF!</f>
        <v>#REF!</v>
      </c>
      <c r="H243" s="221" t="e">
        <f>'LICH THI'!#REF!</f>
        <v>#REF!</v>
      </c>
      <c r="I243" s="202" t="e">
        <f>'LICH THI'!#REF!</f>
        <v>#REF!</v>
      </c>
      <c r="J243" s="203" t="e">
        <f>_Ngay</f>
        <v>#REF!</v>
      </c>
      <c r="K243" s="204" t="e">
        <f>'LICH THI'!#REF!</f>
        <v>#REF!</v>
      </c>
      <c r="L243" s="205" t="e">
        <f>'LICH THI'!#REF!</f>
        <v>#REF!</v>
      </c>
      <c r="M243" s="230" t="e">
        <f>'LICH THI'!#REF!</f>
        <v>#REF!</v>
      </c>
      <c r="N243" s="205" t="e">
        <f>'LICH THI'!#REF!</f>
        <v>#REF!</v>
      </c>
      <c r="O243" s="223"/>
      <c r="P243" s="224"/>
      <c r="Q243" s="222"/>
      <c r="R243" s="222"/>
      <c r="S243" s="225"/>
    </row>
    <row r="244" spans="1:19" s="206" customFormat="1" ht="91.5" customHeight="1" x14ac:dyDescent="0.3">
      <c r="A244" s="228" t="e">
        <f t="shared" si="3"/>
        <v>#REF!</v>
      </c>
      <c r="B244" s="229" t="e">
        <f>_Gio</f>
        <v>#REF!</v>
      </c>
      <c r="C244" s="217" t="e">
        <f>'LICH THI'!#REF!</f>
        <v>#REF!</v>
      </c>
      <c r="D244" s="204" t="e">
        <f>'LICH THI'!#REF!</f>
        <v>#REF!</v>
      </c>
      <c r="E244" s="218" t="e">
        <f>'LICH THI'!#REF!</f>
        <v>#REF!</v>
      </c>
      <c r="F244" s="219" t="e">
        <f>'LICH THI'!#REF!</f>
        <v>#REF!</v>
      </c>
      <c r="G244" s="220" t="e">
        <f>'LICH THI'!#REF!</f>
        <v>#REF!</v>
      </c>
      <c r="H244" s="221" t="e">
        <f>'LICH THI'!#REF!</f>
        <v>#REF!</v>
      </c>
      <c r="I244" s="202" t="e">
        <f>'LICH THI'!#REF!</f>
        <v>#REF!</v>
      </c>
      <c r="J244" s="203" t="e">
        <f>_Ngay</f>
        <v>#REF!</v>
      </c>
      <c r="K244" s="204" t="e">
        <f>'LICH THI'!#REF!</f>
        <v>#REF!</v>
      </c>
      <c r="L244" s="205" t="e">
        <f>'LICH THI'!#REF!</f>
        <v>#REF!</v>
      </c>
      <c r="M244" s="230" t="e">
        <f>'LICH THI'!#REF!</f>
        <v>#REF!</v>
      </c>
      <c r="N244" s="205" t="e">
        <f>'LICH THI'!#REF!</f>
        <v>#REF!</v>
      </c>
      <c r="O244" s="223"/>
      <c r="P244" s="224"/>
      <c r="Q244" s="222"/>
      <c r="R244" s="222"/>
      <c r="S244" s="225"/>
    </row>
    <row r="245" spans="1:19" s="206" customFormat="1" ht="17.25" x14ac:dyDescent="0.3">
      <c r="A245" s="228" t="e">
        <f t="shared" si="3"/>
        <v>#REF!</v>
      </c>
      <c r="B245" s="229" t="e">
        <f>_Gio</f>
        <v>#REF!</v>
      </c>
      <c r="C245" s="217" t="e">
        <f>'LICH THI'!#REF!</f>
        <v>#REF!</v>
      </c>
      <c r="D245" s="204" t="e">
        <f>'LICH THI'!#REF!</f>
        <v>#REF!</v>
      </c>
      <c r="E245" s="218" t="e">
        <f>'LICH THI'!#REF!</f>
        <v>#REF!</v>
      </c>
      <c r="F245" s="219" t="e">
        <f>'LICH THI'!#REF!</f>
        <v>#REF!</v>
      </c>
      <c r="G245" s="220" t="e">
        <f>'LICH THI'!#REF!</f>
        <v>#REF!</v>
      </c>
      <c r="H245" s="221" t="e">
        <f>'LICH THI'!#REF!</f>
        <v>#REF!</v>
      </c>
      <c r="I245" s="202" t="e">
        <f>'LICH THI'!#REF!</f>
        <v>#REF!</v>
      </c>
      <c r="J245" s="203" t="e">
        <f>_Ngay</f>
        <v>#REF!</v>
      </c>
      <c r="K245" s="204" t="e">
        <f>'LICH THI'!#REF!</f>
        <v>#REF!</v>
      </c>
      <c r="L245" s="205" t="e">
        <f>'LICH THI'!#REF!</f>
        <v>#REF!</v>
      </c>
      <c r="M245" s="230" t="e">
        <f>'LICH THI'!#REF!</f>
        <v>#REF!</v>
      </c>
      <c r="N245" s="205" t="e">
        <f>'LICH THI'!#REF!</f>
        <v>#REF!</v>
      </c>
      <c r="O245" s="223"/>
      <c r="P245" s="224"/>
      <c r="Q245" s="222"/>
      <c r="R245" s="222"/>
      <c r="S245" s="225"/>
    </row>
    <row r="246" spans="1:19" s="206" customFormat="1" ht="17.25" hidden="1" x14ac:dyDescent="0.3">
      <c r="A246" s="228" t="e">
        <f t="shared" si="3"/>
        <v>#REF!</v>
      </c>
      <c r="B246" s="229" t="e">
        <f>_Gio</f>
        <v>#REF!</v>
      </c>
      <c r="C246" s="217" t="e">
        <f>'LICH THI'!#REF!</f>
        <v>#REF!</v>
      </c>
      <c r="D246" s="204" t="e">
        <f>'LICH THI'!#REF!</f>
        <v>#REF!</v>
      </c>
      <c r="E246" s="218" t="e">
        <f>'LICH THI'!#REF!</f>
        <v>#REF!</v>
      </c>
      <c r="F246" s="219" t="e">
        <f>'LICH THI'!#REF!</f>
        <v>#REF!</v>
      </c>
      <c r="G246" s="220" t="e">
        <f>'LICH THI'!#REF!</f>
        <v>#REF!</v>
      </c>
      <c r="H246" s="221" t="e">
        <f>'LICH THI'!#REF!</f>
        <v>#REF!</v>
      </c>
      <c r="I246" s="202" t="e">
        <f>'LICH THI'!#REF!</f>
        <v>#REF!</v>
      </c>
      <c r="J246" s="203" t="e">
        <f>_Ngay</f>
        <v>#REF!</v>
      </c>
      <c r="K246" s="204" t="e">
        <f>'LICH THI'!#REF!</f>
        <v>#REF!</v>
      </c>
      <c r="L246" s="205" t="e">
        <f>'LICH THI'!#REF!</f>
        <v>#REF!</v>
      </c>
      <c r="M246" s="230" t="e">
        <f>'LICH THI'!#REF!</f>
        <v>#REF!</v>
      </c>
      <c r="N246" s="205" t="e">
        <f>'LICH THI'!#REF!</f>
        <v>#REF!</v>
      </c>
      <c r="O246" s="223"/>
      <c r="P246" s="224"/>
      <c r="Q246" s="222"/>
      <c r="R246" s="222"/>
      <c r="S246" s="225"/>
    </row>
    <row r="247" spans="1:19" s="206" customFormat="1" ht="17.25" hidden="1" x14ac:dyDescent="0.3">
      <c r="A247" s="228" t="e">
        <f t="shared" si="3"/>
        <v>#REF!</v>
      </c>
      <c r="B247" s="229" t="e">
        <f>_Gio</f>
        <v>#REF!</v>
      </c>
      <c r="C247" s="217" t="e">
        <f>'LICH THI'!#REF!</f>
        <v>#REF!</v>
      </c>
      <c r="D247" s="204" t="e">
        <f>'LICH THI'!#REF!</f>
        <v>#REF!</v>
      </c>
      <c r="E247" s="218" t="e">
        <f>'LICH THI'!#REF!</f>
        <v>#REF!</v>
      </c>
      <c r="F247" s="219" t="e">
        <f>'LICH THI'!#REF!</f>
        <v>#REF!</v>
      </c>
      <c r="G247" s="220" t="e">
        <f>'LICH THI'!#REF!</f>
        <v>#REF!</v>
      </c>
      <c r="H247" s="221" t="e">
        <f>'LICH THI'!#REF!</f>
        <v>#REF!</v>
      </c>
      <c r="I247" s="202" t="e">
        <f>'LICH THI'!#REF!</f>
        <v>#REF!</v>
      </c>
      <c r="J247" s="203" t="e">
        <f>_Ngay</f>
        <v>#REF!</v>
      </c>
      <c r="K247" s="204" t="e">
        <f>'LICH THI'!#REF!</f>
        <v>#REF!</v>
      </c>
      <c r="L247" s="205" t="e">
        <f>'LICH THI'!#REF!</f>
        <v>#REF!</v>
      </c>
      <c r="M247" s="230" t="e">
        <f>'LICH THI'!#REF!</f>
        <v>#REF!</v>
      </c>
      <c r="N247" s="205" t="e">
        <f>'LICH THI'!#REF!</f>
        <v>#REF!</v>
      </c>
      <c r="O247" s="223"/>
      <c r="P247" s="224"/>
      <c r="Q247" s="222"/>
      <c r="R247" s="222"/>
      <c r="S247" s="225"/>
    </row>
    <row r="248" spans="1:19" s="206" customFormat="1" ht="17.25" hidden="1" x14ac:dyDescent="0.3">
      <c r="A248" s="228" t="e">
        <f t="shared" si="3"/>
        <v>#REF!</v>
      </c>
      <c r="B248" s="229" t="e">
        <f>_Gio</f>
        <v>#REF!</v>
      </c>
      <c r="C248" s="217" t="e">
        <f>'LICH THI'!#REF!</f>
        <v>#REF!</v>
      </c>
      <c r="D248" s="204" t="e">
        <f>'LICH THI'!#REF!</f>
        <v>#REF!</v>
      </c>
      <c r="E248" s="218" t="e">
        <f>'LICH THI'!#REF!</f>
        <v>#REF!</v>
      </c>
      <c r="F248" s="219" t="e">
        <f>'LICH THI'!#REF!</f>
        <v>#REF!</v>
      </c>
      <c r="G248" s="220" t="e">
        <f>'LICH THI'!#REF!</f>
        <v>#REF!</v>
      </c>
      <c r="H248" s="221" t="e">
        <f>'LICH THI'!#REF!</f>
        <v>#REF!</v>
      </c>
      <c r="I248" s="202" t="e">
        <f>'LICH THI'!#REF!</f>
        <v>#REF!</v>
      </c>
      <c r="J248" s="203" t="e">
        <f>_Ngay</f>
        <v>#REF!</v>
      </c>
      <c r="K248" s="204" t="e">
        <f>'LICH THI'!#REF!</f>
        <v>#REF!</v>
      </c>
      <c r="L248" s="205" t="e">
        <f>'LICH THI'!#REF!</f>
        <v>#REF!</v>
      </c>
      <c r="M248" s="230" t="e">
        <f>'LICH THI'!#REF!</f>
        <v>#REF!</v>
      </c>
      <c r="N248" s="205" t="e">
        <f>'LICH THI'!#REF!</f>
        <v>#REF!</v>
      </c>
      <c r="O248" s="223"/>
      <c r="P248" s="224"/>
      <c r="Q248" s="222"/>
      <c r="R248" s="222"/>
      <c r="S248" s="225"/>
    </row>
    <row r="249" spans="1:19" s="206" customFormat="1" ht="17.25" hidden="1" x14ac:dyDescent="0.3">
      <c r="A249" s="228" t="e">
        <f t="shared" si="3"/>
        <v>#REF!</v>
      </c>
      <c r="B249" s="229" t="e">
        <f>_Gio</f>
        <v>#REF!</v>
      </c>
      <c r="C249" s="217" t="e">
        <f>'LICH THI'!#REF!</f>
        <v>#REF!</v>
      </c>
      <c r="D249" s="204" t="e">
        <f>'LICH THI'!#REF!</f>
        <v>#REF!</v>
      </c>
      <c r="E249" s="218" t="e">
        <f>'LICH THI'!#REF!</f>
        <v>#REF!</v>
      </c>
      <c r="F249" s="219" t="e">
        <f>'LICH THI'!#REF!</f>
        <v>#REF!</v>
      </c>
      <c r="G249" s="220" t="e">
        <f>'LICH THI'!#REF!</f>
        <v>#REF!</v>
      </c>
      <c r="H249" s="221" t="e">
        <f>'LICH THI'!#REF!</f>
        <v>#REF!</v>
      </c>
      <c r="I249" s="202" t="e">
        <f>'LICH THI'!#REF!</f>
        <v>#REF!</v>
      </c>
      <c r="J249" s="203" t="e">
        <f>_Ngay</f>
        <v>#REF!</v>
      </c>
      <c r="K249" s="204" t="e">
        <f>'LICH THI'!#REF!</f>
        <v>#REF!</v>
      </c>
      <c r="L249" s="205" t="e">
        <f>'LICH THI'!#REF!</f>
        <v>#REF!</v>
      </c>
      <c r="M249" s="230" t="e">
        <f>'LICH THI'!#REF!</f>
        <v>#REF!</v>
      </c>
      <c r="N249" s="205" t="e">
        <f>'LICH THI'!#REF!</f>
        <v>#REF!</v>
      </c>
      <c r="O249" s="223"/>
      <c r="P249" s="224"/>
      <c r="Q249" s="222"/>
      <c r="R249" s="222"/>
      <c r="S249" s="225"/>
    </row>
    <row r="250" spans="1:19" s="206" customFormat="1" ht="17.25" hidden="1" x14ac:dyDescent="0.3">
      <c r="A250" s="228" t="e">
        <f t="shared" si="3"/>
        <v>#REF!</v>
      </c>
      <c r="B250" s="229" t="e">
        <f>_Gio</f>
        <v>#REF!</v>
      </c>
      <c r="C250" s="217" t="e">
        <f>'LICH THI'!#REF!</f>
        <v>#REF!</v>
      </c>
      <c r="D250" s="204" t="e">
        <f>'LICH THI'!#REF!</f>
        <v>#REF!</v>
      </c>
      <c r="E250" s="218" t="e">
        <f>'LICH THI'!#REF!</f>
        <v>#REF!</v>
      </c>
      <c r="F250" s="219" t="e">
        <f>'LICH THI'!#REF!</f>
        <v>#REF!</v>
      </c>
      <c r="G250" s="220" t="e">
        <f>'LICH THI'!#REF!</f>
        <v>#REF!</v>
      </c>
      <c r="H250" s="221" t="e">
        <f>'LICH THI'!#REF!</f>
        <v>#REF!</v>
      </c>
      <c r="I250" s="202" t="e">
        <f>'LICH THI'!#REF!</f>
        <v>#REF!</v>
      </c>
      <c r="J250" s="203" t="e">
        <f>_Ngay</f>
        <v>#REF!</v>
      </c>
      <c r="K250" s="204" t="e">
        <f>'LICH THI'!#REF!</f>
        <v>#REF!</v>
      </c>
      <c r="L250" s="205" t="e">
        <f>'LICH THI'!#REF!</f>
        <v>#REF!</v>
      </c>
      <c r="M250" s="230" t="e">
        <f>'LICH THI'!#REF!</f>
        <v>#REF!</v>
      </c>
      <c r="N250" s="205" t="e">
        <f>'LICH THI'!#REF!</f>
        <v>#REF!</v>
      </c>
      <c r="O250" s="223"/>
      <c r="P250" s="224"/>
      <c r="Q250" s="222"/>
      <c r="R250" s="222"/>
      <c r="S250" s="225"/>
    </row>
    <row r="251" spans="1:19" s="206" customFormat="1" ht="17.25" x14ac:dyDescent="0.3">
      <c r="A251" s="228" t="e">
        <f t="shared" si="3"/>
        <v>#REF!</v>
      </c>
      <c r="B251" s="229" t="e">
        <f>_Gio</f>
        <v>#REF!</v>
      </c>
      <c r="C251" s="217" t="e">
        <f>'LICH THI'!#REF!</f>
        <v>#REF!</v>
      </c>
      <c r="D251" s="204" t="e">
        <f>'LICH THI'!#REF!</f>
        <v>#REF!</v>
      </c>
      <c r="E251" s="218" t="e">
        <f>'LICH THI'!#REF!</f>
        <v>#REF!</v>
      </c>
      <c r="F251" s="219" t="e">
        <f>'LICH THI'!#REF!</f>
        <v>#REF!</v>
      </c>
      <c r="G251" s="220" t="e">
        <f>'LICH THI'!#REF!</f>
        <v>#REF!</v>
      </c>
      <c r="H251" s="221" t="e">
        <f>'LICH THI'!#REF!</f>
        <v>#REF!</v>
      </c>
      <c r="I251" s="202" t="e">
        <f>'LICH THI'!#REF!</f>
        <v>#REF!</v>
      </c>
      <c r="J251" s="203" t="e">
        <f>_Ngay</f>
        <v>#REF!</v>
      </c>
      <c r="K251" s="204" t="e">
        <f>'LICH THI'!#REF!</f>
        <v>#REF!</v>
      </c>
      <c r="L251" s="205" t="e">
        <f>'LICH THI'!#REF!</f>
        <v>#REF!</v>
      </c>
      <c r="M251" s="230" t="e">
        <f>'LICH THI'!#REF!</f>
        <v>#REF!</v>
      </c>
      <c r="N251" s="205" t="e">
        <f>'LICH THI'!#REF!</f>
        <v>#REF!</v>
      </c>
      <c r="O251" s="223"/>
      <c r="P251" s="224"/>
      <c r="Q251" s="222"/>
      <c r="R251" s="222"/>
      <c r="S251" s="225"/>
    </row>
    <row r="252" spans="1:19" s="206" customFormat="1" ht="17.25" hidden="1" x14ac:dyDescent="0.3">
      <c r="A252" s="228" t="e">
        <f t="shared" si="3"/>
        <v>#REF!</v>
      </c>
      <c r="B252" s="229" t="e">
        <f>_Gio</f>
        <v>#REF!</v>
      </c>
      <c r="C252" s="217" t="e">
        <f>'LICH THI'!#REF!</f>
        <v>#REF!</v>
      </c>
      <c r="D252" s="204" t="e">
        <f>'LICH THI'!#REF!</f>
        <v>#REF!</v>
      </c>
      <c r="E252" s="218" t="e">
        <f>'LICH THI'!#REF!</f>
        <v>#REF!</v>
      </c>
      <c r="F252" s="219" t="e">
        <f>'LICH THI'!#REF!</f>
        <v>#REF!</v>
      </c>
      <c r="G252" s="220" t="e">
        <f>'LICH THI'!#REF!</f>
        <v>#REF!</v>
      </c>
      <c r="H252" s="221" t="e">
        <f>'LICH THI'!#REF!</f>
        <v>#REF!</v>
      </c>
      <c r="I252" s="202" t="e">
        <f>'LICH THI'!#REF!</f>
        <v>#REF!</v>
      </c>
      <c r="J252" s="203" t="e">
        <f>_Ngay</f>
        <v>#REF!</v>
      </c>
      <c r="K252" s="204" t="e">
        <f>'LICH THI'!#REF!</f>
        <v>#REF!</v>
      </c>
      <c r="L252" s="205" t="e">
        <f>'LICH THI'!#REF!</f>
        <v>#REF!</v>
      </c>
      <c r="M252" s="230" t="e">
        <f>'LICH THI'!#REF!</f>
        <v>#REF!</v>
      </c>
      <c r="N252" s="205" t="e">
        <f>'LICH THI'!#REF!</f>
        <v>#REF!</v>
      </c>
      <c r="O252" s="223"/>
      <c r="P252" s="224"/>
      <c r="Q252" s="222"/>
      <c r="R252" s="222"/>
      <c r="S252" s="225"/>
    </row>
    <row r="253" spans="1:19" s="206" customFormat="1" ht="17.25" hidden="1" x14ac:dyDescent="0.3">
      <c r="A253" s="228" t="e">
        <f t="shared" si="3"/>
        <v>#REF!</v>
      </c>
      <c r="B253" s="229" t="e">
        <f>_Gio</f>
        <v>#REF!</v>
      </c>
      <c r="C253" s="217" t="e">
        <f>'LICH THI'!#REF!</f>
        <v>#REF!</v>
      </c>
      <c r="D253" s="204" t="e">
        <f>'LICH THI'!#REF!</f>
        <v>#REF!</v>
      </c>
      <c r="E253" s="218" t="e">
        <f>'LICH THI'!#REF!</f>
        <v>#REF!</v>
      </c>
      <c r="F253" s="219" t="e">
        <f>'LICH THI'!#REF!</f>
        <v>#REF!</v>
      </c>
      <c r="G253" s="220" t="e">
        <f>'LICH THI'!#REF!</f>
        <v>#REF!</v>
      </c>
      <c r="H253" s="221" t="e">
        <f>'LICH THI'!#REF!</f>
        <v>#REF!</v>
      </c>
      <c r="I253" s="202" t="e">
        <f>'LICH THI'!#REF!</f>
        <v>#REF!</v>
      </c>
      <c r="J253" s="203" t="e">
        <f>_Ngay</f>
        <v>#REF!</v>
      </c>
      <c r="K253" s="204" t="e">
        <f>'LICH THI'!#REF!</f>
        <v>#REF!</v>
      </c>
      <c r="L253" s="205" t="e">
        <f>'LICH THI'!#REF!</f>
        <v>#REF!</v>
      </c>
      <c r="M253" s="230" t="e">
        <f>'LICH THI'!#REF!</f>
        <v>#REF!</v>
      </c>
      <c r="N253" s="205" t="e">
        <f>'LICH THI'!#REF!</f>
        <v>#REF!</v>
      </c>
      <c r="O253" s="223"/>
      <c r="P253" s="224"/>
      <c r="Q253" s="222"/>
      <c r="R253" s="222"/>
      <c r="S253" s="225"/>
    </row>
    <row r="254" spans="1:19" s="206" customFormat="1" ht="17.25" hidden="1" x14ac:dyDescent="0.3">
      <c r="A254" s="228" t="e">
        <f t="shared" si="3"/>
        <v>#REF!</v>
      </c>
      <c r="B254" s="229" t="e">
        <f>_Gio</f>
        <v>#REF!</v>
      </c>
      <c r="C254" s="217" t="e">
        <f>'LICH THI'!#REF!</f>
        <v>#REF!</v>
      </c>
      <c r="D254" s="204" t="e">
        <f>'LICH THI'!#REF!</f>
        <v>#REF!</v>
      </c>
      <c r="E254" s="218" t="e">
        <f>'LICH THI'!#REF!</f>
        <v>#REF!</v>
      </c>
      <c r="F254" s="219" t="e">
        <f>'LICH THI'!#REF!</f>
        <v>#REF!</v>
      </c>
      <c r="G254" s="220" t="e">
        <f>'LICH THI'!#REF!</f>
        <v>#REF!</v>
      </c>
      <c r="H254" s="221" t="e">
        <f>'LICH THI'!#REF!</f>
        <v>#REF!</v>
      </c>
      <c r="I254" s="202" t="e">
        <f>'LICH THI'!#REF!</f>
        <v>#REF!</v>
      </c>
      <c r="J254" s="203" t="e">
        <f>_Ngay</f>
        <v>#REF!</v>
      </c>
      <c r="K254" s="204" t="e">
        <f>'LICH THI'!#REF!</f>
        <v>#REF!</v>
      </c>
      <c r="L254" s="205" t="e">
        <f>'LICH THI'!#REF!</f>
        <v>#REF!</v>
      </c>
      <c r="M254" s="230" t="e">
        <f>'LICH THI'!#REF!</f>
        <v>#REF!</v>
      </c>
      <c r="N254" s="205" t="e">
        <f>'LICH THI'!#REF!</f>
        <v>#REF!</v>
      </c>
      <c r="O254" s="223"/>
      <c r="P254" s="224"/>
      <c r="Q254" s="222"/>
      <c r="R254" s="222"/>
      <c r="S254" s="225"/>
    </row>
    <row r="255" spans="1:19" s="206" customFormat="1" ht="17.25" hidden="1" x14ac:dyDescent="0.3">
      <c r="A255" s="228" t="e">
        <f t="shared" si="3"/>
        <v>#REF!</v>
      </c>
      <c r="B255" s="229" t="e">
        <f>_Gio</f>
        <v>#REF!</v>
      </c>
      <c r="C255" s="217" t="e">
        <f>'LICH THI'!#REF!</f>
        <v>#REF!</v>
      </c>
      <c r="D255" s="204" t="e">
        <f>'LICH THI'!#REF!</f>
        <v>#REF!</v>
      </c>
      <c r="E255" s="218" t="e">
        <f>'LICH THI'!#REF!</f>
        <v>#REF!</v>
      </c>
      <c r="F255" s="219" t="e">
        <f>'LICH THI'!#REF!</f>
        <v>#REF!</v>
      </c>
      <c r="G255" s="220" t="e">
        <f>'LICH THI'!#REF!</f>
        <v>#REF!</v>
      </c>
      <c r="H255" s="221" t="e">
        <f>'LICH THI'!#REF!</f>
        <v>#REF!</v>
      </c>
      <c r="I255" s="202" t="e">
        <f>'LICH THI'!#REF!</f>
        <v>#REF!</v>
      </c>
      <c r="J255" s="203" t="e">
        <f>_Ngay</f>
        <v>#REF!</v>
      </c>
      <c r="K255" s="204" t="e">
        <f>'LICH THI'!#REF!</f>
        <v>#REF!</v>
      </c>
      <c r="L255" s="205" t="e">
        <f>'LICH THI'!#REF!</f>
        <v>#REF!</v>
      </c>
      <c r="M255" s="230" t="e">
        <f>'LICH THI'!#REF!</f>
        <v>#REF!</v>
      </c>
      <c r="N255" s="205" t="e">
        <f>'LICH THI'!#REF!</f>
        <v>#REF!</v>
      </c>
      <c r="O255" s="223"/>
      <c r="P255" s="224"/>
      <c r="Q255" s="222"/>
      <c r="R255" s="222"/>
      <c r="S255" s="225"/>
    </row>
    <row r="256" spans="1:19" s="206" customFormat="1" ht="17.25" hidden="1" x14ac:dyDescent="0.3">
      <c r="A256" s="228" t="e">
        <f t="shared" si="3"/>
        <v>#REF!</v>
      </c>
      <c r="B256" s="229" t="e">
        <f>_Gio</f>
        <v>#REF!</v>
      </c>
      <c r="C256" s="217" t="e">
        <f>'LICH THI'!#REF!</f>
        <v>#REF!</v>
      </c>
      <c r="D256" s="204" t="e">
        <f>'LICH THI'!#REF!</f>
        <v>#REF!</v>
      </c>
      <c r="E256" s="218" t="e">
        <f>'LICH THI'!#REF!</f>
        <v>#REF!</v>
      </c>
      <c r="F256" s="219" t="e">
        <f>'LICH THI'!#REF!</f>
        <v>#REF!</v>
      </c>
      <c r="G256" s="220" t="e">
        <f>'LICH THI'!#REF!</f>
        <v>#REF!</v>
      </c>
      <c r="H256" s="221" t="e">
        <f>'LICH THI'!#REF!</f>
        <v>#REF!</v>
      </c>
      <c r="I256" s="202" t="e">
        <f>'LICH THI'!#REF!</f>
        <v>#REF!</v>
      </c>
      <c r="J256" s="203" t="e">
        <f>_Ngay</f>
        <v>#REF!</v>
      </c>
      <c r="K256" s="204" t="e">
        <f>'LICH THI'!#REF!</f>
        <v>#REF!</v>
      </c>
      <c r="L256" s="205" t="e">
        <f>'LICH THI'!#REF!</f>
        <v>#REF!</v>
      </c>
      <c r="M256" s="230" t="e">
        <f>'LICH THI'!#REF!</f>
        <v>#REF!</v>
      </c>
      <c r="N256" s="205" t="e">
        <f>'LICH THI'!#REF!</f>
        <v>#REF!</v>
      </c>
      <c r="O256" s="223"/>
      <c r="P256" s="224"/>
      <c r="Q256" s="222"/>
      <c r="R256" s="222"/>
      <c r="S256" s="225"/>
    </row>
    <row r="257" spans="1:19" s="206" customFormat="1" ht="17.25" hidden="1" x14ac:dyDescent="0.3">
      <c r="A257" s="228" t="e">
        <f t="shared" si="3"/>
        <v>#REF!</v>
      </c>
      <c r="B257" s="229" t="e">
        <f>_Gio</f>
        <v>#REF!</v>
      </c>
      <c r="C257" s="217" t="e">
        <f>'LICH THI'!#REF!</f>
        <v>#REF!</v>
      </c>
      <c r="D257" s="204" t="e">
        <f>'LICH THI'!#REF!</f>
        <v>#REF!</v>
      </c>
      <c r="E257" s="218" t="e">
        <f>'LICH THI'!#REF!</f>
        <v>#REF!</v>
      </c>
      <c r="F257" s="219" t="e">
        <f>'LICH THI'!#REF!</f>
        <v>#REF!</v>
      </c>
      <c r="G257" s="220" t="e">
        <f>'LICH THI'!#REF!</f>
        <v>#REF!</v>
      </c>
      <c r="H257" s="221" t="e">
        <f>'LICH THI'!#REF!</f>
        <v>#REF!</v>
      </c>
      <c r="I257" s="202" t="e">
        <f>'LICH THI'!#REF!</f>
        <v>#REF!</v>
      </c>
      <c r="J257" s="203" t="e">
        <f>_Ngay</f>
        <v>#REF!</v>
      </c>
      <c r="K257" s="204" t="e">
        <f>'LICH THI'!#REF!</f>
        <v>#REF!</v>
      </c>
      <c r="L257" s="205" t="e">
        <f>'LICH THI'!#REF!</f>
        <v>#REF!</v>
      </c>
      <c r="M257" s="230" t="e">
        <f>'LICH THI'!#REF!</f>
        <v>#REF!</v>
      </c>
      <c r="N257" s="205" t="e">
        <f>'LICH THI'!#REF!</f>
        <v>#REF!</v>
      </c>
      <c r="O257" s="223"/>
      <c r="P257" s="224"/>
      <c r="Q257" s="222"/>
      <c r="R257" s="222"/>
      <c r="S257" s="225"/>
    </row>
    <row r="258" spans="1:19" s="206" customFormat="1" ht="17.25" hidden="1" x14ac:dyDescent="0.3">
      <c r="A258" s="228" t="e">
        <f t="shared" si="3"/>
        <v>#REF!</v>
      </c>
      <c r="B258" s="229" t="e">
        <f>_Gio</f>
        <v>#REF!</v>
      </c>
      <c r="C258" s="217" t="e">
        <f>'LICH THI'!#REF!</f>
        <v>#REF!</v>
      </c>
      <c r="D258" s="204" t="e">
        <f>'LICH THI'!#REF!</f>
        <v>#REF!</v>
      </c>
      <c r="E258" s="218" t="e">
        <f>'LICH THI'!#REF!</f>
        <v>#REF!</v>
      </c>
      <c r="F258" s="219" t="e">
        <f>'LICH THI'!#REF!</f>
        <v>#REF!</v>
      </c>
      <c r="G258" s="220" t="e">
        <f>'LICH THI'!#REF!</f>
        <v>#REF!</v>
      </c>
      <c r="H258" s="221" t="e">
        <f>'LICH THI'!#REF!</f>
        <v>#REF!</v>
      </c>
      <c r="I258" s="202" t="e">
        <f>'LICH THI'!#REF!</f>
        <v>#REF!</v>
      </c>
      <c r="J258" s="203" t="e">
        <f>_Ngay</f>
        <v>#REF!</v>
      </c>
      <c r="K258" s="204" t="e">
        <f>'LICH THI'!#REF!</f>
        <v>#REF!</v>
      </c>
      <c r="L258" s="205" t="e">
        <f>'LICH THI'!#REF!</f>
        <v>#REF!</v>
      </c>
      <c r="M258" s="230" t="e">
        <f>'LICH THI'!#REF!</f>
        <v>#REF!</v>
      </c>
      <c r="N258" s="205" t="e">
        <f>'LICH THI'!#REF!</f>
        <v>#REF!</v>
      </c>
      <c r="O258" s="223"/>
      <c r="P258" s="224"/>
      <c r="Q258" s="222"/>
      <c r="R258" s="222"/>
      <c r="S258" s="225"/>
    </row>
    <row r="259" spans="1:19" s="206" customFormat="1" ht="17.25" hidden="1" x14ac:dyDescent="0.3">
      <c r="A259" s="228" t="e">
        <f t="shared" si="3"/>
        <v>#REF!</v>
      </c>
      <c r="B259" s="229" t="e">
        <f>_Gio</f>
        <v>#REF!</v>
      </c>
      <c r="C259" s="217" t="e">
        <f>'LICH THI'!#REF!</f>
        <v>#REF!</v>
      </c>
      <c r="D259" s="204" t="e">
        <f>'LICH THI'!#REF!</f>
        <v>#REF!</v>
      </c>
      <c r="E259" s="218" t="e">
        <f>'LICH THI'!#REF!</f>
        <v>#REF!</v>
      </c>
      <c r="F259" s="219" t="e">
        <f>'LICH THI'!#REF!</f>
        <v>#REF!</v>
      </c>
      <c r="G259" s="220" t="e">
        <f>'LICH THI'!#REF!</f>
        <v>#REF!</v>
      </c>
      <c r="H259" s="221" t="e">
        <f>'LICH THI'!#REF!</f>
        <v>#REF!</v>
      </c>
      <c r="I259" s="202" t="e">
        <f>'LICH THI'!#REF!</f>
        <v>#REF!</v>
      </c>
      <c r="J259" s="203" t="e">
        <f>_Ngay</f>
        <v>#REF!</v>
      </c>
      <c r="K259" s="204" t="e">
        <f>'LICH THI'!#REF!</f>
        <v>#REF!</v>
      </c>
      <c r="L259" s="205" t="e">
        <f>'LICH THI'!#REF!</f>
        <v>#REF!</v>
      </c>
      <c r="M259" s="230" t="e">
        <f>'LICH THI'!#REF!</f>
        <v>#REF!</v>
      </c>
      <c r="N259" s="205" t="e">
        <f>'LICH THI'!#REF!</f>
        <v>#REF!</v>
      </c>
      <c r="O259" s="223"/>
      <c r="P259" s="224"/>
      <c r="Q259" s="222"/>
      <c r="R259" s="222"/>
      <c r="S259" s="225"/>
    </row>
    <row r="260" spans="1:19" s="206" customFormat="1" ht="17.25" hidden="1" x14ac:dyDescent="0.3">
      <c r="A260" s="228" t="e">
        <f t="shared" si="3"/>
        <v>#REF!</v>
      </c>
      <c r="B260" s="229" t="e">
        <f>_Gio</f>
        <v>#REF!</v>
      </c>
      <c r="C260" s="217" t="e">
        <f>'LICH THI'!#REF!</f>
        <v>#REF!</v>
      </c>
      <c r="D260" s="204" t="e">
        <f>'LICH THI'!#REF!</f>
        <v>#REF!</v>
      </c>
      <c r="E260" s="218" t="e">
        <f>'LICH THI'!#REF!</f>
        <v>#REF!</v>
      </c>
      <c r="F260" s="219" t="e">
        <f>'LICH THI'!#REF!</f>
        <v>#REF!</v>
      </c>
      <c r="G260" s="220" t="e">
        <f>'LICH THI'!#REF!</f>
        <v>#REF!</v>
      </c>
      <c r="H260" s="221" t="e">
        <f>'LICH THI'!#REF!</f>
        <v>#REF!</v>
      </c>
      <c r="I260" s="202" t="e">
        <f>'LICH THI'!#REF!</f>
        <v>#REF!</v>
      </c>
      <c r="J260" s="203" t="e">
        <f>_Ngay</f>
        <v>#REF!</v>
      </c>
      <c r="K260" s="204" t="e">
        <f>'LICH THI'!#REF!</f>
        <v>#REF!</v>
      </c>
      <c r="L260" s="205" t="e">
        <f>'LICH THI'!#REF!</f>
        <v>#REF!</v>
      </c>
      <c r="M260" s="230" t="e">
        <f>'LICH THI'!#REF!</f>
        <v>#REF!</v>
      </c>
      <c r="N260" s="205" t="e">
        <f>'LICH THI'!#REF!</f>
        <v>#REF!</v>
      </c>
      <c r="O260" s="223"/>
      <c r="P260" s="224"/>
      <c r="Q260" s="222"/>
      <c r="R260" s="222"/>
      <c r="S260" s="225"/>
    </row>
    <row r="261" spans="1:19" s="206" customFormat="1" ht="17.25" hidden="1" x14ac:dyDescent="0.3">
      <c r="A261" s="228" t="e">
        <f t="shared" si="3"/>
        <v>#REF!</v>
      </c>
      <c r="B261" s="229" t="e">
        <f>_Gio</f>
        <v>#REF!</v>
      </c>
      <c r="C261" s="217" t="e">
        <f>'LICH THI'!#REF!</f>
        <v>#REF!</v>
      </c>
      <c r="D261" s="204" t="e">
        <f>'LICH THI'!#REF!</f>
        <v>#REF!</v>
      </c>
      <c r="E261" s="218" t="e">
        <f>'LICH THI'!#REF!</f>
        <v>#REF!</v>
      </c>
      <c r="F261" s="219" t="e">
        <f>'LICH THI'!#REF!</f>
        <v>#REF!</v>
      </c>
      <c r="G261" s="220" t="e">
        <f>'LICH THI'!#REF!</f>
        <v>#REF!</v>
      </c>
      <c r="H261" s="221" t="e">
        <f>'LICH THI'!#REF!</f>
        <v>#REF!</v>
      </c>
      <c r="I261" s="202" t="e">
        <f>'LICH THI'!#REF!</f>
        <v>#REF!</v>
      </c>
      <c r="J261" s="203" t="e">
        <f>_Ngay</f>
        <v>#REF!</v>
      </c>
      <c r="K261" s="204" t="e">
        <f>'LICH THI'!#REF!</f>
        <v>#REF!</v>
      </c>
      <c r="L261" s="205" t="e">
        <f>'LICH THI'!#REF!</f>
        <v>#REF!</v>
      </c>
      <c r="M261" s="230" t="e">
        <f>'LICH THI'!#REF!</f>
        <v>#REF!</v>
      </c>
      <c r="N261" s="205" t="e">
        <f>'LICH THI'!#REF!</f>
        <v>#REF!</v>
      </c>
      <c r="O261" s="223"/>
      <c r="P261" s="224"/>
      <c r="Q261" s="222"/>
      <c r="R261" s="222"/>
      <c r="S261" s="225"/>
    </row>
    <row r="262" spans="1:19" s="206" customFormat="1" ht="17.25" x14ac:dyDescent="0.3">
      <c r="A262" s="228" t="e">
        <f t="shared" si="3"/>
        <v>#REF!</v>
      </c>
      <c r="B262" s="229" t="e">
        <f>_Gio</f>
        <v>#REF!</v>
      </c>
      <c r="C262" s="217" t="e">
        <f>'LICH THI'!#REF!</f>
        <v>#REF!</v>
      </c>
      <c r="D262" s="204" t="e">
        <f>'LICH THI'!#REF!</f>
        <v>#REF!</v>
      </c>
      <c r="E262" s="218" t="e">
        <f>'LICH THI'!#REF!</f>
        <v>#REF!</v>
      </c>
      <c r="F262" s="219" t="e">
        <f>'LICH THI'!#REF!</f>
        <v>#REF!</v>
      </c>
      <c r="G262" s="220" t="e">
        <f>'LICH THI'!#REF!</f>
        <v>#REF!</v>
      </c>
      <c r="H262" s="221" t="e">
        <f>'LICH THI'!#REF!</f>
        <v>#REF!</v>
      </c>
      <c r="I262" s="202" t="e">
        <f>'LICH THI'!#REF!</f>
        <v>#REF!</v>
      </c>
      <c r="J262" s="203" t="e">
        <f>_Ngay</f>
        <v>#REF!</v>
      </c>
      <c r="K262" s="204" t="e">
        <f>'LICH THI'!#REF!</f>
        <v>#REF!</v>
      </c>
      <c r="L262" s="205" t="e">
        <f>'LICH THI'!#REF!</f>
        <v>#REF!</v>
      </c>
      <c r="M262" s="230" t="e">
        <f>'LICH THI'!#REF!</f>
        <v>#REF!</v>
      </c>
      <c r="N262" s="205" t="e">
        <f>'LICH THI'!#REF!</f>
        <v>#REF!</v>
      </c>
      <c r="O262" s="223"/>
      <c r="P262" s="224"/>
      <c r="Q262" s="222"/>
      <c r="R262" s="222"/>
      <c r="S262" s="225"/>
    </row>
    <row r="263" spans="1:19" s="206" customFormat="1" ht="17.25" x14ac:dyDescent="0.3">
      <c r="A263" s="228" t="e">
        <f t="shared" si="3"/>
        <v>#REF!</v>
      </c>
      <c r="B263" s="229" t="e">
        <f>_Gio</f>
        <v>#REF!</v>
      </c>
      <c r="C263" s="217" t="e">
        <f>'LICH THI'!#REF!</f>
        <v>#REF!</v>
      </c>
      <c r="D263" s="204" t="e">
        <f>'LICH THI'!#REF!</f>
        <v>#REF!</v>
      </c>
      <c r="E263" s="218" t="e">
        <f>'LICH THI'!#REF!</f>
        <v>#REF!</v>
      </c>
      <c r="F263" s="219" t="e">
        <f>'LICH THI'!#REF!</f>
        <v>#REF!</v>
      </c>
      <c r="G263" s="220" t="e">
        <f>'LICH THI'!#REF!</f>
        <v>#REF!</v>
      </c>
      <c r="H263" s="221" t="e">
        <f>'LICH THI'!#REF!</f>
        <v>#REF!</v>
      </c>
      <c r="I263" s="202" t="e">
        <f>'LICH THI'!#REF!</f>
        <v>#REF!</v>
      </c>
      <c r="J263" s="203" t="e">
        <f>_Ngay</f>
        <v>#REF!</v>
      </c>
      <c r="K263" s="204" t="e">
        <f>'LICH THI'!#REF!</f>
        <v>#REF!</v>
      </c>
      <c r="L263" s="205" t="e">
        <f>'LICH THI'!#REF!</f>
        <v>#REF!</v>
      </c>
      <c r="M263" s="230" t="e">
        <f>'LICH THI'!#REF!</f>
        <v>#REF!</v>
      </c>
      <c r="N263" s="205" t="e">
        <f>'LICH THI'!#REF!</f>
        <v>#REF!</v>
      </c>
      <c r="O263" s="223"/>
      <c r="P263" s="224"/>
      <c r="Q263" s="222"/>
      <c r="R263" s="222"/>
      <c r="S263" s="225"/>
    </row>
    <row r="264" spans="1:19" s="206" customFormat="1" ht="17.25" hidden="1" x14ac:dyDescent="0.3">
      <c r="A264" s="228" t="e">
        <f t="shared" si="3"/>
        <v>#REF!</v>
      </c>
      <c r="B264" s="229" t="e">
        <f>_Gio</f>
        <v>#REF!</v>
      </c>
      <c r="C264" s="217" t="e">
        <f>'LICH THI'!#REF!</f>
        <v>#REF!</v>
      </c>
      <c r="D264" s="204" t="e">
        <f>'LICH THI'!#REF!</f>
        <v>#REF!</v>
      </c>
      <c r="E264" s="218" t="e">
        <f>'LICH THI'!#REF!</f>
        <v>#REF!</v>
      </c>
      <c r="F264" s="219" t="e">
        <f>'LICH THI'!#REF!</f>
        <v>#REF!</v>
      </c>
      <c r="G264" s="220" t="e">
        <f>'LICH THI'!#REF!</f>
        <v>#REF!</v>
      </c>
      <c r="H264" s="221" t="e">
        <f>'LICH THI'!#REF!</f>
        <v>#REF!</v>
      </c>
      <c r="I264" s="202" t="e">
        <f>'LICH THI'!#REF!</f>
        <v>#REF!</v>
      </c>
      <c r="J264" s="203" t="e">
        <f>_Ngay</f>
        <v>#REF!</v>
      </c>
      <c r="K264" s="204" t="e">
        <f>'LICH THI'!#REF!</f>
        <v>#REF!</v>
      </c>
      <c r="L264" s="205" t="e">
        <f>'LICH THI'!#REF!</f>
        <v>#REF!</v>
      </c>
      <c r="M264" s="230" t="e">
        <f>'LICH THI'!#REF!</f>
        <v>#REF!</v>
      </c>
      <c r="N264" s="205" t="e">
        <f>'LICH THI'!#REF!</f>
        <v>#REF!</v>
      </c>
      <c r="O264" s="223"/>
      <c r="P264" s="224"/>
      <c r="Q264" s="222"/>
      <c r="R264" s="222"/>
      <c r="S264" s="225"/>
    </row>
    <row r="265" spans="1:19" s="206" customFormat="1" ht="17.25" hidden="1" x14ac:dyDescent="0.3">
      <c r="A265" s="228" t="e">
        <f t="shared" si="3"/>
        <v>#REF!</v>
      </c>
      <c r="B265" s="229" t="e">
        <f>_Gio</f>
        <v>#REF!</v>
      </c>
      <c r="C265" s="217" t="e">
        <f>'LICH THI'!#REF!</f>
        <v>#REF!</v>
      </c>
      <c r="D265" s="204" t="e">
        <f>'LICH THI'!#REF!</f>
        <v>#REF!</v>
      </c>
      <c r="E265" s="218" t="e">
        <f>'LICH THI'!#REF!</f>
        <v>#REF!</v>
      </c>
      <c r="F265" s="219" t="e">
        <f>'LICH THI'!#REF!</f>
        <v>#REF!</v>
      </c>
      <c r="G265" s="220" t="e">
        <f>'LICH THI'!#REF!</f>
        <v>#REF!</v>
      </c>
      <c r="H265" s="221" t="e">
        <f>'LICH THI'!#REF!</f>
        <v>#REF!</v>
      </c>
      <c r="I265" s="202" t="e">
        <f>'LICH THI'!#REF!</f>
        <v>#REF!</v>
      </c>
      <c r="J265" s="203" t="e">
        <f>_Ngay</f>
        <v>#REF!</v>
      </c>
      <c r="K265" s="204" t="e">
        <f>'LICH THI'!#REF!</f>
        <v>#REF!</v>
      </c>
      <c r="L265" s="205" t="e">
        <f>'LICH THI'!#REF!</f>
        <v>#REF!</v>
      </c>
      <c r="M265" s="230" t="e">
        <f>'LICH THI'!#REF!</f>
        <v>#REF!</v>
      </c>
      <c r="N265" s="205" t="e">
        <f>'LICH THI'!#REF!</f>
        <v>#REF!</v>
      </c>
      <c r="O265" s="223"/>
      <c r="P265" s="224"/>
      <c r="Q265" s="222"/>
      <c r="R265" s="222"/>
      <c r="S265" s="225"/>
    </row>
    <row r="266" spans="1:19" s="206" customFormat="1" ht="17.25" hidden="1" x14ac:dyDescent="0.3">
      <c r="A266" s="228" t="e">
        <f t="shared" si="3"/>
        <v>#REF!</v>
      </c>
      <c r="B266" s="229" t="e">
        <f>_Gio</f>
        <v>#REF!</v>
      </c>
      <c r="C266" s="217" t="e">
        <f>'LICH THI'!#REF!</f>
        <v>#REF!</v>
      </c>
      <c r="D266" s="204" t="e">
        <f>'LICH THI'!#REF!</f>
        <v>#REF!</v>
      </c>
      <c r="E266" s="218" t="e">
        <f>'LICH THI'!#REF!</f>
        <v>#REF!</v>
      </c>
      <c r="F266" s="219" t="e">
        <f>'LICH THI'!#REF!</f>
        <v>#REF!</v>
      </c>
      <c r="G266" s="220" t="e">
        <f>'LICH THI'!#REF!</f>
        <v>#REF!</v>
      </c>
      <c r="H266" s="221" t="e">
        <f>'LICH THI'!#REF!</f>
        <v>#REF!</v>
      </c>
      <c r="I266" s="202" t="e">
        <f>'LICH THI'!#REF!</f>
        <v>#REF!</v>
      </c>
      <c r="J266" s="203" t="e">
        <f>_Ngay</f>
        <v>#REF!</v>
      </c>
      <c r="K266" s="204" t="e">
        <f>'LICH THI'!#REF!</f>
        <v>#REF!</v>
      </c>
      <c r="L266" s="205" t="e">
        <f>'LICH THI'!#REF!</f>
        <v>#REF!</v>
      </c>
      <c r="M266" s="230" t="e">
        <f>'LICH THI'!#REF!</f>
        <v>#REF!</v>
      </c>
      <c r="N266" s="205" t="e">
        <f>'LICH THI'!#REF!</f>
        <v>#REF!</v>
      </c>
      <c r="O266" s="223"/>
      <c r="P266" s="224"/>
      <c r="Q266" s="222"/>
      <c r="R266" s="222"/>
      <c r="S266" s="225"/>
    </row>
    <row r="267" spans="1:19" s="206" customFormat="1" ht="17.25" hidden="1" x14ac:dyDescent="0.3">
      <c r="A267" s="228" t="e">
        <f t="shared" si="3"/>
        <v>#REF!</v>
      </c>
      <c r="B267" s="229" t="e">
        <f>_Gio</f>
        <v>#REF!</v>
      </c>
      <c r="C267" s="217" t="e">
        <f>'LICH THI'!#REF!</f>
        <v>#REF!</v>
      </c>
      <c r="D267" s="204" t="e">
        <f>'LICH THI'!#REF!</f>
        <v>#REF!</v>
      </c>
      <c r="E267" s="218" t="e">
        <f>'LICH THI'!#REF!</f>
        <v>#REF!</v>
      </c>
      <c r="F267" s="219" t="e">
        <f>'LICH THI'!#REF!</f>
        <v>#REF!</v>
      </c>
      <c r="G267" s="220" t="e">
        <f>'LICH THI'!#REF!</f>
        <v>#REF!</v>
      </c>
      <c r="H267" s="221" t="e">
        <f>'LICH THI'!#REF!</f>
        <v>#REF!</v>
      </c>
      <c r="I267" s="202" t="e">
        <f>'LICH THI'!#REF!</f>
        <v>#REF!</v>
      </c>
      <c r="J267" s="203" t="e">
        <f>_Ngay</f>
        <v>#REF!</v>
      </c>
      <c r="K267" s="204" t="e">
        <f>'LICH THI'!#REF!</f>
        <v>#REF!</v>
      </c>
      <c r="L267" s="205" t="e">
        <f>'LICH THI'!#REF!</f>
        <v>#REF!</v>
      </c>
      <c r="M267" s="230" t="e">
        <f>'LICH THI'!#REF!</f>
        <v>#REF!</v>
      </c>
      <c r="N267" s="205" t="e">
        <f>'LICH THI'!#REF!</f>
        <v>#REF!</v>
      </c>
      <c r="O267" s="223"/>
      <c r="P267" s="224"/>
      <c r="Q267" s="222"/>
      <c r="R267" s="222"/>
      <c r="S267" s="225"/>
    </row>
    <row r="268" spans="1:19" s="206" customFormat="1" ht="17.25" x14ac:dyDescent="0.3">
      <c r="A268" s="228" t="e">
        <f t="shared" si="3"/>
        <v>#REF!</v>
      </c>
      <c r="B268" s="229" t="e">
        <f>_Gio</f>
        <v>#REF!</v>
      </c>
      <c r="C268" s="217" t="e">
        <f>'LICH THI'!#REF!</f>
        <v>#REF!</v>
      </c>
      <c r="D268" s="204" t="e">
        <f>'LICH THI'!#REF!</f>
        <v>#REF!</v>
      </c>
      <c r="E268" s="218" t="e">
        <f>'LICH THI'!#REF!</f>
        <v>#REF!</v>
      </c>
      <c r="F268" s="219" t="e">
        <f>'LICH THI'!#REF!</f>
        <v>#REF!</v>
      </c>
      <c r="G268" s="220" t="e">
        <f>'LICH THI'!#REF!</f>
        <v>#REF!</v>
      </c>
      <c r="H268" s="221" t="e">
        <f>'LICH THI'!#REF!</f>
        <v>#REF!</v>
      </c>
      <c r="I268" s="202" t="e">
        <f>'LICH THI'!#REF!</f>
        <v>#REF!</v>
      </c>
      <c r="J268" s="203" t="e">
        <f>_Ngay</f>
        <v>#REF!</v>
      </c>
      <c r="K268" s="204" t="e">
        <f>'LICH THI'!#REF!</f>
        <v>#REF!</v>
      </c>
      <c r="L268" s="205" t="e">
        <f>'LICH THI'!#REF!</f>
        <v>#REF!</v>
      </c>
      <c r="M268" s="230" t="e">
        <f>'LICH THI'!#REF!</f>
        <v>#REF!</v>
      </c>
      <c r="N268" s="205" t="e">
        <f>'LICH THI'!#REF!</f>
        <v>#REF!</v>
      </c>
      <c r="O268" s="223"/>
      <c r="P268" s="224"/>
      <c r="Q268" s="222"/>
      <c r="R268" s="222"/>
      <c r="S268" s="225"/>
    </row>
    <row r="269" spans="1:19" s="206" customFormat="1" ht="17.25" hidden="1" x14ac:dyDescent="0.3">
      <c r="A269" s="228" t="e">
        <f t="shared" si="3"/>
        <v>#REF!</v>
      </c>
      <c r="B269" s="229" t="e">
        <f>_Gio</f>
        <v>#REF!</v>
      </c>
      <c r="C269" s="217" t="e">
        <f>'LICH THI'!#REF!</f>
        <v>#REF!</v>
      </c>
      <c r="D269" s="204" t="e">
        <f>'LICH THI'!#REF!</f>
        <v>#REF!</v>
      </c>
      <c r="E269" s="218" t="e">
        <f>'LICH THI'!#REF!</f>
        <v>#REF!</v>
      </c>
      <c r="F269" s="219" t="e">
        <f>'LICH THI'!#REF!</f>
        <v>#REF!</v>
      </c>
      <c r="G269" s="220" t="e">
        <f>'LICH THI'!#REF!</f>
        <v>#REF!</v>
      </c>
      <c r="H269" s="221" t="e">
        <f>'LICH THI'!#REF!</f>
        <v>#REF!</v>
      </c>
      <c r="I269" s="202" t="e">
        <f>'LICH THI'!#REF!</f>
        <v>#REF!</v>
      </c>
      <c r="J269" s="203" t="e">
        <f>_Ngay</f>
        <v>#REF!</v>
      </c>
      <c r="K269" s="204" t="e">
        <f>'LICH THI'!#REF!</f>
        <v>#REF!</v>
      </c>
      <c r="L269" s="205" t="e">
        <f>'LICH THI'!#REF!</f>
        <v>#REF!</v>
      </c>
      <c r="M269" s="230" t="e">
        <f>'LICH THI'!#REF!</f>
        <v>#REF!</v>
      </c>
      <c r="N269" s="205" t="e">
        <f>'LICH THI'!#REF!</f>
        <v>#REF!</v>
      </c>
      <c r="O269" s="223"/>
      <c r="P269" s="224"/>
      <c r="Q269" s="222"/>
      <c r="R269" s="222"/>
      <c r="S269" s="225"/>
    </row>
    <row r="270" spans="1:19" s="206" customFormat="1" ht="17.25" hidden="1" x14ac:dyDescent="0.3">
      <c r="A270" s="228" t="e">
        <f t="shared" si="3"/>
        <v>#REF!</v>
      </c>
      <c r="B270" s="229" t="e">
        <f>_Gio</f>
        <v>#REF!</v>
      </c>
      <c r="C270" s="217" t="e">
        <f>'LICH THI'!#REF!</f>
        <v>#REF!</v>
      </c>
      <c r="D270" s="204" t="e">
        <f>'LICH THI'!#REF!</f>
        <v>#REF!</v>
      </c>
      <c r="E270" s="218" t="e">
        <f>'LICH THI'!#REF!</f>
        <v>#REF!</v>
      </c>
      <c r="F270" s="219" t="e">
        <f>'LICH THI'!#REF!</f>
        <v>#REF!</v>
      </c>
      <c r="G270" s="220" t="e">
        <f>'LICH THI'!#REF!</f>
        <v>#REF!</v>
      </c>
      <c r="H270" s="221" t="e">
        <f>'LICH THI'!#REF!</f>
        <v>#REF!</v>
      </c>
      <c r="I270" s="202" t="e">
        <f>'LICH THI'!#REF!</f>
        <v>#REF!</v>
      </c>
      <c r="J270" s="203" t="e">
        <f>_Ngay</f>
        <v>#REF!</v>
      </c>
      <c r="K270" s="204" t="e">
        <f>'LICH THI'!#REF!</f>
        <v>#REF!</v>
      </c>
      <c r="L270" s="205" t="e">
        <f>'LICH THI'!#REF!</f>
        <v>#REF!</v>
      </c>
      <c r="M270" s="230" t="e">
        <f>'LICH THI'!#REF!</f>
        <v>#REF!</v>
      </c>
      <c r="N270" s="205" t="e">
        <f>'LICH THI'!#REF!</f>
        <v>#REF!</v>
      </c>
      <c r="O270" s="223"/>
      <c r="P270" s="224"/>
      <c r="Q270" s="222"/>
      <c r="R270" s="222"/>
      <c r="S270" s="225"/>
    </row>
    <row r="271" spans="1:19" s="206" customFormat="1" ht="17.25" hidden="1" x14ac:dyDescent="0.3">
      <c r="A271" s="228" t="e">
        <f t="shared" si="3"/>
        <v>#REF!</v>
      </c>
      <c r="B271" s="229" t="e">
        <f>_Gio</f>
        <v>#REF!</v>
      </c>
      <c r="C271" s="217" t="e">
        <f>'LICH THI'!#REF!</f>
        <v>#REF!</v>
      </c>
      <c r="D271" s="204" t="e">
        <f>'LICH THI'!#REF!</f>
        <v>#REF!</v>
      </c>
      <c r="E271" s="218" t="e">
        <f>'LICH THI'!#REF!</f>
        <v>#REF!</v>
      </c>
      <c r="F271" s="219" t="e">
        <f>'LICH THI'!#REF!</f>
        <v>#REF!</v>
      </c>
      <c r="G271" s="220" t="e">
        <f>'LICH THI'!#REF!</f>
        <v>#REF!</v>
      </c>
      <c r="H271" s="221" t="e">
        <f>'LICH THI'!#REF!</f>
        <v>#REF!</v>
      </c>
      <c r="I271" s="202" t="e">
        <f>'LICH THI'!#REF!</f>
        <v>#REF!</v>
      </c>
      <c r="J271" s="203" t="e">
        <f>_Ngay</f>
        <v>#REF!</v>
      </c>
      <c r="K271" s="204" t="e">
        <f>'LICH THI'!#REF!</f>
        <v>#REF!</v>
      </c>
      <c r="L271" s="205" t="e">
        <f>'LICH THI'!#REF!</f>
        <v>#REF!</v>
      </c>
      <c r="M271" s="230" t="e">
        <f>'LICH THI'!#REF!</f>
        <v>#REF!</v>
      </c>
      <c r="N271" s="205" t="e">
        <f>'LICH THI'!#REF!</f>
        <v>#REF!</v>
      </c>
      <c r="O271" s="223"/>
      <c r="P271" s="224"/>
      <c r="Q271" s="222"/>
      <c r="R271" s="222"/>
      <c r="S271" s="225"/>
    </row>
    <row r="272" spans="1:19" s="206" customFormat="1" ht="17.25" hidden="1" x14ac:dyDescent="0.3">
      <c r="A272" s="228" t="e">
        <f t="shared" ref="A272:A292" si="4">_Ngay_gio</f>
        <v>#REF!</v>
      </c>
      <c r="B272" s="229" t="e">
        <f>_Gio</f>
        <v>#REF!</v>
      </c>
      <c r="C272" s="217" t="e">
        <f>'LICH THI'!#REF!</f>
        <v>#REF!</v>
      </c>
      <c r="D272" s="204" t="e">
        <f>'LICH THI'!#REF!</f>
        <v>#REF!</v>
      </c>
      <c r="E272" s="218" t="e">
        <f>'LICH THI'!#REF!</f>
        <v>#REF!</v>
      </c>
      <c r="F272" s="219" t="e">
        <f>'LICH THI'!#REF!</f>
        <v>#REF!</v>
      </c>
      <c r="G272" s="220" t="e">
        <f>'LICH THI'!#REF!</f>
        <v>#REF!</v>
      </c>
      <c r="H272" s="221" t="e">
        <f>'LICH THI'!#REF!</f>
        <v>#REF!</v>
      </c>
      <c r="I272" s="202" t="e">
        <f>'LICH THI'!#REF!</f>
        <v>#REF!</v>
      </c>
      <c r="J272" s="203" t="e">
        <f>_Ngay</f>
        <v>#REF!</v>
      </c>
      <c r="K272" s="204" t="e">
        <f>'LICH THI'!#REF!</f>
        <v>#REF!</v>
      </c>
      <c r="L272" s="205" t="e">
        <f>'LICH THI'!#REF!</f>
        <v>#REF!</v>
      </c>
      <c r="M272" s="230" t="e">
        <f>'LICH THI'!#REF!</f>
        <v>#REF!</v>
      </c>
      <c r="N272" s="205" t="e">
        <f>'LICH THI'!#REF!</f>
        <v>#REF!</v>
      </c>
      <c r="O272" s="223"/>
      <c r="P272" s="224"/>
      <c r="Q272" s="222"/>
      <c r="R272" s="222"/>
      <c r="S272" s="225"/>
    </row>
    <row r="273" spans="1:19" s="206" customFormat="1" ht="17.25" hidden="1" x14ac:dyDescent="0.3">
      <c r="A273" s="228" t="e">
        <f t="shared" si="4"/>
        <v>#REF!</v>
      </c>
      <c r="B273" s="229" t="e">
        <f>_Gio</f>
        <v>#REF!</v>
      </c>
      <c r="C273" s="217" t="e">
        <f>'LICH THI'!#REF!</f>
        <v>#REF!</v>
      </c>
      <c r="D273" s="204" t="e">
        <f>'LICH THI'!#REF!</f>
        <v>#REF!</v>
      </c>
      <c r="E273" s="218" t="e">
        <f>'LICH THI'!#REF!</f>
        <v>#REF!</v>
      </c>
      <c r="F273" s="219" t="e">
        <f>'LICH THI'!#REF!</f>
        <v>#REF!</v>
      </c>
      <c r="G273" s="220" t="e">
        <f>'LICH THI'!#REF!</f>
        <v>#REF!</v>
      </c>
      <c r="H273" s="221" t="e">
        <f>'LICH THI'!#REF!</f>
        <v>#REF!</v>
      </c>
      <c r="I273" s="202" t="e">
        <f>'LICH THI'!#REF!</f>
        <v>#REF!</v>
      </c>
      <c r="J273" s="203" t="e">
        <f>_Ngay</f>
        <v>#REF!</v>
      </c>
      <c r="K273" s="204" t="e">
        <f>'LICH THI'!#REF!</f>
        <v>#REF!</v>
      </c>
      <c r="L273" s="205" t="e">
        <f>'LICH THI'!#REF!</f>
        <v>#REF!</v>
      </c>
      <c r="M273" s="230" t="e">
        <f>'LICH THI'!#REF!</f>
        <v>#REF!</v>
      </c>
      <c r="N273" s="205" t="e">
        <f>'LICH THI'!#REF!</f>
        <v>#REF!</v>
      </c>
      <c r="O273" s="223"/>
      <c r="P273" s="224"/>
      <c r="Q273" s="222"/>
      <c r="R273" s="222"/>
      <c r="S273" s="225"/>
    </row>
    <row r="274" spans="1:19" s="206" customFormat="1" ht="17.25" hidden="1" x14ac:dyDescent="0.3">
      <c r="A274" s="228" t="e">
        <f t="shared" si="4"/>
        <v>#REF!</v>
      </c>
      <c r="B274" s="229" t="e">
        <f>_Gio</f>
        <v>#REF!</v>
      </c>
      <c r="C274" s="217" t="e">
        <f>'LICH THI'!#REF!</f>
        <v>#REF!</v>
      </c>
      <c r="D274" s="204" t="e">
        <f>'LICH THI'!#REF!</f>
        <v>#REF!</v>
      </c>
      <c r="E274" s="218" t="e">
        <f>'LICH THI'!#REF!</f>
        <v>#REF!</v>
      </c>
      <c r="F274" s="219" t="e">
        <f>'LICH THI'!#REF!</f>
        <v>#REF!</v>
      </c>
      <c r="G274" s="220" t="e">
        <f>'LICH THI'!#REF!</f>
        <v>#REF!</v>
      </c>
      <c r="H274" s="221" t="e">
        <f>'LICH THI'!#REF!</f>
        <v>#REF!</v>
      </c>
      <c r="I274" s="202" t="e">
        <f>'LICH THI'!#REF!</f>
        <v>#REF!</v>
      </c>
      <c r="J274" s="203" t="e">
        <f>_Ngay</f>
        <v>#REF!</v>
      </c>
      <c r="K274" s="204" t="e">
        <f>'LICH THI'!#REF!</f>
        <v>#REF!</v>
      </c>
      <c r="L274" s="205" t="e">
        <f>'LICH THI'!#REF!</f>
        <v>#REF!</v>
      </c>
      <c r="M274" s="230" t="e">
        <f>'LICH THI'!#REF!</f>
        <v>#REF!</v>
      </c>
      <c r="N274" s="205" t="e">
        <f>'LICH THI'!#REF!</f>
        <v>#REF!</v>
      </c>
      <c r="O274" s="223"/>
      <c r="P274" s="224"/>
      <c r="Q274" s="222"/>
      <c r="R274" s="222"/>
      <c r="S274" s="225"/>
    </row>
    <row r="275" spans="1:19" s="206" customFormat="1" ht="17.25" hidden="1" x14ac:dyDescent="0.3">
      <c r="A275" s="228" t="e">
        <f t="shared" si="4"/>
        <v>#REF!</v>
      </c>
      <c r="B275" s="229" t="e">
        <f>_Gio</f>
        <v>#REF!</v>
      </c>
      <c r="C275" s="217" t="e">
        <f>'LICH THI'!#REF!</f>
        <v>#REF!</v>
      </c>
      <c r="D275" s="204" t="e">
        <f>'LICH THI'!#REF!</f>
        <v>#REF!</v>
      </c>
      <c r="E275" s="218" t="e">
        <f>'LICH THI'!#REF!</f>
        <v>#REF!</v>
      </c>
      <c r="F275" s="219" t="e">
        <f>'LICH THI'!#REF!</f>
        <v>#REF!</v>
      </c>
      <c r="G275" s="220" t="e">
        <f>'LICH THI'!#REF!</f>
        <v>#REF!</v>
      </c>
      <c r="H275" s="221" t="e">
        <f>'LICH THI'!#REF!</f>
        <v>#REF!</v>
      </c>
      <c r="I275" s="202" t="e">
        <f>'LICH THI'!#REF!</f>
        <v>#REF!</v>
      </c>
      <c r="J275" s="203" t="e">
        <f>_Ngay</f>
        <v>#REF!</v>
      </c>
      <c r="K275" s="204" t="e">
        <f>'LICH THI'!#REF!</f>
        <v>#REF!</v>
      </c>
      <c r="L275" s="205" t="e">
        <f>'LICH THI'!#REF!</f>
        <v>#REF!</v>
      </c>
      <c r="M275" s="230" t="e">
        <f>'LICH THI'!#REF!</f>
        <v>#REF!</v>
      </c>
      <c r="N275" s="205" t="e">
        <f>'LICH THI'!#REF!</f>
        <v>#REF!</v>
      </c>
      <c r="O275" s="223"/>
      <c r="P275" s="224"/>
      <c r="Q275" s="222"/>
      <c r="R275" s="222"/>
      <c r="S275" s="225"/>
    </row>
    <row r="276" spans="1:19" s="206" customFormat="1" ht="17.25" hidden="1" x14ac:dyDescent="0.3">
      <c r="A276" s="228" t="e">
        <f t="shared" si="4"/>
        <v>#REF!</v>
      </c>
      <c r="B276" s="229" t="e">
        <f>_Gio</f>
        <v>#REF!</v>
      </c>
      <c r="C276" s="217" t="e">
        <f>'LICH THI'!#REF!</f>
        <v>#REF!</v>
      </c>
      <c r="D276" s="204" t="e">
        <f>'LICH THI'!#REF!</f>
        <v>#REF!</v>
      </c>
      <c r="E276" s="218" t="e">
        <f>'LICH THI'!#REF!</f>
        <v>#REF!</v>
      </c>
      <c r="F276" s="219" t="e">
        <f>'LICH THI'!#REF!</f>
        <v>#REF!</v>
      </c>
      <c r="G276" s="220" t="e">
        <f>'LICH THI'!#REF!</f>
        <v>#REF!</v>
      </c>
      <c r="H276" s="221" t="e">
        <f>'LICH THI'!#REF!</f>
        <v>#REF!</v>
      </c>
      <c r="I276" s="202" t="e">
        <f>'LICH THI'!#REF!</f>
        <v>#REF!</v>
      </c>
      <c r="J276" s="203" t="e">
        <f>_Ngay</f>
        <v>#REF!</v>
      </c>
      <c r="K276" s="204" t="e">
        <f>'LICH THI'!#REF!</f>
        <v>#REF!</v>
      </c>
      <c r="L276" s="205" t="e">
        <f>'LICH THI'!#REF!</f>
        <v>#REF!</v>
      </c>
      <c r="M276" s="230" t="e">
        <f>'LICH THI'!#REF!</f>
        <v>#REF!</v>
      </c>
      <c r="N276" s="205" t="e">
        <f>'LICH THI'!#REF!</f>
        <v>#REF!</v>
      </c>
      <c r="O276" s="223"/>
      <c r="P276" s="224"/>
      <c r="Q276" s="222"/>
      <c r="R276" s="222"/>
      <c r="S276" s="225"/>
    </row>
    <row r="277" spans="1:19" s="206" customFormat="1" ht="17.25" hidden="1" x14ac:dyDescent="0.3">
      <c r="A277" s="228" t="e">
        <f t="shared" si="4"/>
        <v>#REF!</v>
      </c>
      <c r="B277" s="229" t="e">
        <f>_Gio</f>
        <v>#REF!</v>
      </c>
      <c r="C277" s="217" t="e">
        <f>'LICH THI'!#REF!</f>
        <v>#REF!</v>
      </c>
      <c r="D277" s="204" t="e">
        <f>'LICH THI'!#REF!</f>
        <v>#REF!</v>
      </c>
      <c r="E277" s="218" t="e">
        <f>'LICH THI'!#REF!</f>
        <v>#REF!</v>
      </c>
      <c r="F277" s="219" t="e">
        <f>'LICH THI'!#REF!</f>
        <v>#REF!</v>
      </c>
      <c r="G277" s="220" t="e">
        <f>'LICH THI'!#REF!</f>
        <v>#REF!</v>
      </c>
      <c r="H277" s="221" t="e">
        <f>'LICH THI'!#REF!</f>
        <v>#REF!</v>
      </c>
      <c r="I277" s="202" t="e">
        <f>'LICH THI'!#REF!</f>
        <v>#REF!</v>
      </c>
      <c r="J277" s="203" t="e">
        <f>_Ngay</f>
        <v>#REF!</v>
      </c>
      <c r="K277" s="204" t="e">
        <f>'LICH THI'!#REF!</f>
        <v>#REF!</v>
      </c>
      <c r="L277" s="205" t="e">
        <f>'LICH THI'!#REF!</f>
        <v>#REF!</v>
      </c>
      <c r="M277" s="230" t="e">
        <f>'LICH THI'!#REF!</f>
        <v>#REF!</v>
      </c>
      <c r="N277" s="205" t="e">
        <f>'LICH THI'!#REF!</f>
        <v>#REF!</v>
      </c>
      <c r="O277" s="223"/>
      <c r="P277" s="224"/>
      <c r="Q277" s="222"/>
      <c r="R277" s="222"/>
      <c r="S277" s="225"/>
    </row>
    <row r="278" spans="1:19" s="206" customFormat="1" ht="17.25" hidden="1" x14ac:dyDescent="0.3">
      <c r="A278" s="228" t="e">
        <f t="shared" si="4"/>
        <v>#REF!</v>
      </c>
      <c r="B278" s="229" t="e">
        <f>_Gio</f>
        <v>#REF!</v>
      </c>
      <c r="C278" s="217" t="e">
        <f>'LICH THI'!#REF!</f>
        <v>#REF!</v>
      </c>
      <c r="D278" s="204" t="e">
        <f>'LICH THI'!#REF!</f>
        <v>#REF!</v>
      </c>
      <c r="E278" s="218" t="e">
        <f>'LICH THI'!#REF!</f>
        <v>#REF!</v>
      </c>
      <c r="F278" s="219" t="e">
        <f>'LICH THI'!#REF!</f>
        <v>#REF!</v>
      </c>
      <c r="G278" s="220" t="e">
        <f>'LICH THI'!#REF!</f>
        <v>#REF!</v>
      </c>
      <c r="H278" s="221" t="e">
        <f>'LICH THI'!#REF!</f>
        <v>#REF!</v>
      </c>
      <c r="I278" s="202" t="e">
        <f>'LICH THI'!#REF!</f>
        <v>#REF!</v>
      </c>
      <c r="J278" s="203" t="e">
        <f>_Ngay</f>
        <v>#REF!</v>
      </c>
      <c r="K278" s="204" t="e">
        <f>'LICH THI'!#REF!</f>
        <v>#REF!</v>
      </c>
      <c r="L278" s="205" t="e">
        <f>'LICH THI'!#REF!</f>
        <v>#REF!</v>
      </c>
      <c r="M278" s="230" t="e">
        <f>'LICH THI'!#REF!</f>
        <v>#REF!</v>
      </c>
      <c r="N278" s="205" t="e">
        <f>'LICH THI'!#REF!</f>
        <v>#REF!</v>
      </c>
      <c r="O278" s="223"/>
      <c r="P278" s="224"/>
      <c r="Q278" s="222"/>
      <c r="R278" s="222"/>
      <c r="S278" s="225"/>
    </row>
    <row r="279" spans="1:19" s="206" customFormat="1" ht="17.25" hidden="1" x14ac:dyDescent="0.3">
      <c r="A279" s="228" t="e">
        <f t="shared" si="4"/>
        <v>#REF!</v>
      </c>
      <c r="B279" s="229" t="e">
        <f>_Gio</f>
        <v>#REF!</v>
      </c>
      <c r="C279" s="217" t="e">
        <f>'LICH THI'!#REF!</f>
        <v>#REF!</v>
      </c>
      <c r="D279" s="204" t="e">
        <f>'LICH THI'!#REF!</f>
        <v>#REF!</v>
      </c>
      <c r="E279" s="218" t="e">
        <f>'LICH THI'!#REF!</f>
        <v>#REF!</v>
      </c>
      <c r="F279" s="219" t="e">
        <f>'LICH THI'!#REF!</f>
        <v>#REF!</v>
      </c>
      <c r="G279" s="220" t="e">
        <f>'LICH THI'!#REF!</f>
        <v>#REF!</v>
      </c>
      <c r="H279" s="221" t="e">
        <f>'LICH THI'!#REF!</f>
        <v>#REF!</v>
      </c>
      <c r="I279" s="202" t="e">
        <f>'LICH THI'!#REF!</f>
        <v>#REF!</v>
      </c>
      <c r="J279" s="203" t="e">
        <f>_Ngay</f>
        <v>#REF!</v>
      </c>
      <c r="K279" s="204" t="e">
        <f>'LICH THI'!#REF!</f>
        <v>#REF!</v>
      </c>
      <c r="L279" s="205" t="e">
        <f>'LICH THI'!#REF!</f>
        <v>#REF!</v>
      </c>
      <c r="M279" s="230" t="e">
        <f>'LICH THI'!#REF!</f>
        <v>#REF!</v>
      </c>
      <c r="N279" s="205" t="e">
        <f>'LICH THI'!#REF!</f>
        <v>#REF!</v>
      </c>
      <c r="O279" s="223"/>
      <c r="P279" s="224"/>
      <c r="Q279" s="222"/>
      <c r="R279" s="222"/>
      <c r="S279" s="225"/>
    </row>
    <row r="280" spans="1:19" s="206" customFormat="1" ht="17.25" hidden="1" x14ac:dyDescent="0.3">
      <c r="A280" s="228" t="e">
        <f t="shared" si="4"/>
        <v>#REF!</v>
      </c>
      <c r="B280" s="229" t="e">
        <f>_Gio</f>
        <v>#REF!</v>
      </c>
      <c r="C280" s="217" t="e">
        <f>'LICH THI'!#REF!</f>
        <v>#REF!</v>
      </c>
      <c r="D280" s="204" t="e">
        <f>'LICH THI'!#REF!</f>
        <v>#REF!</v>
      </c>
      <c r="E280" s="218" t="e">
        <f>'LICH THI'!#REF!</f>
        <v>#REF!</v>
      </c>
      <c r="F280" s="219" t="e">
        <f>'LICH THI'!#REF!</f>
        <v>#REF!</v>
      </c>
      <c r="G280" s="220" t="e">
        <f>'LICH THI'!#REF!</f>
        <v>#REF!</v>
      </c>
      <c r="H280" s="221" t="e">
        <f>'LICH THI'!#REF!</f>
        <v>#REF!</v>
      </c>
      <c r="I280" s="202" t="e">
        <f>'LICH THI'!#REF!</f>
        <v>#REF!</v>
      </c>
      <c r="J280" s="203" t="e">
        <f>_Ngay</f>
        <v>#REF!</v>
      </c>
      <c r="K280" s="204" t="e">
        <f>'LICH THI'!#REF!</f>
        <v>#REF!</v>
      </c>
      <c r="L280" s="205" t="e">
        <f>'LICH THI'!#REF!</f>
        <v>#REF!</v>
      </c>
      <c r="M280" s="230" t="e">
        <f>'LICH THI'!#REF!</f>
        <v>#REF!</v>
      </c>
      <c r="N280" s="205" t="e">
        <f>'LICH THI'!#REF!</f>
        <v>#REF!</v>
      </c>
      <c r="O280" s="223"/>
      <c r="P280" s="224"/>
      <c r="Q280" s="222"/>
      <c r="R280" s="222"/>
      <c r="S280" s="225"/>
    </row>
    <row r="281" spans="1:19" s="206" customFormat="1" ht="17.25" hidden="1" x14ac:dyDescent="0.3">
      <c r="A281" s="228" t="e">
        <f t="shared" si="4"/>
        <v>#REF!</v>
      </c>
      <c r="B281" s="229" t="e">
        <f>_Gio</f>
        <v>#REF!</v>
      </c>
      <c r="C281" s="217" t="e">
        <f>'LICH THI'!#REF!</f>
        <v>#REF!</v>
      </c>
      <c r="D281" s="204" t="e">
        <f>'LICH THI'!#REF!</f>
        <v>#REF!</v>
      </c>
      <c r="E281" s="218" t="e">
        <f>'LICH THI'!#REF!</f>
        <v>#REF!</v>
      </c>
      <c r="F281" s="219" t="e">
        <f>'LICH THI'!#REF!</f>
        <v>#REF!</v>
      </c>
      <c r="G281" s="220" t="e">
        <f>'LICH THI'!#REF!</f>
        <v>#REF!</v>
      </c>
      <c r="H281" s="221" t="e">
        <f>'LICH THI'!#REF!</f>
        <v>#REF!</v>
      </c>
      <c r="I281" s="202" t="e">
        <f>'LICH THI'!#REF!</f>
        <v>#REF!</v>
      </c>
      <c r="J281" s="203" t="e">
        <f>_Ngay</f>
        <v>#REF!</v>
      </c>
      <c r="K281" s="204" t="e">
        <f>'LICH THI'!#REF!</f>
        <v>#REF!</v>
      </c>
      <c r="L281" s="205" t="e">
        <f>'LICH THI'!#REF!</f>
        <v>#REF!</v>
      </c>
      <c r="M281" s="230" t="e">
        <f>'LICH THI'!#REF!</f>
        <v>#REF!</v>
      </c>
      <c r="N281" s="205" t="e">
        <f>'LICH THI'!#REF!</f>
        <v>#REF!</v>
      </c>
      <c r="O281" s="223"/>
      <c r="P281" s="224"/>
      <c r="Q281" s="222"/>
      <c r="R281" s="222"/>
      <c r="S281" s="225"/>
    </row>
    <row r="282" spans="1:19" s="206" customFormat="1" ht="17.25" hidden="1" x14ac:dyDescent="0.3">
      <c r="A282" s="228" t="e">
        <f t="shared" si="4"/>
        <v>#REF!</v>
      </c>
      <c r="B282" s="229" t="e">
        <f>_Gio</f>
        <v>#REF!</v>
      </c>
      <c r="C282" s="217" t="e">
        <f>'LICH THI'!#REF!</f>
        <v>#REF!</v>
      </c>
      <c r="D282" s="204" t="e">
        <f>'LICH THI'!#REF!</f>
        <v>#REF!</v>
      </c>
      <c r="E282" s="218" t="e">
        <f>'LICH THI'!#REF!</f>
        <v>#REF!</v>
      </c>
      <c r="F282" s="219" t="e">
        <f>'LICH THI'!#REF!</f>
        <v>#REF!</v>
      </c>
      <c r="G282" s="220" t="e">
        <f>'LICH THI'!#REF!</f>
        <v>#REF!</v>
      </c>
      <c r="H282" s="221" t="e">
        <f>'LICH THI'!#REF!</f>
        <v>#REF!</v>
      </c>
      <c r="I282" s="202" t="e">
        <f>'LICH THI'!#REF!</f>
        <v>#REF!</v>
      </c>
      <c r="J282" s="203" t="e">
        <f>_Ngay</f>
        <v>#REF!</v>
      </c>
      <c r="K282" s="204" t="e">
        <f>'LICH THI'!#REF!</f>
        <v>#REF!</v>
      </c>
      <c r="L282" s="205" t="e">
        <f>'LICH THI'!#REF!</f>
        <v>#REF!</v>
      </c>
      <c r="M282" s="230" t="e">
        <f>'LICH THI'!#REF!</f>
        <v>#REF!</v>
      </c>
      <c r="N282" s="205" t="e">
        <f>'LICH THI'!#REF!</f>
        <v>#REF!</v>
      </c>
      <c r="O282" s="223"/>
      <c r="P282" s="224"/>
      <c r="Q282" s="222"/>
      <c r="R282" s="222"/>
      <c r="S282" s="225"/>
    </row>
    <row r="283" spans="1:19" s="206" customFormat="1" ht="17.25" x14ac:dyDescent="0.3">
      <c r="A283" s="228" t="e">
        <f t="shared" si="4"/>
        <v>#REF!</v>
      </c>
      <c r="B283" s="229" t="e">
        <f>_Gio</f>
        <v>#REF!</v>
      </c>
      <c r="C283" s="217" t="e">
        <f>'LICH THI'!#REF!</f>
        <v>#REF!</v>
      </c>
      <c r="D283" s="204" t="e">
        <f>'LICH THI'!#REF!</f>
        <v>#REF!</v>
      </c>
      <c r="E283" s="218" t="e">
        <f>'LICH THI'!#REF!</f>
        <v>#REF!</v>
      </c>
      <c r="F283" s="219" t="e">
        <f>'LICH THI'!#REF!</f>
        <v>#REF!</v>
      </c>
      <c r="G283" s="220" t="e">
        <f>'LICH THI'!#REF!</f>
        <v>#REF!</v>
      </c>
      <c r="H283" s="221" t="e">
        <f>'LICH THI'!#REF!</f>
        <v>#REF!</v>
      </c>
      <c r="I283" s="202" t="e">
        <f>'LICH THI'!#REF!</f>
        <v>#REF!</v>
      </c>
      <c r="J283" s="203" t="e">
        <f>_Ngay</f>
        <v>#REF!</v>
      </c>
      <c r="K283" s="204" t="e">
        <f>'LICH THI'!#REF!</f>
        <v>#REF!</v>
      </c>
      <c r="L283" s="205" t="e">
        <f>'LICH THI'!#REF!</f>
        <v>#REF!</v>
      </c>
      <c r="M283" s="230" t="e">
        <f>'LICH THI'!#REF!</f>
        <v>#REF!</v>
      </c>
      <c r="N283" s="205" t="e">
        <f>'LICH THI'!#REF!</f>
        <v>#REF!</v>
      </c>
      <c r="O283" s="223"/>
      <c r="P283" s="224"/>
      <c r="Q283" s="222"/>
      <c r="R283" s="222"/>
      <c r="S283" s="225"/>
    </row>
    <row r="284" spans="1:19" s="206" customFormat="1" ht="17.25" x14ac:dyDescent="0.3">
      <c r="A284" s="228" t="e">
        <f t="shared" si="4"/>
        <v>#REF!</v>
      </c>
      <c r="B284" s="229" t="e">
        <f>_Gio</f>
        <v>#REF!</v>
      </c>
      <c r="C284" s="217" t="e">
        <f>'LICH THI'!#REF!</f>
        <v>#REF!</v>
      </c>
      <c r="D284" s="204" t="e">
        <f>'LICH THI'!#REF!</f>
        <v>#REF!</v>
      </c>
      <c r="E284" s="218" t="e">
        <f>'LICH THI'!#REF!</f>
        <v>#REF!</v>
      </c>
      <c r="F284" s="219" t="e">
        <f>'LICH THI'!#REF!</f>
        <v>#REF!</v>
      </c>
      <c r="G284" s="220" t="e">
        <f>'LICH THI'!#REF!</f>
        <v>#REF!</v>
      </c>
      <c r="H284" s="221" t="e">
        <f>'LICH THI'!#REF!</f>
        <v>#REF!</v>
      </c>
      <c r="I284" s="202" t="e">
        <f>'LICH THI'!#REF!</f>
        <v>#REF!</v>
      </c>
      <c r="J284" s="203" t="e">
        <f>_Ngay</f>
        <v>#REF!</v>
      </c>
      <c r="K284" s="204" t="e">
        <f>'LICH THI'!#REF!</f>
        <v>#REF!</v>
      </c>
      <c r="L284" s="205" t="e">
        <f>'LICH THI'!#REF!</f>
        <v>#REF!</v>
      </c>
      <c r="M284" s="230" t="e">
        <f>'LICH THI'!#REF!</f>
        <v>#REF!</v>
      </c>
      <c r="N284" s="205" t="e">
        <f>'LICH THI'!#REF!</f>
        <v>#REF!</v>
      </c>
      <c r="O284" s="223"/>
      <c r="P284" s="224"/>
      <c r="Q284" s="222"/>
      <c r="R284" s="222"/>
      <c r="S284" s="225"/>
    </row>
    <row r="285" spans="1:19" s="206" customFormat="1" ht="17.25" hidden="1" x14ac:dyDescent="0.3">
      <c r="A285" s="228" t="e">
        <f t="shared" si="4"/>
        <v>#REF!</v>
      </c>
      <c r="B285" s="229" t="e">
        <f>_Gio</f>
        <v>#REF!</v>
      </c>
      <c r="C285" s="217" t="e">
        <f>'LICH THI'!#REF!</f>
        <v>#REF!</v>
      </c>
      <c r="D285" s="204" t="e">
        <f>'LICH THI'!#REF!</f>
        <v>#REF!</v>
      </c>
      <c r="E285" s="218" t="e">
        <f>'LICH THI'!#REF!</f>
        <v>#REF!</v>
      </c>
      <c r="F285" s="219" t="e">
        <f>'LICH THI'!#REF!</f>
        <v>#REF!</v>
      </c>
      <c r="G285" s="220" t="e">
        <f>'LICH THI'!#REF!</f>
        <v>#REF!</v>
      </c>
      <c r="H285" s="221" t="e">
        <f>'LICH THI'!#REF!</f>
        <v>#REF!</v>
      </c>
      <c r="I285" s="202" t="e">
        <f>'LICH THI'!#REF!</f>
        <v>#REF!</v>
      </c>
      <c r="J285" s="203" t="e">
        <f>_Ngay</f>
        <v>#REF!</v>
      </c>
      <c r="K285" s="204" t="e">
        <f>'LICH THI'!#REF!</f>
        <v>#REF!</v>
      </c>
      <c r="L285" s="205" t="e">
        <f>'LICH THI'!#REF!</f>
        <v>#REF!</v>
      </c>
      <c r="M285" s="230" t="e">
        <f>'LICH THI'!#REF!</f>
        <v>#REF!</v>
      </c>
      <c r="N285" s="205" t="e">
        <f>'LICH THI'!#REF!</f>
        <v>#REF!</v>
      </c>
      <c r="O285" s="223"/>
      <c r="P285" s="224"/>
      <c r="Q285" s="222"/>
      <c r="R285" s="222"/>
      <c r="S285" s="225"/>
    </row>
    <row r="286" spans="1:19" s="206" customFormat="1" ht="18" hidden="1" thickBot="1" x14ac:dyDescent="0.35">
      <c r="A286" s="228" t="e">
        <f t="shared" si="4"/>
        <v>#REF!</v>
      </c>
      <c r="B286" s="229" t="e">
        <f>_Gio</f>
        <v>#REF!</v>
      </c>
      <c r="C286" s="383" t="e">
        <f>'LICH THI'!#REF!</f>
        <v>#REF!</v>
      </c>
      <c r="D286" s="384" t="e">
        <f>'LICH THI'!#REF!</f>
        <v>#REF!</v>
      </c>
      <c r="E286" s="385" t="e">
        <f>'LICH THI'!#REF!</f>
        <v>#REF!</v>
      </c>
      <c r="F286" s="386" t="e">
        <f>'LICH THI'!#REF!</f>
        <v>#REF!</v>
      </c>
      <c r="G286" s="387" t="e">
        <f>'LICH THI'!#REF!</f>
        <v>#REF!</v>
      </c>
      <c r="H286" s="388" t="e">
        <f>'LICH THI'!#REF!</f>
        <v>#REF!</v>
      </c>
      <c r="I286" s="389" t="e">
        <f>'LICH THI'!#REF!</f>
        <v>#REF!</v>
      </c>
      <c r="J286" s="390" t="e">
        <f>_Ngay</f>
        <v>#REF!</v>
      </c>
      <c r="K286" s="384" t="e">
        <f>'LICH THI'!#REF!</f>
        <v>#REF!</v>
      </c>
      <c r="L286" s="391" t="e">
        <f>'LICH THI'!#REF!</f>
        <v>#REF!</v>
      </c>
      <c r="M286" s="392" t="e">
        <f>'LICH THI'!#REF!</f>
        <v>#REF!</v>
      </c>
      <c r="N286" s="391" t="e">
        <f>'LICH THI'!#REF!</f>
        <v>#REF!</v>
      </c>
      <c r="O286" s="393"/>
      <c r="P286" s="394"/>
      <c r="Q286" s="395"/>
      <c r="R286" s="395"/>
      <c r="S286" s="396"/>
    </row>
    <row r="287" spans="1:19" s="206" customFormat="1" ht="17.25" hidden="1" x14ac:dyDescent="0.3">
      <c r="A287" s="228" t="e">
        <f t="shared" si="4"/>
        <v>#REF!</v>
      </c>
      <c r="B287" s="229" t="e">
        <f>_Gio</f>
        <v>#REF!</v>
      </c>
      <c r="C287" s="355" t="e">
        <f>'LICH THI'!#REF!</f>
        <v>#REF!</v>
      </c>
      <c r="D287" s="356" t="e">
        <f>'LICH THI'!#REF!</f>
        <v>#REF!</v>
      </c>
      <c r="E287" s="357" t="e">
        <f>'LICH THI'!#REF!</f>
        <v>#REF!</v>
      </c>
      <c r="F287" s="358" t="e">
        <f>'LICH THI'!#REF!</f>
        <v>#REF!</v>
      </c>
      <c r="G287" s="359" t="e">
        <f>'LICH THI'!#REF!</f>
        <v>#REF!</v>
      </c>
      <c r="H287" s="360" t="e">
        <f>'LICH THI'!#REF!</f>
        <v>#REF!</v>
      </c>
      <c r="I287" s="361" t="e">
        <f>'LICH THI'!#REF!</f>
        <v>#REF!</v>
      </c>
      <c r="J287" s="362" t="e">
        <f>_Ngay</f>
        <v>#REF!</v>
      </c>
      <c r="K287" s="356" t="e">
        <f>'LICH THI'!#REF!</f>
        <v>#REF!</v>
      </c>
      <c r="L287" s="363" t="e">
        <f>'LICH THI'!#REF!</f>
        <v>#REF!</v>
      </c>
      <c r="M287" s="364" t="e">
        <f>'LICH THI'!#REF!</f>
        <v>#REF!</v>
      </c>
      <c r="N287" s="363" t="e">
        <f>'LICH THI'!#REF!</f>
        <v>#REF!</v>
      </c>
      <c r="O287" s="365"/>
      <c r="P287" s="366"/>
      <c r="Q287" s="367"/>
      <c r="R287" s="367"/>
      <c r="S287" s="368"/>
    </row>
    <row r="288" spans="1:19" s="206" customFormat="1" ht="17.25" hidden="1" x14ac:dyDescent="0.3">
      <c r="A288" s="228" t="e">
        <f t="shared" si="4"/>
        <v>#REF!</v>
      </c>
      <c r="B288" s="229" t="e">
        <f>_Gio</f>
        <v>#REF!</v>
      </c>
      <c r="C288" s="207" t="e">
        <f>'LICH THI'!#REF!</f>
        <v>#REF!</v>
      </c>
      <c r="D288" s="208" t="e">
        <f>'LICH THI'!#REF!</f>
        <v>#REF!</v>
      </c>
      <c r="E288" s="209" t="e">
        <f>'LICH THI'!#REF!</f>
        <v>#REF!</v>
      </c>
      <c r="F288" s="210" t="e">
        <f>'LICH THI'!#REF!</f>
        <v>#REF!</v>
      </c>
      <c r="G288" s="211" t="e">
        <f>'LICH THI'!#REF!</f>
        <v>#REF!</v>
      </c>
      <c r="H288" s="212" t="e">
        <f>'LICH THI'!#REF!</f>
        <v>#REF!</v>
      </c>
      <c r="I288" s="213" t="e">
        <f>'LICH THI'!#REF!</f>
        <v>#REF!</v>
      </c>
      <c r="J288" s="214" t="e">
        <f>_Ngay</f>
        <v>#REF!</v>
      </c>
      <c r="K288" s="208" t="e">
        <f>'LICH THI'!#REF!</f>
        <v>#REF!</v>
      </c>
      <c r="L288" s="215" t="e">
        <f>'LICH THI'!#REF!</f>
        <v>#REF!</v>
      </c>
      <c r="M288" s="216" t="e">
        <f>'LICH THI'!#REF!</f>
        <v>#REF!</v>
      </c>
      <c r="N288" s="215" t="e">
        <f>'LICH THI'!#REF!</f>
        <v>#REF!</v>
      </c>
      <c r="O288" s="223"/>
      <c r="P288" s="224"/>
      <c r="Q288" s="222"/>
      <c r="R288" s="222"/>
      <c r="S288" s="225"/>
    </row>
    <row r="289" spans="1:22" s="206" customFormat="1" ht="17.25" hidden="1" x14ac:dyDescent="0.3">
      <c r="A289" s="228" t="e">
        <f t="shared" si="4"/>
        <v>#REF!</v>
      </c>
      <c r="B289" s="229" t="e">
        <f>_Gio</f>
        <v>#REF!</v>
      </c>
      <c r="C289" s="207" t="e">
        <f>'LICH THI'!#REF!</f>
        <v>#REF!</v>
      </c>
      <c r="D289" s="208" t="e">
        <f>'LICH THI'!#REF!</f>
        <v>#REF!</v>
      </c>
      <c r="E289" s="209" t="e">
        <f>'LICH THI'!#REF!</f>
        <v>#REF!</v>
      </c>
      <c r="F289" s="210" t="e">
        <f>'LICH THI'!#REF!</f>
        <v>#REF!</v>
      </c>
      <c r="G289" s="211" t="e">
        <f>'LICH THI'!#REF!</f>
        <v>#REF!</v>
      </c>
      <c r="H289" s="212" t="e">
        <f>'LICH THI'!#REF!</f>
        <v>#REF!</v>
      </c>
      <c r="I289" s="213" t="e">
        <f>'LICH THI'!#REF!</f>
        <v>#REF!</v>
      </c>
      <c r="J289" s="214" t="e">
        <f>_Ngay</f>
        <v>#REF!</v>
      </c>
      <c r="K289" s="208" t="e">
        <f>'LICH THI'!#REF!</f>
        <v>#REF!</v>
      </c>
      <c r="L289" s="215" t="e">
        <f>'LICH THI'!#REF!</f>
        <v>#REF!</v>
      </c>
      <c r="M289" s="216" t="e">
        <f>'LICH THI'!#REF!</f>
        <v>#REF!</v>
      </c>
      <c r="N289" s="215" t="e">
        <f>'LICH THI'!#REF!</f>
        <v>#REF!</v>
      </c>
      <c r="O289" s="223"/>
      <c r="P289" s="224"/>
      <c r="Q289" s="222"/>
      <c r="R289" s="222"/>
      <c r="S289" s="225"/>
    </row>
    <row r="290" spans="1:22" s="206" customFormat="1" ht="17.25" hidden="1" x14ac:dyDescent="0.3">
      <c r="A290" s="228" t="e">
        <f t="shared" si="4"/>
        <v>#REF!</v>
      </c>
      <c r="B290" s="229" t="e">
        <f>_Gio</f>
        <v>#REF!</v>
      </c>
      <c r="C290" s="207" t="e">
        <f>'LICH THI'!#REF!</f>
        <v>#REF!</v>
      </c>
      <c r="D290" s="208" t="e">
        <f>'LICH THI'!#REF!</f>
        <v>#REF!</v>
      </c>
      <c r="E290" s="209" t="e">
        <f>'LICH THI'!#REF!</f>
        <v>#REF!</v>
      </c>
      <c r="F290" s="210" t="e">
        <f>'LICH THI'!#REF!</f>
        <v>#REF!</v>
      </c>
      <c r="G290" s="211" t="e">
        <f>'LICH THI'!#REF!</f>
        <v>#REF!</v>
      </c>
      <c r="H290" s="212" t="e">
        <f>'LICH THI'!#REF!</f>
        <v>#REF!</v>
      </c>
      <c r="I290" s="213" t="e">
        <f>'LICH THI'!#REF!</f>
        <v>#REF!</v>
      </c>
      <c r="J290" s="214" t="e">
        <f>_Ngay</f>
        <v>#REF!</v>
      </c>
      <c r="K290" s="208" t="e">
        <f>'LICH THI'!#REF!</f>
        <v>#REF!</v>
      </c>
      <c r="L290" s="215" t="e">
        <f>'LICH THI'!#REF!</f>
        <v>#REF!</v>
      </c>
      <c r="M290" s="216" t="e">
        <f>'LICH THI'!#REF!</f>
        <v>#REF!</v>
      </c>
      <c r="N290" s="215" t="e">
        <f>'LICH THI'!#REF!</f>
        <v>#REF!</v>
      </c>
      <c r="O290" s="223"/>
      <c r="P290" s="224"/>
      <c r="Q290" s="222"/>
      <c r="R290" s="222"/>
      <c r="S290" s="225"/>
    </row>
    <row r="291" spans="1:22" s="206" customFormat="1" ht="17.25" hidden="1" x14ac:dyDescent="0.3">
      <c r="A291" s="228" t="e">
        <f t="shared" si="4"/>
        <v>#REF!</v>
      </c>
      <c r="B291" s="229" t="e">
        <f>_Gio</f>
        <v>#REF!</v>
      </c>
      <c r="C291" s="207" t="e">
        <f>'LICH THI'!#REF!</f>
        <v>#REF!</v>
      </c>
      <c r="D291" s="208" t="e">
        <f>'LICH THI'!#REF!</f>
        <v>#REF!</v>
      </c>
      <c r="E291" s="209" t="e">
        <f>'LICH THI'!#REF!</f>
        <v>#REF!</v>
      </c>
      <c r="F291" s="210" t="e">
        <f>'LICH THI'!#REF!</f>
        <v>#REF!</v>
      </c>
      <c r="G291" s="211" t="e">
        <f>'LICH THI'!#REF!</f>
        <v>#REF!</v>
      </c>
      <c r="H291" s="212" t="e">
        <f>'LICH THI'!#REF!</f>
        <v>#REF!</v>
      </c>
      <c r="I291" s="213" t="e">
        <f>'LICH THI'!#REF!</f>
        <v>#REF!</v>
      </c>
      <c r="J291" s="214" t="e">
        <f>_Ngay</f>
        <v>#REF!</v>
      </c>
      <c r="K291" s="208" t="e">
        <f>'LICH THI'!#REF!</f>
        <v>#REF!</v>
      </c>
      <c r="L291" s="215" t="e">
        <f>'LICH THI'!#REF!</f>
        <v>#REF!</v>
      </c>
      <c r="M291" s="216" t="e">
        <f>'LICH THI'!#REF!</f>
        <v>#REF!</v>
      </c>
      <c r="N291" s="215" t="e">
        <f>'LICH THI'!#REF!</f>
        <v>#REF!</v>
      </c>
      <c r="O291" s="223"/>
      <c r="P291" s="224"/>
      <c r="Q291" s="222"/>
      <c r="R291" s="222"/>
      <c r="S291" s="225"/>
    </row>
    <row r="292" spans="1:22" s="206" customFormat="1" ht="17.25" hidden="1" x14ac:dyDescent="0.3">
      <c r="A292" s="228" t="e">
        <f t="shared" si="4"/>
        <v>#REF!</v>
      </c>
      <c r="B292" s="229" t="e">
        <f>_Gio</f>
        <v>#REF!</v>
      </c>
      <c r="C292" s="207" t="e">
        <f>'LICH THI'!#REF!</f>
        <v>#REF!</v>
      </c>
      <c r="D292" s="208" t="e">
        <f>'LICH THI'!#REF!</f>
        <v>#REF!</v>
      </c>
      <c r="E292" s="209" t="e">
        <f>'LICH THI'!#REF!</f>
        <v>#REF!</v>
      </c>
      <c r="F292" s="210" t="e">
        <f>'LICH THI'!#REF!</f>
        <v>#REF!</v>
      </c>
      <c r="G292" s="211" t="e">
        <f>'LICH THI'!#REF!</f>
        <v>#REF!</v>
      </c>
      <c r="H292" s="212" t="e">
        <f>'LICH THI'!#REF!</f>
        <v>#REF!</v>
      </c>
      <c r="I292" s="213" t="e">
        <f>'LICH THI'!#REF!</f>
        <v>#REF!</v>
      </c>
      <c r="J292" s="214" t="e">
        <f>_Ngay</f>
        <v>#REF!</v>
      </c>
      <c r="K292" s="208" t="e">
        <f>'LICH THI'!#REF!</f>
        <v>#REF!</v>
      </c>
      <c r="L292" s="215" t="e">
        <f>'LICH THI'!#REF!</f>
        <v>#REF!</v>
      </c>
      <c r="M292" s="216" t="e">
        <f>'LICH THI'!#REF!</f>
        <v>#REF!</v>
      </c>
      <c r="N292" s="215" t="e">
        <f>'LICH THI'!#REF!</f>
        <v>#REF!</v>
      </c>
      <c r="O292" s="223"/>
      <c r="P292" s="224"/>
      <c r="Q292" s="222"/>
      <c r="R292" s="222"/>
      <c r="S292" s="225"/>
    </row>
    <row r="293" spans="1:22" x14ac:dyDescent="0.3">
      <c r="U293" s="206"/>
      <c r="V293" s="206"/>
    </row>
    <row r="294" spans="1:22" x14ac:dyDescent="0.3">
      <c r="U294" s="206"/>
      <c r="V294" s="206"/>
    </row>
  </sheetData>
  <autoFilter ref="A15:S292">
    <filterColumn colId="3">
      <filters>
        <filter val="DCK66"/>
      </filters>
    </filterColumn>
    <filterColumn colId="8" showButton="0"/>
    <filterColumn colId="14" showButton="0"/>
  </autoFilter>
  <sortState ref="A17:S307">
    <sortCondition ref="D17:D307"/>
  </sortState>
  <mergeCells count="27">
    <mergeCell ref="H13:H15"/>
    <mergeCell ref="I13:N13"/>
    <mergeCell ref="D7:S7"/>
    <mergeCell ref="D8:S8"/>
    <mergeCell ref="I14:J15"/>
    <mergeCell ref="K14:K15"/>
    <mergeCell ref="L14:L15"/>
    <mergeCell ref="M14:M15"/>
    <mergeCell ref="N14:N15"/>
    <mergeCell ref="O14:P15"/>
    <mergeCell ref="Q14:Q15"/>
    <mergeCell ref="G2:S3"/>
    <mergeCell ref="G4:S4"/>
    <mergeCell ref="D2:F2"/>
    <mergeCell ref="D3:F3"/>
    <mergeCell ref="C13:C15"/>
    <mergeCell ref="D13:D15"/>
    <mergeCell ref="E13:E15"/>
    <mergeCell ref="F13:F15"/>
    <mergeCell ref="G13:G15"/>
    <mergeCell ref="D6:S6"/>
    <mergeCell ref="D9:S9"/>
    <mergeCell ref="D10:S10"/>
    <mergeCell ref="O13:S13"/>
    <mergeCell ref="D11:S11"/>
    <mergeCell ref="R14:R15"/>
    <mergeCell ref="S14:S15"/>
  </mergeCells>
  <conditionalFormatting sqref="K5 K12:K15 K293:K1048576">
    <cfRule type="cellIs" dxfId="503" priority="50" operator="equal">
      <formula>4</formula>
    </cfRule>
    <cfRule type="cellIs" dxfId="502" priority="51" operator="equal">
      <formula>3</formula>
    </cfRule>
    <cfRule type="cellIs" dxfId="501" priority="52" operator="equal">
      <formula>2</formula>
    </cfRule>
    <cfRule type="cellIs" dxfId="500" priority="53" operator="equal">
      <formula>1</formula>
    </cfRule>
  </conditionalFormatting>
  <conditionalFormatting sqref="D7 H1 H5 G2 C9:D11 C12:S1048576">
    <cfRule type="cellIs" dxfId="499" priority="29" operator="equal">
      <formula>0</formula>
    </cfRule>
  </conditionalFormatting>
  <conditionalFormatting sqref="I16:J292">
    <cfRule type="cellIs" dxfId="498" priority="20" operator="equal">
      <formula>0</formula>
    </cfRule>
  </conditionalFormatting>
  <conditionalFormatting sqref="L16:N292">
    <cfRule type="cellIs" dxfId="497" priority="11" operator="equal">
      <formula>0</formula>
    </cfRule>
  </conditionalFormatting>
  <conditionalFormatting sqref="C1:S1 C7:D7 C8 C5:S5 C2:F3 C4:G4">
    <cfRule type="cellIs" dxfId="496" priority="9" operator="equal">
      <formula>0</formula>
    </cfRule>
  </conditionalFormatting>
  <conditionalFormatting sqref="D8">
    <cfRule type="cellIs" dxfId="495" priority="8" operator="equal">
      <formula>0</formula>
    </cfRule>
  </conditionalFormatting>
  <conditionalFormatting sqref="D8">
    <cfRule type="cellIs" dxfId="494" priority="7" operator="equal">
      <formula>0</formula>
    </cfRule>
  </conditionalFormatting>
  <conditionalFormatting sqref="C6">
    <cfRule type="cellIs" dxfId="493" priority="6" operator="equal">
      <formula>0</formula>
    </cfRule>
  </conditionalFormatting>
  <conditionalFormatting sqref="D6">
    <cfRule type="cellIs" dxfId="492" priority="5" operator="equal">
      <formula>0</formula>
    </cfRule>
  </conditionalFormatting>
  <conditionalFormatting sqref="D6">
    <cfRule type="cellIs" dxfId="491" priority="4" operator="equal">
      <formula>0</formula>
    </cfRule>
  </conditionalFormatting>
  <printOptions horizontalCentered="1"/>
  <pageMargins left="0.59055118110236227" right="0.19685039370078741" top="0.39370078740157483" bottom="0.19685039370078741" header="0.31496062992125984" footer="0.19685039370078741"/>
  <pageSetup paperSize="8"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Q981"/>
  <sheetViews>
    <sheetView zoomScale="70" zoomScaleNormal="70" workbookViewId="0"/>
  </sheetViews>
  <sheetFormatPr defaultRowHeight="15" x14ac:dyDescent="0.25"/>
  <cols>
    <col min="2" max="2" width="11.28515625" customWidth="1"/>
    <col min="9" max="9" width="18.140625" customWidth="1"/>
    <col min="13" max="13" width="17.140625" bestFit="1" customWidth="1"/>
    <col min="14" max="14" width="10.140625" bestFit="1" customWidth="1"/>
    <col min="17" max="17" width="14.85546875" style="300" customWidth="1"/>
  </cols>
  <sheetData>
    <row r="1" spans="2:17" x14ac:dyDescent="0.25">
      <c r="I1" s="37" t="s">
        <v>2292</v>
      </c>
      <c r="J1" t="str">
        <f>+LEFT(I1,7)</f>
        <v>DC1CB13</v>
      </c>
      <c r="M1" s="300" t="s">
        <v>2419</v>
      </c>
      <c r="N1" s="300" t="s">
        <v>116</v>
      </c>
      <c r="Q1" s="299"/>
    </row>
    <row r="2" spans="2:17" x14ac:dyDescent="0.25">
      <c r="I2" s="37" t="s">
        <v>2293</v>
      </c>
      <c r="J2" t="str">
        <f t="shared" ref="J2:J65" si="0">+LEFT(I2,7)</f>
        <v>DL2CT27</v>
      </c>
      <c r="M2" s="300" t="s">
        <v>2420</v>
      </c>
      <c r="N2" s="300" t="s">
        <v>505</v>
      </c>
      <c r="Q2" s="300" t="s">
        <v>2540</v>
      </c>
    </row>
    <row r="3" spans="2:17" x14ac:dyDescent="0.25">
      <c r="B3" t="s">
        <v>2271</v>
      </c>
      <c r="C3">
        <v>57</v>
      </c>
      <c r="E3" s="609">
        <f>SUM(C3:C5)</f>
        <v>163</v>
      </c>
      <c r="I3" s="37" t="s">
        <v>2294</v>
      </c>
      <c r="J3" t="str">
        <f t="shared" si="0"/>
        <v>DL2GT52</v>
      </c>
      <c r="M3" s="300" t="s">
        <v>2421</v>
      </c>
      <c r="N3" s="300" t="s">
        <v>1495</v>
      </c>
      <c r="Q3" s="300" t="s">
        <v>2541</v>
      </c>
    </row>
    <row r="4" spans="2:17" x14ac:dyDescent="0.25">
      <c r="B4" t="s">
        <v>2272</v>
      </c>
      <c r="C4">
        <v>49</v>
      </c>
      <c r="E4" s="609"/>
      <c r="I4" s="37" t="s">
        <v>2295</v>
      </c>
      <c r="J4" t="str">
        <f t="shared" si="0"/>
        <v>DL3DB41</v>
      </c>
      <c r="M4" s="300" t="s">
        <v>2422</v>
      </c>
      <c r="N4" s="300" t="s">
        <v>2019</v>
      </c>
      <c r="Q4" s="300" t="s">
        <v>2542</v>
      </c>
    </row>
    <row r="5" spans="2:17" x14ac:dyDescent="0.25">
      <c r="B5" t="s">
        <v>2273</v>
      </c>
      <c r="C5">
        <v>57</v>
      </c>
      <c r="E5" s="609"/>
      <c r="I5" s="37" t="s">
        <v>2296</v>
      </c>
      <c r="J5" t="str">
        <f t="shared" si="0"/>
        <v>DL3CA41</v>
      </c>
      <c r="M5" s="300" t="s">
        <v>2423</v>
      </c>
      <c r="N5" s="300" t="s">
        <v>432</v>
      </c>
      <c r="Q5" s="300" t="s">
        <v>2543</v>
      </c>
    </row>
    <row r="6" spans="2:17" x14ac:dyDescent="0.25">
      <c r="B6" t="s">
        <v>2274</v>
      </c>
      <c r="C6">
        <v>56</v>
      </c>
      <c r="E6">
        <f>+C6+C7+C8+C9+C10+C13+C15+C19+C20+C21</f>
        <v>504</v>
      </c>
      <c r="I6" s="37" t="s">
        <v>2297</v>
      </c>
      <c r="J6" t="str">
        <f t="shared" si="0"/>
        <v>DC2GT54</v>
      </c>
      <c r="M6" s="300" t="s">
        <v>2424</v>
      </c>
      <c r="N6" s="300" t="s">
        <v>415</v>
      </c>
      <c r="Q6" s="300" t="s">
        <v>2544</v>
      </c>
    </row>
    <row r="7" spans="2:17" x14ac:dyDescent="0.25">
      <c r="B7" t="s">
        <v>2275</v>
      </c>
      <c r="C7">
        <v>84</v>
      </c>
      <c r="I7" s="37" t="s">
        <v>2298</v>
      </c>
      <c r="J7" t="str">
        <f t="shared" si="0"/>
        <v>DC3CA44</v>
      </c>
      <c r="M7" s="300" t="s">
        <v>2425</v>
      </c>
      <c r="N7" s="300" t="s">
        <v>181</v>
      </c>
      <c r="Q7" s="300" t="s">
        <v>2419</v>
      </c>
    </row>
    <row r="8" spans="2:17" x14ac:dyDescent="0.25">
      <c r="B8" t="s">
        <v>2276</v>
      </c>
      <c r="C8">
        <v>58</v>
      </c>
      <c r="I8" s="37" t="s">
        <v>2299</v>
      </c>
      <c r="J8" t="str">
        <f t="shared" si="0"/>
        <v>DC3DB44</v>
      </c>
      <c r="M8" s="300" t="s">
        <v>2426</v>
      </c>
      <c r="N8" s="300" t="s">
        <v>328</v>
      </c>
      <c r="Q8" s="300" t="s">
        <v>2545</v>
      </c>
    </row>
    <row r="9" spans="2:17" x14ac:dyDescent="0.25">
      <c r="B9" t="s">
        <v>2277</v>
      </c>
      <c r="C9">
        <v>50</v>
      </c>
      <c r="I9" s="37" t="s">
        <v>2300</v>
      </c>
      <c r="J9" t="str">
        <f t="shared" si="0"/>
        <v>DC1CB32</v>
      </c>
      <c r="M9" s="300" t="s">
        <v>2427</v>
      </c>
      <c r="N9" s="300" t="s">
        <v>343</v>
      </c>
      <c r="Q9" s="300" t="s">
        <v>2420</v>
      </c>
    </row>
    <row r="10" spans="2:17" x14ac:dyDescent="0.25">
      <c r="B10" t="s">
        <v>2278</v>
      </c>
      <c r="C10" s="150">
        <v>44</v>
      </c>
      <c r="I10" s="37" t="s">
        <v>2301</v>
      </c>
      <c r="J10" t="str">
        <f t="shared" si="0"/>
        <v>DC1CB12</v>
      </c>
      <c r="M10" s="300" t="s">
        <v>2428</v>
      </c>
      <c r="N10" s="300" t="s">
        <v>1675</v>
      </c>
      <c r="Q10" s="300" t="s">
        <v>2546</v>
      </c>
    </row>
    <row r="11" spans="2:17" x14ac:dyDescent="0.25">
      <c r="B11" t="s">
        <v>2279</v>
      </c>
      <c r="C11">
        <v>54</v>
      </c>
      <c r="E11">
        <f>+C11</f>
        <v>54</v>
      </c>
      <c r="I11" s="37" t="s">
        <v>2302</v>
      </c>
      <c r="J11" t="str">
        <f t="shared" si="0"/>
        <v>DL1CB22</v>
      </c>
      <c r="M11" s="300" t="s">
        <v>2429</v>
      </c>
      <c r="N11" s="300" t="s">
        <v>1537</v>
      </c>
      <c r="Q11" s="300" t="s">
        <v>2421</v>
      </c>
    </row>
    <row r="12" spans="2:17" x14ac:dyDescent="0.25">
      <c r="B12" t="s">
        <v>2280</v>
      </c>
      <c r="C12">
        <v>59</v>
      </c>
      <c r="E12">
        <f>+C12</f>
        <v>59</v>
      </c>
      <c r="I12" s="37" t="s">
        <v>2303</v>
      </c>
      <c r="J12" t="str">
        <f t="shared" si="0"/>
        <v>DL2GT61</v>
      </c>
      <c r="M12" s="300" t="s">
        <v>2430</v>
      </c>
      <c r="N12" s="300" t="s">
        <v>94</v>
      </c>
      <c r="Q12" s="300" t="s">
        <v>2547</v>
      </c>
    </row>
    <row r="13" spans="2:17" x14ac:dyDescent="0.25">
      <c r="B13" t="s">
        <v>2281</v>
      </c>
      <c r="C13" s="150">
        <v>37</v>
      </c>
      <c r="I13" s="37" t="s">
        <v>2304</v>
      </c>
      <c r="J13" t="str">
        <f t="shared" si="0"/>
        <v>DC1CB20</v>
      </c>
      <c r="M13" s="300" t="s">
        <v>2431</v>
      </c>
      <c r="N13" s="300" t="s">
        <v>97</v>
      </c>
      <c r="Q13" s="300" t="s">
        <v>2548</v>
      </c>
    </row>
    <row r="14" spans="2:17" x14ac:dyDescent="0.25">
      <c r="B14" t="s">
        <v>2282</v>
      </c>
      <c r="C14">
        <v>42</v>
      </c>
      <c r="E14">
        <f>+C14</f>
        <v>42</v>
      </c>
      <c r="I14" s="37" t="s">
        <v>2305</v>
      </c>
      <c r="J14" t="str">
        <f t="shared" si="0"/>
        <v>DC3DB71</v>
      </c>
      <c r="M14" s="300" t="s">
        <v>2432</v>
      </c>
      <c r="N14" s="300" t="s">
        <v>99</v>
      </c>
      <c r="Q14" s="300" t="s">
        <v>2422</v>
      </c>
    </row>
    <row r="15" spans="2:17" x14ac:dyDescent="0.25">
      <c r="B15" t="s">
        <v>2283</v>
      </c>
      <c r="C15" s="150">
        <v>22</v>
      </c>
      <c r="I15" s="37" t="s">
        <v>2306</v>
      </c>
      <c r="J15" t="str">
        <f t="shared" si="0"/>
        <v>DL2DD52</v>
      </c>
      <c r="M15" s="300" t="s">
        <v>2433</v>
      </c>
      <c r="N15" s="300" t="s">
        <v>80</v>
      </c>
      <c r="Q15" s="300" t="s">
        <v>2549</v>
      </c>
    </row>
    <row r="16" spans="2:17" x14ac:dyDescent="0.25">
      <c r="B16" t="s">
        <v>2284</v>
      </c>
      <c r="C16">
        <v>20</v>
      </c>
      <c r="E16">
        <f>+C16</f>
        <v>20</v>
      </c>
      <c r="I16" s="37" t="s">
        <v>2307</v>
      </c>
      <c r="J16" t="str">
        <f t="shared" si="0"/>
        <v>DL2DD33</v>
      </c>
      <c r="M16" s="300" t="s">
        <v>2434</v>
      </c>
      <c r="N16" s="300" t="s">
        <v>83</v>
      </c>
      <c r="Q16" s="300" t="s">
        <v>2550</v>
      </c>
    </row>
    <row r="17" spans="2:17" x14ac:dyDescent="0.25">
      <c r="B17" t="s">
        <v>2285</v>
      </c>
      <c r="C17">
        <v>63</v>
      </c>
      <c r="I17" s="37" t="s">
        <v>2308</v>
      </c>
      <c r="J17" t="str">
        <f t="shared" si="0"/>
        <v>DC2DD94</v>
      </c>
      <c r="M17" s="300" t="s">
        <v>2435</v>
      </c>
      <c r="N17" s="300" t="s">
        <v>86</v>
      </c>
      <c r="Q17" s="300" t="s">
        <v>2551</v>
      </c>
    </row>
    <row r="18" spans="2:17" x14ac:dyDescent="0.25">
      <c r="B18" t="s">
        <v>2286</v>
      </c>
      <c r="C18">
        <v>53</v>
      </c>
      <c r="I18" s="37" t="s">
        <v>2309</v>
      </c>
      <c r="J18" t="str">
        <f t="shared" si="0"/>
        <v>DL3DD41</v>
      </c>
      <c r="M18" s="300" t="s">
        <v>2436</v>
      </c>
      <c r="N18" s="300" t="s">
        <v>88</v>
      </c>
      <c r="Q18" s="300" t="s">
        <v>2552</v>
      </c>
    </row>
    <row r="19" spans="2:17" x14ac:dyDescent="0.25">
      <c r="B19" t="s">
        <v>2287</v>
      </c>
      <c r="C19">
        <f>55+13</f>
        <v>68</v>
      </c>
      <c r="I19" s="37" t="s">
        <v>2310</v>
      </c>
      <c r="J19" t="str">
        <f t="shared" si="0"/>
        <v>DC2DD54</v>
      </c>
      <c r="M19" s="300" t="s">
        <v>2437</v>
      </c>
      <c r="N19" s="300" t="s">
        <v>91</v>
      </c>
      <c r="Q19" s="300" t="s">
        <v>2553</v>
      </c>
    </row>
    <row r="20" spans="2:17" x14ac:dyDescent="0.25">
      <c r="B20" t="s">
        <v>2288</v>
      </c>
      <c r="C20">
        <v>63</v>
      </c>
      <c r="I20" s="37" t="s">
        <v>2311</v>
      </c>
      <c r="J20" t="str">
        <f t="shared" si="0"/>
        <v>DC2DD34</v>
      </c>
      <c r="M20" s="300" t="s">
        <v>2438</v>
      </c>
      <c r="N20" s="300" t="s">
        <v>341</v>
      </c>
      <c r="Q20" s="300" t="s">
        <v>2424</v>
      </c>
    </row>
    <row r="21" spans="2:17" x14ac:dyDescent="0.25">
      <c r="B21" t="s">
        <v>2289</v>
      </c>
      <c r="C21" s="150">
        <v>22</v>
      </c>
      <c r="I21" s="37" t="s">
        <v>2312</v>
      </c>
      <c r="J21" t="str">
        <f t="shared" si="0"/>
        <v>DC3DD42</v>
      </c>
      <c r="M21" s="300" t="s">
        <v>2439</v>
      </c>
      <c r="N21" s="300" t="s">
        <v>146</v>
      </c>
      <c r="Q21" s="300" t="s">
        <v>2554</v>
      </c>
    </row>
    <row r="22" spans="2:17" x14ac:dyDescent="0.25">
      <c r="B22" t="s">
        <v>2290</v>
      </c>
      <c r="C22">
        <v>27</v>
      </c>
      <c r="I22" s="37" t="s">
        <v>2313</v>
      </c>
      <c r="J22" t="str">
        <f t="shared" si="0"/>
        <v>DC3CT55</v>
      </c>
      <c r="M22" s="300" t="s">
        <v>2440</v>
      </c>
      <c r="N22" s="300" t="s">
        <v>69</v>
      </c>
      <c r="Q22" s="300" t="s">
        <v>2425</v>
      </c>
    </row>
    <row r="23" spans="2:17" x14ac:dyDescent="0.25">
      <c r="B23" t="s">
        <v>2291</v>
      </c>
      <c r="C23">
        <v>57</v>
      </c>
      <c r="I23" s="37" t="s">
        <v>2314</v>
      </c>
      <c r="J23" t="str">
        <f t="shared" si="0"/>
        <v>DL3DD60</v>
      </c>
      <c r="M23" s="300" t="s">
        <v>2441</v>
      </c>
      <c r="N23" s="300" t="s">
        <v>848</v>
      </c>
      <c r="Q23" s="300" t="s">
        <v>2555</v>
      </c>
    </row>
    <row r="24" spans="2:17" x14ac:dyDescent="0.25">
      <c r="I24" s="37" t="s">
        <v>2315</v>
      </c>
      <c r="J24" t="str">
        <f t="shared" si="0"/>
        <v>DL2CO26</v>
      </c>
      <c r="M24" s="300" t="s">
        <v>2442</v>
      </c>
      <c r="N24" s="300" t="s">
        <v>319</v>
      </c>
      <c r="Q24" s="300" t="s">
        <v>2556</v>
      </c>
    </row>
    <row r="25" spans="2:17" x14ac:dyDescent="0.25">
      <c r="B25" t="s">
        <v>2359</v>
      </c>
      <c r="C25">
        <v>34</v>
      </c>
      <c r="I25" s="37" t="s">
        <v>2316</v>
      </c>
      <c r="J25" t="str">
        <f t="shared" si="0"/>
        <v>DL2CK48</v>
      </c>
      <c r="M25" s="300" t="s">
        <v>2443</v>
      </c>
      <c r="N25" s="300" t="s">
        <v>293</v>
      </c>
      <c r="Q25" s="300" t="s">
        <v>2557</v>
      </c>
    </row>
    <row r="26" spans="2:17" x14ac:dyDescent="0.25">
      <c r="B26" t="s">
        <v>2360</v>
      </c>
      <c r="C26" s="151">
        <v>23</v>
      </c>
      <c r="I26" s="37" t="s">
        <v>2317</v>
      </c>
      <c r="J26" t="str">
        <f t="shared" si="0"/>
        <v>DC2CK57</v>
      </c>
      <c r="M26" s="300" t="s">
        <v>2444</v>
      </c>
      <c r="N26" s="300" t="s">
        <v>490</v>
      </c>
      <c r="Q26" s="300" t="s">
        <v>2426</v>
      </c>
    </row>
    <row r="27" spans="2:17" x14ac:dyDescent="0.25">
      <c r="I27" s="37" t="s">
        <v>2318</v>
      </c>
      <c r="J27" t="str">
        <f t="shared" si="0"/>
        <v>DL3CK71</v>
      </c>
      <c r="M27" s="300" t="s">
        <v>2445</v>
      </c>
      <c r="N27" s="300" t="s">
        <v>1024</v>
      </c>
      <c r="Q27" s="300" t="s">
        <v>2427</v>
      </c>
    </row>
    <row r="28" spans="2:17" x14ac:dyDescent="0.25">
      <c r="I28" s="37" t="s">
        <v>2319</v>
      </c>
      <c r="J28" t="str">
        <f t="shared" si="0"/>
        <v>DC3CK72</v>
      </c>
      <c r="M28" s="300" t="s">
        <v>2446</v>
      </c>
      <c r="N28" s="300" t="s">
        <v>136</v>
      </c>
      <c r="Q28" s="300" t="s">
        <v>2428</v>
      </c>
    </row>
    <row r="29" spans="2:17" x14ac:dyDescent="0.25">
      <c r="I29" s="37" t="s">
        <v>2320</v>
      </c>
      <c r="J29" t="str">
        <f t="shared" si="0"/>
        <v>DL2CK41</v>
      </c>
      <c r="M29" s="300" t="s">
        <v>2447</v>
      </c>
      <c r="N29" s="300" t="s">
        <v>137</v>
      </c>
      <c r="Q29" s="300" t="s">
        <v>2558</v>
      </c>
    </row>
    <row r="30" spans="2:17" x14ac:dyDescent="0.25">
      <c r="I30" s="37" t="s">
        <v>2321</v>
      </c>
      <c r="J30" t="str">
        <f t="shared" si="0"/>
        <v>DC3MX40</v>
      </c>
      <c r="M30" s="300" t="s">
        <v>2448</v>
      </c>
      <c r="N30" s="300" t="s">
        <v>406</v>
      </c>
      <c r="Q30" s="300" t="s">
        <v>2559</v>
      </c>
    </row>
    <row r="31" spans="2:17" x14ac:dyDescent="0.25">
      <c r="I31" s="37" t="s">
        <v>2322</v>
      </c>
      <c r="J31" t="str">
        <f t="shared" si="0"/>
        <v>DL2OT70</v>
      </c>
      <c r="M31" s="300" t="s">
        <v>2449</v>
      </c>
      <c r="N31" s="300" t="s">
        <v>410</v>
      </c>
      <c r="Q31" s="300" t="s">
        <v>2560</v>
      </c>
    </row>
    <row r="32" spans="2:17" x14ac:dyDescent="0.25">
      <c r="I32" s="37" t="s">
        <v>2323</v>
      </c>
      <c r="J32" t="str">
        <f t="shared" si="0"/>
        <v>DL2CO21</v>
      </c>
      <c r="M32" s="300" t="s">
        <v>2450</v>
      </c>
      <c r="N32" s="300" t="s">
        <v>413</v>
      </c>
      <c r="Q32" s="300" t="s">
        <v>2561</v>
      </c>
    </row>
    <row r="33" spans="9:17" x14ac:dyDescent="0.25">
      <c r="I33" s="37" t="s">
        <v>2324</v>
      </c>
      <c r="J33" t="str">
        <f t="shared" si="0"/>
        <v>DL2CO25</v>
      </c>
      <c r="M33" s="300" t="s">
        <v>2451</v>
      </c>
      <c r="N33" s="300" t="s">
        <v>102</v>
      </c>
      <c r="Q33" s="300" t="s">
        <v>2562</v>
      </c>
    </row>
    <row r="34" spans="9:17" x14ac:dyDescent="0.25">
      <c r="I34" s="37" t="s">
        <v>2325</v>
      </c>
      <c r="J34" t="str">
        <f t="shared" si="0"/>
        <v>DL2CO13</v>
      </c>
      <c r="M34" s="300" t="s">
        <v>2452</v>
      </c>
      <c r="N34" s="300" t="s">
        <v>143</v>
      </c>
      <c r="Q34" s="300" t="s">
        <v>2563</v>
      </c>
    </row>
    <row r="35" spans="9:17" x14ac:dyDescent="0.25">
      <c r="I35" s="37" t="s">
        <v>2326</v>
      </c>
      <c r="J35" t="str">
        <f t="shared" si="0"/>
        <v>DL2CK55</v>
      </c>
      <c r="M35" s="300" t="s">
        <v>2453</v>
      </c>
      <c r="N35" s="300" t="s">
        <v>217</v>
      </c>
      <c r="Q35" s="300" t="s">
        <v>2564</v>
      </c>
    </row>
    <row r="36" spans="9:17" x14ac:dyDescent="0.25">
      <c r="I36" s="37" t="s">
        <v>2327</v>
      </c>
      <c r="J36" t="str">
        <f t="shared" si="0"/>
        <v>DC2CK54</v>
      </c>
      <c r="M36" s="300" t="s">
        <v>2454</v>
      </c>
      <c r="N36" s="300" t="s">
        <v>104</v>
      </c>
      <c r="Q36" s="300" t="s">
        <v>2565</v>
      </c>
    </row>
    <row r="37" spans="9:17" x14ac:dyDescent="0.25">
      <c r="I37" s="37" t="s">
        <v>2328</v>
      </c>
      <c r="J37" t="str">
        <f t="shared" si="0"/>
        <v>DC3KV43</v>
      </c>
      <c r="M37" s="300" t="s">
        <v>2455</v>
      </c>
      <c r="N37" s="300" t="s">
        <v>390</v>
      </c>
      <c r="Q37" s="300" t="s">
        <v>2566</v>
      </c>
    </row>
    <row r="38" spans="9:17" x14ac:dyDescent="0.25">
      <c r="I38" s="37" t="s">
        <v>2329</v>
      </c>
      <c r="J38" t="str">
        <f t="shared" si="0"/>
        <v>DC3KT24</v>
      </c>
      <c r="M38" s="300" t="s">
        <v>2456</v>
      </c>
      <c r="N38" s="300" t="s">
        <v>281</v>
      </c>
      <c r="Q38" s="300" t="s">
        <v>2429</v>
      </c>
    </row>
    <row r="39" spans="9:17" x14ac:dyDescent="0.25">
      <c r="I39" s="37" t="s">
        <v>2330</v>
      </c>
      <c r="J39" t="str">
        <f t="shared" si="0"/>
        <v>DL3KT21</v>
      </c>
      <c r="M39" s="300" t="s">
        <v>2457</v>
      </c>
      <c r="N39" s="300" t="s">
        <v>235</v>
      </c>
      <c r="Q39" s="300" t="s">
        <v>2567</v>
      </c>
    </row>
    <row r="40" spans="9:17" x14ac:dyDescent="0.25">
      <c r="I40" s="37" t="s">
        <v>2331</v>
      </c>
      <c r="J40" t="str">
        <f t="shared" si="0"/>
        <v>DC3KT20</v>
      </c>
      <c r="M40" s="300" t="s">
        <v>2458</v>
      </c>
      <c r="N40" s="300" t="s">
        <v>386</v>
      </c>
      <c r="Q40" s="300" t="s">
        <v>2568</v>
      </c>
    </row>
    <row r="41" spans="9:17" x14ac:dyDescent="0.25">
      <c r="I41" s="37" t="s">
        <v>2332</v>
      </c>
      <c r="J41" t="str">
        <f t="shared" si="0"/>
        <v>DC3QT12</v>
      </c>
      <c r="M41" s="300" t="s">
        <v>2459</v>
      </c>
      <c r="N41" s="300" t="s">
        <v>1493</v>
      </c>
      <c r="Q41" s="300" t="s">
        <v>2569</v>
      </c>
    </row>
    <row r="42" spans="9:17" x14ac:dyDescent="0.25">
      <c r="I42" s="37" t="s">
        <v>2333</v>
      </c>
      <c r="J42" t="str">
        <f t="shared" si="0"/>
        <v>DC3QT51</v>
      </c>
      <c r="M42" s="300" t="s">
        <v>2460</v>
      </c>
      <c r="N42" s="300" t="s">
        <v>30</v>
      </c>
      <c r="Q42" s="300" t="s">
        <v>2570</v>
      </c>
    </row>
    <row r="43" spans="9:17" x14ac:dyDescent="0.25">
      <c r="I43" s="37" t="s">
        <v>2334</v>
      </c>
      <c r="J43" t="str">
        <f t="shared" si="0"/>
        <v>DC3KT25</v>
      </c>
      <c r="M43" s="300" t="s">
        <v>2461</v>
      </c>
      <c r="N43" s="300" t="s">
        <v>507</v>
      </c>
      <c r="Q43" s="300" t="s">
        <v>2430</v>
      </c>
    </row>
    <row r="44" spans="9:17" x14ac:dyDescent="0.25">
      <c r="I44" s="37" t="s">
        <v>2335</v>
      </c>
      <c r="J44" t="str">
        <f t="shared" si="0"/>
        <v>DC2KV90</v>
      </c>
      <c r="M44" s="300" t="s">
        <v>2462</v>
      </c>
      <c r="N44" s="300" t="s">
        <v>287</v>
      </c>
      <c r="Q44" s="300" t="s">
        <v>2431</v>
      </c>
    </row>
    <row r="45" spans="9:17" x14ac:dyDescent="0.25">
      <c r="I45" s="37" t="s">
        <v>2336</v>
      </c>
      <c r="J45" t="str">
        <f t="shared" si="0"/>
        <v>DC2KV82</v>
      </c>
      <c r="M45" s="300" t="s">
        <v>2463</v>
      </c>
      <c r="N45" s="300" t="s">
        <v>39</v>
      </c>
      <c r="Q45" s="300" t="s">
        <v>2432</v>
      </c>
    </row>
    <row r="46" spans="9:17" x14ac:dyDescent="0.25">
      <c r="I46" s="37" t="s">
        <v>2337</v>
      </c>
      <c r="J46" t="str">
        <f t="shared" si="0"/>
        <v>DC1CB18</v>
      </c>
      <c r="M46" s="300" t="s">
        <v>2464</v>
      </c>
      <c r="N46" s="300" t="s">
        <v>1671</v>
      </c>
      <c r="Q46" s="300" t="s">
        <v>2433</v>
      </c>
    </row>
    <row r="47" spans="9:17" x14ac:dyDescent="0.25">
      <c r="I47" s="37" t="s">
        <v>2338</v>
      </c>
      <c r="J47" t="str">
        <f t="shared" si="0"/>
        <v>DC3KX63</v>
      </c>
      <c r="M47" s="300" t="s">
        <v>2465</v>
      </c>
      <c r="N47" s="300" t="s">
        <v>114</v>
      </c>
      <c r="Q47" s="300" t="s">
        <v>2434</v>
      </c>
    </row>
    <row r="48" spans="9:17" x14ac:dyDescent="0.25">
      <c r="I48" s="37" t="s">
        <v>2339</v>
      </c>
      <c r="J48" t="str">
        <f t="shared" si="0"/>
        <v>DL3KX75</v>
      </c>
      <c r="M48" s="300" t="s">
        <v>2466</v>
      </c>
      <c r="N48" s="300" t="s">
        <v>278</v>
      </c>
      <c r="Q48" s="300" t="s">
        <v>2435</v>
      </c>
    </row>
    <row r="49" spans="9:17" x14ac:dyDescent="0.25">
      <c r="I49" s="37" t="s">
        <v>2340</v>
      </c>
      <c r="J49" t="str">
        <f t="shared" si="0"/>
        <v>DL3KX74</v>
      </c>
      <c r="M49" s="300" t="s">
        <v>2467</v>
      </c>
      <c r="N49" s="300" t="s">
        <v>509</v>
      </c>
      <c r="Q49" s="300" t="s">
        <v>2436</v>
      </c>
    </row>
    <row r="50" spans="9:17" x14ac:dyDescent="0.25">
      <c r="I50" s="37" t="s">
        <v>2341</v>
      </c>
      <c r="J50" t="str">
        <f t="shared" si="0"/>
        <v>DC3KX73</v>
      </c>
      <c r="M50" s="300" t="s">
        <v>2468</v>
      </c>
      <c r="N50" s="300" t="s">
        <v>162</v>
      </c>
      <c r="Q50" s="300" t="s">
        <v>2437</v>
      </c>
    </row>
    <row r="51" spans="9:17" x14ac:dyDescent="0.25">
      <c r="I51" s="37" t="s">
        <v>2342</v>
      </c>
      <c r="J51" t="str">
        <f t="shared" si="0"/>
        <v>DC1CB99</v>
      </c>
      <c r="M51" s="300" t="s">
        <v>2469</v>
      </c>
      <c r="N51" s="300" t="s">
        <v>160</v>
      </c>
      <c r="Q51" s="300" t="s">
        <v>2438</v>
      </c>
    </row>
    <row r="52" spans="9:17" x14ac:dyDescent="0.25">
      <c r="I52" s="37" t="s">
        <v>2343</v>
      </c>
      <c r="J52" t="str">
        <f t="shared" si="0"/>
        <v>DC3KX78</v>
      </c>
      <c r="M52" s="300" t="s">
        <v>2470</v>
      </c>
      <c r="N52" s="300" t="s">
        <v>332</v>
      </c>
      <c r="Q52" s="300" t="s">
        <v>2571</v>
      </c>
    </row>
    <row r="53" spans="9:17" x14ac:dyDescent="0.25">
      <c r="I53" s="37" t="s">
        <v>2344</v>
      </c>
      <c r="J53" t="str">
        <f t="shared" si="0"/>
        <v>DC3KX70</v>
      </c>
      <c r="M53" s="300" t="s">
        <v>2471</v>
      </c>
      <c r="N53" s="300" t="s">
        <v>284</v>
      </c>
      <c r="Q53" s="300" t="s">
        <v>2572</v>
      </c>
    </row>
    <row r="54" spans="9:17" x14ac:dyDescent="0.25">
      <c r="I54" s="37" t="s">
        <v>2345</v>
      </c>
      <c r="J54" t="str">
        <f t="shared" si="0"/>
        <v>DC3KX79</v>
      </c>
      <c r="M54" s="300" t="s">
        <v>2472</v>
      </c>
      <c r="N54" s="300" t="s">
        <v>1208</v>
      </c>
      <c r="Q54" s="300" t="s">
        <v>2439</v>
      </c>
    </row>
    <row r="55" spans="9:17" x14ac:dyDescent="0.25">
      <c r="I55" s="37" t="s">
        <v>2346</v>
      </c>
      <c r="J55" t="str">
        <f t="shared" si="0"/>
        <v>DC3QT68</v>
      </c>
      <c r="M55" s="300" t="s">
        <v>2473</v>
      </c>
      <c r="N55" s="300" t="s">
        <v>843</v>
      </c>
      <c r="Q55" s="300" t="s">
        <v>2573</v>
      </c>
    </row>
    <row r="56" spans="9:17" x14ac:dyDescent="0.25">
      <c r="I56" s="37" t="s">
        <v>2347</v>
      </c>
      <c r="J56" t="str">
        <f t="shared" si="0"/>
        <v>DL3QT62</v>
      </c>
      <c r="M56" s="300" t="s">
        <v>2474</v>
      </c>
      <c r="N56" s="300" t="s">
        <v>363</v>
      </c>
      <c r="Q56" s="300" t="s">
        <v>2440</v>
      </c>
    </row>
    <row r="57" spans="9:17" x14ac:dyDescent="0.25">
      <c r="I57" s="37" t="s">
        <v>2348</v>
      </c>
      <c r="J57" t="str">
        <f t="shared" si="0"/>
        <v>DC3QT52</v>
      </c>
      <c r="M57" s="300" t="s">
        <v>2475</v>
      </c>
      <c r="N57" s="300" t="s">
        <v>357</v>
      </c>
      <c r="Q57" s="300" t="s">
        <v>2574</v>
      </c>
    </row>
    <row r="58" spans="9:17" x14ac:dyDescent="0.25">
      <c r="I58" s="37" t="s">
        <v>2349</v>
      </c>
      <c r="J58" t="str">
        <f t="shared" si="0"/>
        <v>DC3QT63</v>
      </c>
      <c r="M58" s="300" t="s">
        <v>2476</v>
      </c>
      <c r="N58" s="300" t="s">
        <v>932</v>
      </c>
      <c r="Q58" s="300" t="s">
        <v>2575</v>
      </c>
    </row>
    <row r="59" spans="9:17" x14ac:dyDescent="0.25">
      <c r="I59" s="37" t="s">
        <v>2350</v>
      </c>
      <c r="J59" t="str">
        <f t="shared" si="0"/>
        <v>DC3QT53</v>
      </c>
      <c r="M59" s="300" t="s">
        <v>2477</v>
      </c>
      <c r="N59" s="300" t="s">
        <v>876</v>
      </c>
      <c r="Q59" s="300" t="s">
        <v>2576</v>
      </c>
    </row>
    <row r="60" spans="9:17" x14ac:dyDescent="0.25">
      <c r="I60" s="37" t="s">
        <v>2351</v>
      </c>
      <c r="J60" t="str">
        <f t="shared" si="0"/>
        <v>DC3QT69</v>
      </c>
      <c r="M60" s="300" t="s">
        <v>2478</v>
      </c>
      <c r="N60" s="300" t="s">
        <v>1615</v>
      </c>
      <c r="Q60" s="300" t="s">
        <v>2577</v>
      </c>
    </row>
    <row r="61" spans="9:17" x14ac:dyDescent="0.25">
      <c r="I61" s="37" t="s">
        <v>2352</v>
      </c>
      <c r="J61" t="str">
        <f t="shared" si="0"/>
        <v>DC2KV63</v>
      </c>
      <c r="M61" s="300" t="s">
        <v>2479</v>
      </c>
      <c r="N61" s="300" t="s">
        <v>249</v>
      </c>
      <c r="Q61" s="300" t="s">
        <v>2441</v>
      </c>
    </row>
    <row r="62" spans="9:17" x14ac:dyDescent="0.25">
      <c r="I62" s="37" t="s">
        <v>2353</v>
      </c>
      <c r="J62" t="str">
        <f t="shared" si="0"/>
        <v>DC2CB94</v>
      </c>
      <c r="M62" s="300" t="s">
        <v>2480</v>
      </c>
      <c r="N62" s="300" t="s">
        <v>1269</v>
      </c>
      <c r="Q62" s="300" t="s">
        <v>2578</v>
      </c>
    </row>
    <row r="63" spans="9:17" x14ac:dyDescent="0.25">
      <c r="I63" s="37" t="s">
        <v>2354</v>
      </c>
      <c r="J63" t="str">
        <f t="shared" si="0"/>
        <v>DC1CB31</v>
      </c>
      <c r="M63" s="300" t="s">
        <v>2481</v>
      </c>
      <c r="N63" s="300" t="s">
        <v>1390</v>
      </c>
      <c r="Q63" s="300" t="s">
        <v>2579</v>
      </c>
    </row>
    <row r="64" spans="9:17" x14ac:dyDescent="0.25">
      <c r="I64" s="37" t="s">
        <v>2355</v>
      </c>
      <c r="J64" t="str">
        <f t="shared" si="0"/>
        <v>DC1CB11</v>
      </c>
      <c r="M64" s="300" t="s">
        <v>2482</v>
      </c>
      <c r="N64" s="300" t="s">
        <v>1393</v>
      </c>
      <c r="Q64" s="300" t="s">
        <v>2580</v>
      </c>
    </row>
    <row r="65" spans="9:17" x14ac:dyDescent="0.25">
      <c r="I65" s="37" t="s">
        <v>2356</v>
      </c>
      <c r="J65" t="str">
        <f t="shared" si="0"/>
        <v>DC1CB26</v>
      </c>
      <c r="M65" s="300" t="s">
        <v>2483</v>
      </c>
      <c r="N65" s="300" t="s">
        <v>1788</v>
      </c>
      <c r="Q65" s="300" t="s">
        <v>2581</v>
      </c>
    </row>
    <row r="66" spans="9:17" x14ac:dyDescent="0.25">
      <c r="I66" s="37" t="s">
        <v>2357</v>
      </c>
      <c r="J66" t="str">
        <f>+LEFT(I66,7)</f>
        <v>DC1LL01</v>
      </c>
      <c r="M66" s="300" t="s">
        <v>2484</v>
      </c>
      <c r="N66" s="300" t="s">
        <v>1782</v>
      </c>
      <c r="Q66" s="300" t="s">
        <v>2582</v>
      </c>
    </row>
    <row r="67" spans="9:17" x14ac:dyDescent="0.25">
      <c r="I67" s="37" t="s">
        <v>2358</v>
      </c>
      <c r="J67" t="str">
        <f>+LEFT(I67,7)</f>
        <v>DC1CB21</v>
      </c>
      <c r="M67" s="300" t="s">
        <v>2485</v>
      </c>
      <c r="N67" s="300" t="s">
        <v>487</v>
      </c>
      <c r="Q67" s="300" t="s">
        <v>2583</v>
      </c>
    </row>
    <row r="68" spans="9:17" x14ac:dyDescent="0.25">
      <c r="M68" s="300" t="s">
        <v>2486</v>
      </c>
      <c r="N68" s="300" t="s">
        <v>42</v>
      </c>
      <c r="Q68" s="300" t="s">
        <v>2584</v>
      </c>
    </row>
    <row r="69" spans="9:17" x14ac:dyDescent="0.25">
      <c r="M69" s="300" t="s">
        <v>2487</v>
      </c>
      <c r="N69" s="300" t="s">
        <v>2001</v>
      </c>
      <c r="Q69" s="300" t="s">
        <v>2585</v>
      </c>
    </row>
    <row r="70" spans="9:17" x14ac:dyDescent="0.25">
      <c r="M70" s="300" t="s">
        <v>2488</v>
      </c>
      <c r="N70" s="300" t="s">
        <v>46</v>
      </c>
      <c r="Q70" s="300" t="s">
        <v>2442</v>
      </c>
    </row>
    <row r="71" spans="9:17" x14ac:dyDescent="0.25">
      <c r="M71" s="300" t="s">
        <v>2489</v>
      </c>
      <c r="N71" s="300" t="s">
        <v>75</v>
      </c>
      <c r="Q71" s="300" t="s">
        <v>2443</v>
      </c>
    </row>
    <row r="72" spans="9:17" x14ac:dyDescent="0.25">
      <c r="M72" s="300" t="s">
        <v>2490</v>
      </c>
      <c r="N72" s="300" t="s">
        <v>52</v>
      </c>
      <c r="Q72" s="300" t="s">
        <v>2444</v>
      </c>
    </row>
    <row r="73" spans="9:17" x14ac:dyDescent="0.25">
      <c r="M73" s="300" t="s">
        <v>2491</v>
      </c>
      <c r="N73" s="300" t="s">
        <v>55</v>
      </c>
      <c r="Q73" s="300" t="s">
        <v>2586</v>
      </c>
    </row>
    <row r="74" spans="9:17" x14ac:dyDescent="0.25">
      <c r="M74" s="300" t="s">
        <v>2492</v>
      </c>
      <c r="N74" s="300" t="s">
        <v>178</v>
      </c>
      <c r="Q74" s="300" t="s">
        <v>2587</v>
      </c>
    </row>
    <row r="75" spans="9:17" x14ac:dyDescent="0.25">
      <c r="M75" s="300" t="s">
        <v>2493</v>
      </c>
      <c r="N75" s="300" t="s">
        <v>471</v>
      </c>
      <c r="Q75" s="300" t="s">
        <v>2588</v>
      </c>
    </row>
    <row r="76" spans="9:17" x14ac:dyDescent="0.25">
      <c r="M76" s="300" t="s">
        <v>2494</v>
      </c>
      <c r="N76" s="300" t="s">
        <v>418</v>
      </c>
      <c r="Q76" s="300" t="s">
        <v>2589</v>
      </c>
    </row>
    <row r="77" spans="9:17" x14ac:dyDescent="0.25">
      <c r="M77" s="300" t="s">
        <v>2495</v>
      </c>
      <c r="N77" s="300" t="s">
        <v>33</v>
      </c>
      <c r="Q77" s="300" t="s">
        <v>2445</v>
      </c>
    </row>
    <row r="78" spans="9:17" x14ac:dyDescent="0.25">
      <c r="M78" s="300" t="s">
        <v>2496</v>
      </c>
      <c r="N78" s="300" t="s">
        <v>484</v>
      </c>
      <c r="Q78" s="300" t="s">
        <v>2447</v>
      </c>
    </row>
    <row r="79" spans="9:17" x14ac:dyDescent="0.25">
      <c r="M79" s="300" t="s">
        <v>2497</v>
      </c>
      <c r="N79" s="300" t="s">
        <v>232</v>
      </c>
      <c r="Q79" s="300" t="s">
        <v>2590</v>
      </c>
    </row>
    <row r="80" spans="9:17" x14ac:dyDescent="0.25">
      <c r="M80" s="300" t="s">
        <v>2498</v>
      </c>
      <c r="N80" s="300" t="s">
        <v>191</v>
      </c>
      <c r="Q80" s="300" t="s">
        <v>2591</v>
      </c>
    </row>
    <row r="81" spans="13:17" x14ac:dyDescent="0.25">
      <c r="M81" s="300" t="s">
        <v>2499</v>
      </c>
      <c r="N81" s="300" t="s">
        <v>152</v>
      </c>
      <c r="Q81" s="300" t="s">
        <v>2592</v>
      </c>
    </row>
    <row r="82" spans="13:17" x14ac:dyDescent="0.25">
      <c r="Q82" s="300" t="s">
        <v>2593</v>
      </c>
    </row>
    <row r="83" spans="13:17" x14ac:dyDescent="0.25">
      <c r="Q83" s="300" t="s">
        <v>2594</v>
      </c>
    </row>
    <row r="84" spans="13:17" x14ac:dyDescent="0.25">
      <c r="Q84" s="300" t="s">
        <v>2595</v>
      </c>
    </row>
    <row r="85" spans="13:17" x14ac:dyDescent="0.25">
      <c r="Q85" s="300" t="s">
        <v>2596</v>
      </c>
    </row>
    <row r="86" spans="13:17" x14ac:dyDescent="0.25">
      <c r="Q86" s="300" t="s">
        <v>2597</v>
      </c>
    </row>
    <row r="87" spans="13:17" x14ac:dyDescent="0.25">
      <c r="Q87" s="300" t="s">
        <v>2448</v>
      </c>
    </row>
    <row r="88" spans="13:17" x14ac:dyDescent="0.25">
      <c r="Q88" s="300" t="s">
        <v>2598</v>
      </c>
    </row>
    <row r="89" spans="13:17" x14ac:dyDescent="0.25">
      <c r="Q89" s="300" t="s">
        <v>2449</v>
      </c>
    </row>
    <row r="90" spans="13:17" x14ac:dyDescent="0.25">
      <c r="Q90" s="300" t="s">
        <v>2599</v>
      </c>
    </row>
    <row r="91" spans="13:17" x14ac:dyDescent="0.25">
      <c r="Q91" s="300" t="s">
        <v>2451</v>
      </c>
    </row>
    <row r="92" spans="13:17" x14ac:dyDescent="0.25">
      <c r="Q92" s="300" t="s">
        <v>2452</v>
      </c>
    </row>
    <row r="93" spans="13:17" x14ac:dyDescent="0.25">
      <c r="Q93" s="300" t="s">
        <v>2600</v>
      </c>
    </row>
    <row r="94" spans="13:17" x14ac:dyDescent="0.25">
      <c r="Q94" s="300" t="s">
        <v>2601</v>
      </c>
    </row>
    <row r="95" spans="13:17" x14ac:dyDescent="0.25">
      <c r="Q95" s="300" t="s">
        <v>2602</v>
      </c>
    </row>
    <row r="96" spans="13:17" x14ac:dyDescent="0.25">
      <c r="Q96" s="300" t="s">
        <v>2453</v>
      </c>
    </row>
    <row r="97" spans="17:17" x14ac:dyDescent="0.25">
      <c r="Q97" s="300" t="s">
        <v>2603</v>
      </c>
    </row>
    <row r="98" spans="17:17" x14ac:dyDescent="0.25">
      <c r="Q98" s="300" t="s">
        <v>2454</v>
      </c>
    </row>
    <row r="99" spans="17:17" x14ac:dyDescent="0.25">
      <c r="Q99" s="300" t="s">
        <v>2604</v>
      </c>
    </row>
    <row r="100" spans="17:17" x14ac:dyDescent="0.25">
      <c r="Q100" s="300" t="s">
        <v>2455</v>
      </c>
    </row>
    <row r="101" spans="17:17" x14ac:dyDescent="0.25">
      <c r="Q101" s="300" t="s">
        <v>2605</v>
      </c>
    </row>
    <row r="102" spans="17:17" x14ac:dyDescent="0.25">
      <c r="Q102" s="300" t="s">
        <v>2456</v>
      </c>
    </row>
    <row r="103" spans="17:17" x14ac:dyDescent="0.25">
      <c r="Q103" s="300" t="s">
        <v>2606</v>
      </c>
    </row>
    <row r="104" spans="17:17" x14ac:dyDescent="0.25">
      <c r="Q104" s="300" t="s">
        <v>2607</v>
      </c>
    </row>
    <row r="105" spans="17:17" x14ac:dyDescent="0.25">
      <c r="Q105" s="300" t="s">
        <v>2457</v>
      </c>
    </row>
    <row r="106" spans="17:17" x14ac:dyDescent="0.25">
      <c r="Q106" s="300" t="s">
        <v>2608</v>
      </c>
    </row>
    <row r="107" spans="17:17" x14ac:dyDescent="0.25">
      <c r="Q107" s="300" t="s">
        <v>2609</v>
      </c>
    </row>
    <row r="108" spans="17:17" x14ac:dyDescent="0.25">
      <c r="Q108" s="300" t="s">
        <v>2610</v>
      </c>
    </row>
    <row r="109" spans="17:17" x14ac:dyDescent="0.25">
      <c r="Q109" s="300" t="s">
        <v>2458</v>
      </c>
    </row>
    <row r="110" spans="17:17" x14ac:dyDescent="0.25">
      <c r="Q110" s="300" t="s">
        <v>2459</v>
      </c>
    </row>
    <row r="111" spans="17:17" x14ac:dyDescent="0.25">
      <c r="Q111" s="300" t="s">
        <v>2611</v>
      </c>
    </row>
    <row r="112" spans="17:17" x14ac:dyDescent="0.25">
      <c r="Q112" s="300" t="s">
        <v>2612</v>
      </c>
    </row>
    <row r="113" spans="17:17" x14ac:dyDescent="0.25">
      <c r="Q113" s="300" t="s">
        <v>2613</v>
      </c>
    </row>
    <row r="114" spans="17:17" x14ac:dyDescent="0.25">
      <c r="Q114" s="300" t="s">
        <v>2460</v>
      </c>
    </row>
    <row r="115" spans="17:17" x14ac:dyDescent="0.25">
      <c r="Q115" s="300" t="s">
        <v>2614</v>
      </c>
    </row>
    <row r="116" spans="17:17" x14ac:dyDescent="0.25">
      <c r="Q116" s="300" t="s">
        <v>2461</v>
      </c>
    </row>
    <row r="117" spans="17:17" x14ac:dyDescent="0.25">
      <c r="Q117" s="300" t="s">
        <v>2462</v>
      </c>
    </row>
    <row r="118" spans="17:17" x14ac:dyDescent="0.25">
      <c r="Q118" s="300" t="s">
        <v>2615</v>
      </c>
    </row>
    <row r="119" spans="17:17" x14ac:dyDescent="0.25">
      <c r="Q119" s="300" t="s">
        <v>2463</v>
      </c>
    </row>
    <row r="120" spans="17:17" x14ac:dyDescent="0.25">
      <c r="Q120" s="300" t="s">
        <v>2616</v>
      </c>
    </row>
    <row r="121" spans="17:17" x14ac:dyDescent="0.25">
      <c r="Q121" s="300" t="s">
        <v>2617</v>
      </c>
    </row>
    <row r="122" spans="17:17" x14ac:dyDescent="0.25">
      <c r="Q122" s="300" t="s">
        <v>2618</v>
      </c>
    </row>
    <row r="123" spans="17:17" x14ac:dyDescent="0.25">
      <c r="Q123" s="300" t="s">
        <v>2619</v>
      </c>
    </row>
    <row r="124" spans="17:17" x14ac:dyDescent="0.25">
      <c r="Q124" s="300" t="s">
        <v>2464</v>
      </c>
    </row>
    <row r="125" spans="17:17" x14ac:dyDescent="0.25">
      <c r="Q125" s="300" t="s">
        <v>2620</v>
      </c>
    </row>
    <row r="126" spans="17:17" x14ac:dyDescent="0.25">
      <c r="Q126" s="300" t="s">
        <v>2465</v>
      </c>
    </row>
    <row r="127" spans="17:17" x14ac:dyDescent="0.25">
      <c r="Q127" s="300" t="s">
        <v>2621</v>
      </c>
    </row>
    <row r="128" spans="17:17" x14ac:dyDescent="0.25">
      <c r="Q128" s="300" t="s">
        <v>2622</v>
      </c>
    </row>
    <row r="129" spans="17:17" x14ac:dyDescent="0.25">
      <c r="Q129" s="300" t="s">
        <v>2623</v>
      </c>
    </row>
    <row r="130" spans="17:17" x14ac:dyDescent="0.25">
      <c r="Q130" s="300" t="s">
        <v>2624</v>
      </c>
    </row>
    <row r="131" spans="17:17" x14ac:dyDescent="0.25">
      <c r="Q131" s="300" t="s">
        <v>2625</v>
      </c>
    </row>
    <row r="132" spans="17:17" x14ac:dyDescent="0.25">
      <c r="Q132" s="300" t="s">
        <v>2466</v>
      </c>
    </row>
    <row r="133" spans="17:17" x14ac:dyDescent="0.25">
      <c r="Q133" s="300" t="s">
        <v>2467</v>
      </c>
    </row>
    <row r="134" spans="17:17" x14ac:dyDescent="0.25">
      <c r="Q134" s="300" t="s">
        <v>2626</v>
      </c>
    </row>
    <row r="135" spans="17:17" x14ac:dyDescent="0.25">
      <c r="Q135" s="300" t="s">
        <v>2627</v>
      </c>
    </row>
    <row r="136" spans="17:17" x14ac:dyDescent="0.25">
      <c r="Q136" s="300" t="s">
        <v>2628</v>
      </c>
    </row>
    <row r="137" spans="17:17" x14ac:dyDescent="0.25">
      <c r="Q137" s="300" t="s">
        <v>2629</v>
      </c>
    </row>
    <row r="138" spans="17:17" x14ac:dyDescent="0.25">
      <c r="Q138" s="300" t="s">
        <v>2630</v>
      </c>
    </row>
    <row r="139" spans="17:17" x14ac:dyDescent="0.25">
      <c r="Q139" s="300" t="s">
        <v>2631</v>
      </c>
    </row>
    <row r="140" spans="17:17" x14ac:dyDescent="0.25">
      <c r="Q140" s="300" t="s">
        <v>2468</v>
      </c>
    </row>
    <row r="141" spans="17:17" x14ac:dyDescent="0.25">
      <c r="Q141" s="300" t="s">
        <v>2469</v>
      </c>
    </row>
    <row r="142" spans="17:17" x14ac:dyDescent="0.25">
      <c r="Q142" s="300" t="s">
        <v>2470</v>
      </c>
    </row>
    <row r="143" spans="17:17" x14ac:dyDescent="0.25">
      <c r="Q143" s="300" t="s">
        <v>2471</v>
      </c>
    </row>
    <row r="144" spans="17:17" x14ac:dyDescent="0.25">
      <c r="Q144" s="300" t="s">
        <v>2632</v>
      </c>
    </row>
    <row r="145" spans="17:17" x14ac:dyDescent="0.25">
      <c r="Q145" s="300" t="s">
        <v>2633</v>
      </c>
    </row>
    <row r="146" spans="17:17" x14ac:dyDescent="0.25">
      <c r="Q146" s="300" t="s">
        <v>2472</v>
      </c>
    </row>
    <row r="147" spans="17:17" x14ac:dyDescent="0.25">
      <c r="Q147" s="300" t="s">
        <v>2473</v>
      </c>
    </row>
    <row r="148" spans="17:17" x14ac:dyDescent="0.25">
      <c r="Q148" s="300" t="s">
        <v>2634</v>
      </c>
    </row>
    <row r="149" spans="17:17" x14ac:dyDescent="0.25">
      <c r="Q149" s="300" t="s">
        <v>2635</v>
      </c>
    </row>
    <row r="150" spans="17:17" x14ac:dyDescent="0.25">
      <c r="Q150" s="300" t="s">
        <v>2474</v>
      </c>
    </row>
    <row r="151" spans="17:17" x14ac:dyDescent="0.25">
      <c r="Q151" s="300" t="s">
        <v>2475</v>
      </c>
    </row>
    <row r="152" spans="17:17" x14ac:dyDescent="0.25">
      <c r="Q152" s="300" t="s">
        <v>2476</v>
      </c>
    </row>
    <row r="153" spans="17:17" x14ac:dyDescent="0.25">
      <c r="Q153" s="300" t="s">
        <v>2477</v>
      </c>
    </row>
    <row r="154" spans="17:17" x14ac:dyDescent="0.25">
      <c r="Q154" s="300" t="s">
        <v>2636</v>
      </c>
    </row>
    <row r="155" spans="17:17" x14ac:dyDescent="0.25">
      <c r="Q155" s="300" t="s">
        <v>2637</v>
      </c>
    </row>
    <row r="156" spans="17:17" x14ac:dyDescent="0.25">
      <c r="Q156" s="300" t="s">
        <v>2638</v>
      </c>
    </row>
    <row r="157" spans="17:17" x14ac:dyDescent="0.25">
      <c r="Q157" s="300" t="s">
        <v>2478</v>
      </c>
    </row>
    <row r="158" spans="17:17" x14ac:dyDescent="0.25">
      <c r="Q158" s="300" t="s">
        <v>2479</v>
      </c>
    </row>
    <row r="159" spans="17:17" x14ac:dyDescent="0.25">
      <c r="Q159" s="300" t="s">
        <v>2639</v>
      </c>
    </row>
    <row r="160" spans="17:17" x14ac:dyDescent="0.25">
      <c r="Q160" s="300" t="s">
        <v>2640</v>
      </c>
    </row>
    <row r="161" spans="17:17" x14ac:dyDescent="0.25">
      <c r="Q161" s="300" t="s">
        <v>2480</v>
      </c>
    </row>
    <row r="162" spans="17:17" x14ac:dyDescent="0.25">
      <c r="Q162" s="300" t="s">
        <v>2641</v>
      </c>
    </row>
    <row r="163" spans="17:17" x14ac:dyDescent="0.25">
      <c r="Q163" s="300" t="s">
        <v>2642</v>
      </c>
    </row>
    <row r="164" spans="17:17" x14ac:dyDescent="0.25">
      <c r="Q164" s="300" t="s">
        <v>2643</v>
      </c>
    </row>
    <row r="165" spans="17:17" x14ac:dyDescent="0.25">
      <c r="Q165" s="300" t="s">
        <v>2481</v>
      </c>
    </row>
    <row r="166" spans="17:17" x14ac:dyDescent="0.25">
      <c r="Q166" s="300" t="s">
        <v>2644</v>
      </c>
    </row>
    <row r="167" spans="17:17" x14ac:dyDescent="0.25">
      <c r="Q167" s="300" t="s">
        <v>2645</v>
      </c>
    </row>
    <row r="168" spans="17:17" x14ac:dyDescent="0.25">
      <c r="Q168" s="300" t="s">
        <v>2646</v>
      </c>
    </row>
    <row r="169" spans="17:17" x14ac:dyDescent="0.25">
      <c r="Q169" s="300" t="s">
        <v>2482</v>
      </c>
    </row>
    <row r="170" spans="17:17" x14ac:dyDescent="0.25">
      <c r="Q170" s="300" t="s">
        <v>2647</v>
      </c>
    </row>
    <row r="171" spans="17:17" x14ac:dyDescent="0.25">
      <c r="Q171" s="300" t="s">
        <v>2648</v>
      </c>
    </row>
    <row r="172" spans="17:17" x14ac:dyDescent="0.25">
      <c r="Q172" s="300" t="s">
        <v>2649</v>
      </c>
    </row>
    <row r="173" spans="17:17" x14ac:dyDescent="0.25">
      <c r="Q173" s="300" t="s">
        <v>2650</v>
      </c>
    </row>
    <row r="174" spans="17:17" x14ac:dyDescent="0.25">
      <c r="Q174" s="300" t="s">
        <v>2651</v>
      </c>
    </row>
    <row r="175" spans="17:17" x14ac:dyDescent="0.25">
      <c r="Q175" s="300" t="s">
        <v>2652</v>
      </c>
    </row>
    <row r="176" spans="17:17" x14ac:dyDescent="0.25">
      <c r="Q176" s="300" t="s">
        <v>2653</v>
      </c>
    </row>
    <row r="177" spans="17:17" x14ac:dyDescent="0.25">
      <c r="Q177" s="300" t="s">
        <v>2483</v>
      </c>
    </row>
    <row r="178" spans="17:17" x14ac:dyDescent="0.25">
      <c r="Q178" s="300" t="s">
        <v>2484</v>
      </c>
    </row>
    <row r="179" spans="17:17" x14ac:dyDescent="0.25">
      <c r="Q179" s="301" t="s">
        <v>2654</v>
      </c>
    </row>
    <row r="180" spans="17:17" x14ac:dyDescent="0.25">
      <c r="Q180" s="300" t="s">
        <v>2655</v>
      </c>
    </row>
    <row r="181" spans="17:17" x14ac:dyDescent="0.25">
      <c r="Q181" s="300" t="s">
        <v>2656</v>
      </c>
    </row>
    <row r="182" spans="17:17" x14ac:dyDescent="0.25">
      <c r="Q182" s="300" t="s">
        <v>2657</v>
      </c>
    </row>
    <row r="183" spans="17:17" x14ac:dyDescent="0.25">
      <c r="Q183" s="300" t="s">
        <v>2658</v>
      </c>
    </row>
    <row r="184" spans="17:17" x14ac:dyDescent="0.25">
      <c r="Q184" s="300" t="s">
        <v>2659</v>
      </c>
    </row>
    <row r="185" spans="17:17" x14ac:dyDescent="0.25">
      <c r="Q185" s="300" t="s">
        <v>2485</v>
      </c>
    </row>
    <row r="186" spans="17:17" x14ac:dyDescent="0.25">
      <c r="Q186" s="300" t="s">
        <v>2486</v>
      </c>
    </row>
    <row r="187" spans="17:17" x14ac:dyDescent="0.25">
      <c r="Q187" s="300" t="s">
        <v>2487</v>
      </c>
    </row>
    <row r="188" spans="17:17" x14ac:dyDescent="0.25">
      <c r="Q188" s="300" t="s">
        <v>2660</v>
      </c>
    </row>
    <row r="189" spans="17:17" x14ac:dyDescent="0.25">
      <c r="Q189" s="300" t="s">
        <v>2488</v>
      </c>
    </row>
    <row r="190" spans="17:17" x14ac:dyDescent="0.25">
      <c r="Q190" s="300" t="s">
        <v>2661</v>
      </c>
    </row>
    <row r="191" spans="17:17" x14ac:dyDescent="0.25">
      <c r="Q191" s="300" t="s">
        <v>2662</v>
      </c>
    </row>
    <row r="192" spans="17:17" x14ac:dyDescent="0.25">
      <c r="Q192" s="300" t="s">
        <v>2663</v>
      </c>
    </row>
    <row r="193" spans="17:17" x14ac:dyDescent="0.25">
      <c r="Q193" s="300" t="s">
        <v>2664</v>
      </c>
    </row>
    <row r="194" spans="17:17" x14ac:dyDescent="0.25">
      <c r="Q194" s="300" t="s">
        <v>2665</v>
      </c>
    </row>
    <row r="195" spans="17:17" x14ac:dyDescent="0.25">
      <c r="Q195" s="300" t="s">
        <v>2666</v>
      </c>
    </row>
    <row r="196" spans="17:17" x14ac:dyDescent="0.25">
      <c r="Q196" s="300" t="s">
        <v>2667</v>
      </c>
    </row>
    <row r="197" spans="17:17" x14ac:dyDescent="0.25">
      <c r="Q197" s="300" t="s">
        <v>2668</v>
      </c>
    </row>
    <row r="198" spans="17:17" x14ac:dyDescent="0.25">
      <c r="Q198" s="300" t="s">
        <v>2669</v>
      </c>
    </row>
    <row r="199" spans="17:17" x14ac:dyDescent="0.25">
      <c r="Q199" s="300" t="s">
        <v>2670</v>
      </c>
    </row>
    <row r="200" spans="17:17" x14ac:dyDescent="0.25">
      <c r="Q200" s="300" t="s">
        <v>2671</v>
      </c>
    </row>
    <row r="201" spans="17:17" x14ac:dyDescent="0.25">
      <c r="Q201" s="300" t="s">
        <v>2489</v>
      </c>
    </row>
    <row r="202" spans="17:17" x14ac:dyDescent="0.25">
      <c r="Q202" s="300" t="s">
        <v>2672</v>
      </c>
    </row>
    <row r="203" spans="17:17" x14ac:dyDescent="0.25">
      <c r="Q203" s="300" t="s">
        <v>2673</v>
      </c>
    </row>
    <row r="204" spans="17:17" x14ac:dyDescent="0.25">
      <c r="Q204" s="300" t="s">
        <v>2674</v>
      </c>
    </row>
    <row r="205" spans="17:17" x14ac:dyDescent="0.25">
      <c r="Q205" s="300" t="s">
        <v>2675</v>
      </c>
    </row>
    <row r="206" spans="17:17" x14ac:dyDescent="0.25">
      <c r="Q206" s="300" t="s">
        <v>2676</v>
      </c>
    </row>
    <row r="207" spans="17:17" x14ac:dyDescent="0.25">
      <c r="Q207" s="300" t="s">
        <v>2677</v>
      </c>
    </row>
    <row r="208" spans="17:17" x14ac:dyDescent="0.25">
      <c r="Q208" s="300" t="s">
        <v>2678</v>
      </c>
    </row>
    <row r="209" spans="9:17" x14ac:dyDescent="0.25">
      <c r="Q209" s="300" t="s">
        <v>2679</v>
      </c>
    </row>
    <row r="210" spans="9:17" x14ac:dyDescent="0.25">
      <c r="Q210" s="300" t="s">
        <v>2680</v>
      </c>
    </row>
    <row r="211" spans="9:17" x14ac:dyDescent="0.25">
      <c r="Q211" s="300" t="s">
        <v>2681</v>
      </c>
    </row>
    <row r="212" spans="9:17" x14ac:dyDescent="0.25">
      <c r="Q212" s="300" t="s">
        <v>2682</v>
      </c>
    </row>
    <row r="213" spans="9:17" x14ac:dyDescent="0.25">
      <c r="I213" t="s">
        <v>2424</v>
      </c>
      <c r="Q213" s="300" t="s">
        <v>2490</v>
      </c>
    </row>
    <row r="214" spans="9:17" x14ac:dyDescent="0.25">
      <c r="I214" t="s">
        <v>2432</v>
      </c>
      <c r="Q214" s="300" t="s">
        <v>2491</v>
      </c>
    </row>
    <row r="215" spans="9:17" x14ac:dyDescent="0.25">
      <c r="I215" t="s">
        <v>2448</v>
      </c>
      <c r="Q215" s="300" t="s">
        <v>2683</v>
      </c>
    </row>
    <row r="216" spans="9:17" x14ac:dyDescent="0.25">
      <c r="I216" t="s">
        <v>2449</v>
      </c>
      <c r="Q216" s="300" t="s">
        <v>2684</v>
      </c>
    </row>
    <row r="217" spans="9:17" x14ac:dyDescent="0.25">
      <c r="I217" t="s">
        <v>2481</v>
      </c>
      <c r="Q217" s="300" t="s">
        <v>2685</v>
      </c>
    </row>
    <row r="218" spans="9:17" x14ac:dyDescent="0.25">
      <c r="I218" t="s">
        <v>2482</v>
      </c>
      <c r="Q218" s="300" t="s">
        <v>2492</v>
      </c>
    </row>
    <row r="219" spans="9:17" x14ac:dyDescent="0.25">
      <c r="I219" t="s">
        <v>2490</v>
      </c>
      <c r="Q219" s="300" t="s">
        <v>2493</v>
      </c>
    </row>
    <row r="220" spans="9:17" x14ac:dyDescent="0.25">
      <c r="I220" t="s">
        <v>2495</v>
      </c>
      <c r="Q220" s="300" t="s">
        <v>2494</v>
      </c>
    </row>
    <row r="221" spans="9:17" x14ac:dyDescent="0.25">
      <c r="Q221" s="300" t="s">
        <v>2686</v>
      </c>
    </row>
    <row r="222" spans="9:17" x14ac:dyDescent="0.25">
      <c r="Q222" s="300" t="s">
        <v>2495</v>
      </c>
    </row>
    <row r="223" spans="9:17" x14ac:dyDescent="0.25">
      <c r="Q223" s="300" t="s">
        <v>2496</v>
      </c>
    </row>
    <row r="224" spans="9:17" x14ac:dyDescent="0.25">
      <c r="Q224" s="300" t="s">
        <v>2687</v>
      </c>
    </row>
    <row r="225" spans="17:17" x14ac:dyDescent="0.25">
      <c r="Q225" s="300" t="s">
        <v>2497</v>
      </c>
    </row>
    <row r="226" spans="17:17" x14ac:dyDescent="0.25">
      <c r="Q226" s="300" t="s">
        <v>2498</v>
      </c>
    </row>
    <row r="227" spans="17:17" x14ac:dyDescent="0.25">
      <c r="Q227" s="300" t="s">
        <v>2688</v>
      </c>
    </row>
    <row r="228" spans="17:17" x14ac:dyDescent="0.25">
      <c r="Q228" s="300" t="s">
        <v>2689</v>
      </c>
    </row>
    <row r="229" spans="17:17" x14ac:dyDescent="0.25">
      <c r="Q229" s="300" t="s">
        <v>2690</v>
      </c>
    </row>
    <row r="230" spans="17:17" x14ac:dyDescent="0.25">
      <c r="Q230" s="300" t="s">
        <v>2499</v>
      </c>
    </row>
    <row r="231" spans="17:17" x14ac:dyDescent="0.25">
      <c r="Q231" s="300" t="s">
        <v>2691</v>
      </c>
    </row>
    <row r="232" spans="17:17" x14ac:dyDescent="0.25">
      <c r="Q232" s="300" t="s">
        <v>2692</v>
      </c>
    </row>
    <row r="233" spans="17:17" x14ac:dyDescent="0.25">
      <c r="Q233" s="300" t="s">
        <v>2693</v>
      </c>
    </row>
    <row r="234" spans="17:17" x14ac:dyDescent="0.25">
      <c r="Q234" s="300" t="s">
        <v>2694</v>
      </c>
    </row>
    <row r="235" spans="17:17" x14ac:dyDescent="0.25">
      <c r="Q235"/>
    </row>
    <row r="236" spans="17:17" x14ac:dyDescent="0.25">
      <c r="Q236"/>
    </row>
    <row r="237" spans="17:17" x14ac:dyDescent="0.25">
      <c r="Q237"/>
    </row>
    <row r="238" spans="17:17" x14ac:dyDescent="0.25">
      <c r="Q238"/>
    </row>
    <row r="239" spans="17:17" x14ac:dyDescent="0.25">
      <c r="Q239"/>
    </row>
    <row r="240" spans="17:17" x14ac:dyDescent="0.25">
      <c r="Q240"/>
    </row>
    <row r="241" spans="17:17" x14ac:dyDescent="0.25">
      <c r="Q241"/>
    </row>
    <row r="242" spans="17:17" x14ac:dyDescent="0.25">
      <c r="Q242"/>
    </row>
    <row r="243" spans="17:17" x14ac:dyDescent="0.25">
      <c r="Q243"/>
    </row>
    <row r="244" spans="17:17" x14ac:dyDescent="0.25">
      <c r="Q244"/>
    </row>
    <row r="245" spans="17:17" x14ac:dyDescent="0.25">
      <c r="Q245"/>
    </row>
    <row r="246" spans="17:17" x14ac:dyDescent="0.25">
      <c r="Q246"/>
    </row>
    <row r="247" spans="17:17" x14ac:dyDescent="0.25">
      <c r="Q247"/>
    </row>
    <row r="248" spans="17:17" x14ac:dyDescent="0.25">
      <c r="Q248"/>
    </row>
    <row r="249" spans="17:17" x14ac:dyDescent="0.25">
      <c r="Q249"/>
    </row>
    <row r="250" spans="17:17" x14ac:dyDescent="0.25">
      <c r="Q250"/>
    </row>
    <row r="251" spans="17:17" x14ac:dyDescent="0.25">
      <c r="Q251"/>
    </row>
    <row r="252" spans="17:17" x14ac:dyDescent="0.25">
      <c r="Q252"/>
    </row>
    <row r="253" spans="17:17" x14ac:dyDescent="0.25">
      <c r="Q253"/>
    </row>
    <row r="254" spans="17:17" x14ac:dyDescent="0.25">
      <c r="Q254"/>
    </row>
    <row r="255" spans="17:17" x14ac:dyDescent="0.25">
      <c r="Q255"/>
    </row>
    <row r="256" spans="17:17" x14ac:dyDescent="0.25">
      <c r="Q256"/>
    </row>
    <row r="257" spans="17:17" x14ac:dyDescent="0.25">
      <c r="Q257"/>
    </row>
    <row r="258" spans="17:17" x14ac:dyDescent="0.25">
      <c r="Q258"/>
    </row>
    <row r="259" spans="17:17" x14ac:dyDescent="0.25">
      <c r="Q259"/>
    </row>
    <row r="260" spans="17:17" x14ac:dyDescent="0.25">
      <c r="Q260"/>
    </row>
    <row r="261" spans="17:17" x14ac:dyDescent="0.25">
      <c r="Q261"/>
    </row>
    <row r="262" spans="17:17" x14ac:dyDescent="0.25">
      <c r="Q262"/>
    </row>
    <row r="263" spans="17:17" x14ac:dyDescent="0.25">
      <c r="Q263"/>
    </row>
    <row r="264" spans="17:17" x14ac:dyDescent="0.25">
      <c r="Q264"/>
    </row>
    <row r="265" spans="17:17" x14ac:dyDescent="0.25">
      <c r="Q265"/>
    </row>
    <row r="266" spans="17:17" x14ac:dyDescent="0.25">
      <c r="Q266"/>
    </row>
    <row r="267" spans="17:17" x14ac:dyDescent="0.25">
      <c r="Q267"/>
    </row>
    <row r="268" spans="17:17" x14ac:dyDescent="0.25">
      <c r="Q268"/>
    </row>
    <row r="269" spans="17:17" x14ac:dyDescent="0.25">
      <c r="Q269"/>
    </row>
    <row r="270" spans="17:17" x14ac:dyDescent="0.25">
      <c r="Q270"/>
    </row>
    <row r="271" spans="17:17" x14ac:dyDescent="0.25">
      <c r="Q271"/>
    </row>
    <row r="272" spans="17:17" x14ac:dyDescent="0.25">
      <c r="Q272"/>
    </row>
    <row r="273" spans="17:17" x14ac:dyDescent="0.25">
      <c r="Q273"/>
    </row>
    <row r="274" spans="17:17" x14ac:dyDescent="0.25">
      <c r="Q274"/>
    </row>
    <row r="275" spans="17:17" x14ac:dyDescent="0.25">
      <c r="Q275"/>
    </row>
    <row r="276" spans="17:17" x14ac:dyDescent="0.25">
      <c r="Q276"/>
    </row>
    <row r="277" spans="17:17" x14ac:dyDescent="0.25">
      <c r="Q277"/>
    </row>
    <row r="278" spans="17:17" x14ac:dyDescent="0.25">
      <c r="Q278"/>
    </row>
    <row r="279" spans="17:17" x14ac:dyDescent="0.25">
      <c r="Q279"/>
    </row>
    <row r="280" spans="17:17" x14ac:dyDescent="0.25">
      <c r="Q280"/>
    </row>
    <row r="281" spans="17:17" x14ac:dyDescent="0.25">
      <c r="Q281"/>
    </row>
    <row r="282" spans="17:17" x14ac:dyDescent="0.25">
      <c r="Q282"/>
    </row>
    <row r="283" spans="17:17" x14ac:dyDescent="0.25">
      <c r="Q283"/>
    </row>
    <row r="284" spans="17:17" x14ac:dyDescent="0.25">
      <c r="Q284"/>
    </row>
    <row r="285" spans="17:17" x14ac:dyDescent="0.25">
      <c r="Q285"/>
    </row>
    <row r="286" spans="17:17" x14ac:dyDescent="0.25">
      <c r="Q286"/>
    </row>
    <row r="287" spans="17:17" x14ac:dyDescent="0.25">
      <c r="Q287"/>
    </row>
    <row r="288" spans="17:17" x14ac:dyDescent="0.25">
      <c r="Q288"/>
    </row>
    <row r="289" spans="17:17" x14ac:dyDescent="0.25">
      <c r="Q289"/>
    </row>
    <row r="290" spans="17:17" x14ac:dyDescent="0.25">
      <c r="Q290"/>
    </row>
    <row r="291" spans="17:17" x14ac:dyDescent="0.25">
      <c r="Q291"/>
    </row>
    <row r="292" spans="17:17" x14ac:dyDescent="0.25">
      <c r="Q292"/>
    </row>
    <row r="293" spans="17:17" x14ac:dyDescent="0.25">
      <c r="Q293"/>
    </row>
    <row r="294" spans="17:17" x14ac:dyDescent="0.25">
      <c r="Q294"/>
    </row>
    <row r="295" spans="17:17" x14ac:dyDescent="0.25">
      <c r="Q295"/>
    </row>
    <row r="296" spans="17:17" x14ac:dyDescent="0.25">
      <c r="Q296"/>
    </row>
    <row r="297" spans="17:17" x14ac:dyDescent="0.25">
      <c r="Q297"/>
    </row>
    <row r="298" spans="17:17" x14ac:dyDescent="0.25">
      <c r="Q298"/>
    </row>
    <row r="299" spans="17:17" x14ac:dyDescent="0.25">
      <c r="Q299"/>
    </row>
    <row r="300" spans="17:17" x14ac:dyDescent="0.25">
      <c r="Q300"/>
    </row>
    <row r="301" spans="17:17" x14ac:dyDescent="0.25">
      <c r="Q301"/>
    </row>
    <row r="302" spans="17:17" x14ac:dyDescent="0.25">
      <c r="Q302"/>
    </row>
    <row r="303" spans="17:17" x14ac:dyDescent="0.25">
      <c r="Q303"/>
    </row>
    <row r="304" spans="17:17" x14ac:dyDescent="0.25">
      <c r="Q304"/>
    </row>
    <row r="305" spans="17:17" x14ac:dyDescent="0.25">
      <c r="Q305"/>
    </row>
    <row r="306" spans="17:17" x14ac:dyDescent="0.25">
      <c r="Q306"/>
    </row>
    <row r="307" spans="17:17" x14ac:dyDescent="0.25">
      <c r="Q307"/>
    </row>
    <row r="308" spans="17:17" x14ac:dyDescent="0.25">
      <c r="Q308"/>
    </row>
    <row r="309" spans="17:17" x14ac:dyDescent="0.25">
      <c r="Q309"/>
    </row>
    <row r="310" spans="17:17" x14ac:dyDescent="0.25">
      <c r="Q310"/>
    </row>
    <row r="311" spans="17:17" x14ac:dyDescent="0.25">
      <c r="Q311"/>
    </row>
    <row r="312" spans="17:17" x14ac:dyDescent="0.25">
      <c r="Q312"/>
    </row>
    <row r="313" spans="17:17" x14ac:dyDescent="0.25">
      <c r="Q313"/>
    </row>
    <row r="314" spans="17:17" x14ac:dyDescent="0.25">
      <c r="Q314"/>
    </row>
    <row r="315" spans="17:17" x14ac:dyDescent="0.25">
      <c r="Q315"/>
    </row>
    <row r="316" spans="17:17" x14ac:dyDescent="0.25">
      <c r="Q316"/>
    </row>
    <row r="317" spans="17:17" x14ac:dyDescent="0.25">
      <c r="Q317"/>
    </row>
    <row r="318" spans="17:17" x14ac:dyDescent="0.25">
      <c r="Q318"/>
    </row>
    <row r="319" spans="17:17" x14ac:dyDescent="0.25">
      <c r="Q319"/>
    </row>
    <row r="320" spans="17:17" x14ac:dyDescent="0.25">
      <c r="Q320"/>
    </row>
    <row r="321" spans="17:17" x14ac:dyDescent="0.25">
      <c r="Q321"/>
    </row>
    <row r="322" spans="17:17" x14ac:dyDescent="0.25">
      <c r="Q322"/>
    </row>
    <row r="323" spans="17:17" x14ac:dyDescent="0.25">
      <c r="Q323"/>
    </row>
    <row r="324" spans="17:17" x14ac:dyDescent="0.25">
      <c r="Q324"/>
    </row>
    <row r="325" spans="17:17" x14ac:dyDescent="0.25">
      <c r="Q325"/>
    </row>
    <row r="326" spans="17:17" x14ac:dyDescent="0.25">
      <c r="Q326"/>
    </row>
    <row r="327" spans="17:17" x14ac:dyDescent="0.25">
      <c r="Q327"/>
    </row>
    <row r="328" spans="17:17" x14ac:dyDescent="0.25">
      <c r="Q328"/>
    </row>
    <row r="329" spans="17:17" x14ac:dyDescent="0.25">
      <c r="Q329"/>
    </row>
    <row r="330" spans="17:17" x14ac:dyDescent="0.25">
      <c r="Q330"/>
    </row>
    <row r="331" spans="17:17" x14ac:dyDescent="0.25">
      <c r="Q331"/>
    </row>
    <row r="332" spans="17:17" x14ac:dyDescent="0.25">
      <c r="Q332"/>
    </row>
    <row r="333" spans="17:17" x14ac:dyDescent="0.25">
      <c r="Q333"/>
    </row>
    <row r="334" spans="17:17" x14ac:dyDescent="0.25">
      <c r="Q334"/>
    </row>
    <row r="335" spans="17:17" x14ac:dyDescent="0.25">
      <c r="Q335"/>
    </row>
    <row r="336" spans="17:17" x14ac:dyDescent="0.25">
      <c r="Q336"/>
    </row>
    <row r="337" spans="17:17" x14ac:dyDescent="0.25">
      <c r="Q337"/>
    </row>
    <row r="338" spans="17:17" x14ac:dyDescent="0.25">
      <c r="Q338"/>
    </row>
    <row r="339" spans="17:17" x14ac:dyDescent="0.25">
      <c r="Q339"/>
    </row>
    <row r="340" spans="17:17" x14ac:dyDescent="0.25">
      <c r="Q340"/>
    </row>
    <row r="341" spans="17:17" x14ac:dyDescent="0.25">
      <c r="Q341"/>
    </row>
    <row r="342" spans="17:17" x14ac:dyDescent="0.25">
      <c r="Q342"/>
    </row>
    <row r="343" spans="17:17" x14ac:dyDescent="0.25">
      <c r="Q343"/>
    </row>
    <row r="344" spans="17:17" x14ac:dyDescent="0.25">
      <c r="Q344"/>
    </row>
    <row r="345" spans="17:17" x14ac:dyDescent="0.25">
      <c r="Q345"/>
    </row>
    <row r="346" spans="17:17" x14ac:dyDescent="0.25">
      <c r="Q346"/>
    </row>
    <row r="347" spans="17:17" x14ac:dyDescent="0.25">
      <c r="Q347"/>
    </row>
    <row r="348" spans="17:17" x14ac:dyDescent="0.25">
      <c r="Q348"/>
    </row>
    <row r="349" spans="17:17" x14ac:dyDescent="0.25">
      <c r="Q349"/>
    </row>
    <row r="350" spans="17:17" x14ac:dyDescent="0.25">
      <c r="Q350"/>
    </row>
    <row r="351" spans="17:17" x14ac:dyDescent="0.25">
      <c r="Q351"/>
    </row>
    <row r="352" spans="17:17" x14ac:dyDescent="0.25">
      <c r="Q352"/>
    </row>
    <row r="353" spans="17:17" x14ac:dyDescent="0.25">
      <c r="Q353"/>
    </row>
    <row r="354" spans="17:17" x14ac:dyDescent="0.25">
      <c r="Q354"/>
    </row>
    <row r="355" spans="17:17" x14ac:dyDescent="0.25">
      <c r="Q355"/>
    </row>
    <row r="356" spans="17:17" x14ac:dyDescent="0.25">
      <c r="Q356"/>
    </row>
    <row r="357" spans="17:17" x14ac:dyDescent="0.25">
      <c r="Q357"/>
    </row>
    <row r="358" spans="17:17" x14ac:dyDescent="0.25">
      <c r="Q358"/>
    </row>
    <row r="359" spans="17:17" x14ac:dyDescent="0.25">
      <c r="Q359"/>
    </row>
    <row r="360" spans="17:17" x14ac:dyDescent="0.25">
      <c r="Q360"/>
    </row>
    <row r="361" spans="17:17" x14ac:dyDescent="0.25">
      <c r="Q361"/>
    </row>
    <row r="362" spans="17:17" x14ac:dyDescent="0.25">
      <c r="Q362"/>
    </row>
    <row r="363" spans="17:17" x14ac:dyDescent="0.25">
      <c r="Q363"/>
    </row>
    <row r="364" spans="17:17" x14ac:dyDescent="0.25">
      <c r="Q364"/>
    </row>
    <row r="365" spans="17:17" x14ac:dyDescent="0.25">
      <c r="Q365"/>
    </row>
    <row r="366" spans="17:17" x14ac:dyDescent="0.25">
      <c r="Q366"/>
    </row>
    <row r="367" spans="17:17" x14ac:dyDescent="0.25">
      <c r="Q367"/>
    </row>
    <row r="368" spans="17:17" x14ac:dyDescent="0.25">
      <c r="Q368"/>
    </row>
    <row r="369" spans="17:17" x14ac:dyDescent="0.25">
      <c r="Q369"/>
    </row>
    <row r="370" spans="17:17" x14ac:dyDescent="0.25">
      <c r="Q370"/>
    </row>
    <row r="371" spans="17:17" x14ac:dyDescent="0.25">
      <c r="Q371"/>
    </row>
    <row r="372" spans="17:17" x14ac:dyDescent="0.25">
      <c r="Q372"/>
    </row>
    <row r="373" spans="17:17" x14ac:dyDescent="0.25">
      <c r="Q373"/>
    </row>
    <row r="374" spans="17:17" x14ac:dyDescent="0.25">
      <c r="Q374"/>
    </row>
    <row r="375" spans="17:17" x14ac:dyDescent="0.25">
      <c r="Q375"/>
    </row>
    <row r="376" spans="17:17" x14ac:dyDescent="0.25">
      <c r="Q376"/>
    </row>
    <row r="377" spans="17:17" x14ac:dyDescent="0.25">
      <c r="Q377"/>
    </row>
    <row r="378" spans="17:17" x14ac:dyDescent="0.25">
      <c r="Q378"/>
    </row>
    <row r="379" spans="17:17" x14ac:dyDescent="0.25">
      <c r="Q379"/>
    </row>
    <row r="380" spans="17:17" x14ac:dyDescent="0.25">
      <c r="Q380"/>
    </row>
    <row r="381" spans="17:17" x14ac:dyDescent="0.25">
      <c r="Q381"/>
    </row>
    <row r="382" spans="17:17" x14ac:dyDescent="0.25">
      <c r="Q382"/>
    </row>
    <row r="383" spans="17:17" x14ac:dyDescent="0.25">
      <c r="Q383"/>
    </row>
    <row r="384" spans="17:17" x14ac:dyDescent="0.25">
      <c r="Q384"/>
    </row>
    <row r="385" spans="17:17" x14ac:dyDescent="0.25">
      <c r="Q385"/>
    </row>
    <row r="386" spans="17:17" x14ac:dyDescent="0.25">
      <c r="Q386"/>
    </row>
    <row r="387" spans="17:17" x14ac:dyDescent="0.25">
      <c r="Q387"/>
    </row>
    <row r="388" spans="17:17" x14ac:dyDescent="0.25">
      <c r="Q388"/>
    </row>
    <row r="389" spans="17:17" x14ac:dyDescent="0.25">
      <c r="Q389"/>
    </row>
    <row r="390" spans="17:17" x14ac:dyDescent="0.25">
      <c r="Q390"/>
    </row>
    <row r="391" spans="17:17" x14ac:dyDescent="0.25">
      <c r="Q391"/>
    </row>
    <row r="392" spans="17:17" x14ac:dyDescent="0.25">
      <c r="Q392"/>
    </row>
    <row r="393" spans="17:17" x14ac:dyDescent="0.25">
      <c r="Q393"/>
    </row>
    <row r="394" spans="17:17" x14ac:dyDescent="0.25">
      <c r="Q394"/>
    </row>
    <row r="395" spans="17:17" x14ac:dyDescent="0.25">
      <c r="Q395"/>
    </row>
    <row r="396" spans="17:17" x14ac:dyDescent="0.25">
      <c r="Q396"/>
    </row>
    <row r="397" spans="17:17" x14ac:dyDescent="0.25">
      <c r="Q397"/>
    </row>
    <row r="398" spans="17:17" x14ac:dyDescent="0.25">
      <c r="Q398"/>
    </row>
    <row r="399" spans="17:17" x14ac:dyDescent="0.25">
      <c r="Q399"/>
    </row>
    <row r="400" spans="17:17" x14ac:dyDescent="0.25">
      <c r="Q400"/>
    </row>
    <row r="401" spans="17:17" x14ac:dyDescent="0.25">
      <c r="Q401"/>
    </row>
    <row r="402" spans="17:17" x14ac:dyDescent="0.25">
      <c r="Q402"/>
    </row>
    <row r="403" spans="17:17" x14ac:dyDescent="0.25">
      <c r="Q403"/>
    </row>
    <row r="404" spans="17:17" x14ac:dyDescent="0.25">
      <c r="Q404"/>
    </row>
    <row r="405" spans="17:17" x14ac:dyDescent="0.25">
      <c r="Q405"/>
    </row>
    <row r="406" spans="17:17" x14ac:dyDescent="0.25">
      <c r="Q406"/>
    </row>
    <row r="407" spans="17:17" x14ac:dyDescent="0.25">
      <c r="Q407"/>
    </row>
    <row r="408" spans="17:17" x14ac:dyDescent="0.25">
      <c r="Q408"/>
    </row>
    <row r="409" spans="17:17" x14ac:dyDescent="0.25">
      <c r="Q409"/>
    </row>
    <row r="410" spans="17:17" x14ac:dyDescent="0.25">
      <c r="Q410"/>
    </row>
    <row r="411" spans="17:17" x14ac:dyDescent="0.25">
      <c r="Q411"/>
    </row>
    <row r="412" spans="17:17" x14ac:dyDescent="0.25">
      <c r="Q412"/>
    </row>
    <row r="413" spans="17:17" x14ac:dyDescent="0.25">
      <c r="Q413"/>
    </row>
    <row r="414" spans="17:17" x14ac:dyDescent="0.25">
      <c r="Q414"/>
    </row>
    <row r="415" spans="17:17" x14ac:dyDescent="0.25">
      <c r="Q415"/>
    </row>
    <row r="416" spans="17:17" x14ac:dyDescent="0.25">
      <c r="Q416"/>
    </row>
    <row r="417" spans="17:17" x14ac:dyDescent="0.25">
      <c r="Q417"/>
    </row>
    <row r="418" spans="17:17" x14ac:dyDescent="0.25">
      <c r="Q418"/>
    </row>
    <row r="419" spans="17:17" x14ac:dyDescent="0.25">
      <c r="Q419"/>
    </row>
    <row r="420" spans="17:17" x14ac:dyDescent="0.25">
      <c r="Q420"/>
    </row>
    <row r="421" spans="17:17" x14ac:dyDescent="0.25">
      <c r="Q421"/>
    </row>
    <row r="422" spans="17:17" x14ac:dyDescent="0.25">
      <c r="Q422"/>
    </row>
    <row r="423" spans="17:17" x14ac:dyDescent="0.25">
      <c r="Q423"/>
    </row>
    <row r="424" spans="17:17" x14ac:dyDescent="0.25">
      <c r="Q424"/>
    </row>
    <row r="425" spans="17:17" x14ac:dyDescent="0.25">
      <c r="Q425"/>
    </row>
    <row r="426" spans="17:17" x14ac:dyDescent="0.25">
      <c r="Q426"/>
    </row>
    <row r="427" spans="17:17" x14ac:dyDescent="0.25">
      <c r="Q427"/>
    </row>
    <row r="428" spans="17:17" x14ac:dyDescent="0.25">
      <c r="Q428"/>
    </row>
    <row r="429" spans="17:17" x14ac:dyDescent="0.25">
      <c r="Q429"/>
    </row>
    <row r="430" spans="17:17" x14ac:dyDescent="0.25">
      <c r="Q430"/>
    </row>
    <row r="431" spans="17:17" x14ac:dyDescent="0.25">
      <c r="Q431"/>
    </row>
    <row r="432" spans="17:17" x14ac:dyDescent="0.25">
      <c r="Q432"/>
    </row>
    <row r="433" spans="17:17" x14ac:dyDescent="0.25">
      <c r="Q433"/>
    </row>
    <row r="434" spans="17:17" x14ac:dyDescent="0.25">
      <c r="Q434"/>
    </row>
    <row r="435" spans="17:17" x14ac:dyDescent="0.25">
      <c r="Q435"/>
    </row>
    <row r="436" spans="17:17" x14ac:dyDescent="0.25">
      <c r="Q436"/>
    </row>
    <row r="437" spans="17:17" x14ac:dyDescent="0.25">
      <c r="Q437"/>
    </row>
    <row r="438" spans="17:17" x14ac:dyDescent="0.25">
      <c r="Q438"/>
    </row>
    <row r="439" spans="17:17" x14ac:dyDescent="0.25">
      <c r="Q439"/>
    </row>
    <row r="440" spans="17:17" x14ac:dyDescent="0.25">
      <c r="Q440"/>
    </row>
    <row r="441" spans="17:17" x14ac:dyDescent="0.25">
      <c r="Q441"/>
    </row>
    <row r="442" spans="17:17" x14ac:dyDescent="0.25">
      <c r="Q442"/>
    </row>
    <row r="443" spans="17:17" x14ac:dyDescent="0.25">
      <c r="Q443"/>
    </row>
    <row r="444" spans="17:17" x14ac:dyDescent="0.25">
      <c r="Q444"/>
    </row>
    <row r="445" spans="17:17" x14ac:dyDescent="0.25">
      <c r="Q445"/>
    </row>
    <row r="446" spans="17:17" x14ac:dyDescent="0.25">
      <c r="Q446"/>
    </row>
    <row r="447" spans="17:17" x14ac:dyDescent="0.25">
      <c r="Q447"/>
    </row>
    <row r="448" spans="17:17" x14ac:dyDescent="0.25">
      <c r="Q448"/>
    </row>
    <row r="449" spans="17:17" x14ac:dyDescent="0.25">
      <c r="Q449"/>
    </row>
    <row r="450" spans="17:17" x14ac:dyDescent="0.25">
      <c r="Q450"/>
    </row>
    <row r="451" spans="17:17" x14ac:dyDescent="0.25">
      <c r="Q451"/>
    </row>
    <row r="452" spans="17:17" x14ac:dyDescent="0.25">
      <c r="Q452"/>
    </row>
    <row r="453" spans="17:17" x14ac:dyDescent="0.25">
      <c r="Q453"/>
    </row>
    <row r="454" spans="17:17" x14ac:dyDescent="0.25">
      <c r="Q454"/>
    </row>
    <row r="455" spans="17:17" x14ac:dyDescent="0.25">
      <c r="Q455"/>
    </row>
    <row r="456" spans="17:17" x14ac:dyDescent="0.25">
      <c r="Q456"/>
    </row>
    <row r="457" spans="17:17" x14ac:dyDescent="0.25">
      <c r="Q457"/>
    </row>
    <row r="458" spans="17:17" x14ac:dyDescent="0.25">
      <c r="Q458"/>
    </row>
    <row r="459" spans="17:17" x14ac:dyDescent="0.25">
      <c r="Q459"/>
    </row>
    <row r="460" spans="17:17" x14ac:dyDescent="0.25">
      <c r="Q460"/>
    </row>
    <row r="461" spans="17:17" x14ac:dyDescent="0.25">
      <c r="Q461"/>
    </row>
    <row r="462" spans="17:17" x14ac:dyDescent="0.25">
      <c r="Q462"/>
    </row>
    <row r="463" spans="17:17" x14ac:dyDescent="0.25">
      <c r="Q463"/>
    </row>
    <row r="464" spans="17:17" x14ac:dyDescent="0.25">
      <c r="Q464"/>
    </row>
    <row r="465" spans="17:17" x14ac:dyDescent="0.25">
      <c r="Q465"/>
    </row>
    <row r="466" spans="17:17" x14ac:dyDescent="0.25">
      <c r="Q466"/>
    </row>
    <row r="467" spans="17:17" x14ac:dyDescent="0.25">
      <c r="Q467"/>
    </row>
    <row r="468" spans="17:17" x14ac:dyDescent="0.25">
      <c r="Q468"/>
    </row>
    <row r="469" spans="17:17" x14ac:dyDescent="0.25">
      <c r="Q469"/>
    </row>
    <row r="470" spans="17:17" x14ac:dyDescent="0.25">
      <c r="Q470"/>
    </row>
    <row r="471" spans="17:17" x14ac:dyDescent="0.25">
      <c r="Q471"/>
    </row>
    <row r="472" spans="17:17" x14ac:dyDescent="0.25">
      <c r="Q472"/>
    </row>
    <row r="473" spans="17:17" x14ac:dyDescent="0.25">
      <c r="Q473"/>
    </row>
    <row r="474" spans="17:17" x14ac:dyDescent="0.25">
      <c r="Q474"/>
    </row>
    <row r="475" spans="17:17" x14ac:dyDescent="0.25">
      <c r="Q475"/>
    </row>
    <row r="476" spans="17:17" x14ac:dyDescent="0.25">
      <c r="Q476"/>
    </row>
    <row r="477" spans="17:17" x14ac:dyDescent="0.25">
      <c r="Q477"/>
    </row>
    <row r="478" spans="17:17" x14ac:dyDescent="0.25">
      <c r="Q478"/>
    </row>
    <row r="479" spans="17:17" x14ac:dyDescent="0.25">
      <c r="Q479"/>
    </row>
    <row r="480" spans="17:17" x14ac:dyDescent="0.25">
      <c r="Q480"/>
    </row>
    <row r="481" spans="17:17" x14ac:dyDescent="0.25">
      <c r="Q481"/>
    </row>
    <row r="482" spans="17:17" x14ac:dyDescent="0.25">
      <c r="Q482"/>
    </row>
    <row r="483" spans="17:17" x14ac:dyDescent="0.25">
      <c r="Q483"/>
    </row>
    <row r="484" spans="17:17" x14ac:dyDescent="0.25">
      <c r="Q484"/>
    </row>
    <row r="485" spans="17:17" x14ac:dyDescent="0.25">
      <c r="Q485"/>
    </row>
    <row r="486" spans="17:17" x14ac:dyDescent="0.25">
      <c r="Q486"/>
    </row>
    <row r="487" spans="17:17" x14ac:dyDescent="0.25">
      <c r="Q487"/>
    </row>
    <row r="488" spans="17:17" x14ac:dyDescent="0.25">
      <c r="Q488"/>
    </row>
    <row r="489" spans="17:17" x14ac:dyDescent="0.25">
      <c r="Q489"/>
    </row>
    <row r="490" spans="17:17" x14ac:dyDescent="0.25">
      <c r="Q490"/>
    </row>
    <row r="491" spans="17:17" x14ac:dyDescent="0.25">
      <c r="Q491"/>
    </row>
    <row r="492" spans="17:17" x14ac:dyDescent="0.25">
      <c r="Q492"/>
    </row>
    <row r="493" spans="17:17" x14ac:dyDescent="0.25">
      <c r="Q493"/>
    </row>
    <row r="494" spans="17:17" x14ac:dyDescent="0.25">
      <c r="Q494"/>
    </row>
    <row r="495" spans="17:17" x14ac:dyDescent="0.25">
      <c r="Q495"/>
    </row>
    <row r="496" spans="17:17" x14ac:dyDescent="0.25">
      <c r="Q496"/>
    </row>
    <row r="497" spans="17:17" x14ac:dyDescent="0.25">
      <c r="Q497"/>
    </row>
    <row r="498" spans="17:17" x14ac:dyDescent="0.25">
      <c r="Q498"/>
    </row>
    <row r="499" spans="17:17" x14ac:dyDescent="0.25">
      <c r="Q499"/>
    </row>
    <row r="500" spans="17:17" x14ac:dyDescent="0.25">
      <c r="Q500"/>
    </row>
    <row r="501" spans="17:17" x14ac:dyDescent="0.25">
      <c r="Q501"/>
    </row>
    <row r="502" spans="17:17" x14ac:dyDescent="0.25">
      <c r="Q502"/>
    </row>
    <row r="503" spans="17:17" x14ac:dyDescent="0.25">
      <c r="Q503"/>
    </row>
    <row r="504" spans="17:17" x14ac:dyDescent="0.25">
      <c r="Q504"/>
    </row>
    <row r="505" spans="17:17" x14ac:dyDescent="0.25">
      <c r="Q505"/>
    </row>
    <row r="506" spans="17:17" x14ac:dyDescent="0.25">
      <c r="Q506"/>
    </row>
    <row r="507" spans="17:17" x14ac:dyDescent="0.25">
      <c r="Q507"/>
    </row>
    <row r="508" spans="17:17" x14ac:dyDescent="0.25">
      <c r="Q508"/>
    </row>
    <row r="509" spans="17:17" x14ac:dyDescent="0.25">
      <c r="Q509"/>
    </row>
    <row r="510" spans="17:17" x14ac:dyDescent="0.25">
      <c r="Q510"/>
    </row>
    <row r="511" spans="17:17" x14ac:dyDescent="0.25">
      <c r="Q511"/>
    </row>
    <row r="512" spans="17:17" x14ac:dyDescent="0.25">
      <c r="Q512"/>
    </row>
    <row r="513" spans="17:17" x14ac:dyDescent="0.25">
      <c r="Q513"/>
    </row>
    <row r="514" spans="17:17" x14ac:dyDescent="0.25">
      <c r="Q514"/>
    </row>
    <row r="515" spans="17:17" x14ac:dyDescent="0.25">
      <c r="Q515"/>
    </row>
    <row r="516" spans="17:17" x14ac:dyDescent="0.25">
      <c r="Q516"/>
    </row>
    <row r="517" spans="17:17" x14ac:dyDescent="0.25">
      <c r="Q517"/>
    </row>
    <row r="518" spans="17:17" x14ac:dyDescent="0.25">
      <c r="Q518"/>
    </row>
    <row r="519" spans="17:17" x14ac:dyDescent="0.25">
      <c r="Q519"/>
    </row>
    <row r="520" spans="17:17" x14ac:dyDescent="0.25">
      <c r="Q520"/>
    </row>
    <row r="521" spans="17:17" x14ac:dyDescent="0.25">
      <c r="Q521"/>
    </row>
    <row r="522" spans="17:17" x14ac:dyDescent="0.25">
      <c r="Q522"/>
    </row>
    <row r="523" spans="17:17" x14ac:dyDescent="0.25">
      <c r="Q523"/>
    </row>
    <row r="524" spans="17:17" x14ac:dyDescent="0.25">
      <c r="Q524"/>
    </row>
    <row r="525" spans="17:17" x14ac:dyDescent="0.25">
      <c r="Q525"/>
    </row>
    <row r="526" spans="17:17" x14ac:dyDescent="0.25">
      <c r="Q526"/>
    </row>
    <row r="527" spans="17:17" x14ac:dyDescent="0.25">
      <c r="Q527"/>
    </row>
    <row r="528" spans="17:17" x14ac:dyDescent="0.25">
      <c r="Q528"/>
    </row>
    <row r="529" spans="17:17" x14ac:dyDescent="0.25">
      <c r="Q529"/>
    </row>
    <row r="530" spans="17:17" x14ac:dyDescent="0.25">
      <c r="Q530"/>
    </row>
    <row r="531" spans="17:17" x14ac:dyDescent="0.25">
      <c r="Q531"/>
    </row>
    <row r="532" spans="17:17" x14ac:dyDescent="0.25">
      <c r="Q532"/>
    </row>
    <row r="533" spans="17:17" x14ac:dyDescent="0.25">
      <c r="Q533"/>
    </row>
    <row r="534" spans="17:17" x14ac:dyDescent="0.25">
      <c r="Q534"/>
    </row>
    <row r="535" spans="17:17" x14ac:dyDescent="0.25">
      <c r="Q535"/>
    </row>
    <row r="536" spans="17:17" x14ac:dyDescent="0.25">
      <c r="Q536"/>
    </row>
    <row r="537" spans="17:17" x14ac:dyDescent="0.25">
      <c r="Q537"/>
    </row>
    <row r="538" spans="17:17" x14ac:dyDescent="0.25">
      <c r="Q538"/>
    </row>
    <row r="539" spans="17:17" x14ac:dyDescent="0.25">
      <c r="Q539"/>
    </row>
    <row r="540" spans="17:17" x14ac:dyDescent="0.25">
      <c r="Q540"/>
    </row>
    <row r="541" spans="17:17" x14ac:dyDescent="0.25">
      <c r="Q541"/>
    </row>
    <row r="542" spans="17:17" x14ac:dyDescent="0.25">
      <c r="Q542"/>
    </row>
    <row r="543" spans="17:17" x14ac:dyDescent="0.25">
      <c r="Q543"/>
    </row>
    <row r="544" spans="17:17" x14ac:dyDescent="0.25">
      <c r="Q544"/>
    </row>
    <row r="545" spans="17:17" x14ac:dyDescent="0.25">
      <c r="Q545"/>
    </row>
    <row r="546" spans="17:17" x14ac:dyDescent="0.25">
      <c r="Q546"/>
    </row>
    <row r="547" spans="17:17" x14ac:dyDescent="0.25">
      <c r="Q547"/>
    </row>
    <row r="548" spans="17:17" x14ac:dyDescent="0.25">
      <c r="Q548"/>
    </row>
    <row r="549" spans="17:17" x14ac:dyDescent="0.25">
      <c r="Q549"/>
    </row>
    <row r="550" spans="17:17" x14ac:dyDescent="0.25">
      <c r="Q550"/>
    </row>
    <row r="551" spans="17:17" x14ac:dyDescent="0.25">
      <c r="Q551"/>
    </row>
    <row r="552" spans="17:17" x14ac:dyDescent="0.25">
      <c r="Q552"/>
    </row>
    <row r="553" spans="17:17" x14ac:dyDescent="0.25">
      <c r="Q553"/>
    </row>
    <row r="554" spans="17:17" x14ac:dyDescent="0.25">
      <c r="Q554"/>
    </row>
    <row r="555" spans="17:17" x14ac:dyDescent="0.25">
      <c r="Q555"/>
    </row>
    <row r="556" spans="17:17" x14ac:dyDescent="0.25">
      <c r="Q556"/>
    </row>
    <row r="557" spans="17:17" x14ac:dyDescent="0.25">
      <c r="Q557"/>
    </row>
    <row r="558" spans="17:17" x14ac:dyDescent="0.25">
      <c r="Q558"/>
    </row>
    <row r="559" spans="17:17" x14ac:dyDescent="0.25">
      <c r="Q559"/>
    </row>
    <row r="560" spans="17:17" x14ac:dyDescent="0.25">
      <c r="Q560"/>
    </row>
    <row r="561" spans="17:17" x14ac:dyDescent="0.25">
      <c r="Q561"/>
    </row>
    <row r="562" spans="17:17" x14ac:dyDescent="0.25">
      <c r="Q562"/>
    </row>
    <row r="563" spans="17:17" x14ac:dyDescent="0.25">
      <c r="Q563"/>
    </row>
    <row r="564" spans="17:17" x14ac:dyDescent="0.25">
      <c r="Q564"/>
    </row>
    <row r="565" spans="17:17" x14ac:dyDescent="0.25">
      <c r="Q565"/>
    </row>
    <row r="566" spans="17:17" x14ac:dyDescent="0.25">
      <c r="Q566"/>
    </row>
    <row r="567" spans="17:17" x14ac:dyDescent="0.25">
      <c r="Q567"/>
    </row>
    <row r="568" spans="17:17" x14ac:dyDescent="0.25">
      <c r="Q568"/>
    </row>
    <row r="569" spans="17:17" x14ac:dyDescent="0.25">
      <c r="Q569"/>
    </row>
    <row r="570" spans="17:17" x14ac:dyDescent="0.25">
      <c r="Q570"/>
    </row>
    <row r="571" spans="17:17" x14ac:dyDescent="0.25">
      <c r="Q571"/>
    </row>
    <row r="572" spans="17:17" x14ac:dyDescent="0.25">
      <c r="Q572"/>
    </row>
    <row r="573" spans="17:17" x14ac:dyDescent="0.25">
      <c r="Q573"/>
    </row>
    <row r="574" spans="17:17" x14ac:dyDescent="0.25">
      <c r="Q574"/>
    </row>
    <row r="575" spans="17:17" x14ac:dyDescent="0.25">
      <c r="Q575"/>
    </row>
    <row r="576" spans="17:17" x14ac:dyDescent="0.25">
      <c r="Q576"/>
    </row>
    <row r="577" spans="17:17" x14ac:dyDescent="0.25">
      <c r="Q577"/>
    </row>
    <row r="578" spans="17:17" x14ac:dyDescent="0.25">
      <c r="Q578"/>
    </row>
    <row r="579" spans="17:17" x14ac:dyDescent="0.25">
      <c r="Q579"/>
    </row>
    <row r="580" spans="17:17" x14ac:dyDescent="0.25">
      <c r="Q580"/>
    </row>
    <row r="581" spans="17:17" x14ac:dyDescent="0.25">
      <c r="Q581"/>
    </row>
    <row r="582" spans="17:17" x14ac:dyDescent="0.25">
      <c r="Q582"/>
    </row>
    <row r="583" spans="17:17" x14ac:dyDescent="0.25">
      <c r="Q583"/>
    </row>
    <row r="584" spans="17:17" x14ac:dyDescent="0.25">
      <c r="Q584"/>
    </row>
    <row r="585" spans="17:17" x14ac:dyDescent="0.25">
      <c r="Q585"/>
    </row>
    <row r="586" spans="17:17" x14ac:dyDescent="0.25">
      <c r="Q586"/>
    </row>
    <row r="587" spans="17:17" x14ac:dyDescent="0.25">
      <c r="Q587"/>
    </row>
    <row r="588" spans="17:17" x14ac:dyDescent="0.25">
      <c r="Q588"/>
    </row>
    <row r="589" spans="17:17" x14ac:dyDescent="0.25">
      <c r="Q589"/>
    </row>
    <row r="590" spans="17:17" x14ac:dyDescent="0.25">
      <c r="Q590"/>
    </row>
    <row r="591" spans="17:17" x14ac:dyDescent="0.25">
      <c r="Q591"/>
    </row>
    <row r="592" spans="17:17" x14ac:dyDescent="0.25">
      <c r="Q592"/>
    </row>
    <row r="593" spans="17:17" x14ac:dyDescent="0.25">
      <c r="Q593"/>
    </row>
    <row r="594" spans="17:17" x14ac:dyDescent="0.25">
      <c r="Q594"/>
    </row>
    <row r="595" spans="17:17" x14ac:dyDescent="0.25">
      <c r="Q595"/>
    </row>
    <row r="596" spans="17:17" x14ac:dyDescent="0.25">
      <c r="Q596"/>
    </row>
    <row r="597" spans="17:17" x14ac:dyDescent="0.25">
      <c r="Q597"/>
    </row>
    <row r="598" spans="17:17" x14ac:dyDescent="0.25">
      <c r="Q598"/>
    </row>
    <row r="599" spans="17:17" x14ac:dyDescent="0.25">
      <c r="Q599"/>
    </row>
    <row r="600" spans="17:17" x14ac:dyDescent="0.25">
      <c r="Q600"/>
    </row>
    <row r="601" spans="17:17" x14ac:dyDescent="0.25">
      <c r="Q601"/>
    </row>
    <row r="602" spans="17:17" x14ac:dyDescent="0.25">
      <c r="Q602"/>
    </row>
    <row r="603" spans="17:17" x14ac:dyDescent="0.25">
      <c r="Q603"/>
    </row>
    <row r="604" spans="17:17" x14ac:dyDescent="0.25">
      <c r="Q604"/>
    </row>
    <row r="605" spans="17:17" x14ac:dyDescent="0.25">
      <c r="Q605"/>
    </row>
    <row r="606" spans="17:17" x14ac:dyDescent="0.25">
      <c r="Q606"/>
    </row>
    <row r="607" spans="17:17" x14ac:dyDescent="0.25">
      <c r="Q607"/>
    </row>
    <row r="608" spans="17:17" x14ac:dyDescent="0.25">
      <c r="Q608"/>
    </row>
    <row r="609" spans="17:17" x14ac:dyDescent="0.25">
      <c r="Q609"/>
    </row>
    <row r="610" spans="17:17" x14ac:dyDescent="0.25">
      <c r="Q610"/>
    </row>
    <row r="611" spans="17:17" x14ac:dyDescent="0.25">
      <c r="Q611"/>
    </row>
    <row r="612" spans="17:17" x14ac:dyDescent="0.25">
      <c r="Q612"/>
    </row>
    <row r="613" spans="17:17" x14ac:dyDescent="0.25">
      <c r="Q613"/>
    </row>
    <row r="614" spans="17:17" x14ac:dyDescent="0.25">
      <c r="Q614"/>
    </row>
    <row r="615" spans="17:17" x14ac:dyDescent="0.25">
      <c r="Q615"/>
    </row>
    <row r="616" spans="17:17" x14ac:dyDescent="0.25">
      <c r="Q616"/>
    </row>
    <row r="617" spans="17:17" x14ac:dyDescent="0.25">
      <c r="Q617"/>
    </row>
    <row r="618" spans="17:17" x14ac:dyDescent="0.25">
      <c r="Q618"/>
    </row>
    <row r="619" spans="17:17" x14ac:dyDescent="0.25">
      <c r="Q619"/>
    </row>
    <row r="620" spans="17:17" x14ac:dyDescent="0.25">
      <c r="Q620"/>
    </row>
    <row r="621" spans="17:17" x14ac:dyDescent="0.25">
      <c r="Q621"/>
    </row>
    <row r="622" spans="17:17" x14ac:dyDescent="0.25">
      <c r="Q622"/>
    </row>
    <row r="623" spans="17:17" x14ac:dyDescent="0.25">
      <c r="Q623"/>
    </row>
    <row r="624" spans="17:17" x14ac:dyDescent="0.25">
      <c r="Q624"/>
    </row>
    <row r="625" spans="17:17" x14ac:dyDescent="0.25">
      <c r="Q625"/>
    </row>
    <row r="626" spans="17:17" x14ac:dyDescent="0.25">
      <c r="Q626"/>
    </row>
    <row r="627" spans="17:17" x14ac:dyDescent="0.25">
      <c r="Q627"/>
    </row>
    <row r="628" spans="17:17" x14ac:dyDescent="0.25">
      <c r="Q628"/>
    </row>
    <row r="629" spans="17:17" x14ac:dyDescent="0.25">
      <c r="Q629"/>
    </row>
    <row r="630" spans="17:17" x14ac:dyDescent="0.25">
      <c r="Q630"/>
    </row>
    <row r="631" spans="17:17" x14ac:dyDescent="0.25">
      <c r="Q631"/>
    </row>
    <row r="632" spans="17:17" x14ac:dyDescent="0.25">
      <c r="Q632"/>
    </row>
    <row r="633" spans="17:17" x14ac:dyDescent="0.25">
      <c r="Q633"/>
    </row>
    <row r="634" spans="17:17" x14ac:dyDescent="0.25">
      <c r="Q634"/>
    </row>
    <row r="635" spans="17:17" x14ac:dyDescent="0.25">
      <c r="Q635"/>
    </row>
    <row r="636" spans="17:17" x14ac:dyDescent="0.25">
      <c r="Q636"/>
    </row>
    <row r="637" spans="17:17" x14ac:dyDescent="0.25">
      <c r="Q637"/>
    </row>
    <row r="638" spans="17:17" x14ac:dyDescent="0.25">
      <c r="Q638"/>
    </row>
    <row r="639" spans="17:17" x14ac:dyDescent="0.25">
      <c r="Q639"/>
    </row>
    <row r="640" spans="17:17" x14ac:dyDescent="0.25">
      <c r="Q640"/>
    </row>
    <row r="641" spans="17:17" x14ac:dyDescent="0.25">
      <c r="Q641"/>
    </row>
    <row r="642" spans="17:17" x14ac:dyDescent="0.25">
      <c r="Q642"/>
    </row>
    <row r="643" spans="17:17" x14ac:dyDescent="0.25">
      <c r="Q643"/>
    </row>
    <row r="644" spans="17:17" x14ac:dyDescent="0.25">
      <c r="Q644"/>
    </row>
    <row r="645" spans="17:17" x14ac:dyDescent="0.25">
      <c r="Q645"/>
    </row>
    <row r="646" spans="17:17" x14ac:dyDescent="0.25">
      <c r="Q646"/>
    </row>
    <row r="647" spans="17:17" x14ac:dyDescent="0.25">
      <c r="Q647"/>
    </row>
    <row r="648" spans="17:17" x14ac:dyDescent="0.25">
      <c r="Q648"/>
    </row>
    <row r="649" spans="17:17" x14ac:dyDescent="0.25">
      <c r="Q649"/>
    </row>
    <row r="650" spans="17:17" x14ac:dyDescent="0.25">
      <c r="Q650"/>
    </row>
    <row r="651" spans="17:17" x14ac:dyDescent="0.25">
      <c r="Q651"/>
    </row>
    <row r="652" spans="17:17" x14ac:dyDescent="0.25">
      <c r="Q652"/>
    </row>
    <row r="653" spans="17:17" x14ac:dyDescent="0.25">
      <c r="Q653"/>
    </row>
    <row r="654" spans="17:17" x14ac:dyDescent="0.25">
      <c r="Q654"/>
    </row>
    <row r="655" spans="17:17" x14ac:dyDescent="0.25">
      <c r="Q655"/>
    </row>
    <row r="656" spans="17:17" x14ac:dyDescent="0.25">
      <c r="Q656"/>
    </row>
    <row r="657" spans="17:17" x14ac:dyDescent="0.25">
      <c r="Q657"/>
    </row>
    <row r="658" spans="17:17" x14ac:dyDescent="0.25">
      <c r="Q658"/>
    </row>
    <row r="659" spans="17:17" x14ac:dyDescent="0.25">
      <c r="Q659"/>
    </row>
    <row r="660" spans="17:17" x14ac:dyDescent="0.25">
      <c r="Q660"/>
    </row>
    <row r="661" spans="17:17" x14ac:dyDescent="0.25">
      <c r="Q661"/>
    </row>
    <row r="662" spans="17:17" x14ac:dyDescent="0.25">
      <c r="Q662"/>
    </row>
    <row r="663" spans="17:17" x14ac:dyDescent="0.25">
      <c r="Q663"/>
    </row>
    <row r="664" spans="17:17" x14ac:dyDescent="0.25">
      <c r="Q664"/>
    </row>
    <row r="665" spans="17:17" x14ac:dyDescent="0.25">
      <c r="Q665"/>
    </row>
    <row r="666" spans="17:17" x14ac:dyDescent="0.25">
      <c r="Q666"/>
    </row>
    <row r="667" spans="17:17" x14ac:dyDescent="0.25">
      <c r="Q667"/>
    </row>
    <row r="668" spans="17:17" x14ac:dyDescent="0.25">
      <c r="Q668"/>
    </row>
    <row r="669" spans="17:17" x14ac:dyDescent="0.25">
      <c r="Q669"/>
    </row>
    <row r="670" spans="17:17" x14ac:dyDescent="0.25">
      <c r="Q670"/>
    </row>
    <row r="671" spans="17:17" x14ac:dyDescent="0.25">
      <c r="Q671"/>
    </row>
    <row r="672" spans="17:17" x14ac:dyDescent="0.25">
      <c r="Q672"/>
    </row>
    <row r="673" spans="17:17" x14ac:dyDescent="0.25">
      <c r="Q673"/>
    </row>
    <row r="674" spans="17:17" x14ac:dyDescent="0.25">
      <c r="Q674"/>
    </row>
    <row r="675" spans="17:17" x14ac:dyDescent="0.25">
      <c r="Q675"/>
    </row>
    <row r="676" spans="17:17" x14ac:dyDescent="0.25">
      <c r="Q676"/>
    </row>
    <row r="677" spans="17:17" x14ac:dyDescent="0.25">
      <c r="Q677"/>
    </row>
    <row r="678" spans="17:17" x14ac:dyDescent="0.25">
      <c r="Q678"/>
    </row>
    <row r="679" spans="17:17" x14ac:dyDescent="0.25">
      <c r="Q679"/>
    </row>
    <row r="680" spans="17:17" x14ac:dyDescent="0.25">
      <c r="Q680"/>
    </row>
    <row r="681" spans="17:17" x14ac:dyDescent="0.25">
      <c r="Q681"/>
    </row>
    <row r="682" spans="17:17" x14ac:dyDescent="0.25">
      <c r="Q682"/>
    </row>
    <row r="683" spans="17:17" x14ac:dyDescent="0.25">
      <c r="Q683"/>
    </row>
    <row r="684" spans="17:17" x14ac:dyDescent="0.25">
      <c r="Q684"/>
    </row>
    <row r="685" spans="17:17" x14ac:dyDescent="0.25">
      <c r="Q685"/>
    </row>
    <row r="686" spans="17:17" x14ac:dyDescent="0.25">
      <c r="Q686"/>
    </row>
    <row r="687" spans="17:17" x14ac:dyDescent="0.25">
      <c r="Q687"/>
    </row>
    <row r="688" spans="17:17" x14ac:dyDescent="0.25">
      <c r="Q688"/>
    </row>
    <row r="689" spans="17:17" x14ac:dyDescent="0.25">
      <c r="Q689"/>
    </row>
    <row r="690" spans="17:17" x14ac:dyDescent="0.25">
      <c r="Q690"/>
    </row>
    <row r="691" spans="17:17" x14ac:dyDescent="0.25">
      <c r="Q691"/>
    </row>
    <row r="692" spans="17:17" x14ac:dyDescent="0.25">
      <c r="Q692"/>
    </row>
    <row r="693" spans="17:17" x14ac:dyDescent="0.25">
      <c r="Q693"/>
    </row>
    <row r="694" spans="17:17" x14ac:dyDescent="0.25">
      <c r="Q694"/>
    </row>
    <row r="695" spans="17:17" x14ac:dyDescent="0.25">
      <c r="Q695"/>
    </row>
    <row r="696" spans="17:17" x14ac:dyDescent="0.25">
      <c r="Q696"/>
    </row>
    <row r="697" spans="17:17" x14ac:dyDescent="0.25">
      <c r="Q697"/>
    </row>
    <row r="698" spans="17:17" x14ac:dyDescent="0.25">
      <c r="Q698"/>
    </row>
    <row r="699" spans="17:17" x14ac:dyDescent="0.25">
      <c r="Q699"/>
    </row>
    <row r="700" spans="17:17" x14ac:dyDescent="0.25">
      <c r="Q700"/>
    </row>
    <row r="701" spans="17:17" x14ac:dyDescent="0.25">
      <c r="Q701"/>
    </row>
    <row r="702" spans="17:17" x14ac:dyDescent="0.25">
      <c r="Q702"/>
    </row>
    <row r="703" spans="17:17" x14ac:dyDescent="0.25">
      <c r="Q703"/>
    </row>
    <row r="704" spans="17:17" x14ac:dyDescent="0.25">
      <c r="Q704"/>
    </row>
    <row r="705" spans="17:17" x14ac:dyDescent="0.25">
      <c r="Q705"/>
    </row>
    <row r="706" spans="17:17" x14ac:dyDescent="0.25">
      <c r="Q706"/>
    </row>
    <row r="707" spans="17:17" x14ac:dyDescent="0.25">
      <c r="Q707"/>
    </row>
    <row r="708" spans="17:17" x14ac:dyDescent="0.25">
      <c r="Q708"/>
    </row>
    <row r="709" spans="17:17" x14ac:dyDescent="0.25">
      <c r="Q709"/>
    </row>
    <row r="710" spans="17:17" x14ac:dyDescent="0.25">
      <c r="Q710"/>
    </row>
    <row r="711" spans="17:17" x14ac:dyDescent="0.25">
      <c r="Q711"/>
    </row>
    <row r="712" spans="17:17" x14ac:dyDescent="0.25">
      <c r="Q712"/>
    </row>
    <row r="713" spans="17:17" x14ac:dyDescent="0.25">
      <c r="Q713"/>
    </row>
    <row r="714" spans="17:17" x14ac:dyDescent="0.25">
      <c r="Q714"/>
    </row>
    <row r="715" spans="17:17" x14ac:dyDescent="0.25">
      <c r="Q715"/>
    </row>
    <row r="716" spans="17:17" x14ac:dyDescent="0.25">
      <c r="Q716"/>
    </row>
    <row r="717" spans="17:17" x14ac:dyDescent="0.25">
      <c r="Q717"/>
    </row>
    <row r="718" spans="17:17" x14ac:dyDescent="0.25">
      <c r="Q718"/>
    </row>
    <row r="719" spans="17:17" x14ac:dyDescent="0.25">
      <c r="Q719"/>
    </row>
    <row r="720" spans="17:17" x14ac:dyDescent="0.25">
      <c r="Q720"/>
    </row>
    <row r="721" spans="17:17" x14ac:dyDescent="0.25">
      <c r="Q721"/>
    </row>
    <row r="722" spans="17:17" x14ac:dyDescent="0.25">
      <c r="Q722"/>
    </row>
    <row r="723" spans="17:17" x14ac:dyDescent="0.25">
      <c r="Q723"/>
    </row>
    <row r="724" spans="17:17" x14ac:dyDescent="0.25">
      <c r="Q724"/>
    </row>
    <row r="725" spans="17:17" x14ac:dyDescent="0.25">
      <c r="Q725"/>
    </row>
    <row r="726" spans="17:17" x14ac:dyDescent="0.25">
      <c r="Q726"/>
    </row>
    <row r="727" spans="17:17" x14ac:dyDescent="0.25">
      <c r="Q727"/>
    </row>
    <row r="728" spans="17:17" x14ac:dyDescent="0.25">
      <c r="Q728"/>
    </row>
    <row r="729" spans="17:17" x14ac:dyDescent="0.25">
      <c r="Q729"/>
    </row>
    <row r="730" spans="17:17" x14ac:dyDescent="0.25">
      <c r="Q730"/>
    </row>
    <row r="731" spans="17:17" x14ac:dyDescent="0.25">
      <c r="Q731"/>
    </row>
    <row r="732" spans="17:17" x14ac:dyDescent="0.25">
      <c r="Q732"/>
    </row>
    <row r="733" spans="17:17" x14ac:dyDescent="0.25">
      <c r="Q733"/>
    </row>
    <row r="734" spans="17:17" x14ac:dyDescent="0.25">
      <c r="Q734"/>
    </row>
    <row r="735" spans="17:17" x14ac:dyDescent="0.25">
      <c r="Q735"/>
    </row>
    <row r="736" spans="17:17" x14ac:dyDescent="0.25">
      <c r="Q736"/>
    </row>
    <row r="737" spans="17:17" x14ac:dyDescent="0.25">
      <c r="Q737"/>
    </row>
    <row r="738" spans="17:17" x14ac:dyDescent="0.25">
      <c r="Q738"/>
    </row>
    <row r="739" spans="17:17" x14ac:dyDescent="0.25">
      <c r="Q739"/>
    </row>
    <row r="740" spans="17:17" x14ac:dyDescent="0.25">
      <c r="Q740"/>
    </row>
    <row r="741" spans="17:17" x14ac:dyDescent="0.25">
      <c r="Q741"/>
    </row>
    <row r="742" spans="17:17" x14ac:dyDescent="0.25">
      <c r="Q742"/>
    </row>
    <row r="743" spans="17:17" x14ac:dyDescent="0.25">
      <c r="Q743"/>
    </row>
    <row r="744" spans="17:17" x14ac:dyDescent="0.25">
      <c r="Q744"/>
    </row>
    <row r="745" spans="17:17" x14ac:dyDescent="0.25">
      <c r="Q745"/>
    </row>
    <row r="746" spans="17:17" x14ac:dyDescent="0.25">
      <c r="Q746"/>
    </row>
    <row r="747" spans="17:17" x14ac:dyDescent="0.25">
      <c r="Q747"/>
    </row>
    <row r="748" spans="17:17" x14ac:dyDescent="0.25">
      <c r="Q748"/>
    </row>
    <row r="749" spans="17:17" x14ac:dyDescent="0.25">
      <c r="Q749"/>
    </row>
    <row r="750" spans="17:17" x14ac:dyDescent="0.25">
      <c r="Q750"/>
    </row>
    <row r="751" spans="17:17" x14ac:dyDescent="0.25">
      <c r="Q751"/>
    </row>
    <row r="752" spans="17:17" x14ac:dyDescent="0.25">
      <c r="Q752"/>
    </row>
    <row r="753" spans="17:17" x14ac:dyDescent="0.25">
      <c r="Q753"/>
    </row>
    <row r="754" spans="17:17" x14ac:dyDescent="0.25">
      <c r="Q754"/>
    </row>
    <row r="755" spans="17:17" x14ac:dyDescent="0.25">
      <c r="Q755"/>
    </row>
    <row r="756" spans="17:17" x14ac:dyDescent="0.25">
      <c r="Q756"/>
    </row>
    <row r="757" spans="17:17" x14ac:dyDescent="0.25">
      <c r="Q757"/>
    </row>
    <row r="758" spans="17:17" x14ac:dyDescent="0.25">
      <c r="Q758"/>
    </row>
    <row r="759" spans="17:17" x14ac:dyDescent="0.25">
      <c r="Q759"/>
    </row>
    <row r="760" spans="17:17" x14ac:dyDescent="0.25">
      <c r="Q760"/>
    </row>
    <row r="761" spans="17:17" x14ac:dyDescent="0.25">
      <c r="Q761"/>
    </row>
    <row r="762" spans="17:17" x14ac:dyDescent="0.25">
      <c r="Q762"/>
    </row>
    <row r="763" spans="17:17" x14ac:dyDescent="0.25">
      <c r="Q763"/>
    </row>
    <row r="764" spans="17:17" x14ac:dyDescent="0.25">
      <c r="Q764"/>
    </row>
    <row r="765" spans="17:17" x14ac:dyDescent="0.25">
      <c r="Q765"/>
    </row>
    <row r="766" spans="17:17" x14ac:dyDescent="0.25">
      <c r="Q766"/>
    </row>
    <row r="767" spans="17:17" x14ac:dyDescent="0.25">
      <c r="Q767"/>
    </row>
    <row r="768" spans="17:17" x14ac:dyDescent="0.25">
      <c r="Q768"/>
    </row>
    <row r="769" spans="17:17" x14ac:dyDescent="0.25">
      <c r="Q769"/>
    </row>
    <row r="770" spans="17:17" x14ac:dyDescent="0.25">
      <c r="Q770"/>
    </row>
    <row r="771" spans="17:17" x14ac:dyDescent="0.25">
      <c r="Q771"/>
    </row>
    <row r="772" spans="17:17" x14ac:dyDescent="0.25">
      <c r="Q772"/>
    </row>
    <row r="773" spans="17:17" x14ac:dyDescent="0.25">
      <c r="Q773"/>
    </row>
    <row r="774" spans="17:17" x14ac:dyDescent="0.25">
      <c r="Q774"/>
    </row>
    <row r="775" spans="17:17" x14ac:dyDescent="0.25">
      <c r="Q775"/>
    </row>
    <row r="776" spans="17:17" x14ac:dyDescent="0.25">
      <c r="Q776"/>
    </row>
    <row r="777" spans="17:17" x14ac:dyDescent="0.25">
      <c r="Q777"/>
    </row>
    <row r="778" spans="17:17" x14ac:dyDescent="0.25">
      <c r="Q778"/>
    </row>
    <row r="779" spans="17:17" x14ac:dyDescent="0.25">
      <c r="Q779"/>
    </row>
    <row r="780" spans="17:17" x14ac:dyDescent="0.25">
      <c r="Q780"/>
    </row>
    <row r="781" spans="17:17" x14ac:dyDescent="0.25">
      <c r="Q781"/>
    </row>
    <row r="782" spans="17:17" x14ac:dyDescent="0.25">
      <c r="Q782"/>
    </row>
    <row r="783" spans="17:17" x14ac:dyDescent="0.25">
      <c r="Q783"/>
    </row>
    <row r="784" spans="17:17" x14ac:dyDescent="0.25">
      <c r="Q784"/>
    </row>
    <row r="785" spans="17:17" x14ac:dyDescent="0.25">
      <c r="Q785"/>
    </row>
    <row r="786" spans="17:17" x14ac:dyDescent="0.25">
      <c r="Q786"/>
    </row>
    <row r="787" spans="17:17" x14ac:dyDescent="0.25">
      <c r="Q787"/>
    </row>
    <row r="788" spans="17:17" x14ac:dyDescent="0.25">
      <c r="Q788"/>
    </row>
    <row r="789" spans="17:17" x14ac:dyDescent="0.25">
      <c r="Q789"/>
    </row>
    <row r="790" spans="17:17" x14ac:dyDescent="0.25">
      <c r="Q790"/>
    </row>
    <row r="791" spans="17:17" x14ac:dyDescent="0.25">
      <c r="Q791"/>
    </row>
    <row r="792" spans="17:17" x14ac:dyDescent="0.25">
      <c r="Q792"/>
    </row>
    <row r="793" spans="17:17" x14ac:dyDescent="0.25">
      <c r="Q793"/>
    </row>
    <row r="794" spans="17:17" x14ac:dyDescent="0.25">
      <c r="Q794"/>
    </row>
    <row r="795" spans="17:17" x14ac:dyDescent="0.25">
      <c r="Q795"/>
    </row>
    <row r="796" spans="17:17" x14ac:dyDescent="0.25">
      <c r="Q796"/>
    </row>
    <row r="797" spans="17:17" x14ac:dyDescent="0.25">
      <c r="Q797"/>
    </row>
    <row r="798" spans="17:17" x14ac:dyDescent="0.25">
      <c r="Q798"/>
    </row>
    <row r="799" spans="17:17" x14ac:dyDescent="0.25">
      <c r="Q799"/>
    </row>
    <row r="800" spans="17:17" x14ac:dyDescent="0.25">
      <c r="Q800"/>
    </row>
    <row r="801" spans="17:17" x14ac:dyDescent="0.25">
      <c r="Q801"/>
    </row>
    <row r="802" spans="17:17" x14ac:dyDescent="0.25">
      <c r="Q802"/>
    </row>
    <row r="803" spans="17:17" x14ac:dyDescent="0.25">
      <c r="Q803"/>
    </row>
    <row r="804" spans="17:17" x14ac:dyDescent="0.25">
      <c r="Q804"/>
    </row>
    <row r="805" spans="17:17" x14ac:dyDescent="0.25">
      <c r="Q805"/>
    </row>
    <row r="806" spans="17:17" x14ac:dyDescent="0.25">
      <c r="Q806"/>
    </row>
    <row r="807" spans="17:17" x14ac:dyDescent="0.25">
      <c r="Q807"/>
    </row>
    <row r="808" spans="17:17" x14ac:dyDescent="0.25">
      <c r="Q808"/>
    </row>
    <row r="809" spans="17:17" x14ac:dyDescent="0.25">
      <c r="Q809"/>
    </row>
    <row r="810" spans="17:17" x14ac:dyDescent="0.25">
      <c r="Q810"/>
    </row>
    <row r="811" spans="17:17" x14ac:dyDescent="0.25">
      <c r="Q811"/>
    </row>
    <row r="812" spans="17:17" x14ac:dyDescent="0.25">
      <c r="Q812"/>
    </row>
    <row r="813" spans="17:17" x14ac:dyDescent="0.25">
      <c r="Q813"/>
    </row>
    <row r="814" spans="17:17" x14ac:dyDescent="0.25">
      <c r="Q814"/>
    </row>
    <row r="815" spans="17:17" x14ac:dyDescent="0.25">
      <c r="Q815"/>
    </row>
    <row r="816" spans="17:17" x14ac:dyDescent="0.25">
      <c r="Q816"/>
    </row>
    <row r="817" spans="17:17" x14ac:dyDescent="0.25">
      <c r="Q817"/>
    </row>
    <row r="818" spans="17:17" x14ac:dyDescent="0.25">
      <c r="Q818"/>
    </row>
    <row r="819" spans="17:17" x14ac:dyDescent="0.25">
      <c r="Q819"/>
    </row>
    <row r="820" spans="17:17" x14ac:dyDescent="0.25">
      <c r="Q820"/>
    </row>
    <row r="821" spans="17:17" x14ac:dyDescent="0.25">
      <c r="Q821"/>
    </row>
    <row r="822" spans="17:17" x14ac:dyDescent="0.25">
      <c r="Q822"/>
    </row>
    <row r="823" spans="17:17" x14ac:dyDescent="0.25">
      <c r="Q823"/>
    </row>
    <row r="824" spans="17:17" x14ac:dyDescent="0.25">
      <c r="Q824"/>
    </row>
    <row r="825" spans="17:17" x14ac:dyDescent="0.25">
      <c r="Q825"/>
    </row>
    <row r="826" spans="17:17" x14ac:dyDescent="0.25">
      <c r="Q826"/>
    </row>
    <row r="827" spans="17:17" x14ac:dyDescent="0.25">
      <c r="Q827"/>
    </row>
    <row r="828" spans="17:17" x14ac:dyDescent="0.25">
      <c r="Q828"/>
    </row>
    <row r="829" spans="17:17" x14ac:dyDescent="0.25">
      <c r="Q829"/>
    </row>
    <row r="830" spans="17:17" x14ac:dyDescent="0.25">
      <c r="Q830"/>
    </row>
    <row r="831" spans="17:17" x14ac:dyDescent="0.25">
      <c r="Q831"/>
    </row>
    <row r="832" spans="17:17" x14ac:dyDescent="0.25">
      <c r="Q832"/>
    </row>
    <row r="833" spans="17:17" x14ac:dyDescent="0.25">
      <c r="Q833"/>
    </row>
    <row r="834" spans="17:17" x14ac:dyDescent="0.25">
      <c r="Q834"/>
    </row>
    <row r="835" spans="17:17" x14ac:dyDescent="0.25">
      <c r="Q835"/>
    </row>
    <row r="836" spans="17:17" x14ac:dyDescent="0.25">
      <c r="Q836"/>
    </row>
    <row r="837" spans="17:17" x14ac:dyDescent="0.25">
      <c r="Q837"/>
    </row>
    <row r="838" spans="17:17" x14ac:dyDescent="0.25">
      <c r="Q838"/>
    </row>
    <row r="839" spans="17:17" x14ac:dyDescent="0.25">
      <c r="Q839"/>
    </row>
    <row r="840" spans="17:17" x14ac:dyDescent="0.25">
      <c r="Q840"/>
    </row>
    <row r="841" spans="17:17" x14ac:dyDescent="0.25">
      <c r="Q841"/>
    </row>
    <row r="842" spans="17:17" x14ac:dyDescent="0.25">
      <c r="Q842"/>
    </row>
    <row r="843" spans="17:17" x14ac:dyDescent="0.25">
      <c r="Q843"/>
    </row>
    <row r="844" spans="17:17" x14ac:dyDescent="0.25">
      <c r="Q844"/>
    </row>
    <row r="845" spans="17:17" x14ac:dyDescent="0.25">
      <c r="Q845"/>
    </row>
    <row r="846" spans="17:17" x14ac:dyDescent="0.25">
      <c r="Q846"/>
    </row>
    <row r="847" spans="17:17" x14ac:dyDescent="0.25">
      <c r="Q847"/>
    </row>
    <row r="848" spans="17:17" x14ac:dyDescent="0.25">
      <c r="Q848"/>
    </row>
    <row r="849" spans="17:17" x14ac:dyDescent="0.25">
      <c r="Q849"/>
    </row>
    <row r="850" spans="17:17" x14ac:dyDescent="0.25">
      <c r="Q850"/>
    </row>
    <row r="851" spans="17:17" x14ac:dyDescent="0.25">
      <c r="Q851"/>
    </row>
    <row r="852" spans="17:17" x14ac:dyDescent="0.25">
      <c r="Q852"/>
    </row>
    <row r="853" spans="17:17" x14ac:dyDescent="0.25">
      <c r="Q853"/>
    </row>
    <row r="854" spans="17:17" x14ac:dyDescent="0.25">
      <c r="Q854"/>
    </row>
    <row r="855" spans="17:17" x14ac:dyDescent="0.25">
      <c r="Q855"/>
    </row>
    <row r="856" spans="17:17" x14ac:dyDescent="0.25">
      <c r="Q856"/>
    </row>
    <row r="857" spans="17:17" x14ac:dyDescent="0.25">
      <c r="Q857"/>
    </row>
    <row r="858" spans="17:17" x14ac:dyDescent="0.25">
      <c r="Q858"/>
    </row>
    <row r="859" spans="17:17" x14ac:dyDescent="0.25">
      <c r="Q859"/>
    </row>
    <row r="860" spans="17:17" x14ac:dyDescent="0.25">
      <c r="Q860"/>
    </row>
    <row r="861" spans="17:17" x14ac:dyDescent="0.25">
      <c r="Q861"/>
    </row>
    <row r="862" spans="17:17" x14ac:dyDescent="0.25">
      <c r="Q862"/>
    </row>
    <row r="863" spans="17:17" x14ac:dyDescent="0.25">
      <c r="Q863"/>
    </row>
    <row r="864" spans="17:17" x14ac:dyDescent="0.25">
      <c r="Q864"/>
    </row>
    <row r="865" spans="17:17" x14ac:dyDescent="0.25">
      <c r="Q865"/>
    </row>
    <row r="866" spans="17:17" x14ac:dyDescent="0.25">
      <c r="Q866"/>
    </row>
    <row r="867" spans="17:17" x14ac:dyDescent="0.25">
      <c r="Q867"/>
    </row>
    <row r="868" spans="17:17" x14ac:dyDescent="0.25">
      <c r="Q868"/>
    </row>
    <row r="869" spans="17:17" x14ac:dyDescent="0.25">
      <c r="Q869"/>
    </row>
    <row r="870" spans="17:17" x14ac:dyDescent="0.25">
      <c r="Q870"/>
    </row>
    <row r="871" spans="17:17" x14ac:dyDescent="0.25">
      <c r="Q871"/>
    </row>
    <row r="872" spans="17:17" x14ac:dyDescent="0.25">
      <c r="Q872"/>
    </row>
    <row r="873" spans="17:17" x14ac:dyDescent="0.25">
      <c r="Q873"/>
    </row>
    <row r="874" spans="17:17" x14ac:dyDescent="0.25">
      <c r="Q874"/>
    </row>
    <row r="875" spans="17:17" x14ac:dyDescent="0.25">
      <c r="Q875"/>
    </row>
    <row r="876" spans="17:17" x14ac:dyDescent="0.25">
      <c r="Q876"/>
    </row>
    <row r="877" spans="17:17" x14ac:dyDescent="0.25">
      <c r="Q877"/>
    </row>
    <row r="878" spans="17:17" x14ac:dyDescent="0.25">
      <c r="Q878"/>
    </row>
    <row r="879" spans="17:17" x14ac:dyDescent="0.25">
      <c r="Q879"/>
    </row>
    <row r="880" spans="17:17" x14ac:dyDescent="0.25">
      <c r="Q880"/>
    </row>
    <row r="881" spans="17:17" x14ac:dyDescent="0.25">
      <c r="Q881"/>
    </row>
    <row r="882" spans="17:17" x14ac:dyDescent="0.25">
      <c r="Q882"/>
    </row>
    <row r="883" spans="17:17" x14ac:dyDescent="0.25">
      <c r="Q883"/>
    </row>
    <row r="884" spans="17:17" x14ac:dyDescent="0.25">
      <c r="Q884"/>
    </row>
    <row r="885" spans="17:17" x14ac:dyDescent="0.25">
      <c r="Q885"/>
    </row>
    <row r="886" spans="17:17" x14ac:dyDescent="0.25">
      <c r="Q886"/>
    </row>
    <row r="887" spans="17:17" x14ac:dyDescent="0.25">
      <c r="Q887"/>
    </row>
    <row r="888" spans="17:17" x14ac:dyDescent="0.25">
      <c r="Q888"/>
    </row>
    <row r="889" spans="17:17" x14ac:dyDescent="0.25">
      <c r="Q889"/>
    </row>
    <row r="890" spans="17:17" x14ac:dyDescent="0.25">
      <c r="Q890"/>
    </row>
    <row r="891" spans="17:17" x14ac:dyDescent="0.25">
      <c r="Q891"/>
    </row>
    <row r="892" spans="17:17" x14ac:dyDescent="0.25">
      <c r="Q892"/>
    </row>
    <row r="893" spans="17:17" x14ac:dyDescent="0.25">
      <c r="Q893"/>
    </row>
    <row r="894" spans="17:17" x14ac:dyDescent="0.25">
      <c r="Q894"/>
    </row>
    <row r="895" spans="17:17" x14ac:dyDescent="0.25">
      <c r="Q895"/>
    </row>
    <row r="896" spans="17:17" x14ac:dyDescent="0.25">
      <c r="Q896"/>
    </row>
    <row r="897" spans="17:17" x14ac:dyDescent="0.25">
      <c r="Q897"/>
    </row>
    <row r="898" spans="17:17" x14ac:dyDescent="0.25">
      <c r="Q898"/>
    </row>
    <row r="899" spans="17:17" x14ac:dyDescent="0.25">
      <c r="Q899"/>
    </row>
    <row r="900" spans="17:17" x14ac:dyDescent="0.25">
      <c r="Q900"/>
    </row>
    <row r="901" spans="17:17" x14ac:dyDescent="0.25">
      <c r="Q901"/>
    </row>
    <row r="902" spans="17:17" x14ac:dyDescent="0.25">
      <c r="Q902"/>
    </row>
    <row r="903" spans="17:17" x14ac:dyDescent="0.25">
      <c r="Q903"/>
    </row>
    <row r="904" spans="17:17" x14ac:dyDescent="0.25">
      <c r="Q904"/>
    </row>
    <row r="905" spans="17:17" x14ac:dyDescent="0.25">
      <c r="Q905"/>
    </row>
    <row r="906" spans="17:17" x14ac:dyDescent="0.25">
      <c r="Q906"/>
    </row>
    <row r="907" spans="17:17" x14ac:dyDescent="0.25">
      <c r="Q907"/>
    </row>
    <row r="908" spans="17:17" x14ac:dyDescent="0.25">
      <c r="Q908"/>
    </row>
    <row r="909" spans="17:17" x14ac:dyDescent="0.25">
      <c r="Q909"/>
    </row>
    <row r="910" spans="17:17" x14ac:dyDescent="0.25">
      <c r="Q910"/>
    </row>
    <row r="911" spans="17:17" x14ac:dyDescent="0.25">
      <c r="Q911"/>
    </row>
    <row r="912" spans="17:17" x14ac:dyDescent="0.25">
      <c r="Q912"/>
    </row>
    <row r="913" spans="17:17" x14ac:dyDescent="0.25">
      <c r="Q913"/>
    </row>
    <row r="914" spans="17:17" x14ac:dyDescent="0.25">
      <c r="Q914"/>
    </row>
    <row r="915" spans="17:17" x14ac:dyDescent="0.25">
      <c r="Q915"/>
    </row>
    <row r="916" spans="17:17" x14ac:dyDescent="0.25">
      <c r="Q916"/>
    </row>
    <row r="917" spans="17:17" x14ac:dyDescent="0.25">
      <c r="Q917"/>
    </row>
    <row r="918" spans="17:17" x14ac:dyDescent="0.25">
      <c r="Q918"/>
    </row>
    <row r="919" spans="17:17" x14ac:dyDescent="0.25">
      <c r="Q919"/>
    </row>
    <row r="920" spans="17:17" x14ac:dyDescent="0.25">
      <c r="Q920"/>
    </row>
    <row r="921" spans="17:17" x14ac:dyDescent="0.25">
      <c r="Q921"/>
    </row>
    <row r="922" spans="17:17" x14ac:dyDescent="0.25">
      <c r="Q922"/>
    </row>
    <row r="923" spans="17:17" x14ac:dyDescent="0.25">
      <c r="Q923"/>
    </row>
    <row r="924" spans="17:17" x14ac:dyDescent="0.25">
      <c r="Q924"/>
    </row>
    <row r="925" spans="17:17" x14ac:dyDescent="0.25">
      <c r="Q925"/>
    </row>
    <row r="926" spans="17:17" x14ac:dyDescent="0.25">
      <c r="Q926"/>
    </row>
    <row r="927" spans="17:17" x14ac:dyDescent="0.25">
      <c r="Q927"/>
    </row>
    <row r="928" spans="17:17" x14ac:dyDescent="0.25">
      <c r="Q928"/>
    </row>
    <row r="929" spans="17:17" x14ac:dyDescent="0.25">
      <c r="Q929"/>
    </row>
    <row r="930" spans="17:17" x14ac:dyDescent="0.25">
      <c r="Q930"/>
    </row>
    <row r="931" spans="17:17" x14ac:dyDescent="0.25">
      <c r="Q931"/>
    </row>
    <row r="932" spans="17:17" x14ac:dyDescent="0.25">
      <c r="Q932"/>
    </row>
    <row r="933" spans="17:17" x14ac:dyDescent="0.25">
      <c r="Q933"/>
    </row>
    <row r="934" spans="17:17" x14ac:dyDescent="0.25">
      <c r="Q934"/>
    </row>
    <row r="935" spans="17:17" x14ac:dyDescent="0.25">
      <c r="Q935"/>
    </row>
    <row r="936" spans="17:17" x14ac:dyDescent="0.25">
      <c r="Q936"/>
    </row>
    <row r="937" spans="17:17" x14ac:dyDescent="0.25">
      <c r="Q937"/>
    </row>
    <row r="938" spans="17:17" x14ac:dyDescent="0.25">
      <c r="Q938"/>
    </row>
    <row r="939" spans="17:17" x14ac:dyDescent="0.25">
      <c r="Q939"/>
    </row>
    <row r="940" spans="17:17" x14ac:dyDescent="0.25">
      <c r="Q940"/>
    </row>
    <row r="941" spans="17:17" x14ac:dyDescent="0.25">
      <c r="Q941"/>
    </row>
    <row r="942" spans="17:17" x14ac:dyDescent="0.25">
      <c r="Q942"/>
    </row>
    <row r="943" spans="17:17" x14ac:dyDescent="0.25">
      <c r="Q943"/>
    </row>
    <row r="944" spans="17:17" x14ac:dyDescent="0.25">
      <c r="Q944"/>
    </row>
    <row r="945" spans="17:17" x14ac:dyDescent="0.25">
      <c r="Q945"/>
    </row>
    <row r="946" spans="17:17" x14ac:dyDescent="0.25">
      <c r="Q946"/>
    </row>
    <row r="947" spans="17:17" x14ac:dyDescent="0.25">
      <c r="Q947"/>
    </row>
    <row r="948" spans="17:17" x14ac:dyDescent="0.25">
      <c r="Q948"/>
    </row>
    <row r="949" spans="17:17" x14ac:dyDescent="0.25">
      <c r="Q949"/>
    </row>
    <row r="950" spans="17:17" x14ac:dyDescent="0.25">
      <c r="Q950"/>
    </row>
    <row r="951" spans="17:17" x14ac:dyDescent="0.25">
      <c r="Q951"/>
    </row>
    <row r="952" spans="17:17" x14ac:dyDescent="0.25">
      <c r="Q952"/>
    </row>
    <row r="953" spans="17:17" x14ac:dyDescent="0.25">
      <c r="Q953"/>
    </row>
    <row r="954" spans="17:17" x14ac:dyDescent="0.25">
      <c r="Q954"/>
    </row>
    <row r="955" spans="17:17" x14ac:dyDescent="0.25">
      <c r="Q955"/>
    </row>
    <row r="956" spans="17:17" x14ac:dyDescent="0.25">
      <c r="Q956"/>
    </row>
    <row r="957" spans="17:17" x14ac:dyDescent="0.25">
      <c r="Q957"/>
    </row>
    <row r="958" spans="17:17" x14ac:dyDescent="0.25">
      <c r="Q958"/>
    </row>
    <row r="959" spans="17:17" x14ac:dyDescent="0.25">
      <c r="Q959"/>
    </row>
    <row r="960" spans="17:17" x14ac:dyDescent="0.25">
      <c r="Q960"/>
    </row>
    <row r="961" spans="17:17" x14ac:dyDescent="0.25">
      <c r="Q961"/>
    </row>
    <row r="962" spans="17:17" x14ac:dyDescent="0.25">
      <c r="Q962"/>
    </row>
    <row r="963" spans="17:17" x14ac:dyDescent="0.25">
      <c r="Q963"/>
    </row>
    <row r="964" spans="17:17" x14ac:dyDescent="0.25">
      <c r="Q964"/>
    </row>
    <row r="965" spans="17:17" x14ac:dyDescent="0.25">
      <c r="Q965"/>
    </row>
    <row r="966" spans="17:17" x14ac:dyDescent="0.25">
      <c r="Q966"/>
    </row>
    <row r="967" spans="17:17" x14ac:dyDescent="0.25">
      <c r="Q967"/>
    </row>
    <row r="968" spans="17:17" x14ac:dyDescent="0.25">
      <c r="Q968"/>
    </row>
    <row r="969" spans="17:17" x14ac:dyDescent="0.25">
      <c r="Q969"/>
    </row>
    <row r="970" spans="17:17" x14ac:dyDescent="0.25">
      <c r="Q970"/>
    </row>
    <row r="971" spans="17:17" x14ac:dyDescent="0.25">
      <c r="Q971"/>
    </row>
    <row r="972" spans="17:17" x14ac:dyDescent="0.25">
      <c r="Q972"/>
    </row>
    <row r="973" spans="17:17" x14ac:dyDescent="0.25">
      <c r="Q973"/>
    </row>
    <row r="974" spans="17:17" x14ac:dyDescent="0.25">
      <c r="Q974"/>
    </row>
    <row r="975" spans="17:17" x14ac:dyDescent="0.25">
      <c r="Q975"/>
    </row>
    <row r="976" spans="17:17" x14ac:dyDescent="0.25">
      <c r="Q976"/>
    </row>
    <row r="977" spans="17:17" x14ac:dyDescent="0.25">
      <c r="Q977"/>
    </row>
    <row r="978" spans="17:17" x14ac:dyDescent="0.25">
      <c r="Q978"/>
    </row>
    <row r="979" spans="17:17" x14ac:dyDescent="0.25">
      <c r="Q979"/>
    </row>
    <row r="980" spans="17:17" x14ac:dyDescent="0.25">
      <c r="Q980"/>
    </row>
    <row r="981" spans="17:17" x14ac:dyDescent="0.25">
      <c r="Q981"/>
    </row>
  </sheetData>
  <mergeCells count="1">
    <mergeCell ref="E3:E5"/>
  </mergeCell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970"/>
  <sheetViews>
    <sheetView workbookViewId="0">
      <selection activeCell="A23" sqref="A23"/>
    </sheetView>
  </sheetViews>
  <sheetFormatPr defaultRowHeight="15" x14ac:dyDescent="0.25"/>
  <cols>
    <col min="1" max="1" width="18.42578125" style="45" bestFit="1" customWidth="1"/>
    <col min="2" max="2" width="15.5703125" style="45" customWidth="1"/>
  </cols>
  <sheetData>
    <row r="1" spans="1:6" x14ac:dyDescent="0.25">
      <c r="A1" s="50" t="s">
        <v>1547</v>
      </c>
      <c r="B1" s="51"/>
    </row>
    <row r="2" spans="1:6" x14ac:dyDescent="0.25">
      <c r="A2" s="52" t="s">
        <v>1563</v>
      </c>
      <c r="B2" s="53" t="s">
        <v>1564</v>
      </c>
    </row>
    <row r="3" spans="1:6" x14ac:dyDescent="0.25">
      <c r="A3" s="54"/>
      <c r="B3" s="55"/>
    </row>
    <row r="4" spans="1:6" x14ac:dyDescent="0.25">
      <c r="A4" s="46" t="s">
        <v>1566</v>
      </c>
      <c r="B4" s="47" t="s">
        <v>1567</v>
      </c>
      <c r="C4" t="s">
        <v>2215</v>
      </c>
      <c r="E4" s="47" t="s">
        <v>1567</v>
      </c>
      <c r="F4" t="s">
        <v>28</v>
      </c>
    </row>
    <row r="5" spans="1:6" x14ac:dyDescent="0.25">
      <c r="A5" s="46" t="s">
        <v>35</v>
      </c>
      <c r="B5" s="47" t="s">
        <v>1567</v>
      </c>
      <c r="C5" t="s">
        <v>2216</v>
      </c>
      <c r="E5" s="47" t="s">
        <v>1574</v>
      </c>
      <c r="F5" t="s">
        <v>1487</v>
      </c>
    </row>
    <row r="6" spans="1:6" x14ac:dyDescent="0.25">
      <c r="A6" s="46" t="s">
        <v>1571</v>
      </c>
      <c r="B6" s="47" t="s">
        <v>1567</v>
      </c>
      <c r="C6" t="s">
        <v>2217</v>
      </c>
      <c r="E6" s="47" t="s">
        <v>1581</v>
      </c>
      <c r="F6" t="s">
        <v>1489</v>
      </c>
    </row>
    <row r="7" spans="1:6" x14ac:dyDescent="0.25">
      <c r="A7" s="46" t="s">
        <v>1572</v>
      </c>
      <c r="B7" s="47" t="s">
        <v>1567</v>
      </c>
      <c r="C7" t="s">
        <v>2218</v>
      </c>
      <c r="E7" s="47" t="s">
        <v>1582</v>
      </c>
      <c r="F7" t="s">
        <v>79</v>
      </c>
    </row>
    <row r="8" spans="1:6" x14ac:dyDescent="0.25">
      <c r="A8" s="46" t="s">
        <v>1573</v>
      </c>
      <c r="B8" s="47" t="s">
        <v>1574</v>
      </c>
      <c r="C8" t="s">
        <v>44</v>
      </c>
      <c r="E8" s="47" t="s">
        <v>1584</v>
      </c>
      <c r="F8" t="s">
        <v>2203</v>
      </c>
    </row>
    <row r="9" spans="1:6" x14ac:dyDescent="0.25">
      <c r="A9" s="46" t="s">
        <v>1575</v>
      </c>
      <c r="B9" s="47" t="s">
        <v>1574</v>
      </c>
      <c r="C9" t="s">
        <v>51</v>
      </c>
      <c r="E9" s="47" t="s">
        <v>1590</v>
      </c>
      <c r="F9" t="s">
        <v>148</v>
      </c>
    </row>
    <row r="10" spans="1:6" x14ac:dyDescent="0.25">
      <c r="A10" s="46" t="s">
        <v>1576</v>
      </c>
      <c r="B10" s="47" t="s">
        <v>1574</v>
      </c>
      <c r="C10" t="s">
        <v>2219</v>
      </c>
      <c r="E10" s="47" t="s">
        <v>1596</v>
      </c>
      <c r="F10" t="s">
        <v>2204</v>
      </c>
    </row>
    <row r="11" spans="1:6" x14ac:dyDescent="0.25">
      <c r="A11" s="46" t="s">
        <v>1577</v>
      </c>
      <c r="B11" s="47" t="s">
        <v>1574</v>
      </c>
      <c r="C11" t="s">
        <v>2220</v>
      </c>
      <c r="E11" s="47" t="s">
        <v>1600</v>
      </c>
      <c r="F11" t="s">
        <v>1488</v>
      </c>
    </row>
    <row r="12" spans="1:6" x14ac:dyDescent="0.25">
      <c r="A12" s="46" t="s">
        <v>1580</v>
      </c>
      <c r="B12" s="47" t="s">
        <v>1581</v>
      </c>
      <c r="C12" t="s">
        <v>385</v>
      </c>
      <c r="E12" s="47" t="s">
        <v>1602</v>
      </c>
      <c r="F12" t="s">
        <v>2205</v>
      </c>
    </row>
    <row r="13" spans="1:6" x14ac:dyDescent="0.25">
      <c r="A13" s="47" t="s">
        <v>1581</v>
      </c>
      <c r="B13" s="47" t="s">
        <v>1581</v>
      </c>
      <c r="C13" t="s">
        <v>1489</v>
      </c>
      <c r="E13" s="248"/>
    </row>
    <row r="14" spans="1:6" x14ac:dyDescent="0.25">
      <c r="A14" s="46" t="s">
        <v>78</v>
      </c>
      <c r="B14" s="47" t="s">
        <v>1582</v>
      </c>
      <c r="C14" t="s">
        <v>2221</v>
      </c>
    </row>
    <row r="15" spans="1:6" x14ac:dyDescent="0.25">
      <c r="A15" s="46" t="s">
        <v>1583</v>
      </c>
      <c r="B15" s="47" t="s">
        <v>1584</v>
      </c>
      <c r="C15" t="s">
        <v>2203</v>
      </c>
    </row>
    <row r="16" spans="1:6" x14ac:dyDescent="0.25">
      <c r="A16" s="46" t="s">
        <v>1589</v>
      </c>
      <c r="B16" s="47" t="s">
        <v>1590</v>
      </c>
      <c r="C16" t="s">
        <v>2206</v>
      </c>
    </row>
    <row r="17" spans="1:3" x14ac:dyDescent="0.25">
      <c r="A17" s="46" t="s">
        <v>1595</v>
      </c>
      <c r="B17" s="47" t="s">
        <v>1596</v>
      </c>
      <c r="C17" t="s">
        <v>2222</v>
      </c>
    </row>
    <row r="18" spans="1:3" x14ac:dyDescent="0.25">
      <c r="A18" s="46" t="s">
        <v>1599</v>
      </c>
      <c r="B18" s="47" t="s">
        <v>1600</v>
      </c>
      <c r="C18" t="s">
        <v>2209</v>
      </c>
    </row>
    <row r="19" spans="1:3" x14ac:dyDescent="0.25">
      <c r="A19" s="46" t="s">
        <v>1601</v>
      </c>
      <c r="B19" s="47" t="s">
        <v>1602</v>
      </c>
      <c r="C19" t="s">
        <v>2205</v>
      </c>
    </row>
    <row r="20" spans="1:3" x14ac:dyDescent="0.25">
      <c r="A20" s="46" t="s">
        <v>1603</v>
      </c>
      <c r="B20" s="47" t="s">
        <v>1600</v>
      </c>
      <c r="C20" t="s">
        <v>866</v>
      </c>
    </row>
    <row r="21" spans="1:3" x14ac:dyDescent="0.25">
      <c r="A21" s="46" t="s">
        <v>1604</v>
      </c>
      <c r="B21" s="47" t="s">
        <v>1600</v>
      </c>
      <c r="C21" t="s">
        <v>2208</v>
      </c>
    </row>
    <row r="22" spans="1:3" x14ac:dyDescent="0.25">
      <c r="A22" s="46" t="s">
        <v>297</v>
      </c>
      <c r="B22" s="47" t="s">
        <v>1600</v>
      </c>
      <c r="C22" t="s">
        <v>1126</v>
      </c>
    </row>
    <row r="23" spans="1:3" x14ac:dyDescent="0.25">
      <c r="A23" s="46" t="s">
        <v>1606</v>
      </c>
      <c r="B23" s="47" t="s">
        <v>1581</v>
      </c>
      <c r="C23" t="s">
        <v>224</v>
      </c>
    </row>
    <row r="24" spans="1:3" x14ac:dyDescent="0.25">
      <c r="A24" s="46" t="s">
        <v>1607</v>
      </c>
      <c r="B24" s="47" t="s">
        <v>1581</v>
      </c>
      <c r="C24" t="s">
        <v>1489</v>
      </c>
    </row>
    <row r="25" spans="1:3" x14ac:dyDescent="0.25">
      <c r="A25" s="46" t="s">
        <v>1609</v>
      </c>
      <c r="B25" s="47" t="s">
        <v>1590</v>
      </c>
      <c r="C25" t="s">
        <v>2211</v>
      </c>
    </row>
    <row r="26" spans="1:3" x14ac:dyDescent="0.25">
      <c r="A26" s="46" t="s">
        <v>1614</v>
      </c>
      <c r="B26" s="47" t="s">
        <v>1596</v>
      </c>
      <c r="C26" t="s">
        <v>2214</v>
      </c>
    </row>
    <row r="27" spans="1:3" x14ac:dyDescent="0.25">
      <c r="A27" s="46" t="s">
        <v>1619</v>
      </c>
      <c r="B27" s="47" t="s">
        <v>1596</v>
      </c>
      <c r="C27" t="s">
        <v>2213</v>
      </c>
    </row>
    <row r="28" spans="1:3" x14ac:dyDescent="0.25">
      <c r="A28" s="46" t="s">
        <v>349</v>
      </c>
      <c r="B28" s="47" t="s">
        <v>1596</v>
      </c>
      <c r="C28" t="s">
        <v>2212</v>
      </c>
    </row>
    <row r="29" spans="1:3" x14ac:dyDescent="0.25">
      <c r="A29" s="46" t="s">
        <v>219</v>
      </c>
      <c r="B29" s="47" t="s">
        <v>1602</v>
      </c>
      <c r="C29" t="s">
        <v>220</v>
      </c>
    </row>
    <row r="30" spans="1:3" x14ac:dyDescent="0.25">
      <c r="A30" s="46" t="s">
        <v>1629</v>
      </c>
      <c r="B30" s="47" t="s">
        <v>1602</v>
      </c>
      <c r="C30" t="s">
        <v>229</v>
      </c>
    </row>
    <row r="31" spans="1:3" x14ac:dyDescent="0.25">
      <c r="A31" s="46" t="s">
        <v>1632</v>
      </c>
      <c r="B31" s="47" t="s">
        <v>1602</v>
      </c>
      <c r="C31" t="s">
        <v>263</v>
      </c>
    </row>
    <row r="32" spans="1:3" x14ac:dyDescent="0.25">
      <c r="A32" s="46" t="s">
        <v>1633</v>
      </c>
      <c r="B32" s="47" t="s">
        <v>1600</v>
      </c>
      <c r="C32" t="s">
        <v>2210</v>
      </c>
    </row>
    <row r="33" spans="1:3" x14ac:dyDescent="0.25">
      <c r="A33" s="46" t="s">
        <v>1636</v>
      </c>
      <c r="B33" s="47" t="s">
        <v>1600</v>
      </c>
      <c r="C33" t="s">
        <v>306</v>
      </c>
    </row>
    <row r="34" spans="1:3" x14ac:dyDescent="0.25">
      <c r="A34" s="46" t="s">
        <v>1648</v>
      </c>
      <c r="B34" s="47" t="s">
        <v>1596</v>
      </c>
      <c r="C34" t="s">
        <v>565</v>
      </c>
    </row>
    <row r="35" spans="1:3" x14ac:dyDescent="0.25">
      <c r="A35" s="46" t="s">
        <v>1649</v>
      </c>
      <c r="B35" s="47" t="s">
        <v>1596</v>
      </c>
      <c r="C35" t="s">
        <v>169</v>
      </c>
    </row>
    <row r="36" spans="1:3" x14ac:dyDescent="0.25">
      <c r="A36" s="46" t="s">
        <v>1650</v>
      </c>
      <c r="B36" s="47" t="s">
        <v>1596</v>
      </c>
      <c r="C36" t="s">
        <v>208</v>
      </c>
    </row>
    <row r="37" spans="1:3" x14ac:dyDescent="0.25">
      <c r="A37" s="46" t="s">
        <v>1651</v>
      </c>
      <c r="B37" s="47" t="s">
        <v>1581</v>
      </c>
      <c r="C37" t="s">
        <v>2207</v>
      </c>
    </row>
    <row r="38" spans="1:3" x14ac:dyDescent="0.25">
      <c r="A38" s="46" t="s">
        <v>1681</v>
      </c>
      <c r="B38" s="47" t="s">
        <v>1596</v>
      </c>
      <c r="C38" t="s">
        <v>585</v>
      </c>
    </row>
    <row r="39" spans="1:3" x14ac:dyDescent="0.25">
      <c r="A39" s="46" t="s">
        <v>1682</v>
      </c>
      <c r="B39" s="47" t="s">
        <v>1596</v>
      </c>
      <c r="C39" t="s">
        <v>177</v>
      </c>
    </row>
    <row r="40" spans="1:3" x14ac:dyDescent="0.25">
      <c r="A40" s="46" t="s">
        <v>1704</v>
      </c>
      <c r="B40" s="47" t="s">
        <v>1596</v>
      </c>
      <c r="C40" t="s">
        <v>2232</v>
      </c>
    </row>
    <row r="41" spans="1:3" x14ac:dyDescent="0.25">
      <c r="A41" s="46" t="s">
        <v>1705</v>
      </c>
      <c r="B41" s="47" t="s">
        <v>1596</v>
      </c>
      <c r="C41" t="s">
        <v>2204</v>
      </c>
    </row>
    <row r="42" spans="1:3" x14ac:dyDescent="0.25">
      <c r="A42" s="46" t="s">
        <v>1716</v>
      </c>
      <c r="B42" s="47" t="s">
        <v>1602</v>
      </c>
      <c r="C42" t="s">
        <v>772</v>
      </c>
    </row>
    <row r="43" spans="1:3" x14ac:dyDescent="0.25">
      <c r="A43" s="46" t="s">
        <v>1772</v>
      </c>
      <c r="B43" s="47" t="s">
        <v>1596</v>
      </c>
      <c r="C43" t="s">
        <v>1275</v>
      </c>
    </row>
    <row r="44" spans="1:3" x14ac:dyDescent="0.25">
      <c r="A44" s="46" t="s">
        <v>1776</v>
      </c>
      <c r="B44" s="47" t="s">
        <v>1602</v>
      </c>
      <c r="C44" t="s">
        <v>2223</v>
      </c>
    </row>
    <row r="45" spans="1:3" x14ac:dyDescent="0.25">
      <c r="A45" t="s">
        <v>2262</v>
      </c>
      <c r="B45" s="47" t="s">
        <v>1596</v>
      </c>
      <c r="C45" t="s">
        <v>2263</v>
      </c>
    </row>
    <row r="46" spans="1:3" x14ac:dyDescent="0.25">
      <c r="A46"/>
      <c r="B46"/>
    </row>
    <row r="47" spans="1:3" x14ac:dyDescent="0.25">
      <c r="A47"/>
      <c r="B47"/>
    </row>
    <row r="48" spans="1:3" x14ac:dyDescent="0.25">
      <c r="A48"/>
      <c r="B48"/>
    </row>
    <row r="49" spans="1:2" x14ac:dyDescent="0.25">
      <c r="A49"/>
      <c r="B49"/>
    </row>
    <row r="50" spans="1:2" x14ac:dyDescent="0.25">
      <c r="A50"/>
      <c r="B50"/>
    </row>
    <row r="51" spans="1:2" x14ac:dyDescent="0.25">
      <c r="A51"/>
      <c r="B51"/>
    </row>
    <row r="52" spans="1:2" x14ac:dyDescent="0.25">
      <c r="A52"/>
      <c r="B52"/>
    </row>
    <row r="53" spans="1:2" x14ac:dyDescent="0.25">
      <c r="A53"/>
      <c r="B53"/>
    </row>
    <row r="54" spans="1:2" x14ac:dyDescent="0.25">
      <c r="A54"/>
      <c r="B54"/>
    </row>
    <row r="55" spans="1:2" x14ac:dyDescent="0.25">
      <c r="A55"/>
      <c r="B55"/>
    </row>
    <row r="56" spans="1:2" x14ac:dyDescent="0.25">
      <c r="A56"/>
      <c r="B56"/>
    </row>
    <row r="57" spans="1:2" x14ac:dyDescent="0.25">
      <c r="A57"/>
      <c r="B57"/>
    </row>
    <row r="58" spans="1:2" x14ac:dyDescent="0.25">
      <c r="A58"/>
      <c r="B58"/>
    </row>
    <row r="59" spans="1:2" x14ac:dyDescent="0.25">
      <c r="A59"/>
      <c r="B59"/>
    </row>
    <row r="60" spans="1:2" x14ac:dyDescent="0.25">
      <c r="A60"/>
      <c r="B60"/>
    </row>
    <row r="61" spans="1:2" x14ac:dyDescent="0.25">
      <c r="A61"/>
      <c r="B61"/>
    </row>
    <row r="62" spans="1:2" x14ac:dyDescent="0.25">
      <c r="A62"/>
      <c r="B62"/>
    </row>
    <row r="63" spans="1:2" x14ac:dyDescent="0.25">
      <c r="A63"/>
      <c r="B63"/>
    </row>
    <row r="64" spans="1:2" x14ac:dyDescent="0.25">
      <c r="A64"/>
      <c r="B64"/>
    </row>
    <row r="65" spans="1:2" x14ac:dyDescent="0.25">
      <c r="A65"/>
      <c r="B65"/>
    </row>
    <row r="66" spans="1:2" x14ac:dyDescent="0.25">
      <c r="A66"/>
      <c r="B66"/>
    </row>
    <row r="67" spans="1:2" x14ac:dyDescent="0.25">
      <c r="A67"/>
      <c r="B67"/>
    </row>
    <row r="68" spans="1:2" x14ac:dyDescent="0.25">
      <c r="A68"/>
      <c r="B68"/>
    </row>
    <row r="69" spans="1:2" x14ac:dyDescent="0.25">
      <c r="A69"/>
      <c r="B69"/>
    </row>
    <row r="70" spans="1:2" x14ac:dyDescent="0.25">
      <c r="A70"/>
      <c r="B70"/>
    </row>
    <row r="71" spans="1:2" x14ac:dyDescent="0.25">
      <c r="A71"/>
      <c r="B71"/>
    </row>
    <row r="72" spans="1:2" x14ac:dyDescent="0.25">
      <c r="A72"/>
      <c r="B72"/>
    </row>
    <row r="73" spans="1:2" x14ac:dyDescent="0.25">
      <c r="A73"/>
      <c r="B73"/>
    </row>
    <row r="74" spans="1:2" x14ac:dyDescent="0.25">
      <c r="A74"/>
      <c r="B74"/>
    </row>
    <row r="75" spans="1:2" x14ac:dyDescent="0.25">
      <c r="A75"/>
      <c r="B75"/>
    </row>
    <row r="76" spans="1:2" x14ac:dyDescent="0.25">
      <c r="A76"/>
      <c r="B76"/>
    </row>
    <row r="77" spans="1:2" x14ac:dyDescent="0.25">
      <c r="A77"/>
      <c r="B77"/>
    </row>
    <row r="78" spans="1:2" x14ac:dyDescent="0.25">
      <c r="A78"/>
      <c r="B78"/>
    </row>
    <row r="79" spans="1:2" x14ac:dyDescent="0.25">
      <c r="A79"/>
      <c r="B79"/>
    </row>
    <row r="80" spans="1:2" x14ac:dyDescent="0.25">
      <c r="A80"/>
      <c r="B80"/>
    </row>
    <row r="81" spans="1:2" x14ac:dyDescent="0.25">
      <c r="A81"/>
      <c r="B81"/>
    </row>
    <row r="82" spans="1:2" x14ac:dyDescent="0.25">
      <c r="A82"/>
      <c r="B82"/>
    </row>
    <row r="83" spans="1:2" x14ac:dyDescent="0.25">
      <c r="A83"/>
      <c r="B83"/>
    </row>
    <row r="84" spans="1:2" x14ac:dyDescent="0.25">
      <c r="A84"/>
      <c r="B84"/>
    </row>
    <row r="85" spans="1:2" x14ac:dyDescent="0.25">
      <c r="A85"/>
      <c r="B85"/>
    </row>
    <row r="86" spans="1:2" x14ac:dyDescent="0.25">
      <c r="A86"/>
      <c r="B86"/>
    </row>
    <row r="87" spans="1:2" x14ac:dyDescent="0.25">
      <c r="A87"/>
      <c r="B87"/>
    </row>
    <row r="88" spans="1:2" x14ac:dyDescent="0.25">
      <c r="A88"/>
      <c r="B88"/>
    </row>
    <row r="89" spans="1:2" x14ac:dyDescent="0.25">
      <c r="A89"/>
      <c r="B89"/>
    </row>
    <row r="90" spans="1:2" x14ac:dyDescent="0.25">
      <c r="A90"/>
      <c r="B90"/>
    </row>
    <row r="91" spans="1:2" x14ac:dyDescent="0.25">
      <c r="A91"/>
      <c r="B91"/>
    </row>
    <row r="92" spans="1:2" x14ac:dyDescent="0.25">
      <c r="A92"/>
      <c r="B92"/>
    </row>
    <row r="93" spans="1:2" x14ac:dyDescent="0.25">
      <c r="A93"/>
      <c r="B93"/>
    </row>
    <row r="94" spans="1:2" x14ac:dyDescent="0.25">
      <c r="A94"/>
      <c r="B94"/>
    </row>
    <row r="95" spans="1:2" x14ac:dyDescent="0.25">
      <c r="A95"/>
      <c r="B95"/>
    </row>
    <row r="96" spans="1:2" x14ac:dyDescent="0.25">
      <c r="A96"/>
      <c r="B96"/>
    </row>
    <row r="97" spans="1:2" x14ac:dyDescent="0.25">
      <c r="A97"/>
      <c r="B97"/>
    </row>
    <row r="98" spans="1:2" x14ac:dyDescent="0.25">
      <c r="A98"/>
      <c r="B98"/>
    </row>
    <row r="99" spans="1:2" x14ac:dyDescent="0.25">
      <c r="A99"/>
      <c r="B99"/>
    </row>
    <row r="100" spans="1:2" x14ac:dyDescent="0.25">
      <c r="A100"/>
      <c r="B100"/>
    </row>
    <row r="101" spans="1:2" x14ac:dyDescent="0.25">
      <c r="A101"/>
      <c r="B101"/>
    </row>
    <row r="102" spans="1:2" x14ac:dyDescent="0.25">
      <c r="A102"/>
      <c r="B102"/>
    </row>
    <row r="103" spans="1:2" x14ac:dyDescent="0.25">
      <c r="A103"/>
      <c r="B103"/>
    </row>
    <row r="104" spans="1:2" x14ac:dyDescent="0.25">
      <c r="A104"/>
      <c r="B104"/>
    </row>
    <row r="105" spans="1:2" x14ac:dyDescent="0.25">
      <c r="A105"/>
      <c r="B105"/>
    </row>
    <row r="106" spans="1:2" x14ac:dyDescent="0.25">
      <c r="A106"/>
      <c r="B106"/>
    </row>
    <row r="107" spans="1:2" x14ac:dyDescent="0.25">
      <c r="A107"/>
      <c r="B107"/>
    </row>
    <row r="108" spans="1:2" x14ac:dyDescent="0.25">
      <c r="A108"/>
      <c r="B108"/>
    </row>
    <row r="109" spans="1:2" x14ac:dyDescent="0.25">
      <c r="A109"/>
      <c r="B109"/>
    </row>
    <row r="110" spans="1:2" x14ac:dyDescent="0.25">
      <c r="A110"/>
      <c r="B110"/>
    </row>
    <row r="111" spans="1:2" x14ac:dyDescent="0.25">
      <c r="A111"/>
      <c r="B111"/>
    </row>
    <row r="112" spans="1:2" x14ac:dyDescent="0.25">
      <c r="A112"/>
      <c r="B112"/>
    </row>
    <row r="113" spans="1:2" x14ac:dyDescent="0.25">
      <c r="A113"/>
      <c r="B113"/>
    </row>
    <row r="114" spans="1:2" x14ac:dyDescent="0.25">
      <c r="A114"/>
      <c r="B114"/>
    </row>
    <row r="115" spans="1:2" x14ac:dyDescent="0.25">
      <c r="A115"/>
      <c r="B115"/>
    </row>
    <row r="116" spans="1:2" x14ac:dyDescent="0.25">
      <c r="A116"/>
      <c r="B116"/>
    </row>
    <row r="117" spans="1:2" x14ac:dyDescent="0.25">
      <c r="A117"/>
      <c r="B117"/>
    </row>
    <row r="118" spans="1:2" x14ac:dyDescent="0.25">
      <c r="A118"/>
      <c r="B118"/>
    </row>
    <row r="119" spans="1:2" x14ac:dyDescent="0.25">
      <c r="A119"/>
      <c r="B119"/>
    </row>
    <row r="120" spans="1:2" x14ac:dyDescent="0.25">
      <c r="A120"/>
      <c r="B120"/>
    </row>
    <row r="121" spans="1:2" x14ac:dyDescent="0.25">
      <c r="A121"/>
      <c r="B121"/>
    </row>
    <row r="122" spans="1:2" x14ac:dyDescent="0.25">
      <c r="A122"/>
      <c r="B122"/>
    </row>
    <row r="123" spans="1:2" x14ac:dyDescent="0.25">
      <c r="A123"/>
      <c r="B123"/>
    </row>
    <row r="124" spans="1:2" x14ac:dyDescent="0.25">
      <c r="A124"/>
      <c r="B124"/>
    </row>
    <row r="125" spans="1:2" x14ac:dyDescent="0.25">
      <c r="A125"/>
      <c r="B125"/>
    </row>
    <row r="126" spans="1:2" x14ac:dyDescent="0.25">
      <c r="A126"/>
      <c r="B126"/>
    </row>
    <row r="127" spans="1:2" x14ac:dyDescent="0.25">
      <c r="A127"/>
      <c r="B127"/>
    </row>
    <row r="128" spans="1:2" x14ac:dyDescent="0.25">
      <c r="A128"/>
      <c r="B128"/>
    </row>
    <row r="129" spans="1:2" x14ac:dyDescent="0.25">
      <c r="A129"/>
      <c r="B129"/>
    </row>
    <row r="130" spans="1:2" x14ac:dyDescent="0.25">
      <c r="A130"/>
      <c r="B130"/>
    </row>
    <row r="131" spans="1:2" x14ac:dyDescent="0.25">
      <c r="A131"/>
      <c r="B131"/>
    </row>
    <row r="132" spans="1:2" x14ac:dyDescent="0.25">
      <c r="A132"/>
      <c r="B132"/>
    </row>
    <row r="133" spans="1:2" x14ac:dyDescent="0.25">
      <c r="A133"/>
      <c r="B133"/>
    </row>
    <row r="134" spans="1:2" x14ac:dyDescent="0.25">
      <c r="A134"/>
      <c r="B134"/>
    </row>
    <row r="135" spans="1:2" x14ac:dyDescent="0.25">
      <c r="A135"/>
      <c r="B135"/>
    </row>
    <row r="136" spans="1:2" x14ac:dyDescent="0.25">
      <c r="A136"/>
      <c r="B136"/>
    </row>
    <row r="137" spans="1:2" x14ac:dyDescent="0.25">
      <c r="A137"/>
      <c r="B137"/>
    </row>
    <row r="138" spans="1:2" x14ac:dyDescent="0.25">
      <c r="A138"/>
      <c r="B138"/>
    </row>
    <row r="139" spans="1:2" x14ac:dyDescent="0.25">
      <c r="A139"/>
      <c r="B139"/>
    </row>
    <row r="140" spans="1:2" x14ac:dyDescent="0.25">
      <c r="A140"/>
      <c r="B140"/>
    </row>
    <row r="141" spans="1:2" x14ac:dyDescent="0.25">
      <c r="A141"/>
      <c r="B141"/>
    </row>
    <row r="142" spans="1:2" x14ac:dyDescent="0.25">
      <c r="A142"/>
      <c r="B142"/>
    </row>
    <row r="143" spans="1:2" x14ac:dyDescent="0.25">
      <c r="A143"/>
      <c r="B143"/>
    </row>
    <row r="144" spans="1:2" x14ac:dyDescent="0.25">
      <c r="A144"/>
      <c r="B144"/>
    </row>
    <row r="145" spans="1:2" x14ac:dyDescent="0.25">
      <c r="A145"/>
      <c r="B145"/>
    </row>
    <row r="146" spans="1:2" x14ac:dyDescent="0.25">
      <c r="A146"/>
      <c r="B146"/>
    </row>
    <row r="147" spans="1:2" x14ac:dyDescent="0.25">
      <c r="A147"/>
      <c r="B147"/>
    </row>
    <row r="148" spans="1:2" x14ac:dyDescent="0.25">
      <c r="A148"/>
      <c r="B148"/>
    </row>
    <row r="149" spans="1:2" x14ac:dyDescent="0.25">
      <c r="A149"/>
      <c r="B149"/>
    </row>
    <row r="150" spans="1:2" x14ac:dyDescent="0.25">
      <c r="A150"/>
      <c r="B150"/>
    </row>
    <row r="151" spans="1:2" x14ac:dyDescent="0.25">
      <c r="A151"/>
      <c r="B151"/>
    </row>
    <row r="152" spans="1:2" x14ac:dyDescent="0.25">
      <c r="A152"/>
      <c r="B152"/>
    </row>
    <row r="153" spans="1:2" x14ac:dyDescent="0.25">
      <c r="A153"/>
      <c r="B153"/>
    </row>
    <row r="154" spans="1:2" x14ac:dyDescent="0.25">
      <c r="A154"/>
      <c r="B154"/>
    </row>
    <row r="155" spans="1:2" x14ac:dyDescent="0.25">
      <c r="A155"/>
      <c r="B155"/>
    </row>
    <row r="156" spans="1:2" x14ac:dyDescent="0.25">
      <c r="A156"/>
      <c r="B156"/>
    </row>
    <row r="157" spans="1:2" x14ac:dyDescent="0.25">
      <c r="A157"/>
      <c r="B157"/>
    </row>
    <row r="158" spans="1:2" x14ac:dyDescent="0.25">
      <c r="A158"/>
      <c r="B158"/>
    </row>
    <row r="159" spans="1:2" x14ac:dyDescent="0.25">
      <c r="A159"/>
      <c r="B159"/>
    </row>
    <row r="160" spans="1:2" x14ac:dyDescent="0.25">
      <c r="A160"/>
      <c r="B160"/>
    </row>
    <row r="161" spans="1:2" x14ac:dyDescent="0.25">
      <c r="A161"/>
      <c r="B161"/>
    </row>
    <row r="162" spans="1:2" x14ac:dyDescent="0.25">
      <c r="A162"/>
      <c r="B162"/>
    </row>
    <row r="163" spans="1:2" x14ac:dyDescent="0.25">
      <c r="A163"/>
      <c r="B163"/>
    </row>
    <row r="164" spans="1:2" x14ac:dyDescent="0.25">
      <c r="A164"/>
      <c r="B164"/>
    </row>
    <row r="165" spans="1:2" x14ac:dyDescent="0.25">
      <c r="A165"/>
      <c r="B165"/>
    </row>
    <row r="166" spans="1:2" x14ac:dyDescent="0.25">
      <c r="A166"/>
      <c r="B166"/>
    </row>
    <row r="167" spans="1:2" x14ac:dyDescent="0.25">
      <c r="A167"/>
      <c r="B167"/>
    </row>
    <row r="168" spans="1:2" x14ac:dyDescent="0.25">
      <c r="A168"/>
      <c r="B168"/>
    </row>
    <row r="169" spans="1:2" x14ac:dyDescent="0.25">
      <c r="A169"/>
      <c r="B169"/>
    </row>
    <row r="170" spans="1:2" x14ac:dyDescent="0.25">
      <c r="A170"/>
      <c r="B170"/>
    </row>
    <row r="171" spans="1:2" x14ac:dyDescent="0.25">
      <c r="A171"/>
      <c r="B171"/>
    </row>
    <row r="172" spans="1:2" x14ac:dyDescent="0.25">
      <c r="A172"/>
      <c r="B172"/>
    </row>
    <row r="173" spans="1:2" x14ac:dyDescent="0.25">
      <c r="A173"/>
      <c r="B173"/>
    </row>
    <row r="174" spans="1:2" x14ac:dyDescent="0.25">
      <c r="A174"/>
      <c r="B174"/>
    </row>
    <row r="175" spans="1:2" x14ac:dyDescent="0.25">
      <c r="A175"/>
      <c r="B175"/>
    </row>
    <row r="176" spans="1:2" x14ac:dyDescent="0.25">
      <c r="A176"/>
      <c r="B176"/>
    </row>
    <row r="177" spans="1:2" x14ac:dyDescent="0.25">
      <c r="A177"/>
      <c r="B177"/>
    </row>
    <row r="178" spans="1:2" x14ac:dyDescent="0.25">
      <c r="A178"/>
      <c r="B178"/>
    </row>
    <row r="179" spans="1:2" x14ac:dyDescent="0.25">
      <c r="A179"/>
      <c r="B179"/>
    </row>
    <row r="180" spans="1:2" x14ac:dyDescent="0.25">
      <c r="A180"/>
      <c r="B180"/>
    </row>
    <row r="181" spans="1:2" x14ac:dyDescent="0.25">
      <c r="A181"/>
      <c r="B181"/>
    </row>
    <row r="182" spans="1:2" x14ac:dyDescent="0.25">
      <c r="A182"/>
      <c r="B182"/>
    </row>
    <row r="183" spans="1:2" x14ac:dyDescent="0.25">
      <c r="A183"/>
      <c r="B183"/>
    </row>
    <row r="184" spans="1:2" x14ac:dyDescent="0.25">
      <c r="A184"/>
      <c r="B184"/>
    </row>
    <row r="185" spans="1:2" x14ac:dyDescent="0.25">
      <c r="A185"/>
      <c r="B185"/>
    </row>
    <row r="186" spans="1:2" x14ac:dyDescent="0.25">
      <c r="A186"/>
      <c r="B186"/>
    </row>
    <row r="187" spans="1:2" x14ac:dyDescent="0.25">
      <c r="A187"/>
      <c r="B187"/>
    </row>
    <row r="188" spans="1:2" x14ac:dyDescent="0.25">
      <c r="A188"/>
      <c r="B188"/>
    </row>
    <row r="189" spans="1:2" x14ac:dyDescent="0.25">
      <c r="A189"/>
      <c r="B189"/>
    </row>
    <row r="190" spans="1:2" x14ac:dyDescent="0.25">
      <c r="A190"/>
      <c r="B190"/>
    </row>
    <row r="191" spans="1:2" x14ac:dyDescent="0.25">
      <c r="A191"/>
      <c r="B191"/>
    </row>
    <row r="192" spans="1:2" x14ac:dyDescent="0.25">
      <c r="A192"/>
      <c r="B192"/>
    </row>
    <row r="193" spans="1:2" x14ac:dyDescent="0.25">
      <c r="A193"/>
      <c r="B193"/>
    </row>
    <row r="194" spans="1:2" x14ac:dyDescent="0.25">
      <c r="A194"/>
      <c r="B194"/>
    </row>
    <row r="195" spans="1:2" x14ac:dyDescent="0.25">
      <c r="A195"/>
      <c r="B195"/>
    </row>
    <row r="196" spans="1:2" x14ac:dyDescent="0.25">
      <c r="A196"/>
      <c r="B196"/>
    </row>
    <row r="197" spans="1:2" x14ac:dyDescent="0.25">
      <c r="A197"/>
      <c r="B197"/>
    </row>
    <row r="198" spans="1:2" x14ac:dyDescent="0.25">
      <c r="A198"/>
      <c r="B198"/>
    </row>
    <row r="199" spans="1:2" x14ac:dyDescent="0.25">
      <c r="A199"/>
      <c r="B199"/>
    </row>
    <row r="200" spans="1:2" x14ac:dyDescent="0.25">
      <c r="A200"/>
      <c r="B200"/>
    </row>
    <row r="201" spans="1:2" x14ac:dyDescent="0.25">
      <c r="A201"/>
      <c r="B201"/>
    </row>
    <row r="202" spans="1:2" x14ac:dyDescent="0.25">
      <c r="A202"/>
      <c r="B202"/>
    </row>
    <row r="203" spans="1:2" x14ac:dyDescent="0.25">
      <c r="A203"/>
      <c r="B203"/>
    </row>
    <row r="204" spans="1:2" x14ac:dyDescent="0.25">
      <c r="A204"/>
      <c r="B204"/>
    </row>
    <row r="205" spans="1:2" x14ac:dyDescent="0.25">
      <c r="A205"/>
      <c r="B205"/>
    </row>
    <row r="206" spans="1:2" x14ac:dyDescent="0.25">
      <c r="A206"/>
      <c r="B206"/>
    </row>
    <row r="207" spans="1:2" x14ac:dyDescent="0.25">
      <c r="A207"/>
      <c r="B207"/>
    </row>
    <row r="208" spans="1:2" x14ac:dyDescent="0.25">
      <c r="A208"/>
      <c r="B208"/>
    </row>
    <row r="209" spans="1:2" x14ac:dyDescent="0.25">
      <c r="A209"/>
      <c r="B209"/>
    </row>
    <row r="210" spans="1:2" x14ac:dyDescent="0.25">
      <c r="A210"/>
      <c r="B210"/>
    </row>
    <row r="211" spans="1:2" x14ac:dyDescent="0.25">
      <c r="A211"/>
      <c r="B211"/>
    </row>
    <row r="212" spans="1:2" x14ac:dyDescent="0.25">
      <c r="A212"/>
      <c r="B212"/>
    </row>
    <row r="213" spans="1:2" x14ac:dyDescent="0.25">
      <c r="A213"/>
      <c r="B213"/>
    </row>
    <row r="214" spans="1:2" x14ac:dyDescent="0.25">
      <c r="A214"/>
      <c r="B214"/>
    </row>
    <row r="215" spans="1:2" x14ac:dyDescent="0.25">
      <c r="A215"/>
      <c r="B215"/>
    </row>
    <row r="216" spans="1:2" x14ac:dyDescent="0.25">
      <c r="A216"/>
      <c r="B216"/>
    </row>
    <row r="217" spans="1:2" x14ac:dyDescent="0.25">
      <c r="A217"/>
      <c r="B217"/>
    </row>
    <row r="218" spans="1:2" x14ac:dyDescent="0.25">
      <c r="A218"/>
      <c r="B218"/>
    </row>
    <row r="219" spans="1:2" x14ac:dyDescent="0.25">
      <c r="A219"/>
      <c r="B219"/>
    </row>
    <row r="220" spans="1:2" x14ac:dyDescent="0.25">
      <c r="A220"/>
      <c r="B220"/>
    </row>
    <row r="221" spans="1:2" x14ac:dyDescent="0.25">
      <c r="A221"/>
      <c r="B221"/>
    </row>
    <row r="222" spans="1:2" x14ac:dyDescent="0.25">
      <c r="A222"/>
      <c r="B222"/>
    </row>
    <row r="223" spans="1:2" x14ac:dyDescent="0.25">
      <c r="A223"/>
      <c r="B223"/>
    </row>
    <row r="224" spans="1:2" x14ac:dyDescent="0.25">
      <c r="A224"/>
      <c r="B224"/>
    </row>
    <row r="225" spans="1:2" x14ac:dyDescent="0.25">
      <c r="A225"/>
      <c r="B225"/>
    </row>
    <row r="226" spans="1:2" x14ac:dyDescent="0.25">
      <c r="A226"/>
      <c r="B226"/>
    </row>
    <row r="227" spans="1:2" x14ac:dyDescent="0.25">
      <c r="A227"/>
      <c r="B227"/>
    </row>
    <row r="228" spans="1:2" x14ac:dyDescent="0.25">
      <c r="A228"/>
      <c r="B228"/>
    </row>
    <row r="229" spans="1:2" x14ac:dyDescent="0.25">
      <c r="A229"/>
      <c r="B229"/>
    </row>
    <row r="230" spans="1:2" x14ac:dyDescent="0.25">
      <c r="A230"/>
      <c r="B230"/>
    </row>
    <row r="231" spans="1:2" x14ac:dyDescent="0.25">
      <c r="A231"/>
      <c r="B231"/>
    </row>
    <row r="232" spans="1:2" x14ac:dyDescent="0.25">
      <c r="A232"/>
      <c r="B232"/>
    </row>
    <row r="233" spans="1:2" x14ac:dyDescent="0.25">
      <c r="A233"/>
      <c r="B233"/>
    </row>
    <row r="234" spans="1:2" x14ac:dyDescent="0.25">
      <c r="A234"/>
      <c r="B234"/>
    </row>
    <row r="235" spans="1:2" x14ac:dyDescent="0.25">
      <c r="A235"/>
      <c r="B235"/>
    </row>
    <row r="236" spans="1:2" x14ac:dyDescent="0.25">
      <c r="A236"/>
      <c r="B236"/>
    </row>
    <row r="237" spans="1:2" x14ac:dyDescent="0.25">
      <c r="A237"/>
      <c r="B237"/>
    </row>
    <row r="238" spans="1:2" x14ac:dyDescent="0.25">
      <c r="A238"/>
      <c r="B238"/>
    </row>
    <row r="239" spans="1:2" x14ac:dyDescent="0.25">
      <c r="A239"/>
      <c r="B239"/>
    </row>
    <row r="240" spans="1:2" x14ac:dyDescent="0.25">
      <c r="A240"/>
      <c r="B240"/>
    </row>
    <row r="241" spans="1:2" x14ac:dyDescent="0.25">
      <c r="A241"/>
      <c r="B241"/>
    </row>
    <row r="242" spans="1:2" x14ac:dyDescent="0.25">
      <c r="A242"/>
      <c r="B242"/>
    </row>
    <row r="243" spans="1:2" x14ac:dyDescent="0.25">
      <c r="A243"/>
      <c r="B243"/>
    </row>
    <row r="244" spans="1:2" x14ac:dyDescent="0.25">
      <c r="A244"/>
      <c r="B244"/>
    </row>
    <row r="245" spans="1:2" x14ac:dyDescent="0.25">
      <c r="A245"/>
      <c r="B245"/>
    </row>
    <row r="246" spans="1:2" x14ac:dyDescent="0.25">
      <c r="A246"/>
      <c r="B246"/>
    </row>
    <row r="247" spans="1:2" x14ac:dyDescent="0.25">
      <c r="A247"/>
      <c r="B247"/>
    </row>
    <row r="248" spans="1:2" x14ac:dyDescent="0.25">
      <c r="A248"/>
      <c r="B248"/>
    </row>
    <row r="249" spans="1:2" x14ac:dyDescent="0.25">
      <c r="A249"/>
      <c r="B249"/>
    </row>
    <row r="250" spans="1:2" x14ac:dyDescent="0.25">
      <c r="A250"/>
      <c r="B250"/>
    </row>
    <row r="251" spans="1:2" x14ac:dyDescent="0.25">
      <c r="A251"/>
      <c r="B251"/>
    </row>
    <row r="252" spans="1:2" x14ac:dyDescent="0.25">
      <c r="A252"/>
      <c r="B252"/>
    </row>
    <row r="253" spans="1:2" x14ac:dyDescent="0.25">
      <c r="A253"/>
      <c r="B253"/>
    </row>
    <row r="254" spans="1:2" x14ac:dyDescent="0.25">
      <c r="A254"/>
      <c r="B254"/>
    </row>
    <row r="255" spans="1:2" x14ac:dyDescent="0.25">
      <c r="A255"/>
      <c r="B255"/>
    </row>
    <row r="256" spans="1:2" x14ac:dyDescent="0.25">
      <c r="A256"/>
      <c r="B256"/>
    </row>
    <row r="257" spans="1:2" x14ac:dyDescent="0.25">
      <c r="A257"/>
      <c r="B257"/>
    </row>
    <row r="258" spans="1:2" x14ac:dyDescent="0.25">
      <c r="A258"/>
      <c r="B258"/>
    </row>
    <row r="259" spans="1:2" x14ac:dyDescent="0.25">
      <c r="A259"/>
      <c r="B259"/>
    </row>
    <row r="260" spans="1:2" x14ac:dyDescent="0.25">
      <c r="A260"/>
      <c r="B260"/>
    </row>
    <row r="261" spans="1:2" x14ac:dyDescent="0.25">
      <c r="A261"/>
      <c r="B261"/>
    </row>
    <row r="262" spans="1:2" x14ac:dyDescent="0.25">
      <c r="A262"/>
      <c r="B262"/>
    </row>
    <row r="263" spans="1:2" x14ac:dyDescent="0.25">
      <c r="A263"/>
      <c r="B263"/>
    </row>
    <row r="264" spans="1:2" x14ac:dyDescent="0.25">
      <c r="A264"/>
      <c r="B264"/>
    </row>
    <row r="265" spans="1:2" x14ac:dyDescent="0.25">
      <c r="A265"/>
      <c r="B265"/>
    </row>
    <row r="266" spans="1:2" x14ac:dyDescent="0.25">
      <c r="A266"/>
      <c r="B266"/>
    </row>
    <row r="267" spans="1:2" x14ac:dyDescent="0.25">
      <c r="A267"/>
      <c r="B267"/>
    </row>
    <row r="268" spans="1:2" x14ac:dyDescent="0.25">
      <c r="A268"/>
      <c r="B268"/>
    </row>
    <row r="269" spans="1:2" x14ac:dyDescent="0.25">
      <c r="A269"/>
      <c r="B269"/>
    </row>
    <row r="270" spans="1:2" x14ac:dyDescent="0.25">
      <c r="A270"/>
      <c r="B270"/>
    </row>
    <row r="271" spans="1:2" x14ac:dyDescent="0.25">
      <c r="A271"/>
      <c r="B271"/>
    </row>
    <row r="272" spans="1:2" x14ac:dyDescent="0.25">
      <c r="A272"/>
      <c r="B272"/>
    </row>
    <row r="273" spans="1:2" x14ac:dyDescent="0.25">
      <c r="A273"/>
      <c r="B273"/>
    </row>
    <row r="274" spans="1:2" x14ac:dyDescent="0.25">
      <c r="A274"/>
      <c r="B274"/>
    </row>
    <row r="275" spans="1:2" x14ac:dyDescent="0.25">
      <c r="A275"/>
      <c r="B275"/>
    </row>
    <row r="276" spans="1:2" x14ac:dyDescent="0.25">
      <c r="A276"/>
      <c r="B276"/>
    </row>
    <row r="277" spans="1:2" x14ac:dyDescent="0.25">
      <c r="A277"/>
      <c r="B277"/>
    </row>
    <row r="278" spans="1:2" x14ac:dyDescent="0.25">
      <c r="A278"/>
      <c r="B278"/>
    </row>
    <row r="279" spans="1:2" x14ac:dyDescent="0.25">
      <c r="A279"/>
      <c r="B279"/>
    </row>
    <row r="280" spans="1:2" x14ac:dyDescent="0.25">
      <c r="A280"/>
      <c r="B280"/>
    </row>
    <row r="281" spans="1:2" x14ac:dyDescent="0.25">
      <c r="A281"/>
      <c r="B281"/>
    </row>
    <row r="282" spans="1:2" x14ac:dyDescent="0.25">
      <c r="A282"/>
      <c r="B282"/>
    </row>
    <row r="283" spans="1:2" x14ac:dyDescent="0.25">
      <c r="A283"/>
      <c r="B283"/>
    </row>
    <row r="284" spans="1:2" x14ac:dyDescent="0.25">
      <c r="A284"/>
      <c r="B284"/>
    </row>
    <row r="285" spans="1:2" x14ac:dyDescent="0.25">
      <c r="A285"/>
      <c r="B285"/>
    </row>
    <row r="286" spans="1:2" x14ac:dyDescent="0.25">
      <c r="A286"/>
      <c r="B286"/>
    </row>
    <row r="287" spans="1:2" x14ac:dyDescent="0.25">
      <c r="A287"/>
      <c r="B287"/>
    </row>
    <row r="288" spans="1:2" x14ac:dyDescent="0.25">
      <c r="A288"/>
      <c r="B288"/>
    </row>
    <row r="289" spans="1:2" x14ac:dyDescent="0.25">
      <c r="A289"/>
      <c r="B289"/>
    </row>
    <row r="290" spans="1:2" x14ac:dyDescent="0.25">
      <c r="A290"/>
      <c r="B290"/>
    </row>
    <row r="291" spans="1:2" x14ac:dyDescent="0.25">
      <c r="A291"/>
      <c r="B291"/>
    </row>
    <row r="292" spans="1:2" x14ac:dyDescent="0.25">
      <c r="A292"/>
      <c r="B292"/>
    </row>
    <row r="293" spans="1:2" x14ac:dyDescent="0.25">
      <c r="A293"/>
      <c r="B293"/>
    </row>
    <row r="294" spans="1:2" x14ac:dyDescent="0.25">
      <c r="A294"/>
      <c r="B294"/>
    </row>
    <row r="295" spans="1:2" x14ac:dyDescent="0.25">
      <c r="A295"/>
      <c r="B295"/>
    </row>
    <row r="296" spans="1:2" x14ac:dyDescent="0.25">
      <c r="A296"/>
      <c r="B296"/>
    </row>
    <row r="297" spans="1:2" x14ac:dyDescent="0.25">
      <c r="A297"/>
      <c r="B297"/>
    </row>
    <row r="298" spans="1:2" x14ac:dyDescent="0.25">
      <c r="A298"/>
      <c r="B298"/>
    </row>
    <row r="299" spans="1:2" x14ac:dyDescent="0.25">
      <c r="A299"/>
      <c r="B299"/>
    </row>
    <row r="300" spans="1:2" x14ac:dyDescent="0.25">
      <c r="A300"/>
      <c r="B300"/>
    </row>
    <row r="301" spans="1:2" x14ac:dyDescent="0.25">
      <c r="A301"/>
      <c r="B301"/>
    </row>
    <row r="302" spans="1:2" x14ac:dyDescent="0.25">
      <c r="A302"/>
      <c r="B302"/>
    </row>
    <row r="303" spans="1:2" x14ac:dyDescent="0.25">
      <c r="A303"/>
      <c r="B303"/>
    </row>
    <row r="304" spans="1:2" x14ac:dyDescent="0.25">
      <c r="A304"/>
      <c r="B304"/>
    </row>
    <row r="305" spans="1:2" x14ac:dyDescent="0.25">
      <c r="A305"/>
      <c r="B305"/>
    </row>
    <row r="306" spans="1:2" x14ac:dyDescent="0.25">
      <c r="A306"/>
      <c r="B306"/>
    </row>
    <row r="307" spans="1:2" x14ac:dyDescent="0.25">
      <c r="A307"/>
      <c r="B307"/>
    </row>
    <row r="308" spans="1:2" x14ac:dyDescent="0.25">
      <c r="A308"/>
      <c r="B308"/>
    </row>
    <row r="309" spans="1:2" x14ac:dyDescent="0.25">
      <c r="A309"/>
      <c r="B309"/>
    </row>
    <row r="310" spans="1:2" x14ac:dyDescent="0.25">
      <c r="A310"/>
      <c r="B310"/>
    </row>
    <row r="311" spans="1:2" x14ac:dyDescent="0.25">
      <c r="A311"/>
      <c r="B311"/>
    </row>
    <row r="312" spans="1:2" x14ac:dyDescent="0.25">
      <c r="A312"/>
      <c r="B312"/>
    </row>
    <row r="313" spans="1:2" x14ac:dyDescent="0.25">
      <c r="A313"/>
      <c r="B313"/>
    </row>
    <row r="314" spans="1:2" x14ac:dyDescent="0.25">
      <c r="A314"/>
      <c r="B314"/>
    </row>
    <row r="315" spans="1:2" x14ac:dyDescent="0.25">
      <c r="A315"/>
      <c r="B315"/>
    </row>
    <row r="316" spans="1:2" x14ac:dyDescent="0.25">
      <c r="A316"/>
      <c r="B316"/>
    </row>
    <row r="317" spans="1:2" x14ac:dyDescent="0.25">
      <c r="A317"/>
      <c r="B317"/>
    </row>
    <row r="318" spans="1:2" x14ac:dyDescent="0.25">
      <c r="A318"/>
      <c r="B318"/>
    </row>
    <row r="319" spans="1:2" x14ac:dyDescent="0.25">
      <c r="A319"/>
      <c r="B319"/>
    </row>
    <row r="320" spans="1:2" x14ac:dyDescent="0.25">
      <c r="A320"/>
      <c r="B320"/>
    </row>
    <row r="321" spans="1:2" x14ac:dyDescent="0.25">
      <c r="A321"/>
      <c r="B321"/>
    </row>
    <row r="322" spans="1:2" x14ac:dyDescent="0.25">
      <c r="A322"/>
      <c r="B322"/>
    </row>
    <row r="323" spans="1:2" x14ac:dyDescent="0.25">
      <c r="A323"/>
      <c r="B323"/>
    </row>
    <row r="324" spans="1:2" x14ac:dyDescent="0.25">
      <c r="A324"/>
      <c r="B324"/>
    </row>
    <row r="325" spans="1:2" x14ac:dyDescent="0.25">
      <c r="A325"/>
      <c r="B325"/>
    </row>
    <row r="326" spans="1:2" x14ac:dyDescent="0.25">
      <c r="A326"/>
      <c r="B326"/>
    </row>
    <row r="327" spans="1:2" x14ac:dyDescent="0.25">
      <c r="A327"/>
      <c r="B327"/>
    </row>
    <row r="328" spans="1:2" x14ac:dyDescent="0.25">
      <c r="A328"/>
      <c r="B328"/>
    </row>
    <row r="329" spans="1:2" x14ac:dyDescent="0.25">
      <c r="A329"/>
      <c r="B329"/>
    </row>
    <row r="330" spans="1:2" x14ac:dyDescent="0.25">
      <c r="A330"/>
      <c r="B330"/>
    </row>
    <row r="331" spans="1:2" x14ac:dyDescent="0.25">
      <c r="A331"/>
      <c r="B331"/>
    </row>
    <row r="332" spans="1:2" x14ac:dyDescent="0.25">
      <c r="A332"/>
      <c r="B332"/>
    </row>
    <row r="333" spans="1:2" x14ac:dyDescent="0.25">
      <c r="A333"/>
      <c r="B333"/>
    </row>
    <row r="334" spans="1:2" x14ac:dyDescent="0.25">
      <c r="A334"/>
      <c r="B334"/>
    </row>
    <row r="335" spans="1:2" x14ac:dyDescent="0.25">
      <c r="A335"/>
      <c r="B335"/>
    </row>
    <row r="336" spans="1:2" x14ac:dyDescent="0.25">
      <c r="A336"/>
      <c r="B336"/>
    </row>
    <row r="337" spans="1:2" x14ac:dyDescent="0.25">
      <c r="A337"/>
      <c r="B337"/>
    </row>
    <row r="338" spans="1:2" x14ac:dyDescent="0.25">
      <c r="A338"/>
      <c r="B338"/>
    </row>
    <row r="339" spans="1:2" x14ac:dyDescent="0.25">
      <c r="A339"/>
      <c r="B339"/>
    </row>
    <row r="340" spans="1:2" x14ac:dyDescent="0.25">
      <c r="A340"/>
      <c r="B340"/>
    </row>
    <row r="341" spans="1:2" x14ac:dyDescent="0.25">
      <c r="A341"/>
      <c r="B341"/>
    </row>
    <row r="342" spans="1:2" x14ac:dyDescent="0.25">
      <c r="A342"/>
      <c r="B342"/>
    </row>
    <row r="343" spans="1:2" x14ac:dyDescent="0.25">
      <c r="A343"/>
      <c r="B343"/>
    </row>
    <row r="344" spans="1:2" x14ac:dyDescent="0.25">
      <c r="A344"/>
      <c r="B344"/>
    </row>
    <row r="345" spans="1:2" x14ac:dyDescent="0.25">
      <c r="A345"/>
      <c r="B345"/>
    </row>
    <row r="346" spans="1:2" x14ac:dyDescent="0.25">
      <c r="A346"/>
      <c r="B346"/>
    </row>
    <row r="347" spans="1:2" x14ac:dyDescent="0.25">
      <c r="A347"/>
      <c r="B347"/>
    </row>
    <row r="348" spans="1:2" x14ac:dyDescent="0.25">
      <c r="A348"/>
      <c r="B348"/>
    </row>
    <row r="349" spans="1:2" x14ac:dyDescent="0.25">
      <c r="A349"/>
      <c r="B349"/>
    </row>
    <row r="350" spans="1:2" x14ac:dyDescent="0.25">
      <c r="A350"/>
      <c r="B350"/>
    </row>
    <row r="351" spans="1:2" x14ac:dyDescent="0.25">
      <c r="A351"/>
      <c r="B351"/>
    </row>
    <row r="352" spans="1:2" x14ac:dyDescent="0.25">
      <c r="A352"/>
      <c r="B352"/>
    </row>
    <row r="353" spans="1:2" x14ac:dyDescent="0.25">
      <c r="A353"/>
      <c r="B353"/>
    </row>
    <row r="354" spans="1:2" x14ac:dyDescent="0.25">
      <c r="A354"/>
      <c r="B354"/>
    </row>
    <row r="355" spans="1:2" x14ac:dyDescent="0.25">
      <c r="A355"/>
      <c r="B355"/>
    </row>
    <row r="356" spans="1:2" x14ac:dyDescent="0.25">
      <c r="A356"/>
      <c r="B356"/>
    </row>
    <row r="357" spans="1:2" x14ac:dyDescent="0.25">
      <c r="A357"/>
      <c r="B357"/>
    </row>
    <row r="358" spans="1:2" x14ac:dyDescent="0.25">
      <c r="A358"/>
      <c r="B358"/>
    </row>
    <row r="359" spans="1:2" x14ac:dyDescent="0.25">
      <c r="A359"/>
      <c r="B359"/>
    </row>
    <row r="360" spans="1:2" x14ac:dyDescent="0.25">
      <c r="A360"/>
      <c r="B360"/>
    </row>
    <row r="361" spans="1:2" x14ac:dyDescent="0.25">
      <c r="A361"/>
      <c r="B361"/>
    </row>
    <row r="362" spans="1:2" x14ac:dyDescent="0.25">
      <c r="A362"/>
      <c r="B362"/>
    </row>
    <row r="363" spans="1:2" x14ac:dyDescent="0.25">
      <c r="A363"/>
      <c r="B363"/>
    </row>
    <row r="364" spans="1:2" x14ac:dyDescent="0.25">
      <c r="A364"/>
      <c r="B364"/>
    </row>
    <row r="365" spans="1:2" x14ac:dyDescent="0.25">
      <c r="A365"/>
      <c r="B365"/>
    </row>
    <row r="366" spans="1:2" x14ac:dyDescent="0.25">
      <c r="A366"/>
      <c r="B366"/>
    </row>
    <row r="367" spans="1:2" x14ac:dyDescent="0.25">
      <c r="A367"/>
      <c r="B367"/>
    </row>
    <row r="368" spans="1:2" x14ac:dyDescent="0.25">
      <c r="A368"/>
      <c r="B368"/>
    </row>
    <row r="369" spans="1:2" x14ac:dyDescent="0.25">
      <c r="A369"/>
      <c r="B369"/>
    </row>
    <row r="370" spans="1:2" x14ac:dyDescent="0.25">
      <c r="A370"/>
      <c r="B370"/>
    </row>
    <row r="371" spans="1:2" x14ac:dyDescent="0.25">
      <c r="A371"/>
      <c r="B371"/>
    </row>
    <row r="372" spans="1:2" x14ac:dyDescent="0.25">
      <c r="A372"/>
      <c r="B372"/>
    </row>
    <row r="373" spans="1:2" x14ac:dyDescent="0.25">
      <c r="A373"/>
      <c r="B373"/>
    </row>
    <row r="374" spans="1:2" x14ac:dyDescent="0.25">
      <c r="A374"/>
      <c r="B374"/>
    </row>
    <row r="375" spans="1:2" x14ac:dyDescent="0.25">
      <c r="A375"/>
      <c r="B375"/>
    </row>
    <row r="376" spans="1:2" x14ac:dyDescent="0.25">
      <c r="A376"/>
      <c r="B376"/>
    </row>
    <row r="377" spans="1:2" x14ac:dyDescent="0.25">
      <c r="A377"/>
      <c r="B377"/>
    </row>
    <row r="378" spans="1:2" x14ac:dyDescent="0.25">
      <c r="A378"/>
      <c r="B378"/>
    </row>
    <row r="379" spans="1:2" x14ac:dyDescent="0.25">
      <c r="A379"/>
      <c r="B379"/>
    </row>
    <row r="380" spans="1:2" x14ac:dyDescent="0.25">
      <c r="A380"/>
      <c r="B380"/>
    </row>
    <row r="381" spans="1:2" x14ac:dyDescent="0.25">
      <c r="A381"/>
      <c r="B381"/>
    </row>
    <row r="382" spans="1:2" x14ac:dyDescent="0.25">
      <c r="A382"/>
      <c r="B382"/>
    </row>
    <row r="383" spans="1:2" x14ac:dyDescent="0.25">
      <c r="A383"/>
      <c r="B383"/>
    </row>
    <row r="384" spans="1:2" x14ac:dyDescent="0.25">
      <c r="A384"/>
      <c r="B384"/>
    </row>
    <row r="385" spans="1:2" x14ac:dyDescent="0.25">
      <c r="A385"/>
      <c r="B385"/>
    </row>
    <row r="386" spans="1:2" x14ac:dyDescent="0.25">
      <c r="A386"/>
      <c r="B386"/>
    </row>
    <row r="387" spans="1:2" x14ac:dyDescent="0.25">
      <c r="A387"/>
      <c r="B387"/>
    </row>
    <row r="388" spans="1:2" x14ac:dyDescent="0.25">
      <c r="A388"/>
      <c r="B388"/>
    </row>
    <row r="389" spans="1:2" x14ac:dyDescent="0.25">
      <c r="A389"/>
      <c r="B389"/>
    </row>
    <row r="390" spans="1:2" x14ac:dyDescent="0.25">
      <c r="A390"/>
      <c r="B390"/>
    </row>
    <row r="391" spans="1:2" x14ac:dyDescent="0.25">
      <c r="A391"/>
      <c r="B391"/>
    </row>
    <row r="392" spans="1:2" x14ac:dyDescent="0.25">
      <c r="A392"/>
      <c r="B392"/>
    </row>
    <row r="393" spans="1:2" x14ac:dyDescent="0.25">
      <c r="A393"/>
      <c r="B393"/>
    </row>
    <row r="394" spans="1:2" x14ac:dyDescent="0.25">
      <c r="A394"/>
      <c r="B394"/>
    </row>
    <row r="395" spans="1:2" x14ac:dyDescent="0.25">
      <c r="A395"/>
      <c r="B395"/>
    </row>
    <row r="396" spans="1:2" x14ac:dyDescent="0.25">
      <c r="A396"/>
      <c r="B396"/>
    </row>
    <row r="397" spans="1:2" x14ac:dyDescent="0.25">
      <c r="A397"/>
      <c r="B397"/>
    </row>
    <row r="398" spans="1:2" x14ac:dyDescent="0.25">
      <c r="A398"/>
      <c r="B398"/>
    </row>
    <row r="399" spans="1:2" x14ac:dyDescent="0.25">
      <c r="A399"/>
      <c r="B399"/>
    </row>
    <row r="400" spans="1:2" x14ac:dyDescent="0.25">
      <c r="A400"/>
      <c r="B400"/>
    </row>
    <row r="401" spans="1:2" x14ac:dyDescent="0.25">
      <c r="A401"/>
      <c r="B401"/>
    </row>
    <row r="402" spans="1:2" x14ac:dyDescent="0.25">
      <c r="A402"/>
      <c r="B402"/>
    </row>
    <row r="403" spans="1:2" x14ac:dyDescent="0.25">
      <c r="A403"/>
      <c r="B403"/>
    </row>
    <row r="404" spans="1:2" x14ac:dyDescent="0.25">
      <c r="A404"/>
      <c r="B404"/>
    </row>
    <row r="405" spans="1:2" x14ac:dyDescent="0.25">
      <c r="A405"/>
      <c r="B405"/>
    </row>
    <row r="406" spans="1:2" x14ac:dyDescent="0.25">
      <c r="A406"/>
      <c r="B406"/>
    </row>
    <row r="407" spans="1:2" x14ac:dyDescent="0.25">
      <c r="A407"/>
      <c r="B407"/>
    </row>
    <row r="408" spans="1:2" x14ac:dyDescent="0.25">
      <c r="A408"/>
      <c r="B408"/>
    </row>
    <row r="409" spans="1:2" x14ac:dyDescent="0.25">
      <c r="A409"/>
      <c r="B409"/>
    </row>
    <row r="410" spans="1:2" x14ac:dyDescent="0.25">
      <c r="A410"/>
      <c r="B410"/>
    </row>
    <row r="411" spans="1:2" x14ac:dyDescent="0.25">
      <c r="A411"/>
      <c r="B411"/>
    </row>
    <row r="412" spans="1:2" x14ac:dyDescent="0.25">
      <c r="A412"/>
      <c r="B412"/>
    </row>
    <row r="413" spans="1:2" x14ac:dyDescent="0.25">
      <c r="A413"/>
      <c r="B413"/>
    </row>
    <row r="414" spans="1:2" x14ac:dyDescent="0.25">
      <c r="A414"/>
      <c r="B414"/>
    </row>
    <row r="415" spans="1:2" x14ac:dyDescent="0.25">
      <c r="A415"/>
      <c r="B415"/>
    </row>
    <row r="416" spans="1:2" x14ac:dyDescent="0.25">
      <c r="A416"/>
      <c r="B416"/>
    </row>
    <row r="417" spans="1:2" x14ac:dyDescent="0.25">
      <c r="A417"/>
      <c r="B417"/>
    </row>
    <row r="418" spans="1:2" x14ac:dyDescent="0.25">
      <c r="A418"/>
      <c r="B418"/>
    </row>
    <row r="419" spans="1:2" x14ac:dyDescent="0.25">
      <c r="A419"/>
      <c r="B419"/>
    </row>
    <row r="420" spans="1:2" x14ac:dyDescent="0.25">
      <c r="A420"/>
      <c r="B420"/>
    </row>
    <row r="421" spans="1:2" x14ac:dyDescent="0.25">
      <c r="A421"/>
      <c r="B421"/>
    </row>
    <row r="422" spans="1:2" x14ac:dyDescent="0.25">
      <c r="A422"/>
      <c r="B422"/>
    </row>
    <row r="423" spans="1:2" x14ac:dyDescent="0.25">
      <c r="A423"/>
      <c r="B423"/>
    </row>
    <row r="424" spans="1:2" x14ac:dyDescent="0.25">
      <c r="A424"/>
      <c r="B424"/>
    </row>
    <row r="425" spans="1:2" x14ac:dyDescent="0.25">
      <c r="A425"/>
      <c r="B425"/>
    </row>
    <row r="426" spans="1:2" x14ac:dyDescent="0.25">
      <c r="A426"/>
      <c r="B426"/>
    </row>
    <row r="427" spans="1:2" x14ac:dyDescent="0.25">
      <c r="A427"/>
      <c r="B427"/>
    </row>
    <row r="428" spans="1:2" x14ac:dyDescent="0.25">
      <c r="A428"/>
      <c r="B428"/>
    </row>
    <row r="429" spans="1:2" x14ac:dyDescent="0.25">
      <c r="A429"/>
      <c r="B429"/>
    </row>
    <row r="430" spans="1:2" x14ac:dyDescent="0.25">
      <c r="A430"/>
      <c r="B430"/>
    </row>
    <row r="431" spans="1:2" x14ac:dyDescent="0.25">
      <c r="A431"/>
      <c r="B431"/>
    </row>
    <row r="432" spans="1:2" x14ac:dyDescent="0.25">
      <c r="A432"/>
      <c r="B432"/>
    </row>
    <row r="433" spans="1:2" x14ac:dyDescent="0.25">
      <c r="A433"/>
      <c r="B433"/>
    </row>
    <row r="434" spans="1:2" x14ac:dyDescent="0.25">
      <c r="A434"/>
      <c r="B434"/>
    </row>
    <row r="435" spans="1:2" x14ac:dyDescent="0.25">
      <c r="A435"/>
      <c r="B435"/>
    </row>
    <row r="436" spans="1:2" x14ac:dyDescent="0.25">
      <c r="A436"/>
      <c r="B436"/>
    </row>
    <row r="437" spans="1:2" x14ac:dyDescent="0.25">
      <c r="A437"/>
      <c r="B437"/>
    </row>
    <row r="438" spans="1:2" x14ac:dyDescent="0.25">
      <c r="A438"/>
      <c r="B438"/>
    </row>
    <row r="439" spans="1:2" x14ac:dyDescent="0.25">
      <c r="A439"/>
      <c r="B439"/>
    </row>
    <row r="440" spans="1:2" x14ac:dyDescent="0.25">
      <c r="A440"/>
      <c r="B440"/>
    </row>
    <row r="441" spans="1:2" x14ac:dyDescent="0.25">
      <c r="A441"/>
      <c r="B441"/>
    </row>
    <row r="442" spans="1:2" x14ac:dyDescent="0.25">
      <c r="A442"/>
      <c r="B442"/>
    </row>
    <row r="443" spans="1:2" x14ac:dyDescent="0.25">
      <c r="A443"/>
      <c r="B443"/>
    </row>
    <row r="444" spans="1:2" x14ac:dyDescent="0.25">
      <c r="A444"/>
      <c r="B444"/>
    </row>
    <row r="445" spans="1:2" x14ac:dyDescent="0.25">
      <c r="A445"/>
      <c r="B445"/>
    </row>
    <row r="446" spans="1:2" x14ac:dyDescent="0.25">
      <c r="A446"/>
      <c r="B446"/>
    </row>
    <row r="447" spans="1:2" x14ac:dyDescent="0.25">
      <c r="A447"/>
      <c r="B447"/>
    </row>
    <row r="448" spans="1:2" x14ac:dyDescent="0.25">
      <c r="A448"/>
      <c r="B448"/>
    </row>
    <row r="449" spans="1:2" x14ac:dyDescent="0.25">
      <c r="A449"/>
      <c r="B449"/>
    </row>
    <row r="450" spans="1:2" x14ac:dyDescent="0.25">
      <c r="A450"/>
      <c r="B450"/>
    </row>
    <row r="451" spans="1:2" x14ac:dyDescent="0.25">
      <c r="A451"/>
      <c r="B451"/>
    </row>
    <row r="452" spans="1:2" x14ac:dyDescent="0.25">
      <c r="A452"/>
      <c r="B452"/>
    </row>
    <row r="453" spans="1:2" x14ac:dyDescent="0.25">
      <c r="A453"/>
      <c r="B453"/>
    </row>
    <row r="454" spans="1:2" x14ac:dyDescent="0.25">
      <c r="A454"/>
      <c r="B454"/>
    </row>
    <row r="455" spans="1:2" x14ac:dyDescent="0.25">
      <c r="A455"/>
      <c r="B455"/>
    </row>
    <row r="456" spans="1:2" x14ac:dyDescent="0.25">
      <c r="A456"/>
      <c r="B456"/>
    </row>
    <row r="457" spans="1:2" x14ac:dyDescent="0.25">
      <c r="A457"/>
      <c r="B457"/>
    </row>
    <row r="458" spans="1:2" x14ac:dyDescent="0.25">
      <c r="A458"/>
      <c r="B458"/>
    </row>
    <row r="459" spans="1:2" x14ac:dyDescent="0.25">
      <c r="A459"/>
      <c r="B459"/>
    </row>
    <row r="460" spans="1:2" x14ac:dyDescent="0.25">
      <c r="A460"/>
      <c r="B460"/>
    </row>
    <row r="461" spans="1:2" x14ac:dyDescent="0.25">
      <c r="A461"/>
      <c r="B461"/>
    </row>
    <row r="462" spans="1:2" x14ac:dyDescent="0.25">
      <c r="A462"/>
      <c r="B462"/>
    </row>
    <row r="463" spans="1:2" x14ac:dyDescent="0.25">
      <c r="A463"/>
      <c r="B463"/>
    </row>
    <row r="464" spans="1:2" x14ac:dyDescent="0.25">
      <c r="A464"/>
      <c r="B464"/>
    </row>
    <row r="465" spans="1:2" x14ac:dyDescent="0.25">
      <c r="A465"/>
      <c r="B465"/>
    </row>
    <row r="466" spans="1:2" x14ac:dyDescent="0.25">
      <c r="A466"/>
      <c r="B466"/>
    </row>
    <row r="467" spans="1:2" x14ac:dyDescent="0.25">
      <c r="A467"/>
      <c r="B467"/>
    </row>
    <row r="468" spans="1:2" x14ac:dyDescent="0.25">
      <c r="A468"/>
      <c r="B468"/>
    </row>
    <row r="469" spans="1:2" x14ac:dyDescent="0.25">
      <c r="A469"/>
      <c r="B469"/>
    </row>
    <row r="470" spans="1:2" x14ac:dyDescent="0.25">
      <c r="A470"/>
      <c r="B470"/>
    </row>
    <row r="471" spans="1:2" x14ac:dyDescent="0.25">
      <c r="A471"/>
      <c r="B471"/>
    </row>
    <row r="472" spans="1:2" x14ac:dyDescent="0.25">
      <c r="A472"/>
      <c r="B472"/>
    </row>
    <row r="473" spans="1:2" x14ac:dyDescent="0.25">
      <c r="A473"/>
      <c r="B473"/>
    </row>
    <row r="474" spans="1:2" x14ac:dyDescent="0.25">
      <c r="A474"/>
      <c r="B474"/>
    </row>
    <row r="475" spans="1:2" x14ac:dyDescent="0.25">
      <c r="A475"/>
      <c r="B475"/>
    </row>
    <row r="476" spans="1:2" x14ac:dyDescent="0.25">
      <c r="A476"/>
      <c r="B476"/>
    </row>
    <row r="477" spans="1:2" x14ac:dyDescent="0.25">
      <c r="A477"/>
      <c r="B477"/>
    </row>
    <row r="478" spans="1:2" x14ac:dyDescent="0.25">
      <c r="A478"/>
      <c r="B478"/>
    </row>
    <row r="479" spans="1:2" x14ac:dyDescent="0.25">
      <c r="A479"/>
      <c r="B479"/>
    </row>
    <row r="480" spans="1:2" x14ac:dyDescent="0.25">
      <c r="A480"/>
      <c r="B480"/>
    </row>
    <row r="481" spans="1:2" x14ac:dyDescent="0.25">
      <c r="A481"/>
      <c r="B481"/>
    </row>
    <row r="482" spans="1:2" x14ac:dyDescent="0.25">
      <c r="A482"/>
      <c r="B482"/>
    </row>
    <row r="483" spans="1:2" x14ac:dyDescent="0.25">
      <c r="A483"/>
      <c r="B483"/>
    </row>
    <row r="484" spans="1:2" x14ac:dyDescent="0.25">
      <c r="A484"/>
      <c r="B484"/>
    </row>
    <row r="485" spans="1:2" x14ac:dyDescent="0.25">
      <c r="A485"/>
      <c r="B485"/>
    </row>
    <row r="486" spans="1:2" x14ac:dyDescent="0.25">
      <c r="A486"/>
      <c r="B486"/>
    </row>
    <row r="487" spans="1:2" x14ac:dyDescent="0.25">
      <c r="A487"/>
      <c r="B487"/>
    </row>
    <row r="488" spans="1:2" x14ac:dyDescent="0.25">
      <c r="A488"/>
      <c r="B488"/>
    </row>
    <row r="489" spans="1:2" x14ac:dyDescent="0.25">
      <c r="A489"/>
      <c r="B489"/>
    </row>
    <row r="490" spans="1:2" x14ac:dyDescent="0.25">
      <c r="A490"/>
      <c r="B490"/>
    </row>
    <row r="491" spans="1:2" x14ac:dyDescent="0.25">
      <c r="A491"/>
      <c r="B491"/>
    </row>
    <row r="492" spans="1:2" x14ac:dyDescent="0.25">
      <c r="A492"/>
      <c r="B492"/>
    </row>
    <row r="493" spans="1:2" x14ac:dyDescent="0.25">
      <c r="A493"/>
      <c r="B493"/>
    </row>
    <row r="494" spans="1:2" x14ac:dyDescent="0.25">
      <c r="A494"/>
      <c r="B494"/>
    </row>
    <row r="495" spans="1:2" x14ac:dyDescent="0.25">
      <c r="A495"/>
      <c r="B495"/>
    </row>
    <row r="496" spans="1:2" x14ac:dyDescent="0.25">
      <c r="A496"/>
      <c r="B496"/>
    </row>
    <row r="497" spans="1:2" x14ac:dyDescent="0.25">
      <c r="A497"/>
      <c r="B497"/>
    </row>
    <row r="498" spans="1:2" x14ac:dyDescent="0.25">
      <c r="A498"/>
      <c r="B498"/>
    </row>
    <row r="499" spans="1:2" x14ac:dyDescent="0.25">
      <c r="A499"/>
      <c r="B499"/>
    </row>
    <row r="500" spans="1:2" x14ac:dyDescent="0.25">
      <c r="A500"/>
      <c r="B500"/>
    </row>
    <row r="501" spans="1:2" x14ac:dyDescent="0.25">
      <c r="A501"/>
      <c r="B501"/>
    </row>
    <row r="502" spans="1:2" x14ac:dyDescent="0.25">
      <c r="A502"/>
      <c r="B502"/>
    </row>
    <row r="503" spans="1:2" x14ac:dyDescent="0.25">
      <c r="A503"/>
      <c r="B503"/>
    </row>
    <row r="504" spans="1:2" x14ac:dyDescent="0.25">
      <c r="A504"/>
      <c r="B504"/>
    </row>
    <row r="505" spans="1:2" x14ac:dyDescent="0.25">
      <c r="A505"/>
      <c r="B505"/>
    </row>
    <row r="506" spans="1:2" x14ac:dyDescent="0.25">
      <c r="A506"/>
      <c r="B506"/>
    </row>
    <row r="507" spans="1:2" x14ac:dyDescent="0.25">
      <c r="A507"/>
      <c r="B507"/>
    </row>
    <row r="508" spans="1:2" x14ac:dyDescent="0.25">
      <c r="A508"/>
      <c r="B508"/>
    </row>
    <row r="509" spans="1:2" x14ac:dyDescent="0.25">
      <c r="A509"/>
      <c r="B509"/>
    </row>
    <row r="510" spans="1:2" x14ac:dyDescent="0.25">
      <c r="A510"/>
      <c r="B510"/>
    </row>
    <row r="511" spans="1:2" x14ac:dyDescent="0.25">
      <c r="A511"/>
      <c r="B511"/>
    </row>
    <row r="512" spans="1:2" x14ac:dyDescent="0.25">
      <c r="A512"/>
      <c r="B512"/>
    </row>
    <row r="513" spans="1:2" x14ac:dyDescent="0.25">
      <c r="A513"/>
      <c r="B513"/>
    </row>
    <row r="514" spans="1:2" x14ac:dyDescent="0.25">
      <c r="A514"/>
      <c r="B514"/>
    </row>
    <row r="515" spans="1:2" x14ac:dyDescent="0.25">
      <c r="A515"/>
      <c r="B515"/>
    </row>
    <row r="516" spans="1:2" x14ac:dyDescent="0.25">
      <c r="A516"/>
      <c r="B516"/>
    </row>
    <row r="517" spans="1:2" x14ac:dyDescent="0.25">
      <c r="A517"/>
      <c r="B517"/>
    </row>
    <row r="518" spans="1:2" x14ac:dyDescent="0.25">
      <c r="A518"/>
      <c r="B518"/>
    </row>
    <row r="519" spans="1:2" x14ac:dyDescent="0.25">
      <c r="A519"/>
      <c r="B519"/>
    </row>
    <row r="520" spans="1:2" x14ac:dyDescent="0.25">
      <c r="A520"/>
      <c r="B520"/>
    </row>
    <row r="521" spans="1:2" x14ac:dyDescent="0.25">
      <c r="A521"/>
      <c r="B521"/>
    </row>
    <row r="522" spans="1:2" x14ac:dyDescent="0.25">
      <c r="A522"/>
      <c r="B522"/>
    </row>
    <row r="523" spans="1:2" x14ac:dyDescent="0.25">
      <c r="A523"/>
      <c r="B523"/>
    </row>
    <row r="524" spans="1:2" x14ac:dyDescent="0.25">
      <c r="A524"/>
      <c r="B524"/>
    </row>
    <row r="525" spans="1:2" x14ac:dyDescent="0.25">
      <c r="A525"/>
      <c r="B525"/>
    </row>
    <row r="526" spans="1:2" x14ac:dyDescent="0.25">
      <c r="A526"/>
      <c r="B526"/>
    </row>
    <row r="527" spans="1:2" x14ac:dyDescent="0.25">
      <c r="A527"/>
      <c r="B527"/>
    </row>
    <row r="528" spans="1:2" x14ac:dyDescent="0.25">
      <c r="A528"/>
      <c r="B528"/>
    </row>
    <row r="529" spans="1:2" x14ac:dyDescent="0.25">
      <c r="A529"/>
      <c r="B529"/>
    </row>
    <row r="530" spans="1:2" x14ac:dyDescent="0.25">
      <c r="A530"/>
      <c r="B530"/>
    </row>
    <row r="531" spans="1:2" x14ac:dyDescent="0.25">
      <c r="A531"/>
      <c r="B531"/>
    </row>
    <row r="532" spans="1:2" x14ac:dyDescent="0.25">
      <c r="A532"/>
      <c r="B532"/>
    </row>
    <row r="533" spans="1:2" x14ac:dyDescent="0.25">
      <c r="A533"/>
      <c r="B533"/>
    </row>
    <row r="534" spans="1:2" x14ac:dyDescent="0.25">
      <c r="A534"/>
      <c r="B534"/>
    </row>
    <row r="535" spans="1:2" x14ac:dyDescent="0.25">
      <c r="A535"/>
      <c r="B535"/>
    </row>
    <row r="536" spans="1:2" x14ac:dyDescent="0.25">
      <c r="A536"/>
      <c r="B536"/>
    </row>
    <row r="537" spans="1:2" x14ac:dyDescent="0.25">
      <c r="A537"/>
      <c r="B537"/>
    </row>
    <row r="538" spans="1:2" x14ac:dyDescent="0.25">
      <c r="A538"/>
      <c r="B538"/>
    </row>
    <row r="539" spans="1:2" x14ac:dyDescent="0.25">
      <c r="A539"/>
      <c r="B539"/>
    </row>
    <row r="540" spans="1:2" x14ac:dyDescent="0.25">
      <c r="A540"/>
      <c r="B540"/>
    </row>
    <row r="541" spans="1:2" x14ac:dyDescent="0.25">
      <c r="A541"/>
      <c r="B541"/>
    </row>
    <row r="542" spans="1:2" x14ac:dyDescent="0.25">
      <c r="A542"/>
      <c r="B542"/>
    </row>
    <row r="543" spans="1:2" x14ac:dyDescent="0.25">
      <c r="A543"/>
      <c r="B543"/>
    </row>
    <row r="544" spans="1:2" x14ac:dyDescent="0.25">
      <c r="A544"/>
      <c r="B544"/>
    </row>
    <row r="545" spans="1:2" x14ac:dyDescent="0.25">
      <c r="A545"/>
      <c r="B545"/>
    </row>
    <row r="546" spans="1:2" x14ac:dyDescent="0.25">
      <c r="A546"/>
      <c r="B546"/>
    </row>
    <row r="547" spans="1:2" x14ac:dyDescent="0.25">
      <c r="A547"/>
      <c r="B547"/>
    </row>
    <row r="548" spans="1:2" x14ac:dyDescent="0.25">
      <c r="A548"/>
      <c r="B548"/>
    </row>
    <row r="549" spans="1:2" x14ac:dyDescent="0.25">
      <c r="A549"/>
      <c r="B549"/>
    </row>
    <row r="550" spans="1:2" x14ac:dyDescent="0.25">
      <c r="A550"/>
      <c r="B550"/>
    </row>
    <row r="551" spans="1:2" x14ac:dyDescent="0.25">
      <c r="A551"/>
      <c r="B551"/>
    </row>
    <row r="552" spans="1:2" x14ac:dyDescent="0.25">
      <c r="A552"/>
      <c r="B552"/>
    </row>
    <row r="553" spans="1:2" x14ac:dyDescent="0.25">
      <c r="A553"/>
      <c r="B553"/>
    </row>
    <row r="554" spans="1:2" x14ac:dyDescent="0.25">
      <c r="A554"/>
      <c r="B554"/>
    </row>
    <row r="555" spans="1:2" x14ac:dyDescent="0.25">
      <c r="A555"/>
      <c r="B555"/>
    </row>
    <row r="556" spans="1:2" x14ac:dyDescent="0.25">
      <c r="A556"/>
      <c r="B556"/>
    </row>
    <row r="557" spans="1:2" x14ac:dyDescent="0.25">
      <c r="A557"/>
      <c r="B557"/>
    </row>
    <row r="558" spans="1:2" x14ac:dyDescent="0.25">
      <c r="A558"/>
      <c r="B558"/>
    </row>
    <row r="559" spans="1:2" x14ac:dyDescent="0.25">
      <c r="A559"/>
      <c r="B559"/>
    </row>
    <row r="560" spans="1:2" x14ac:dyDescent="0.25">
      <c r="A560"/>
      <c r="B560"/>
    </row>
    <row r="561" spans="1:2" x14ac:dyDescent="0.25">
      <c r="A561"/>
      <c r="B561"/>
    </row>
    <row r="562" spans="1:2" x14ac:dyDescent="0.25">
      <c r="A562"/>
      <c r="B562"/>
    </row>
    <row r="563" spans="1:2" x14ac:dyDescent="0.25">
      <c r="A563"/>
      <c r="B563"/>
    </row>
    <row r="564" spans="1:2" x14ac:dyDescent="0.25">
      <c r="A564"/>
      <c r="B564"/>
    </row>
    <row r="565" spans="1:2" x14ac:dyDescent="0.25">
      <c r="A565"/>
      <c r="B565"/>
    </row>
    <row r="566" spans="1:2" x14ac:dyDescent="0.25">
      <c r="A566"/>
      <c r="B566"/>
    </row>
    <row r="567" spans="1:2" x14ac:dyDescent="0.25">
      <c r="A567"/>
      <c r="B567"/>
    </row>
    <row r="568" spans="1:2" x14ac:dyDescent="0.25">
      <c r="A568"/>
      <c r="B568"/>
    </row>
    <row r="569" spans="1:2" x14ac:dyDescent="0.25">
      <c r="A569"/>
      <c r="B569"/>
    </row>
    <row r="570" spans="1:2" x14ac:dyDescent="0.25">
      <c r="A570"/>
      <c r="B570"/>
    </row>
    <row r="571" spans="1:2" x14ac:dyDescent="0.25">
      <c r="A571"/>
      <c r="B571"/>
    </row>
    <row r="572" spans="1:2" x14ac:dyDescent="0.25">
      <c r="A572"/>
      <c r="B572"/>
    </row>
    <row r="573" spans="1:2" x14ac:dyDescent="0.25">
      <c r="A573"/>
      <c r="B573"/>
    </row>
    <row r="574" spans="1:2" x14ac:dyDescent="0.25">
      <c r="A574"/>
      <c r="B574"/>
    </row>
    <row r="575" spans="1:2" x14ac:dyDescent="0.25">
      <c r="A575"/>
      <c r="B575"/>
    </row>
    <row r="576" spans="1:2" x14ac:dyDescent="0.25">
      <c r="A576"/>
      <c r="B576"/>
    </row>
    <row r="577" spans="1:2" x14ac:dyDescent="0.25">
      <c r="A577"/>
      <c r="B577"/>
    </row>
    <row r="578" spans="1:2" x14ac:dyDescent="0.25">
      <c r="A578"/>
      <c r="B578"/>
    </row>
    <row r="579" spans="1:2" x14ac:dyDescent="0.25">
      <c r="A579"/>
      <c r="B579"/>
    </row>
    <row r="580" spans="1:2" x14ac:dyDescent="0.25">
      <c r="A580"/>
      <c r="B580"/>
    </row>
    <row r="581" spans="1:2" x14ac:dyDescent="0.25">
      <c r="A581"/>
      <c r="B581"/>
    </row>
    <row r="582" spans="1:2" x14ac:dyDescent="0.25">
      <c r="A582"/>
      <c r="B582"/>
    </row>
    <row r="583" spans="1:2" x14ac:dyDescent="0.25">
      <c r="A583"/>
      <c r="B583"/>
    </row>
    <row r="584" spans="1:2" x14ac:dyDescent="0.25">
      <c r="A584"/>
      <c r="B584"/>
    </row>
    <row r="585" spans="1:2" x14ac:dyDescent="0.25">
      <c r="A585"/>
      <c r="B585"/>
    </row>
    <row r="586" spans="1:2" x14ac:dyDescent="0.25">
      <c r="A586"/>
      <c r="B586"/>
    </row>
    <row r="587" spans="1:2" x14ac:dyDescent="0.25">
      <c r="A587"/>
      <c r="B587"/>
    </row>
    <row r="588" spans="1:2" x14ac:dyDescent="0.25">
      <c r="A588"/>
      <c r="B588"/>
    </row>
    <row r="589" spans="1:2" x14ac:dyDescent="0.25">
      <c r="A589"/>
      <c r="B589"/>
    </row>
    <row r="590" spans="1:2" x14ac:dyDescent="0.25">
      <c r="A590"/>
      <c r="B590"/>
    </row>
    <row r="591" spans="1:2" x14ac:dyDescent="0.25">
      <c r="A591"/>
      <c r="B591"/>
    </row>
    <row r="592" spans="1:2" x14ac:dyDescent="0.25">
      <c r="A592"/>
      <c r="B592"/>
    </row>
    <row r="593" spans="1:2" x14ac:dyDescent="0.25">
      <c r="A593"/>
      <c r="B593"/>
    </row>
    <row r="594" spans="1:2" x14ac:dyDescent="0.25">
      <c r="A594"/>
      <c r="B594"/>
    </row>
    <row r="595" spans="1:2" x14ac:dyDescent="0.25">
      <c r="A595"/>
      <c r="B595"/>
    </row>
    <row r="596" spans="1:2" x14ac:dyDescent="0.25">
      <c r="A596"/>
      <c r="B596"/>
    </row>
    <row r="597" spans="1:2" x14ac:dyDescent="0.25">
      <c r="A597"/>
      <c r="B597"/>
    </row>
    <row r="598" spans="1:2" x14ac:dyDescent="0.25">
      <c r="A598"/>
      <c r="B598"/>
    </row>
    <row r="599" spans="1:2" x14ac:dyDescent="0.25">
      <c r="A599"/>
      <c r="B599"/>
    </row>
    <row r="600" spans="1:2" x14ac:dyDescent="0.25">
      <c r="A600"/>
      <c r="B600"/>
    </row>
    <row r="601" spans="1:2" x14ac:dyDescent="0.25">
      <c r="A601"/>
      <c r="B601"/>
    </row>
    <row r="602" spans="1:2" x14ac:dyDescent="0.25">
      <c r="A602"/>
      <c r="B602"/>
    </row>
    <row r="603" spans="1:2" x14ac:dyDescent="0.25">
      <c r="A603"/>
      <c r="B603"/>
    </row>
    <row r="604" spans="1:2" x14ac:dyDescent="0.25">
      <c r="A604"/>
      <c r="B604"/>
    </row>
    <row r="605" spans="1:2" x14ac:dyDescent="0.25">
      <c r="A605"/>
      <c r="B605"/>
    </row>
    <row r="606" spans="1:2" x14ac:dyDescent="0.25">
      <c r="A606"/>
      <c r="B606"/>
    </row>
    <row r="607" spans="1:2" x14ac:dyDescent="0.25">
      <c r="A607"/>
      <c r="B607"/>
    </row>
    <row r="608" spans="1:2" x14ac:dyDescent="0.25">
      <c r="A608"/>
      <c r="B608"/>
    </row>
    <row r="609" spans="1:2" x14ac:dyDescent="0.25">
      <c r="A609"/>
      <c r="B609"/>
    </row>
    <row r="610" spans="1:2" x14ac:dyDescent="0.25">
      <c r="A610"/>
      <c r="B610"/>
    </row>
    <row r="611" spans="1:2" x14ac:dyDescent="0.25">
      <c r="A611"/>
      <c r="B611"/>
    </row>
    <row r="612" spans="1:2" x14ac:dyDescent="0.25">
      <c r="A612"/>
      <c r="B612"/>
    </row>
    <row r="613" spans="1:2" x14ac:dyDescent="0.25">
      <c r="A613"/>
      <c r="B613"/>
    </row>
    <row r="614" spans="1:2" x14ac:dyDescent="0.25">
      <c r="A614"/>
      <c r="B614"/>
    </row>
    <row r="615" spans="1:2" x14ac:dyDescent="0.25">
      <c r="A615"/>
      <c r="B615"/>
    </row>
    <row r="616" spans="1:2" x14ac:dyDescent="0.25">
      <c r="A616"/>
      <c r="B616"/>
    </row>
    <row r="617" spans="1:2" x14ac:dyDescent="0.25">
      <c r="A617"/>
      <c r="B617"/>
    </row>
    <row r="618" spans="1:2" x14ac:dyDescent="0.25">
      <c r="A618"/>
      <c r="B618"/>
    </row>
    <row r="619" spans="1:2" x14ac:dyDescent="0.25">
      <c r="A619"/>
      <c r="B619"/>
    </row>
    <row r="620" spans="1:2" x14ac:dyDescent="0.25">
      <c r="A620"/>
      <c r="B620"/>
    </row>
    <row r="621" spans="1:2" x14ac:dyDescent="0.25">
      <c r="A621"/>
      <c r="B621"/>
    </row>
    <row r="622" spans="1:2" x14ac:dyDescent="0.25">
      <c r="A622"/>
      <c r="B622"/>
    </row>
    <row r="623" spans="1:2" x14ac:dyDescent="0.25">
      <c r="A623"/>
      <c r="B623"/>
    </row>
    <row r="624" spans="1:2" x14ac:dyDescent="0.25">
      <c r="A624"/>
      <c r="B624"/>
    </row>
    <row r="625" spans="1:2" x14ac:dyDescent="0.25">
      <c r="A625"/>
      <c r="B625"/>
    </row>
    <row r="626" spans="1:2" x14ac:dyDescent="0.25">
      <c r="A626"/>
      <c r="B626"/>
    </row>
    <row r="627" spans="1:2" x14ac:dyDescent="0.25">
      <c r="A627"/>
      <c r="B627"/>
    </row>
    <row r="628" spans="1:2" x14ac:dyDescent="0.25">
      <c r="A628"/>
      <c r="B628"/>
    </row>
    <row r="629" spans="1:2" x14ac:dyDescent="0.25">
      <c r="A629"/>
      <c r="B629"/>
    </row>
    <row r="630" spans="1:2" x14ac:dyDescent="0.25">
      <c r="A630"/>
      <c r="B630"/>
    </row>
    <row r="631" spans="1:2" x14ac:dyDescent="0.25">
      <c r="A631"/>
      <c r="B631"/>
    </row>
    <row r="632" spans="1:2" x14ac:dyDescent="0.25">
      <c r="A632"/>
      <c r="B632"/>
    </row>
    <row r="633" spans="1:2" x14ac:dyDescent="0.25">
      <c r="A633"/>
      <c r="B633"/>
    </row>
    <row r="634" spans="1:2" x14ac:dyDescent="0.25">
      <c r="A634"/>
      <c r="B634"/>
    </row>
    <row r="635" spans="1:2" x14ac:dyDescent="0.25">
      <c r="A635"/>
      <c r="B635"/>
    </row>
    <row r="636" spans="1:2" x14ac:dyDescent="0.25">
      <c r="A636"/>
      <c r="B636"/>
    </row>
    <row r="637" spans="1:2" x14ac:dyDescent="0.25">
      <c r="A637"/>
      <c r="B637"/>
    </row>
    <row r="638" spans="1:2" x14ac:dyDescent="0.25">
      <c r="A638"/>
      <c r="B638"/>
    </row>
    <row r="639" spans="1:2" x14ac:dyDescent="0.25">
      <c r="A639"/>
      <c r="B639"/>
    </row>
    <row r="640" spans="1:2" x14ac:dyDescent="0.25">
      <c r="A640"/>
      <c r="B640"/>
    </row>
    <row r="641" spans="1:2" x14ac:dyDescent="0.25">
      <c r="A641"/>
      <c r="B641"/>
    </row>
    <row r="642" spans="1:2" x14ac:dyDescent="0.25">
      <c r="A642"/>
      <c r="B642"/>
    </row>
    <row r="643" spans="1:2" x14ac:dyDescent="0.25">
      <c r="A643"/>
      <c r="B643"/>
    </row>
    <row r="644" spans="1:2" x14ac:dyDescent="0.25">
      <c r="A644"/>
      <c r="B644"/>
    </row>
    <row r="645" spans="1:2" x14ac:dyDescent="0.25">
      <c r="A645"/>
      <c r="B645"/>
    </row>
    <row r="646" spans="1:2" x14ac:dyDescent="0.25">
      <c r="A646"/>
      <c r="B646"/>
    </row>
    <row r="647" spans="1:2" x14ac:dyDescent="0.25">
      <c r="A647"/>
      <c r="B647"/>
    </row>
    <row r="648" spans="1:2" x14ac:dyDescent="0.25">
      <c r="A648"/>
      <c r="B648"/>
    </row>
    <row r="649" spans="1:2" x14ac:dyDescent="0.25">
      <c r="A649"/>
      <c r="B649"/>
    </row>
    <row r="650" spans="1:2" x14ac:dyDescent="0.25">
      <c r="A650"/>
      <c r="B650"/>
    </row>
    <row r="651" spans="1:2" x14ac:dyDescent="0.25">
      <c r="A651"/>
      <c r="B651"/>
    </row>
    <row r="652" spans="1:2" x14ac:dyDescent="0.25">
      <c r="A652"/>
      <c r="B652"/>
    </row>
    <row r="653" spans="1:2" x14ac:dyDescent="0.25">
      <c r="A653"/>
      <c r="B653"/>
    </row>
    <row r="654" spans="1:2" x14ac:dyDescent="0.25">
      <c r="A654"/>
      <c r="B654"/>
    </row>
    <row r="655" spans="1:2" x14ac:dyDescent="0.25">
      <c r="A655"/>
      <c r="B655"/>
    </row>
    <row r="656" spans="1:2" x14ac:dyDescent="0.25">
      <c r="A656"/>
      <c r="B656"/>
    </row>
    <row r="657" spans="1:2" x14ac:dyDescent="0.25">
      <c r="A657"/>
      <c r="B657"/>
    </row>
    <row r="658" spans="1:2" x14ac:dyDescent="0.25">
      <c r="A658"/>
      <c r="B658"/>
    </row>
    <row r="659" spans="1:2" x14ac:dyDescent="0.25">
      <c r="A659"/>
      <c r="B659"/>
    </row>
    <row r="660" spans="1:2" x14ac:dyDescent="0.25">
      <c r="A660"/>
      <c r="B660"/>
    </row>
    <row r="661" spans="1:2" x14ac:dyDescent="0.25">
      <c r="A661"/>
      <c r="B661"/>
    </row>
    <row r="662" spans="1:2" x14ac:dyDescent="0.25">
      <c r="A662"/>
      <c r="B662"/>
    </row>
    <row r="663" spans="1:2" x14ac:dyDescent="0.25">
      <c r="A663"/>
      <c r="B663"/>
    </row>
    <row r="664" spans="1:2" x14ac:dyDescent="0.25">
      <c r="A664"/>
      <c r="B664"/>
    </row>
    <row r="665" spans="1:2" x14ac:dyDescent="0.25">
      <c r="A665"/>
      <c r="B665"/>
    </row>
    <row r="666" spans="1:2" x14ac:dyDescent="0.25">
      <c r="A666"/>
      <c r="B666"/>
    </row>
    <row r="667" spans="1:2" x14ac:dyDescent="0.25">
      <c r="A667"/>
      <c r="B667"/>
    </row>
    <row r="668" spans="1:2" x14ac:dyDescent="0.25">
      <c r="A668"/>
      <c r="B668"/>
    </row>
    <row r="669" spans="1:2" x14ac:dyDescent="0.25">
      <c r="A669"/>
      <c r="B669"/>
    </row>
    <row r="670" spans="1:2" x14ac:dyDescent="0.25">
      <c r="A670"/>
      <c r="B670"/>
    </row>
    <row r="671" spans="1:2" x14ac:dyDescent="0.25">
      <c r="A671"/>
      <c r="B671"/>
    </row>
    <row r="672" spans="1:2" x14ac:dyDescent="0.25">
      <c r="A672"/>
      <c r="B672"/>
    </row>
    <row r="673" spans="1:2" x14ac:dyDescent="0.25">
      <c r="A673"/>
      <c r="B673"/>
    </row>
    <row r="674" spans="1:2" x14ac:dyDescent="0.25">
      <c r="A674"/>
      <c r="B674"/>
    </row>
    <row r="675" spans="1:2" x14ac:dyDescent="0.25">
      <c r="A675"/>
      <c r="B675"/>
    </row>
    <row r="676" spans="1:2" x14ac:dyDescent="0.25">
      <c r="A676"/>
      <c r="B676"/>
    </row>
    <row r="677" spans="1:2" x14ac:dyDescent="0.25">
      <c r="A677"/>
      <c r="B677"/>
    </row>
    <row r="678" spans="1:2" x14ac:dyDescent="0.25">
      <c r="A678"/>
      <c r="B678"/>
    </row>
    <row r="679" spans="1:2" x14ac:dyDescent="0.25">
      <c r="A679"/>
      <c r="B679"/>
    </row>
    <row r="680" spans="1:2" x14ac:dyDescent="0.25">
      <c r="A680"/>
      <c r="B680"/>
    </row>
    <row r="681" spans="1:2" x14ac:dyDescent="0.25">
      <c r="A681"/>
      <c r="B681"/>
    </row>
    <row r="682" spans="1:2" x14ac:dyDescent="0.25">
      <c r="A682"/>
      <c r="B682"/>
    </row>
    <row r="683" spans="1:2" x14ac:dyDescent="0.25">
      <c r="A683"/>
      <c r="B683"/>
    </row>
    <row r="684" spans="1:2" x14ac:dyDescent="0.25">
      <c r="A684"/>
      <c r="B684"/>
    </row>
    <row r="685" spans="1:2" x14ac:dyDescent="0.25">
      <c r="A685"/>
      <c r="B685"/>
    </row>
    <row r="686" spans="1:2" x14ac:dyDescent="0.25">
      <c r="A686"/>
      <c r="B686"/>
    </row>
    <row r="687" spans="1:2" x14ac:dyDescent="0.25">
      <c r="A687"/>
      <c r="B687"/>
    </row>
    <row r="688" spans="1:2" x14ac:dyDescent="0.25">
      <c r="A688"/>
      <c r="B688"/>
    </row>
    <row r="689" spans="1:2" x14ac:dyDescent="0.25">
      <c r="A689"/>
      <c r="B689"/>
    </row>
    <row r="690" spans="1:2" x14ac:dyDescent="0.25">
      <c r="A690"/>
      <c r="B690"/>
    </row>
    <row r="691" spans="1:2" x14ac:dyDescent="0.25">
      <c r="A691"/>
      <c r="B691"/>
    </row>
    <row r="692" spans="1:2" x14ac:dyDescent="0.25">
      <c r="A692"/>
      <c r="B692"/>
    </row>
    <row r="693" spans="1:2" x14ac:dyDescent="0.25">
      <c r="A693"/>
      <c r="B693"/>
    </row>
    <row r="694" spans="1:2" x14ac:dyDescent="0.25">
      <c r="A694"/>
      <c r="B694"/>
    </row>
    <row r="695" spans="1:2" x14ac:dyDescent="0.25">
      <c r="A695"/>
      <c r="B695"/>
    </row>
    <row r="696" spans="1:2" x14ac:dyDescent="0.25">
      <c r="A696"/>
      <c r="B696"/>
    </row>
    <row r="697" spans="1:2" x14ac:dyDescent="0.25">
      <c r="A697"/>
      <c r="B697"/>
    </row>
    <row r="698" spans="1:2" x14ac:dyDescent="0.25">
      <c r="A698"/>
      <c r="B698"/>
    </row>
    <row r="699" spans="1:2" x14ac:dyDescent="0.25">
      <c r="A699"/>
      <c r="B699"/>
    </row>
    <row r="700" spans="1:2" x14ac:dyDescent="0.25">
      <c r="A700"/>
      <c r="B700"/>
    </row>
    <row r="701" spans="1:2" x14ac:dyDescent="0.25">
      <c r="A701"/>
      <c r="B701"/>
    </row>
    <row r="702" spans="1:2" x14ac:dyDescent="0.25">
      <c r="A702"/>
      <c r="B702"/>
    </row>
    <row r="703" spans="1:2" x14ac:dyDescent="0.25">
      <c r="A703"/>
      <c r="B703"/>
    </row>
    <row r="704" spans="1:2" x14ac:dyDescent="0.25">
      <c r="A704"/>
      <c r="B704"/>
    </row>
    <row r="705" spans="1:2" x14ac:dyDescent="0.25">
      <c r="A705"/>
      <c r="B705"/>
    </row>
    <row r="706" spans="1:2" x14ac:dyDescent="0.25">
      <c r="A706"/>
      <c r="B706"/>
    </row>
    <row r="707" spans="1:2" x14ac:dyDescent="0.25">
      <c r="A707"/>
      <c r="B707"/>
    </row>
    <row r="708" spans="1:2" x14ac:dyDescent="0.25">
      <c r="A708"/>
      <c r="B708"/>
    </row>
    <row r="709" spans="1:2" x14ac:dyDescent="0.25">
      <c r="A709"/>
      <c r="B709"/>
    </row>
    <row r="710" spans="1:2" x14ac:dyDescent="0.25">
      <c r="A710"/>
      <c r="B710"/>
    </row>
    <row r="711" spans="1:2" x14ac:dyDescent="0.25">
      <c r="A711"/>
      <c r="B711"/>
    </row>
    <row r="712" spans="1:2" x14ac:dyDescent="0.25">
      <c r="A712"/>
      <c r="B712"/>
    </row>
    <row r="713" spans="1:2" x14ac:dyDescent="0.25">
      <c r="A713"/>
      <c r="B713"/>
    </row>
    <row r="714" spans="1:2" x14ac:dyDescent="0.25">
      <c r="A714"/>
      <c r="B714"/>
    </row>
    <row r="715" spans="1:2" x14ac:dyDescent="0.25">
      <c r="A715"/>
      <c r="B715"/>
    </row>
    <row r="716" spans="1:2" x14ac:dyDescent="0.25">
      <c r="A716"/>
      <c r="B716"/>
    </row>
    <row r="717" spans="1:2" x14ac:dyDescent="0.25">
      <c r="A717"/>
      <c r="B717"/>
    </row>
    <row r="718" spans="1:2" x14ac:dyDescent="0.25">
      <c r="A718"/>
      <c r="B718"/>
    </row>
    <row r="719" spans="1:2" x14ac:dyDescent="0.25">
      <c r="A719"/>
      <c r="B719"/>
    </row>
    <row r="720" spans="1:2" x14ac:dyDescent="0.25">
      <c r="A720"/>
      <c r="B720"/>
    </row>
    <row r="721" spans="1:2" x14ac:dyDescent="0.25">
      <c r="A721"/>
      <c r="B721"/>
    </row>
    <row r="722" spans="1:2" x14ac:dyDescent="0.25">
      <c r="A722"/>
      <c r="B722"/>
    </row>
    <row r="723" spans="1:2" x14ac:dyDescent="0.25">
      <c r="A723"/>
      <c r="B723"/>
    </row>
    <row r="724" spans="1:2" x14ac:dyDescent="0.25">
      <c r="A724"/>
      <c r="B724"/>
    </row>
    <row r="725" spans="1:2" x14ac:dyDescent="0.25">
      <c r="A725"/>
      <c r="B725"/>
    </row>
    <row r="726" spans="1:2" x14ac:dyDescent="0.25">
      <c r="A726"/>
      <c r="B726"/>
    </row>
    <row r="727" spans="1:2" x14ac:dyDescent="0.25">
      <c r="A727"/>
      <c r="B727"/>
    </row>
    <row r="728" spans="1:2" x14ac:dyDescent="0.25">
      <c r="A728"/>
      <c r="B728"/>
    </row>
    <row r="729" spans="1:2" x14ac:dyDescent="0.25">
      <c r="A729"/>
      <c r="B729"/>
    </row>
    <row r="730" spans="1:2" x14ac:dyDescent="0.25">
      <c r="A730"/>
      <c r="B730"/>
    </row>
    <row r="731" spans="1:2" x14ac:dyDescent="0.25">
      <c r="A731"/>
      <c r="B731"/>
    </row>
    <row r="732" spans="1:2" x14ac:dyDescent="0.25">
      <c r="A732"/>
      <c r="B732"/>
    </row>
    <row r="733" spans="1:2" x14ac:dyDescent="0.25">
      <c r="A733"/>
      <c r="B733"/>
    </row>
    <row r="734" spans="1:2" x14ac:dyDescent="0.25">
      <c r="A734"/>
      <c r="B734"/>
    </row>
    <row r="735" spans="1:2" x14ac:dyDescent="0.25">
      <c r="A735"/>
      <c r="B735"/>
    </row>
    <row r="736" spans="1:2" x14ac:dyDescent="0.25">
      <c r="A736"/>
      <c r="B736"/>
    </row>
    <row r="737" spans="1:2" x14ac:dyDescent="0.25">
      <c r="A737"/>
      <c r="B737"/>
    </row>
    <row r="738" spans="1:2" x14ac:dyDescent="0.25">
      <c r="A738"/>
      <c r="B738"/>
    </row>
    <row r="739" spans="1:2" x14ac:dyDescent="0.25">
      <c r="A739"/>
      <c r="B739"/>
    </row>
    <row r="740" spans="1:2" x14ac:dyDescent="0.25">
      <c r="A740"/>
      <c r="B740"/>
    </row>
    <row r="741" spans="1:2" x14ac:dyDescent="0.25">
      <c r="A741"/>
      <c r="B741"/>
    </row>
    <row r="742" spans="1:2" x14ac:dyDescent="0.25">
      <c r="A742"/>
      <c r="B742"/>
    </row>
    <row r="743" spans="1:2" x14ac:dyDescent="0.25">
      <c r="A743"/>
      <c r="B743"/>
    </row>
    <row r="744" spans="1:2" x14ac:dyDescent="0.25">
      <c r="A744"/>
      <c r="B744"/>
    </row>
    <row r="745" spans="1:2" x14ac:dyDescent="0.25">
      <c r="A745"/>
      <c r="B745"/>
    </row>
    <row r="746" spans="1:2" x14ac:dyDescent="0.25">
      <c r="A746"/>
      <c r="B746"/>
    </row>
    <row r="747" spans="1:2" x14ac:dyDescent="0.25">
      <c r="A747"/>
      <c r="B747"/>
    </row>
    <row r="748" spans="1:2" x14ac:dyDescent="0.25">
      <c r="A748"/>
      <c r="B748"/>
    </row>
    <row r="749" spans="1:2" x14ac:dyDescent="0.25">
      <c r="A749"/>
      <c r="B749"/>
    </row>
    <row r="750" spans="1:2" x14ac:dyDescent="0.25">
      <c r="A750"/>
      <c r="B750"/>
    </row>
    <row r="751" spans="1:2" x14ac:dyDescent="0.25">
      <c r="A751"/>
      <c r="B751"/>
    </row>
    <row r="752" spans="1:2" x14ac:dyDescent="0.25">
      <c r="A752"/>
      <c r="B752"/>
    </row>
    <row r="753" spans="1:2" x14ac:dyDescent="0.25">
      <c r="A753"/>
      <c r="B753"/>
    </row>
    <row r="754" spans="1:2" x14ac:dyDescent="0.25">
      <c r="A754"/>
      <c r="B754"/>
    </row>
    <row r="755" spans="1:2" x14ac:dyDescent="0.25">
      <c r="A755"/>
      <c r="B755"/>
    </row>
    <row r="756" spans="1:2" x14ac:dyDescent="0.25">
      <c r="A756"/>
      <c r="B756"/>
    </row>
    <row r="757" spans="1:2" x14ac:dyDescent="0.25">
      <c r="A757"/>
      <c r="B757"/>
    </row>
    <row r="758" spans="1:2" x14ac:dyDescent="0.25">
      <c r="A758"/>
      <c r="B758"/>
    </row>
    <row r="759" spans="1:2" x14ac:dyDescent="0.25">
      <c r="A759"/>
      <c r="B759"/>
    </row>
    <row r="760" spans="1:2" x14ac:dyDescent="0.25">
      <c r="A760"/>
      <c r="B760"/>
    </row>
    <row r="761" spans="1:2" x14ac:dyDescent="0.25">
      <c r="A761"/>
      <c r="B761"/>
    </row>
    <row r="762" spans="1:2" x14ac:dyDescent="0.25">
      <c r="A762"/>
      <c r="B762"/>
    </row>
    <row r="763" spans="1:2" x14ac:dyDescent="0.25">
      <c r="A763"/>
      <c r="B763"/>
    </row>
    <row r="764" spans="1:2" x14ac:dyDescent="0.25">
      <c r="A764"/>
      <c r="B764"/>
    </row>
    <row r="765" spans="1:2" x14ac:dyDescent="0.25">
      <c r="A765"/>
      <c r="B765"/>
    </row>
    <row r="766" spans="1:2" x14ac:dyDescent="0.25">
      <c r="A766"/>
      <c r="B766"/>
    </row>
    <row r="767" spans="1:2" x14ac:dyDescent="0.25">
      <c r="A767"/>
      <c r="B767"/>
    </row>
    <row r="768" spans="1:2" x14ac:dyDescent="0.25">
      <c r="A768"/>
      <c r="B768"/>
    </row>
    <row r="769" spans="1:2" x14ac:dyDescent="0.25">
      <c r="A769"/>
      <c r="B769"/>
    </row>
    <row r="770" spans="1:2" x14ac:dyDescent="0.25">
      <c r="A770"/>
      <c r="B770"/>
    </row>
    <row r="771" spans="1:2" x14ac:dyDescent="0.25">
      <c r="A771"/>
      <c r="B771"/>
    </row>
    <row r="772" spans="1:2" x14ac:dyDescent="0.25">
      <c r="A772"/>
      <c r="B772"/>
    </row>
    <row r="773" spans="1:2" x14ac:dyDescent="0.25">
      <c r="A773"/>
      <c r="B773"/>
    </row>
    <row r="774" spans="1:2" x14ac:dyDescent="0.25">
      <c r="A774"/>
      <c r="B774"/>
    </row>
    <row r="775" spans="1:2" x14ac:dyDescent="0.25">
      <c r="A775"/>
      <c r="B775"/>
    </row>
    <row r="776" spans="1:2" x14ac:dyDescent="0.25">
      <c r="A776"/>
      <c r="B776"/>
    </row>
    <row r="777" spans="1:2" x14ac:dyDescent="0.25">
      <c r="A777"/>
      <c r="B777"/>
    </row>
    <row r="778" spans="1:2" x14ac:dyDescent="0.25">
      <c r="A778"/>
      <c r="B778"/>
    </row>
    <row r="779" spans="1:2" x14ac:dyDescent="0.25">
      <c r="A779"/>
      <c r="B779"/>
    </row>
    <row r="780" spans="1:2" x14ac:dyDescent="0.25">
      <c r="A780"/>
      <c r="B780"/>
    </row>
    <row r="781" spans="1:2" x14ac:dyDescent="0.25">
      <c r="A781"/>
      <c r="B781"/>
    </row>
    <row r="782" spans="1:2" x14ac:dyDescent="0.25">
      <c r="A782"/>
      <c r="B782"/>
    </row>
    <row r="783" spans="1:2" x14ac:dyDescent="0.25">
      <c r="A783"/>
      <c r="B783"/>
    </row>
    <row r="784" spans="1:2" x14ac:dyDescent="0.25">
      <c r="A784"/>
      <c r="B784"/>
    </row>
    <row r="785" spans="1:2" x14ac:dyDescent="0.25">
      <c r="A785"/>
      <c r="B785"/>
    </row>
    <row r="786" spans="1:2" x14ac:dyDescent="0.25">
      <c r="A786"/>
      <c r="B786"/>
    </row>
    <row r="787" spans="1:2" x14ac:dyDescent="0.25">
      <c r="A787"/>
      <c r="B787"/>
    </row>
    <row r="788" spans="1:2" x14ac:dyDescent="0.25">
      <c r="A788"/>
      <c r="B788"/>
    </row>
    <row r="789" spans="1:2" x14ac:dyDescent="0.25">
      <c r="A789"/>
      <c r="B789"/>
    </row>
    <row r="790" spans="1:2" x14ac:dyDescent="0.25">
      <c r="A790"/>
      <c r="B790"/>
    </row>
    <row r="791" spans="1:2" x14ac:dyDescent="0.25">
      <c r="A791"/>
      <c r="B791"/>
    </row>
    <row r="792" spans="1:2" x14ac:dyDescent="0.25">
      <c r="A792"/>
      <c r="B792"/>
    </row>
    <row r="793" spans="1:2" x14ac:dyDescent="0.25">
      <c r="A793"/>
      <c r="B793"/>
    </row>
    <row r="794" spans="1:2" x14ac:dyDescent="0.25">
      <c r="A794"/>
      <c r="B794"/>
    </row>
    <row r="795" spans="1:2" x14ac:dyDescent="0.25">
      <c r="A795"/>
      <c r="B795"/>
    </row>
    <row r="796" spans="1:2" x14ac:dyDescent="0.25">
      <c r="A796"/>
      <c r="B796"/>
    </row>
    <row r="797" spans="1:2" x14ac:dyDescent="0.25">
      <c r="A797"/>
      <c r="B797"/>
    </row>
    <row r="798" spans="1:2" x14ac:dyDescent="0.25">
      <c r="A798"/>
      <c r="B798"/>
    </row>
    <row r="799" spans="1:2" x14ac:dyDescent="0.25">
      <c r="A799"/>
      <c r="B799"/>
    </row>
    <row r="800" spans="1:2" x14ac:dyDescent="0.25">
      <c r="A800"/>
      <c r="B800"/>
    </row>
    <row r="801" spans="1:2" x14ac:dyDescent="0.25">
      <c r="A801"/>
      <c r="B801"/>
    </row>
    <row r="802" spans="1:2" x14ac:dyDescent="0.25">
      <c r="A802"/>
      <c r="B802"/>
    </row>
    <row r="803" spans="1:2" x14ac:dyDescent="0.25">
      <c r="A803"/>
      <c r="B803"/>
    </row>
    <row r="804" spans="1:2" x14ac:dyDescent="0.25">
      <c r="A804"/>
      <c r="B804"/>
    </row>
    <row r="805" spans="1:2" x14ac:dyDescent="0.25">
      <c r="A805"/>
      <c r="B805"/>
    </row>
    <row r="806" spans="1:2" x14ac:dyDescent="0.25">
      <c r="A806"/>
      <c r="B806"/>
    </row>
    <row r="807" spans="1:2" x14ac:dyDescent="0.25">
      <c r="A807"/>
      <c r="B807"/>
    </row>
    <row r="808" spans="1:2" x14ac:dyDescent="0.25">
      <c r="A808"/>
      <c r="B808"/>
    </row>
    <row r="809" spans="1:2" x14ac:dyDescent="0.25">
      <c r="A809"/>
      <c r="B809"/>
    </row>
    <row r="810" spans="1:2" x14ac:dyDescent="0.25">
      <c r="A810"/>
      <c r="B810"/>
    </row>
    <row r="811" spans="1:2" x14ac:dyDescent="0.25">
      <c r="A811"/>
      <c r="B811"/>
    </row>
    <row r="812" spans="1:2" x14ac:dyDescent="0.25">
      <c r="A812"/>
      <c r="B812"/>
    </row>
    <row r="813" spans="1:2" x14ac:dyDescent="0.25">
      <c r="A813"/>
      <c r="B813"/>
    </row>
    <row r="814" spans="1:2" x14ac:dyDescent="0.25">
      <c r="A814"/>
      <c r="B814"/>
    </row>
    <row r="815" spans="1:2" x14ac:dyDescent="0.25">
      <c r="A815"/>
      <c r="B815"/>
    </row>
    <row r="816" spans="1:2" x14ac:dyDescent="0.25">
      <c r="A816"/>
      <c r="B816"/>
    </row>
    <row r="817" spans="1:2" x14ac:dyDescent="0.25">
      <c r="A817"/>
      <c r="B817"/>
    </row>
    <row r="818" spans="1:2" x14ac:dyDescent="0.25">
      <c r="A818"/>
      <c r="B818"/>
    </row>
    <row r="819" spans="1:2" x14ac:dyDescent="0.25">
      <c r="A819"/>
      <c r="B819"/>
    </row>
    <row r="820" spans="1:2" x14ac:dyDescent="0.25">
      <c r="A820"/>
      <c r="B820"/>
    </row>
    <row r="821" spans="1:2" x14ac:dyDescent="0.25">
      <c r="A821"/>
      <c r="B821"/>
    </row>
    <row r="822" spans="1:2" x14ac:dyDescent="0.25">
      <c r="A822"/>
      <c r="B822"/>
    </row>
    <row r="823" spans="1:2" x14ac:dyDescent="0.25">
      <c r="A823"/>
      <c r="B823"/>
    </row>
    <row r="824" spans="1:2" x14ac:dyDescent="0.25">
      <c r="A824"/>
      <c r="B824"/>
    </row>
    <row r="825" spans="1:2" x14ac:dyDescent="0.25">
      <c r="A825"/>
      <c r="B825"/>
    </row>
    <row r="826" spans="1:2" x14ac:dyDescent="0.25">
      <c r="A826"/>
      <c r="B826"/>
    </row>
    <row r="827" spans="1:2" x14ac:dyDescent="0.25">
      <c r="A827"/>
      <c r="B827"/>
    </row>
    <row r="828" spans="1:2" x14ac:dyDescent="0.25">
      <c r="A828"/>
      <c r="B828"/>
    </row>
    <row r="829" spans="1:2" x14ac:dyDescent="0.25">
      <c r="A829"/>
      <c r="B829"/>
    </row>
    <row r="830" spans="1:2" x14ac:dyDescent="0.25">
      <c r="A830"/>
      <c r="B830"/>
    </row>
    <row r="831" spans="1:2" x14ac:dyDescent="0.25">
      <c r="A831"/>
      <c r="B831"/>
    </row>
    <row r="832" spans="1:2" x14ac:dyDescent="0.25">
      <c r="A832"/>
      <c r="B832"/>
    </row>
    <row r="833" spans="1:2" x14ac:dyDescent="0.25">
      <c r="A833"/>
      <c r="B833"/>
    </row>
    <row r="834" spans="1:2" x14ac:dyDescent="0.25">
      <c r="A834"/>
      <c r="B834"/>
    </row>
    <row r="835" spans="1:2" x14ac:dyDescent="0.25">
      <c r="A835"/>
      <c r="B835"/>
    </row>
    <row r="836" spans="1:2" x14ac:dyDescent="0.25">
      <c r="A836"/>
      <c r="B836"/>
    </row>
    <row r="837" spans="1:2" x14ac:dyDescent="0.25">
      <c r="A837"/>
      <c r="B837"/>
    </row>
    <row r="838" spans="1:2" x14ac:dyDescent="0.25">
      <c r="A838"/>
      <c r="B838"/>
    </row>
    <row r="839" spans="1:2" x14ac:dyDescent="0.25">
      <c r="A839"/>
      <c r="B839"/>
    </row>
    <row r="840" spans="1:2" x14ac:dyDescent="0.25">
      <c r="A840"/>
      <c r="B840"/>
    </row>
    <row r="841" spans="1:2" x14ac:dyDescent="0.25">
      <c r="A841"/>
      <c r="B841"/>
    </row>
    <row r="842" spans="1:2" x14ac:dyDescent="0.25">
      <c r="A842"/>
      <c r="B842"/>
    </row>
    <row r="843" spans="1:2" x14ac:dyDescent="0.25">
      <c r="A843"/>
      <c r="B843"/>
    </row>
    <row r="844" spans="1:2" x14ac:dyDescent="0.25">
      <c r="A844"/>
      <c r="B844"/>
    </row>
    <row r="845" spans="1:2" x14ac:dyDescent="0.25">
      <c r="A845"/>
      <c r="B845"/>
    </row>
    <row r="846" spans="1:2" x14ac:dyDescent="0.25">
      <c r="A846"/>
      <c r="B846"/>
    </row>
    <row r="847" spans="1:2" x14ac:dyDescent="0.25">
      <c r="A847"/>
      <c r="B847"/>
    </row>
    <row r="848" spans="1:2" x14ac:dyDescent="0.25">
      <c r="A848"/>
      <c r="B848"/>
    </row>
    <row r="849" spans="1:2" x14ac:dyDescent="0.25">
      <c r="A849"/>
      <c r="B849"/>
    </row>
    <row r="850" spans="1:2" x14ac:dyDescent="0.25">
      <c r="A850"/>
      <c r="B850"/>
    </row>
    <row r="851" spans="1:2" x14ac:dyDescent="0.25">
      <c r="A851"/>
      <c r="B851"/>
    </row>
    <row r="852" spans="1:2" x14ac:dyDescent="0.25">
      <c r="A852"/>
      <c r="B852"/>
    </row>
    <row r="853" spans="1:2" x14ac:dyDescent="0.25">
      <c r="A853"/>
      <c r="B853"/>
    </row>
    <row r="854" spans="1:2" x14ac:dyDescent="0.25">
      <c r="A854"/>
      <c r="B854"/>
    </row>
    <row r="855" spans="1:2" x14ac:dyDescent="0.25">
      <c r="A855"/>
      <c r="B855"/>
    </row>
    <row r="856" spans="1:2" x14ac:dyDescent="0.25">
      <c r="A856"/>
      <c r="B856"/>
    </row>
    <row r="857" spans="1:2" x14ac:dyDescent="0.25">
      <c r="A857"/>
      <c r="B857"/>
    </row>
    <row r="858" spans="1:2" x14ac:dyDescent="0.25">
      <c r="A858"/>
      <c r="B858"/>
    </row>
    <row r="859" spans="1:2" x14ac:dyDescent="0.25">
      <c r="A859"/>
      <c r="B859"/>
    </row>
    <row r="860" spans="1:2" x14ac:dyDescent="0.25">
      <c r="A860"/>
      <c r="B860"/>
    </row>
    <row r="861" spans="1:2" x14ac:dyDescent="0.25">
      <c r="A861"/>
      <c r="B861"/>
    </row>
    <row r="862" spans="1:2" x14ac:dyDescent="0.25">
      <c r="A862"/>
      <c r="B862"/>
    </row>
    <row r="863" spans="1:2" x14ac:dyDescent="0.25">
      <c r="A863"/>
      <c r="B863"/>
    </row>
    <row r="864" spans="1:2" x14ac:dyDescent="0.25">
      <c r="A864"/>
      <c r="B864"/>
    </row>
    <row r="865" spans="1:2" x14ac:dyDescent="0.25">
      <c r="A865"/>
      <c r="B865"/>
    </row>
    <row r="866" spans="1:2" x14ac:dyDescent="0.25">
      <c r="A866"/>
      <c r="B866"/>
    </row>
    <row r="867" spans="1:2" x14ac:dyDescent="0.25">
      <c r="A867"/>
      <c r="B867"/>
    </row>
    <row r="868" spans="1:2" x14ac:dyDescent="0.25">
      <c r="A868"/>
      <c r="B868"/>
    </row>
    <row r="869" spans="1:2" x14ac:dyDescent="0.25">
      <c r="A869"/>
      <c r="B869"/>
    </row>
    <row r="870" spans="1:2" x14ac:dyDescent="0.25">
      <c r="A870"/>
      <c r="B870"/>
    </row>
    <row r="871" spans="1:2" x14ac:dyDescent="0.25">
      <c r="A871"/>
      <c r="B871"/>
    </row>
    <row r="872" spans="1:2" x14ac:dyDescent="0.25">
      <c r="A872"/>
      <c r="B872"/>
    </row>
    <row r="873" spans="1:2" x14ac:dyDescent="0.25">
      <c r="A873"/>
      <c r="B873"/>
    </row>
    <row r="874" spans="1:2" x14ac:dyDescent="0.25">
      <c r="A874"/>
      <c r="B874"/>
    </row>
    <row r="875" spans="1:2" x14ac:dyDescent="0.25">
      <c r="A875"/>
      <c r="B875"/>
    </row>
    <row r="876" spans="1:2" x14ac:dyDescent="0.25">
      <c r="A876"/>
      <c r="B876"/>
    </row>
    <row r="877" spans="1:2" x14ac:dyDescent="0.25">
      <c r="A877"/>
      <c r="B877"/>
    </row>
    <row r="878" spans="1:2" x14ac:dyDescent="0.25">
      <c r="A878"/>
      <c r="B878"/>
    </row>
    <row r="879" spans="1:2" x14ac:dyDescent="0.25">
      <c r="A879"/>
      <c r="B879"/>
    </row>
    <row r="880" spans="1:2" x14ac:dyDescent="0.25">
      <c r="A880"/>
      <c r="B880"/>
    </row>
    <row r="881" spans="1:2" x14ac:dyDescent="0.25">
      <c r="A881"/>
      <c r="B881"/>
    </row>
    <row r="882" spans="1:2" x14ac:dyDescent="0.25">
      <c r="A882"/>
      <c r="B882"/>
    </row>
    <row r="883" spans="1:2" x14ac:dyDescent="0.25">
      <c r="A883"/>
      <c r="B883"/>
    </row>
    <row r="884" spans="1:2" x14ac:dyDescent="0.25">
      <c r="A884"/>
      <c r="B884"/>
    </row>
    <row r="885" spans="1:2" x14ac:dyDescent="0.25">
      <c r="A885"/>
      <c r="B885"/>
    </row>
    <row r="886" spans="1:2" x14ac:dyDescent="0.25">
      <c r="A886"/>
      <c r="B886"/>
    </row>
    <row r="887" spans="1:2" x14ac:dyDescent="0.25">
      <c r="A887"/>
      <c r="B887"/>
    </row>
    <row r="888" spans="1:2" x14ac:dyDescent="0.25">
      <c r="A888"/>
      <c r="B888"/>
    </row>
    <row r="889" spans="1:2" x14ac:dyDescent="0.25">
      <c r="A889"/>
      <c r="B889"/>
    </row>
    <row r="890" spans="1:2" x14ac:dyDescent="0.25">
      <c r="A890"/>
      <c r="B890"/>
    </row>
    <row r="891" spans="1:2" x14ac:dyDescent="0.25">
      <c r="A891"/>
      <c r="B891"/>
    </row>
    <row r="892" spans="1:2" x14ac:dyDescent="0.25">
      <c r="A892"/>
      <c r="B892"/>
    </row>
    <row r="893" spans="1:2" x14ac:dyDescent="0.25">
      <c r="A893"/>
      <c r="B893"/>
    </row>
    <row r="894" spans="1:2" x14ac:dyDescent="0.25">
      <c r="A894"/>
      <c r="B894"/>
    </row>
    <row r="895" spans="1:2" x14ac:dyDescent="0.25">
      <c r="A895"/>
      <c r="B895"/>
    </row>
    <row r="896" spans="1:2" x14ac:dyDescent="0.25">
      <c r="A896"/>
      <c r="B896"/>
    </row>
    <row r="897" spans="1:2" x14ac:dyDescent="0.25">
      <c r="A897"/>
      <c r="B897"/>
    </row>
    <row r="898" spans="1:2" x14ac:dyDescent="0.25">
      <c r="A898"/>
      <c r="B898"/>
    </row>
    <row r="899" spans="1:2" x14ac:dyDescent="0.25">
      <c r="A899"/>
      <c r="B899"/>
    </row>
    <row r="900" spans="1:2" x14ac:dyDescent="0.25">
      <c r="A900"/>
      <c r="B900"/>
    </row>
    <row r="901" spans="1:2" x14ac:dyDescent="0.25">
      <c r="A901"/>
      <c r="B901"/>
    </row>
    <row r="902" spans="1:2" x14ac:dyDescent="0.25">
      <c r="A902"/>
      <c r="B902"/>
    </row>
    <row r="903" spans="1:2" x14ac:dyDescent="0.25">
      <c r="A903"/>
      <c r="B903"/>
    </row>
    <row r="904" spans="1:2" x14ac:dyDescent="0.25">
      <c r="A904"/>
      <c r="B904"/>
    </row>
    <row r="905" spans="1:2" x14ac:dyDescent="0.25">
      <c r="A905"/>
      <c r="B905"/>
    </row>
    <row r="906" spans="1:2" x14ac:dyDescent="0.25">
      <c r="A906"/>
      <c r="B906"/>
    </row>
    <row r="907" spans="1:2" x14ac:dyDescent="0.25">
      <c r="A907"/>
      <c r="B907"/>
    </row>
    <row r="908" spans="1:2" x14ac:dyDescent="0.25">
      <c r="A908"/>
      <c r="B908"/>
    </row>
    <row r="909" spans="1:2" x14ac:dyDescent="0.25">
      <c r="A909"/>
      <c r="B909"/>
    </row>
    <row r="910" spans="1:2" x14ac:dyDescent="0.25">
      <c r="A910"/>
      <c r="B910"/>
    </row>
    <row r="911" spans="1:2" x14ac:dyDescent="0.25">
      <c r="A911"/>
      <c r="B911"/>
    </row>
    <row r="912" spans="1:2" x14ac:dyDescent="0.25">
      <c r="A912"/>
      <c r="B912"/>
    </row>
    <row r="913" spans="1:2" x14ac:dyDescent="0.25">
      <c r="A913"/>
      <c r="B913"/>
    </row>
    <row r="914" spans="1:2" x14ac:dyDescent="0.25">
      <c r="A914"/>
      <c r="B914"/>
    </row>
    <row r="915" spans="1:2" x14ac:dyDescent="0.25">
      <c r="A915"/>
      <c r="B915"/>
    </row>
    <row r="916" spans="1:2" x14ac:dyDescent="0.25">
      <c r="A916"/>
      <c r="B916"/>
    </row>
    <row r="917" spans="1:2" x14ac:dyDescent="0.25">
      <c r="A917"/>
      <c r="B917"/>
    </row>
    <row r="918" spans="1:2" x14ac:dyDescent="0.25">
      <c r="A918"/>
      <c r="B918"/>
    </row>
    <row r="919" spans="1:2" x14ac:dyDescent="0.25">
      <c r="A919"/>
      <c r="B919"/>
    </row>
    <row r="920" spans="1:2" x14ac:dyDescent="0.25">
      <c r="A920"/>
      <c r="B920"/>
    </row>
    <row r="921" spans="1:2" x14ac:dyDescent="0.25">
      <c r="A921"/>
      <c r="B921"/>
    </row>
    <row r="922" spans="1:2" x14ac:dyDescent="0.25">
      <c r="A922"/>
      <c r="B922"/>
    </row>
    <row r="923" spans="1:2" x14ac:dyDescent="0.25">
      <c r="A923"/>
      <c r="B923"/>
    </row>
    <row r="924" spans="1:2" x14ac:dyDescent="0.25">
      <c r="A924"/>
      <c r="B924"/>
    </row>
    <row r="925" spans="1:2" x14ac:dyDescent="0.25">
      <c r="A925"/>
      <c r="B925"/>
    </row>
    <row r="926" spans="1:2" x14ac:dyDescent="0.25">
      <c r="A926"/>
      <c r="B926"/>
    </row>
    <row r="927" spans="1:2" x14ac:dyDescent="0.25">
      <c r="A927"/>
      <c r="B927"/>
    </row>
    <row r="928" spans="1:2" x14ac:dyDescent="0.25">
      <c r="A928"/>
      <c r="B928"/>
    </row>
    <row r="929" spans="1:2" x14ac:dyDescent="0.25">
      <c r="A929"/>
      <c r="B929"/>
    </row>
    <row r="930" spans="1:2" x14ac:dyDescent="0.25">
      <c r="A930"/>
      <c r="B930"/>
    </row>
    <row r="931" spans="1:2" x14ac:dyDescent="0.25">
      <c r="A931"/>
      <c r="B931"/>
    </row>
    <row r="932" spans="1:2" x14ac:dyDescent="0.25">
      <c r="A932"/>
      <c r="B932"/>
    </row>
    <row r="933" spans="1:2" x14ac:dyDescent="0.25">
      <c r="A933"/>
      <c r="B933"/>
    </row>
    <row r="934" spans="1:2" x14ac:dyDescent="0.25">
      <c r="A934"/>
      <c r="B934"/>
    </row>
    <row r="935" spans="1:2" x14ac:dyDescent="0.25">
      <c r="A935"/>
      <c r="B935"/>
    </row>
    <row r="936" spans="1:2" x14ac:dyDescent="0.25">
      <c r="A936"/>
      <c r="B936"/>
    </row>
    <row r="937" spans="1:2" x14ac:dyDescent="0.25">
      <c r="A937"/>
      <c r="B937"/>
    </row>
    <row r="938" spans="1:2" x14ac:dyDescent="0.25">
      <c r="A938"/>
      <c r="B938"/>
    </row>
    <row r="939" spans="1:2" x14ac:dyDescent="0.25">
      <c r="A939"/>
      <c r="B939"/>
    </row>
    <row r="940" spans="1:2" x14ac:dyDescent="0.25">
      <c r="A940"/>
      <c r="B940"/>
    </row>
    <row r="941" spans="1:2" x14ac:dyDescent="0.25">
      <c r="A941"/>
      <c r="B941"/>
    </row>
    <row r="942" spans="1:2" x14ac:dyDescent="0.25">
      <c r="A942"/>
      <c r="B942"/>
    </row>
    <row r="943" spans="1:2" x14ac:dyDescent="0.25">
      <c r="A943"/>
      <c r="B943"/>
    </row>
    <row r="944" spans="1:2" x14ac:dyDescent="0.25">
      <c r="A944"/>
      <c r="B944"/>
    </row>
    <row r="945" spans="1:2" x14ac:dyDescent="0.25">
      <c r="A945"/>
      <c r="B945"/>
    </row>
    <row r="946" spans="1:2" x14ac:dyDescent="0.25">
      <c r="A946"/>
      <c r="B946"/>
    </row>
    <row r="947" spans="1:2" x14ac:dyDescent="0.25">
      <c r="A947"/>
      <c r="B947"/>
    </row>
    <row r="948" spans="1:2" x14ac:dyDescent="0.25">
      <c r="A948"/>
      <c r="B948"/>
    </row>
    <row r="949" spans="1:2" x14ac:dyDescent="0.25">
      <c r="A949"/>
      <c r="B949"/>
    </row>
    <row r="950" spans="1:2" x14ac:dyDescent="0.25">
      <c r="A950"/>
      <c r="B950"/>
    </row>
    <row r="951" spans="1:2" x14ac:dyDescent="0.25">
      <c r="A951"/>
      <c r="B951"/>
    </row>
    <row r="952" spans="1:2" x14ac:dyDescent="0.25">
      <c r="A952"/>
      <c r="B952"/>
    </row>
    <row r="953" spans="1:2" x14ac:dyDescent="0.25">
      <c r="A953"/>
      <c r="B953"/>
    </row>
    <row r="954" spans="1:2" x14ac:dyDescent="0.25">
      <c r="A954"/>
      <c r="B954"/>
    </row>
    <row r="955" spans="1:2" x14ac:dyDescent="0.25">
      <c r="A955"/>
      <c r="B955"/>
    </row>
    <row r="956" spans="1:2" x14ac:dyDescent="0.25">
      <c r="A956"/>
      <c r="B956"/>
    </row>
    <row r="957" spans="1:2" x14ac:dyDescent="0.25">
      <c r="A957"/>
      <c r="B957"/>
    </row>
    <row r="958" spans="1:2" x14ac:dyDescent="0.25">
      <c r="A958"/>
      <c r="B958"/>
    </row>
    <row r="959" spans="1:2" x14ac:dyDescent="0.25">
      <c r="A959"/>
      <c r="B959"/>
    </row>
    <row r="960" spans="1:2" x14ac:dyDescent="0.25">
      <c r="A960"/>
      <c r="B960"/>
    </row>
    <row r="961" spans="1:2" x14ac:dyDescent="0.25">
      <c r="A961"/>
      <c r="B961"/>
    </row>
    <row r="962" spans="1:2" x14ac:dyDescent="0.25">
      <c r="A962"/>
      <c r="B962"/>
    </row>
    <row r="963" spans="1:2" x14ac:dyDescent="0.25">
      <c r="A963"/>
      <c r="B963"/>
    </row>
    <row r="964" spans="1:2" x14ac:dyDescent="0.25">
      <c r="A964"/>
      <c r="B964"/>
    </row>
    <row r="965" spans="1:2" x14ac:dyDescent="0.25">
      <c r="A965"/>
      <c r="B965"/>
    </row>
    <row r="966" spans="1:2" x14ac:dyDescent="0.25">
      <c r="A966"/>
      <c r="B966"/>
    </row>
    <row r="967" spans="1:2" x14ac:dyDescent="0.25">
      <c r="A967"/>
      <c r="B967"/>
    </row>
    <row r="968" spans="1:2" x14ac:dyDescent="0.25">
      <c r="A968"/>
      <c r="B968"/>
    </row>
    <row r="969" spans="1:2" x14ac:dyDescent="0.25">
      <c r="A969"/>
      <c r="B969"/>
    </row>
    <row r="970" spans="1:2" x14ac:dyDescent="0.25">
      <c r="A970"/>
      <c r="B970"/>
    </row>
  </sheetData>
  <dataValidations count="1">
    <dataValidation type="list" allowBlank="1" showInputMessage="1" showErrorMessage="1" sqref="A4:A12 A14:A44">
      <formula1>#REF!</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E989"/>
  <sheetViews>
    <sheetView zoomScaleNormal="100" workbookViewId="0">
      <pane ySplit="3" topLeftCell="A645" activePane="bottomLeft" state="frozen"/>
      <selection pane="bottomLeft" activeCell="G655" sqref="G655"/>
    </sheetView>
  </sheetViews>
  <sheetFormatPr defaultColWidth="9.140625" defaultRowHeight="15" x14ac:dyDescent="0.25"/>
  <cols>
    <col min="1" max="1" width="13.7109375" style="181" customWidth="1"/>
    <col min="2" max="2" width="7.7109375" style="181" customWidth="1"/>
    <col min="3" max="3" width="7.5703125" style="181" customWidth="1"/>
    <col min="4" max="4" width="7.85546875" style="181" customWidth="1"/>
    <col min="5" max="5" width="7.5703125" style="181" customWidth="1"/>
    <col min="6" max="6" width="5" style="182" customWidth="1"/>
    <col min="7" max="7" width="44.140625" style="183" customWidth="1"/>
    <col min="8" max="8" width="3.28515625" style="184" customWidth="1"/>
    <col min="9" max="12" width="3.7109375" style="185" customWidth="1"/>
    <col min="13" max="13" width="5.140625" style="186" customWidth="1"/>
    <col min="14" max="14" width="4.7109375" style="186" customWidth="1"/>
    <col min="15" max="15" width="12" style="186" customWidth="1"/>
    <col min="16" max="16" width="13.42578125" style="185" customWidth="1"/>
    <col min="17" max="17" width="6.85546875" style="185" bestFit="1" customWidth="1"/>
    <col min="18" max="18" width="6.42578125" style="185" bestFit="1" customWidth="1"/>
    <col min="19" max="19" width="8.42578125" style="180" customWidth="1"/>
    <col min="20" max="20" width="2.42578125" style="187" customWidth="1" collapsed="1"/>
    <col min="21" max="40" width="2.42578125" style="187" customWidth="1"/>
    <col min="41" max="41" width="2.42578125" style="187" customWidth="1" collapsed="1"/>
    <col min="42" max="57" width="2.42578125" style="187" customWidth="1"/>
    <col min="58" max="58" width="2.28515625" style="178" customWidth="1"/>
    <col min="59" max="16384" width="9.140625" style="178"/>
  </cols>
  <sheetData>
    <row r="1" spans="1:57" ht="12.75" customHeight="1" x14ac:dyDescent="0.25">
      <c r="A1" s="612" t="s">
        <v>1510</v>
      </c>
      <c r="B1" s="612"/>
      <c r="C1" s="612"/>
      <c r="D1" s="612"/>
      <c r="E1" s="612"/>
      <c r="F1" s="613" t="s">
        <v>1541</v>
      </c>
      <c r="G1" s="105" t="s">
        <v>1542</v>
      </c>
      <c r="H1" s="614" t="s">
        <v>1543</v>
      </c>
      <c r="I1" s="615" t="s">
        <v>1544</v>
      </c>
      <c r="J1" s="615"/>
      <c r="K1" s="615"/>
      <c r="L1" s="615"/>
      <c r="M1" s="615" t="s">
        <v>1545</v>
      </c>
      <c r="N1" s="615"/>
      <c r="O1" s="177"/>
      <c r="P1" s="177"/>
      <c r="Q1" s="177"/>
      <c r="R1" s="177"/>
      <c r="S1" s="106"/>
      <c r="T1" s="107"/>
      <c r="U1" s="108"/>
      <c r="V1" s="108"/>
      <c r="W1" s="108"/>
      <c r="X1" s="108"/>
      <c r="Y1" s="108"/>
      <c r="Z1" s="108"/>
      <c r="AA1" s="108"/>
      <c r="AB1" s="109" t="s">
        <v>1546</v>
      </c>
      <c r="AC1" s="108"/>
      <c r="AD1" s="108"/>
      <c r="AE1" s="108"/>
      <c r="AF1" s="108"/>
      <c r="AG1" s="108"/>
      <c r="AH1" s="108"/>
      <c r="AI1" s="108"/>
      <c r="AJ1" s="108"/>
      <c r="AK1" s="108"/>
      <c r="AL1" s="110"/>
      <c r="AM1" s="107"/>
      <c r="AN1" s="108"/>
      <c r="AO1" s="108"/>
      <c r="AP1" s="108"/>
      <c r="AQ1" s="108"/>
      <c r="AR1" s="108"/>
      <c r="AS1" s="108"/>
      <c r="AT1" s="108"/>
      <c r="AU1" s="109" t="s">
        <v>1546</v>
      </c>
      <c r="AV1" s="108"/>
      <c r="AW1" s="108"/>
      <c r="AX1" s="108"/>
      <c r="AY1" s="108"/>
      <c r="AZ1" s="108"/>
      <c r="BA1" s="108"/>
      <c r="BB1" s="108"/>
      <c r="BC1" s="108"/>
      <c r="BD1" s="108"/>
      <c r="BE1" s="110"/>
    </row>
    <row r="2" spans="1:57" ht="30.75" customHeight="1" x14ac:dyDescent="0.25">
      <c r="A2" s="111" t="s">
        <v>1548</v>
      </c>
      <c r="B2" s="111" t="s">
        <v>1549</v>
      </c>
      <c r="C2" s="111" t="s">
        <v>1550</v>
      </c>
      <c r="D2" s="111" t="s">
        <v>1551</v>
      </c>
      <c r="E2" s="111" t="s">
        <v>1552</v>
      </c>
      <c r="F2" s="613"/>
      <c r="G2" s="616" t="s">
        <v>1553</v>
      </c>
      <c r="H2" s="614"/>
      <c r="I2" s="617" t="s">
        <v>1554</v>
      </c>
      <c r="J2" s="617" t="s">
        <v>1555</v>
      </c>
      <c r="K2" s="617" t="s">
        <v>1556</v>
      </c>
      <c r="L2" s="618" t="s">
        <v>1557</v>
      </c>
      <c r="M2" s="619" t="s">
        <v>2266</v>
      </c>
      <c r="N2" s="619" t="s">
        <v>1506</v>
      </c>
      <c r="O2" s="610" t="s">
        <v>1563</v>
      </c>
      <c r="P2" s="611" t="s">
        <v>1564</v>
      </c>
      <c r="Q2" s="176"/>
      <c r="R2" s="176"/>
      <c r="S2" s="112"/>
      <c r="T2" s="113" t="s">
        <v>5</v>
      </c>
      <c r="U2" s="113" t="s">
        <v>8</v>
      </c>
      <c r="V2" s="113" t="s">
        <v>4</v>
      </c>
      <c r="W2" s="113" t="s">
        <v>7</v>
      </c>
      <c r="X2" s="113" t="s">
        <v>6</v>
      </c>
      <c r="Y2" s="113" t="s">
        <v>9</v>
      </c>
      <c r="Z2" s="113" t="s">
        <v>1559</v>
      </c>
      <c r="AA2" s="114" t="s">
        <v>10</v>
      </c>
      <c r="AB2" s="114" t="s">
        <v>11</v>
      </c>
      <c r="AC2" s="114" t="s">
        <v>12</v>
      </c>
      <c r="AD2" s="114" t="s">
        <v>13</v>
      </c>
      <c r="AE2" s="115" t="s">
        <v>19</v>
      </c>
      <c r="AF2" s="115" t="s">
        <v>1561</v>
      </c>
      <c r="AG2" s="114" t="s">
        <v>14</v>
      </c>
      <c r="AH2" s="114" t="s">
        <v>15</v>
      </c>
      <c r="AI2" s="114" t="s">
        <v>18</v>
      </c>
      <c r="AJ2" s="114" t="s">
        <v>17</v>
      </c>
      <c r="AK2" s="114" t="s">
        <v>16</v>
      </c>
      <c r="AL2" s="114" t="s">
        <v>1562</v>
      </c>
      <c r="AM2" s="113" t="s">
        <v>2233</v>
      </c>
      <c r="AN2" s="113" t="s">
        <v>2234</v>
      </c>
      <c r="AO2" s="113" t="s">
        <v>2235</v>
      </c>
      <c r="AP2" s="113" t="s">
        <v>2236</v>
      </c>
      <c r="AQ2" s="113" t="s">
        <v>2237</v>
      </c>
      <c r="AR2" s="113" t="s">
        <v>2238</v>
      </c>
      <c r="AS2" s="113" t="s">
        <v>2239</v>
      </c>
      <c r="AT2" s="114" t="s">
        <v>2240</v>
      </c>
      <c r="AU2" s="114" t="s">
        <v>2241</v>
      </c>
      <c r="AV2" s="114" t="s">
        <v>2242</v>
      </c>
      <c r="AW2" s="114" t="s">
        <v>2243</v>
      </c>
      <c r="AX2" s="115" t="s">
        <v>2244</v>
      </c>
      <c r="AY2" s="115" t="s">
        <v>2245</v>
      </c>
      <c r="AZ2" s="114" t="s">
        <v>2246</v>
      </c>
      <c r="BA2" s="114" t="s">
        <v>2247</v>
      </c>
      <c r="BB2" s="114" t="s">
        <v>2248</v>
      </c>
      <c r="BC2" s="114" t="s">
        <v>2249</v>
      </c>
      <c r="BD2" s="114" t="s">
        <v>2250</v>
      </c>
      <c r="BE2" s="114" t="s">
        <v>2251</v>
      </c>
    </row>
    <row r="3" spans="1:57" ht="12.75" customHeight="1" x14ac:dyDescent="0.25">
      <c r="A3" s="111" t="s">
        <v>22</v>
      </c>
      <c r="B3" s="111" t="s">
        <v>23</v>
      </c>
      <c r="C3" s="111" t="s">
        <v>408</v>
      </c>
      <c r="D3" s="111" t="s">
        <v>24</v>
      </c>
      <c r="E3" s="111" t="s">
        <v>25</v>
      </c>
      <c r="F3" s="613"/>
      <c r="G3" s="616"/>
      <c r="H3" s="614"/>
      <c r="I3" s="617"/>
      <c r="J3" s="617"/>
      <c r="K3" s="617"/>
      <c r="L3" s="618"/>
      <c r="M3" s="619"/>
      <c r="N3" s="619"/>
      <c r="O3" s="610"/>
      <c r="P3" s="611"/>
      <c r="Q3" s="176"/>
      <c r="R3" s="176"/>
      <c r="S3" s="116"/>
      <c r="T3" s="117"/>
      <c r="U3" s="117"/>
      <c r="V3" s="117"/>
      <c r="W3" s="117"/>
      <c r="X3" s="117"/>
      <c r="Y3" s="117"/>
      <c r="Z3" s="117"/>
      <c r="AA3" s="117"/>
      <c r="AB3" s="117"/>
      <c r="AC3" s="117"/>
      <c r="AD3" s="117"/>
      <c r="AE3" s="117"/>
      <c r="AF3" s="117"/>
      <c r="AG3" s="117"/>
      <c r="AH3" s="117"/>
      <c r="AI3" s="117"/>
      <c r="AJ3" s="117"/>
      <c r="AK3" s="117"/>
      <c r="AL3" s="117"/>
      <c r="AM3" s="117"/>
      <c r="AN3" s="117"/>
      <c r="AO3" s="117"/>
      <c r="AP3" s="117"/>
      <c r="AQ3" s="117"/>
      <c r="AR3" s="117"/>
      <c r="AS3" s="117"/>
      <c r="AT3" s="117"/>
      <c r="AU3" s="117"/>
      <c r="AV3" s="117"/>
      <c r="AW3" s="117"/>
      <c r="AX3" s="117"/>
      <c r="AY3" s="117"/>
      <c r="AZ3" s="117"/>
      <c r="BA3" s="117"/>
      <c r="BB3" s="117"/>
      <c r="BC3" s="117"/>
      <c r="BD3" s="117"/>
      <c r="BE3" s="117"/>
    </row>
    <row r="4" spans="1:57" x14ac:dyDescent="0.25">
      <c r="A4" s="118" t="s">
        <v>140</v>
      </c>
      <c r="B4" s="118"/>
      <c r="C4" s="118"/>
      <c r="D4" s="118" t="s">
        <v>141</v>
      </c>
      <c r="E4" s="118"/>
      <c r="F4" s="119">
        <v>52</v>
      </c>
      <c r="G4" s="120" t="s">
        <v>142</v>
      </c>
      <c r="H4" s="121">
        <v>2</v>
      </c>
      <c r="I4" s="122">
        <v>30</v>
      </c>
      <c r="J4" s="122"/>
      <c r="K4" s="122"/>
      <c r="L4" s="123">
        <v>0</v>
      </c>
      <c r="M4" s="158"/>
      <c r="N4" s="158"/>
      <c r="O4" s="158" t="s">
        <v>1607</v>
      </c>
      <c r="P4" s="124" t="s">
        <v>1581</v>
      </c>
      <c r="Q4" s="159" t="str">
        <f>MaBM</f>
        <v>CNTT</v>
      </c>
      <c r="R4" s="159" t="str">
        <f>MaKhoa</f>
        <v>CNTT</v>
      </c>
      <c r="S4" s="125" t="str">
        <f t="shared" ref="S4:S67" si="0">+R4&amp;"-"&amp;Q4</f>
        <v>CNTT-CNTT</v>
      </c>
      <c r="T4" s="160"/>
      <c r="U4" s="160"/>
      <c r="V4" s="160"/>
      <c r="W4" s="160"/>
      <c r="X4" s="160"/>
      <c r="Y4" s="160"/>
      <c r="Z4" s="160"/>
      <c r="AA4" s="160"/>
      <c r="AB4" s="160"/>
      <c r="AC4" s="160"/>
      <c r="AD4" s="160"/>
      <c r="AE4" s="160"/>
      <c r="AF4" s="160" t="s">
        <v>21</v>
      </c>
      <c r="AG4" s="160"/>
      <c r="AH4" s="160"/>
      <c r="AI4" s="160"/>
      <c r="AJ4" s="160"/>
      <c r="AK4" s="160"/>
      <c r="AL4" s="160"/>
      <c r="AM4" s="160"/>
      <c r="AN4" s="160"/>
      <c r="AO4" s="160"/>
      <c r="AP4" s="160"/>
      <c r="AQ4" s="160"/>
      <c r="AR4" s="160"/>
      <c r="AS4" s="160"/>
      <c r="AT4" s="160"/>
      <c r="AU4" s="160"/>
      <c r="AV4" s="160"/>
      <c r="AW4" s="160"/>
      <c r="AX4" s="160"/>
      <c r="AY4" s="160" t="s">
        <v>21</v>
      </c>
      <c r="AZ4" s="160"/>
      <c r="BA4" s="160"/>
      <c r="BB4" s="160"/>
      <c r="BC4" s="160"/>
      <c r="BD4" s="160"/>
      <c r="BE4" s="160"/>
    </row>
    <row r="5" spans="1:57" x14ac:dyDescent="0.25">
      <c r="A5" s="126" t="s">
        <v>1475</v>
      </c>
      <c r="B5" s="126"/>
      <c r="C5" s="126"/>
      <c r="D5" s="126"/>
      <c r="E5" s="126"/>
      <c r="F5" s="127">
        <v>738</v>
      </c>
      <c r="G5" s="128" t="s">
        <v>1444</v>
      </c>
      <c r="H5" s="129">
        <v>8</v>
      </c>
      <c r="I5" s="130"/>
      <c r="J5" s="130"/>
      <c r="K5" s="130">
        <v>480</v>
      </c>
      <c r="L5" s="131">
        <v>0</v>
      </c>
      <c r="M5" s="161" t="s">
        <v>1511</v>
      </c>
      <c r="N5" s="162"/>
      <c r="O5" s="162" t="s">
        <v>1607</v>
      </c>
      <c r="P5" s="132" t="s">
        <v>1581</v>
      </c>
      <c r="Q5" s="163" t="str">
        <f>MaBM</f>
        <v>CNTT</v>
      </c>
      <c r="R5" s="163" t="str">
        <f>MaKhoa</f>
        <v>CNTT</v>
      </c>
      <c r="S5" s="125" t="str">
        <f t="shared" si="0"/>
        <v>CNTT-CNTT</v>
      </c>
      <c r="T5" s="164"/>
      <c r="U5" s="164"/>
      <c r="V5" s="164"/>
      <c r="W5" s="164"/>
      <c r="X5" s="164"/>
      <c r="Y5" s="164"/>
      <c r="Z5" s="164"/>
      <c r="AA5" s="164"/>
      <c r="AB5" s="164"/>
      <c r="AC5" s="164"/>
      <c r="AD5" s="164"/>
      <c r="AE5" s="164"/>
      <c r="AF5" s="164" t="s">
        <v>20</v>
      </c>
      <c r="AG5" s="164"/>
      <c r="AH5" s="164"/>
      <c r="AI5" s="164"/>
      <c r="AJ5" s="164"/>
      <c r="AK5" s="164"/>
      <c r="AL5" s="164"/>
      <c r="AM5" s="164"/>
      <c r="AN5" s="164"/>
      <c r="AO5" s="164"/>
      <c r="AP5" s="164"/>
      <c r="AQ5" s="164"/>
      <c r="AR5" s="164"/>
      <c r="AS5" s="164"/>
      <c r="AT5" s="164"/>
      <c r="AU5" s="164"/>
      <c r="AV5" s="164"/>
      <c r="AW5" s="164"/>
      <c r="AX5" s="164"/>
      <c r="AY5" s="164"/>
      <c r="AZ5" s="164"/>
      <c r="BA5" s="164"/>
      <c r="BB5" s="164"/>
      <c r="BC5" s="164"/>
      <c r="BD5" s="164"/>
      <c r="BE5" s="164"/>
    </row>
    <row r="6" spans="1:57" x14ac:dyDescent="0.25">
      <c r="A6" s="126"/>
      <c r="B6" s="126"/>
      <c r="C6" s="126"/>
      <c r="D6" s="126" t="s">
        <v>1476</v>
      </c>
      <c r="E6" s="126"/>
      <c r="F6" s="127">
        <v>739</v>
      </c>
      <c r="G6" s="128" t="s">
        <v>1444</v>
      </c>
      <c r="H6" s="129">
        <v>4</v>
      </c>
      <c r="I6" s="130"/>
      <c r="J6" s="130"/>
      <c r="K6" s="130">
        <v>240</v>
      </c>
      <c r="L6" s="131">
        <v>0</v>
      </c>
      <c r="M6" s="161" t="s">
        <v>1511</v>
      </c>
      <c r="N6" s="162"/>
      <c r="O6" s="162" t="s">
        <v>1607</v>
      </c>
      <c r="P6" s="132" t="s">
        <v>1581</v>
      </c>
      <c r="Q6" s="163" t="str">
        <f>MaBM</f>
        <v>CNTT</v>
      </c>
      <c r="R6" s="163" t="str">
        <f>MaKhoa</f>
        <v>CNTT</v>
      </c>
      <c r="S6" s="125" t="str">
        <f t="shared" si="0"/>
        <v>CNTT-CNTT</v>
      </c>
      <c r="T6" s="164"/>
      <c r="U6" s="164"/>
      <c r="V6" s="164"/>
      <c r="W6" s="164"/>
      <c r="X6" s="164"/>
      <c r="Y6" s="164"/>
      <c r="Z6" s="164"/>
      <c r="AA6" s="164"/>
      <c r="AB6" s="164"/>
      <c r="AC6" s="164"/>
      <c r="AD6" s="164"/>
      <c r="AE6" s="164"/>
      <c r="AF6" s="164"/>
      <c r="AG6" s="164"/>
      <c r="AH6" s="164"/>
      <c r="AI6" s="164"/>
      <c r="AJ6" s="164"/>
      <c r="AK6" s="164"/>
      <c r="AL6" s="164"/>
      <c r="AM6" s="164"/>
      <c r="AN6" s="164"/>
      <c r="AO6" s="164"/>
      <c r="AP6" s="164"/>
      <c r="AQ6" s="164"/>
      <c r="AR6" s="164"/>
      <c r="AS6" s="164"/>
      <c r="AT6" s="164"/>
      <c r="AU6" s="164"/>
      <c r="AV6" s="164"/>
      <c r="AW6" s="164"/>
      <c r="AX6" s="164"/>
      <c r="AY6" s="164" t="s">
        <v>20</v>
      </c>
      <c r="AZ6" s="164"/>
      <c r="BA6" s="164"/>
      <c r="BB6" s="164"/>
      <c r="BC6" s="164"/>
      <c r="BD6" s="164"/>
      <c r="BE6" s="164"/>
    </row>
    <row r="7" spans="1:57" x14ac:dyDescent="0.25">
      <c r="A7" s="126" t="s">
        <v>1477</v>
      </c>
      <c r="B7" s="126" t="s">
        <v>1477</v>
      </c>
      <c r="C7" s="126"/>
      <c r="D7" s="126"/>
      <c r="E7" s="126"/>
      <c r="F7" s="127">
        <v>740</v>
      </c>
      <c r="G7" s="128" t="s">
        <v>1444</v>
      </c>
      <c r="H7" s="129">
        <v>8</v>
      </c>
      <c r="I7" s="130"/>
      <c r="J7" s="130"/>
      <c r="K7" s="130">
        <v>480</v>
      </c>
      <c r="L7" s="131">
        <v>0</v>
      </c>
      <c r="M7" s="161" t="s">
        <v>1511</v>
      </c>
      <c r="N7" s="162"/>
      <c r="O7" s="162" t="s">
        <v>1607</v>
      </c>
      <c r="P7" s="132" t="s">
        <v>1581</v>
      </c>
      <c r="Q7" s="163" t="str">
        <f>MaBM</f>
        <v>CNTT</v>
      </c>
      <c r="R7" s="163" t="str">
        <f>MaKhoa</f>
        <v>CNTT</v>
      </c>
      <c r="S7" s="125" t="str">
        <f t="shared" si="0"/>
        <v>CNTT-CNTT</v>
      </c>
      <c r="T7" s="164"/>
      <c r="U7" s="164"/>
      <c r="V7" s="164"/>
      <c r="W7" s="164"/>
      <c r="X7" s="164"/>
      <c r="Y7" s="164"/>
      <c r="Z7" s="164"/>
      <c r="AA7" s="164"/>
      <c r="AB7" s="164"/>
      <c r="AC7" s="164"/>
      <c r="AD7" s="164"/>
      <c r="AE7" s="164" t="s">
        <v>20</v>
      </c>
      <c r="AF7" s="164"/>
      <c r="AG7" s="164"/>
      <c r="AH7" s="164"/>
      <c r="AI7" s="164"/>
      <c r="AJ7" s="164"/>
      <c r="AK7" s="164"/>
      <c r="AL7" s="164"/>
      <c r="AM7" s="164"/>
      <c r="AN7" s="164"/>
      <c r="AO7" s="164"/>
      <c r="AP7" s="164"/>
      <c r="AQ7" s="164"/>
      <c r="AR7" s="164"/>
      <c r="AS7" s="164"/>
      <c r="AT7" s="164"/>
      <c r="AU7" s="164"/>
      <c r="AV7" s="164"/>
      <c r="AW7" s="164"/>
      <c r="AX7" s="164"/>
      <c r="AY7" s="164"/>
      <c r="AZ7" s="164"/>
      <c r="BA7" s="164"/>
      <c r="BB7" s="164"/>
      <c r="BC7" s="164"/>
      <c r="BD7" s="164"/>
      <c r="BE7" s="164"/>
    </row>
    <row r="8" spans="1:57" x14ac:dyDescent="0.25">
      <c r="A8" s="126"/>
      <c r="B8" s="126"/>
      <c r="C8" s="126"/>
      <c r="D8" s="126" t="s">
        <v>1478</v>
      </c>
      <c r="E8" s="126"/>
      <c r="F8" s="127">
        <v>741</v>
      </c>
      <c r="G8" s="128" t="s">
        <v>1444</v>
      </c>
      <c r="H8" s="129">
        <v>4</v>
      </c>
      <c r="I8" s="130"/>
      <c r="J8" s="130"/>
      <c r="K8" s="130">
        <v>240</v>
      </c>
      <c r="L8" s="131">
        <v>0</v>
      </c>
      <c r="M8" s="161" t="s">
        <v>1511</v>
      </c>
      <c r="N8" s="162"/>
      <c r="O8" s="162" t="s">
        <v>1607</v>
      </c>
      <c r="P8" s="132" t="s">
        <v>1581</v>
      </c>
      <c r="Q8" s="163" t="str">
        <f>MaBM</f>
        <v>CNTT</v>
      </c>
      <c r="R8" s="163" t="str">
        <f>MaKhoa</f>
        <v>CNTT</v>
      </c>
      <c r="S8" s="125" t="str">
        <f t="shared" si="0"/>
        <v>CNTT-CNTT</v>
      </c>
      <c r="T8" s="164"/>
      <c r="U8" s="164"/>
      <c r="V8" s="164"/>
      <c r="W8" s="164"/>
      <c r="X8" s="164"/>
      <c r="Y8" s="164"/>
      <c r="Z8" s="164"/>
      <c r="AA8" s="164"/>
      <c r="AB8" s="164"/>
      <c r="AC8" s="164"/>
      <c r="AD8" s="164"/>
      <c r="AE8" s="164"/>
      <c r="AF8" s="164"/>
      <c r="AG8" s="164"/>
      <c r="AH8" s="164"/>
      <c r="AI8" s="164"/>
      <c r="AJ8" s="164"/>
      <c r="AK8" s="164"/>
      <c r="AL8" s="164"/>
      <c r="AM8" s="164"/>
      <c r="AN8" s="164"/>
      <c r="AO8" s="164"/>
      <c r="AP8" s="164"/>
      <c r="AQ8" s="164"/>
      <c r="AR8" s="164"/>
      <c r="AS8" s="164"/>
      <c r="AT8" s="164"/>
      <c r="AU8" s="164"/>
      <c r="AV8" s="164"/>
      <c r="AW8" s="164"/>
      <c r="AX8" s="164" t="s">
        <v>20</v>
      </c>
      <c r="AY8" s="164"/>
      <c r="AZ8" s="164"/>
      <c r="BA8" s="164"/>
      <c r="BB8" s="164"/>
      <c r="BC8" s="164"/>
      <c r="BD8" s="164"/>
      <c r="BE8" s="164"/>
    </row>
    <row r="9" spans="1:57" x14ac:dyDescent="0.25">
      <c r="A9" s="126" t="s">
        <v>1910</v>
      </c>
      <c r="B9" s="126"/>
      <c r="C9" s="126"/>
      <c r="D9" s="126"/>
      <c r="E9" s="126"/>
      <c r="F9" s="127">
        <v>840</v>
      </c>
      <c r="G9" s="128" t="s">
        <v>1444</v>
      </c>
      <c r="H9" s="129">
        <v>8</v>
      </c>
      <c r="I9" s="130"/>
      <c r="J9" s="130"/>
      <c r="K9" s="130">
        <v>480</v>
      </c>
      <c r="L9" s="131">
        <v>0</v>
      </c>
      <c r="M9" s="161" t="s">
        <v>1511</v>
      </c>
      <c r="N9" s="162"/>
      <c r="O9" s="162" t="s">
        <v>1607</v>
      </c>
      <c r="P9" s="132" t="s">
        <v>1581</v>
      </c>
      <c r="Q9" s="163" t="str">
        <f>MaBM</f>
        <v>CNTT</v>
      </c>
      <c r="R9" s="163" t="str">
        <f>MaKhoa</f>
        <v>CNTT</v>
      </c>
      <c r="S9" s="125" t="str">
        <f t="shared" si="0"/>
        <v>CNTT-CNTT</v>
      </c>
      <c r="T9" s="164"/>
      <c r="U9" s="164"/>
      <c r="V9" s="164"/>
      <c r="W9" s="164"/>
      <c r="X9" s="164"/>
      <c r="Y9" s="164"/>
      <c r="Z9" s="164"/>
      <c r="AA9" s="164"/>
      <c r="AB9" s="164"/>
      <c r="AC9" s="164"/>
      <c r="AD9" s="164"/>
      <c r="AE9" s="164"/>
      <c r="AF9" s="164"/>
      <c r="AG9" s="164"/>
      <c r="AH9" s="164"/>
      <c r="AI9" s="164"/>
      <c r="AJ9" s="164"/>
      <c r="AK9" s="164"/>
      <c r="AL9" s="164"/>
      <c r="AM9" s="164"/>
      <c r="AN9" s="164"/>
      <c r="AO9" s="164"/>
      <c r="AP9" s="164"/>
      <c r="AQ9" s="164"/>
      <c r="AR9" s="164"/>
      <c r="AS9" s="164"/>
      <c r="AT9" s="164"/>
      <c r="AU9" s="164"/>
      <c r="AV9" s="164"/>
      <c r="AW9" s="164"/>
      <c r="AX9" s="164"/>
      <c r="AY9" s="164"/>
      <c r="AZ9" s="164"/>
      <c r="BA9" s="164"/>
      <c r="BB9" s="164"/>
      <c r="BC9" s="164"/>
      <c r="BD9" s="164"/>
      <c r="BE9" s="164"/>
    </row>
    <row r="10" spans="1:57" x14ac:dyDescent="0.25">
      <c r="A10" s="126" t="s">
        <v>1440</v>
      </c>
      <c r="B10" s="126" t="s">
        <v>1440</v>
      </c>
      <c r="C10" s="126"/>
      <c r="D10" s="126" t="s">
        <v>1441</v>
      </c>
      <c r="E10" s="126"/>
      <c r="F10" s="127">
        <v>706</v>
      </c>
      <c r="G10" s="128" t="s">
        <v>1415</v>
      </c>
      <c r="H10" s="129">
        <v>4</v>
      </c>
      <c r="I10" s="130"/>
      <c r="J10" s="130"/>
      <c r="K10" s="130">
        <v>180</v>
      </c>
      <c r="L10" s="131">
        <v>0</v>
      </c>
      <c r="M10" s="161" t="s">
        <v>1511</v>
      </c>
      <c r="N10" s="162"/>
      <c r="O10" s="162" t="s">
        <v>1607</v>
      </c>
      <c r="P10" s="132" t="s">
        <v>1581</v>
      </c>
      <c r="Q10" s="163" t="str">
        <f>MaBM</f>
        <v>CNTT</v>
      </c>
      <c r="R10" s="163" t="str">
        <f>MaKhoa</f>
        <v>CNTT</v>
      </c>
      <c r="S10" s="125" t="str">
        <f t="shared" si="0"/>
        <v>CNTT-CNTT</v>
      </c>
      <c r="T10" s="164"/>
      <c r="U10" s="164"/>
      <c r="V10" s="164"/>
      <c r="W10" s="164"/>
      <c r="X10" s="164"/>
      <c r="Y10" s="164"/>
      <c r="Z10" s="164"/>
      <c r="AA10" s="164"/>
      <c r="AB10" s="164"/>
      <c r="AC10" s="164"/>
      <c r="AD10" s="164"/>
      <c r="AE10" s="164"/>
      <c r="AF10" s="164" t="s">
        <v>20</v>
      </c>
      <c r="AG10" s="164"/>
      <c r="AH10" s="164"/>
      <c r="AI10" s="164"/>
      <c r="AJ10" s="164"/>
      <c r="AK10" s="164"/>
      <c r="AL10" s="164"/>
      <c r="AM10" s="164"/>
      <c r="AN10" s="164"/>
      <c r="AO10" s="164"/>
      <c r="AP10" s="164"/>
      <c r="AQ10" s="164"/>
      <c r="AR10" s="164"/>
      <c r="AS10" s="164"/>
      <c r="AT10" s="164"/>
      <c r="AU10" s="164"/>
      <c r="AV10" s="164"/>
      <c r="AW10" s="164"/>
      <c r="AX10" s="164"/>
      <c r="AY10" s="164" t="s">
        <v>20</v>
      </c>
      <c r="AZ10" s="164"/>
      <c r="BA10" s="164"/>
      <c r="BB10" s="164"/>
      <c r="BC10" s="164"/>
      <c r="BD10" s="164"/>
      <c r="BE10" s="164"/>
    </row>
    <row r="11" spans="1:57" x14ac:dyDescent="0.25">
      <c r="A11" s="126" t="s">
        <v>1442</v>
      </c>
      <c r="B11" s="126" t="s">
        <v>1442</v>
      </c>
      <c r="C11" s="126"/>
      <c r="D11" s="126" t="s">
        <v>1443</v>
      </c>
      <c r="E11" s="126"/>
      <c r="F11" s="127">
        <v>707</v>
      </c>
      <c r="G11" s="128" t="s">
        <v>1415</v>
      </c>
      <c r="H11" s="129">
        <v>4</v>
      </c>
      <c r="I11" s="130"/>
      <c r="J11" s="130"/>
      <c r="K11" s="130">
        <v>180</v>
      </c>
      <c r="L11" s="131">
        <v>0</v>
      </c>
      <c r="M11" s="161" t="s">
        <v>1511</v>
      </c>
      <c r="N11" s="162"/>
      <c r="O11" s="162" t="s">
        <v>1607</v>
      </c>
      <c r="P11" s="132" t="s">
        <v>1581</v>
      </c>
      <c r="Q11" s="163" t="str">
        <f>MaBM</f>
        <v>CNTT</v>
      </c>
      <c r="R11" s="163" t="str">
        <f>MaKhoa</f>
        <v>CNTT</v>
      </c>
      <c r="S11" s="125" t="str">
        <f t="shared" si="0"/>
        <v>CNTT-CNTT</v>
      </c>
      <c r="T11" s="164"/>
      <c r="U11" s="164"/>
      <c r="V11" s="164"/>
      <c r="W11" s="164"/>
      <c r="X11" s="164"/>
      <c r="Y11" s="164"/>
      <c r="Z11" s="164"/>
      <c r="AA11" s="164"/>
      <c r="AB11" s="164"/>
      <c r="AC11" s="164"/>
      <c r="AD11" s="164"/>
      <c r="AE11" s="164" t="s">
        <v>20</v>
      </c>
      <c r="AF11" s="164"/>
      <c r="AG11" s="164"/>
      <c r="AH11" s="164"/>
      <c r="AI11" s="164"/>
      <c r="AJ11" s="164"/>
      <c r="AK11" s="164"/>
      <c r="AL11" s="164"/>
      <c r="AM11" s="164"/>
      <c r="AN11" s="164"/>
      <c r="AO11" s="164"/>
      <c r="AP11" s="164"/>
      <c r="AQ11" s="164"/>
      <c r="AR11" s="164"/>
      <c r="AS11" s="164"/>
      <c r="AT11" s="164"/>
      <c r="AU11" s="164"/>
      <c r="AV11" s="164"/>
      <c r="AW11" s="164"/>
      <c r="AX11" s="164" t="s">
        <v>20</v>
      </c>
      <c r="AY11" s="164"/>
      <c r="AZ11" s="164"/>
      <c r="BA11" s="164"/>
      <c r="BB11" s="164"/>
      <c r="BC11" s="164"/>
      <c r="BD11" s="164"/>
      <c r="BE11" s="164"/>
    </row>
    <row r="12" spans="1:57" x14ac:dyDescent="0.25">
      <c r="A12" s="126" t="s">
        <v>1909</v>
      </c>
      <c r="B12" s="126"/>
      <c r="C12" s="126"/>
      <c r="D12" s="126"/>
      <c r="E12" s="126"/>
      <c r="F12" s="127">
        <v>839</v>
      </c>
      <c r="G12" s="128" t="s">
        <v>1415</v>
      </c>
      <c r="H12" s="129">
        <v>4</v>
      </c>
      <c r="I12" s="130"/>
      <c r="J12" s="130"/>
      <c r="K12" s="130">
        <v>240</v>
      </c>
      <c r="L12" s="131">
        <v>0</v>
      </c>
      <c r="M12" s="161" t="s">
        <v>1511</v>
      </c>
      <c r="N12" s="162"/>
      <c r="O12" s="162" t="s">
        <v>1607</v>
      </c>
      <c r="P12" s="132" t="s">
        <v>1581</v>
      </c>
      <c r="Q12" s="163" t="str">
        <f>MaBM</f>
        <v>CNTT</v>
      </c>
      <c r="R12" s="163" t="str">
        <f>MaKhoa</f>
        <v>CNTT</v>
      </c>
      <c r="S12" s="125" t="str">
        <f t="shared" si="0"/>
        <v>CNTT-CNTT</v>
      </c>
      <c r="T12" s="164"/>
      <c r="U12" s="164"/>
      <c r="V12" s="164"/>
      <c r="W12" s="164"/>
      <c r="X12" s="164"/>
      <c r="Y12" s="164"/>
      <c r="Z12" s="164"/>
      <c r="AA12" s="164"/>
      <c r="AB12" s="164"/>
      <c r="AC12" s="164"/>
      <c r="AD12" s="164"/>
      <c r="AE12" s="164"/>
      <c r="AF12" s="164"/>
      <c r="AG12" s="164"/>
      <c r="AH12" s="164"/>
      <c r="AI12" s="164"/>
      <c r="AJ12" s="164"/>
      <c r="AK12" s="164"/>
      <c r="AL12" s="164"/>
      <c r="AM12" s="164"/>
      <c r="AN12" s="164"/>
      <c r="AO12" s="164"/>
      <c r="AP12" s="164"/>
      <c r="AQ12" s="164"/>
      <c r="AR12" s="164"/>
      <c r="AS12" s="164"/>
      <c r="AT12" s="164"/>
      <c r="AU12" s="164"/>
      <c r="AV12" s="164"/>
      <c r="AW12" s="164"/>
      <c r="AX12" s="164"/>
      <c r="AY12" s="164"/>
      <c r="AZ12" s="164"/>
      <c r="BA12" s="164"/>
      <c r="BB12" s="164"/>
      <c r="BC12" s="164"/>
      <c r="BD12" s="164"/>
      <c r="BE12" s="164"/>
    </row>
    <row r="13" spans="1:57" x14ac:dyDescent="0.25">
      <c r="A13" s="126" t="s">
        <v>1091</v>
      </c>
      <c r="B13" s="126" t="s">
        <v>1091</v>
      </c>
      <c r="C13" s="126"/>
      <c r="D13" s="126"/>
      <c r="E13" s="126"/>
      <c r="F13" s="127">
        <v>551</v>
      </c>
      <c r="G13" s="128" t="s">
        <v>1092</v>
      </c>
      <c r="H13" s="129">
        <v>3</v>
      </c>
      <c r="I13" s="130">
        <v>45</v>
      </c>
      <c r="J13" s="130"/>
      <c r="K13" s="130"/>
      <c r="L13" s="131">
        <v>0</v>
      </c>
      <c r="M13" s="162" t="s">
        <v>1484</v>
      </c>
      <c r="N13" s="162">
        <v>60</v>
      </c>
      <c r="O13" s="162" t="s">
        <v>1606</v>
      </c>
      <c r="P13" s="132" t="s">
        <v>1581</v>
      </c>
      <c r="Q13" s="163" t="str">
        <f>MaBM</f>
        <v>TTDT</v>
      </c>
      <c r="R13" s="163" t="str">
        <f>MaKhoa</f>
        <v>CNTT</v>
      </c>
      <c r="S13" s="125" t="str">
        <f t="shared" si="0"/>
        <v>CNTT-TTDT</v>
      </c>
      <c r="T13" s="164"/>
      <c r="U13" s="164"/>
      <c r="V13" s="164"/>
      <c r="W13" s="164"/>
      <c r="X13" s="164"/>
      <c r="Y13" s="164"/>
      <c r="Z13" s="164"/>
      <c r="AA13" s="164"/>
      <c r="AB13" s="164"/>
      <c r="AC13" s="164"/>
      <c r="AD13" s="164"/>
      <c r="AE13" s="164" t="s">
        <v>20</v>
      </c>
      <c r="AF13" s="164"/>
      <c r="AG13" s="164"/>
      <c r="AH13" s="164"/>
      <c r="AI13" s="164"/>
      <c r="AJ13" s="164"/>
      <c r="AK13" s="164"/>
      <c r="AL13" s="164"/>
      <c r="AM13" s="164"/>
      <c r="AN13" s="164"/>
      <c r="AO13" s="164"/>
      <c r="AP13" s="164"/>
      <c r="AQ13" s="164"/>
      <c r="AR13" s="164"/>
      <c r="AS13" s="164"/>
      <c r="AT13" s="164"/>
      <c r="AU13" s="164"/>
      <c r="AV13" s="164"/>
      <c r="AW13" s="164"/>
      <c r="AX13" s="164"/>
      <c r="AY13" s="164"/>
      <c r="AZ13" s="164"/>
      <c r="BA13" s="164"/>
      <c r="BB13" s="164"/>
      <c r="BC13" s="164"/>
      <c r="BD13" s="164"/>
      <c r="BE13" s="164"/>
    </row>
    <row r="14" spans="1:57" x14ac:dyDescent="0.25">
      <c r="A14" s="126" t="s">
        <v>435</v>
      </c>
      <c r="B14" s="126" t="s">
        <v>435</v>
      </c>
      <c r="C14" s="126"/>
      <c r="D14" s="126"/>
      <c r="E14" s="126"/>
      <c r="F14" s="127">
        <v>206</v>
      </c>
      <c r="G14" s="128" t="s">
        <v>436</v>
      </c>
      <c r="H14" s="129">
        <v>3</v>
      </c>
      <c r="I14" s="130">
        <v>45</v>
      </c>
      <c r="J14" s="130"/>
      <c r="K14" s="130"/>
      <c r="L14" s="131">
        <v>0</v>
      </c>
      <c r="M14" s="162"/>
      <c r="N14" s="162"/>
      <c r="O14" s="162" t="s">
        <v>1606</v>
      </c>
      <c r="P14" s="132" t="s">
        <v>1581</v>
      </c>
      <c r="Q14" s="163" t="str">
        <f>MaBM</f>
        <v>TTDT</v>
      </c>
      <c r="R14" s="163" t="str">
        <f>MaKhoa</f>
        <v>CNTT</v>
      </c>
      <c r="S14" s="125" t="str">
        <f t="shared" si="0"/>
        <v>CNTT-TTDT</v>
      </c>
      <c r="T14" s="164"/>
      <c r="U14" s="164"/>
      <c r="V14" s="164"/>
      <c r="W14" s="164"/>
      <c r="X14" s="164"/>
      <c r="Y14" s="164"/>
      <c r="Z14" s="164"/>
      <c r="AA14" s="164"/>
      <c r="AB14" s="164"/>
      <c r="AC14" s="164"/>
      <c r="AD14" s="164"/>
      <c r="AE14" s="164" t="s">
        <v>20</v>
      </c>
      <c r="AF14" s="164"/>
      <c r="AG14" s="164"/>
      <c r="AH14" s="164"/>
      <c r="AI14" s="164"/>
      <c r="AJ14" s="164"/>
      <c r="AK14" s="164"/>
      <c r="AL14" s="164"/>
      <c r="AM14" s="164"/>
      <c r="AN14" s="164"/>
      <c r="AO14" s="164"/>
      <c r="AP14" s="164"/>
      <c r="AQ14" s="164"/>
      <c r="AR14" s="164"/>
      <c r="AS14" s="164"/>
      <c r="AT14" s="164"/>
      <c r="AU14" s="164"/>
      <c r="AV14" s="164"/>
      <c r="AW14" s="164"/>
      <c r="AX14" s="164"/>
      <c r="AY14" s="164"/>
      <c r="AZ14" s="164"/>
      <c r="BA14" s="164"/>
      <c r="BB14" s="164"/>
      <c r="BC14" s="164"/>
      <c r="BD14" s="164"/>
      <c r="BE14" s="164"/>
    </row>
    <row r="15" spans="1:57" x14ac:dyDescent="0.25">
      <c r="A15" s="126" t="s">
        <v>1257</v>
      </c>
      <c r="B15" s="126" t="s">
        <v>1257</v>
      </c>
      <c r="C15" s="126"/>
      <c r="D15" s="126" t="s">
        <v>1258</v>
      </c>
      <c r="E15" s="126"/>
      <c r="F15" s="127">
        <v>627</v>
      </c>
      <c r="G15" s="128" t="s">
        <v>1259</v>
      </c>
      <c r="H15" s="129">
        <v>2</v>
      </c>
      <c r="I15" s="130">
        <v>30</v>
      </c>
      <c r="J15" s="130"/>
      <c r="K15" s="130"/>
      <c r="L15" s="131">
        <v>0</v>
      </c>
      <c r="M15" s="162" t="s">
        <v>1484</v>
      </c>
      <c r="N15" s="162">
        <v>60</v>
      </c>
      <c r="O15" s="162" t="s">
        <v>1606</v>
      </c>
      <c r="P15" s="132" t="s">
        <v>1581</v>
      </c>
      <c r="Q15" s="163" t="str">
        <f>MaBM</f>
        <v>TTDT</v>
      </c>
      <c r="R15" s="163" t="str">
        <f>MaKhoa</f>
        <v>CNTT</v>
      </c>
      <c r="S15" s="125" t="str">
        <f t="shared" si="0"/>
        <v>CNTT-TTDT</v>
      </c>
      <c r="T15" s="164"/>
      <c r="U15" s="164"/>
      <c r="V15" s="164"/>
      <c r="W15" s="164"/>
      <c r="X15" s="164"/>
      <c r="Y15" s="164"/>
      <c r="Z15" s="164"/>
      <c r="AA15" s="164"/>
      <c r="AB15" s="164"/>
      <c r="AC15" s="164"/>
      <c r="AD15" s="164"/>
      <c r="AE15" s="164" t="s">
        <v>21</v>
      </c>
      <c r="AF15" s="164"/>
      <c r="AG15" s="164"/>
      <c r="AH15" s="164"/>
      <c r="AI15" s="164"/>
      <c r="AJ15" s="164"/>
      <c r="AK15" s="164"/>
      <c r="AL15" s="164"/>
      <c r="AM15" s="164"/>
      <c r="AN15" s="164"/>
      <c r="AO15" s="164"/>
      <c r="AP15" s="164"/>
      <c r="AQ15" s="164"/>
      <c r="AR15" s="164"/>
      <c r="AS15" s="164"/>
      <c r="AT15" s="164"/>
      <c r="AU15" s="164"/>
      <c r="AV15" s="164"/>
      <c r="AW15" s="164"/>
      <c r="AX15" s="164" t="s">
        <v>21</v>
      </c>
      <c r="AY15" s="164"/>
      <c r="AZ15" s="164"/>
      <c r="BA15" s="164"/>
      <c r="BB15" s="164"/>
      <c r="BC15" s="164"/>
      <c r="BD15" s="164"/>
      <c r="BE15" s="164"/>
    </row>
    <row r="16" spans="1:57" x14ac:dyDescent="0.25">
      <c r="A16" s="126" t="s">
        <v>1260</v>
      </c>
      <c r="B16" s="126" t="s">
        <v>1260</v>
      </c>
      <c r="C16" s="126"/>
      <c r="D16" s="126" t="s">
        <v>1261</v>
      </c>
      <c r="E16" s="126"/>
      <c r="F16" s="127">
        <v>628</v>
      </c>
      <c r="G16" s="128" t="s">
        <v>1262</v>
      </c>
      <c r="H16" s="129">
        <v>2</v>
      </c>
      <c r="I16" s="130">
        <v>30</v>
      </c>
      <c r="J16" s="130"/>
      <c r="K16" s="130"/>
      <c r="L16" s="131">
        <v>0</v>
      </c>
      <c r="M16" s="162" t="s">
        <v>1484</v>
      </c>
      <c r="N16" s="162">
        <v>60</v>
      </c>
      <c r="O16" s="162" t="s">
        <v>1606</v>
      </c>
      <c r="P16" s="132" t="s">
        <v>1581</v>
      </c>
      <c r="Q16" s="163" t="str">
        <f>MaBM</f>
        <v>TTDT</v>
      </c>
      <c r="R16" s="163" t="str">
        <f>MaKhoa</f>
        <v>CNTT</v>
      </c>
      <c r="S16" s="125" t="str">
        <f t="shared" si="0"/>
        <v>CNTT-TTDT</v>
      </c>
      <c r="T16" s="164"/>
      <c r="U16" s="164"/>
      <c r="V16" s="164"/>
      <c r="W16" s="164"/>
      <c r="X16" s="164"/>
      <c r="Y16" s="164"/>
      <c r="Z16" s="164"/>
      <c r="AA16" s="164"/>
      <c r="AB16" s="164"/>
      <c r="AC16" s="164"/>
      <c r="AD16" s="164"/>
      <c r="AE16" s="164" t="s">
        <v>21</v>
      </c>
      <c r="AF16" s="164"/>
      <c r="AG16" s="164"/>
      <c r="AH16" s="164"/>
      <c r="AI16" s="164"/>
      <c r="AJ16" s="164"/>
      <c r="AK16" s="164"/>
      <c r="AL16" s="164"/>
      <c r="AM16" s="164"/>
      <c r="AN16" s="164"/>
      <c r="AO16" s="164"/>
      <c r="AP16" s="164"/>
      <c r="AQ16" s="164"/>
      <c r="AR16" s="164"/>
      <c r="AS16" s="164"/>
      <c r="AT16" s="164"/>
      <c r="AU16" s="164"/>
      <c r="AV16" s="164"/>
      <c r="AW16" s="164"/>
      <c r="AX16" s="164" t="s">
        <v>21</v>
      </c>
      <c r="AY16" s="164"/>
      <c r="AZ16" s="164"/>
      <c r="BA16" s="164"/>
      <c r="BB16" s="164"/>
      <c r="BC16" s="164"/>
      <c r="BD16" s="164"/>
      <c r="BE16" s="164"/>
    </row>
    <row r="17" spans="1:57" x14ac:dyDescent="0.25">
      <c r="A17" s="126" t="s">
        <v>432</v>
      </c>
      <c r="B17" s="126"/>
      <c r="C17" s="126"/>
      <c r="D17" s="126" t="s">
        <v>433</v>
      </c>
      <c r="E17" s="126"/>
      <c r="F17" s="127">
        <v>205</v>
      </c>
      <c r="G17" s="128" t="s">
        <v>434</v>
      </c>
      <c r="H17" s="129">
        <v>3</v>
      </c>
      <c r="I17" s="130">
        <v>45</v>
      </c>
      <c r="J17" s="130"/>
      <c r="K17" s="130"/>
      <c r="L17" s="131">
        <v>0</v>
      </c>
      <c r="M17" s="162" t="s">
        <v>1484</v>
      </c>
      <c r="N17" s="162">
        <v>90</v>
      </c>
      <c r="O17" s="162" t="s">
        <v>1606</v>
      </c>
      <c r="P17" s="132" t="s">
        <v>1581</v>
      </c>
      <c r="Q17" s="163" t="str">
        <f>MaBM</f>
        <v>TTDT</v>
      </c>
      <c r="R17" s="163" t="str">
        <f>MaKhoa</f>
        <v>CNTT</v>
      </c>
      <c r="S17" s="125" t="str">
        <f t="shared" si="0"/>
        <v>CNTT-TTDT</v>
      </c>
      <c r="T17" s="164"/>
      <c r="U17" s="164"/>
      <c r="V17" s="164"/>
      <c r="W17" s="164"/>
      <c r="X17" s="164"/>
      <c r="Y17" s="164"/>
      <c r="Z17" s="164"/>
      <c r="AA17" s="164"/>
      <c r="AB17" s="164"/>
      <c r="AC17" s="164"/>
      <c r="AD17" s="164"/>
      <c r="AE17" s="164" t="s">
        <v>20</v>
      </c>
      <c r="AF17" s="164"/>
      <c r="AG17" s="164"/>
      <c r="AH17" s="164"/>
      <c r="AI17" s="164"/>
      <c r="AJ17" s="164"/>
      <c r="AK17" s="164"/>
      <c r="AL17" s="164"/>
      <c r="AM17" s="164"/>
      <c r="AN17" s="164"/>
      <c r="AO17" s="164"/>
      <c r="AP17" s="164"/>
      <c r="AQ17" s="164"/>
      <c r="AR17" s="164"/>
      <c r="AS17" s="164"/>
      <c r="AT17" s="164"/>
      <c r="AU17" s="164"/>
      <c r="AV17" s="164"/>
      <c r="AW17" s="164"/>
      <c r="AX17" s="164" t="s">
        <v>20</v>
      </c>
      <c r="AY17" s="164"/>
      <c r="AZ17" s="164"/>
      <c r="BA17" s="164"/>
      <c r="BB17" s="164"/>
      <c r="BC17" s="164"/>
      <c r="BD17" s="164"/>
      <c r="BE17" s="164"/>
    </row>
    <row r="18" spans="1:57" x14ac:dyDescent="0.25">
      <c r="A18" s="126" t="s">
        <v>415</v>
      </c>
      <c r="B18" s="126"/>
      <c r="C18" s="126"/>
      <c r="D18" s="126" t="s">
        <v>416</v>
      </c>
      <c r="E18" s="126"/>
      <c r="F18" s="127">
        <v>195</v>
      </c>
      <c r="G18" s="128" t="s">
        <v>417</v>
      </c>
      <c r="H18" s="129">
        <v>2</v>
      </c>
      <c r="I18" s="130">
        <v>15</v>
      </c>
      <c r="J18" s="130">
        <v>30</v>
      </c>
      <c r="K18" s="130"/>
      <c r="L18" s="131">
        <v>0</v>
      </c>
      <c r="M18" s="162" t="s">
        <v>1484</v>
      </c>
      <c r="N18" s="162">
        <v>60</v>
      </c>
      <c r="O18" s="162" t="s">
        <v>1606</v>
      </c>
      <c r="P18" s="132" t="s">
        <v>1581</v>
      </c>
      <c r="Q18" s="163" t="str">
        <f>MaBM</f>
        <v>TTDT</v>
      </c>
      <c r="R18" s="163" t="str">
        <f>MaKhoa</f>
        <v>CNTT</v>
      </c>
      <c r="S18" s="125" t="str">
        <f t="shared" si="0"/>
        <v>CNTT-TTDT</v>
      </c>
      <c r="T18" s="164"/>
      <c r="U18" s="164"/>
      <c r="V18" s="164"/>
      <c r="W18" s="164"/>
      <c r="X18" s="164"/>
      <c r="Y18" s="164"/>
      <c r="Z18" s="164"/>
      <c r="AA18" s="164"/>
      <c r="AB18" s="164"/>
      <c r="AC18" s="164"/>
      <c r="AD18" s="164"/>
      <c r="AE18" s="164" t="s">
        <v>20</v>
      </c>
      <c r="AF18" s="164"/>
      <c r="AG18" s="164"/>
      <c r="AH18" s="164"/>
      <c r="AI18" s="164"/>
      <c r="AJ18" s="164"/>
      <c r="AK18" s="164"/>
      <c r="AL18" s="164"/>
      <c r="AM18" s="164"/>
      <c r="AN18" s="164"/>
      <c r="AO18" s="164"/>
      <c r="AP18" s="164"/>
      <c r="AQ18" s="164"/>
      <c r="AR18" s="164"/>
      <c r="AS18" s="164"/>
      <c r="AT18" s="164"/>
      <c r="AU18" s="164"/>
      <c r="AV18" s="164"/>
      <c r="AW18" s="164"/>
      <c r="AX18" s="164" t="s">
        <v>20</v>
      </c>
      <c r="AY18" s="164"/>
      <c r="AZ18" s="164"/>
      <c r="BA18" s="164"/>
      <c r="BB18" s="164"/>
      <c r="BC18" s="164"/>
      <c r="BD18" s="164"/>
      <c r="BE18" s="164"/>
    </row>
    <row r="19" spans="1:57" x14ac:dyDescent="0.25">
      <c r="A19" s="126" t="s">
        <v>1095</v>
      </c>
      <c r="B19" s="126"/>
      <c r="C19" s="126"/>
      <c r="D19" s="126" t="s">
        <v>1096</v>
      </c>
      <c r="E19" s="126"/>
      <c r="F19" s="127">
        <v>553</v>
      </c>
      <c r="G19" s="128" t="s">
        <v>1097</v>
      </c>
      <c r="H19" s="129">
        <v>3</v>
      </c>
      <c r="I19" s="130">
        <v>45</v>
      </c>
      <c r="J19" s="130"/>
      <c r="K19" s="130"/>
      <c r="L19" s="131">
        <v>0</v>
      </c>
      <c r="M19" s="162" t="s">
        <v>1484</v>
      </c>
      <c r="N19" s="162">
        <v>60</v>
      </c>
      <c r="O19" s="162" t="s">
        <v>1606</v>
      </c>
      <c r="P19" s="132" t="s">
        <v>1581</v>
      </c>
      <c r="Q19" s="163" t="str">
        <f>MaBM</f>
        <v>TTDT</v>
      </c>
      <c r="R19" s="163" t="str">
        <f>MaKhoa</f>
        <v>CNTT</v>
      </c>
      <c r="S19" s="125" t="str">
        <f t="shared" si="0"/>
        <v>CNTT-TTDT</v>
      </c>
      <c r="T19" s="164"/>
      <c r="U19" s="164"/>
      <c r="V19" s="164"/>
      <c r="W19" s="164"/>
      <c r="X19" s="164"/>
      <c r="Y19" s="164"/>
      <c r="Z19" s="164"/>
      <c r="AA19" s="164"/>
      <c r="AB19" s="164"/>
      <c r="AC19" s="164"/>
      <c r="AD19" s="164"/>
      <c r="AE19" s="164" t="s">
        <v>20</v>
      </c>
      <c r="AF19" s="164"/>
      <c r="AG19" s="164"/>
      <c r="AH19" s="164"/>
      <c r="AI19" s="164"/>
      <c r="AJ19" s="164"/>
      <c r="AK19" s="164"/>
      <c r="AL19" s="164"/>
      <c r="AM19" s="164"/>
      <c r="AN19" s="164"/>
      <c r="AO19" s="164"/>
      <c r="AP19" s="164"/>
      <c r="AQ19" s="164"/>
      <c r="AR19" s="164"/>
      <c r="AS19" s="164"/>
      <c r="AT19" s="164"/>
      <c r="AU19" s="164"/>
      <c r="AV19" s="164"/>
      <c r="AW19" s="164"/>
      <c r="AX19" s="164" t="s">
        <v>20</v>
      </c>
      <c r="AY19" s="164"/>
      <c r="AZ19" s="164"/>
      <c r="BA19" s="164"/>
      <c r="BB19" s="164"/>
      <c r="BC19" s="164"/>
      <c r="BD19" s="164"/>
      <c r="BE19" s="164"/>
    </row>
    <row r="20" spans="1:57" x14ac:dyDescent="0.25">
      <c r="A20" s="126" t="s">
        <v>1887</v>
      </c>
      <c r="B20" s="126"/>
      <c r="C20" s="126"/>
      <c r="D20" s="126"/>
      <c r="E20" s="126"/>
      <c r="F20" s="127">
        <v>828</v>
      </c>
      <c r="G20" s="128" t="s">
        <v>1888</v>
      </c>
      <c r="H20" s="129">
        <v>3</v>
      </c>
      <c r="I20" s="130">
        <v>45</v>
      </c>
      <c r="J20" s="130"/>
      <c r="K20" s="130"/>
      <c r="L20" s="131">
        <v>0</v>
      </c>
      <c r="M20" s="162"/>
      <c r="N20" s="162"/>
      <c r="O20" s="162" t="s">
        <v>1606</v>
      </c>
      <c r="P20" s="132" t="s">
        <v>1581</v>
      </c>
      <c r="Q20" s="163" t="str">
        <f>MaBM</f>
        <v>TTDT</v>
      </c>
      <c r="R20" s="163" t="str">
        <f>MaKhoa</f>
        <v>CNTT</v>
      </c>
      <c r="S20" s="125" t="str">
        <f t="shared" si="0"/>
        <v>CNTT-TTDT</v>
      </c>
      <c r="T20" s="164"/>
      <c r="U20" s="164"/>
      <c r="V20" s="164"/>
      <c r="W20" s="164"/>
      <c r="X20" s="164"/>
      <c r="Y20" s="164"/>
      <c r="Z20" s="164"/>
      <c r="AA20" s="164"/>
      <c r="AB20" s="164"/>
      <c r="AC20" s="164"/>
      <c r="AD20" s="164"/>
      <c r="AE20" s="164"/>
      <c r="AF20" s="164"/>
      <c r="AG20" s="164"/>
      <c r="AH20" s="164"/>
      <c r="AI20" s="164"/>
      <c r="AJ20" s="164"/>
      <c r="AK20" s="164"/>
      <c r="AL20" s="164"/>
      <c r="AM20" s="164"/>
      <c r="AN20" s="164"/>
      <c r="AO20" s="164"/>
      <c r="AP20" s="164"/>
      <c r="AQ20" s="164"/>
      <c r="AR20" s="164"/>
      <c r="AS20" s="164"/>
      <c r="AT20" s="164"/>
      <c r="AU20" s="164"/>
      <c r="AV20" s="164"/>
      <c r="AW20" s="164"/>
      <c r="AX20" s="164"/>
      <c r="AY20" s="164"/>
      <c r="AZ20" s="164"/>
      <c r="BA20" s="164"/>
      <c r="BB20" s="164"/>
      <c r="BC20" s="164"/>
      <c r="BD20" s="164"/>
      <c r="BE20" s="164"/>
    </row>
    <row r="21" spans="1:57" x14ac:dyDescent="0.25">
      <c r="A21" s="126" t="s">
        <v>420</v>
      </c>
      <c r="B21" s="126"/>
      <c r="C21" s="126"/>
      <c r="D21" s="126"/>
      <c r="E21" s="126"/>
      <c r="F21" s="127">
        <v>197</v>
      </c>
      <c r="G21" s="128" t="s">
        <v>421</v>
      </c>
      <c r="H21" s="129">
        <v>3</v>
      </c>
      <c r="I21" s="130">
        <v>30</v>
      </c>
      <c r="J21" s="130">
        <v>30</v>
      </c>
      <c r="K21" s="130"/>
      <c r="L21" s="131">
        <v>0</v>
      </c>
      <c r="M21" s="162" t="s">
        <v>1484</v>
      </c>
      <c r="N21" s="162">
        <v>60</v>
      </c>
      <c r="O21" s="162" t="s">
        <v>1606</v>
      </c>
      <c r="P21" s="132" t="s">
        <v>1581</v>
      </c>
      <c r="Q21" s="163" t="str">
        <f>MaBM</f>
        <v>TTDT</v>
      </c>
      <c r="R21" s="163" t="str">
        <f>MaKhoa</f>
        <v>CNTT</v>
      </c>
      <c r="S21" s="125" t="str">
        <f t="shared" si="0"/>
        <v>CNTT-TTDT</v>
      </c>
      <c r="T21" s="164"/>
      <c r="U21" s="164"/>
      <c r="V21" s="164"/>
      <c r="W21" s="164"/>
      <c r="X21" s="164"/>
      <c r="Y21" s="164"/>
      <c r="Z21" s="164"/>
      <c r="AA21" s="164"/>
      <c r="AB21" s="164"/>
      <c r="AC21" s="164"/>
      <c r="AD21" s="164"/>
      <c r="AE21" s="164" t="s">
        <v>20</v>
      </c>
      <c r="AF21" s="164"/>
      <c r="AG21" s="164"/>
      <c r="AH21" s="164"/>
      <c r="AI21" s="164"/>
      <c r="AJ21" s="164"/>
      <c r="AK21" s="164"/>
      <c r="AL21" s="164"/>
      <c r="AM21" s="164"/>
      <c r="AN21" s="164"/>
      <c r="AO21" s="164"/>
      <c r="AP21" s="164"/>
      <c r="AQ21" s="164"/>
      <c r="AR21" s="164"/>
      <c r="AS21" s="164"/>
      <c r="AT21" s="164"/>
      <c r="AU21" s="164"/>
      <c r="AV21" s="164"/>
      <c r="AW21" s="164"/>
      <c r="AX21" s="164"/>
      <c r="AY21" s="164"/>
      <c r="AZ21" s="164"/>
      <c r="BA21" s="164"/>
      <c r="BB21" s="164"/>
      <c r="BC21" s="164"/>
      <c r="BD21" s="164"/>
      <c r="BE21" s="164"/>
    </row>
    <row r="22" spans="1:57" x14ac:dyDescent="0.25">
      <c r="A22" s="126"/>
      <c r="B22" s="126" t="s">
        <v>422</v>
      </c>
      <c r="C22" s="126"/>
      <c r="D22" s="126"/>
      <c r="E22" s="126"/>
      <c r="F22" s="127">
        <v>198</v>
      </c>
      <c r="G22" s="128" t="s">
        <v>421</v>
      </c>
      <c r="H22" s="129">
        <v>2</v>
      </c>
      <c r="I22" s="130">
        <v>30</v>
      </c>
      <c r="J22" s="130"/>
      <c r="K22" s="130"/>
      <c r="L22" s="131">
        <v>0</v>
      </c>
      <c r="M22" s="162" t="s">
        <v>1484</v>
      </c>
      <c r="N22" s="162">
        <v>60</v>
      </c>
      <c r="O22" s="162" t="s">
        <v>1606</v>
      </c>
      <c r="P22" s="132" t="s">
        <v>1581</v>
      </c>
      <c r="Q22" s="163" t="str">
        <f>MaBM</f>
        <v>TTDT</v>
      </c>
      <c r="R22" s="163" t="str">
        <f>MaKhoa</f>
        <v>CNTT</v>
      </c>
      <c r="S22" s="125" t="str">
        <f t="shared" si="0"/>
        <v>CNTT-TTDT</v>
      </c>
      <c r="T22" s="164"/>
      <c r="U22" s="164"/>
      <c r="V22" s="164"/>
      <c r="W22" s="164"/>
      <c r="X22" s="164"/>
      <c r="Y22" s="164"/>
      <c r="Z22" s="164"/>
      <c r="AA22" s="164"/>
      <c r="AB22" s="164"/>
      <c r="AC22" s="164"/>
      <c r="AD22" s="164"/>
      <c r="AE22" s="164"/>
      <c r="AF22" s="164"/>
      <c r="AG22" s="164"/>
      <c r="AH22" s="164"/>
      <c r="AI22" s="164"/>
      <c r="AJ22" s="164"/>
      <c r="AK22" s="164"/>
      <c r="AL22" s="164"/>
      <c r="AM22" s="164"/>
      <c r="AN22" s="164"/>
      <c r="AO22" s="164"/>
      <c r="AP22" s="164"/>
      <c r="AQ22" s="164"/>
      <c r="AR22" s="164"/>
      <c r="AS22" s="164"/>
      <c r="AT22" s="164"/>
      <c r="AU22" s="164"/>
      <c r="AV22" s="164"/>
      <c r="AW22" s="164"/>
      <c r="AX22" s="164"/>
      <c r="AY22" s="164"/>
      <c r="AZ22" s="164"/>
      <c r="BA22" s="164"/>
      <c r="BB22" s="164"/>
      <c r="BC22" s="164"/>
      <c r="BD22" s="164"/>
      <c r="BE22" s="164"/>
    </row>
    <row r="23" spans="1:57" x14ac:dyDescent="0.25">
      <c r="A23" s="126"/>
      <c r="B23" s="126"/>
      <c r="C23" s="126"/>
      <c r="D23" s="126" t="s">
        <v>423</v>
      </c>
      <c r="E23" s="126"/>
      <c r="F23" s="127">
        <v>199</v>
      </c>
      <c r="G23" s="128" t="s">
        <v>421</v>
      </c>
      <c r="H23" s="129">
        <v>2</v>
      </c>
      <c r="I23" s="130">
        <v>30</v>
      </c>
      <c r="J23" s="130"/>
      <c r="K23" s="130"/>
      <c r="L23" s="131">
        <v>0</v>
      </c>
      <c r="M23" s="162" t="s">
        <v>1484</v>
      </c>
      <c r="N23" s="162">
        <v>60</v>
      </c>
      <c r="O23" s="162" t="s">
        <v>1606</v>
      </c>
      <c r="P23" s="132" t="s">
        <v>1581</v>
      </c>
      <c r="Q23" s="163" t="str">
        <f>MaBM</f>
        <v>TTDT</v>
      </c>
      <c r="R23" s="163" t="str">
        <f>MaKhoa</f>
        <v>CNTT</v>
      </c>
      <c r="S23" s="125" t="str">
        <f t="shared" si="0"/>
        <v>CNTT-TTDT</v>
      </c>
      <c r="T23" s="164"/>
      <c r="U23" s="164"/>
      <c r="V23" s="164"/>
      <c r="W23" s="164"/>
      <c r="X23" s="164"/>
      <c r="Y23" s="164"/>
      <c r="Z23" s="164"/>
      <c r="AA23" s="164"/>
      <c r="AB23" s="164"/>
      <c r="AC23" s="164"/>
      <c r="AD23" s="164"/>
      <c r="AE23" s="164"/>
      <c r="AF23" s="164"/>
      <c r="AG23" s="164"/>
      <c r="AH23" s="164"/>
      <c r="AI23" s="164"/>
      <c r="AJ23" s="164"/>
      <c r="AK23" s="164"/>
      <c r="AL23" s="164"/>
      <c r="AM23" s="164"/>
      <c r="AN23" s="164"/>
      <c r="AO23" s="164"/>
      <c r="AP23" s="164"/>
      <c r="AQ23" s="164"/>
      <c r="AR23" s="164"/>
      <c r="AS23" s="164"/>
      <c r="AT23" s="164"/>
      <c r="AU23" s="164"/>
      <c r="AV23" s="164"/>
      <c r="AW23" s="164"/>
      <c r="AX23" s="164" t="s">
        <v>20</v>
      </c>
      <c r="AY23" s="164"/>
      <c r="AZ23" s="164"/>
      <c r="BA23" s="164"/>
      <c r="BB23" s="164"/>
      <c r="BC23" s="164"/>
      <c r="BD23" s="164"/>
      <c r="BE23" s="164"/>
    </row>
    <row r="24" spans="1:57" x14ac:dyDescent="0.25">
      <c r="A24" s="126" t="s">
        <v>426</v>
      </c>
      <c r="B24" s="126"/>
      <c r="C24" s="126"/>
      <c r="D24" s="126"/>
      <c r="E24" s="126"/>
      <c r="F24" s="127">
        <v>201</v>
      </c>
      <c r="G24" s="128" t="s">
        <v>427</v>
      </c>
      <c r="H24" s="129">
        <v>4</v>
      </c>
      <c r="I24" s="130">
        <v>45</v>
      </c>
      <c r="J24" s="130">
        <v>30</v>
      </c>
      <c r="K24" s="130"/>
      <c r="L24" s="131">
        <v>0</v>
      </c>
      <c r="M24" s="162" t="s">
        <v>1484</v>
      </c>
      <c r="N24" s="162">
        <v>90</v>
      </c>
      <c r="O24" s="162" t="s">
        <v>1606</v>
      </c>
      <c r="P24" s="132" t="s">
        <v>1581</v>
      </c>
      <c r="Q24" s="163" t="str">
        <f>MaBM</f>
        <v>TTDT</v>
      </c>
      <c r="R24" s="163" t="str">
        <f>MaKhoa</f>
        <v>CNTT</v>
      </c>
      <c r="S24" s="125" t="str">
        <f t="shared" si="0"/>
        <v>CNTT-TTDT</v>
      </c>
      <c r="T24" s="164"/>
      <c r="U24" s="164"/>
      <c r="V24" s="164"/>
      <c r="W24" s="164"/>
      <c r="X24" s="164"/>
      <c r="Y24" s="164"/>
      <c r="Z24" s="164"/>
      <c r="AA24" s="164"/>
      <c r="AB24" s="164"/>
      <c r="AC24" s="164"/>
      <c r="AD24" s="164"/>
      <c r="AE24" s="164" t="s">
        <v>20</v>
      </c>
      <c r="AF24" s="164"/>
      <c r="AG24" s="164"/>
      <c r="AH24" s="164"/>
      <c r="AI24" s="164"/>
      <c r="AJ24" s="164"/>
      <c r="AK24" s="164"/>
      <c r="AL24" s="164"/>
      <c r="AM24" s="164"/>
      <c r="AN24" s="164"/>
      <c r="AO24" s="164"/>
      <c r="AP24" s="164"/>
      <c r="AQ24" s="164"/>
      <c r="AR24" s="164"/>
      <c r="AS24" s="164"/>
      <c r="AT24" s="164"/>
      <c r="AU24" s="164"/>
      <c r="AV24" s="164"/>
      <c r="AW24" s="164"/>
      <c r="AX24" s="164"/>
      <c r="AY24" s="164"/>
      <c r="AZ24" s="164"/>
      <c r="BA24" s="164"/>
      <c r="BB24" s="164"/>
      <c r="BC24" s="164"/>
      <c r="BD24" s="164"/>
      <c r="BE24" s="164"/>
    </row>
    <row r="25" spans="1:57" x14ac:dyDescent="0.25">
      <c r="A25" s="126"/>
      <c r="B25" s="126" t="s">
        <v>428</v>
      </c>
      <c r="C25" s="126"/>
      <c r="D25" s="126"/>
      <c r="E25" s="126"/>
      <c r="F25" s="127">
        <v>202</v>
      </c>
      <c r="G25" s="128" t="s">
        <v>427</v>
      </c>
      <c r="H25" s="129">
        <v>2</v>
      </c>
      <c r="I25" s="130">
        <v>30</v>
      </c>
      <c r="J25" s="130"/>
      <c r="K25" s="130"/>
      <c r="L25" s="131">
        <v>0</v>
      </c>
      <c r="M25" s="162"/>
      <c r="N25" s="162"/>
      <c r="O25" s="162" t="s">
        <v>1606</v>
      </c>
      <c r="P25" s="132" t="s">
        <v>1581</v>
      </c>
      <c r="Q25" s="163" t="str">
        <f>MaBM</f>
        <v>TTDT</v>
      </c>
      <c r="R25" s="163" t="str">
        <f>MaKhoa</f>
        <v>CNTT</v>
      </c>
      <c r="S25" s="125" t="str">
        <f t="shared" si="0"/>
        <v>CNTT-TTDT</v>
      </c>
      <c r="T25" s="164"/>
      <c r="U25" s="164"/>
      <c r="V25" s="164"/>
      <c r="W25" s="164"/>
      <c r="X25" s="164"/>
      <c r="Y25" s="164"/>
      <c r="Z25" s="164"/>
      <c r="AA25" s="164"/>
      <c r="AB25" s="164"/>
      <c r="AC25" s="164"/>
      <c r="AD25" s="164"/>
      <c r="AE25" s="164"/>
      <c r="AF25" s="164"/>
      <c r="AG25" s="164"/>
      <c r="AH25" s="164"/>
      <c r="AI25" s="164"/>
      <c r="AJ25" s="164"/>
      <c r="AK25" s="164"/>
      <c r="AL25" s="164"/>
      <c r="AM25" s="164"/>
      <c r="AN25" s="164"/>
      <c r="AO25" s="164"/>
      <c r="AP25" s="164"/>
      <c r="AQ25" s="164"/>
      <c r="AR25" s="164"/>
      <c r="AS25" s="164"/>
      <c r="AT25" s="164"/>
      <c r="AU25" s="164"/>
      <c r="AV25" s="164"/>
      <c r="AW25" s="164"/>
      <c r="AX25" s="164"/>
      <c r="AY25" s="164"/>
      <c r="AZ25" s="164"/>
      <c r="BA25" s="164"/>
      <c r="BB25" s="164"/>
      <c r="BC25" s="164"/>
      <c r="BD25" s="164"/>
      <c r="BE25" s="164"/>
    </row>
    <row r="26" spans="1:57" x14ac:dyDescent="0.25">
      <c r="A26" s="126"/>
      <c r="B26" s="126"/>
      <c r="C26" s="126"/>
      <c r="D26" s="126" t="s">
        <v>429</v>
      </c>
      <c r="E26" s="126"/>
      <c r="F26" s="127">
        <v>203</v>
      </c>
      <c r="G26" s="128" t="s">
        <v>427</v>
      </c>
      <c r="H26" s="129">
        <v>3</v>
      </c>
      <c r="I26" s="130">
        <v>30</v>
      </c>
      <c r="J26" s="130">
        <v>30</v>
      </c>
      <c r="K26" s="130"/>
      <c r="L26" s="131">
        <v>0</v>
      </c>
      <c r="M26" s="162" t="s">
        <v>1484</v>
      </c>
      <c r="N26" s="162">
        <v>60</v>
      </c>
      <c r="O26" s="162" t="s">
        <v>1606</v>
      </c>
      <c r="P26" s="132" t="s">
        <v>1581</v>
      </c>
      <c r="Q26" s="163" t="str">
        <f>MaBM</f>
        <v>TTDT</v>
      </c>
      <c r="R26" s="163" t="str">
        <f>MaKhoa</f>
        <v>CNTT</v>
      </c>
      <c r="S26" s="125" t="str">
        <f t="shared" si="0"/>
        <v>CNTT-TTDT</v>
      </c>
      <c r="T26" s="164"/>
      <c r="U26" s="164"/>
      <c r="V26" s="164"/>
      <c r="W26" s="164"/>
      <c r="X26" s="164"/>
      <c r="Y26" s="164"/>
      <c r="Z26" s="164"/>
      <c r="AA26" s="164"/>
      <c r="AB26" s="164"/>
      <c r="AC26" s="164"/>
      <c r="AD26" s="164"/>
      <c r="AE26" s="164"/>
      <c r="AF26" s="164"/>
      <c r="AG26" s="164"/>
      <c r="AH26" s="164"/>
      <c r="AI26" s="164"/>
      <c r="AJ26" s="164"/>
      <c r="AK26" s="164"/>
      <c r="AL26" s="164"/>
      <c r="AM26" s="164"/>
      <c r="AN26" s="164"/>
      <c r="AO26" s="164"/>
      <c r="AP26" s="164"/>
      <c r="AQ26" s="164"/>
      <c r="AR26" s="164"/>
      <c r="AS26" s="164"/>
      <c r="AT26" s="164"/>
      <c r="AU26" s="164"/>
      <c r="AV26" s="164"/>
      <c r="AW26" s="164"/>
      <c r="AX26" s="164" t="s">
        <v>20</v>
      </c>
      <c r="AY26" s="164"/>
      <c r="AZ26" s="164"/>
      <c r="BA26" s="164"/>
      <c r="BB26" s="164"/>
      <c r="BC26" s="164"/>
      <c r="BD26" s="164"/>
      <c r="BE26" s="164"/>
    </row>
    <row r="27" spans="1:57" x14ac:dyDescent="0.25">
      <c r="A27" s="126" t="s">
        <v>424</v>
      </c>
      <c r="B27" s="126" t="s">
        <v>424</v>
      </c>
      <c r="C27" s="126"/>
      <c r="D27" s="126"/>
      <c r="E27" s="126"/>
      <c r="F27" s="127">
        <v>200</v>
      </c>
      <c r="G27" s="128" t="s">
        <v>425</v>
      </c>
      <c r="H27" s="129">
        <v>2</v>
      </c>
      <c r="I27" s="130"/>
      <c r="J27" s="130"/>
      <c r="K27" s="130">
        <v>90</v>
      </c>
      <c r="L27" s="131">
        <v>0</v>
      </c>
      <c r="M27" s="161" t="s">
        <v>1511</v>
      </c>
      <c r="N27" s="162"/>
      <c r="O27" s="162" t="s">
        <v>1606</v>
      </c>
      <c r="P27" s="132" t="s">
        <v>1581</v>
      </c>
      <c r="Q27" s="163" t="str">
        <f>MaBM</f>
        <v>TTDT</v>
      </c>
      <c r="R27" s="163" t="str">
        <f>MaKhoa</f>
        <v>CNTT</v>
      </c>
      <c r="S27" s="125" t="str">
        <f t="shared" si="0"/>
        <v>CNTT-TTDT</v>
      </c>
      <c r="T27" s="164"/>
      <c r="U27" s="164"/>
      <c r="V27" s="164"/>
      <c r="W27" s="164"/>
      <c r="X27" s="164"/>
      <c r="Y27" s="164"/>
      <c r="Z27" s="164"/>
      <c r="AA27" s="164"/>
      <c r="AB27" s="164"/>
      <c r="AC27" s="164"/>
      <c r="AD27" s="164"/>
      <c r="AE27" s="164" t="s">
        <v>20</v>
      </c>
      <c r="AF27" s="164"/>
      <c r="AG27" s="164"/>
      <c r="AH27" s="164"/>
      <c r="AI27" s="164"/>
      <c r="AJ27" s="164"/>
      <c r="AK27" s="164"/>
      <c r="AL27" s="164"/>
      <c r="AM27" s="164"/>
      <c r="AN27" s="164"/>
      <c r="AO27" s="164"/>
      <c r="AP27" s="164"/>
      <c r="AQ27" s="164"/>
      <c r="AR27" s="164"/>
      <c r="AS27" s="164"/>
      <c r="AT27" s="164"/>
      <c r="AU27" s="164"/>
      <c r="AV27" s="164"/>
      <c r="AW27" s="164"/>
      <c r="AX27" s="164"/>
      <c r="AY27" s="164"/>
      <c r="AZ27" s="164"/>
      <c r="BA27" s="164"/>
      <c r="BB27" s="164"/>
      <c r="BC27" s="164"/>
      <c r="BD27" s="164"/>
      <c r="BE27" s="164"/>
    </row>
    <row r="28" spans="1:57" x14ac:dyDescent="0.25">
      <c r="A28" s="126" t="s">
        <v>430</v>
      </c>
      <c r="B28" s="126" t="s">
        <v>430</v>
      </c>
      <c r="C28" s="126"/>
      <c r="D28" s="126"/>
      <c r="E28" s="126"/>
      <c r="F28" s="127">
        <v>204</v>
      </c>
      <c r="G28" s="128" t="s">
        <v>431</v>
      </c>
      <c r="H28" s="129">
        <v>2</v>
      </c>
      <c r="I28" s="130"/>
      <c r="J28" s="130"/>
      <c r="K28" s="130">
        <v>90</v>
      </c>
      <c r="L28" s="131">
        <v>0</v>
      </c>
      <c r="M28" s="161" t="s">
        <v>1511</v>
      </c>
      <c r="N28" s="162"/>
      <c r="O28" s="162" t="s">
        <v>1606</v>
      </c>
      <c r="P28" s="132" t="s">
        <v>1581</v>
      </c>
      <c r="Q28" s="163" t="str">
        <f>MaBM</f>
        <v>TTDT</v>
      </c>
      <c r="R28" s="163" t="str">
        <f>MaKhoa</f>
        <v>CNTT</v>
      </c>
      <c r="S28" s="125" t="str">
        <f t="shared" si="0"/>
        <v>CNTT-TTDT</v>
      </c>
      <c r="T28" s="164"/>
      <c r="U28" s="164"/>
      <c r="V28" s="164"/>
      <c r="W28" s="164"/>
      <c r="X28" s="164"/>
      <c r="Y28" s="164"/>
      <c r="Z28" s="164"/>
      <c r="AA28" s="164"/>
      <c r="AB28" s="164"/>
      <c r="AC28" s="164"/>
      <c r="AD28" s="164"/>
      <c r="AE28" s="164" t="s">
        <v>20</v>
      </c>
      <c r="AF28" s="164"/>
      <c r="AG28" s="164"/>
      <c r="AH28" s="164"/>
      <c r="AI28" s="164"/>
      <c r="AJ28" s="164"/>
      <c r="AK28" s="164"/>
      <c r="AL28" s="164"/>
      <c r="AM28" s="164"/>
      <c r="AN28" s="164"/>
      <c r="AO28" s="164"/>
      <c r="AP28" s="164"/>
      <c r="AQ28" s="164"/>
      <c r="AR28" s="164"/>
      <c r="AS28" s="164"/>
      <c r="AT28" s="164"/>
      <c r="AU28" s="164"/>
      <c r="AV28" s="164"/>
      <c r="AW28" s="164"/>
      <c r="AX28" s="164"/>
      <c r="AY28" s="164"/>
      <c r="AZ28" s="164"/>
      <c r="BA28" s="164"/>
      <c r="BB28" s="164"/>
      <c r="BC28" s="164"/>
      <c r="BD28" s="164"/>
      <c r="BE28" s="164"/>
    </row>
    <row r="29" spans="1:57" x14ac:dyDescent="0.25">
      <c r="A29" s="126" t="s">
        <v>1895</v>
      </c>
      <c r="B29" s="126"/>
      <c r="C29" s="126"/>
      <c r="D29" s="126"/>
      <c r="E29" s="126"/>
      <c r="F29" s="127">
        <v>832</v>
      </c>
      <c r="G29" s="128" t="s">
        <v>1896</v>
      </c>
      <c r="H29" s="129">
        <v>2</v>
      </c>
      <c r="I29" s="130"/>
      <c r="J29" s="130"/>
      <c r="K29" s="130">
        <v>90</v>
      </c>
      <c r="L29" s="131">
        <v>0</v>
      </c>
      <c r="M29" s="161" t="s">
        <v>1511</v>
      </c>
      <c r="N29" s="162"/>
      <c r="O29" s="162" t="s">
        <v>1606</v>
      </c>
      <c r="P29" s="132" t="s">
        <v>1581</v>
      </c>
      <c r="Q29" s="163" t="str">
        <f>MaBM</f>
        <v>TTDT</v>
      </c>
      <c r="R29" s="163" t="str">
        <f>MaKhoa</f>
        <v>CNTT</v>
      </c>
      <c r="S29" s="125" t="str">
        <f t="shared" si="0"/>
        <v>CNTT-TTDT</v>
      </c>
      <c r="T29" s="164"/>
      <c r="U29" s="164"/>
      <c r="V29" s="164"/>
      <c r="W29" s="164"/>
      <c r="X29" s="164"/>
      <c r="Y29" s="164"/>
      <c r="Z29" s="164"/>
      <c r="AA29" s="164"/>
      <c r="AB29" s="164"/>
      <c r="AC29" s="164"/>
      <c r="AD29" s="164"/>
      <c r="AE29" s="164"/>
      <c r="AF29" s="164"/>
      <c r="AG29" s="164"/>
      <c r="AH29" s="164"/>
      <c r="AI29" s="164"/>
      <c r="AJ29" s="164"/>
      <c r="AK29" s="164"/>
      <c r="AL29" s="164"/>
      <c r="AM29" s="164"/>
      <c r="AN29" s="164"/>
      <c r="AO29" s="164"/>
      <c r="AP29" s="164"/>
      <c r="AQ29" s="164"/>
      <c r="AR29" s="164"/>
      <c r="AS29" s="164"/>
      <c r="AT29" s="164"/>
      <c r="AU29" s="164"/>
      <c r="AV29" s="164"/>
      <c r="AW29" s="164"/>
      <c r="AX29" s="164"/>
      <c r="AY29" s="164"/>
      <c r="AZ29" s="164"/>
      <c r="BA29" s="164"/>
      <c r="BB29" s="164"/>
      <c r="BC29" s="164"/>
      <c r="BD29" s="164"/>
      <c r="BE29" s="164"/>
    </row>
    <row r="30" spans="1:57" x14ac:dyDescent="0.25">
      <c r="A30" s="126" t="s">
        <v>1891</v>
      </c>
      <c r="B30" s="126"/>
      <c r="C30" s="126"/>
      <c r="D30" s="126"/>
      <c r="E30" s="126"/>
      <c r="F30" s="127">
        <v>830</v>
      </c>
      <c r="G30" s="128" t="s">
        <v>1892</v>
      </c>
      <c r="H30" s="129">
        <v>2</v>
      </c>
      <c r="I30" s="130"/>
      <c r="J30" s="130"/>
      <c r="K30" s="130">
        <v>90</v>
      </c>
      <c r="L30" s="131">
        <v>0</v>
      </c>
      <c r="M30" s="161" t="s">
        <v>1511</v>
      </c>
      <c r="N30" s="162"/>
      <c r="O30" s="162" t="s">
        <v>1606</v>
      </c>
      <c r="P30" s="132" t="s">
        <v>1581</v>
      </c>
      <c r="Q30" s="163" t="str">
        <f>MaBM</f>
        <v>TTDT</v>
      </c>
      <c r="R30" s="163" t="str">
        <f>MaKhoa</f>
        <v>CNTT</v>
      </c>
      <c r="S30" s="125" t="str">
        <f t="shared" si="0"/>
        <v>CNTT-TTDT</v>
      </c>
      <c r="T30" s="164"/>
      <c r="U30" s="164"/>
      <c r="V30" s="164"/>
      <c r="W30" s="164"/>
      <c r="X30" s="164"/>
      <c r="Y30" s="164"/>
      <c r="Z30" s="164"/>
      <c r="AA30" s="164"/>
      <c r="AB30" s="164"/>
      <c r="AC30" s="164"/>
      <c r="AD30" s="164"/>
      <c r="AE30" s="164"/>
      <c r="AF30" s="164"/>
      <c r="AG30" s="164"/>
      <c r="AH30" s="164"/>
      <c r="AI30" s="164"/>
      <c r="AJ30" s="164"/>
      <c r="AK30" s="164"/>
      <c r="AL30" s="164"/>
      <c r="AM30" s="164"/>
      <c r="AN30" s="164"/>
      <c r="AO30" s="164"/>
      <c r="AP30" s="164"/>
      <c r="AQ30" s="164"/>
      <c r="AR30" s="164"/>
      <c r="AS30" s="164"/>
      <c r="AT30" s="164"/>
      <c r="AU30" s="164"/>
      <c r="AV30" s="164"/>
      <c r="AW30" s="164"/>
      <c r="AX30" s="164"/>
      <c r="AY30" s="164"/>
      <c r="AZ30" s="164"/>
      <c r="BA30" s="164"/>
      <c r="BB30" s="164"/>
      <c r="BC30" s="164"/>
      <c r="BD30" s="164"/>
      <c r="BE30" s="164"/>
    </row>
    <row r="31" spans="1:57" x14ac:dyDescent="0.25">
      <c r="A31" s="126" t="s">
        <v>1101</v>
      </c>
      <c r="B31" s="126" t="s">
        <v>1101</v>
      </c>
      <c r="C31" s="126"/>
      <c r="D31" s="126"/>
      <c r="E31" s="126"/>
      <c r="F31" s="127">
        <v>556</v>
      </c>
      <c r="G31" s="128" t="s">
        <v>1102</v>
      </c>
      <c r="H31" s="129">
        <v>2</v>
      </c>
      <c r="I31" s="130"/>
      <c r="J31" s="130"/>
      <c r="K31" s="130">
        <v>90</v>
      </c>
      <c r="L31" s="131">
        <v>0</v>
      </c>
      <c r="M31" s="161" t="s">
        <v>1511</v>
      </c>
      <c r="N31" s="162"/>
      <c r="O31" s="162" t="s">
        <v>1606</v>
      </c>
      <c r="P31" s="132" t="s">
        <v>1581</v>
      </c>
      <c r="Q31" s="163" t="str">
        <f>MaBM</f>
        <v>TTDT</v>
      </c>
      <c r="R31" s="163" t="str">
        <f>MaKhoa</f>
        <v>CNTT</v>
      </c>
      <c r="S31" s="125" t="str">
        <f t="shared" si="0"/>
        <v>CNTT-TTDT</v>
      </c>
      <c r="T31" s="164"/>
      <c r="U31" s="164"/>
      <c r="V31" s="164"/>
      <c r="W31" s="164"/>
      <c r="X31" s="164"/>
      <c r="Y31" s="164"/>
      <c r="Z31" s="164"/>
      <c r="AA31" s="164"/>
      <c r="AB31" s="164"/>
      <c r="AC31" s="164"/>
      <c r="AD31" s="164"/>
      <c r="AE31" s="164" t="s">
        <v>20</v>
      </c>
      <c r="AF31" s="164"/>
      <c r="AG31" s="164"/>
      <c r="AH31" s="164"/>
      <c r="AI31" s="164"/>
      <c r="AJ31" s="164"/>
      <c r="AK31" s="164"/>
      <c r="AL31" s="164"/>
      <c r="AM31" s="164"/>
      <c r="AN31" s="164"/>
      <c r="AO31" s="164"/>
      <c r="AP31" s="164"/>
      <c r="AQ31" s="164"/>
      <c r="AR31" s="164"/>
      <c r="AS31" s="164"/>
      <c r="AT31" s="164"/>
      <c r="AU31" s="164"/>
      <c r="AV31" s="164"/>
      <c r="AW31" s="164"/>
      <c r="AX31" s="164"/>
      <c r="AY31" s="164"/>
      <c r="AZ31" s="164"/>
      <c r="BA31" s="164"/>
      <c r="BB31" s="164"/>
      <c r="BC31" s="164"/>
      <c r="BD31" s="164"/>
      <c r="BE31" s="164"/>
    </row>
    <row r="32" spans="1:57" x14ac:dyDescent="0.25">
      <c r="A32" s="126" t="s">
        <v>1911</v>
      </c>
      <c r="B32" s="126"/>
      <c r="C32" s="126"/>
      <c r="D32" s="126"/>
      <c r="E32" s="126"/>
      <c r="F32" s="127">
        <v>841</v>
      </c>
      <c r="G32" s="128" t="s">
        <v>1912</v>
      </c>
      <c r="H32" s="129">
        <v>2</v>
      </c>
      <c r="I32" s="130"/>
      <c r="J32" s="130"/>
      <c r="K32" s="130"/>
      <c r="L32" s="131">
        <v>0</v>
      </c>
      <c r="M32" s="162"/>
      <c r="N32" s="162"/>
      <c r="O32" s="162" t="s">
        <v>1606</v>
      </c>
      <c r="P32" s="132" t="s">
        <v>1581</v>
      </c>
      <c r="Q32" s="163" t="str">
        <f>MaBM</f>
        <v>TTDT</v>
      </c>
      <c r="R32" s="163" t="str">
        <f>MaKhoa</f>
        <v>CNTT</v>
      </c>
      <c r="S32" s="125" t="str">
        <f t="shared" si="0"/>
        <v>CNTT-TTDT</v>
      </c>
      <c r="T32" s="164"/>
      <c r="U32" s="164"/>
      <c r="V32" s="164"/>
      <c r="W32" s="164"/>
      <c r="X32" s="164"/>
      <c r="Y32" s="164"/>
      <c r="Z32" s="164"/>
      <c r="AA32" s="164"/>
      <c r="AB32" s="164"/>
      <c r="AC32" s="164"/>
      <c r="AD32" s="164"/>
      <c r="AE32" s="164"/>
      <c r="AF32" s="164"/>
      <c r="AG32" s="164"/>
      <c r="AH32" s="164"/>
      <c r="AI32" s="164"/>
      <c r="AJ32" s="164"/>
      <c r="AK32" s="164"/>
      <c r="AL32" s="164"/>
      <c r="AM32" s="164"/>
      <c r="AN32" s="164"/>
      <c r="AO32" s="164"/>
      <c r="AP32" s="164"/>
      <c r="AQ32" s="164"/>
      <c r="AR32" s="164"/>
      <c r="AS32" s="164"/>
      <c r="AT32" s="164"/>
      <c r="AU32" s="164"/>
      <c r="AV32" s="164"/>
      <c r="AW32" s="164"/>
      <c r="AX32" s="164"/>
      <c r="AY32" s="164"/>
      <c r="AZ32" s="164"/>
      <c r="BA32" s="164"/>
      <c r="BB32" s="164"/>
      <c r="BC32" s="164"/>
      <c r="BD32" s="164"/>
      <c r="BE32" s="164"/>
    </row>
    <row r="33" spans="1:57" x14ac:dyDescent="0.25">
      <c r="A33" s="126" t="s">
        <v>1266</v>
      </c>
      <c r="B33" s="126" t="s">
        <v>1266</v>
      </c>
      <c r="C33" s="126"/>
      <c r="D33" s="126" t="s">
        <v>1267</v>
      </c>
      <c r="E33" s="126"/>
      <c r="F33" s="127">
        <v>630</v>
      </c>
      <c r="G33" s="128" t="s">
        <v>1268</v>
      </c>
      <c r="H33" s="129">
        <v>2</v>
      </c>
      <c r="I33" s="130">
        <v>30</v>
      </c>
      <c r="J33" s="130"/>
      <c r="K33" s="130"/>
      <c r="L33" s="131">
        <v>0</v>
      </c>
      <c r="M33" s="162" t="s">
        <v>1484</v>
      </c>
      <c r="N33" s="162">
        <v>60</v>
      </c>
      <c r="O33" s="162" t="s">
        <v>1606</v>
      </c>
      <c r="P33" s="132" t="s">
        <v>1581</v>
      </c>
      <c r="Q33" s="163" t="str">
        <f>MaBM</f>
        <v>TTDT</v>
      </c>
      <c r="R33" s="163" t="str">
        <f>MaKhoa</f>
        <v>CNTT</v>
      </c>
      <c r="S33" s="125" t="str">
        <f t="shared" si="0"/>
        <v>CNTT-TTDT</v>
      </c>
      <c r="T33" s="164"/>
      <c r="U33" s="164"/>
      <c r="V33" s="164"/>
      <c r="W33" s="164"/>
      <c r="X33" s="164"/>
      <c r="Y33" s="164"/>
      <c r="Z33" s="164"/>
      <c r="AA33" s="164"/>
      <c r="AB33" s="164"/>
      <c r="AC33" s="164"/>
      <c r="AD33" s="164"/>
      <c r="AE33" s="164" t="s">
        <v>21</v>
      </c>
      <c r="AF33" s="164"/>
      <c r="AG33" s="164"/>
      <c r="AH33" s="164"/>
      <c r="AI33" s="164"/>
      <c r="AJ33" s="164"/>
      <c r="AK33" s="164"/>
      <c r="AL33" s="164"/>
      <c r="AM33" s="164"/>
      <c r="AN33" s="164"/>
      <c r="AO33" s="164"/>
      <c r="AP33" s="164"/>
      <c r="AQ33" s="164"/>
      <c r="AR33" s="164"/>
      <c r="AS33" s="164"/>
      <c r="AT33" s="164"/>
      <c r="AU33" s="164"/>
      <c r="AV33" s="164"/>
      <c r="AW33" s="164"/>
      <c r="AX33" s="164" t="s">
        <v>20</v>
      </c>
      <c r="AY33" s="164"/>
      <c r="AZ33" s="164"/>
      <c r="BA33" s="164"/>
      <c r="BB33" s="164"/>
      <c r="BC33" s="164"/>
      <c r="BD33" s="164"/>
      <c r="BE33" s="164"/>
    </row>
    <row r="34" spans="1:57" x14ac:dyDescent="0.25">
      <c r="A34" s="126" t="s">
        <v>1893</v>
      </c>
      <c r="B34" s="126"/>
      <c r="C34" s="126"/>
      <c r="D34" s="126"/>
      <c r="E34" s="126"/>
      <c r="F34" s="127">
        <v>831</v>
      </c>
      <c r="G34" s="128" t="s">
        <v>1894</v>
      </c>
      <c r="H34" s="129">
        <v>3</v>
      </c>
      <c r="I34" s="130">
        <v>45</v>
      </c>
      <c r="J34" s="130"/>
      <c r="K34" s="130"/>
      <c r="L34" s="131">
        <v>0</v>
      </c>
      <c r="M34" s="162"/>
      <c r="N34" s="162"/>
      <c r="O34" s="162" t="s">
        <v>1606</v>
      </c>
      <c r="P34" s="132" t="s">
        <v>1581</v>
      </c>
      <c r="Q34" s="163" t="str">
        <f>MaBM</f>
        <v>TTDT</v>
      </c>
      <c r="R34" s="163" t="str">
        <f>MaKhoa</f>
        <v>CNTT</v>
      </c>
      <c r="S34" s="125" t="str">
        <f t="shared" si="0"/>
        <v>CNTT-TTDT</v>
      </c>
      <c r="T34" s="164"/>
      <c r="U34" s="164"/>
      <c r="V34" s="164"/>
      <c r="W34" s="164"/>
      <c r="X34" s="164"/>
      <c r="Y34" s="164"/>
      <c r="Z34" s="164"/>
      <c r="AA34" s="164"/>
      <c r="AB34" s="164"/>
      <c r="AC34" s="164"/>
      <c r="AD34" s="164"/>
      <c r="AE34" s="164"/>
      <c r="AF34" s="164"/>
      <c r="AG34" s="164"/>
      <c r="AH34" s="164"/>
      <c r="AI34" s="164"/>
      <c r="AJ34" s="164"/>
      <c r="AK34" s="164"/>
      <c r="AL34" s="164"/>
      <c r="AM34" s="164"/>
      <c r="AN34" s="164"/>
      <c r="AO34" s="164"/>
      <c r="AP34" s="164"/>
      <c r="AQ34" s="164"/>
      <c r="AR34" s="164"/>
      <c r="AS34" s="164"/>
      <c r="AT34" s="164"/>
      <c r="AU34" s="164"/>
      <c r="AV34" s="164"/>
      <c r="AW34" s="164"/>
      <c r="AX34" s="164"/>
      <c r="AY34" s="164"/>
      <c r="AZ34" s="164"/>
      <c r="BA34" s="164"/>
      <c r="BB34" s="164"/>
      <c r="BC34" s="164"/>
      <c r="BD34" s="164"/>
      <c r="BE34" s="164"/>
    </row>
    <row r="35" spans="1:57" x14ac:dyDescent="0.25">
      <c r="A35" s="126" t="s">
        <v>1899</v>
      </c>
      <c r="B35" s="126"/>
      <c r="C35" s="126"/>
      <c r="D35" s="126"/>
      <c r="E35" s="126"/>
      <c r="F35" s="127">
        <v>834</v>
      </c>
      <c r="G35" s="128" t="s">
        <v>1900</v>
      </c>
      <c r="H35" s="129">
        <v>2</v>
      </c>
      <c r="I35" s="130">
        <v>30</v>
      </c>
      <c r="J35" s="130"/>
      <c r="K35" s="130"/>
      <c r="L35" s="131">
        <v>0</v>
      </c>
      <c r="M35" s="162"/>
      <c r="N35" s="162"/>
      <c r="O35" s="162" t="s">
        <v>1606</v>
      </c>
      <c r="P35" s="132" t="s">
        <v>1581</v>
      </c>
      <c r="Q35" s="163" t="str">
        <f>MaBM</f>
        <v>TTDT</v>
      </c>
      <c r="R35" s="163" t="str">
        <f>MaKhoa</f>
        <v>CNTT</v>
      </c>
      <c r="S35" s="125" t="str">
        <f t="shared" si="0"/>
        <v>CNTT-TTDT</v>
      </c>
      <c r="T35" s="164"/>
      <c r="U35" s="164"/>
      <c r="V35" s="164"/>
      <c r="W35" s="164"/>
      <c r="X35" s="164"/>
      <c r="Y35" s="164"/>
      <c r="Z35" s="164"/>
      <c r="AA35" s="164"/>
      <c r="AB35" s="164"/>
      <c r="AC35" s="164"/>
      <c r="AD35" s="164"/>
      <c r="AE35" s="164"/>
      <c r="AF35" s="164"/>
      <c r="AG35" s="164"/>
      <c r="AH35" s="164"/>
      <c r="AI35" s="164"/>
      <c r="AJ35" s="164"/>
      <c r="AK35" s="164"/>
      <c r="AL35" s="164"/>
      <c r="AM35" s="164"/>
      <c r="AN35" s="164"/>
      <c r="AO35" s="164"/>
      <c r="AP35" s="164"/>
      <c r="AQ35" s="164"/>
      <c r="AR35" s="164"/>
      <c r="AS35" s="164"/>
      <c r="AT35" s="164"/>
      <c r="AU35" s="164"/>
      <c r="AV35" s="164"/>
      <c r="AW35" s="164"/>
      <c r="AX35" s="164"/>
      <c r="AY35" s="164"/>
      <c r="AZ35" s="164"/>
      <c r="BA35" s="164"/>
      <c r="BB35" s="164"/>
      <c r="BC35" s="164"/>
      <c r="BD35" s="164"/>
      <c r="BE35" s="164"/>
    </row>
    <row r="36" spans="1:57" x14ac:dyDescent="0.25">
      <c r="A36" s="126" t="s">
        <v>1263</v>
      </c>
      <c r="B36" s="126" t="s">
        <v>1263</v>
      </c>
      <c r="C36" s="126"/>
      <c r="D36" s="126" t="s">
        <v>1264</v>
      </c>
      <c r="E36" s="126"/>
      <c r="F36" s="127">
        <v>629</v>
      </c>
      <c r="G36" s="128" t="s">
        <v>1265</v>
      </c>
      <c r="H36" s="129">
        <v>2</v>
      </c>
      <c r="I36" s="130">
        <v>30</v>
      </c>
      <c r="J36" s="130"/>
      <c r="K36" s="130"/>
      <c r="L36" s="131">
        <v>0</v>
      </c>
      <c r="M36" s="162" t="s">
        <v>1484</v>
      </c>
      <c r="N36" s="162">
        <v>60</v>
      </c>
      <c r="O36" s="162" t="s">
        <v>1606</v>
      </c>
      <c r="P36" s="132" t="s">
        <v>1581</v>
      </c>
      <c r="Q36" s="163" t="str">
        <f>MaBM</f>
        <v>TTDT</v>
      </c>
      <c r="R36" s="163" t="str">
        <f>MaKhoa</f>
        <v>CNTT</v>
      </c>
      <c r="S36" s="125" t="str">
        <f t="shared" si="0"/>
        <v>CNTT-TTDT</v>
      </c>
      <c r="T36" s="164"/>
      <c r="U36" s="164"/>
      <c r="V36" s="164"/>
      <c r="W36" s="164"/>
      <c r="X36" s="164"/>
      <c r="Y36" s="164"/>
      <c r="Z36" s="164"/>
      <c r="AA36" s="164"/>
      <c r="AB36" s="164"/>
      <c r="AC36" s="164"/>
      <c r="AD36" s="164"/>
      <c r="AE36" s="164" t="s">
        <v>21</v>
      </c>
      <c r="AF36" s="164"/>
      <c r="AG36" s="164"/>
      <c r="AH36" s="164"/>
      <c r="AI36" s="164"/>
      <c r="AJ36" s="164"/>
      <c r="AK36" s="164"/>
      <c r="AL36" s="164"/>
      <c r="AM36" s="164"/>
      <c r="AN36" s="164"/>
      <c r="AO36" s="164"/>
      <c r="AP36" s="164"/>
      <c r="AQ36" s="164"/>
      <c r="AR36" s="164"/>
      <c r="AS36" s="164"/>
      <c r="AT36" s="164"/>
      <c r="AU36" s="164"/>
      <c r="AV36" s="164"/>
      <c r="AW36" s="164"/>
      <c r="AX36" s="164" t="s">
        <v>20</v>
      </c>
      <c r="AY36" s="164"/>
      <c r="AZ36" s="164"/>
      <c r="BA36" s="164"/>
      <c r="BB36" s="164"/>
      <c r="BC36" s="164"/>
      <c r="BD36" s="164"/>
      <c r="BE36" s="164"/>
    </row>
    <row r="37" spans="1:57" x14ac:dyDescent="0.25">
      <c r="A37" s="126" t="s">
        <v>1093</v>
      </c>
      <c r="B37" s="126" t="s">
        <v>1093</v>
      </c>
      <c r="C37" s="126"/>
      <c r="D37" s="126"/>
      <c r="E37" s="126"/>
      <c r="F37" s="127">
        <v>552</v>
      </c>
      <c r="G37" s="128" t="s">
        <v>1094</v>
      </c>
      <c r="H37" s="129">
        <v>3</v>
      </c>
      <c r="I37" s="130">
        <v>45</v>
      </c>
      <c r="J37" s="130"/>
      <c r="K37" s="130"/>
      <c r="L37" s="131">
        <v>0</v>
      </c>
      <c r="M37" s="162" t="s">
        <v>1484</v>
      </c>
      <c r="N37" s="162"/>
      <c r="O37" s="162" t="s">
        <v>1606</v>
      </c>
      <c r="P37" s="132" t="s">
        <v>1581</v>
      </c>
      <c r="Q37" s="163" t="str">
        <f>MaBM</f>
        <v>TTDT</v>
      </c>
      <c r="R37" s="163" t="str">
        <f>MaKhoa</f>
        <v>CNTT</v>
      </c>
      <c r="S37" s="125" t="str">
        <f t="shared" si="0"/>
        <v>CNTT-TTDT</v>
      </c>
      <c r="T37" s="164"/>
      <c r="U37" s="164"/>
      <c r="V37" s="164"/>
      <c r="W37" s="164"/>
      <c r="X37" s="164"/>
      <c r="Y37" s="164"/>
      <c r="Z37" s="164"/>
      <c r="AA37" s="164"/>
      <c r="AB37" s="164"/>
      <c r="AC37" s="164"/>
      <c r="AD37" s="164"/>
      <c r="AE37" s="164" t="s">
        <v>20</v>
      </c>
      <c r="AF37" s="164"/>
      <c r="AG37" s="164"/>
      <c r="AH37" s="164"/>
      <c r="AI37" s="164"/>
      <c r="AJ37" s="164"/>
      <c r="AK37" s="164"/>
      <c r="AL37" s="164"/>
      <c r="AM37" s="164"/>
      <c r="AN37" s="164"/>
      <c r="AO37" s="164"/>
      <c r="AP37" s="164"/>
      <c r="AQ37" s="164"/>
      <c r="AR37" s="164"/>
      <c r="AS37" s="164"/>
      <c r="AT37" s="164"/>
      <c r="AU37" s="164"/>
      <c r="AV37" s="164"/>
      <c r="AW37" s="164"/>
      <c r="AX37" s="164"/>
      <c r="AY37" s="164"/>
      <c r="AZ37" s="164"/>
      <c r="BA37" s="164"/>
      <c r="BB37" s="164"/>
      <c r="BC37" s="164"/>
      <c r="BD37" s="164"/>
      <c r="BE37" s="164"/>
    </row>
    <row r="38" spans="1:57" x14ac:dyDescent="0.25">
      <c r="A38" s="126" t="s">
        <v>137</v>
      </c>
      <c r="B38" s="126" t="s">
        <v>137</v>
      </c>
      <c r="C38" s="126"/>
      <c r="D38" s="126" t="s">
        <v>138</v>
      </c>
      <c r="E38" s="126"/>
      <c r="F38" s="127">
        <v>51</v>
      </c>
      <c r="G38" s="128" t="s">
        <v>139</v>
      </c>
      <c r="H38" s="129">
        <v>2</v>
      </c>
      <c r="I38" s="130">
        <v>30</v>
      </c>
      <c r="J38" s="130"/>
      <c r="K38" s="130"/>
      <c r="L38" s="131">
        <v>0</v>
      </c>
      <c r="M38" s="162" t="s">
        <v>1484</v>
      </c>
      <c r="N38" s="162">
        <v>60</v>
      </c>
      <c r="O38" s="162" t="s">
        <v>1606</v>
      </c>
      <c r="P38" s="132" t="s">
        <v>1581</v>
      </c>
      <c r="Q38" s="163" t="str">
        <f>MaBM</f>
        <v>TTDT</v>
      </c>
      <c r="R38" s="163" t="str">
        <f>MaKhoa</f>
        <v>CNTT</v>
      </c>
      <c r="S38" s="125" t="str">
        <f t="shared" si="0"/>
        <v>CNTT-TTDT</v>
      </c>
      <c r="T38" s="164"/>
      <c r="U38" s="164"/>
      <c r="V38" s="164"/>
      <c r="W38" s="164"/>
      <c r="X38" s="164"/>
      <c r="Y38" s="164"/>
      <c r="Z38" s="164"/>
      <c r="AA38" s="164"/>
      <c r="AB38" s="164"/>
      <c r="AC38" s="164"/>
      <c r="AD38" s="164"/>
      <c r="AE38" s="164" t="s">
        <v>21</v>
      </c>
      <c r="AF38" s="164"/>
      <c r="AG38" s="164"/>
      <c r="AH38" s="164"/>
      <c r="AI38" s="164"/>
      <c r="AJ38" s="164"/>
      <c r="AK38" s="164"/>
      <c r="AL38" s="164"/>
      <c r="AM38" s="164"/>
      <c r="AN38" s="164"/>
      <c r="AO38" s="164"/>
      <c r="AP38" s="164"/>
      <c r="AQ38" s="164"/>
      <c r="AR38" s="164"/>
      <c r="AS38" s="164"/>
      <c r="AT38" s="164"/>
      <c r="AU38" s="164"/>
      <c r="AV38" s="164"/>
      <c r="AW38" s="164"/>
      <c r="AX38" s="164" t="s">
        <v>21</v>
      </c>
      <c r="AY38" s="164"/>
      <c r="AZ38" s="164"/>
      <c r="BA38" s="164"/>
      <c r="BB38" s="164"/>
      <c r="BC38" s="164"/>
      <c r="BD38" s="164"/>
      <c r="BE38" s="164"/>
    </row>
    <row r="39" spans="1:57" x14ac:dyDescent="0.25">
      <c r="A39" s="126" t="s">
        <v>136</v>
      </c>
      <c r="B39" s="126"/>
      <c r="C39" s="126"/>
      <c r="D39" s="126"/>
      <c r="E39" s="126"/>
      <c r="F39" s="127">
        <v>50</v>
      </c>
      <c r="G39" s="128" t="s">
        <v>1605</v>
      </c>
      <c r="H39" s="129">
        <v>2</v>
      </c>
      <c r="I39" s="130">
        <v>15</v>
      </c>
      <c r="J39" s="130">
        <v>30</v>
      </c>
      <c r="K39" s="130"/>
      <c r="L39" s="131">
        <v>0</v>
      </c>
      <c r="M39" s="162" t="s">
        <v>1484</v>
      </c>
      <c r="N39" s="162">
        <v>60</v>
      </c>
      <c r="O39" s="162" t="s">
        <v>1606</v>
      </c>
      <c r="P39" s="132" t="s">
        <v>1581</v>
      </c>
      <c r="Q39" s="163" t="str">
        <f>MaBM</f>
        <v>TTDT</v>
      </c>
      <c r="R39" s="163" t="str">
        <f>MaKhoa</f>
        <v>CNTT</v>
      </c>
      <c r="S39" s="125" t="str">
        <f t="shared" si="0"/>
        <v>CNTT-TTDT</v>
      </c>
      <c r="T39" s="164"/>
      <c r="U39" s="164"/>
      <c r="V39" s="164"/>
      <c r="W39" s="164"/>
      <c r="X39" s="164"/>
      <c r="Y39" s="164"/>
      <c r="Z39" s="164"/>
      <c r="AA39" s="164"/>
      <c r="AB39" s="164"/>
      <c r="AC39" s="164"/>
      <c r="AD39" s="164"/>
      <c r="AE39" s="164"/>
      <c r="AF39" s="164" t="s">
        <v>21</v>
      </c>
      <c r="AG39" s="164"/>
      <c r="AH39" s="164"/>
      <c r="AI39" s="164"/>
      <c r="AJ39" s="164"/>
      <c r="AK39" s="164"/>
      <c r="AL39" s="164"/>
      <c r="AM39" s="164"/>
      <c r="AN39" s="164"/>
      <c r="AO39" s="164"/>
      <c r="AP39" s="164"/>
      <c r="AQ39" s="164"/>
      <c r="AR39" s="164"/>
      <c r="AS39" s="164"/>
      <c r="AT39" s="164"/>
      <c r="AU39" s="164"/>
      <c r="AV39" s="164"/>
      <c r="AW39" s="164"/>
      <c r="AX39" s="164"/>
      <c r="AY39" s="164"/>
      <c r="AZ39" s="164"/>
      <c r="BA39" s="164"/>
      <c r="BB39" s="164"/>
      <c r="BC39" s="164"/>
      <c r="BD39" s="164"/>
      <c r="BE39" s="164"/>
    </row>
    <row r="40" spans="1:57" x14ac:dyDescent="0.25">
      <c r="A40" s="126" t="s">
        <v>223</v>
      </c>
      <c r="B40" s="126"/>
      <c r="C40" s="126"/>
      <c r="D40" s="126"/>
      <c r="E40" s="126"/>
      <c r="F40" s="127">
        <v>102</v>
      </c>
      <c r="G40" s="128" t="s">
        <v>1605</v>
      </c>
      <c r="H40" s="129">
        <v>4</v>
      </c>
      <c r="I40" s="130">
        <v>45</v>
      </c>
      <c r="J40" s="130">
        <v>30</v>
      </c>
      <c r="K40" s="130"/>
      <c r="L40" s="131">
        <v>0</v>
      </c>
      <c r="M40" s="162" t="s">
        <v>1484</v>
      </c>
      <c r="N40" s="162">
        <v>90</v>
      </c>
      <c r="O40" s="162" t="s">
        <v>1606</v>
      </c>
      <c r="P40" s="132" t="s">
        <v>1581</v>
      </c>
      <c r="Q40" s="163" t="str">
        <f>MaBM</f>
        <v>TTDT</v>
      </c>
      <c r="R40" s="163" t="str">
        <f>MaKhoa</f>
        <v>CNTT</v>
      </c>
      <c r="S40" s="125" t="str">
        <f t="shared" si="0"/>
        <v>CNTT-TTDT</v>
      </c>
      <c r="T40" s="164"/>
      <c r="U40" s="164"/>
      <c r="V40" s="164"/>
      <c r="W40" s="164"/>
      <c r="X40" s="164"/>
      <c r="Y40" s="164"/>
      <c r="Z40" s="164"/>
      <c r="AA40" s="164" t="s">
        <v>20</v>
      </c>
      <c r="AB40" s="164" t="s">
        <v>20</v>
      </c>
      <c r="AC40" s="164" t="s">
        <v>20</v>
      </c>
      <c r="AD40" s="164" t="s">
        <v>20</v>
      </c>
      <c r="AE40" s="164"/>
      <c r="AF40" s="164"/>
      <c r="AG40" s="164"/>
      <c r="AH40" s="164"/>
      <c r="AI40" s="164"/>
      <c r="AJ40" s="164"/>
      <c r="AK40" s="164"/>
      <c r="AL40" s="164"/>
      <c r="AM40" s="164"/>
      <c r="AN40" s="164"/>
      <c r="AO40" s="164"/>
      <c r="AP40" s="164"/>
      <c r="AQ40" s="164"/>
      <c r="AR40" s="164"/>
      <c r="AS40" s="164"/>
      <c r="AT40" s="164"/>
      <c r="AU40" s="164"/>
      <c r="AV40" s="164"/>
      <c r="AW40" s="164"/>
      <c r="AX40" s="164"/>
      <c r="AY40" s="164"/>
      <c r="AZ40" s="164"/>
      <c r="BA40" s="164"/>
      <c r="BB40" s="164"/>
      <c r="BC40" s="164"/>
      <c r="BD40" s="164"/>
      <c r="BE40" s="164"/>
    </row>
    <row r="41" spans="1:57" x14ac:dyDescent="0.25">
      <c r="A41" s="126"/>
      <c r="B41" s="126" t="s">
        <v>225</v>
      </c>
      <c r="C41" s="126"/>
      <c r="D41" s="126"/>
      <c r="E41" s="126"/>
      <c r="F41" s="127">
        <v>103</v>
      </c>
      <c r="G41" s="128" t="s">
        <v>1605</v>
      </c>
      <c r="H41" s="129">
        <v>2</v>
      </c>
      <c r="I41" s="130">
        <v>30</v>
      </c>
      <c r="J41" s="130"/>
      <c r="K41" s="130"/>
      <c r="L41" s="131">
        <v>0</v>
      </c>
      <c r="M41" s="162" t="s">
        <v>1484</v>
      </c>
      <c r="N41" s="162">
        <v>60</v>
      </c>
      <c r="O41" s="162" t="s">
        <v>1606</v>
      </c>
      <c r="P41" s="132" t="s">
        <v>1581</v>
      </c>
      <c r="Q41" s="163" t="str">
        <f>MaBM</f>
        <v>TTDT</v>
      </c>
      <c r="R41" s="163" t="str">
        <f>MaKhoa</f>
        <v>CNTT</v>
      </c>
      <c r="S41" s="125" t="str">
        <f t="shared" si="0"/>
        <v>CNTT-TTDT</v>
      </c>
      <c r="T41" s="164"/>
      <c r="U41" s="164"/>
      <c r="V41" s="164"/>
      <c r="W41" s="164"/>
      <c r="X41" s="164"/>
      <c r="Y41" s="164"/>
      <c r="Z41" s="164"/>
      <c r="AA41" s="164"/>
      <c r="AB41" s="164"/>
      <c r="AC41" s="164"/>
      <c r="AD41" s="164"/>
      <c r="AE41" s="164"/>
      <c r="AF41" s="164"/>
      <c r="AG41" s="164"/>
      <c r="AH41" s="164"/>
      <c r="AI41" s="164"/>
      <c r="AJ41" s="164"/>
      <c r="AK41" s="164"/>
      <c r="AL41" s="164"/>
      <c r="AM41" s="164"/>
      <c r="AN41" s="164"/>
      <c r="AO41" s="164"/>
      <c r="AP41" s="164"/>
      <c r="AQ41" s="164"/>
      <c r="AR41" s="164"/>
      <c r="AS41" s="164"/>
      <c r="AT41" s="164"/>
      <c r="AU41" s="164"/>
      <c r="AV41" s="164"/>
      <c r="AW41" s="164"/>
      <c r="AX41" s="164"/>
      <c r="AY41" s="164"/>
      <c r="AZ41" s="164"/>
      <c r="BA41" s="164"/>
      <c r="BB41" s="164"/>
      <c r="BC41" s="164"/>
      <c r="BD41" s="164"/>
      <c r="BE41" s="164"/>
    </row>
    <row r="42" spans="1:57" x14ac:dyDescent="0.25">
      <c r="A42" s="126"/>
      <c r="B42" s="126"/>
      <c r="C42" s="126" t="s">
        <v>1625</v>
      </c>
      <c r="D42" s="126" t="s">
        <v>226</v>
      </c>
      <c r="E42" s="126"/>
      <c r="F42" s="127">
        <v>104</v>
      </c>
      <c r="G42" s="128" t="s">
        <v>1605</v>
      </c>
      <c r="H42" s="129">
        <v>3</v>
      </c>
      <c r="I42" s="130">
        <v>30</v>
      </c>
      <c r="J42" s="130">
        <v>30</v>
      </c>
      <c r="K42" s="130"/>
      <c r="L42" s="131">
        <v>0</v>
      </c>
      <c r="M42" s="162" t="s">
        <v>1484</v>
      </c>
      <c r="N42" s="162">
        <v>60</v>
      </c>
      <c r="O42" s="162" t="s">
        <v>1606</v>
      </c>
      <c r="P42" s="132" t="s">
        <v>1581</v>
      </c>
      <c r="Q42" s="163" t="str">
        <f>MaBM</f>
        <v>TTDT</v>
      </c>
      <c r="R42" s="163" t="str">
        <f>MaKhoa</f>
        <v>CNTT</v>
      </c>
      <c r="S42" s="125" t="str">
        <f t="shared" si="0"/>
        <v>CNTT-TTDT</v>
      </c>
      <c r="T42" s="164"/>
      <c r="U42" s="164"/>
      <c r="V42" s="164"/>
      <c r="W42" s="164"/>
      <c r="X42" s="164"/>
      <c r="Y42" s="164"/>
      <c r="Z42" s="164"/>
      <c r="AA42" s="164"/>
      <c r="AB42" s="164"/>
      <c r="AC42" s="164"/>
      <c r="AD42" s="164"/>
      <c r="AE42" s="164"/>
      <c r="AF42" s="164"/>
      <c r="AG42" s="164"/>
      <c r="AH42" s="164"/>
      <c r="AI42" s="164"/>
      <c r="AJ42" s="164"/>
      <c r="AK42" s="164"/>
      <c r="AL42" s="164"/>
      <c r="AM42" s="164"/>
      <c r="AN42" s="164"/>
      <c r="AO42" s="164"/>
      <c r="AP42" s="164"/>
      <c r="AQ42" s="164"/>
      <c r="AR42" s="164"/>
      <c r="AS42" s="164"/>
      <c r="AT42" s="164" t="s">
        <v>20</v>
      </c>
      <c r="AU42" s="164" t="s">
        <v>20</v>
      </c>
      <c r="AV42" s="164" t="s">
        <v>20</v>
      </c>
      <c r="AW42" s="164" t="s">
        <v>20</v>
      </c>
      <c r="AX42" s="164"/>
      <c r="AY42" s="164"/>
      <c r="AZ42" s="164"/>
      <c r="BA42" s="164"/>
      <c r="BB42" s="164"/>
      <c r="BC42" s="164"/>
      <c r="BD42" s="164"/>
      <c r="BE42" s="164"/>
    </row>
    <row r="43" spans="1:57" x14ac:dyDescent="0.25">
      <c r="A43" s="126" t="s">
        <v>454</v>
      </c>
      <c r="B43" s="126" t="s">
        <v>454</v>
      </c>
      <c r="C43" s="126" t="s">
        <v>454</v>
      </c>
      <c r="D43" s="126" t="s">
        <v>455</v>
      </c>
      <c r="E43" s="126" t="s">
        <v>455</v>
      </c>
      <c r="F43" s="127">
        <v>216</v>
      </c>
      <c r="G43" s="128" t="s">
        <v>456</v>
      </c>
      <c r="H43" s="129">
        <v>2</v>
      </c>
      <c r="I43" s="130">
        <v>30</v>
      </c>
      <c r="J43" s="130"/>
      <c r="K43" s="130"/>
      <c r="L43" s="131">
        <v>0</v>
      </c>
      <c r="M43" s="162" t="s">
        <v>1484</v>
      </c>
      <c r="N43" s="162">
        <v>60</v>
      </c>
      <c r="O43" s="162" t="s">
        <v>1606</v>
      </c>
      <c r="P43" s="132" t="s">
        <v>1581</v>
      </c>
      <c r="Q43" s="163" t="str">
        <f>MaBM</f>
        <v>TTDT</v>
      </c>
      <c r="R43" s="163" t="str">
        <f>MaKhoa</f>
        <v>CNTT</v>
      </c>
      <c r="S43" s="125" t="str">
        <f t="shared" si="0"/>
        <v>CNTT-TTDT</v>
      </c>
      <c r="T43" s="164" t="s">
        <v>21</v>
      </c>
      <c r="U43" s="164" t="s">
        <v>21</v>
      </c>
      <c r="V43" s="164" t="s">
        <v>21</v>
      </c>
      <c r="W43" s="164" t="s">
        <v>21</v>
      </c>
      <c r="X43" s="164" t="s">
        <v>21</v>
      </c>
      <c r="Y43" s="164" t="s">
        <v>21</v>
      </c>
      <c r="Z43" s="164" t="s">
        <v>21</v>
      </c>
      <c r="AA43" s="164"/>
      <c r="AB43" s="164"/>
      <c r="AC43" s="164"/>
      <c r="AD43" s="164"/>
      <c r="AE43" s="164"/>
      <c r="AF43" s="164"/>
      <c r="AG43" s="164"/>
      <c r="AH43" s="164"/>
      <c r="AI43" s="164"/>
      <c r="AJ43" s="164"/>
      <c r="AK43" s="164"/>
      <c r="AL43" s="164"/>
      <c r="AM43" s="164"/>
      <c r="AN43" s="164" t="s">
        <v>21</v>
      </c>
      <c r="AO43" s="164" t="s">
        <v>21</v>
      </c>
      <c r="AP43" s="164" t="s">
        <v>21</v>
      </c>
      <c r="AQ43" s="164"/>
      <c r="AR43" s="164" t="s">
        <v>21</v>
      </c>
      <c r="AS43" s="164"/>
      <c r="AT43" s="164"/>
      <c r="AU43" s="164"/>
      <c r="AV43" s="164"/>
      <c r="AW43" s="164"/>
      <c r="AX43" s="164"/>
      <c r="AY43" s="164"/>
      <c r="AZ43" s="164"/>
      <c r="BA43" s="164"/>
      <c r="BB43" s="164"/>
      <c r="BC43" s="164"/>
      <c r="BD43" s="164"/>
      <c r="BE43" s="164"/>
    </row>
    <row r="44" spans="1:57" x14ac:dyDescent="0.25">
      <c r="A44" s="126" t="s">
        <v>1903</v>
      </c>
      <c r="B44" s="126"/>
      <c r="C44" s="126"/>
      <c r="D44" s="126"/>
      <c r="E44" s="126"/>
      <c r="F44" s="127">
        <v>836</v>
      </c>
      <c r="G44" s="128" t="s">
        <v>1904</v>
      </c>
      <c r="H44" s="129">
        <v>2</v>
      </c>
      <c r="I44" s="130">
        <v>30</v>
      </c>
      <c r="J44" s="130"/>
      <c r="K44" s="130"/>
      <c r="L44" s="131">
        <v>0</v>
      </c>
      <c r="M44" s="162"/>
      <c r="N44" s="162"/>
      <c r="O44" s="162" t="s">
        <v>1606</v>
      </c>
      <c r="P44" s="132" t="s">
        <v>1581</v>
      </c>
      <c r="Q44" s="163" t="str">
        <f>MaBM</f>
        <v>TTDT</v>
      </c>
      <c r="R44" s="163" t="str">
        <f>MaKhoa</f>
        <v>CNTT</v>
      </c>
      <c r="S44" s="125" t="str">
        <f t="shared" si="0"/>
        <v>CNTT-TTDT</v>
      </c>
      <c r="T44" s="164"/>
      <c r="U44" s="164"/>
      <c r="V44" s="164"/>
      <c r="W44" s="164"/>
      <c r="X44" s="164"/>
      <c r="Y44" s="164"/>
      <c r="Z44" s="164"/>
      <c r="AA44" s="164"/>
      <c r="AB44" s="164"/>
      <c r="AC44" s="164"/>
      <c r="AD44" s="164"/>
      <c r="AE44" s="164"/>
      <c r="AF44" s="164"/>
      <c r="AG44" s="164"/>
      <c r="AH44" s="164"/>
      <c r="AI44" s="164"/>
      <c r="AJ44" s="164"/>
      <c r="AK44" s="164"/>
      <c r="AL44" s="164"/>
      <c r="AM44" s="164"/>
      <c r="AN44" s="164"/>
      <c r="AO44" s="164"/>
      <c r="AP44" s="164"/>
      <c r="AQ44" s="164"/>
      <c r="AR44" s="164"/>
      <c r="AS44" s="164"/>
      <c r="AT44" s="164"/>
      <c r="AU44" s="164"/>
      <c r="AV44" s="164"/>
      <c r="AW44" s="164"/>
      <c r="AX44" s="164"/>
      <c r="AY44" s="164"/>
      <c r="AZ44" s="164"/>
      <c r="BA44" s="164"/>
      <c r="BB44" s="164"/>
      <c r="BC44" s="164"/>
      <c r="BD44" s="164"/>
      <c r="BE44" s="164"/>
    </row>
    <row r="45" spans="1:57" x14ac:dyDescent="0.25">
      <c r="A45" s="126" t="s">
        <v>1685</v>
      </c>
      <c r="B45" s="126"/>
      <c r="C45" s="126"/>
      <c r="D45" s="126" t="s">
        <v>1686</v>
      </c>
      <c r="E45" s="126"/>
      <c r="F45" s="127">
        <v>245</v>
      </c>
      <c r="G45" s="128" t="s">
        <v>525</v>
      </c>
      <c r="H45" s="129">
        <v>2</v>
      </c>
      <c r="I45" s="130">
        <v>30</v>
      </c>
      <c r="J45" s="130"/>
      <c r="K45" s="130"/>
      <c r="L45" s="131">
        <v>0</v>
      </c>
      <c r="M45" s="162" t="s">
        <v>1484</v>
      </c>
      <c r="N45" s="162">
        <v>60</v>
      </c>
      <c r="O45" s="162" t="s">
        <v>1606</v>
      </c>
      <c r="P45" s="132" t="s">
        <v>1581</v>
      </c>
      <c r="Q45" s="163" t="str">
        <f>MaBM</f>
        <v>TTDT</v>
      </c>
      <c r="R45" s="163" t="str">
        <f>MaKhoa</f>
        <v>CNTT</v>
      </c>
      <c r="S45" s="125" t="str">
        <f t="shared" si="0"/>
        <v>CNTT-TTDT</v>
      </c>
      <c r="T45" s="164"/>
      <c r="U45" s="164"/>
      <c r="V45" s="164"/>
      <c r="W45" s="164"/>
      <c r="X45" s="164"/>
      <c r="Y45" s="164"/>
      <c r="Z45" s="164"/>
      <c r="AA45" s="164"/>
      <c r="AB45" s="164"/>
      <c r="AC45" s="164"/>
      <c r="AD45" s="164"/>
      <c r="AE45" s="164" t="s">
        <v>21</v>
      </c>
      <c r="AF45" s="164"/>
      <c r="AG45" s="164"/>
      <c r="AH45" s="164"/>
      <c r="AI45" s="164"/>
      <c r="AJ45" s="164"/>
      <c r="AK45" s="164"/>
      <c r="AL45" s="164"/>
      <c r="AM45" s="164"/>
      <c r="AN45" s="164"/>
      <c r="AO45" s="164"/>
      <c r="AP45" s="164"/>
      <c r="AQ45" s="164"/>
      <c r="AR45" s="164"/>
      <c r="AS45" s="164"/>
      <c r="AT45" s="164"/>
      <c r="AU45" s="164"/>
      <c r="AV45" s="164"/>
      <c r="AW45" s="164"/>
      <c r="AX45" s="164" t="s">
        <v>21</v>
      </c>
      <c r="AY45" s="164"/>
      <c r="AZ45" s="164"/>
      <c r="BA45" s="164"/>
      <c r="BB45" s="164"/>
      <c r="BC45" s="164"/>
      <c r="BD45" s="164"/>
      <c r="BE45" s="164"/>
    </row>
    <row r="46" spans="1:57" x14ac:dyDescent="0.25">
      <c r="A46" s="126" t="s">
        <v>518</v>
      </c>
      <c r="B46" s="126"/>
      <c r="C46" s="126"/>
      <c r="D46" s="126"/>
      <c r="E46" s="126"/>
      <c r="F46" s="127">
        <v>240</v>
      </c>
      <c r="G46" s="128" t="s">
        <v>519</v>
      </c>
      <c r="H46" s="129">
        <v>2</v>
      </c>
      <c r="I46" s="130">
        <v>30</v>
      </c>
      <c r="J46" s="130">
        <v>30</v>
      </c>
      <c r="K46" s="130"/>
      <c r="L46" s="131">
        <v>0</v>
      </c>
      <c r="M46" s="162" t="s">
        <v>1484</v>
      </c>
      <c r="N46" s="162">
        <v>60</v>
      </c>
      <c r="O46" s="162" t="s">
        <v>1606</v>
      </c>
      <c r="P46" s="132" t="s">
        <v>1581</v>
      </c>
      <c r="Q46" s="163" t="str">
        <f>MaBM</f>
        <v>TTDT</v>
      </c>
      <c r="R46" s="163" t="str">
        <f>MaKhoa</f>
        <v>CNTT</v>
      </c>
      <c r="S46" s="125" t="str">
        <f t="shared" si="0"/>
        <v>CNTT-TTDT</v>
      </c>
      <c r="T46" s="164"/>
      <c r="U46" s="164"/>
      <c r="V46" s="164"/>
      <c r="W46" s="164"/>
      <c r="X46" s="164"/>
      <c r="Y46" s="164"/>
      <c r="Z46" s="164"/>
      <c r="AA46" s="164"/>
      <c r="AB46" s="164"/>
      <c r="AC46" s="164"/>
      <c r="AD46" s="164"/>
      <c r="AE46" s="164"/>
      <c r="AF46" s="164" t="s">
        <v>21</v>
      </c>
      <c r="AG46" s="164"/>
      <c r="AH46" s="164"/>
      <c r="AI46" s="164"/>
      <c r="AJ46" s="164"/>
      <c r="AK46" s="164"/>
      <c r="AL46" s="164"/>
      <c r="AM46" s="164"/>
      <c r="AN46" s="164"/>
      <c r="AO46" s="164"/>
      <c r="AP46" s="164"/>
      <c r="AQ46" s="164"/>
      <c r="AR46" s="164"/>
      <c r="AS46" s="164"/>
      <c r="AT46" s="164"/>
      <c r="AU46" s="164"/>
      <c r="AV46" s="164"/>
      <c r="AW46" s="164"/>
      <c r="AX46" s="164"/>
      <c r="AY46" s="164"/>
      <c r="AZ46" s="164"/>
      <c r="BA46" s="164"/>
      <c r="BB46" s="164"/>
      <c r="BC46" s="164"/>
      <c r="BD46" s="164"/>
      <c r="BE46" s="164"/>
    </row>
    <row r="47" spans="1:57" x14ac:dyDescent="0.25">
      <c r="A47" s="126" t="s">
        <v>1889</v>
      </c>
      <c r="B47" s="126"/>
      <c r="C47" s="126"/>
      <c r="D47" s="126"/>
      <c r="E47" s="126"/>
      <c r="F47" s="127">
        <v>829</v>
      </c>
      <c r="G47" s="128" t="s">
        <v>1890</v>
      </c>
      <c r="H47" s="129">
        <v>3</v>
      </c>
      <c r="I47" s="130">
        <v>45</v>
      </c>
      <c r="J47" s="130"/>
      <c r="K47" s="130"/>
      <c r="L47" s="131">
        <v>0</v>
      </c>
      <c r="M47" s="162"/>
      <c r="N47" s="162"/>
      <c r="O47" s="162" t="s">
        <v>1606</v>
      </c>
      <c r="P47" s="132" t="s">
        <v>1581</v>
      </c>
      <c r="Q47" s="163" t="str">
        <f>MaBM</f>
        <v>TTDT</v>
      </c>
      <c r="R47" s="163" t="str">
        <f>MaKhoa</f>
        <v>CNTT</v>
      </c>
      <c r="S47" s="125" t="str">
        <f t="shared" si="0"/>
        <v>CNTT-TTDT</v>
      </c>
      <c r="T47" s="164"/>
      <c r="U47" s="164"/>
      <c r="V47" s="164"/>
      <c r="W47" s="164"/>
      <c r="X47" s="164"/>
      <c r="Y47" s="164"/>
      <c r="Z47" s="164"/>
      <c r="AA47" s="164"/>
      <c r="AB47" s="164"/>
      <c r="AC47" s="164"/>
      <c r="AD47" s="164"/>
      <c r="AE47" s="164"/>
      <c r="AF47" s="164"/>
      <c r="AG47" s="164"/>
      <c r="AH47" s="164"/>
      <c r="AI47" s="164"/>
      <c r="AJ47" s="164"/>
      <c r="AK47" s="164"/>
      <c r="AL47" s="164"/>
      <c r="AM47" s="164"/>
      <c r="AN47" s="164"/>
      <c r="AO47" s="164"/>
      <c r="AP47" s="164"/>
      <c r="AQ47" s="164"/>
      <c r="AR47" s="164"/>
      <c r="AS47" s="164"/>
      <c r="AT47" s="164"/>
      <c r="AU47" s="164"/>
      <c r="AV47" s="164"/>
      <c r="AW47" s="164"/>
      <c r="AX47" s="164"/>
      <c r="AY47" s="164"/>
      <c r="AZ47" s="164"/>
      <c r="BA47" s="164"/>
      <c r="BB47" s="164"/>
      <c r="BC47" s="164"/>
      <c r="BD47" s="164"/>
      <c r="BE47" s="164"/>
    </row>
    <row r="48" spans="1:57" x14ac:dyDescent="0.25">
      <c r="A48" s="126" t="s">
        <v>520</v>
      </c>
      <c r="B48" s="126"/>
      <c r="C48" s="126"/>
      <c r="D48" s="126"/>
      <c r="E48" s="126"/>
      <c r="F48" s="127">
        <v>241</v>
      </c>
      <c r="G48" s="128" t="s">
        <v>441</v>
      </c>
      <c r="H48" s="129">
        <v>2</v>
      </c>
      <c r="I48" s="130">
        <v>30</v>
      </c>
      <c r="J48" s="130">
        <v>30</v>
      </c>
      <c r="K48" s="130"/>
      <c r="L48" s="131">
        <v>0</v>
      </c>
      <c r="M48" s="162" t="s">
        <v>1484</v>
      </c>
      <c r="N48" s="162">
        <v>60</v>
      </c>
      <c r="O48" s="162" t="s">
        <v>1606</v>
      </c>
      <c r="P48" s="132" t="s">
        <v>1581</v>
      </c>
      <c r="Q48" s="163" t="str">
        <f>MaBM</f>
        <v>TTDT</v>
      </c>
      <c r="R48" s="163" t="str">
        <f>MaKhoa</f>
        <v>CNTT</v>
      </c>
      <c r="S48" s="125" t="str">
        <f t="shared" si="0"/>
        <v>CNTT-TTDT</v>
      </c>
      <c r="T48" s="164"/>
      <c r="U48" s="164"/>
      <c r="V48" s="164"/>
      <c r="W48" s="164"/>
      <c r="X48" s="164"/>
      <c r="Y48" s="164"/>
      <c r="Z48" s="164"/>
      <c r="AA48" s="164"/>
      <c r="AB48" s="164"/>
      <c r="AC48" s="164"/>
      <c r="AD48" s="164"/>
      <c r="AE48" s="164"/>
      <c r="AF48" s="164" t="s">
        <v>21</v>
      </c>
      <c r="AG48" s="164"/>
      <c r="AH48" s="164"/>
      <c r="AI48" s="164"/>
      <c r="AJ48" s="164"/>
      <c r="AK48" s="164"/>
      <c r="AL48" s="164"/>
      <c r="AM48" s="164"/>
      <c r="AN48" s="164"/>
      <c r="AO48" s="164"/>
      <c r="AP48" s="164"/>
      <c r="AQ48" s="164"/>
      <c r="AR48" s="164"/>
      <c r="AS48" s="164"/>
      <c r="AT48" s="164"/>
      <c r="AU48" s="164"/>
      <c r="AV48" s="164"/>
      <c r="AW48" s="164"/>
      <c r="AX48" s="164"/>
      <c r="AY48" s="164"/>
      <c r="AZ48" s="164"/>
      <c r="BA48" s="164"/>
      <c r="BB48" s="164"/>
      <c r="BC48" s="164"/>
      <c r="BD48" s="164"/>
      <c r="BE48" s="164"/>
    </row>
    <row r="49" spans="1:57" x14ac:dyDescent="0.25">
      <c r="A49" s="126" t="s">
        <v>440</v>
      </c>
      <c r="B49" s="126"/>
      <c r="C49" s="126"/>
      <c r="D49" s="126"/>
      <c r="E49" s="126"/>
      <c r="F49" s="127">
        <v>208</v>
      </c>
      <c r="G49" s="128" t="s">
        <v>1674</v>
      </c>
      <c r="H49" s="129">
        <v>4</v>
      </c>
      <c r="I49" s="130">
        <v>45</v>
      </c>
      <c r="J49" s="130">
        <v>30</v>
      </c>
      <c r="K49" s="130"/>
      <c r="L49" s="131">
        <v>0</v>
      </c>
      <c r="M49" s="162" t="s">
        <v>1484</v>
      </c>
      <c r="N49" s="162">
        <v>60</v>
      </c>
      <c r="O49" s="162" t="s">
        <v>1606</v>
      </c>
      <c r="P49" s="132" t="s">
        <v>1581</v>
      </c>
      <c r="Q49" s="163" t="str">
        <f>MaBM</f>
        <v>TTDT</v>
      </c>
      <c r="R49" s="163" t="str">
        <f>MaKhoa</f>
        <v>CNTT</v>
      </c>
      <c r="S49" s="125" t="str">
        <f t="shared" si="0"/>
        <v>CNTT-TTDT</v>
      </c>
      <c r="T49" s="164"/>
      <c r="U49" s="164"/>
      <c r="V49" s="164"/>
      <c r="W49" s="164"/>
      <c r="X49" s="164"/>
      <c r="Y49" s="164"/>
      <c r="Z49" s="164"/>
      <c r="AA49" s="164"/>
      <c r="AB49" s="164"/>
      <c r="AC49" s="164"/>
      <c r="AD49" s="164"/>
      <c r="AE49" s="164" t="s">
        <v>20</v>
      </c>
      <c r="AF49" s="164"/>
      <c r="AG49" s="164"/>
      <c r="AH49" s="164"/>
      <c r="AI49" s="164"/>
      <c r="AJ49" s="164"/>
      <c r="AK49" s="164"/>
      <c r="AL49" s="164"/>
      <c r="AM49" s="164"/>
      <c r="AN49" s="164"/>
      <c r="AO49" s="164"/>
      <c r="AP49" s="164"/>
      <c r="AQ49" s="164"/>
      <c r="AR49" s="164"/>
      <c r="AS49" s="164"/>
      <c r="AT49" s="164"/>
      <c r="AU49" s="164"/>
      <c r="AV49" s="164"/>
      <c r="AW49" s="164"/>
      <c r="AX49" s="164"/>
      <c r="AY49" s="164"/>
      <c r="AZ49" s="164"/>
      <c r="BA49" s="164"/>
      <c r="BB49" s="164"/>
      <c r="BC49" s="164"/>
      <c r="BD49" s="164"/>
      <c r="BE49" s="164"/>
    </row>
    <row r="50" spans="1:57" x14ac:dyDescent="0.25">
      <c r="A50" s="126"/>
      <c r="B50" s="126" t="s">
        <v>442</v>
      </c>
      <c r="C50" s="126"/>
      <c r="D50" s="126"/>
      <c r="E50" s="126"/>
      <c r="F50" s="127">
        <v>209</v>
      </c>
      <c r="G50" s="128" t="s">
        <v>1674</v>
      </c>
      <c r="H50" s="129">
        <v>2</v>
      </c>
      <c r="I50" s="130">
        <v>30</v>
      </c>
      <c r="J50" s="130"/>
      <c r="K50" s="130"/>
      <c r="L50" s="131">
        <v>0</v>
      </c>
      <c r="M50" s="162" t="s">
        <v>1484</v>
      </c>
      <c r="N50" s="162">
        <v>60</v>
      </c>
      <c r="O50" s="162" t="s">
        <v>1606</v>
      </c>
      <c r="P50" s="132" t="s">
        <v>1581</v>
      </c>
      <c r="Q50" s="163" t="str">
        <f>MaBM</f>
        <v>TTDT</v>
      </c>
      <c r="R50" s="163" t="str">
        <f>MaKhoa</f>
        <v>CNTT</v>
      </c>
      <c r="S50" s="125" t="str">
        <f t="shared" si="0"/>
        <v>CNTT-TTDT</v>
      </c>
      <c r="T50" s="164"/>
      <c r="U50" s="164"/>
      <c r="V50" s="164"/>
      <c r="W50" s="164"/>
      <c r="X50" s="164"/>
      <c r="Y50" s="164"/>
      <c r="Z50" s="164"/>
      <c r="AA50" s="164"/>
      <c r="AB50" s="164"/>
      <c r="AC50" s="164"/>
      <c r="AD50" s="164"/>
      <c r="AE50" s="164"/>
      <c r="AF50" s="164"/>
      <c r="AG50" s="164"/>
      <c r="AH50" s="164"/>
      <c r="AI50" s="164"/>
      <c r="AJ50" s="164"/>
      <c r="AK50" s="164"/>
      <c r="AL50" s="164"/>
      <c r="AM50" s="164"/>
      <c r="AN50" s="164"/>
      <c r="AO50" s="164"/>
      <c r="AP50" s="164"/>
      <c r="AQ50" s="164"/>
      <c r="AR50" s="164"/>
      <c r="AS50" s="164"/>
      <c r="AT50" s="164"/>
      <c r="AU50" s="164"/>
      <c r="AV50" s="164"/>
      <c r="AW50" s="164"/>
      <c r="AX50" s="164"/>
      <c r="AY50" s="164"/>
      <c r="AZ50" s="164"/>
      <c r="BA50" s="164"/>
      <c r="BB50" s="164"/>
      <c r="BC50" s="164"/>
      <c r="BD50" s="164"/>
      <c r="BE50" s="164"/>
    </row>
    <row r="51" spans="1:57" x14ac:dyDescent="0.25">
      <c r="A51" s="126"/>
      <c r="B51" s="126"/>
      <c r="C51" s="126"/>
      <c r="D51" s="126" t="s">
        <v>443</v>
      </c>
      <c r="E51" s="126"/>
      <c r="F51" s="127">
        <v>210</v>
      </c>
      <c r="G51" s="128" t="s">
        <v>1674</v>
      </c>
      <c r="H51" s="129">
        <v>3</v>
      </c>
      <c r="I51" s="130">
        <v>30</v>
      </c>
      <c r="J51" s="130">
        <v>30</v>
      </c>
      <c r="K51" s="130"/>
      <c r="L51" s="131">
        <v>0</v>
      </c>
      <c r="M51" s="162" t="s">
        <v>1484</v>
      </c>
      <c r="N51" s="162">
        <v>60</v>
      </c>
      <c r="O51" s="162" t="s">
        <v>1606</v>
      </c>
      <c r="P51" s="132" t="s">
        <v>1581</v>
      </c>
      <c r="Q51" s="163" t="str">
        <f>MaBM</f>
        <v>TTDT</v>
      </c>
      <c r="R51" s="163" t="str">
        <f>MaKhoa</f>
        <v>CNTT</v>
      </c>
      <c r="S51" s="125" t="str">
        <f t="shared" si="0"/>
        <v>CNTT-TTDT</v>
      </c>
      <c r="T51" s="164"/>
      <c r="U51" s="164"/>
      <c r="V51" s="164"/>
      <c r="W51" s="164"/>
      <c r="X51" s="164"/>
      <c r="Y51" s="164"/>
      <c r="Z51" s="164"/>
      <c r="AA51" s="164"/>
      <c r="AB51" s="164"/>
      <c r="AC51" s="164"/>
      <c r="AD51" s="164"/>
      <c r="AE51" s="164"/>
      <c r="AF51" s="164"/>
      <c r="AG51" s="164"/>
      <c r="AH51" s="164"/>
      <c r="AI51" s="164"/>
      <c r="AJ51" s="164"/>
      <c r="AK51" s="164"/>
      <c r="AL51" s="164"/>
      <c r="AM51" s="164"/>
      <c r="AN51" s="164"/>
      <c r="AO51" s="164"/>
      <c r="AP51" s="164"/>
      <c r="AQ51" s="164"/>
      <c r="AR51" s="164"/>
      <c r="AS51" s="164"/>
      <c r="AT51" s="164"/>
      <c r="AU51" s="164"/>
      <c r="AV51" s="164"/>
      <c r="AW51" s="164"/>
      <c r="AX51" s="164" t="s">
        <v>20</v>
      </c>
      <c r="AY51" s="164"/>
      <c r="AZ51" s="164"/>
      <c r="BA51" s="164"/>
      <c r="BB51" s="164"/>
      <c r="BC51" s="164"/>
      <c r="BD51" s="164"/>
      <c r="BE51" s="164"/>
    </row>
    <row r="52" spans="1:57" x14ac:dyDescent="0.25">
      <c r="A52" s="126" t="s">
        <v>1913</v>
      </c>
      <c r="B52" s="126"/>
      <c r="C52" s="126"/>
      <c r="D52" s="126"/>
      <c r="E52" s="126"/>
      <c r="F52" s="127">
        <v>842</v>
      </c>
      <c r="G52" s="128" t="s">
        <v>1914</v>
      </c>
      <c r="H52" s="129">
        <v>3</v>
      </c>
      <c r="I52" s="130"/>
      <c r="J52" s="130"/>
      <c r="K52" s="130"/>
      <c r="L52" s="131">
        <v>0</v>
      </c>
      <c r="M52" s="162"/>
      <c r="N52" s="162"/>
      <c r="O52" s="162" t="s">
        <v>1606</v>
      </c>
      <c r="P52" s="132" t="s">
        <v>1581</v>
      </c>
      <c r="Q52" s="163" t="str">
        <f>MaBM</f>
        <v>TTDT</v>
      </c>
      <c r="R52" s="163" t="str">
        <f>MaKhoa</f>
        <v>CNTT</v>
      </c>
      <c r="S52" s="125" t="str">
        <f t="shared" si="0"/>
        <v>CNTT-TTDT</v>
      </c>
      <c r="T52" s="164"/>
      <c r="U52" s="164"/>
      <c r="V52" s="164"/>
      <c r="W52" s="164"/>
      <c r="X52" s="164"/>
      <c r="Y52" s="164"/>
      <c r="Z52" s="164"/>
      <c r="AA52" s="164"/>
      <c r="AB52" s="164"/>
      <c r="AC52" s="164"/>
      <c r="AD52" s="164"/>
      <c r="AE52" s="164"/>
      <c r="AF52" s="164"/>
      <c r="AG52" s="164"/>
      <c r="AH52" s="164"/>
      <c r="AI52" s="164"/>
      <c r="AJ52" s="164"/>
      <c r="AK52" s="164"/>
      <c r="AL52" s="164"/>
      <c r="AM52" s="164"/>
      <c r="AN52" s="164"/>
      <c r="AO52" s="164"/>
      <c r="AP52" s="164"/>
      <c r="AQ52" s="164"/>
      <c r="AR52" s="164"/>
      <c r="AS52" s="164"/>
      <c r="AT52" s="164"/>
      <c r="AU52" s="164"/>
      <c r="AV52" s="164"/>
      <c r="AW52" s="164"/>
      <c r="AX52" s="164"/>
      <c r="AY52" s="164"/>
      <c r="AZ52" s="164"/>
      <c r="BA52" s="164"/>
      <c r="BB52" s="164"/>
      <c r="BC52" s="164"/>
      <c r="BD52" s="164"/>
      <c r="BE52" s="164"/>
    </row>
    <row r="53" spans="1:57" x14ac:dyDescent="0.25">
      <c r="A53" s="126" t="s">
        <v>406</v>
      </c>
      <c r="B53" s="126"/>
      <c r="C53" s="126"/>
      <c r="D53" s="126" t="s">
        <v>407</v>
      </c>
      <c r="E53" s="126"/>
      <c r="F53" s="127">
        <v>192</v>
      </c>
      <c r="G53" s="128" t="s">
        <v>409</v>
      </c>
      <c r="H53" s="129">
        <v>3</v>
      </c>
      <c r="I53" s="130">
        <v>30</v>
      </c>
      <c r="J53" s="130">
        <v>30</v>
      </c>
      <c r="K53" s="130"/>
      <c r="L53" s="131">
        <v>0</v>
      </c>
      <c r="M53" s="162" t="s">
        <v>1484</v>
      </c>
      <c r="N53" s="162">
        <v>60</v>
      </c>
      <c r="O53" s="162" t="s">
        <v>1606</v>
      </c>
      <c r="P53" s="132" t="s">
        <v>1581</v>
      </c>
      <c r="Q53" s="163" t="str">
        <f>MaBM</f>
        <v>TTDT</v>
      </c>
      <c r="R53" s="163" t="str">
        <f>MaKhoa</f>
        <v>CNTT</v>
      </c>
      <c r="S53" s="125" t="str">
        <f t="shared" si="0"/>
        <v>CNTT-TTDT</v>
      </c>
      <c r="T53" s="164"/>
      <c r="U53" s="164"/>
      <c r="V53" s="164"/>
      <c r="W53" s="164"/>
      <c r="X53" s="164"/>
      <c r="Y53" s="164"/>
      <c r="Z53" s="164"/>
      <c r="AA53" s="164"/>
      <c r="AB53" s="164"/>
      <c r="AC53" s="164"/>
      <c r="AD53" s="164"/>
      <c r="AE53" s="164" t="s">
        <v>20</v>
      </c>
      <c r="AF53" s="164"/>
      <c r="AG53" s="164"/>
      <c r="AH53" s="164"/>
      <c r="AI53" s="164"/>
      <c r="AJ53" s="164"/>
      <c r="AK53" s="164"/>
      <c r="AL53" s="164"/>
      <c r="AM53" s="164"/>
      <c r="AN53" s="164"/>
      <c r="AO53" s="164"/>
      <c r="AP53" s="164"/>
      <c r="AQ53" s="164"/>
      <c r="AR53" s="164"/>
      <c r="AS53" s="164"/>
      <c r="AT53" s="164"/>
      <c r="AU53" s="164"/>
      <c r="AV53" s="164"/>
      <c r="AW53" s="164"/>
      <c r="AX53" s="164" t="s">
        <v>20</v>
      </c>
      <c r="AY53" s="164"/>
      <c r="AZ53" s="164"/>
      <c r="BA53" s="164"/>
      <c r="BB53" s="164"/>
      <c r="BC53" s="164"/>
      <c r="BD53" s="164"/>
      <c r="BE53" s="164"/>
    </row>
    <row r="54" spans="1:57" x14ac:dyDescent="0.25">
      <c r="A54" s="126" t="s">
        <v>410</v>
      </c>
      <c r="B54" s="126"/>
      <c r="C54" s="126"/>
      <c r="D54" s="126" t="s">
        <v>411</v>
      </c>
      <c r="E54" s="126"/>
      <c r="F54" s="127">
        <v>193</v>
      </c>
      <c r="G54" s="128" t="s">
        <v>412</v>
      </c>
      <c r="H54" s="129">
        <v>3</v>
      </c>
      <c r="I54" s="130">
        <v>30</v>
      </c>
      <c r="J54" s="130">
        <v>30</v>
      </c>
      <c r="K54" s="130"/>
      <c r="L54" s="131">
        <v>0</v>
      </c>
      <c r="M54" s="162" t="s">
        <v>1484</v>
      </c>
      <c r="N54" s="162">
        <v>90</v>
      </c>
      <c r="O54" s="162" t="s">
        <v>1606</v>
      </c>
      <c r="P54" s="132" t="s">
        <v>1581</v>
      </c>
      <c r="Q54" s="163" t="str">
        <f>MaBM</f>
        <v>TTDT</v>
      </c>
      <c r="R54" s="163" t="str">
        <f>MaKhoa</f>
        <v>CNTT</v>
      </c>
      <c r="S54" s="125" t="str">
        <f t="shared" si="0"/>
        <v>CNTT-TTDT</v>
      </c>
      <c r="T54" s="164"/>
      <c r="U54" s="164"/>
      <c r="V54" s="164"/>
      <c r="W54" s="164"/>
      <c r="X54" s="164"/>
      <c r="Y54" s="164"/>
      <c r="Z54" s="164"/>
      <c r="AA54" s="164"/>
      <c r="AB54" s="164"/>
      <c r="AC54" s="164"/>
      <c r="AD54" s="164"/>
      <c r="AE54" s="164" t="s">
        <v>20</v>
      </c>
      <c r="AF54" s="164"/>
      <c r="AG54" s="164"/>
      <c r="AH54" s="164"/>
      <c r="AI54" s="164"/>
      <c r="AJ54" s="164"/>
      <c r="AK54" s="164"/>
      <c r="AL54" s="164"/>
      <c r="AM54" s="164"/>
      <c r="AN54" s="164"/>
      <c r="AO54" s="164"/>
      <c r="AP54" s="164"/>
      <c r="AQ54" s="164"/>
      <c r="AR54" s="164"/>
      <c r="AS54" s="164"/>
      <c r="AT54" s="164"/>
      <c r="AU54" s="164"/>
      <c r="AV54" s="164"/>
      <c r="AW54" s="164"/>
      <c r="AX54" s="164" t="s">
        <v>20</v>
      </c>
      <c r="AY54" s="164"/>
      <c r="AZ54" s="164"/>
      <c r="BA54" s="164"/>
      <c r="BB54" s="164"/>
      <c r="BC54" s="164"/>
      <c r="BD54" s="164"/>
      <c r="BE54" s="164"/>
    </row>
    <row r="55" spans="1:57" x14ac:dyDescent="0.25">
      <c r="A55" s="126" t="s">
        <v>413</v>
      </c>
      <c r="B55" s="126"/>
      <c r="C55" s="126"/>
      <c r="D55" s="126" t="s">
        <v>414</v>
      </c>
      <c r="E55" s="126"/>
      <c r="F55" s="127">
        <v>194</v>
      </c>
      <c r="G55" s="128" t="s">
        <v>1673</v>
      </c>
      <c r="H55" s="129">
        <v>3</v>
      </c>
      <c r="I55" s="130">
        <v>45</v>
      </c>
      <c r="J55" s="130"/>
      <c r="K55" s="130"/>
      <c r="L55" s="131">
        <v>0</v>
      </c>
      <c r="M55" s="162" t="s">
        <v>1484</v>
      </c>
      <c r="N55" s="162">
        <v>60</v>
      </c>
      <c r="O55" s="162" t="s">
        <v>1606</v>
      </c>
      <c r="P55" s="132" t="s">
        <v>1581</v>
      </c>
      <c r="Q55" s="163" t="str">
        <f>MaBM</f>
        <v>TTDT</v>
      </c>
      <c r="R55" s="163" t="str">
        <f>MaKhoa</f>
        <v>CNTT</v>
      </c>
      <c r="S55" s="125" t="str">
        <f t="shared" si="0"/>
        <v>CNTT-TTDT</v>
      </c>
      <c r="T55" s="164"/>
      <c r="U55" s="164"/>
      <c r="V55" s="164"/>
      <c r="W55" s="164"/>
      <c r="X55" s="164"/>
      <c r="Y55" s="164"/>
      <c r="Z55" s="164"/>
      <c r="AA55" s="164"/>
      <c r="AB55" s="164"/>
      <c r="AC55" s="164"/>
      <c r="AD55" s="164"/>
      <c r="AE55" s="164" t="s">
        <v>20</v>
      </c>
      <c r="AF55" s="164"/>
      <c r="AG55" s="164"/>
      <c r="AH55" s="164"/>
      <c r="AI55" s="164"/>
      <c r="AJ55" s="164"/>
      <c r="AK55" s="164"/>
      <c r="AL55" s="164"/>
      <c r="AM55" s="164"/>
      <c r="AN55" s="164"/>
      <c r="AO55" s="164"/>
      <c r="AP55" s="164"/>
      <c r="AQ55" s="164"/>
      <c r="AR55" s="164"/>
      <c r="AS55" s="164"/>
      <c r="AT55" s="164"/>
      <c r="AU55" s="164"/>
      <c r="AV55" s="164"/>
      <c r="AW55" s="164"/>
      <c r="AX55" s="164" t="s">
        <v>20</v>
      </c>
      <c r="AY55" s="164"/>
      <c r="AZ55" s="164"/>
      <c r="BA55" s="164"/>
      <c r="BB55" s="164"/>
      <c r="BC55" s="164"/>
      <c r="BD55" s="164"/>
      <c r="BE55" s="164"/>
    </row>
    <row r="56" spans="1:57" x14ac:dyDescent="0.25">
      <c r="A56" s="126" t="s">
        <v>1098</v>
      </c>
      <c r="B56" s="126"/>
      <c r="C56" s="126"/>
      <c r="D56" s="126"/>
      <c r="E56" s="126"/>
      <c r="F56" s="127">
        <v>554</v>
      </c>
      <c r="G56" s="128" t="s">
        <v>1099</v>
      </c>
      <c r="H56" s="129">
        <v>4</v>
      </c>
      <c r="I56" s="130">
        <v>60</v>
      </c>
      <c r="J56" s="130"/>
      <c r="K56" s="130"/>
      <c r="L56" s="131">
        <v>0</v>
      </c>
      <c r="M56" s="162"/>
      <c r="N56" s="162"/>
      <c r="O56" s="162" t="s">
        <v>1606</v>
      </c>
      <c r="P56" s="132" t="s">
        <v>1581</v>
      </c>
      <c r="Q56" s="163" t="str">
        <f>MaBM</f>
        <v>TTDT</v>
      </c>
      <c r="R56" s="163" t="str">
        <f>MaKhoa</f>
        <v>CNTT</v>
      </c>
      <c r="S56" s="125" t="str">
        <f t="shared" si="0"/>
        <v>CNTT-TTDT</v>
      </c>
      <c r="T56" s="164"/>
      <c r="U56" s="164"/>
      <c r="V56" s="164"/>
      <c r="W56" s="164"/>
      <c r="X56" s="164"/>
      <c r="Y56" s="164"/>
      <c r="Z56" s="164"/>
      <c r="AA56" s="164"/>
      <c r="AB56" s="164"/>
      <c r="AC56" s="164"/>
      <c r="AD56" s="164"/>
      <c r="AE56" s="164" t="s">
        <v>20</v>
      </c>
      <c r="AF56" s="164"/>
      <c r="AG56" s="164"/>
      <c r="AH56" s="164"/>
      <c r="AI56" s="164"/>
      <c r="AJ56" s="164"/>
      <c r="AK56" s="164"/>
      <c r="AL56" s="164"/>
      <c r="AM56" s="164"/>
      <c r="AN56" s="164"/>
      <c r="AO56" s="164"/>
      <c r="AP56" s="164"/>
      <c r="AQ56" s="164"/>
      <c r="AR56" s="164"/>
      <c r="AS56" s="164"/>
      <c r="AT56" s="164"/>
      <c r="AU56" s="164"/>
      <c r="AV56" s="164"/>
      <c r="AW56" s="164"/>
      <c r="AX56" s="164"/>
      <c r="AY56" s="164"/>
      <c r="AZ56" s="164"/>
      <c r="BA56" s="164"/>
      <c r="BB56" s="164"/>
      <c r="BC56" s="164"/>
      <c r="BD56" s="164"/>
      <c r="BE56" s="164"/>
    </row>
    <row r="57" spans="1:57" x14ac:dyDescent="0.25">
      <c r="A57" s="126"/>
      <c r="B57" s="126" t="s">
        <v>1100</v>
      </c>
      <c r="C57" s="126"/>
      <c r="D57" s="126"/>
      <c r="E57" s="126"/>
      <c r="F57" s="127">
        <v>555</v>
      </c>
      <c r="G57" s="128" t="s">
        <v>1099</v>
      </c>
      <c r="H57" s="129">
        <v>2</v>
      </c>
      <c r="I57" s="130">
        <v>30</v>
      </c>
      <c r="J57" s="130"/>
      <c r="K57" s="130"/>
      <c r="L57" s="131">
        <v>0</v>
      </c>
      <c r="M57" s="162"/>
      <c r="N57" s="162"/>
      <c r="O57" s="162" t="s">
        <v>1606</v>
      </c>
      <c r="P57" s="132" t="s">
        <v>1581</v>
      </c>
      <c r="Q57" s="163" t="str">
        <f>MaBM</f>
        <v>TTDT</v>
      </c>
      <c r="R57" s="163" t="str">
        <f>MaKhoa</f>
        <v>CNTT</v>
      </c>
      <c r="S57" s="125" t="str">
        <f t="shared" si="0"/>
        <v>CNTT-TTDT</v>
      </c>
      <c r="T57" s="164"/>
      <c r="U57" s="164"/>
      <c r="V57" s="164"/>
      <c r="W57" s="164"/>
      <c r="X57" s="164"/>
      <c r="Y57" s="164"/>
      <c r="Z57" s="164"/>
      <c r="AA57" s="164"/>
      <c r="AB57" s="164"/>
      <c r="AC57" s="164"/>
      <c r="AD57" s="164"/>
      <c r="AE57" s="164"/>
      <c r="AF57" s="164"/>
      <c r="AG57" s="164"/>
      <c r="AH57" s="164"/>
      <c r="AI57" s="164"/>
      <c r="AJ57" s="164"/>
      <c r="AK57" s="164"/>
      <c r="AL57" s="164"/>
      <c r="AM57" s="164"/>
      <c r="AN57" s="164"/>
      <c r="AO57" s="164"/>
      <c r="AP57" s="164"/>
      <c r="AQ57" s="164"/>
      <c r="AR57" s="164"/>
      <c r="AS57" s="164"/>
      <c r="AT57" s="164"/>
      <c r="AU57" s="164"/>
      <c r="AV57" s="164"/>
      <c r="AW57" s="164"/>
      <c r="AX57" s="164"/>
      <c r="AY57" s="164"/>
      <c r="AZ57" s="164"/>
      <c r="BA57" s="164"/>
      <c r="BB57" s="164"/>
      <c r="BC57" s="164"/>
      <c r="BD57" s="164"/>
      <c r="BE57" s="164"/>
    </row>
    <row r="58" spans="1:57" x14ac:dyDescent="0.25">
      <c r="A58" s="126"/>
      <c r="B58" s="126"/>
      <c r="C58" s="126"/>
      <c r="D58" s="126" t="s">
        <v>1103</v>
      </c>
      <c r="E58" s="126"/>
      <c r="F58" s="127">
        <v>557</v>
      </c>
      <c r="G58" s="128" t="s">
        <v>1099</v>
      </c>
      <c r="H58" s="129">
        <v>3</v>
      </c>
      <c r="I58" s="130">
        <v>45</v>
      </c>
      <c r="J58" s="130"/>
      <c r="K58" s="130"/>
      <c r="L58" s="131">
        <v>0</v>
      </c>
      <c r="M58" s="162"/>
      <c r="N58" s="162"/>
      <c r="O58" s="162" t="s">
        <v>1606</v>
      </c>
      <c r="P58" s="132" t="s">
        <v>1581</v>
      </c>
      <c r="Q58" s="163" t="str">
        <f>MaBM</f>
        <v>TTDT</v>
      </c>
      <c r="R58" s="163" t="str">
        <f>MaKhoa</f>
        <v>CNTT</v>
      </c>
      <c r="S58" s="125" t="str">
        <f t="shared" si="0"/>
        <v>CNTT-TTDT</v>
      </c>
      <c r="T58" s="164"/>
      <c r="U58" s="164"/>
      <c r="V58" s="164"/>
      <c r="W58" s="164"/>
      <c r="X58" s="164"/>
      <c r="Y58" s="164"/>
      <c r="Z58" s="164"/>
      <c r="AA58" s="164"/>
      <c r="AB58" s="164"/>
      <c r="AC58" s="164"/>
      <c r="AD58" s="164"/>
      <c r="AE58" s="164"/>
      <c r="AF58" s="164"/>
      <c r="AG58" s="164"/>
      <c r="AH58" s="164"/>
      <c r="AI58" s="164"/>
      <c r="AJ58" s="164"/>
      <c r="AK58" s="164"/>
      <c r="AL58" s="164"/>
      <c r="AM58" s="164"/>
      <c r="AN58" s="164"/>
      <c r="AO58" s="164"/>
      <c r="AP58" s="164"/>
      <c r="AQ58" s="164"/>
      <c r="AR58" s="164"/>
      <c r="AS58" s="164"/>
      <c r="AT58" s="164"/>
      <c r="AU58" s="164"/>
      <c r="AV58" s="164"/>
      <c r="AW58" s="164"/>
      <c r="AX58" s="164" t="s">
        <v>20</v>
      </c>
      <c r="AY58" s="164"/>
      <c r="AZ58" s="164"/>
      <c r="BA58" s="164"/>
      <c r="BB58" s="164"/>
      <c r="BC58" s="164"/>
      <c r="BD58" s="164"/>
      <c r="BE58" s="164"/>
    </row>
    <row r="59" spans="1:57" x14ac:dyDescent="0.25">
      <c r="A59" s="126" t="s">
        <v>143</v>
      </c>
      <c r="B59" s="126" t="s">
        <v>143</v>
      </c>
      <c r="C59" s="126"/>
      <c r="D59" s="126" t="s">
        <v>144</v>
      </c>
      <c r="E59" s="126"/>
      <c r="F59" s="127">
        <v>53</v>
      </c>
      <c r="G59" s="128" t="s">
        <v>145</v>
      </c>
      <c r="H59" s="129">
        <v>2</v>
      </c>
      <c r="I59" s="188">
        <v>15</v>
      </c>
      <c r="J59" s="188">
        <v>30</v>
      </c>
      <c r="K59" s="130"/>
      <c r="L59" s="131">
        <v>0</v>
      </c>
      <c r="M59" s="161" t="s">
        <v>2</v>
      </c>
      <c r="N59" s="162"/>
      <c r="O59" s="162" t="s">
        <v>1606</v>
      </c>
      <c r="P59" s="132" t="s">
        <v>1581</v>
      </c>
      <c r="Q59" s="163" t="str">
        <f>MaBM</f>
        <v>TTDT</v>
      </c>
      <c r="R59" s="163" t="str">
        <f>MaKhoa</f>
        <v>CNTT</v>
      </c>
      <c r="S59" s="125" t="str">
        <f t="shared" si="0"/>
        <v>CNTT-TTDT</v>
      </c>
      <c r="T59" s="164"/>
      <c r="U59" s="164"/>
      <c r="V59" s="164"/>
      <c r="W59" s="164"/>
      <c r="X59" s="164"/>
      <c r="Y59" s="164"/>
      <c r="Z59" s="164"/>
      <c r="AA59" s="164"/>
      <c r="AB59" s="164"/>
      <c r="AC59" s="164"/>
      <c r="AD59" s="164"/>
      <c r="AE59" s="164" t="s">
        <v>21</v>
      </c>
      <c r="AF59" s="164"/>
      <c r="AG59" s="164"/>
      <c r="AH59" s="164"/>
      <c r="AI59" s="164"/>
      <c r="AJ59" s="164"/>
      <c r="AK59" s="164"/>
      <c r="AL59" s="164"/>
      <c r="AM59" s="164"/>
      <c r="AN59" s="164"/>
      <c r="AO59" s="164"/>
      <c r="AP59" s="164"/>
      <c r="AQ59" s="164"/>
      <c r="AR59" s="164"/>
      <c r="AS59" s="164"/>
      <c r="AT59" s="164"/>
      <c r="AU59" s="164"/>
      <c r="AV59" s="164"/>
      <c r="AW59" s="164"/>
      <c r="AX59" s="164" t="s">
        <v>21</v>
      </c>
      <c r="AY59" s="164"/>
      <c r="AZ59" s="164"/>
      <c r="BA59" s="164"/>
      <c r="BB59" s="164"/>
      <c r="BC59" s="164"/>
      <c r="BD59" s="164"/>
      <c r="BE59" s="164"/>
    </row>
    <row r="60" spans="1:57" x14ac:dyDescent="0.25">
      <c r="A60" s="126" t="s">
        <v>1897</v>
      </c>
      <c r="B60" s="126"/>
      <c r="C60" s="126"/>
      <c r="D60" s="126"/>
      <c r="E60" s="126"/>
      <c r="F60" s="127">
        <v>833</v>
      </c>
      <c r="G60" s="128" t="s">
        <v>1898</v>
      </c>
      <c r="H60" s="129">
        <v>2</v>
      </c>
      <c r="I60" s="130">
        <v>30</v>
      </c>
      <c r="J60" s="130"/>
      <c r="K60" s="130"/>
      <c r="L60" s="131">
        <v>0</v>
      </c>
      <c r="M60" s="162"/>
      <c r="N60" s="162"/>
      <c r="O60" s="162" t="s">
        <v>1606</v>
      </c>
      <c r="P60" s="132" t="s">
        <v>1581</v>
      </c>
      <c r="Q60" s="163" t="str">
        <f>MaBM</f>
        <v>TTDT</v>
      </c>
      <c r="R60" s="163" t="str">
        <f>MaKhoa</f>
        <v>CNTT</v>
      </c>
      <c r="S60" s="125" t="str">
        <f t="shared" si="0"/>
        <v>CNTT-TTDT</v>
      </c>
      <c r="T60" s="164"/>
      <c r="U60" s="164"/>
      <c r="V60" s="164"/>
      <c r="W60" s="164"/>
      <c r="X60" s="164"/>
      <c r="Y60" s="164"/>
      <c r="Z60" s="164"/>
      <c r="AA60" s="164"/>
      <c r="AB60" s="164"/>
      <c r="AC60" s="164"/>
      <c r="AD60" s="164"/>
      <c r="AE60" s="164"/>
      <c r="AF60" s="164"/>
      <c r="AG60" s="164"/>
      <c r="AH60" s="164"/>
      <c r="AI60" s="164"/>
      <c r="AJ60" s="164"/>
      <c r="AK60" s="164"/>
      <c r="AL60" s="164"/>
      <c r="AM60" s="164"/>
      <c r="AN60" s="164"/>
      <c r="AO60" s="164"/>
      <c r="AP60" s="164"/>
      <c r="AQ60" s="164"/>
      <c r="AR60" s="164"/>
      <c r="AS60" s="164"/>
      <c r="AT60" s="164"/>
      <c r="AU60" s="164"/>
      <c r="AV60" s="164"/>
      <c r="AW60" s="164"/>
      <c r="AX60" s="164"/>
      <c r="AY60" s="164"/>
      <c r="AZ60" s="164"/>
      <c r="BA60" s="164"/>
      <c r="BB60" s="164"/>
      <c r="BC60" s="164"/>
      <c r="BD60" s="164"/>
      <c r="BE60" s="164"/>
    </row>
    <row r="61" spans="1:57" x14ac:dyDescent="0.25">
      <c r="A61" s="126" t="s">
        <v>437</v>
      </c>
      <c r="B61" s="126"/>
      <c r="C61" s="126"/>
      <c r="D61" s="126" t="s">
        <v>438</v>
      </c>
      <c r="E61" s="126"/>
      <c r="F61" s="127">
        <v>207</v>
      </c>
      <c r="G61" s="128" t="s">
        <v>439</v>
      </c>
      <c r="H61" s="129">
        <v>2</v>
      </c>
      <c r="I61" s="130">
        <v>30</v>
      </c>
      <c r="J61" s="130"/>
      <c r="K61" s="130"/>
      <c r="L61" s="131">
        <v>0</v>
      </c>
      <c r="M61" s="162" t="s">
        <v>1484</v>
      </c>
      <c r="N61" s="162">
        <v>60</v>
      </c>
      <c r="O61" s="162" t="s">
        <v>1606</v>
      </c>
      <c r="P61" s="132" t="s">
        <v>1581</v>
      </c>
      <c r="Q61" s="163" t="str">
        <f>MaBM</f>
        <v>TTDT</v>
      </c>
      <c r="R61" s="163" t="str">
        <f>MaKhoa</f>
        <v>CNTT</v>
      </c>
      <c r="S61" s="125" t="str">
        <f t="shared" si="0"/>
        <v>CNTT-TTDT</v>
      </c>
      <c r="T61" s="164"/>
      <c r="U61" s="164"/>
      <c r="V61" s="164"/>
      <c r="W61" s="164"/>
      <c r="X61" s="164"/>
      <c r="Y61" s="164"/>
      <c r="Z61" s="164"/>
      <c r="AA61" s="164"/>
      <c r="AB61" s="164"/>
      <c r="AC61" s="164"/>
      <c r="AD61" s="164"/>
      <c r="AE61" s="164" t="s">
        <v>20</v>
      </c>
      <c r="AF61" s="164"/>
      <c r="AG61" s="164"/>
      <c r="AH61" s="164"/>
      <c r="AI61" s="164"/>
      <c r="AJ61" s="164"/>
      <c r="AK61" s="164"/>
      <c r="AL61" s="164"/>
      <c r="AM61" s="164"/>
      <c r="AN61" s="164"/>
      <c r="AO61" s="164"/>
      <c r="AP61" s="164"/>
      <c r="AQ61" s="164"/>
      <c r="AR61" s="164"/>
      <c r="AS61" s="164"/>
      <c r="AT61" s="164"/>
      <c r="AU61" s="164"/>
      <c r="AV61" s="164"/>
      <c r="AW61" s="164"/>
      <c r="AX61" s="164" t="s">
        <v>20</v>
      </c>
      <c r="AY61" s="164"/>
      <c r="AZ61" s="164"/>
      <c r="BA61" s="164"/>
      <c r="BB61" s="164"/>
      <c r="BC61" s="164"/>
      <c r="BD61" s="164"/>
      <c r="BE61" s="164"/>
    </row>
    <row r="62" spans="1:57" x14ac:dyDescent="0.25">
      <c r="A62" s="126" t="s">
        <v>1901</v>
      </c>
      <c r="B62" s="126"/>
      <c r="C62" s="126"/>
      <c r="D62" s="126"/>
      <c r="E62" s="126"/>
      <c r="F62" s="127">
        <v>835</v>
      </c>
      <c r="G62" s="128" t="s">
        <v>1902</v>
      </c>
      <c r="H62" s="129">
        <v>2</v>
      </c>
      <c r="I62" s="130">
        <v>30</v>
      </c>
      <c r="J62" s="130"/>
      <c r="K62" s="130"/>
      <c r="L62" s="131">
        <v>0</v>
      </c>
      <c r="M62" s="162"/>
      <c r="N62" s="162"/>
      <c r="O62" s="162" t="s">
        <v>1606</v>
      </c>
      <c r="P62" s="132" t="s">
        <v>1581</v>
      </c>
      <c r="Q62" s="163" t="str">
        <f>MaBM</f>
        <v>TTDT</v>
      </c>
      <c r="R62" s="163" t="str">
        <f>MaKhoa</f>
        <v>CNTT</v>
      </c>
      <c r="S62" s="125" t="str">
        <f t="shared" si="0"/>
        <v>CNTT-TTDT</v>
      </c>
      <c r="T62" s="164"/>
      <c r="U62" s="164"/>
      <c r="V62" s="164"/>
      <c r="W62" s="164"/>
      <c r="X62" s="164"/>
      <c r="Y62" s="164"/>
      <c r="Z62" s="164"/>
      <c r="AA62" s="164"/>
      <c r="AB62" s="164"/>
      <c r="AC62" s="164"/>
      <c r="AD62" s="164"/>
      <c r="AE62" s="164"/>
      <c r="AF62" s="164"/>
      <c r="AG62" s="164"/>
      <c r="AH62" s="164"/>
      <c r="AI62" s="164"/>
      <c r="AJ62" s="164"/>
      <c r="AK62" s="164"/>
      <c r="AL62" s="164"/>
      <c r="AM62" s="164"/>
      <c r="AN62" s="164"/>
      <c r="AO62" s="164"/>
      <c r="AP62" s="164"/>
      <c r="AQ62" s="164"/>
      <c r="AR62" s="164"/>
      <c r="AS62" s="164"/>
      <c r="AT62" s="164"/>
      <c r="AU62" s="164"/>
      <c r="AV62" s="164"/>
      <c r="AW62" s="164"/>
      <c r="AX62" s="164"/>
      <c r="AY62" s="164"/>
      <c r="AZ62" s="164"/>
      <c r="BA62" s="164"/>
      <c r="BB62" s="164"/>
      <c r="BC62" s="164"/>
      <c r="BD62" s="164"/>
      <c r="BE62" s="164"/>
    </row>
    <row r="63" spans="1:57" x14ac:dyDescent="0.25">
      <c r="A63" s="126" t="s">
        <v>1104</v>
      </c>
      <c r="B63" s="126" t="s">
        <v>1104</v>
      </c>
      <c r="C63" s="126"/>
      <c r="D63" s="126"/>
      <c r="E63" s="126"/>
      <c r="F63" s="127">
        <v>558</v>
      </c>
      <c r="G63" s="128" t="s">
        <v>1105</v>
      </c>
      <c r="H63" s="129">
        <v>3</v>
      </c>
      <c r="I63" s="130">
        <v>45</v>
      </c>
      <c r="J63" s="130"/>
      <c r="K63" s="130"/>
      <c r="L63" s="131">
        <v>0</v>
      </c>
      <c r="M63" s="162" t="s">
        <v>1484</v>
      </c>
      <c r="N63" s="162"/>
      <c r="O63" s="162" t="s">
        <v>1606</v>
      </c>
      <c r="P63" s="132" t="s">
        <v>1581</v>
      </c>
      <c r="Q63" s="163" t="str">
        <f>MaBM</f>
        <v>TTDT</v>
      </c>
      <c r="R63" s="163" t="str">
        <f>MaKhoa</f>
        <v>CNTT</v>
      </c>
      <c r="S63" s="125" t="str">
        <f t="shared" si="0"/>
        <v>CNTT-TTDT</v>
      </c>
      <c r="T63" s="164"/>
      <c r="U63" s="164"/>
      <c r="V63" s="164"/>
      <c r="W63" s="164"/>
      <c r="X63" s="164"/>
      <c r="Y63" s="164"/>
      <c r="Z63" s="164"/>
      <c r="AA63" s="164"/>
      <c r="AB63" s="164"/>
      <c r="AC63" s="164"/>
      <c r="AD63" s="164"/>
      <c r="AE63" s="164" t="s">
        <v>20</v>
      </c>
      <c r="AF63" s="164"/>
      <c r="AG63" s="164"/>
      <c r="AH63" s="164"/>
      <c r="AI63" s="164"/>
      <c r="AJ63" s="164"/>
      <c r="AK63" s="164"/>
      <c r="AL63" s="164"/>
      <c r="AM63" s="164"/>
      <c r="AN63" s="164"/>
      <c r="AO63" s="164"/>
      <c r="AP63" s="164"/>
      <c r="AQ63" s="164"/>
      <c r="AR63" s="164"/>
      <c r="AS63" s="164"/>
      <c r="AT63" s="164"/>
      <c r="AU63" s="164"/>
      <c r="AV63" s="164"/>
      <c r="AW63" s="164"/>
      <c r="AX63" s="164"/>
      <c r="AY63" s="164"/>
      <c r="AZ63" s="164"/>
      <c r="BA63" s="164"/>
      <c r="BB63" s="164"/>
      <c r="BC63" s="164"/>
      <c r="BD63" s="164"/>
      <c r="BE63" s="164"/>
    </row>
    <row r="64" spans="1:57" x14ac:dyDescent="0.25">
      <c r="A64" s="126" t="s">
        <v>1106</v>
      </c>
      <c r="B64" s="126"/>
      <c r="C64" s="126"/>
      <c r="D64" s="126" t="s">
        <v>1107</v>
      </c>
      <c r="E64" s="126"/>
      <c r="F64" s="127">
        <v>559</v>
      </c>
      <c r="G64" s="128" t="s">
        <v>1108</v>
      </c>
      <c r="H64" s="129">
        <v>3</v>
      </c>
      <c r="I64" s="130">
        <v>45</v>
      </c>
      <c r="J64" s="130"/>
      <c r="K64" s="130"/>
      <c r="L64" s="131">
        <v>0</v>
      </c>
      <c r="M64" s="162"/>
      <c r="N64" s="162"/>
      <c r="O64" s="162" t="s">
        <v>1606</v>
      </c>
      <c r="P64" s="132" t="s">
        <v>1581</v>
      </c>
      <c r="Q64" s="163" t="str">
        <f>MaBM</f>
        <v>TTDT</v>
      </c>
      <c r="R64" s="163" t="str">
        <f>MaKhoa</f>
        <v>CNTT</v>
      </c>
      <c r="S64" s="125" t="str">
        <f t="shared" si="0"/>
        <v>CNTT-TTDT</v>
      </c>
      <c r="T64" s="164"/>
      <c r="U64" s="164"/>
      <c r="V64" s="164"/>
      <c r="W64" s="164"/>
      <c r="X64" s="164"/>
      <c r="Y64" s="164"/>
      <c r="Z64" s="164"/>
      <c r="AA64" s="164"/>
      <c r="AB64" s="164"/>
      <c r="AC64" s="164"/>
      <c r="AD64" s="164"/>
      <c r="AE64" s="164" t="s">
        <v>20</v>
      </c>
      <c r="AF64" s="164"/>
      <c r="AG64" s="164"/>
      <c r="AH64" s="164"/>
      <c r="AI64" s="164"/>
      <c r="AJ64" s="164"/>
      <c r="AK64" s="164"/>
      <c r="AL64" s="164"/>
      <c r="AM64" s="164"/>
      <c r="AN64" s="164"/>
      <c r="AO64" s="164"/>
      <c r="AP64" s="164"/>
      <c r="AQ64" s="164"/>
      <c r="AR64" s="164"/>
      <c r="AS64" s="164"/>
      <c r="AT64" s="164"/>
      <c r="AU64" s="164"/>
      <c r="AV64" s="164"/>
      <c r="AW64" s="164"/>
      <c r="AX64" s="164" t="s">
        <v>20</v>
      </c>
      <c r="AY64" s="164"/>
      <c r="AZ64" s="164"/>
      <c r="BA64" s="164"/>
      <c r="BB64" s="164"/>
      <c r="BC64" s="164"/>
      <c r="BD64" s="164"/>
      <c r="BE64" s="164"/>
    </row>
    <row r="65" spans="1:57" x14ac:dyDescent="0.25">
      <c r="A65" s="126" t="s">
        <v>1085</v>
      </c>
      <c r="B65" s="126"/>
      <c r="C65" s="126"/>
      <c r="D65" s="126" t="s">
        <v>1086</v>
      </c>
      <c r="E65" s="126"/>
      <c r="F65" s="127">
        <v>549</v>
      </c>
      <c r="G65" s="128" t="s">
        <v>1087</v>
      </c>
      <c r="H65" s="129">
        <v>3</v>
      </c>
      <c r="I65" s="130">
        <v>45</v>
      </c>
      <c r="J65" s="130"/>
      <c r="K65" s="130"/>
      <c r="L65" s="131">
        <v>0</v>
      </c>
      <c r="M65" s="162" t="s">
        <v>1484</v>
      </c>
      <c r="N65" s="162">
        <v>60</v>
      </c>
      <c r="O65" s="162" t="s">
        <v>1606</v>
      </c>
      <c r="P65" s="132" t="s">
        <v>1581</v>
      </c>
      <c r="Q65" s="163" t="str">
        <f>MaBM</f>
        <v>TTDT</v>
      </c>
      <c r="R65" s="163" t="str">
        <f>MaKhoa</f>
        <v>CNTT</v>
      </c>
      <c r="S65" s="125" t="str">
        <f t="shared" si="0"/>
        <v>CNTT-TTDT</v>
      </c>
      <c r="T65" s="164"/>
      <c r="U65" s="164"/>
      <c r="V65" s="164"/>
      <c r="W65" s="164"/>
      <c r="X65" s="164"/>
      <c r="Y65" s="164"/>
      <c r="Z65" s="164"/>
      <c r="AA65" s="164"/>
      <c r="AB65" s="164"/>
      <c r="AC65" s="164"/>
      <c r="AD65" s="164"/>
      <c r="AE65" s="164" t="s">
        <v>20</v>
      </c>
      <c r="AF65" s="164"/>
      <c r="AG65" s="164"/>
      <c r="AH65" s="164"/>
      <c r="AI65" s="164"/>
      <c r="AJ65" s="164"/>
      <c r="AK65" s="164"/>
      <c r="AL65" s="164"/>
      <c r="AM65" s="164"/>
      <c r="AN65" s="164"/>
      <c r="AO65" s="164"/>
      <c r="AP65" s="164"/>
      <c r="AQ65" s="164"/>
      <c r="AR65" s="164"/>
      <c r="AS65" s="164"/>
      <c r="AT65" s="164"/>
      <c r="AU65" s="164"/>
      <c r="AV65" s="164"/>
      <c r="AW65" s="164"/>
      <c r="AX65" s="164" t="s">
        <v>20</v>
      </c>
      <c r="AY65" s="164"/>
      <c r="AZ65" s="164"/>
      <c r="BA65" s="164"/>
      <c r="BB65" s="164"/>
      <c r="BC65" s="164"/>
      <c r="BD65" s="164"/>
      <c r="BE65" s="164"/>
    </row>
    <row r="66" spans="1:57" x14ac:dyDescent="0.25">
      <c r="A66" s="126" t="s">
        <v>1088</v>
      </c>
      <c r="B66" s="126"/>
      <c r="C66" s="126"/>
      <c r="D66" s="126" t="s">
        <v>1089</v>
      </c>
      <c r="E66" s="126"/>
      <c r="F66" s="127">
        <v>550</v>
      </c>
      <c r="G66" s="128" t="s">
        <v>1090</v>
      </c>
      <c r="H66" s="129">
        <v>3</v>
      </c>
      <c r="I66" s="130">
        <v>45</v>
      </c>
      <c r="J66" s="130"/>
      <c r="K66" s="130"/>
      <c r="L66" s="131">
        <v>0</v>
      </c>
      <c r="M66" s="162" t="s">
        <v>1484</v>
      </c>
      <c r="N66" s="162"/>
      <c r="O66" s="162" t="s">
        <v>1606</v>
      </c>
      <c r="P66" s="132" t="s">
        <v>1581</v>
      </c>
      <c r="Q66" s="163" t="str">
        <f>MaBM</f>
        <v>TTDT</v>
      </c>
      <c r="R66" s="163" t="str">
        <f>MaKhoa</f>
        <v>CNTT</v>
      </c>
      <c r="S66" s="125" t="str">
        <f t="shared" si="0"/>
        <v>CNTT-TTDT</v>
      </c>
      <c r="T66" s="164"/>
      <c r="U66" s="164"/>
      <c r="V66" s="164"/>
      <c r="W66" s="164"/>
      <c r="X66" s="164"/>
      <c r="Y66" s="164"/>
      <c r="Z66" s="164"/>
      <c r="AA66" s="164"/>
      <c r="AB66" s="164"/>
      <c r="AC66" s="164"/>
      <c r="AD66" s="164"/>
      <c r="AE66" s="164" t="s">
        <v>20</v>
      </c>
      <c r="AF66" s="164"/>
      <c r="AG66" s="164"/>
      <c r="AH66" s="164"/>
      <c r="AI66" s="164"/>
      <c r="AJ66" s="164"/>
      <c r="AK66" s="164"/>
      <c r="AL66" s="164"/>
      <c r="AM66" s="164"/>
      <c r="AN66" s="164"/>
      <c r="AO66" s="164"/>
      <c r="AP66" s="164"/>
      <c r="AQ66" s="164"/>
      <c r="AR66" s="164"/>
      <c r="AS66" s="164"/>
      <c r="AT66" s="164"/>
      <c r="AU66" s="164"/>
      <c r="AV66" s="164"/>
      <c r="AW66" s="164"/>
      <c r="AX66" s="164" t="s">
        <v>20</v>
      </c>
      <c r="AY66" s="164"/>
      <c r="AZ66" s="164"/>
      <c r="BA66" s="164"/>
      <c r="BB66" s="164"/>
      <c r="BC66" s="164"/>
      <c r="BD66" s="164"/>
      <c r="BE66" s="164"/>
    </row>
    <row r="67" spans="1:57" x14ac:dyDescent="0.25">
      <c r="A67" s="126" t="s">
        <v>1390</v>
      </c>
      <c r="B67" s="126"/>
      <c r="C67" s="126"/>
      <c r="D67" s="126" t="s">
        <v>1391</v>
      </c>
      <c r="E67" s="126"/>
      <c r="F67" s="127">
        <v>678</v>
      </c>
      <c r="G67" s="128" t="s">
        <v>1392</v>
      </c>
      <c r="H67" s="129">
        <v>3</v>
      </c>
      <c r="I67" s="130"/>
      <c r="J67" s="130"/>
      <c r="K67" s="130">
        <v>135</v>
      </c>
      <c r="L67" s="131">
        <v>0</v>
      </c>
      <c r="M67" s="161" t="s">
        <v>2</v>
      </c>
      <c r="N67" s="162"/>
      <c r="O67" s="162" t="s">
        <v>1606</v>
      </c>
      <c r="P67" s="132" t="s">
        <v>1581</v>
      </c>
      <c r="Q67" s="163" t="str">
        <f>MaBM</f>
        <v>TTDT</v>
      </c>
      <c r="R67" s="163" t="str">
        <f>MaKhoa</f>
        <v>CNTT</v>
      </c>
      <c r="S67" s="125" t="str">
        <f t="shared" si="0"/>
        <v>CNTT-TTDT</v>
      </c>
      <c r="T67" s="164"/>
      <c r="U67" s="164"/>
      <c r="V67" s="164"/>
      <c r="W67" s="164"/>
      <c r="X67" s="164"/>
      <c r="Y67" s="164"/>
      <c r="Z67" s="164"/>
      <c r="AA67" s="164"/>
      <c r="AB67" s="164"/>
      <c r="AC67" s="164"/>
      <c r="AD67" s="164"/>
      <c r="AE67" s="164" t="s">
        <v>20</v>
      </c>
      <c r="AF67" s="164"/>
      <c r="AG67" s="164"/>
      <c r="AH67" s="164"/>
      <c r="AI67" s="164"/>
      <c r="AJ67" s="164"/>
      <c r="AK67" s="164"/>
      <c r="AL67" s="164"/>
      <c r="AM67" s="164"/>
      <c r="AN67" s="164"/>
      <c r="AO67" s="164"/>
      <c r="AP67" s="164"/>
      <c r="AQ67" s="164"/>
      <c r="AR67" s="164"/>
      <c r="AS67" s="164"/>
      <c r="AT67" s="164"/>
      <c r="AU67" s="164"/>
      <c r="AV67" s="164"/>
      <c r="AW67" s="164"/>
      <c r="AX67" s="164" t="s">
        <v>20</v>
      </c>
      <c r="AY67" s="164"/>
      <c r="AZ67" s="164"/>
      <c r="BA67" s="164"/>
      <c r="BB67" s="164"/>
      <c r="BC67" s="164"/>
      <c r="BD67" s="164"/>
      <c r="BE67" s="164"/>
    </row>
    <row r="68" spans="1:57" x14ac:dyDescent="0.25">
      <c r="A68" s="126" t="s">
        <v>1396</v>
      </c>
      <c r="B68" s="126"/>
      <c r="C68" s="126"/>
      <c r="D68" s="126" t="s">
        <v>1397</v>
      </c>
      <c r="E68" s="126"/>
      <c r="F68" s="127">
        <v>680</v>
      </c>
      <c r="G68" s="128" t="s">
        <v>1398</v>
      </c>
      <c r="H68" s="129">
        <v>3</v>
      </c>
      <c r="I68" s="130"/>
      <c r="J68" s="130"/>
      <c r="K68" s="130">
        <v>135</v>
      </c>
      <c r="L68" s="131">
        <v>0</v>
      </c>
      <c r="M68" s="161" t="s">
        <v>2</v>
      </c>
      <c r="N68" s="162"/>
      <c r="O68" s="162" t="s">
        <v>1606</v>
      </c>
      <c r="P68" s="132" t="s">
        <v>1581</v>
      </c>
      <c r="Q68" s="163" t="str">
        <f>MaBM</f>
        <v>TTDT</v>
      </c>
      <c r="R68" s="163" t="str">
        <f>MaKhoa</f>
        <v>CNTT</v>
      </c>
      <c r="S68" s="125" t="str">
        <f t="shared" ref="S68:S131" si="1">+R68&amp;"-"&amp;Q68</f>
        <v>CNTT-TTDT</v>
      </c>
      <c r="T68" s="164"/>
      <c r="U68" s="164"/>
      <c r="V68" s="164"/>
      <c r="W68" s="164"/>
      <c r="X68" s="164"/>
      <c r="Y68" s="164"/>
      <c r="Z68" s="164"/>
      <c r="AA68" s="164"/>
      <c r="AB68" s="164"/>
      <c r="AC68" s="164"/>
      <c r="AD68" s="164"/>
      <c r="AE68" s="164" t="s">
        <v>20</v>
      </c>
      <c r="AF68" s="164"/>
      <c r="AG68" s="164"/>
      <c r="AH68" s="164"/>
      <c r="AI68" s="164"/>
      <c r="AJ68" s="164"/>
      <c r="AK68" s="164"/>
      <c r="AL68" s="164"/>
      <c r="AM68" s="164"/>
      <c r="AN68" s="164"/>
      <c r="AO68" s="164"/>
      <c r="AP68" s="164"/>
      <c r="AQ68" s="164"/>
      <c r="AR68" s="164"/>
      <c r="AS68" s="164"/>
      <c r="AT68" s="164"/>
      <c r="AU68" s="164"/>
      <c r="AV68" s="164"/>
      <c r="AW68" s="164"/>
      <c r="AX68" s="164" t="s">
        <v>20</v>
      </c>
      <c r="AY68" s="164"/>
      <c r="AZ68" s="164"/>
      <c r="BA68" s="164"/>
      <c r="BB68" s="164"/>
      <c r="BC68" s="164"/>
      <c r="BD68" s="164"/>
      <c r="BE68" s="164"/>
    </row>
    <row r="69" spans="1:57" x14ac:dyDescent="0.25">
      <c r="A69" s="126" t="s">
        <v>1907</v>
      </c>
      <c r="B69" s="126"/>
      <c r="C69" s="126"/>
      <c r="D69" s="126"/>
      <c r="E69" s="126"/>
      <c r="F69" s="127">
        <v>838</v>
      </c>
      <c r="G69" s="128" t="s">
        <v>1908</v>
      </c>
      <c r="H69" s="129">
        <v>5</v>
      </c>
      <c r="I69" s="130"/>
      <c r="J69" s="130">
        <v>150</v>
      </c>
      <c r="K69" s="130"/>
      <c r="L69" s="131">
        <v>0</v>
      </c>
      <c r="M69" s="161" t="s">
        <v>2</v>
      </c>
      <c r="N69" s="162"/>
      <c r="O69" s="162" t="s">
        <v>1606</v>
      </c>
      <c r="P69" s="132" t="s">
        <v>1581</v>
      </c>
      <c r="Q69" s="163" t="str">
        <f>MaBM</f>
        <v>TTDT</v>
      </c>
      <c r="R69" s="163" t="str">
        <f>MaKhoa</f>
        <v>CNTT</v>
      </c>
      <c r="S69" s="125" t="str">
        <f t="shared" si="1"/>
        <v>CNTT-TTDT</v>
      </c>
      <c r="T69" s="164"/>
      <c r="U69" s="164"/>
      <c r="V69" s="164"/>
      <c r="W69" s="164"/>
      <c r="X69" s="164"/>
      <c r="Y69" s="164"/>
      <c r="Z69" s="164"/>
      <c r="AA69" s="164"/>
      <c r="AB69" s="164"/>
      <c r="AC69" s="164"/>
      <c r="AD69" s="164"/>
      <c r="AE69" s="164"/>
      <c r="AF69" s="164"/>
      <c r="AG69" s="164"/>
      <c r="AH69" s="164"/>
      <c r="AI69" s="164"/>
      <c r="AJ69" s="164"/>
      <c r="AK69" s="164"/>
      <c r="AL69" s="164"/>
      <c r="AM69" s="164"/>
      <c r="AN69" s="164"/>
      <c r="AO69" s="164"/>
      <c r="AP69" s="164"/>
      <c r="AQ69" s="164"/>
      <c r="AR69" s="164"/>
      <c r="AS69" s="164"/>
      <c r="AT69" s="164"/>
      <c r="AU69" s="164"/>
      <c r="AV69" s="164"/>
      <c r="AW69" s="164"/>
      <c r="AX69" s="164"/>
      <c r="AY69" s="164"/>
      <c r="AZ69" s="164"/>
      <c r="BA69" s="164"/>
      <c r="BB69" s="164"/>
      <c r="BC69" s="164"/>
      <c r="BD69" s="164"/>
      <c r="BE69" s="164"/>
    </row>
    <row r="70" spans="1:57" x14ac:dyDescent="0.25">
      <c r="A70" s="126" t="s">
        <v>1393</v>
      </c>
      <c r="B70" s="126"/>
      <c r="C70" s="126"/>
      <c r="D70" s="126" t="s">
        <v>1394</v>
      </c>
      <c r="E70" s="126"/>
      <c r="F70" s="127">
        <v>679</v>
      </c>
      <c r="G70" s="128" t="s">
        <v>1395</v>
      </c>
      <c r="H70" s="129">
        <v>2</v>
      </c>
      <c r="I70" s="130"/>
      <c r="J70" s="130"/>
      <c r="K70" s="130">
        <v>90</v>
      </c>
      <c r="L70" s="131">
        <v>0</v>
      </c>
      <c r="M70" s="161" t="s">
        <v>2</v>
      </c>
      <c r="N70" s="162"/>
      <c r="O70" s="162" t="s">
        <v>1606</v>
      </c>
      <c r="P70" s="132" t="s">
        <v>1581</v>
      </c>
      <c r="Q70" s="163" t="str">
        <f>MaBM</f>
        <v>TTDT</v>
      </c>
      <c r="R70" s="163" t="str">
        <f>MaKhoa</f>
        <v>CNTT</v>
      </c>
      <c r="S70" s="125" t="str">
        <f t="shared" si="1"/>
        <v>CNTT-TTDT</v>
      </c>
      <c r="T70" s="164"/>
      <c r="U70" s="164"/>
      <c r="V70" s="164"/>
      <c r="W70" s="164"/>
      <c r="X70" s="164"/>
      <c r="Y70" s="164"/>
      <c r="Z70" s="164"/>
      <c r="AA70" s="164"/>
      <c r="AB70" s="164"/>
      <c r="AC70" s="164"/>
      <c r="AD70" s="164"/>
      <c r="AE70" s="164" t="s">
        <v>20</v>
      </c>
      <c r="AF70" s="164"/>
      <c r="AG70" s="164"/>
      <c r="AH70" s="164"/>
      <c r="AI70" s="164"/>
      <c r="AJ70" s="164"/>
      <c r="AK70" s="164"/>
      <c r="AL70" s="164"/>
      <c r="AM70" s="164"/>
      <c r="AN70" s="164"/>
      <c r="AO70" s="164"/>
      <c r="AP70" s="164"/>
      <c r="AQ70" s="164"/>
      <c r="AR70" s="164"/>
      <c r="AS70" s="164"/>
      <c r="AT70" s="164"/>
      <c r="AU70" s="164"/>
      <c r="AV70" s="164"/>
      <c r="AW70" s="164"/>
      <c r="AX70" s="164" t="s">
        <v>20</v>
      </c>
      <c r="AY70" s="164"/>
      <c r="AZ70" s="164"/>
      <c r="BA70" s="164"/>
      <c r="BB70" s="164"/>
      <c r="BC70" s="164"/>
      <c r="BD70" s="164"/>
      <c r="BE70" s="164"/>
    </row>
    <row r="71" spans="1:57" x14ac:dyDescent="0.25">
      <c r="A71" s="126" t="s">
        <v>418</v>
      </c>
      <c r="B71" s="126" t="s">
        <v>418</v>
      </c>
      <c r="C71" s="126"/>
      <c r="D71" s="126"/>
      <c r="E71" s="126"/>
      <c r="F71" s="127">
        <v>196</v>
      </c>
      <c r="G71" s="128" t="s">
        <v>419</v>
      </c>
      <c r="H71" s="129">
        <v>3</v>
      </c>
      <c r="I71" s="130">
        <v>45</v>
      </c>
      <c r="J71" s="130"/>
      <c r="K71" s="130"/>
      <c r="L71" s="131">
        <v>0</v>
      </c>
      <c r="M71" s="162" t="s">
        <v>1484</v>
      </c>
      <c r="N71" s="162">
        <v>90</v>
      </c>
      <c r="O71" s="162" t="s">
        <v>1606</v>
      </c>
      <c r="P71" s="132" t="s">
        <v>1581</v>
      </c>
      <c r="Q71" s="163" t="str">
        <f>MaBM</f>
        <v>TTDT</v>
      </c>
      <c r="R71" s="163" t="str">
        <f>MaKhoa</f>
        <v>CNTT</v>
      </c>
      <c r="S71" s="125" t="str">
        <f t="shared" si="1"/>
        <v>CNTT-TTDT</v>
      </c>
      <c r="T71" s="164"/>
      <c r="U71" s="164"/>
      <c r="V71" s="164"/>
      <c r="W71" s="164"/>
      <c r="X71" s="164"/>
      <c r="Y71" s="164"/>
      <c r="Z71" s="164"/>
      <c r="AA71" s="164"/>
      <c r="AB71" s="164"/>
      <c r="AC71" s="164"/>
      <c r="AD71" s="164"/>
      <c r="AE71" s="164" t="s">
        <v>20</v>
      </c>
      <c r="AF71" s="164"/>
      <c r="AG71" s="164"/>
      <c r="AH71" s="164"/>
      <c r="AI71" s="164"/>
      <c r="AJ71" s="164"/>
      <c r="AK71" s="164"/>
      <c r="AL71" s="164"/>
      <c r="AM71" s="164"/>
      <c r="AN71" s="164"/>
      <c r="AO71" s="164"/>
      <c r="AP71" s="164"/>
      <c r="AQ71" s="164"/>
      <c r="AR71" s="164"/>
      <c r="AS71" s="164"/>
      <c r="AT71" s="164"/>
      <c r="AU71" s="164"/>
      <c r="AV71" s="164"/>
      <c r="AW71" s="164"/>
      <c r="AX71" s="164"/>
      <c r="AY71" s="164"/>
      <c r="AZ71" s="164"/>
      <c r="BA71" s="164"/>
      <c r="BB71" s="164"/>
      <c r="BC71" s="164"/>
      <c r="BD71" s="164"/>
      <c r="BE71" s="164"/>
    </row>
    <row r="72" spans="1:57" x14ac:dyDescent="0.25">
      <c r="A72" s="126" t="s">
        <v>444</v>
      </c>
      <c r="B72" s="126"/>
      <c r="C72" s="126"/>
      <c r="D72" s="126" t="s">
        <v>445</v>
      </c>
      <c r="E72" s="126"/>
      <c r="F72" s="127">
        <v>211</v>
      </c>
      <c r="G72" s="128" t="s">
        <v>446</v>
      </c>
      <c r="H72" s="129">
        <v>3</v>
      </c>
      <c r="I72" s="130">
        <v>45</v>
      </c>
      <c r="J72" s="130"/>
      <c r="K72" s="130"/>
      <c r="L72" s="131">
        <v>0</v>
      </c>
      <c r="M72" s="162" t="s">
        <v>1511</v>
      </c>
      <c r="N72" s="162">
        <v>60</v>
      </c>
      <c r="O72" s="162" t="s">
        <v>1606</v>
      </c>
      <c r="P72" s="132" t="s">
        <v>1581</v>
      </c>
      <c r="Q72" s="163" t="str">
        <f>MaBM</f>
        <v>TTDT</v>
      </c>
      <c r="R72" s="163" t="str">
        <f>MaKhoa</f>
        <v>CNTT</v>
      </c>
      <c r="S72" s="125" t="str">
        <f t="shared" si="1"/>
        <v>CNTT-TTDT</v>
      </c>
      <c r="T72" s="164"/>
      <c r="U72" s="164"/>
      <c r="V72" s="164"/>
      <c r="W72" s="164"/>
      <c r="X72" s="164"/>
      <c r="Y72" s="164"/>
      <c r="Z72" s="164"/>
      <c r="AA72" s="164"/>
      <c r="AB72" s="164"/>
      <c r="AC72" s="164"/>
      <c r="AD72" s="164"/>
      <c r="AE72" s="164" t="s">
        <v>20</v>
      </c>
      <c r="AF72" s="164"/>
      <c r="AG72" s="164"/>
      <c r="AH72" s="164"/>
      <c r="AI72" s="164"/>
      <c r="AJ72" s="164"/>
      <c r="AK72" s="164"/>
      <c r="AL72" s="164"/>
      <c r="AM72" s="164"/>
      <c r="AN72" s="164"/>
      <c r="AO72" s="164"/>
      <c r="AP72" s="164"/>
      <c r="AQ72" s="164"/>
      <c r="AR72" s="164"/>
      <c r="AS72" s="164"/>
      <c r="AT72" s="164"/>
      <c r="AU72" s="164"/>
      <c r="AV72" s="164"/>
      <c r="AW72" s="164"/>
      <c r="AX72" s="164" t="s">
        <v>20</v>
      </c>
      <c r="AY72" s="164"/>
      <c r="AZ72" s="164"/>
      <c r="BA72" s="164"/>
      <c r="BB72" s="164"/>
      <c r="BC72" s="164"/>
      <c r="BD72" s="164"/>
      <c r="BE72" s="164"/>
    </row>
    <row r="73" spans="1:57" s="179" customFormat="1" x14ac:dyDescent="0.25">
      <c r="A73" s="126" t="s">
        <v>1055</v>
      </c>
      <c r="B73" s="126"/>
      <c r="C73" s="126"/>
      <c r="D73" s="126"/>
      <c r="E73" s="126"/>
      <c r="F73" s="127">
        <v>533</v>
      </c>
      <c r="G73" s="128" t="s">
        <v>1056</v>
      </c>
      <c r="H73" s="129">
        <v>2</v>
      </c>
      <c r="I73" s="130">
        <v>30</v>
      </c>
      <c r="J73" s="130"/>
      <c r="K73" s="130"/>
      <c r="L73" s="131">
        <v>0</v>
      </c>
      <c r="M73" s="162"/>
      <c r="N73" s="162"/>
      <c r="O73" s="162" t="s">
        <v>1651</v>
      </c>
      <c r="P73" s="132" t="s">
        <v>1581</v>
      </c>
      <c r="Q73" s="163" t="str">
        <f>MaBM</f>
        <v>TTMA</v>
      </c>
      <c r="R73" s="163" t="str">
        <f>MaKhoa</f>
        <v>CNTT</v>
      </c>
      <c r="S73" s="125" t="str">
        <f t="shared" si="1"/>
        <v>CNTT-TTMA</v>
      </c>
      <c r="T73" s="164"/>
      <c r="U73" s="164"/>
      <c r="V73" s="164"/>
      <c r="W73" s="164"/>
      <c r="X73" s="164"/>
      <c r="Y73" s="164"/>
      <c r="Z73" s="164"/>
      <c r="AA73" s="164"/>
      <c r="AB73" s="164"/>
      <c r="AC73" s="164"/>
      <c r="AD73" s="164"/>
      <c r="AE73" s="164"/>
      <c r="AF73" s="164" t="s">
        <v>20</v>
      </c>
      <c r="AG73" s="164"/>
      <c r="AH73" s="164"/>
      <c r="AI73" s="164"/>
      <c r="AJ73" s="164"/>
      <c r="AK73" s="164"/>
      <c r="AL73" s="164"/>
      <c r="AM73" s="164"/>
      <c r="AN73" s="164"/>
      <c r="AO73" s="164"/>
      <c r="AP73" s="164"/>
      <c r="AQ73" s="164"/>
      <c r="AR73" s="164"/>
      <c r="AS73" s="164"/>
      <c r="AT73" s="164"/>
      <c r="AU73" s="164"/>
      <c r="AV73" s="164"/>
      <c r="AW73" s="164"/>
      <c r="AX73" s="164"/>
      <c r="AY73" s="164"/>
      <c r="AZ73" s="164"/>
      <c r="BA73" s="164"/>
      <c r="BB73" s="164"/>
      <c r="BC73" s="164"/>
      <c r="BD73" s="164"/>
      <c r="BE73" s="164"/>
    </row>
    <row r="74" spans="1:57" x14ac:dyDescent="0.25">
      <c r="A74" s="126"/>
      <c r="B74" s="126"/>
      <c r="C74" s="126"/>
      <c r="D74" s="126" t="s">
        <v>1690</v>
      </c>
      <c r="E74" s="126"/>
      <c r="F74" s="127">
        <v>249</v>
      </c>
      <c r="G74" s="128" t="s">
        <v>528</v>
      </c>
      <c r="H74" s="129">
        <v>2</v>
      </c>
      <c r="I74" s="130">
        <v>30</v>
      </c>
      <c r="J74" s="130"/>
      <c r="K74" s="130"/>
      <c r="L74" s="131">
        <v>0</v>
      </c>
      <c r="M74" s="162"/>
      <c r="N74" s="162"/>
      <c r="O74" s="162" t="s">
        <v>1651</v>
      </c>
      <c r="P74" s="132" t="s">
        <v>1581</v>
      </c>
      <c r="Q74" s="163" t="str">
        <f>MaBM</f>
        <v>TTMA</v>
      </c>
      <c r="R74" s="163" t="str">
        <f>MaKhoa</f>
        <v>CNTT</v>
      </c>
      <c r="S74" s="125" t="str">
        <f t="shared" si="1"/>
        <v>CNTT-TTMA</v>
      </c>
      <c r="T74" s="164"/>
      <c r="U74" s="164"/>
      <c r="V74" s="164"/>
      <c r="W74" s="164"/>
      <c r="X74" s="164"/>
      <c r="Y74" s="164"/>
      <c r="Z74" s="164"/>
      <c r="AA74" s="164"/>
      <c r="AB74" s="164"/>
      <c r="AC74" s="164"/>
      <c r="AD74" s="164"/>
      <c r="AE74" s="164"/>
      <c r="AF74" s="164"/>
      <c r="AG74" s="164"/>
      <c r="AH74" s="164"/>
      <c r="AI74" s="164"/>
      <c r="AJ74" s="164"/>
      <c r="AK74" s="164"/>
      <c r="AL74" s="164"/>
      <c r="AM74" s="164"/>
      <c r="AN74" s="164"/>
      <c r="AO74" s="164"/>
      <c r="AP74" s="164"/>
      <c r="AQ74" s="164"/>
      <c r="AR74" s="164"/>
      <c r="AS74" s="164"/>
      <c r="AT74" s="164"/>
      <c r="AU74" s="164"/>
      <c r="AV74" s="164"/>
      <c r="AW74" s="164"/>
      <c r="AX74" s="164"/>
      <c r="AY74" s="164" t="s">
        <v>21</v>
      </c>
      <c r="AZ74" s="164"/>
      <c r="BA74" s="164"/>
      <c r="BB74" s="164"/>
      <c r="BC74" s="164"/>
      <c r="BD74" s="164"/>
      <c r="BE74" s="164"/>
    </row>
    <row r="75" spans="1:57" x14ac:dyDescent="0.25">
      <c r="A75" s="126"/>
      <c r="B75" s="126"/>
      <c r="C75" s="126"/>
      <c r="D75" s="126" t="s">
        <v>1255</v>
      </c>
      <c r="E75" s="126"/>
      <c r="F75" s="127">
        <v>626</v>
      </c>
      <c r="G75" s="128" t="s">
        <v>1256</v>
      </c>
      <c r="H75" s="129">
        <v>2</v>
      </c>
      <c r="I75" s="130">
        <v>30</v>
      </c>
      <c r="J75" s="130"/>
      <c r="K75" s="130"/>
      <c r="L75" s="131">
        <v>0</v>
      </c>
      <c r="M75" s="162"/>
      <c r="N75" s="162"/>
      <c r="O75" s="162" t="s">
        <v>1651</v>
      </c>
      <c r="P75" s="132" t="s">
        <v>1581</v>
      </c>
      <c r="Q75" s="163" t="str">
        <f>MaBM</f>
        <v>TTMA</v>
      </c>
      <c r="R75" s="163" t="str">
        <f>MaKhoa</f>
        <v>CNTT</v>
      </c>
      <c r="S75" s="125" t="str">
        <f t="shared" si="1"/>
        <v>CNTT-TTMA</v>
      </c>
      <c r="T75" s="164"/>
      <c r="U75" s="164"/>
      <c r="V75" s="164"/>
      <c r="W75" s="164"/>
      <c r="X75" s="164"/>
      <c r="Y75" s="164"/>
      <c r="Z75" s="164"/>
      <c r="AA75" s="164"/>
      <c r="AB75" s="164"/>
      <c r="AC75" s="164"/>
      <c r="AD75" s="164"/>
      <c r="AE75" s="164"/>
      <c r="AF75" s="164"/>
      <c r="AG75" s="164"/>
      <c r="AH75" s="164"/>
      <c r="AI75" s="164"/>
      <c r="AJ75" s="164"/>
      <c r="AK75" s="164"/>
      <c r="AL75" s="164"/>
      <c r="AM75" s="164"/>
      <c r="AN75" s="164"/>
      <c r="AO75" s="164"/>
      <c r="AP75" s="164"/>
      <c r="AQ75" s="164"/>
      <c r="AR75" s="164"/>
      <c r="AS75" s="164"/>
      <c r="AT75" s="164"/>
      <c r="AU75" s="164"/>
      <c r="AV75" s="164"/>
      <c r="AW75" s="164"/>
      <c r="AX75" s="164"/>
      <c r="AY75" s="164" t="s">
        <v>21</v>
      </c>
      <c r="AZ75" s="164"/>
      <c r="BA75" s="164"/>
      <c r="BB75" s="164"/>
      <c r="BC75" s="164"/>
      <c r="BD75" s="164"/>
      <c r="BE75" s="164"/>
    </row>
    <row r="76" spans="1:57" x14ac:dyDescent="0.25">
      <c r="A76" s="126"/>
      <c r="B76" s="126"/>
      <c r="C76" s="126"/>
      <c r="D76" s="126" t="s">
        <v>1074</v>
      </c>
      <c r="E76" s="126"/>
      <c r="F76" s="127">
        <v>542</v>
      </c>
      <c r="G76" s="128" t="s">
        <v>1075</v>
      </c>
      <c r="H76" s="129">
        <v>3</v>
      </c>
      <c r="I76" s="130">
        <v>30</v>
      </c>
      <c r="J76" s="130">
        <v>30</v>
      </c>
      <c r="K76" s="130"/>
      <c r="L76" s="131">
        <v>0</v>
      </c>
      <c r="M76" s="161" t="s">
        <v>1511</v>
      </c>
      <c r="N76" s="162"/>
      <c r="O76" s="162" t="s">
        <v>1651</v>
      </c>
      <c r="P76" s="132" t="s">
        <v>1581</v>
      </c>
      <c r="Q76" s="163" t="str">
        <f>MaBM</f>
        <v>TTMA</v>
      </c>
      <c r="R76" s="163" t="str">
        <f>MaKhoa</f>
        <v>CNTT</v>
      </c>
      <c r="S76" s="125" t="str">
        <f t="shared" si="1"/>
        <v>CNTT-TTMA</v>
      </c>
      <c r="T76" s="164"/>
      <c r="U76" s="164"/>
      <c r="V76" s="164"/>
      <c r="W76" s="164"/>
      <c r="X76" s="164"/>
      <c r="Y76" s="164"/>
      <c r="Z76" s="164"/>
      <c r="AA76" s="164"/>
      <c r="AB76" s="164"/>
      <c r="AC76" s="164"/>
      <c r="AD76" s="164"/>
      <c r="AE76" s="164"/>
      <c r="AF76" s="164"/>
      <c r="AG76" s="164"/>
      <c r="AH76" s="164"/>
      <c r="AI76" s="164"/>
      <c r="AJ76" s="164"/>
      <c r="AK76" s="164"/>
      <c r="AL76" s="164"/>
      <c r="AM76" s="164"/>
      <c r="AN76" s="164"/>
      <c r="AO76" s="164"/>
      <c r="AP76" s="164"/>
      <c r="AQ76" s="164"/>
      <c r="AR76" s="164"/>
      <c r="AS76" s="164"/>
      <c r="AT76" s="164"/>
      <c r="AU76" s="164"/>
      <c r="AV76" s="164"/>
      <c r="AW76" s="164"/>
      <c r="AX76" s="164"/>
      <c r="AY76" s="164" t="s">
        <v>20</v>
      </c>
      <c r="AZ76" s="164"/>
      <c r="BA76" s="164"/>
      <c r="BB76" s="164"/>
      <c r="BC76" s="164"/>
      <c r="BD76" s="164"/>
      <c r="BE76" s="164"/>
    </row>
    <row r="77" spans="1:57" x14ac:dyDescent="0.25">
      <c r="A77" s="126" t="s">
        <v>1246</v>
      </c>
      <c r="B77" s="126"/>
      <c r="C77" s="126"/>
      <c r="D77" s="126"/>
      <c r="E77" s="126"/>
      <c r="F77" s="127">
        <v>620</v>
      </c>
      <c r="G77" s="128" t="s">
        <v>1247</v>
      </c>
      <c r="H77" s="129">
        <v>2</v>
      </c>
      <c r="I77" s="130">
        <v>30</v>
      </c>
      <c r="J77" s="130"/>
      <c r="K77" s="130"/>
      <c r="L77" s="131">
        <v>0</v>
      </c>
      <c r="M77" s="162"/>
      <c r="N77" s="162"/>
      <c r="O77" s="162" t="s">
        <v>1651</v>
      </c>
      <c r="P77" s="132" t="s">
        <v>1581</v>
      </c>
      <c r="Q77" s="163" t="str">
        <f>MaBM</f>
        <v>TTMA</v>
      </c>
      <c r="R77" s="163" t="str">
        <f>MaKhoa</f>
        <v>CNTT</v>
      </c>
      <c r="S77" s="125" t="str">
        <f t="shared" si="1"/>
        <v>CNTT-TTMA</v>
      </c>
      <c r="T77" s="164"/>
      <c r="U77" s="164"/>
      <c r="V77" s="164"/>
      <c r="W77" s="164"/>
      <c r="X77" s="164"/>
      <c r="Y77" s="164"/>
      <c r="Z77" s="164"/>
      <c r="AA77" s="164"/>
      <c r="AB77" s="164"/>
      <c r="AC77" s="164"/>
      <c r="AD77" s="164"/>
      <c r="AE77" s="164"/>
      <c r="AF77" s="164" t="s">
        <v>21</v>
      </c>
      <c r="AG77" s="164"/>
      <c r="AH77" s="164"/>
      <c r="AI77" s="164"/>
      <c r="AJ77" s="164"/>
      <c r="AK77" s="164"/>
      <c r="AL77" s="164"/>
      <c r="AM77" s="164"/>
      <c r="AN77" s="164"/>
      <c r="AO77" s="164"/>
      <c r="AP77" s="164"/>
      <c r="AQ77" s="164"/>
      <c r="AR77" s="164"/>
      <c r="AS77" s="164"/>
      <c r="AT77" s="164"/>
      <c r="AU77" s="164"/>
      <c r="AV77" s="164"/>
      <c r="AW77" s="164"/>
      <c r="AX77" s="164"/>
      <c r="AY77" s="164"/>
      <c r="AZ77" s="164"/>
      <c r="BA77" s="164"/>
      <c r="BB77" s="164"/>
      <c r="BC77" s="164"/>
      <c r="BD77" s="164"/>
      <c r="BE77" s="164"/>
    </row>
    <row r="78" spans="1:57" x14ac:dyDescent="0.25">
      <c r="A78" s="126" t="s">
        <v>1063</v>
      </c>
      <c r="B78" s="126"/>
      <c r="C78" s="126"/>
      <c r="D78" s="126"/>
      <c r="E78" s="126"/>
      <c r="F78" s="127">
        <v>537</v>
      </c>
      <c r="G78" s="128" t="s">
        <v>1064</v>
      </c>
      <c r="H78" s="129">
        <v>3</v>
      </c>
      <c r="I78" s="130"/>
      <c r="J78" s="130"/>
      <c r="K78" s="130">
        <v>135</v>
      </c>
      <c r="L78" s="131">
        <v>0</v>
      </c>
      <c r="M78" s="161" t="s">
        <v>1511</v>
      </c>
      <c r="N78" s="162"/>
      <c r="O78" s="162" t="s">
        <v>1651</v>
      </c>
      <c r="P78" s="132" t="s">
        <v>1581</v>
      </c>
      <c r="Q78" s="163" t="str">
        <f>MaBM</f>
        <v>TTMA</v>
      </c>
      <c r="R78" s="163" t="str">
        <f>MaKhoa</f>
        <v>CNTT</v>
      </c>
      <c r="S78" s="125" t="str">
        <f t="shared" si="1"/>
        <v>CNTT-TTMA</v>
      </c>
      <c r="T78" s="164"/>
      <c r="U78" s="164"/>
      <c r="V78" s="164"/>
      <c r="W78" s="164"/>
      <c r="X78" s="164"/>
      <c r="Y78" s="164"/>
      <c r="Z78" s="164"/>
      <c r="AA78" s="164"/>
      <c r="AB78" s="164"/>
      <c r="AC78" s="164"/>
      <c r="AD78" s="164"/>
      <c r="AE78" s="164"/>
      <c r="AF78" s="164" t="s">
        <v>20</v>
      </c>
      <c r="AG78" s="164"/>
      <c r="AH78" s="164"/>
      <c r="AI78" s="164"/>
      <c r="AJ78" s="164"/>
      <c r="AK78" s="164"/>
      <c r="AL78" s="164"/>
      <c r="AM78" s="164"/>
      <c r="AN78" s="164"/>
      <c r="AO78" s="164"/>
      <c r="AP78" s="164"/>
      <c r="AQ78" s="164"/>
      <c r="AR78" s="164"/>
      <c r="AS78" s="164"/>
      <c r="AT78" s="164"/>
      <c r="AU78" s="164"/>
      <c r="AV78" s="164"/>
      <c r="AW78" s="164"/>
      <c r="AX78" s="164"/>
      <c r="AY78" s="164"/>
      <c r="AZ78" s="164"/>
      <c r="BA78" s="164"/>
      <c r="BB78" s="164"/>
      <c r="BC78" s="164"/>
      <c r="BD78" s="164"/>
      <c r="BE78" s="164"/>
    </row>
    <row r="79" spans="1:57" x14ac:dyDescent="0.25">
      <c r="A79" s="126" t="s">
        <v>1250</v>
      </c>
      <c r="B79" s="126"/>
      <c r="C79" s="126"/>
      <c r="D79" s="126"/>
      <c r="E79" s="126"/>
      <c r="F79" s="127">
        <v>622</v>
      </c>
      <c r="G79" s="128" t="s">
        <v>1251</v>
      </c>
      <c r="H79" s="129">
        <v>2</v>
      </c>
      <c r="I79" s="130">
        <v>30</v>
      </c>
      <c r="J79" s="130"/>
      <c r="K79" s="130"/>
      <c r="L79" s="131">
        <v>0</v>
      </c>
      <c r="M79" s="162"/>
      <c r="N79" s="162"/>
      <c r="O79" s="162" t="s">
        <v>1651</v>
      </c>
      <c r="P79" s="132" t="s">
        <v>1581</v>
      </c>
      <c r="Q79" s="163" t="str">
        <f>MaBM</f>
        <v>TTMA</v>
      </c>
      <c r="R79" s="163" t="str">
        <f>MaKhoa</f>
        <v>CNTT</v>
      </c>
      <c r="S79" s="125" t="str">
        <f t="shared" si="1"/>
        <v>CNTT-TTMA</v>
      </c>
      <c r="T79" s="164"/>
      <c r="U79" s="164"/>
      <c r="V79" s="164"/>
      <c r="W79" s="164"/>
      <c r="X79" s="164"/>
      <c r="Y79" s="164"/>
      <c r="Z79" s="164"/>
      <c r="AA79" s="164"/>
      <c r="AB79" s="164"/>
      <c r="AC79" s="164"/>
      <c r="AD79" s="164"/>
      <c r="AE79" s="164"/>
      <c r="AF79" s="164" t="s">
        <v>21</v>
      </c>
      <c r="AG79" s="164"/>
      <c r="AH79" s="164"/>
      <c r="AI79" s="164"/>
      <c r="AJ79" s="164"/>
      <c r="AK79" s="164"/>
      <c r="AL79" s="164"/>
      <c r="AM79" s="164"/>
      <c r="AN79" s="164"/>
      <c r="AO79" s="164"/>
      <c r="AP79" s="164"/>
      <c r="AQ79" s="164"/>
      <c r="AR79" s="164"/>
      <c r="AS79" s="164"/>
      <c r="AT79" s="164"/>
      <c r="AU79" s="164"/>
      <c r="AV79" s="164"/>
      <c r="AW79" s="164"/>
      <c r="AX79" s="164"/>
      <c r="AY79" s="164"/>
      <c r="AZ79" s="164"/>
      <c r="BA79" s="164"/>
      <c r="BB79" s="164"/>
      <c r="BC79" s="164"/>
      <c r="BD79" s="164"/>
      <c r="BE79" s="164"/>
    </row>
    <row r="80" spans="1:57" x14ac:dyDescent="0.25">
      <c r="A80" s="126" t="s">
        <v>1244</v>
      </c>
      <c r="B80" s="126"/>
      <c r="C80" s="126"/>
      <c r="D80" s="126"/>
      <c r="E80" s="126"/>
      <c r="F80" s="127">
        <v>619</v>
      </c>
      <c r="G80" s="128" t="s">
        <v>1245</v>
      </c>
      <c r="H80" s="129">
        <v>2</v>
      </c>
      <c r="I80" s="130">
        <v>15</v>
      </c>
      <c r="J80" s="130">
        <v>30</v>
      </c>
      <c r="K80" s="130"/>
      <c r="L80" s="131">
        <v>0</v>
      </c>
      <c r="M80" s="162"/>
      <c r="N80" s="162"/>
      <c r="O80" s="162" t="s">
        <v>1651</v>
      </c>
      <c r="P80" s="132" t="s">
        <v>1581</v>
      </c>
      <c r="Q80" s="163" t="str">
        <f>MaBM</f>
        <v>TTMA</v>
      </c>
      <c r="R80" s="163" t="str">
        <f>MaKhoa</f>
        <v>CNTT</v>
      </c>
      <c r="S80" s="125" t="str">
        <f t="shared" si="1"/>
        <v>CNTT-TTMA</v>
      </c>
      <c r="T80" s="164"/>
      <c r="U80" s="164"/>
      <c r="V80" s="164"/>
      <c r="W80" s="164"/>
      <c r="X80" s="164"/>
      <c r="Y80" s="164"/>
      <c r="Z80" s="164"/>
      <c r="AA80" s="164"/>
      <c r="AB80" s="164"/>
      <c r="AC80" s="164"/>
      <c r="AD80" s="164"/>
      <c r="AE80" s="164"/>
      <c r="AF80" s="164" t="s">
        <v>21</v>
      </c>
      <c r="AG80" s="164"/>
      <c r="AH80" s="164"/>
      <c r="AI80" s="164"/>
      <c r="AJ80" s="164"/>
      <c r="AK80" s="164"/>
      <c r="AL80" s="164"/>
      <c r="AM80" s="164"/>
      <c r="AN80" s="164"/>
      <c r="AO80" s="164"/>
      <c r="AP80" s="164"/>
      <c r="AQ80" s="164"/>
      <c r="AR80" s="164"/>
      <c r="AS80" s="164"/>
      <c r="AT80" s="164"/>
      <c r="AU80" s="164"/>
      <c r="AV80" s="164"/>
      <c r="AW80" s="164"/>
      <c r="AX80" s="164"/>
      <c r="AY80" s="164"/>
      <c r="AZ80" s="164"/>
      <c r="BA80" s="164"/>
      <c r="BB80" s="164"/>
      <c r="BC80" s="164"/>
      <c r="BD80" s="164"/>
      <c r="BE80" s="164"/>
    </row>
    <row r="81" spans="1:57" x14ac:dyDescent="0.25">
      <c r="A81" s="126" t="s">
        <v>1494</v>
      </c>
      <c r="B81" s="126"/>
      <c r="C81" s="126"/>
      <c r="D81" s="126"/>
      <c r="E81" s="126"/>
      <c r="F81" s="127">
        <v>170</v>
      </c>
      <c r="G81" s="128" t="s">
        <v>384</v>
      </c>
      <c r="H81" s="129">
        <v>3</v>
      </c>
      <c r="I81" s="130">
        <v>30</v>
      </c>
      <c r="J81" s="130">
        <v>30</v>
      </c>
      <c r="K81" s="130"/>
      <c r="L81" s="131">
        <v>0</v>
      </c>
      <c r="M81" s="162" t="s">
        <v>1484</v>
      </c>
      <c r="N81" s="162">
        <v>90</v>
      </c>
      <c r="O81" s="162" t="s">
        <v>1651</v>
      </c>
      <c r="P81" s="132" t="s">
        <v>1581</v>
      </c>
      <c r="Q81" s="163" t="str">
        <f>MaBM</f>
        <v>TTMA</v>
      </c>
      <c r="R81" s="163" t="str">
        <f>MaKhoa</f>
        <v>CNTT</v>
      </c>
      <c r="S81" s="125" t="str">
        <f t="shared" si="1"/>
        <v>CNTT-TTMA</v>
      </c>
      <c r="T81" s="164"/>
      <c r="U81" s="164"/>
      <c r="V81" s="164"/>
      <c r="W81" s="164"/>
      <c r="X81" s="164"/>
      <c r="Y81" s="164"/>
      <c r="Z81" s="164"/>
      <c r="AA81" s="164"/>
      <c r="AB81" s="164"/>
      <c r="AC81" s="164"/>
      <c r="AD81" s="164"/>
      <c r="AE81" s="164"/>
      <c r="AF81" s="164" t="s">
        <v>20</v>
      </c>
      <c r="AG81" s="164"/>
      <c r="AH81" s="164"/>
      <c r="AI81" s="164"/>
      <c r="AJ81" s="164"/>
      <c r="AK81" s="164"/>
      <c r="AL81" s="164"/>
      <c r="AM81" s="164"/>
      <c r="AN81" s="164"/>
      <c r="AO81" s="164"/>
      <c r="AP81" s="164"/>
      <c r="AQ81" s="164"/>
      <c r="AR81" s="164"/>
      <c r="AS81" s="164"/>
      <c r="AT81" s="164"/>
      <c r="AU81" s="164"/>
      <c r="AV81" s="164"/>
      <c r="AW81" s="164"/>
      <c r="AX81" s="164"/>
      <c r="AY81" s="164"/>
      <c r="AZ81" s="164"/>
      <c r="BA81" s="164"/>
      <c r="BB81" s="164"/>
      <c r="BC81" s="164"/>
      <c r="BD81" s="164"/>
      <c r="BE81" s="164"/>
    </row>
    <row r="82" spans="1:57" x14ac:dyDescent="0.25">
      <c r="A82" s="126" t="s">
        <v>523</v>
      </c>
      <c r="B82" s="126"/>
      <c r="C82" s="126"/>
      <c r="D82" s="126" t="s">
        <v>524</v>
      </c>
      <c r="E82" s="126"/>
      <c r="F82" s="127">
        <v>244</v>
      </c>
      <c r="G82" s="128" t="s">
        <v>384</v>
      </c>
      <c r="H82" s="129">
        <v>2</v>
      </c>
      <c r="I82" s="130">
        <v>30</v>
      </c>
      <c r="J82" s="130"/>
      <c r="K82" s="130"/>
      <c r="L82" s="131">
        <v>0</v>
      </c>
      <c r="M82" s="162" t="s">
        <v>1484</v>
      </c>
      <c r="N82" s="162">
        <v>60</v>
      </c>
      <c r="O82" s="162" t="s">
        <v>1651</v>
      </c>
      <c r="P82" s="132" t="s">
        <v>1581</v>
      </c>
      <c r="Q82" s="163" t="str">
        <f>MaBM</f>
        <v>TTMA</v>
      </c>
      <c r="R82" s="163" t="str">
        <f>MaKhoa</f>
        <v>CNTT</v>
      </c>
      <c r="S82" s="125" t="str">
        <f t="shared" si="1"/>
        <v>CNTT-TTMA</v>
      </c>
      <c r="T82" s="164"/>
      <c r="U82" s="164"/>
      <c r="V82" s="164"/>
      <c r="W82" s="164"/>
      <c r="X82" s="164"/>
      <c r="Y82" s="164"/>
      <c r="Z82" s="164"/>
      <c r="AA82" s="164"/>
      <c r="AB82" s="164"/>
      <c r="AC82" s="164"/>
      <c r="AD82" s="164"/>
      <c r="AE82" s="164" t="s">
        <v>21</v>
      </c>
      <c r="AF82" s="164"/>
      <c r="AG82" s="164"/>
      <c r="AH82" s="164"/>
      <c r="AI82" s="164"/>
      <c r="AJ82" s="164"/>
      <c r="AK82" s="164"/>
      <c r="AL82" s="164"/>
      <c r="AM82" s="164"/>
      <c r="AN82" s="164"/>
      <c r="AO82" s="164"/>
      <c r="AP82" s="164"/>
      <c r="AQ82" s="164"/>
      <c r="AR82" s="164"/>
      <c r="AS82" s="164"/>
      <c r="AT82" s="164"/>
      <c r="AU82" s="164"/>
      <c r="AV82" s="164"/>
      <c r="AW82" s="164"/>
      <c r="AX82" s="164" t="s">
        <v>21</v>
      </c>
      <c r="AY82" s="164"/>
      <c r="AZ82" s="164"/>
      <c r="BA82" s="164"/>
      <c r="BB82" s="164"/>
      <c r="BC82" s="164"/>
      <c r="BD82" s="164"/>
      <c r="BE82" s="164"/>
    </row>
    <row r="83" spans="1:57" x14ac:dyDescent="0.25">
      <c r="A83" s="126"/>
      <c r="B83" s="126"/>
      <c r="C83" s="126"/>
      <c r="D83" s="126" t="s">
        <v>1070</v>
      </c>
      <c r="E83" s="126"/>
      <c r="F83" s="127">
        <v>540</v>
      </c>
      <c r="G83" s="128" t="s">
        <v>1071</v>
      </c>
      <c r="H83" s="129">
        <v>3</v>
      </c>
      <c r="I83" s="130">
        <v>30</v>
      </c>
      <c r="J83" s="130">
        <v>30</v>
      </c>
      <c r="K83" s="130"/>
      <c r="L83" s="131">
        <v>0</v>
      </c>
      <c r="M83" s="162"/>
      <c r="N83" s="162"/>
      <c r="O83" s="162" t="s">
        <v>1651</v>
      </c>
      <c r="P83" s="132" t="s">
        <v>1581</v>
      </c>
      <c r="Q83" s="163" t="str">
        <f>MaBM</f>
        <v>TTMA</v>
      </c>
      <c r="R83" s="163" t="str">
        <f>MaKhoa</f>
        <v>CNTT</v>
      </c>
      <c r="S83" s="125" t="str">
        <f t="shared" si="1"/>
        <v>CNTT-TTMA</v>
      </c>
      <c r="T83" s="164"/>
      <c r="U83" s="164"/>
      <c r="V83" s="164"/>
      <c r="W83" s="164"/>
      <c r="X83" s="164"/>
      <c r="Y83" s="164"/>
      <c r="Z83" s="164"/>
      <c r="AA83" s="164"/>
      <c r="AB83" s="164"/>
      <c r="AC83" s="164"/>
      <c r="AD83" s="164"/>
      <c r="AE83" s="164"/>
      <c r="AF83" s="164"/>
      <c r="AG83" s="164"/>
      <c r="AH83" s="164"/>
      <c r="AI83" s="164"/>
      <c r="AJ83" s="164"/>
      <c r="AK83" s="164"/>
      <c r="AL83" s="164"/>
      <c r="AM83" s="164"/>
      <c r="AN83" s="164"/>
      <c r="AO83" s="164"/>
      <c r="AP83" s="164"/>
      <c r="AQ83" s="164"/>
      <c r="AR83" s="164"/>
      <c r="AS83" s="164"/>
      <c r="AT83" s="164"/>
      <c r="AU83" s="164"/>
      <c r="AV83" s="164"/>
      <c r="AW83" s="164"/>
      <c r="AX83" s="164"/>
      <c r="AY83" s="164" t="s">
        <v>20</v>
      </c>
      <c r="AZ83" s="164"/>
      <c r="BA83" s="164"/>
      <c r="BB83" s="164"/>
      <c r="BC83" s="164"/>
      <c r="BD83" s="164"/>
      <c r="BE83" s="164"/>
    </row>
    <row r="84" spans="1:57" x14ac:dyDescent="0.25">
      <c r="A84" s="126"/>
      <c r="B84" s="126"/>
      <c r="C84" s="126"/>
      <c r="D84" s="126" t="s">
        <v>1076</v>
      </c>
      <c r="E84" s="126"/>
      <c r="F84" s="127">
        <v>543</v>
      </c>
      <c r="G84" s="128" t="s">
        <v>1077</v>
      </c>
      <c r="H84" s="129">
        <v>2</v>
      </c>
      <c r="I84" s="130">
        <v>15</v>
      </c>
      <c r="J84" s="130">
        <v>30</v>
      </c>
      <c r="K84" s="130"/>
      <c r="L84" s="131">
        <v>0</v>
      </c>
      <c r="M84" s="162"/>
      <c r="N84" s="162"/>
      <c r="O84" s="162" t="s">
        <v>1651</v>
      </c>
      <c r="P84" s="132" t="s">
        <v>1581</v>
      </c>
      <c r="Q84" s="163" t="str">
        <f>MaBM</f>
        <v>TTMA</v>
      </c>
      <c r="R84" s="163" t="str">
        <f>MaKhoa</f>
        <v>CNTT</v>
      </c>
      <c r="S84" s="125" t="str">
        <f t="shared" si="1"/>
        <v>CNTT-TTMA</v>
      </c>
      <c r="T84" s="164"/>
      <c r="U84" s="164"/>
      <c r="V84" s="164"/>
      <c r="W84" s="164"/>
      <c r="X84" s="164"/>
      <c r="Y84" s="164"/>
      <c r="Z84" s="164"/>
      <c r="AA84" s="164"/>
      <c r="AB84" s="164"/>
      <c r="AC84" s="164"/>
      <c r="AD84" s="164"/>
      <c r="AE84" s="164"/>
      <c r="AF84" s="164"/>
      <c r="AG84" s="164"/>
      <c r="AH84" s="164"/>
      <c r="AI84" s="164"/>
      <c r="AJ84" s="164"/>
      <c r="AK84" s="164"/>
      <c r="AL84" s="164"/>
      <c r="AM84" s="164"/>
      <c r="AN84" s="164"/>
      <c r="AO84" s="164"/>
      <c r="AP84" s="164"/>
      <c r="AQ84" s="164"/>
      <c r="AR84" s="164"/>
      <c r="AS84" s="164"/>
      <c r="AT84" s="164"/>
      <c r="AU84" s="164"/>
      <c r="AV84" s="164"/>
      <c r="AW84" s="164"/>
      <c r="AX84" s="164"/>
      <c r="AY84" s="164" t="s">
        <v>20</v>
      </c>
      <c r="AZ84" s="164"/>
      <c r="BA84" s="164"/>
      <c r="BB84" s="164"/>
      <c r="BC84" s="164"/>
      <c r="BD84" s="164"/>
      <c r="BE84" s="164"/>
    </row>
    <row r="85" spans="1:57" x14ac:dyDescent="0.25">
      <c r="A85" s="126" t="s">
        <v>1657</v>
      </c>
      <c r="B85" s="126"/>
      <c r="C85" s="126"/>
      <c r="D85" s="126"/>
      <c r="E85" s="126"/>
      <c r="F85" s="127">
        <v>179</v>
      </c>
      <c r="G85" s="128" t="s">
        <v>397</v>
      </c>
      <c r="H85" s="129">
        <v>3</v>
      </c>
      <c r="I85" s="130">
        <v>30</v>
      </c>
      <c r="J85" s="130">
        <v>30</v>
      </c>
      <c r="K85" s="130"/>
      <c r="L85" s="131">
        <v>0</v>
      </c>
      <c r="M85" s="162" t="s">
        <v>1511</v>
      </c>
      <c r="N85" s="162"/>
      <c r="O85" s="162" t="s">
        <v>1651</v>
      </c>
      <c r="P85" s="132" t="s">
        <v>1581</v>
      </c>
      <c r="Q85" s="163" t="str">
        <f>MaBM</f>
        <v>TTMA</v>
      </c>
      <c r="R85" s="163" t="str">
        <f>MaKhoa</f>
        <v>CNTT</v>
      </c>
      <c r="S85" s="125" t="str">
        <f t="shared" si="1"/>
        <v>CNTT-TTMA</v>
      </c>
      <c r="T85" s="164"/>
      <c r="U85" s="164"/>
      <c r="V85" s="164"/>
      <c r="W85" s="164"/>
      <c r="X85" s="164"/>
      <c r="Y85" s="164"/>
      <c r="Z85" s="164"/>
      <c r="AA85" s="164"/>
      <c r="AB85" s="164"/>
      <c r="AC85" s="164"/>
      <c r="AD85" s="164"/>
      <c r="AE85" s="164"/>
      <c r="AF85" s="164" t="s">
        <v>20</v>
      </c>
      <c r="AG85" s="164"/>
      <c r="AH85" s="164"/>
      <c r="AI85" s="164"/>
      <c r="AJ85" s="164"/>
      <c r="AK85" s="164"/>
      <c r="AL85" s="164"/>
      <c r="AM85" s="164"/>
      <c r="AN85" s="164"/>
      <c r="AO85" s="164"/>
      <c r="AP85" s="164"/>
      <c r="AQ85" s="164"/>
      <c r="AR85" s="164"/>
      <c r="AS85" s="164"/>
      <c r="AT85" s="164"/>
      <c r="AU85" s="164"/>
      <c r="AV85" s="164"/>
      <c r="AW85" s="164"/>
      <c r="AX85" s="164"/>
      <c r="AY85" s="164"/>
      <c r="AZ85" s="164"/>
      <c r="BA85" s="164"/>
      <c r="BB85" s="164"/>
      <c r="BC85" s="164"/>
      <c r="BD85" s="164"/>
      <c r="BE85" s="164"/>
    </row>
    <row r="86" spans="1:57" x14ac:dyDescent="0.25">
      <c r="A86" s="126"/>
      <c r="B86" s="126"/>
      <c r="C86" s="126"/>
      <c r="D86" s="126" t="s">
        <v>1764</v>
      </c>
      <c r="E86" s="126"/>
      <c r="F86" s="127">
        <v>624</v>
      </c>
      <c r="G86" s="128" t="s">
        <v>1253</v>
      </c>
      <c r="H86" s="129">
        <v>2</v>
      </c>
      <c r="I86" s="130">
        <v>15</v>
      </c>
      <c r="J86" s="130">
        <v>30</v>
      </c>
      <c r="K86" s="130"/>
      <c r="L86" s="131">
        <v>0</v>
      </c>
      <c r="M86" s="162"/>
      <c r="N86" s="162"/>
      <c r="O86" s="162" t="s">
        <v>1651</v>
      </c>
      <c r="P86" s="132" t="s">
        <v>1581</v>
      </c>
      <c r="Q86" s="163" t="str">
        <f>MaBM</f>
        <v>TTMA</v>
      </c>
      <c r="R86" s="163" t="str">
        <f>MaKhoa</f>
        <v>CNTT</v>
      </c>
      <c r="S86" s="125" t="str">
        <f t="shared" si="1"/>
        <v>CNTT-TTMA</v>
      </c>
      <c r="T86" s="164"/>
      <c r="U86" s="164"/>
      <c r="V86" s="164"/>
      <c r="W86" s="164"/>
      <c r="X86" s="164"/>
      <c r="Y86" s="164"/>
      <c r="Z86" s="164"/>
      <c r="AA86" s="164"/>
      <c r="AB86" s="164"/>
      <c r="AC86" s="164"/>
      <c r="AD86" s="164"/>
      <c r="AE86" s="164"/>
      <c r="AF86" s="164"/>
      <c r="AG86" s="164"/>
      <c r="AH86" s="164"/>
      <c r="AI86" s="164"/>
      <c r="AJ86" s="164"/>
      <c r="AK86" s="164"/>
      <c r="AL86" s="164"/>
      <c r="AM86" s="164"/>
      <c r="AN86" s="164"/>
      <c r="AO86" s="164"/>
      <c r="AP86" s="164"/>
      <c r="AQ86" s="164"/>
      <c r="AR86" s="164"/>
      <c r="AS86" s="164"/>
      <c r="AT86" s="164"/>
      <c r="AU86" s="164"/>
      <c r="AV86" s="164"/>
      <c r="AW86" s="164"/>
      <c r="AX86" s="164"/>
      <c r="AY86" s="164" t="s">
        <v>21</v>
      </c>
      <c r="AZ86" s="164"/>
      <c r="BA86" s="164"/>
      <c r="BB86" s="164"/>
      <c r="BC86" s="164"/>
      <c r="BD86" s="164"/>
      <c r="BE86" s="164"/>
    </row>
    <row r="87" spans="1:57" x14ac:dyDescent="0.25">
      <c r="A87" s="126"/>
      <c r="B87" s="126"/>
      <c r="C87" s="126"/>
      <c r="D87" s="126" t="s">
        <v>1668</v>
      </c>
      <c r="E87" s="126"/>
      <c r="F87" s="127">
        <v>189</v>
      </c>
      <c r="G87" s="128" t="s">
        <v>405</v>
      </c>
      <c r="H87" s="129">
        <v>3</v>
      </c>
      <c r="I87" s="130">
        <v>30</v>
      </c>
      <c r="J87" s="130">
        <v>30</v>
      </c>
      <c r="K87" s="130"/>
      <c r="L87" s="131">
        <v>0</v>
      </c>
      <c r="M87" s="162"/>
      <c r="N87" s="162"/>
      <c r="O87" s="162" t="s">
        <v>1651</v>
      </c>
      <c r="P87" s="132" t="s">
        <v>1581</v>
      </c>
      <c r="Q87" s="163" t="str">
        <f>MaBM</f>
        <v>TTMA</v>
      </c>
      <c r="R87" s="163" t="str">
        <f>MaKhoa</f>
        <v>CNTT</v>
      </c>
      <c r="S87" s="125" t="str">
        <f t="shared" si="1"/>
        <v>CNTT-TTMA</v>
      </c>
      <c r="T87" s="164"/>
      <c r="U87" s="164"/>
      <c r="V87" s="164"/>
      <c r="W87" s="164"/>
      <c r="X87" s="164"/>
      <c r="Y87" s="164"/>
      <c r="Z87" s="164"/>
      <c r="AA87" s="164"/>
      <c r="AB87" s="164"/>
      <c r="AC87" s="164"/>
      <c r="AD87" s="164"/>
      <c r="AE87" s="164"/>
      <c r="AF87" s="164"/>
      <c r="AG87" s="164"/>
      <c r="AH87" s="164"/>
      <c r="AI87" s="164"/>
      <c r="AJ87" s="164"/>
      <c r="AK87" s="164"/>
      <c r="AL87" s="164"/>
      <c r="AM87" s="164"/>
      <c r="AN87" s="164"/>
      <c r="AO87" s="164"/>
      <c r="AP87" s="164"/>
      <c r="AQ87" s="164"/>
      <c r="AR87" s="164"/>
      <c r="AS87" s="164"/>
      <c r="AT87" s="164"/>
      <c r="AU87" s="164"/>
      <c r="AV87" s="164"/>
      <c r="AW87" s="164"/>
      <c r="AX87" s="164"/>
      <c r="AY87" s="164" t="s">
        <v>20</v>
      </c>
      <c r="AZ87" s="164"/>
      <c r="BA87" s="164"/>
      <c r="BB87" s="164"/>
      <c r="BC87" s="164"/>
      <c r="BD87" s="164"/>
      <c r="BE87" s="164"/>
    </row>
    <row r="88" spans="1:57" x14ac:dyDescent="0.25">
      <c r="A88" s="126" t="s">
        <v>1493</v>
      </c>
      <c r="B88" s="126"/>
      <c r="C88" s="126"/>
      <c r="D88" s="126"/>
      <c r="E88" s="126"/>
      <c r="F88" s="127">
        <v>175</v>
      </c>
      <c r="G88" s="128" t="s">
        <v>394</v>
      </c>
      <c r="H88" s="129">
        <v>3</v>
      </c>
      <c r="I88" s="130">
        <v>30</v>
      </c>
      <c r="J88" s="130">
        <v>30</v>
      </c>
      <c r="K88" s="130"/>
      <c r="L88" s="131">
        <v>0</v>
      </c>
      <c r="M88" s="162" t="s">
        <v>1511</v>
      </c>
      <c r="N88" s="162"/>
      <c r="O88" s="162" t="s">
        <v>1651</v>
      </c>
      <c r="P88" s="132" t="s">
        <v>1581</v>
      </c>
      <c r="Q88" s="163" t="str">
        <f>MaBM</f>
        <v>TTMA</v>
      </c>
      <c r="R88" s="163" t="str">
        <f>MaKhoa</f>
        <v>CNTT</v>
      </c>
      <c r="S88" s="125" t="str">
        <f t="shared" si="1"/>
        <v>CNTT-TTMA</v>
      </c>
      <c r="T88" s="164"/>
      <c r="U88" s="164"/>
      <c r="V88" s="164"/>
      <c r="W88" s="164"/>
      <c r="X88" s="164"/>
      <c r="Y88" s="164"/>
      <c r="Z88" s="164"/>
      <c r="AA88" s="164"/>
      <c r="AB88" s="164"/>
      <c r="AC88" s="164"/>
      <c r="AD88" s="164"/>
      <c r="AE88" s="164"/>
      <c r="AF88" s="164" t="s">
        <v>20</v>
      </c>
      <c r="AG88" s="164"/>
      <c r="AH88" s="164"/>
      <c r="AI88" s="164"/>
      <c r="AJ88" s="164"/>
      <c r="AK88" s="164"/>
      <c r="AL88" s="164"/>
      <c r="AM88" s="164"/>
      <c r="AN88" s="164"/>
      <c r="AO88" s="164"/>
      <c r="AP88" s="164"/>
      <c r="AQ88" s="164"/>
      <c r="AR88" s="164"/>
      <c r="AS88" s="164"/>
      <c r="AT88" s="164"/>
      <c r="AU88" s="164"/>
      <c r="AV88" s="164"/>
      <c r="AW88" s="164"/>
      <c r="AX88" s="164"/>
      <c r="AY88" s="164"/>
      <c r="AZ88" s="164"/>
      <c r="BA88" s="164"/>
      <c r="BB88" s="164"/>
      <c r="BC88" s="164"/>
      <c r="BD88" s="164"/>
      <c r="BE88" s="164"/>
    </row>
    <row r="89" spans="1:57" x14ac:dyDescent="0.25">
      <c r="A89" s="126" t="s">
        <v>1067</v>
      </c>
      <c r="B89" s="126"/>
      <c r="C89" s="126"/>
      <c r="D89" s="126" t="s">
        <v>1068</v>
      </c>
      <c r="E89" s="126"/>
      <c r="F89" s="127">
        <v>539</v>
      </c>
      <c r="G89" s="128" t="s">
        <v>1069</v>
      </c>
      <c r="H89" s="129">
        <v>3</v>
      </c>
      <c r="I89" s="130">
        <v>30</v>
      </c>
      <c r="J89" s="130">
        <v>30</v>
      </c>
      <c r="K89" s="130"/>
      <c r="L89" s="131">
        <v>0</v>
      </c>
      <c r="M89" s="162" t="s">
        <v>1484</v>
      </c>
      <c r="N89" s="162">
        <v>90</v>
      </c>
      <c r="O89" s="162" t="s">
        <v>1651</v>
      </c>
      <c r="P89" s="132" t="s">
        <v>1581</v>
      </c>
      <c r="Q89" s="163" t="str">
        <f>MaBM</f>
        <v>TTMA</v>
      </c>
      <c r="R89" s="163" t="str">
        <f>MaKhoa</f>
        <v>CNTT</v>
      </c>
      <c r="S89" s="125" t="str">
        <f t="shared" si="1"/>
        <v>CNTT-TTMA</v>
      </c>
      <c r="T89" s="164"/>
      <c r="U89" s="164"/>
      <c r="V89" s="164"/>
      <c r="W89" s="164"/>
      <c r="X89" s="164"/>
      <c r="Y89" s="164"/>
      <c r="Z89" s="164"/>
      <c r="AA89" s="164"/>
      <c r="AB89" s="164"/>
      <c r="AC89" s="164"/>
      <c r="AD89" s="164"/>
      <c r="AE89" s="164"/>
      <c r="AF89" s="164" t="s">
        <v>20</v>
      </c>
      <c r="AG89" s="164"/>
      <c r="AH89" s="164"/>
      <c r="AI89" s="164"/>
      <c r="AJ89" s="164"/>
      <c r="AK89" s="164"/>
      <c r="AL89" s="164"/>
      <c r="AM89" s="164"/>
      <c r="AN89" s="164"/>
      <c r="AO89" s="164"/>
      <c r="AP89" s="164"/>
      <c r="AQ89" s="164"/>
      <c r="AR89" s="164"/>
      <c r="AS89" s="164"/>
      <c r="AT89" s="164"/>
      <c r="AU89" s="164"/>
      <c r="AV89" s="164"/>
      <c r="AW89" s="164"/>
      <c r="AX89" s="164"/>
      <c r="AY89" s="164" t="s">
        <v>20</v>
      </c>
      <c r="AZ89" s="164"/>
      <c r="BA89" s="164"/>
      <c r="BB89" s="164"/>
      <c r="BC89" s="164"/>
      <c r="BD89" s="164"/>
      <c r="BE89" s="164"/>
    </row>
    <row r="90" spans="1:57" x14ac:dyDescent="0.25">
      <c r="A90" s="126"/>
      <c r="B90" s="126"/>
      <c r="C90" s="126"/>
      <c r="D90" s="126" t="s">
        <v>1081</v>
      </c>
      <c r="E90" s="126"/>
      <c r="F90" s="127">
        <v>547</v>
      </c>
      <c r="G90" s="128" t="s">
        <v>1082</v>
      </c>
      <c r="H90" s="129">
        <v>3</v>
      </c>
      <c r="I90" s="130">
        <v>30</v>
      </c>
      <c r="J90" s="130">
        <v>30</v>
      </c>
      <c r="K90" s="130"/>
      <c r="L90" s="131">
        <v>0</v>
      </c>
      <c r="M90" s="162"/>
      <c r="N90" s="162"/>
      <c r="O90" s="162" t="s">
        <v>1651</v>
      </c>
      <c r="P90" s="132" t="s">
        <v>1581</v>
      </c>
      <c r="Q90" s="163" t="str">
        <f>MaBM</f>
        <v>TTMA</v>
      </c>
      <c r="R90" s="163" t="str">
        <f>MaKhoa</f>
        <v>CNTT</v>
      </c>
      <c r="S90" s="125" t="str">
        <f t="shared" si="1"/>
        <v>CNTT-TTMA</v>
      </c>
      <c r="T90" s="164"/>
      <c r="U90" s="164"/>
      <c r="V90" s="164"/>
      <c r="W90" s="164"/>
      <c r="X90" s="164"/>
      <c r="Y90" s="164"/>
      <c r="Z90" s="164"/>
      <c r="AA90" s="164"/>
      <c r="AB90" s="164"/>
      <c r="AC90" s="164"/>
      <c r="AD90" s="164"/>
      <c r="AE90" s="164"/>
      <c r="AF90" s="164"/>
      <c r="AG90" s="164"/>
      <c r="AH90" s="164"/>
      <c r="AI90" s="164"/>
      <c r="AJ90" s="164"/>
      <c r="AK90" s="164"/>
      <c r="AL90" s="164"/>
      <c r="AM90" s="164"/>
      <c r="AN90" s="164"/>
      <c r="AO90" s="164"/>
      <c r="AP90" s="164"/>
      <c r="AQ90" s="164"/>
      <c r="AR90" s="164"/>
      <c r="AS90" s="164"/>
      <c r="AT90" s="164"/>
      <c r="AU90" s="164"/>
      <c r="AV90" s="164"/>
      <c r="AW90" s="164"/>
      <c r="AX90" s="164"/>
      <c r="AY90" s="164" t="s">
        <v>20</v>
      </c>
      <c r="AZ90" s="164"/>
      <c r="BA90" s="164"/>
      <c r="BB90" s="164"/>
      <c r="BC90" s="164"/>
      <c r="BD90" s="164"/>
      <c r="BE90" s="164"/>
    </row>
    <row r="91" spans="1:57" x14ac:dyDescent="0.25">
      <c r="A91" s="126" t="s">
        <v>1065</v>
      </c>
      <c r="B91" s="126"/>
      <c r="C91" s="126"/>
      <c r="D91" s="126"/>
      <c r="E91" s="126"/>
      <c r="F91" s="127">
        <v>538</v>
      </c>
      <c r="G91" s="128" t="s">
        <v>1066</v>
      </c>
      <c r="H91" s="129">
        <v>3</v>
      </c>
      <c r="I91" s="130">
        <v>15</v>
      </c>
      <c r="J91" s="130">
        <v>60</v>
      </c>
      <c r="K91" s="130"/>
      <c r="L91" s="131">
        <v>0</v>
      </c>
      <c r="M91" s="162" t="s">
        <v>1484</v>
      </c>
      <c r="N91" s="162">
        <v>90</v>
      </c>
      <c r="O91" s="162" t="s">
        <v>1651</v>
      </c>
      <c r="P91" s="132" t="s">
        <v>1581</v>
      </c>
      <c r="Q91" s="163" t="str">
        <f>MaBM</f>
        <v>TTMA</v>
      </c>
      <c r="R91" s="163" t="str">
        <f>MaKhoa</f>
        <v>CNTT</v>
      </c>
      <c r="S91" s="125" t="str">
        <f t="shared" si="1"/>
        <v>CNTT-TTMA</v>
      </c>
      <c r="T91" s="164"/>
      <c r="U91" s="164"/>
      <c r="V91" s="164"/>
      <c r="W91" s="164"/>
      <c r="X91" s="164"/>
      <c r="Y91" s="164"/>
      <c r="Z91" s="164"/>
      <c r="AA91" s="164"/>
      <c r="AB91" s="164"/>
      <c r="AC91" s="164"/>
      <c r="AD91" s="164"/>
      <c r="AE91" s="164"/>
      <c r="AF91" s="164" t="s">
        <v>20</v>
      </c>
      <c r="AG91" s="164"/>
      <c r="AH91" s="164"/>
      <c r="AI91" s="164"/>
      <c r="AJ91" s="164"/>
      <c r="AK91" s="164"/>
      <c r="AL91" s="164"/>
      <c r="AM91" s="164"/>
      <c r="AN91" s="164"/>
      <c r="AO91" s="164"/>
      <c r="AP91" s="164"/>
      <c r="AQ91" s="164"/>
      <c r="AR91" s="164"/>
      <c r="AS91" s="164"/>
      <c r="AT91" s="164"/>
      <c r="AU91" s="164"/>
      <c r="AV91" s="164"/>
      <c r="AW91" s="164"/>
      <c r="AX91" s="164"/>
      <c r="AY91" s="164"/>
      <c r="AZ91" s="164"/>
      <c r="BA91" s="164"/>
      <c r="BB91" s="164"/>
      <c r="BC91" s="164"/>
      <c r="BD91" s="164"/>
      <c r="BE91" s="164"/>
    </row>
    <row r="92" spans="1:57" x14ac:dyDescent="0.25">
      <c r="A92" s="126"/>
      <c r="B92" s="126"/>
      <c r="C92" s="126"/>
      <c r="D92" s="126" t="s">
        <v>1252</v>
      </c>
      <c r="E92" s="126"/>
      <c r="F92" s="127">
        <v>623</v>
      </c>
      <c r="G92" s="128" t="s">
        <v>1763</v>
      </c>
      <c r="H92" s="129">
        <v>2</v>
      </c>
      <c r="I92" s="130">
        <v>15</v>
      </c>
      <c r="J92" s="130">
        <v>30</v>
      </c>
      <c r="K92" s="130"/>
      <c r="L92" s="131">
        <v>0</v>
      </c>
      <c r="M92" s="162"/>
      <c r="N92" s="162"/>
      <c r="O92" s="162" t="s">
        <v>1651</v>
      </c>
      <c r="P92" s="132" t="s">
        <v>1581</v>
      </c>
      <c r="Q92" s="163" t="str">
        <f>MaBM</f>
        <v>TTMA</v>
      </c>
      <c r="R92" s="163" t="str">
        <f>MaKhoa</f>
        <v>CNTT</v>
      </c>
      <c r="S92" s="125" t="str">
        <f t="shared" si="1"/>
        <v>CNTT-TTMA</v>
      </c>
      <c r="T92" s="164"/>
      <c r="U92" s="164"/>
      <c r="V92" s="164"/>
      <c r="W92" s="164"/>
      <c r="X92" s="164"/>
      <c r="Y92" s="164"/>
      <c r="Z92" s="164"/>
      <c r="AA92" s="164"/>
      <c r="AB92" s="164"/>
      <c r="AC92" s="164"/>
      <c r="AD92" s="164"/>
      <c r="AE92" s="164"/>
      <c r="AF92" s="164"/>
      <c r="AG92" s="164"/>
      <c r="AH92" s="164"/>
      <c r="AI92" s="164"/>
      <c r="AJ92" s="164"/>
      <c r="AK92" s="164"/>
      <c r="AL92" s="164"/>
      <c r="AM92" s="164"/>
      <c r="AN92" s="164"/>
      <c r="AO92" s="164"/>
      <c r="AP92" s="164"/>
      <c r="AQ92" s="164"/>
      <c r="AR92" s="164"/>
      <c r="AS92" s="164"/>
      <c r="AT92" s="164"/>
      <c r="AU92" s="164"/>
      <c r="AV92" s="164"/>
      <c r="AW92" s="164"/>
      <c r="AX92" s="164"/>
      <c r="AY92" s="164" t="s">
        <v>21</v>
      </c>
      <c r="AZ92" s="164"/>
      <c r="BA92" s="164"/>
      <c r="BB92" s="164"/>
      <c r="BC92" s="164"/>
      <c r="BD92" s="164"/>
      <c r="BE92" s="164"/>
    </row>
    <row r="93" spans="1:57" x14ac:dyDescent="0.25">
      <c r="A93" s="126"/>
      <c r="B93" s="126"/>
      <c r="C93" s="126"/>
      <c r="D93" s="126" t="s">
        <v>1072</v>
      </c>
      <c r="E93" s="126"/>
      <c r="F93" s="127">
        <v>541</v>
      </c>
      <c r="G93" s="128" t="s">
        <v>1073</v>
      </c>
      <c r="H93" s="129">
        <v>4</v>
      </c>
      <c r="I93" s="130">
        <v>45</v>
      </c>
      <c r="J93" s="130">
        <v>30</v>
      </c>
      <c r="K93" s="130"/>
      <c r="L93" s="131">
        <v>0</v>
      </c>
      <c r="M93" s="166" t="s">
        <v>1511</v>
      </c>
      <c r="N93" s="162"/>
      <c r="O93" s="162" t="s">
        <v>1651</v>
      </c>
      <c r="P93" s="132" t="s">
        <v>1581</v>
      </c>
      <c r="Q93" s="163" t="str">
        <f>MaBM</f>
        <v>TTMA</v>
      </c>
      <c r="R93" s="163" t="str">
        <f>MaKhoa</f>
        <v>CNTT</v>
      </c>
      <c r="S93" s="125" t="str">
        <f t="shared" si="1"/>
        <v>CNTT-TTMA</v>
      </c>
      <c r="T93" s="164"/>
      <c r="U93" s="164"/>
      <c r="V93" s="164"/>
      <c r="W93" s="164"/>
      <c r="X93" s="164"/>
      <c r="Y93" s="164"/>
      <c r="Z93" s="164"/>
      <c r="AA93" s="164"/>
      <c r="AB93" s="164"/>
      <c r="AC93" s="164"/>
      <c r="AD93" s="164"/>
      <c r="AE93" s="164"/>
      <c r="AF93" s="164"/>
      <c r="AG93" s="164"/>
      <c r="AH93" s="164"/>
      <c r="AI93" s="164"/>
      <c r="AJ93" s="164"/>
      <c r="AK93" s="164"/>
      <c r="AL93" s="164"/>
      <c r="AM93" s="164"/>
      <c r="AN93" s="164"/>
      <c r="AO93" s="164"/>
      <c r="AP93" s="164"/>
      <c r="AQ93" s="164"/>
      <c r="AR93" s="164"/>
      <c r="AS93" s="164"/>
      <c r="AT93" s="164"/>
      <c r="AU93" s="164"/>
      <c r="AV93" s="164"/>
      <c r="AW93" s="164"/>
      <c r="AX93" s="164"/>
      <c r="AY93" s="164" t="s">
        <v>20</v>
      </c>
      <c r="AZ93" s="164"/>
      <c r="BA93" s="164"/>
      <c r="BB93" s="164"/>
      <c r="BC93" s="164"/>
      <c r="BD93" s="164"/>
      <c r="BE93" s="164"/>
    </row>
    <row r="94" spans="1:57" x14ac:dyDescent="0.25">
      <c r="A94" s="126" t="s">
        <v>1047</v>
      </c>
      <c r="B94" s="126"/>
      <c r="C94" s="126"/>
      <c r="D94" s="126"/>
      <c r="E94" s="126"/>
      <c r="F94" s="127">
        <v>529</v>
      </c>
      <c r="G94" s="128" t="s">
        <v>1048</v>
      </c>
      <c r="H94" s="129">
        <v>3</v>
      </c>
      <c r="I94" s="130">
        <v>45</v>
      </c>
      <c r="J94" s="130"/>
      <c r="K94" s="130"/>
      <c r="L94" s="131">
        <v>0</v>
      </c>
      <c r="M94" s="162" t="s">
        <v>1484</v>
      </c>
      <c r="N94" s="162"/>
      <c r="O94" s="162" t="s">
        <v>1651</v>
      </c>
      <c r="P94" s="132" t="s">
        <v>1581</v>
      </c>
      <c r="Q94" s="163" t="str">
        <f>MaBM</f>
        <v>TTMA</v>
      </c>
      <c r="R94" s="163" t="str">
        <f>MaKhoa</f>
        <v>CNTT</v>
      </c>
      <c r="S94" s="125" t="str">
        <f t="shared" si="1"/>
        <v>CNTT-TTMA</v>
      </c>
      <c r="T94" s="164"/>
      <c r="U94" s="164"/>
      <c r="V94" s="164"/>
      <c r="W94" s="164"/>
      <c r="X94" s="164"/>
      <c r="Y94" s="164"/>
      <c r="Z94" s="164"/>
      <c r="AA94" s="164"/>
      <c r="AB94" s="164"/>
      <c r="AC94" s="164"/>
      <c r="AD94" s="164"/>
      <c r="AE94" s="164"/>
      <c r="AF94" s="164" t="s">
        <v>20</v>
      </c>
      <c r="AG94" s="164"/>
      <c r="AH94" s="164"/>
      <c r="AI94" s="164"/>
      <c r="AJ94" s="164"/>
      <c r="AK94" s="164"/>
      <c r="AL94" s="164"/>
      <c r="AM94" s="164"/>
      <c r="AN94" s="164"/>
      <c r="AO94" s="164"/>
      <c r="AP94" s="164"/>
      <c r="AQ94" s="164"/>
      <c r="AR94" s="164"/>
      <c r="AS94" s="164"/>
      <c r="AT94" s="164"/>
      <c r="AU94" s="164"/>
      <c r="AV94" s="164"/>
      <c r="AW94" s="164"/>
      <c r="AX94" s="164"/>
      <c r="AY94" s="164"/>
      <c r="AZ94" s="164"/>
      <c r="BA94" s="164"/>
      <c r="BB94" s="164"/>
      <c r="BC94" s="164"/>
      <c r="BD94" s="164"/>
      <c r="BE94" s="164"/>
    </row>
    <row r="95" spans="1:57" x14ac:dyDescent="0.25">
      <c r="A95" s="126"/>
      <c r="B95" s="126"/>
      <c r="C95" s="126"/>
      <c r="D95" s="126" t="s">
        <v>1079</v>
      </c>
      <c r="E95" s="126"/>
      <c r="F95" s="127">
        <v>545</v>
      </c>
      <c r="G95" s="128" t="s">
        <v>1048</v>
      </c>
      <c r="H95" s="129">
        <v>2</v>
      </c>
      <c r="I95" s="130">
        <v>30</v>
      </c>
      <c r="J95" s="130"/>
      <c r="K95" s="130"/>
      <c r="L95" s="131">
        <v>0</v>
      </c>
      <c r="M95" s="162"/>
      <c r="N95" s="162"/>
      <c r="O95" s="162" t="s">
        <v>1651</v>
      </c>
      <c r="P95" s="132" t="s">
        <v>1581</v>
      </c>
      <c r="Q95" s="163" t="str">
        <f>MaBM</f>
        <v>TTMA</v>
      </c>
      <c r="R95" s="163" t="str">
        <f>MaKhoa</f>
        <v>CNTT</v>
      </c>
      <c r="S95" s="125" t="str">
        <f t="shared" si="1"/>
        <v>CNTT-TTMA</v>
      </c>
      <c r="T95" s="164"/>
      <c r="U95" s="164"/>
      <c r="V95" s="164"/>
      <c r="W95" s="164"/>
      <c r="X95" s="164"/>
      <c r="Y95" s="164"/>
      <c r="Z95" s="164"/>
      <c r="AA95" s="164"/>
      <c r="AB95" s="164"/>
      <c r="AC95" s="164"/>
      <c r="AD95" s="164"/>
      <c r="AE95" s="164"/>
      <c r="AF95" s="164"/>
      <c r="AG95" s="164"/>
      <c r="AH95" s="164"/>
      <c r="AI95" s="164"/>
      <c r="AJ95" s="164"/>
      <c r="AK95" s="164"/>
      <c r="AL95" s="164"/>
      <c r="AM95" s="164"/>
      <c r="AN95" s="164"/>
      <c r="AO95" s="164"/>
      <c r="AP95" s="164"/>
      <c r="AQ95" s="164"/>
      <c r="AR95" s="164"/>
      <c r="AS95" s="164"/>
      <c r="AT95" s="164"/>
      <c r="AU95" s="164"/>
      <c r="AV95" s="164"/>
      <c r="AW95" s="164"/>
      <c r="AX95" s="164"/>
      <c r="AY95" s="164" t="s">
        <v>20</v>
      </c>
      <c r="AZ95" s="164"/>
      <c r="BA95" s="164"/>
      <c r="BB95" s="164"/>
      <c r="BC95" s="164"/>
      <c r="BD95" s="164"/>
      <c r="BE95" s="164"/>
    </row>
    <row r="96" spans="1:57" x14ac:dyDescent="0.25">
      <c r="A96" s="126"/>
      <c r="B96" s="126"/>
      <c r="C96" s="126"/>
      <c r="D96" s="126" t="s">
        <v>1687</v>
      </c>
      <c r="E96" s="126"/>
      <c r="F96" s="127">
        <v>246</v>
      </c>
      <c r="G96" s="128" t="s">
        <v>526</v>
      </c>
      <c r="H96" s="129">
        <v>2</v>
      </c>
      <c r="I96" s="130">
        <v>30</v>
      </c>
      <c r="J96" s="130"/>
      <c r="K96" s="130"/>
      <c r="L96" s="131">
        <v>0</v>
      </c>
      <c r="M96" s="162" t="s">
        <v>2</v>
      </c>
      <c r="N96" s="162"/>
      <c r="O96" s="162" t="s">
        <v>1580</v>
      </c>
      <c r="P96" s="132" t="s">
        <v>1581</v>
      </c>
      <c r="Q96" s="163" t="str">
        <f>MaBM</f>
        <v>TTHT</v>
      </c>
      <c r="R96" s="163" t="str">
        <f>MaKhoa</f>
        <v>CNTT</v>
      </c>
      <c r="S96" s="125" t="str">
        <f t="shared" si="1"/>
        <v>CNTT-TTHT</v>
      </c>
      <c r="T96" s="164"/>
      <c r="U96" s="164"/>
      <c r="V96" s="164"/>
      <c r="W96" s="164"/>
      <c r="X96" s="164"/>
      <c r="Y96" s="164"/>
      <c r="Z96" s="164"/>
      <c r="AA96" s="164"/>
      <c r="AB96" s="164"/>
      <c r="AC96" s="164"/>
      <c r="AD96" s="164"/>
      <c r="AE96" s="164"/>
      <c r="AF96" s="164"/>
      <c r="AG96" s="164"/>
      <c r="AH96" s="164"/>
      <c r="AI96" s="164"/>
      <c r="AJ96" s="164"/>
      <c r="AK96" s="164"/>
      <c r="AL96" s="164"/>
      <c r="AM96" s="164"/>
      <c r="AN96" s="164"/>
      <c r="AO96" s="164"/>
      <c r="AP96" s="164"/>
      <c r="AQ96" s="164"/>
      <c r="AR96" s="164"/>
      <c r="AS96" s="164"/>
      <c r="AT96" s="164"/>
      <c r="AU96" s="164"/>
      <c r="AV96" s="164"/>
      <c r="AW96" s="164"/>
      <c r="AX96" s="164"/>
      <c r="AY96" s="164" t="s">
        <v>21</v>
      </c>
      <c r="AZ96" s="164"/>
      <c r="BA96" s="164"/>
      <c r="BB96" s="164"/>
      <c r="BC96" s="164"/>
      <c r="BD96" s="164"/>
      <c r="BE96" s="164"/>
    </row>
    <row r="97" spans="1:57" x14ac:dyDescent="0.25">
      <c r="A97" s="126" t="s">
        <v>1683</v>
      </c>
      <c r="B97" s="126"/>
      <c r="C97" s="126"/>
      <c r="D97" s="126"/>
      <c r="E97" s="126"/>
      <c r="F97" s="127">
        <v>242</v>
      </c>
      <c r="G97" s="128" t="s">
        <v>521</v>
      </c>
      <c r="H97" s="129">
        <v>2</v>
      </c>
      <c r="I97" s="130">
        <v>30</v>
      </c>
      <c r="J97" s="130"/>
      <c r="K97" s="130"/>
      <c r="L97" s="131">
        <v>0</v>
      </c>
      <c r="M97" s="162"/>
      <c r="N97" s="162"/>
      <c r="O97" s="162" t="s">
        <v>1580</v>
      </c>
      <c r="P97" s="132" t="s">
        <v>1581</v>
      </c>
      <c r="Q97" s="163" t="str">
        <f>MaBM</f>
        <v>TTHT</v>
      </c>
      <c r="R97" s="163" t="str">
        <f>MaKhoa</f>
        <v>CNTT</v>
      </c>
      <c r="S97" s="125" t="str">
        <f t="shared" si="1"/>
        <v>CNTT-TTHT</v>
      </c>
      <c r="T97" s="164"/>
      <c r="U97" s="164"/>
      <c r="V97" s="164"/>
      <c r="W97" s="164"/>
      <c r="X97" s="164"/>
      <c r="Y97" s="164"/>
      <c r="Z97" s="164"/>
      <c r="AA97" s="164"/>
      <c r="AB97" s="164"/>
      <c r="AC97" s="164"/>
      <c r="AD97" s="164"/>
      <c r="AE97" s="164"/>
      <c r="AF97" s="164" t="s">
        <v>21</v>
      </c>
      <c r="AG97" s="164"/>
      <c r="AH97" s="164"/>
      <c r="AI97" s="164"/>
      <c r="AJ97" s="164"/>
      <c r="AK97" s="164"/>
      <c r="AL97" s="164"/>
      <c r="AM97" s="164"/>
      <c r="AN97" s="164"/>
      <c r="AO97" s="164"/>
      <c r="AP97" s="164"/>
      <c r="AQ97" s="164"/>
      <c r="AR97" s="164"/>
      <c r="AS97" s="164"/>
      <c r="AT97" s="164"/>
      <c r="AU97" s="164"/>
      <c r="AV97" s="164"/>
      <c r="AW97" s="164"/>
      <c r="AX97" s="164"/>
      <c r="AY97" s="164"/>
      <c r="AZ97" s="164"/>
      <c r="BA97" s="164"/>
      <c r="BB97" s="164"/>
      <c r="BC97" s="164"/>
      <c r="BD97" s="164"/>
      <c r="BE97" s="164"/>
    </row>
    <row r="98" spans="1:57" x14ac:dyDescent="0.25">
      <c r="A98" s="126" t="s">
        <v>1495</v>
      </c>
      <c r="B98" s="126"/>
      <c r="C98" s="126"/>
      <c r="D98" s="126" t="s">
        <v>1505</v>
      </c>
      <c r="E98" s="126"/>
      <c r="F98" s="127">
        <v>174</v>
      </c>
      <c r="G98" s="128" t="s">
        <v>393</v>
      </c>
      <c r="H98" s="129">
        <v>4</v>
      </c>
      <c r="I98" s="130">
        <v>60</v>
      </c>
      <c r="J98" s="130"/>
      <c r="K98" s="130"/>
      <c r="L98" s="131">
        <v>0</v>
      </c>
      <c r="M98" s="162" t="s">
        <v>1484</v>
      </c>
      <c r="N98" s="162">
        <v>60</v>
      </c>
      <c r="O98" s="162" t="s">
        <v>1580</v>
      </c>
      <c r="P98" s="132" t="s">
        <v>1581</v>
      </c>
      <c r="Q98" s="163" t="str">
        <f>MaBM</f>
        <v>TTHT</v>
      </c>
      <c r="R98" s="163" t="str">
        <f>MaKhoa</f>
        <v>CNTT</v>
      </c>
      <c r="S98" s="125" t="str">
        <f t="shared" si="1"/>
        <v>CNTT-TTHT</v>
      </c>
      <c r="T98" s="164"/>
      <c r="U98" s="164"/>
      <c r="V98" s="164"/>
      <c r="W98" s="164"/>
      <c r="X98" s="164"/>
      <c r="Y98" s="164"/>
      <c r="Z98" s="164"/>
      <c r="AA98" s="164"/>
      <c r="AB98" s="164"/>
      <c r="AC98" s="164"/>
      <c r="AD98" s="164"/>
      <c r="AE98" s="164"/>
      <c r="AF98" s="164" t="s">
        <v>20</v>
      </c>
      <c r="AG98" s="164"/>
      <c r="AH98" s="164"/>
      <c r="AI98" s="164"/>
      <c r="AJ98" s="164"/>
      <c r="AK98" s="164"/>
      <c r="AL98" s="164"/>
      <c r="AM98" s="164"/>
      <c r="AN98" s="164"/>
      <c r="AO98" s="164"/>
      <c r="AP98" s="164"/>
      <c r="AQ98" s="164"/>
      <c r="AR98" s="164"/>
      <c r="AS98" s="164"/>
      <c r="AT98" s="164"/>
      <c r="AU98" s="164"/>
      <c r="AV98" s="164"/>
      <c r="AW98" s="164"/>
      <c r="AX98" s="164"/>
      <c r="AY98" s="164" t="s">
        <v>20</v>
      </c>
      <c r="AZ98" s="164"/>
      <c r="BA98" s="164"/>
      <c r="BB98" s="164"/>
      <c r="BC98" s="164"/>
      <c r="BD98" s="164"/>
      <c r="BE98" s="164"/>
    </row>
    <row r="99" spans="1:57" x14ac:dyDescent="0.25">
      <c r="A99" s="126"/>
      <c r="B99" s="126"/>
      <c r="C99" s="126"/>
      <c r="D99" s="126" t="s">
        <v>1667</v>
      </c>
      <c r="E99" s="126"/>
      <c r="F99" s="127">
        <v>188</v>
      </c>
      <c r="G99" s="134" t="s">
        <v>404</v>
      </c>
      <c r="H99" s="129">
        <v>2</v>
      </c>
      <c r="I99" s="130">
        <v>30</v>
      </c>
      <c r="J99" s="130"/>
      <c r="K99" s="130"/>
      <c r="L99" s="131">
        <v>0</v>
      </c>
      <c r="M99" s="162"/>
      <c r="N99" s="162"/>
      <c r="O99" s="162" t="s">
        <v>1580</v>
      </c>
      <c r="P99" s="132" t="s">
        <v>1581</v>
      </c>
      <c r="Q99" s="163" t="str">
        <f>MaBM</f>
        <v>TTHT</v>
      </c>
      <c r="R99" s="163" t="str">
        <f>MaKhoa</f>
        <v>CNTT</v>
      </c>
      <c r="S99" s="125" t="str">
        <f t="shared" si="1"/>
        <v>CNTT-TTHT</v>
      </c>
      <c r="T99" s="164"/>
      <c r="U99" s="164"/>
      <c r="V99" s="164"/>
      <c r="W99" s="164"/>
      <c r="X99" s="164"/>
      <c r="Y99" s="164"/>
      <c r="Z99" s="164"/>
      <c r="AA99" s="164"/>
      <c r="AB99" s="164"/>
      <c r="AC99" s="164"/>
      <c r="AD99" s="164"/>
      <c r="AE99" s="164"/>
      <c r="AF99" s="164"/>
      <c r="AG99" s="164"/>
      <c r="AH99" s="164"/>
      <c r="AI99" s="164"/>
      <c r="AJ99" s="164"/>
      <c r="AK99" s="164"/>
      <c r="AL99" s="164"/>
      <c r="AM99" s="164"/>
      <c r="AN99" s="164"/>
      <c r="AO99" s="164"/>
      <c r="AP99" s="164"/>
      <c r="AQ99" s="164"/>
      <c r="AR99" s="164"/>
      <c r="AS99" s="164"/>
      <c r="AT99" s="164"/>
      <c r="AU99" s="164"/>
      <c r="AV99" s="164"/>
      <c r="AW99" s="164"/>
      <c r="AX99" s="164"/>
      <c r="AY99" s="164" t="s">
        <v>20</v>
      </c>
      <c r="AZ99" s="164"/>
      <c r="BA99" s="164"/>
      <c r="BB99" s="164"/>
      <c r="BC99" s="164"/>
      <c r="BD99" s="164"/>
      <c r="BE99" s="164"/>
    </row>
    <row r="100" spans="1:57" x14ac:dyDescent="0.25">
      <c r="A100" s="126" t="s">
        <v>1660</v>
      </c>
      <c r="B100" s="126"/>
      <c r="C100" s="126"/>
      <c r="D100" s="126"/>
      <c r="E100" s="126"/>
      <c r="F100" s="127">
        <v>181</v>
      </c>
      <c r="G100" s="128" t="s">
        <v>398</v>
      </c>
      <c r="H100" s="129">
        <v>3</v>
      </c>
      <c r="I100" s="130">
        <v>45</v>
      </c>
      <c r="J100" s="130"/>
      <c r="K100" s="130"/>
      <c r="L100" s="131">
        <v>0</v>
      </c>
      <c r="M100" s="162" t="s">
        <v>1484</v>
      </c>
      <c r="N100" s="162"/>
      <c r="O100" s="162" t="s">
        <v>1580</v>
      </c>
      <c r="P100" s="132" t="s">
        <v>1581</v>
      </c>
      <c r="Q100" s="163" t="str">
        <f>MaBM</f>
        <v>TTHT</v>
      </c>
      <c r="R100" s="163" t="str">
        <f>MaKhoa</f>
        <v>CNTT</v>
      </c>
      <c r="S100" s="125" t="str">
        <f t="shared" si="1"/>
        <v>CNTT-TTHT</v>
      </c>
      <c r="T100" s="164"/>
      <c r="U100" s="164"/>
      <c r="V100" s="164"/>
      <c r="W100" s="164"/>
      <c r="X100" s="164"/>
      <c r="Y100" s="164"/>
      <c r="Z100" s="164"/>
      <c r="AA100" s="164"/>
      <c r="AB100" s="164"/>
      <c r="AC100" s="164"/>
      <c r="AD100" s="164"/>
      <c r="AE100" s="164"/>
      <c r="AF100" s="164" t="s">
        <v>20</v>
      </c>
      <c r="AG100" s="164"/>
      <c r="AH100" s="164"/>
      <c r="AI100" s="164"/>
      <c r="AJ100" s="164"/>
      <c r="AK100" s="164"/>
      <c r="AL100" s="164"/>
      <c r="AM100" s="164"/>
      <c r="AN100" s="164"/>
      <c r="AO100" s="164"/>
      <c r="AP100" s="164"/>
      <c r="AQ100" s="164"/>
      <c r="AR100" s="164"/>
      <c r="AS100" s="164"/>
      <c r="AT100" s="164"/>
      <c r="AU100" s="164"/>
      <c r="AV100" s="164"/>
      <c r="AW100" s="164"/>
      <c r="AX100" s="164"/>
      <c r="AY100" s="164"/>
      <c r="AZ100" s="164"/>
      <c r="BA100" s="164"/>
      <c r="BB100" s="164"/>
      <c r="BC100" s="164"/>
      <c r="BD100" s="164"/>
      <c r="BE100" s="164"/>
    </row>
    <row r="101" spans="1:57" x14ac:dyDescent="0.25">
      <c r="A101" s="126"/>
      <c r="B101" s="126"/>
      <c r="C101" s="126"/>
      <c r="D101" s="126" t="s">
        <v>1689</v>
      </c>
      <c r="E101" s="126"/>
      <c r="F101" s="127">
        <v>248</v>
      </c>
      <c r="G101" s="128" t="s">
        <v>527</v>
      </c>
      <c r="H101" s="129">
        <v>2</v>
      </c>
      <c r="I101" s="130">
        <v>30</v>
      </c>
      <c r="J101" s="130"/>
      <c r="K101" s="130"/>
      <c r="L101" s="131">
        <v>0</v>
      </c>
      <c r="M101" s="162"/>
      <c r="N101" s="162"/>
      <c r="O101" s="162" t="s">
        <v>1580</v>
      </c>
      <c r="P101" s="132" t="s">
        <v>1581</v>
      </c>
      <c r="Q101" s="163" t="str">
        <f>MaBM</f>
        <v>TTHT</v>
      </c>
      <c r="R101" s="163" t="str">
        <f>MaKhoa</f>
        <v>CNTT</v>
      </c>
      <c r="S101" s="125" t="str">
        <f t="shared" si="1"/>
        <v>CNTT-TTHT</v>
      </c>
      <c r="T101" s="164"/>
      <c r="U101" s="164"/>
      <c r="V101" s="164"/>
      <c r="W101" s="164"/>
      <c r="X101" s="164"/>
      <c r="Y101" s="164"/>
      <c r="Z101" s="164"/>
      <c r="AA101" s="164"/>
      <c r="AB101" s="164"/>
      <c r="AC101" s="164"/>
      <c r="AD101" s="164"/>
      <c r="AE101" s="164"/>
      <c r="AF101" s="164"/>
      <c r="AG101" s="164"/>
      <c r="AH101" s="164"/>
      <c r="AI101" s="164"/>
      <c r="AJ101" s="164"/>
      <c r="AK101" s="164"/>
      <c r="AL101" s="164"/>
      <c r="AM101" s="164"/>
      <c r="AN101" s="164"/>
      <c r="AO101" s="164"/>
      <c r="AP101" s="164"/>
      <c r="AQ101" s="164"/>
      <c r="AR101" s="164"/>
      <c r="AS101" s="164"/>
      <c r="AT101" s="164"/>
      <c r="AU101" s="164"/>
      <c r="AV101" s="164"/>
      <c r="AW101" s="164"/>
      <c r="AX101" s="164"/>
      <c r="AY101" s="164" t="s">
        <v>21</v>
      </c>
      <c r="AZ101" s="164"/>
      <c r="BA101" s="164"/>
      <c r="BB101" s="164"/>
      <c r="BC101" s="164"/>
      <c r="BD101" s="164"/>
      <c r="BE101" s="164"/>
    </row>
    <row r="102" spans="1:57" x14ac:dyDescent="0.25">
      <c r="A102" s="126" t="s">
        <v>1059</v>
      </c>
      <c r="B102" s="126"/>
      <c r="C102" s="126"/>
      <c r="D102" s="126" t="s">
        <v>1060</v>
      </c>
      <c r="E102" s="126"/>
      <c r="F102" s="127">
        <v>535</v>
      </c>
      <c r="G102" s="128" t="s">
        <v>1061</v>
      </c>
      <c r="H102" s="129">
        <v>3</v>
      </c>
      <c r="I102" s="130"/>
      <c r="J102" s="130"/>
      <c r="K102" s="130">
        <v>135</v>
      </c>
      <c r="L102" s="131">
        <v>0</v>
      </c>
      <c r="M102" s="161" t="s">
        <v>1511</v>
      </c>
      <c r="N102" s="162"/>
      <c r="O102" s="162" t="s">
        <v>1580</v>
      </c>
      <c r="P102" s="132" t="s">
        <v>1581</v>
      </c>
      <c r="Q102" s="163" t="str">
        <f>MaBM</f>
        <v>TTHT</v>
      </c>
      <c r="R102" s="163" t="str">
        <f>MaKhoa</f>
        <v>CNTT</v>
      </c>
      <c r="S102" s="125" t="str">
        <f t="shared" si="1"/>
        <v>CNTT-TTHT</v>
      </c>
      <c r="T102" s="164"/>
      <c r="U102" s="164"/>
      <c r="V102" s="164"/>
      <c r="W102" s="164"/>
      <c r="X102" s="164"/>
      <c r="Y102" s="164"/>
      <c r="Z102" s="164"/>
      <c r="AA102" s="164"/>
      <c r="AB102" s="164"/>
      <c r="AC102" s="164"/>
      <c r="AD102" s="164"/>
      <c r="AE102" s="164"/>
      <c r="AF102" s="164" t="s">
        <v>20</v>
      </c>
      <c r="AG102" s="164"/>
      <c r="AH102" s="164"/>
      <c r="AI102" s="164"/>
      <c r="AJ102" s="164"/>
      <c r="AK102" s="164"/>
      <c r="AL102" s="164"/>
      <c r="AM102" s="164"/>
      <c r="AN102" s="164"/>
      <c r="AO102" s="164"/>
      <c r="AP102" s="164"/>
      <c r="AQ102" s="164"/>
      <c r="AR102" s="164"/>
      <c r="AS102" s="164"/>
      <c r="AT102" s="164"/>
      <c r="AU102" s="164"/>
      <c r="AV102" s="164"/>
      <c r="AW102" s="164"/>
      <c r="AX102" s="164"/>
      <c r="AY102" s="164"/>
      <c r="AZ102" s="164"/>
      <c r="BA102" s="164"/>
      <c r="BB102" s="164"/>
      <c r="BC102" s="164"/>
      <c r="BD102" s="164"/>
      <c r="BE102" s="164"/>
    </row>
    <row r="103" spans="1:57" x14ac:dyDescent="0.25">
      <c r="A103" s="126"/>
      <c r="B103" s="126"/>
      <c r="C103" s="126"/>
      <c r="D103" s="126" t="s">
        <v>1062</v>
      </c>
      <c r="E103" s="126"/>
      <c r="F103" s="127">
        <v>536</v>
      </c>
      <c r="G103" s="128" t="s">
        <v>1061</v>
      </c>
      <c r="H103" s="129">
        <v>2</v>
      </c>
      <c r="I103" s="130"/>
      <c r="J103" s="130"/>
      <c r="K103" s="130">
        <v>90</v>
      </c>
      <c r="L103" s="131">
        <v>0</v>
      </c>
      <c r="M103" s="161" t="s">
        <v>1511</v>
      </c>
      <c r="N103" s="162"/>
      <c r="O103" s="162" t="s">
        <v>1580</v>
      </c>
      <c r="P103" s="132" t="s">
        <v>1581</v>
      </c>
      <c r="Q103" s="163" t="str">
        <f>MaBM</f>
        <v>TTHT</v>
      </c>
      <c r="R103" s="163" t="str">
        <f>MaKhoa</f>
        <v>CNTT</v>
      </c>
      <c r="S103" s="125" t="str">
        <f t="shared" si="1"/>
        <v>CNTT-TTHT</v>
      </c>
      <c r="T103" s="164"/>
      <c r="U103" s="164"/>
      <c r="V103" s="164"/>
      <c r="W103" s="164"/>
      <c r="X103" s="164"/>
      <c r="Y103" s="164"/>
      <c r="Z103" s="164"/>
      <c r="AA103" s="164"/>
      <c r="AB103" s="164"/>
      <c r="AC103" s="164"/>
      <c r="AD103" s="164"/>
      <c r="AE103" s="164"/>
      <c r="AF103" s="164"/>
      <c r="AG103" s="164"/>
      <c r="AH103" s="164"/>
      <c r="AI103" s="164"/>
      <c r="AJ103" s="164"/>
      <c r="AK103" s="164"/>
      <c r="AL103" s="164"/>
      <c r="AM103" s="164"/>
      <c r="AN103" s="164"/>
      <c r="AO103" s="164"/>
      <c r="AP103" s="164"/>
      <c r="AQ103" s="164"/>
      <c r="AR103" s="164"/>
      <c r="AS103" s="164"/>
      <c r="AT103" s="164"/>
      <c r="AU103" s="164"/>
      <c r="AV103" s="164"/>
      <c r="AW103" s="164"/>
      <c r="AX103" s="164"/>
      <c r="AY103" s="164" t="s">
        <v>20</v>
      </c>
      <c r="AZ103" s="164"/>
      <c r="BA103" s="164"/>
      <c r="BB103" s="164"/>
      <c r="BC103" s="164"/>
      <c r="BD103" s="164"/>
      <c r="BE103" s="164"/>
    </row>
    <row r="104" spans="1:57" x14ac:dyDescent="0.25">
      <c r="A104" s="126" t="s">
        <v>1057</v>
      </c>
      <c r="B104" s="126"/>
      <c r="C104" s="126"/>
      <c r="D104" s="126"/>
      <c r="E104" s="126"/>
      <c r="F104" s="127">
        <v>534</v>
      </c>
      <c r="G104" s="128" t="s">
        <v>1058</v>
      </c>
      <c r="H104" s="129">
        <v>3</v>
      </c>
      <c r="I104" s="130">
        <v>45</v>
      </c>
      <c r="J104" s="130"/>
      <c r="K104" s="130"/>
      <c r="L104" s="131">
        <v>0</v>
      </c>
      <c r="M104" s="162"/>
      <c r="N104" s="162"/>
      <c r="O104" s="162" t="s">
        <v>1580</v>
      </c>
      <c r="P104" s="132" t="s">
        <v>1581</v>
      </c>
      <c r="Q104" s="163" t="str">
        <f>MaBM</f>
        <v>TTHT</v>
      </c>
      <c r="R104" s="163" t="str">
        <f>MaKhoa</f>
        <v>CNTT</v>
      </c>
      <c r="S104" s="125" t="str">
        <f t="shared" si="1"/>
        <v>CNTT-TTHT</v>
      </c>
      <c r="T104" s="164"/>
      <c r="U104" s="164"/>
      <c r="V104" s="164"/>
      <c r="W104" s="164"/>
      <c r="X104" s="164"/>
      <c r="Y104" s="164"/>
      <c r="Z104" s="164"/>
      <c r="AA104" s="164"/>
      <c r="AB104" s="164"/>
      <c r="AC104" s="164"/>
      <c r="AD104" s="164"/>
      <c r="AE104" s="164"/>
      <c r="AF104" s="164" t="s">
        <v>20</v>
      </c>
      <c r="AG104" s="164"/>
      <c r="AH104" s="164"/>
      <c r="AI104" s="164"/>
      <c r="AJ104" s="164"/>
      <c r="AK104" s="164"/>
      <c r="AL104" s="164"/>
      <c r="AM104" s="164"/>
      <c r="AN104" s="164"/>
      <c r="AO104" s="164"/>
      <c r="AP104" s="164"/>
      <c r="AQ104" s="164"/>
      <c r="AR104" s="164"/>
      <c r="AS104" s="164"/>
      <c r="AT104" s="164"/>
      <c r="AU104" s="164"/>
      <c r="AV104" s="164"/>
      <c r="AW104" s="164"/>
      <c r="AX104" s="164"/>
      <c r="AY104" s="164"/>
      <c r="AZ104" s="164"/>
      <c r="BA104" s="164"/>
      <c r="BB104" s="164"/>
      <c r="BC104" s="164"/>
      <c r="BD104" s="164"/>
      <c r="BE104" s="164"/>
    </row>
    <row r="105" spans="1:57" x14ac:dyDescent="0.25">
      <c r="A105" s="126" t="s">
        <v>1045</v>
      </c>
      <c r="B105" s="126"/>
      <c r="C105" s="126"/>
      <c r="D105" s="126"/>
      <c r="E105" s="126"/>
      <c r="F105" s="127">
        <v>528</v>
      </c>
      <c r="G105" s="128" t="s">
        <v>1046</v>
      </c>
      <c r="H105" s="129">
        <v>3</v>
      </c>
      <c r="I105" s="130">
        <v>30</v>
      </c>
      <c r="J105" s="130">
        <v>30</v>
      </c>
      <c r="K105" s="130"/>
      <c r="L105" s="131">
        <v>0</v>
      </c>
      <c r="M105" s="166" t="s">
        <v>1511</v>
      </c>
      <c r="N105" s="162"/>
      <c r="O105" s="162" t="s">
        <v>1580</v>
      </c>
      <c r="P105" s="132" t="s">
        <v>1581</v>
      </c>
      <c r="Q105" s="163" t="str">
        <f>MaBM</f>
        <v>TTHT</v>
      </c>
      <c r="R105" s="163" t="str">
        <f>MaKhoa</f>
        <v>CNTT</v>
      </c>
      <c r="S105" s="125" t="str">
        <f t="shared" si="1"/>
        <v>CNTT-TTHT</v>
      </c>
      <c r="T105" s="164"/>
      <c r="U105" s="164"/>
      <c r="V105" s="164"/>
      <c r="W105" s="164"/>
      <c r="X105" s="164"/>
      <c r="Y105" s="164"/>
      <c r="Z105" s="164"/>
      <c r="AA105" s="164"/>
      <c r="AB105" s="164"/>
      <c r="AC105" s="164"/>
      <c r="AD105" s="164"/>
      <c r="AE105" s="164"/>
      <c r="AF105" s="164" t="s">
        <v>20</v>
      </c>
      <c r="AG105" s="164"/>
      <c r="AH105" s="164"/>
      <c r="AI105" s="164"/>
      <c r="AJ105" s="164"/>
      <c r="AK105" s="164"/>
      <c r="AL105" s="164"/>
      <c r="AM105" s="164"/>
      <c r="AN105" s="164"/>
      <c r="AO105" s="164"/>
      <c r="AP105" s="164"/>
      <c r="AQ105" s="164"/>
      <c r="AR105" s="164"/>
      <c r="AS105" s="164"/>
      <c r="AT105" s="164"/>
      <c r="AU105" s="164"/>
      <c r="AV105" s="164"/>
      <c r="AW105" s="164"/>
      <c r="AX105" s="164"/>
      <c r="AY105" s="164"/>
      <c r="AZ105" s="164"/>
      <c r="BA105" s="164"/>
      <c r="BB105" s="164"/>
      <c r="BC105" s="164"/>
      <c r="BD105" s="164"/>
      <c r="BE105" s="164"/>
    </row>
    <row r="106" spans="1:57" x14ac:dyDescent="0.25">
      <c r="A106" s="126" t="s">
        <v>1049</v>
      </c>
      <c r="B106" s="126"/>
      <c r="C106" s="126"/>
      <c r="D106" s="126"/>
      <c r="E106" s="126"/>
      <c r="F106" s="127">
        <v>530</v>
      </c>
      <c r="G106" s="128" t="s">
        <v>1050</v>
      </c>
      <c r="H106" s="129">
        <v>3</v>
      </c>
      <c r="I106" s="130">
        <v>30</v>
      </c>
      <c r="J106" s="130">
        <v>30</v>
      </c>
      <c r="K106" s="130"/>
      <c r="L106" s="131">
        <v>0</v>
      </c>
      <c r="M106" s="162"/>
      <c r="N106" s="162"/>
      <c r="O106" s="162" t="s">
        <v>1580</v>
      </c>
      <c r="P106" s="132" t="s">
        <v>1581</v>
      </c>
      <c r="Q106" s="163" t="str">
        <f>MaBM</f>
        <v>TTHT</v>
      </c>
      <c r="R106" s="163" t="str">
        <f>MaKhoa</f>
        <v>CNTT</v>
      </c>
      <c r="S106" s="125" t="str">
        <f t="shared" si="1"/>
        <v>CNTT-TTHT</v>
      </c>
      <c r="T106" s="164"/>
      <c r="U106" s="164"/>
      <c r="V106" s="164"/>
      <c r="W106" s="164"/>
      <c r="X106" s="164"/>
      <c r="Y106" s="164"/>
      <c r="Z106" s="164"/>
      <c r="AA106" s="164"/>
      <c r="AB106" s="164"/>
      <c r="AC106" s="164"/>
      <c r="AD106" s="164"/>
      <c r="AE106" s="164"/>
      <c r="AF106" s="164" t="s">
        <v>20</v>
      </c>
      <c r="AG106" s="164"/>
      <c r="AH106" s="164"/>
      <c r="AI106" s="164"/>
      <c r="AJ106" s="164"/>
      <c r="AK106" s="164"/>
      <c r="AL106" s="164"/>
      <c r="AM106" s="164"/>
      <c r="AN106" s="164"/>
      <c r="AO106" s="164"/>
      <c r="AP106" s="164"/>
      <c r="AQ106" s="164"/>
      <c r="AR106" s="164"/>
      <c r="AS106" s="164"/>
      <c r="AT106" s="164"/>
      <c r="AU106" s="164"/>
      <c r="AV106" s="164"/>
      <c r="AW106" s="164"/>
      <c r="AX106" s="164"/>
      <c r="AY106" s="164"/>
      <c r="AZ106" s="164"/>
      <c r="BA106" s="164"/>
      <c r="BB106" s="164"/>
      <c r="BC106" s="164"/>
      <c r="BD106" s="164"/>
      <c r="BE106" s="164"/>
    </row>
    <row r="107" spans="1:57" x14ac:dyDescent="0.25">
      <c r="A107" s="126"/>
      <c r="B107" s="126"/>
      <c r="C107" s="126"/>
      <c r="D107" s="126" t="s">
        <v>1254</v>
      </c>
      <c r="E107" s="126"/>
      <c r="F107" s="127">
        <v>625</v>
      </c>
      <c r="G107" s="128" t="s">
        <v>1050</v>
      </c>
      <c r="H107" s="129">
        <v>2</v>
      </c>
      <c r="I107" s="130">
        <v>15</v>
      </c>
      <c r="J107" s="130">
        <v>30</v>
      </c>
      <c r="K107" s="130"/>
      <c r="L107" s="131">
        <v>0</v>
      </c>
      <c r="M107" s="162"/>
      <c r="N107" s="162"/>
      <c r="O107" s="162" t="s">
        <v>1580</v>
      </c>
      <c r="P107" s="132" t="s">
        <v>1581</v>
      </c>
      <c r="Q107" s="163" t="str">
        <f>MaBM</f>
        <v>TTHT</v>
      </c>
      <c r="R107" s="163" t="str">
        <f>MaKhoa</f>
        <v>CNTT</v>
      </c>
      <c r="S107" s="125" t="str">
        <f t="shared" si="1"/>
        <v>CNTT-TTHT</v>
      </c>
      <c r="T107" s="164"/>
      <c r="U107" s="164"/>
      <c r="V107" s="164"/>
      <c r="W107" s="164"/>
      <c r="X107" s="164"/>
      <c r="Y107" s="164"/>
      <c r="Z107" s="164"/>
      <c r="AA107" s="164"/>
      <c r="AB107" s="164"/>
      <c r="AC107" s="164"/>
      <c r="AD107" s="164"/>
      <c r="AE107" s="164"/>
      <c r="AF107" s="164"/>
      <c r="AG107" s="164"/>
      <c r="AH107" s="164"/>
      <c r="AI107" s="164"/>
      <c r="AJ107" s="164"/>
      <c r="AK107" s="164"/>
      <c r="AL107" s="164"/>
      <c r="AM107" s="164"/>
      <c r="AN107" s="164"/>
      <c r="AO107" s="164"/>
      <c r="AP107" s="164"/>
      <c r="AQ107" s="164"/>
      <c r="AR107" s="164"/>
      <c r="AS107" s="164"/>
      <c r="AT107" s="164"/>
      <c r="AU107" s="164"/>
      <c r="AV107" s="164"/>
      <c r="AW107" s="164"/>
      <c r="AX107" s="164"/>
      <c r="AY107" s="164" t="s">
        <v>21</v>
      </c>
      <c r="AZ107" s="164"/>
      <c r="BA107" s="164"/>
      <c r="BB107" s="164"/>
      <c r="BC107" s="164"/>
      <c r="BD107" s="164"/>
      <c r="BE107" s="164"/>
    </row>
    <row r="108" spans="1:57" x14ac:dyDescent="0.25">
      <c r="A108" s="126" t="s">
        <v>1661</v>
      </c>
      <c r="B108" s="126"/>
      <c r="C108" s="126"/>
      <c r="D108" s="126"/>
      <c r="E108" s="126"/>
      <c r="F108" s="127">
        <v>182</v>
      </c>
      <c r="G108" s="128" t="s">
        <v>399</v>
      </c>
      <c r="H108" s="129">
        <v>3</v>
      </c>
      <c r="I108" s="130">
        <v>30</v>
      </c>
      <c r="J108" s="130">
        <v>30</v>
      </c>
      <c r="K108" s="130"/>
      <c r="L108" s="131">
        <v>0</v>
      </c>
      <c r="M108" s="162"/>
      <c r="N108" s="162"/>
      <c r="O108" s="162" t="s">
        <v>1580</v>
      </c>
      <c r="P108" s="132" t="s">
        <v>1581</v>
      </c>
      <c r="Q108" s="163" t="str">
        <f>MaBM</f>
        <v>TTHT</v>
      </c>
      <c r="R108" s="163" t="str">
        <f>MaKhoa</f>
        <v>CNTT</v>
      </c>
      <c r="S108" s="125" t="str">
        <f t="shared" si="1"/>
        <v>CNTT-TTHT</v>
      </c>
      <c r="T108" s="164"/>
      <c r="U108" s="164"/>
      <c r="V108" s="164"/>
      <c r="W108" s="164"/>
      <c r="X108" s="164"/>
      <c r="Y108" s="164"/>
      <c r="Z108" s="164"/>
      <c r="AA108" s="164"/>
      <c r="AB108" s="164"/>
      <c r="AC108" s="164"/>
      <c r="AD108" s="164"/>
      <c r="AE108" s="164"/>
      <c r="AF108" s="164" t="s">
        <v>20</v>
      </c>
      <c r="AG108" s="164"/>
      <c r="AH108" s="164"/>
      <c r="AI108" s="164"/>
      <c r="AJ108" s="164"/>
      <c r="AK108" s="164"/>
      <c r="AL108" s="164"/>
      <c r="AM108" s="164"/>
      <c r="AN108" s="164"/>
      <c r="AO108" s="164"/>
      <c r="AP108" s="164"/>
      <c r="AQ108" s="164"/>
      <c r="AR108" s="164"/>
      <c r="AS108" s="164"/>
      <c r="AT108" s="164"/>
      <c r="AU108" s="164"/>
      <c r="AV108" s="164"/>
      <c r="AW108" s="164"/>
      <c r="AX108" s="164"/>
      <c r="AY108" s="164"/>
      <c r="AZ108" s="164"/>
      <c r="BA108" s="164"/>
      <c r="BB108" s="164"/>
      <c r="BC108" s="164"/>
      <c r="BD108" s="164"/>
      <c r="BE108" s="164"/>
    </row>
    <row r="109" spans="1:57" x14ac:dyDescent="0.25">
      <c r="A109" s="126"/>
      <c r="B109" s="126"/>
      <c r="C109" s="126"/>
      <c r="D109" s="126" t="s">
        <v>1665</v>
      </c>
      <c r="E109" s="126"/>
      <c r="F109" s="127">
        <v>187</v>
      </c>
      <c r="G109" s="128" t="s">
        <v>1666</v>
      </c>
      <c r="H109" s="129">
        <v>2</v>
      </c>
      <c r="I109" s="130">
        <v>15</v>
      </c>
      <c r="J109" s="130">
        <v>30</v>
      </c>
      <c r="K109" s="130"/>
      <c r="L109" s="131">
        <v>0</v>
      </c>
      <c r="M109" s="161" t="s">
        <v>2</v>
      </c>
      <c r="N109" s="162"/>
      <c r="O109" s="162" t="s">
        <v>1580</v>
      </c>
      <c r="P109" s="132" t="s">
        <v>1581</v>
      </c>
      <c r="Q109" s="163" t="str">
        <f>MaBM</f>
        <v>TTHT</v>
      </c>
      <c r="R109" s="163" t="str">
        <f>MaKhoa</f>
        <v>CNTT</v>
      </c>
      <c r="S109" s="125" t="str">
        <f t="shared" si="1"/>
        <v>CNTT-TTHT</v>
      </c>
      <c r="T109" s="164"/>
      <c r="U109" s="164"/>
      <c r="V109" s="164"/>
      <c r="W109" s="164"/>
      <c r="X109" s="164"/>
      <c r="Y109" s="164"/>
      <c r="Z109" s="164"/>
      <c r="AA109" s="164"/>
      <c r="AB109" s="164"/>
      <c r="AC109" s="164"/>
      <c r="AD109" s="164"/>
      <c r="AE109" s="164"/>
      <c r="AF109" s="164"/>
      <c r="AG109" s="164"/>
      <c r="AH109" s="164"/>
      <c r="AI109" s="164"/>
      <c r="AJ109" s="164"/>
      <c r="AK109" s="164"/>
      <c r="AL109" s="164"/>
      <c r="AM109" s="164"/>
      <c r="AN109" s="164"/>
      <c r="AO109" s="164"/>
      <c r="AP109" s="164"/>
      <c r="AQ109" s="164"/>
      <c r="AR109" s="164"/>
      <c r="AS109" s="164"/>
      <c r="AT109" s="164"/>
      <c r="AU109" s="164"/>
      <c r="AV109" s="164"/>
      <c r="AW109" s="164"/>
      <c r="AX109" s="164"/>
      <c r="AY109" s="164" t="s">
        <v>20</v>
      </c>
      <c r="AZ109" s="164"/>
      <c r="BA109" s="164"/>
      <c r="BB109" s="164"/>
      <c r="BC109" s="164"/>
      <c r="BD109" s="164"/>
      <c r="BE109" s="164"/>
    </row>
    <row r="110" spans="1:57" x14ac:dyDescent="0.25">
      <c r="A110" s="126"/>
      <c r="B110" s="126"/>
      <c r="C110" s="126"/>
      <c r="D110" s="126" t="s">
        <v>1664</v>
      </c>
      <c r="E110" s="126"/>
      <c r="F110" s="127">
        <v>186</v>
      </c>
      <c r="G110" s="128" t="s">
        <v>403</v>
      </c>
      <c r="H110" s="129">
        <v>2</v>
      </c>
      <c r="I110" s="130">
        <v>15</v>
      </c>
      <c r="J110" s="130">
        <v>30</v>
      </c>
      <c r="K110" s="130"/>
      <c r="L110" s="131">
        <v>0</v>
      </c>
      <c r="M110" s="161" t="s">
        <v>2</v>
      </c>
      <c r="N110" s="162"/>
      <c r="O110" s="162" t="s">
        <v>1580</v>
      </c>
      <c r="P110" s="132" t="s">
        <v>1581</v>
      </c>
      <c r="Q110" s="163" t="str">
        <f>MaBM</f>
        <v>TTHT</v>
      </c>
      <c r="R110" s="163" t="str">
        <f>MaKhoa</f>
        <v>CNTT</v>
      </c>
      <c r="S110" s="125" t="str">
        <f t="shared" si="1"/>
        <v>CNTT-TTHT</v>
      </c>
      <c r="T110" s="164"/>
      <c r="U110" s="164"/>
      <c r="V110" s="164"/>
      <c r="W110" s="164"/>
      <c r="X110" s="164"/>
      <c r="Y110" s="164"/>
      <c r="Z110" s="164"/>
      <c r="AA110" s="164"/>
      <c r="AB110" s="164"/>
      <c r="AC110" s="164"/>
      <c r="AD110" s="164"/>
      <c r="AE110" s="164"/>
      <c r="AF110" s="164"/>
      <c r="AG110" s="164"/>
      <c r="AH110" s="164"/>
      <c r="AI110" s="164"/>
      <c r="AJ110" s="164"/>
      <c r="AK110" s="164"/>
      <c r="AL110" s="164"/>
      <c r="AM110" s="164"/>
      <c r="AN110" s="164"/>
      <c r="AO110" s="164"/>
      <c r="AP110" s="164"/>
      <c r="AQ110" s="164"/>
      <c r="AR110" s="164"/>
      <c r="AS110" s="164"/>
      <c r="AT110" s="164"/>
      <c r="AU110" s="164"/>
      <c r="AV110" s="164"/>
      <c r="AW110" s="164"/>
      <c r="AX110" s="164"/>
      <c r="AY110" s="164" t="s">
        <v>20</v>
      </c>
      <c r="AZ110" s="164"/>
      <c r="BA110" s="164"/>
      <c r="BB110" s="164"/>
      <c r="BC110" s="164"/>
      <c r="BD110" s="164"/>
      <c r="BE110" s="164"/>
    </row>
    <row r="111" spans="1:57" x14ac:dyDescent="0.25">
      <c r="A111" s="126" t="s">
        <v>396</v>
      </c>
      <c r="B111" s="126" t="s">
        <v>396</v>
      </c>
      <c r="C111" s="126"/>
      <c r="D111" s="126"/>
      <c r="E111" s="126"/>
      <c r="F111" s="127">
        <v>178</v>
      </c>
      <c r="G111" s="128" t="s">
        <v>1656</v>
      </c>
      <c r="H111" s="129">
        <v>3</v>
      </c>
      <c r="I111" s="130">
        <v>30</v>
      </c>
      <c r="J111" s="130">
        <v>30</v>
      </c>
      <c r="K111" s="130"/>
      <c r="L111" s="131">
        <v>0</v>
      </c>
      <c r="M111" s="161" t="s">
        <v>2</v>
      </c>
      <c r="N111" s="162"/>
      <c r="O111" s="162" t="s">
        <v>1580</v>
      </c>
      <c r="P111" s="132" t="s">
        <v>1581</v>
      </c>
      <c r="Q111" s="163" t="str">
        <f>MaBM</f>
        <v>TTHT</v>
      </c>
      <c r="R111" s="163" t="str">
        <f>MaKhoa</f>
        <v>CNTT</v>
      </c>
      <c r="S111" s="125" t="str">
        <f t="shared" si="1"/>
        <v>CNTT-TTHT</v>
      </c>
      <c r="T111" s="164"/>
      <c r="U111" s="164"/>
      <c r="V111" s="164"/>
      <c r="W111" s="164"/>
      <c r="X111" s="164"/>
      <c r="Y111" s="164"/>
      <c r="Z111" s="164"/>
      <c r="AA111" s="164"/>
      <c r="AB111" s="164"/>
      <c r="AC111" s="164"/>
      <c r="AD111" s="164"/>
      <c r="AE111" s="164" t="s">
        <v>20</v>
      </c>
      <c r="AF111" s="164" t="s">
        <v>20</v>
      </c>
      <c r="AG111" s="164"/>
      <c r="AH111" s="164"/>
      <c r="AI111" s="164"/>
      <c r="AJ111" s="164"/>
      <c r="AK111" s="164"/>
      <c r="AL111" s="164"/>
      <c r="AM111" s="164"/>
      <c r="AN111" s="164"/>
      <c r="AO111" s="164"/>
      <c r="AP111" s="164"/>
      <c r="AQ111" s="164"/>
      <c r="AR111" s="164"/>
      <c r="AS111" s="164"/>
      <c r="AT111" s="164"/>
      <c r="AU111" s="164"/>
      <c r="AV111" s="164"/>
      <c r="AW111" s="164"/>
      <c r="AX111" s="164"/>
      <c r="AY111" s="164"/>
      <c r="AZ111" s="164"/>
      <c r="BA111" s="164"/>
      <c r="BB111" s="164"/>
      <c r="BC111" s="164"/>
      <c r="BD111" s="164"/>
      <c r="BE111" s="164"/>
    </row>
    <row r="112" spans="1:57" x14ac:dyDescent="0.25">
      <c r="A112" s="126"/>
      <c r="B112" s="126"/>
      <c r="C112" s="126"/>
      <c r="D112" s="126" t="s">
        <v>1688</v>
      </c>
      <c r="E112" s="126"/>
      <c r="F112" s="127">
        <v>247</v>
      </c>
      <c r="G112" s="128" t="s">
        <v>1656</v>
      </c>
      <c r="H112" s="129">
        <v>2</v>
      </c>
      <c r="I112" s="130">
        <v>30</v>
      </c>
      <c r="J112" s="130"/>
      <c r="K112" s="130"/>
      <c r="L112" s="131">
        <v>0</v>
      </c>
      <c r="M112" s="161" t="s">
        <v>2</v>
      </c>
      <c r="N112" s="162"/>
      <c r="O112" s="162" t="s">
        <v>1580</v>
      </c>
      <c r="P112" s="132" t="s">
        <v>1581</v>
      </c>
      <c r="Q112" s="163" t="str">
        <f>MaBM</f>
        <v>TTHT</v>
      </c>
      <c r="R112" s="163" t="str">
        <f>MaKhoa</f>
        <v>CNTT</v>
      </c>
      <c r="S112" s="125" t="str">
        <f t="shared" si="1"/>
        <v>CNTT-TTHT</v>
      </c>
      <c r="T112" s="164"/>
      <c r="U112" s="164"/>
      <c r="V112" s="164"/>
      <c r="W112" s="164"/>
      <c r="X112" s="164"/>
      <c r="Y112" s="164"/>
      <c r="Z112" s="164"/>
      <c r="AA112" s="164"/>
      <c r="AB112" s="164"/>
      <c r="AC112" s="164"/>
      <c r="AD112" s="164"/>
      <c r="AE112" s="164"/>
      <c r="AF112" s="164"/>
      <c r="AG112" s="164"/>
      <c r="AH112" s="164"/>
      <c r="AI112" s="164"/>
      <c r="AJ112" s="164"/>
      <c r="AK112" s="164"/>
      <c r="AL112" s="164"/>
      <c r="AM112" s="164"/>
      <c r="AN112" s="164"/>
      <c r="AO112" s="164"/>
      <c r="AP112" s="164"/>
      <c r="AQ112" s="164"/>
      <c r="AR112" s="164"/>
      <c r="AS112" s="164"/>
      <c r="AT112" s="164"/>
      <c r="AU112" s="164"/>
      <c r="AV112" s="164"/>
      <c r="AW112" s="164"/>
      <c r="AX112" s="164"/>
      <c r="AY112" s="164" t="s">
        <v>21</v>
      </c>
      <c r="AZ112" s="164"/>
      <c r="BA112" s="164"/>
      <c r="BB112" s="164"/>
      <c r="BC112" s="164"/>
      <c r="BD112" s="164"/>
      <c r="BE112" s="164"/>
    </row>
    <row r="113" spans="1:57" x14ac:dyDescent="0.25">
      <c r="A113" s="126" t="s">
        <v>1653</v>
      </c>
      <c r="B113" s="126"/>
      <c r="C113" s="126"/>
      <c r="D113" s="126"/>
      <c r="E113" s="126"/>
      <c r="F113" s="127">
        <v>176</v>
      </c>
      <c r="G113" s="128" t="s">
        <v>1654</v>
      </c>
      <c r="H113" s="129">
        <v>3</v>
      </c>
      <c r="I113" s="130">
        <v>30</v>
      </c>
      <c r="J113" s="130">
        <v>30</v>
      </c>
      <c r="K113" s="130"/>
      <c r="L113" s="131">
        <v>0</v>
      </c>
      <c r="M113" s="161" t="s">
        <v>1511</v>
      </c>
      <c r="N113" s="162"/>
      <c r="O113" s="162" t="s">
        <v>1580</v>
      </c>
      <c r="P113" s="132" t="s">
        <v>1581</v>
      </c>
      <c r="Q113" s="163" t="str">
        <f>MaBM</f>
        <v>TTHT</v>
      </c>
      <c r="R113" s="163" t="str">
        <f>MaKhoa</f>
        <v>CNTT</v>
      </c>
      <c r="S113" s="125" t="str">
        <f t="shared" si="1"/>
        <v>CNTT-TTHT</v>
      </c>
      <c r="T113" s="164"/>
      <c r="U113" s="164"/>
      <c r="V113" s="164"/>
      <c r="W113" s="164"/>
      <c r="X113" s="164"/>
      <c r="Y113" s="164"/>
      <c r="Z113" s="164"/>
      <c r="AA113" s="164"/>
      <c r="AB113" s="164"/>
      <c r="AC113" s="164"/>
      <c r="AD113" s="164"/>
      <c r="AE113" s="164"/>
      <c r="AF113" s="164" t="s">
        <v>20</v>
      </c>
      <c r="AG113" s="164"/>
      <c r="AH113" s="164"/>
      <c r="AI113" s="164"/>
      <c r="AJ113" s="164"/>
      <c r="AK113" s="164"/>
      <c r="AL113" s="164"/>
      <c r="AM113" s="164"/>
      <c r="AN113" s="164"/>
      <c r="AO113" s="164"/>
      <c r="AP113" s="164"/>
      <c r="AQ113" s="164"/>
      <c r="AR113" s="164"/>
      <c r="AS113" s="164"/>
      <c r="AT113" s="164"/>
      <c r="AU113" s="164"/>
      <c r="AV113" s="164"/>
      <c r="AW113" s="164"/>
      <c r="AX113" s="164"/>
      <c r="AY113" s="164"/>
      <c r="AZ113" s="164"/>
      <c r="BA113" s="164"/>
      <c r="BB113" s="164"/>
      <c r="BC113" s="164"/>
      <c r="BD113" s="164"/>
      <c r="BE113" s="164"/>
    </row>
    <row r="114" spans="1:57" x14ac:dyDescent="0.25">
      <c r="A114" s="126"/>
      <c r="B114" s="126"/>
      <c r="C114" s="126"/>
      <c r="D114" s="126" t="s">
        <v>1669</v>
      </c>
      <c r="E114" s="126"/>
      <c r="F114" s="127">
        <v>190</v>
      </c>
      <c r="G114" s="128" t="s">
        <v>1670</v>
      </c>
      <c r="H114" s="129">
        <v>3</v>
      </c>
      <c r="I114" s="130">
        <v>30</v>
      </c>
      <c r="J114" s="130">
        <v>30</v>
      </c>
      <c r="K114" s="130"/>
      <c r="L114" s="131">
        <v>0</v>
      </c>
      <c r="M114" s="161" t="s">
        <v>2</v>
      </c>
      <c r="N114" s="162"/>
      <c r="O114" s="162" t="s">
        <v>1580</v>
      </c>
      <c r="P114" s="132" t="s">
        <v>1581</v>
      </c>
      <c r="Q114" s="163" t="str">
        <f>MaBM</f>
        <v>TTHT</v>
      </c>
      <c r="R114" s="163" t="str">
        <f>MaKhoa</f>
        <v>CNTT</v>
      </c>
      <c r="S114" s="125" t="str">
        <f t="shared" si="1"/>
        <v>CNTT-TTHT</v>
      </c>
      <c r="T114" s="164"/>
      <c r="U114" s="164"/>
      <c r="V114" s="164"/>
      <c r="W114" s="164"/>
      <c r="X114" s="164"/>
      <c r="Y114" s="164"/>
      <c r="Z114" s="164"/>
      <c r="AA114" s="164"/>
      <c r="AB114" s="164"/>
      <c r="AC114" s="164"/>
      <c r="AD114" s="164"/>
      <c r="AE114" s="164"/>
      <c r="AF114" s="164"/>
      <c r="AG114" s="164"/>
      <c r="AH114" s="164"/>
      <c r="AI114" s="164"/>
      <c r="AJ114" s="164"/>
      <c r="AK114" s="164"/>
      <c r="AL114" s="164"/>
      <c r="AM114" s="164"/>
      <c r="AN114" s="164"/>
      <c r="AO114" s="164"/>
      <c r="AP114" s="164"/>
      <c r="AQ114" s="164"/>
      <c r="AR114" s="164"/>
      <c r="AS114" s="164"/>
      <c r="AT114" s="164"/>
      <c r="AU114" s="164"/>
      <c r="AV114" s="164"/>
      <c r="AW114" s="164"/>
      <c r="AX114" s="164"/>
      <c r="AY114" s="164" t="s">
        <v>20</v>
      </c>
      <c r="AZ114" s="164"/>
      <c r="BA114" s="164"/>
      <c r="BB114" s="164"/>
      <c r="BC114" s="164"/>
      <c r="BD114" s="164"/>
      <c r="BE114" s="164"/>
    </row>
    <row r="115" spans="1:57" x14ac:dyDescent="0.25">
      <c r="A115" s="126" t="s">
        <v>1655</v>
      </c>
      <c r="B115" s="126"/>
      <c r="C115" s="126"/>
      <c r="D115" s="126"/>
      <c r="E115" s="126"/>
      <c r="F115" s="127">
        <v>177</v>
      </c>
      <c r="G115" s="128" t="s">
        <v>395</v>
      </c>
      <c r="H115" s="129">
        <v>2</v>
      </c>
      <c r="I115" s="130">
        <v>30</v>
      </c>
      <c r="J115" s="130"/>
      <c r="K115" s="130"/>
      <c r="L115" s="131">
        <v>0</v>
      </c>
      <c r="M115" s="161" t="s">
        <v>2</v>
      </c>
      <c r="N115" s="162"/>
      <c r="O115" s="162" t="s">
        <v>1580</v>
      </c>
      <c r="P115" s="132" t="s">
        <v>1581</v>
      </c>
      <c r="Q115" s="163" t="str">
        <f>MaBM</f>
        <v>TTHT</v>
      </c>
      <c r="R115" s="163" t="str">
        <f>MaKhoa</f>
        <v>CNTT</v>
      </c>
      <c r="S115" s="125" t="str">
        <f t="shared" si="1"/>
        <v>CNTT-TTHT</v>
      </c>
      <c r="T115" s="164"/>
      <c r="U115" s="164"/>
      <c r="V115" s="164"/>
      <c r="W115" s="164"/>
      <c r="X115" s="164"/>
      <c r="Y115" s="164"/>
      <c r="Z115" s="164"/>
      <c r="AA115" s="164"/>
      <c r="AB115" s="164"/>
      <c r="AC115" s="164"/>
      <c r="AD115" s="164"/>
      <c r="AE115" s="164"/>
      <c r="AF115" s="164" t="s">
        <v>20</v>
      </c>
      <c r="AG115" s="164"/>
      <c r="AH115" s="164"/>
      <c r="AI115" s="164"/>
      <c r="AJ115" s="164"/>
      <c r="AK115" s="164"/>
      <c r="AL115" s="164"/>
      <c r="AM115" s="164"/>
      <c r="AN115" s="164"/>
      <c r="AO115" s="164"/>
      <c r="AP115" s="164"/>
      <c r="AQ115" s="164"/>
      <c r="AR115" s="164"/>
      <c r="AS115" s="164"/>
      <c r="AT115" s="164"/>
      <c r="AU115" s="164"/>
      <c r="AV115" s="164"/>
      <c r="AW115" s="164"/>
      <c r="AX115" s="164"/>
      <c r="AY115" s="164"/>
      <c r="AZ115" s="164"/>
      <c r="BA115" s="164"/>
      <c r="BB115" s="164"/>
      <c r="BC115" s="164"/>
      <c r="BD115" s="164"/>
      <c r="BE115" s="164"/>
    </row>
    <row r="116" spans="1:57" x14ac:dyDescent="0.25">
      <c r="A116" s="126" t="s">
        <v>390</v>
      </c>
      <c r="B116" s="126"/>
      <c r="C116" s="126"/>
      <c r="D116" s="126" t="s">
        <v>391</v>
      </c>
      <c r="E116" s="126"/>
      <c r="F116" s="127">
        <v>173</v>
      </c>
      <c r="G116" s="128" t="s">
        <v>392</v>
      </c>
      <c r="H116" s="129">
        <v>3</v>
      </c>
      <c r="I116" s="130">
        <v>30</v>
      </c>
      <c r="J116" s="130">
        <v>30</v>
      </c>
      <c r="K116" s="130"/>
      <c r="L116" s="131">
        <v>0</v>
      </c>
      <c r="M116" s="161" t="s">
        <v>2</v>
      </c>
      <c r="N116" s="162"/>
      <c r="O116" s="162" t="s">
        <v>1580</v>
      </c>
      <c r="P116" s="132" t="s">
        <v>1581</v>
      </c>
      <c r="Q116" s="163" t="str">
        <f>MaBM</f>
        <v>TTHT</v>
      </c>
      <c r="R116" s="163" t="str">
        <f>MaKhoa</f>
        <v>CNTT</v>
      </c>
      <c r="S116" s="125" t="str">
        <f t="shared" si="1"/>
        <v>CNTT-TTHT</v>
      </c>
      <c r="T116" s="164"/>
      <c r="U116" s="164"/>
      <c r="V116" s="164"/>
      <c r="W116" s="164"/>
      <c r="X116" s="164"/>
      <c r="Y116" s="164"/>
      <c r="Z116" s="164"/>
      <c r="AA116" s="164"/>
      <c r="AB116" s="164"/>
      <c r="AC116" s="164"/>
      <c r="AD116" s="164"/>
      <c r="AE116" s="164" t="s">
        <v>20</v>
      </c>
      <c r="AF116" s="164" t="s">
        <v>20</v>
      </c>
      <c r="AG116" s="164"/>
      <c r="AH116" s="164"/>
      <c r="AI116" s="164"/>
      <c r="AJ116" s="164"/>
      <c r="AK116" s="164"/>
      <c r="AL116" s="164"/>
      <c r="AM116" s="164"/>
      <c r="AN116" s="164"/>
      <c r="AO116" s="164"/>
      <c r="AP116" s="164"/>
      <c r="AQ116" s="164"/>
      <c r="AR116" s="164"/>
      <c r="AS116" s="164"/>
      <c r="AT116" s="164"/>
      <c r="AU116" s="164"/>
      <c r="AV116" s="164"/>
      <c r="AW116" s="164"/>
      <c r="AX116" s="164" t="s">
        <v>20</v>
      </c>
      <c r="AY116" s="164"/>
      <c r="AZ116" s="164"/>
      <c r="BA116" s="164"/>
      <c r="BB116" s="164"/>
      <c r="BC116" s="164"/>
      <c r="BD116" s="164"/>
      <c r="BE116" s="164"/>
    </row>
    <row r="117" spans="1:57" x14ac:dyDescent="0.25">
      <c r="A117" s="126"/>
      <c r="B117" s="126"/>
      <c r="C117" s="126"/>
      <c r="D117" s="126" t="s">
        <v>1663</v>
      </c>
      <c r="E117" s="126"/>
      <c r="F117" s="127">
        <v>185</v>
      </c>
      <c r="G117" s="128" t="s">
        <v>402</v>
      </c>
      <c r="H117" s="129">
        <v>3</v>
      </c>
      <c r="I117" s="130">
        <v>30</v>
      </c>
      <c r="J117" s="130">
        <v>30</v>
      </c>
      <c r="K117" s="130"/>
      <c r="L117" s="131">
        <v>0</v>
      </c>
      <c r="M117" s="161" t="s">
        <v>2</v>
      </c>
      <c r="N117" s="162"/>
      <c r="O117" s="162" t="s">
        <v>1580</v>
      </c>
      <c r="P117" s="132" t="s">
        <v>1581</v>
      </c>
      <c r="Q117" s="163" t="str">
        <f>MaBM</f>
        <v>TTHT</v>
      </c>
      <c r="R117" s="163" t="str">
        <f>MaKhoa</f>
        <v>CNTT</v>
      </c>
      <c r="S117" s="125" t="str">
        <f t="shared" si="1"/>
        <v>CNTT-TTHT</v>
      </c>
      <c r="T117" s="164"/>
      <c r="U117" s="164"/>
      <c r="V117" s="164"/>
      <c r="W117" s="164"/>
      <c r="X117" s="164"/>
      <c r="Y117" s="164"/>
      <c r="Z117" s="164"/>
      <c r="AA117" s="164"/>
      <c r="AB117" s="164"/>
      <c r="AC117" s="164"/>
      <c r="AD117" s="164"/>
      <c r="AE117" s="164"/>
      <c r="AF117" s="164"/>
      <c r="AG117" s="164"/>
      <c r="AH117" s="164"/>
      <c r="AI117" s="164"/>
      <c r="AJ117" s="164"/>
      <c r="AK117" s="164"/>
      <c r="AL117" s="164"/>
      <c r="AM117" s="164"/>
      <c r="AN117" s="164"/>
      <c r="AO117" s="164"/>
      <c r="AP117" s="164"/>
      <c r="AQ117" s="164"/>
      <c r="AR117" s="164"/>
      <c r="AS117" s="164"/>
      <c r="AT117" s="164"/>
      <c r="AU117" s="164"/>
      <c r="AV117" s="164"/>
      <c r="AW117" s="164"/>
      <c r="AX117" s="164"/>
      <c r="AY117" s="164" t="s">
        <v>20</v>
      </c>
      <c r="AZ117" s="164"/>
      <c r="BA117" s="164"/>
      <c r="BB117" s="164"/>
      <c r="BC117" s="164"/>
      <c r="BD117" s="164"/>
      <c r="BE117" s="164"/>
    </row>
    <row r="118" spans="1:57" x14ac:dyDescent="0.25">
      <c r="A118" s="126" t="s">
        <v>1053</v>
      </c>
      <c r="B118" s="126"/>
      <c r="C118" s="126"/>
      <c r="D118" s="126"/>
      <c r="E118" s="126"/>
      <c r="F118" s="127">
        <v>532</v>
      </c>
      <c r="G118" s="128" t="s">
        <v>1054</v>
      </c>
      <c r="H118" s="129">
        <v>3</v>
      </c>
      <c r="I118" s="130">
        <v>30</v>
      </c>
      <c r="J118" s="130">
        <v>30</v>
      </c>
      <c r="K118" s="130"/>
      <c r="L118" s="131">
        <v>0</v>
      </c>
      <c r="M118" s="165" t="s">
        <v>1511</v>
      </c>
      <c r="N118" s="162"/>
      <c r="O118" s="162" t="s">
        <v>1580</v>
      </c>
      <c r="P118" s="132" t="s">
        <v>1581</v>
      </c>
      <c r="Q118" s="163" t="str">
        <f>MaBM</f>
        <v>TTHT</v>
      </c>
      <c r="R118" s="163" t="str">
        <f>MaKhoa</f>
        <v>CNTT</v>
      </c>
      <c r="S118" s="125" t="str">
        <f t="shared" si="1"/>
        <v>CNTT-TTHT</v>
      </c>
      <c r="T118" s="164"/>
      <c r="U118" s="164"/>
      <c r="V118" s="164"/>
      <c r="W118" s="164"/>
      <c r="X118" s="164"/>
      <c r="Y118" s="164"/>
      <c r="Z118" s="164"/>
      <c r="AA118" s="164"/>
      <c r="AB118" s="164"/>
      <c r="AC118" s="164"/>
      <c r="AD118" s="164"/>
      <c r="AE118" s="164"/>
      <c r="AF118" s="164" t="s">
        <v>20</v>
      </c>
      <c r="AG118" s="164"/>
      <c r="AH118" s="164"/>
      <c r="AI118" s="164"/>
      <c r="AJ118" s="164"/>
      <c r="AK118" s="164"/>
      <c r="AL118" s="164"/>
      <c r="AM118" s="164"/>
      <c r="AN118" s="164"/>
      <c r="AO118" s="164"/>
      <c r="AP118" s="164"/>
      <c r="AQ118" s="164"/>
      <c r="AR118" s="164"/>
      <c r="AS118" s="164"/>
      <c r="AT118" s="164"/>
      <c r="AU118" s="164"/>
      <c r="AV118" s="164"/>
      <c r="AW118" s="164"/>
      <c r="AX118" s="164"/>
      <c r="AY118" s="164"/>
      <c r="AZ118" s="164"/>
      <c r="BA118" s="164"/>
      <c r="BB118" s="164"/>
      <c r="BC118" s="164"/>
      <c r="BD118" s="164"/>
      <c r="BE118" s="164"/>
    </row>
    <row r="119" spans="1:57" x14ac:dyDescent="0.25">
      <c r="A119" s="126" t="s">
        <v>1652</v>
      </c>
      <c r="B119" s="126"/>
      <c r="C119" s="126"/>
      <c r="D119" s="126"/>
      <c r="E119" s="126"/>
      <c r="F119" s="127">
        <v>172</v>
      </c>
      <c r="G119" s="128" t="s">
        <v>389</v>
      </c>
      <c r="H119" s="129">
        <v>3</v>
      </c>
      <c r="I119" s="130">
        <v>45</v>
      </c>
      <c r="J119" s="130"/>
      <c r="K119" s="130"/>
      <c r="L119" s="131">
        <v>0</v>
      </c>
      <c r="M119" s="165" t="s">
        <v>1484</v>
      </c>
      <c r="N119" s="162">
        <v>60</v>
      </c>
      <c r="O119" s="162" t="s">
        <v>1580</v>
      </c>
      <c r="P119" s="132" t="s">
        <v>1581</v>
      </c>
      <c r="Q119" s="163" t="str">
        <f>MaBM</f>
        <v>TTHT</v>
      </c>
      <c r="R119" s="163" t="str">
        <f>MaKhoa</f>
        <v>CNTT</v>
      </c>
      <c r="S119" s="125" t="str">
        <f t="shared" si="1"/>
        <v>CNTT-TTHT</v>
      </c>
      <c r="T119" s="164"/>
      <c r="U119" s="164"/>
      <c r="V119" s="164"/>
      <c r="W119" s="164"/>
      <c r="X119" s="164"/>
      <c r="Y119" s="164"/>
      <c r="Z119" s="164"/>
      <c r="AA119" s="164"/>
      <c r="AB119" s="164"/>
      <c r="AC119" s="164"/>
      <c r="AD119" s="164"/>
      <c r="AE119" s="164"/>
      <c r="AF119" s="164" t="s">
        <v>20</v>
      </c>
      <c r="AG119" s="164"/>
      <c r="AH119" s="164"/>
      <c r="AI119" s="164"/>
      <c r="AJ119" s="164"/>
      <c r="AK119" s="164"/>
      <c r="AL119" s="164"/>
      <c r="AM119" s="164"/>
      <c r="AN119" s="164"/>
      <c r="AO119" s="164"/>
      <c r="AP119" s="164"/>
      <c r="AQ119" s="164"/>
      <c r="AR119" s="164"/>
      <c r="AS119" s="164"/>
      <c r="AT119" s="164"/>
      <c r="AU119" s="164"/>
      <c r="AV119" s="164"/>
      <c r="AW119" s="164"/>
      <c r="AX119" s="164"/>
      <c r="AY119" s="164"/>
      <c r="AZ119" s="164"/>
      <c r="BA119" s="164"/>
      <c r="BB119" s="164"/>
      <c r="BC119" s="164"/>
      <c r="BD119" s="164"/>
      <c r="BE119" s="164"/>
    </row>
    <row r="120" spans="1:57" x14ac:dyDescent="0.25">
      <c r="A120" s="126"/>
      <c r="B120" s="126"/>
      <c r="C120" s="126"/>
      <c r="D120" s="126" t="s">
        <v>1083</v>
      </c>
      <c r="E120" s="126"/>
      <c r="F120" s="127">
        <v>548</v>
      </c>
      <c r="G120" s="128" t="s">
        <v>1084</v>
      </c>
      <c r="H120" s="129">
        <v>2</v>
      </c>
      <c r="I120" s="130">
        <v>30</v>
      </c>
      <c r="J120" s="130"/>
      <c r="K120" s="130"/>
      <c r="L120" s="131">
        <v>0</v>
      </c>
      <c r="M120" s="165" t="s">
        <v>1484</v>
      </c>
      <c r="N120" s="162">
        <v>60</v>
      </c>
      <c r="O120" s="162" t="s">
        <v>1580</v>
      </c>
      <c r="P120" s="132" t="s">
        <v>1581</v>
      </c>
      <c r="Q120" s="163" t="str">
        <f>MaBM</f>
        <v>TTHT</v>
      </c>
      <c r="R120" s="163" t="str">
        <f>MaKhoa</f>
        <v>CNTT</v>
      </c>
      <c r="S120" s="125" t="str">
        <f t="shared" si="1"/>
        <v>CNTT-TTHT</v>
      </c>
      <c r="T120" s="164"/>
      <c r="U120" s="164"/>
      <c r="V120" s="164"/>
      <c r="W120" s="164"/>
      <c r="X120" s="164"/>
      <c r="Y120" s="164"/>
      <c r="Z120" s="164"/>
      <c r="AA120" s="164"/>
      <c r="AB120" s="164"/>
      <c r="AC120" s="164"/>
      <c r="AD120" s="164"/>
      <c r="AE120" s="164"/>
      <c r="AF120" s="164"/>
      <c r="AG120" s="164"/>
      <c r="AH120" s="164"/>
      <c r="AI120" s="164"/>
      <c r="AJ120" s="164"/>
      <c r="AK120" s="164"/>
      <c r="AL120" s="164"/>
      <c r="AM120" s="164"/>
      <c r="AN120" s="164"/>
      <c r="AO120" s="164"/>
      <c r="AP120" s="164"/>
      <c r="AQ120" s="164"/>
      <c r="AR120" s="164"/>
      <c r="AS120" s="164"/>
      <c r="AT120" s="164"/>
      <c r="AU120" s="164"/>
      <c r="AV120" s="164"/>
      <c r="AW120" s="164"/>
      <c r="AX120" s="164"/>
      <c r="AY120" s="164" t="s">
        <v>20</v>
      </c>
      <c r="AZ120" s="164"/>
      <c r="BA120" s="164"/>
      <c r="BB120" s="164"/>
      <c r="BC120" s="164"/>
      <c r="BD120" s="164"/>
      <c r="BE120" s="164"/>
    </row>
    <row r="121" spans="1:57" x14ac:dyDescent="0.25">
      <c r="A121" s="126"/>
      <c r="B121" s="126"/>
      <c r="C121" s="126"/>
      <c r="D121" s="126" t="s">
        <v>1080</v>
      </c>
      <c r="E121" s="126"/>
      <c r="F121" s="127">
        <v>546</v>
      </c>
      <c r="G121" s="128" t="s">
        <v>1739</v>
      </c>
      <c r="H121" s="129">
        <v>2</v>
      </c>
      <c r="I121" s="130">
        <v>30</v>
      </c>
      <c r="J121" s="130"/>
      <c r="K121" s="130"/>
      <c r="L121" s="131">
        <v>0</v>
      </c>
      <c r="M121" s="165"/>
      <c r="N121" s="162"/>
      <c r="O121" s="162" t="s">
        <v>1580</v>
      </c>
      <c r="P121" s="132" t="s">
        <v>1581</v>
      </c>
      <c r="Q121" s="163" t="str">
        <f>MaBM</f>
        <v>TTHT</v>
      </c>
      <c r="R121" s="163" t="str">
        <f>MaKhoa</f>
        <v>CNTT</v>
      </c>
      <c r="S121" s="125" t="str">
        <f t="shared" si="1"/>
        <v>CNTT-TTHT</v>
      </c>
      <c r="T121" s="164"/>
      <c r="U121" s="164"/>
      <c r="V121" s="164"/>
      <c r="W121" s="164"/>
      <c r="X121" s="164"/>
      <c r="Y121" s="164"/>
      <c r="Z121" s="164"/>
      <c r="AA121" s="164"/>
      <c r="AB121" s="164"/>
      <c r="AC121" s="164"/>
      <c r="AD121" s="164"/>
      <c r="AE121" s="164"/>
      <c r="AF121" s="164"/>
      <c r="AG121" s="164"/>
      <c r="AH121" s="164"/>
      <c r="AI121" s="164"/>
      <c r="AJ121" s="164"/>
      <c r="AK121" s="164"/>
      <c r="AL121" s="164"/>
      <c r="AM121" s="164"/>
      <c r="AN121" s="164"/>
      <c r="AO121" s="164"/>
      <c r="AP121" s="164"/>
      <c r="AQ121" s="164"/>
      <c r="AR121" s="164"/>
      <c r="AS121" s="164"/>
      <c r="AT121" s="164"/>
      <c r="AU121" s="164"/>
      <c r="AV121" s="164"/>
      <c r="AW121" s="164"/>
      <c r="AX121" s="164"/>
      <c r="AY121" s="164" t="s">
        <v>20</v>
      </c>
      <c r="AZ121" s="164"/>
      <c r="BA121" s="164"/>
      <c r="BB121" s="164"/>
      <c r="BC121" s="164"/>
      <c r="BD121" s="164"/>
      <c r="BE121" s="164"/>
    </row>
    <row r="122" spans="1:57" x14ac:dyDescent="0.25">
      <c r="A122" s="126" t="s">
        <v>386</v>
      </c>
      <c r="B122" s="126"/>
      <c r="C122" s="126"/>
      <c r="D122" s="126" t="s">
        <v>387</v>
      </c>
      <c r="E122" s="126"/>
      <c r="F122" s="127">
        <v>171</v>
      </c>
      <c r="G122" s="128" t="s">
        <v>388</v>
      </c>
      <c r="H122" s="129">
        <v>3</v>
      </c>
      <c r="I122" s="130">
        <v>45</v>
      </c>
      <c r="J122" s="130"/>
      <c r="K122" s="130"/>
      <c r="L122" s="131">
        <v>0</v>
      </c>
      <c r="M122" s="165" t="s">
        <v>1484</v>
      </c>
      <c r="N122" s="162">
        <v>60</v>
      </c>
      <c r="O122" s="162" t="s">
        <v>1580</v>
      </c>
      <c r="P122" s="132" t="s">
        <v>1581</v>
      </c>
      <c r="Q122" s="163" t="str">
        <f>MaBM</f>
        <v>TTHT</v>
      </c>
      <c r="R122" s="163" t="str">
        <f>MaKhoa</f>
        <v>CNTT</v>
      </c>
      <c r="S122" s="125" t="str">
        <f t="shared" si="1"/>
        <v>CNTT-TTHT</v>
      </c>
      <c r="T122" s="164"/>
      <c r="U122" s="164"/>
      <c r="V122" s="164"/>
      <c r="W122" s="164"/>
      <c r="X122" s="164"/>
      <c r="Y122" s="164"/>
      <c r="Z122" s="164"/>
      <c r="AA122" s="164"/>
      <c r="AB122" s="164"/>
      <c r="AC122" s="164"/>
      <c r="AD122" s="164"/>
      <c r="AE122" s="164"/>
      <c r="AF122" s="164" t="s">
        <v>20</v>
      </c>
      <c r="AG122" s="164"/>
      <c r="AH122" s="164"/>
      <c r="AI122" s="164"/>
      <c r="AJ122" s="164"/>
      <c r="AK122" s="164"/>
      <c r="AL122" s="164"/>
      <c r="AM122" s="164"/>
      <c r="AN122" s="164"/>
      <c r="AO122" s="164"/>
      <c r="AP122" s="164"/>
      <c r="AQ122" s="164"/>
      <c r="AR122" s="164"/>
      <c r="AS122" s="164"/>
      <c r="AT122" s="164"/>
      <c r="AU122" s="164"/>
      <c r="AV122" s="164"/>
      <c r="AW122" s="164"/>
      <c r="AX122" s="164"/>
      <c r="AY122" s="164" t="s">
        <v>20</v>
      </c>
      <c r="AZ122" s="164"/>
      <c r="BA122" s="164"/>
      <c r="BB122" s="164"/>
      <c r="BC122" s="164"/>
      <c r="BD122" s="164"/>
      <c r="BE122" s="164"/>
    </row>
    <row r="123" spans="1:57" x14ac:dyDescent="0.25">
      <c r="A123" s="126" t="s">
        <v>1684</v>
      </c>
      <c r="B123" s="126"/>
      <c r="C123" s="126"/>
      <c r="D123" s="126"/>
      <c r="E123" s="126"/>
      <c r="F123" s="127">
        <v>243</v>
      </c>
      <c r="G123" s="128" t="s">
        <v>522</v>
      </c>
      <c r="H123" s="129">
        <v>2</v>
      </c>
      <c r="I123" s="130">
        <v>30</v>
      </c>
      <c r="J123" s="130"/>
      <c r="K123" s="130"/>
      <c r="L123" s="131">
        <v>0</v>
      </c>
      <c r="M123" s="165"/>
      <c r="N123" s="162"/>
      <c r="O123" s="162" t="s">
        <v>1580</v>
      </c>
      <c r="P123" s="132" t="s">
        <v>1581</v>
      </c>
      <c r="Q123" s="163" t="str">
        <f>MaBM</f>
        <v>TTHT</v>
      </c>
      <c r="R123" s="163" t="str">
        <f>MaKhoa</f>
        <v>CNTT</v>
      </c>
      <c r="S123" s="125" t="str">
        <f t="shared" si="1"/>
        <v>CNTT-TTHT</v>
      </c>
      <c r="T123" s="164"/>
      <c r="U123" s="164"/>
      <c r="V123" s="164"/>
      <c r="W123" s="164"/>
      <c r="X123" s="164"/>
      <c r="Y123" s="164"/>
      <c r="Z123" s="164"/>
      <c r="AA123" s="164"/>
      <c r="AB123" s="164"/>
      <c r="AC123" s="164"/>
      <c r="AD123" s="164"/>
      <c r="AE123" s="164"/>
      <c r="AF123" s="164" t="s">
        <v>21</v>
      </c>
      <c r="AG123" s="164"/>
      <c r="AH123" s="164"/>
      <c r="AI123" s="164"/>
      <c r="AJ123" s="164"/>
      <c r="AK123" s="164"/>
      <c r="AL123" s="164"/>
      <c r="AM123" s="164"/>
      <c r="AN123" s="164"/>
      <c r="AO123" s="164"/>
      <c r="AP123" s="164"/>
      <c r="AQ123" s="164"/>
      <c r="AR123" s="164"/>
      <c r="AS123" s="164"/>
      <c r="AT123" s="164"/>
      <c r="AU123" s="164"/>
      <c r="AV123" s="164"/>
      <c r="AW123" s="164"/>
      <c r="AX123" s="164"/>
      <c r="AY123" s="164"/>
      <c r="AZ123" s="164"/>
      <c r="BA123" s="164"/>
      <c r="BB123" s="164"/>
      <c r="BC123" s="164"/>
      <c r="BD123" s="164"/>
      <c r="BE123" s="164"/>
    </row>
    <row r="124" spans="1:57" x14ac:dyDescent="0.25">
      <c r="A124" s="126" t="s">
        <v>1248</v>
      </c>
      <c r="B124" s="126"/>
      <c r="C124" s="126"/>
      <c r="D124" s="126"/>
      <c r="E124" s="126"/>
      <c r="F124" s="127">
        <v>621</v>
      </c>
      <c r="G124" s="128" t="s">
        <v>1249</v>
      </c>
      <c r="H124" s="129">
        <v>2</v>
      </c>
      <c r="I124" s="130">
        <v>30</v>
      </c>
      <c r="J124" s="130"/>
      <c r="K124" s="130"/>
      <c r="L124" s="131">
        <v>0</v>
      </c>
      <c r="M124" s="165"/>
      <c r="N124" s="162"/>
      <c r="O124" s="162" t="s">
        <v>1580</v>
      </c>
      <c r="P124" s="132" t="s">
        <v>1581</v>
      </c>
      <c r="Q124" s="163" t="str">
        <f>MaBM</f>
        <v>TTHT</v>
      </c>
      <c r="R124" s="163" t="str">
        <f>MaKhoa</f>
        <v>CNTT</v>
      </c>
      <c r="S124" s="125" t="str">
        <f t="shared" si="1"/>
        <v>CNTT-TTHT</v>
      </c>
      <c r="T124" s="164"/>
      <c r="U124" s="164"/>
      <c r="V124" s="164"/>
      <c r="W124" s="164"/>
      <c r="X124" s="164"/>
      <c r="Y124" s="164"/>
      <c r="Z124" s="164"/>
      <c r="AA124" s="164"/>
      <c r="AB124" s="164"/>
      <c r="AC124" s="164"/>
      <c r="AD124" s="164"/>
      <c r="AE124" s="164"/>
      <c r="AF124" s="164" t="s">
        <v>21</v>
      </c>
      <c r="AG124" s="164"/>
      <c r="AH124" s="164"/>
      <c r="AI124" s="164"/>
      <c r="AJ124" s="164"/>
      <c r="AK124" s="164"/>
      <c r="AL124" s="164"/>
      <c r="AM124" s="164"/>
      <c r="AN124" s="164"/>
      <c r="AO124" s="164"/>
      <c r="AP124" s="164"/>
      <c r="AQ124" s="164"/>
      <c r="AR124" s="164"/>
      <c r="AS124" s="164"/>
      <c r="AT124" s="164"/>
      <c r="AU124" s="164"/>
      <c r="AV124" s="164"/>
      <c r="AW124" s="164"/>
      <c r="AX124" s="164"/>
      <c r="AY124" s="164"/>
      <c r="AZ124" s="164"/>
      <c r="BA124" s="164"/>
      <c r="BB124" s="164"/>
      <c r="BC124" s="164"/>
      <c r="BD124" s="164"/>
      <c r="BE124" s="164"/>
    </row>
    <row r="125" spans="1:57" x14ac:dyDescent="0.25">
      <c r="A125" s="126" t="s">
        <v>1051</v>
      </c>
      <c r="B125" s="126"/>
      <c r="C125" s="126"/>
      <c r="D125" s="126"/>
      <c r="E125" s="126"/>
      <c r="F125" s="127">
        <v>531</v>
      </c>
      <c r="G125" s="128" t="s">
        <v>1052</v>
      </c>
      <c r="H125" s="129">
        <v>3</v>
      </c>
      <c r="I125" s="130">
        <v>30</v>
      </c>
      <c r="J125" s="130">
        <v>30</v>
      </c>
      <c r="K125" s="130"/>
      <c r="L125" s="131">
        <v>0</v>
      </c>
      <c r="M125" s="165"/>
      <c r="N125" s="162"/>
      <c r="O125" s="162" t="s">
        <v>1580</v>
      </c>
      <c r="P125" s="132" t="s">
        <v>1581</v>
      </c>
      <c r="Q125" s="163" t="str">
        <f>MaBM</f>
        <v>TTHT</v>
      </c>
      <c r="R125" s="163" t="str">
        <f>MaKhoa</f>
        <v>CNTT</v>
      </c>
      <c r="S125" s="125" t="str">
        <f t="shared" si="1"/>
        <v>CNTT-TTHT</v>
      </c>
      <c r="T125" s="164"/>
      <c r="U125" s="164"/>
      <c r="V125" s="164"/>
      <c r="W125" s="164"/>
      <c r="X125" s="164"/>
      <c r="Y125" s="164"/>
      <c r="Z125" s="164"/>
      <c r="AA125" s="164"/>
      <c r="AB125" s="164"/>
      <c r="AC125" s="164"/>
      <c r="AD125" s="164"/>
      <c r="AE125" s="164"/>
      <c r="AF125" s="164" t="s">
        <v>20</v>
      </c>
      <c r="AG125" s="164"/>
      <c r="AH125" s="164"/>
      <c r="AI125" s="164"/>
      <c r="AJ125" s="164"/>
      <c r="AK125" s="164"/>
      <c r="AL125" s="164"/>
      <c r="AM125" s="164"/>
      <c r="AN125" s="164"/>
      <c r="AO125" s="164"/>
      <c r="AP125" s="164"/>
      <c r="AQ125" s="164"/>
      <c r="AR125" s="164"/>
      <c r="AS125" s="164"/>
      <c r="AT125" s="164"/>
      <c r="AU125" s="164"/>
      <c r="AV125" s="164"/>
      <c r="AW125" s="164"/>
      <c r="AX125" s="164"/>
      <c r="AY125" s="164"/>
      <c r="AZ125" s="164"/>
      <c r="BA125" s="164"/>
      <c r="BB125" s="164"/>
      <c r="BC125" s="164"/>
      <c r="BD125" s="164"/>
      <c r="BE125" s="164"/>
    </row>
    <row r="126" spans="1:57" x14ac:dyDescent="0.25">
      <c r="A126" s="126" t="s">
        <v>1658</v>
      </c>
      <c r="B126" s="126"/>
      <c r="C126" s="126"/>
      <c r="D126" s="126"/>
      <c r="E126" s="126"/>
      <c r="F126" s="127">
        <v>180</v>
      </c>
      <c r="G126" s="128" t="s">
        <v>1659</v>
      </c>
      <c r="H126" s="129">
        <v>3</v>
      </c>
      <c r="I126" s="130">
        <v>30</v>
      </c>
      <c r="J126" s="130">
        <v>30</v>
      </c>
      <c r="K126" s="130"/>
      <c r="L126" s="131">
        <v>0</v>
      </c>
      <c r="M126" s="165" t="s">
        <v>1511</v>
      </c>
      <c r="N126" s="162"/>
      <c r="O126" s="162" t="s">
        <v>1580</v>
      </c>
      <c r="P126" s="132" t="s">
        <v>1581</v>
      </c>
      <c r="Q126" s="163" t="str">
        <f>MaBM</f>
        <v>TTHT</v>
      </c>
      <c r="R126" s="163" t="str">
        <f>MaKhoa</f>
        <v>CNTT</v>
      </c>
      <c r="S126" s="125" t="str">
        <f t="shared" si="1"/>
        <v>CNTT-TTHT</v>
      </c>
      <c r="T126" s="164"/>
      <c r="U126" s="164"/>
      <c r="V126" s="164"/>
      <c r="W126" s="164"/>
      <c r="X126" s="164"/>
      <c r="Y126" s="164"/>
      <c r="Z126" s="164"/>
      <c r="AA126" s="164"/>
      <c r="AB126" s="164"/>
      <c r="AC126" s="164"/>
      <c r="AD126" s="164"/>
      <c r="AE126" s="164"/>
      <c r="AF126" s="164" t="s">
        <v>20</v>
      </c>
      <c r="AG126" s="164"/>
      <c r="AH126" s="164"/>
      <c r="AI126" s="164"/>
      <c r="AJ126" s="164"/>
      <c r="AK126" s="164"/>
      <c r="AL126" s="164"/>
      <c r="AM126" s="164"/>
      <c r="AN126" s="164"/>
      <c r="AO126" s="164"/>
      <c r="AP126" s="164"/>
      <c r="AQ126" s="164"/>
      <c r="AR126" s="164"/>
      <c r="AS126" s="164"/>
      <c r="AT126" s="164"/>
      <c r="AU126" s="164"/>
      <c r="AV126" s="164"/>
      <c r="AW126" s="164"/>
      <c r="AX126" s="164"/>
      <c r="AY126" s="164"/>
      <c r="AZ126" s="164"/>
      <c r="BA126" s="164"/>
      <c r="BB126" s="164"/>
      <c r="BC126" s="164"/>
      <c r="BD126" s="164"/>
      <c r="BE126" s="164"/>
    </row>
    <row r="127" spans="1:57" x14ac:dyDescent="0.25">
      <c r="A127" s="126"/>
      <c r="B127" s="126"/>
      <c r="C127" s="126"/>
      <c r="D127" s="126" t="s">
        <v>1078</v>
      </c>
      <c r="E127" s="126"/>
      <c r="F127" s="127">
        <v>544</v>
      </c>
      <c r="G127" s="128" t="s">
        <v>1659</v>
      </c>
      <c r="H127" s="129">
        <v>3</v>
      </c>
      <c r="I127" s="130">
        <v>30</v>
      </c>
      <c r="J127" s="130">
        <v>30</v>
      </c>
      <c r="K127" s="130"/>
      <c r="L127" s="131">
        <v>0</v>
      </c>
      <c r="M127" s="165"/>
      <c r="N127" s="162"/>
      <c r="O127" s="162" t="s">
        <v>1580</v>
      </c>
      <c r="P127" s="132" t="s">
        <v>1581</v>
      </c>
      <c r="Q127" s="163" t="str">
        <f>MaBM</f>
        <v>TTHT</v>
      </c>
      <c r="R127" s="163" t="str">
        <f>MaKhoa</f>
        <v>CNTT</v>
      </c>
      <c r="S127" s="125" t="str">
        <f t="shared" si="1"/>
        <v>CNTT-TTHT</v>
      </c>
      <c r="T127" s="164"/>
      <c r="U127" s="164"/>
      <c r="V127" s="164"/>
      <c r="W127" s="164"/>
      <c r="X127" s="164"/>
      <c r="Y127" s="164"/>
      <c r="Z127" s="164"/>
      <c r="AA127" s="164"/>
      <c r="AB127" s="164"/>
      <c r="AC127" s="164"/>
      <c r="AD127" s="164"/>
      <c r="AE127" s="164"/>
      <c r="AF127" s="164"/>
      <c r="AG127" s="164"/>
      <c r="AH127" s="164"/>
      <c r="AI127" s="164"/>
      <c r="AJ127" s="164"/>
      <c r="AK127" s="164"/>
      <c r="AL127" s="164"/>
      <c r="AM127" s="164"/>
      <c r="AN127" s="164"/>
      <c r="AO127" s="164"/>
      <c r="AP127" s="164"/>
      <c r="AQ127" s="164"/>
      <c r="AR127" s="164"/>
      <c r="AS127" s="164"/>
      <c r="AT127" s="164"/>
      <c r="AU127" s="164"/>
      <c r="AV127" s="164"/>
      <c r="AW127" s="164"/>
      <c r="AX127" s="164"/>
      <c r="AY127" s="164" t="s">
        <v>20</v>
      </c>
      <c r="AZ127" s="164"/>
      <c r="BA127" s="164"/>
      <c r="BB127" s="164"/>
      <c r="BC127" s="164"/>
      <c r="BD127" s="164"/>
      <c r="BE127" s="164"/>
    </row>
    <row r="128" spans="1:57" x14ac:dyDescent="0.25">
      <c r="A128" s="126" t="s">
        <v>1043</v>
      </c>
      <c r="B128" s="126"/>
      <c r="C128" s="126"/>
      <c r="D128" s="126"/>
      <c r="E128" s="126"/>
      <c r="F128" s="127">
        <v>527</v>
      </c>
      <c r="G128" s="128" t="s">
        <v>1044</v>
      </c>
      <c r="H128" s="129">
        <v>3</v>
      </c>
      <c r="I128" s="130">
        <v>30</v>
      </c>
      <c r="J128" s="130">
        <v>30</v>
      </c>
      <c r="K128" s="130"/>
      <c r="L128" s="131">
        <v>0</v>
      </c>
      <c r="M128" s="165" t="s">
        <v>1511</v>
      </c>
      <c r="N128" s="162"/>
      <c r="O128" s="162" t="s">
        <v>1580</v>
      </c>
      <c r="P128" s="132" t="s">
        <v>1581</v>
      </c>
      <c r="Q128" s="163" t="str">
        <f>MaBM</f>
        <v>TTHT</v>
      </c>
      <c r="R128" s="163" t="str">
        <f>MaKhoa</f>
        <v>CNTT</v>
      </c>
      <c r="S128" s="125" t="str">
        <f t="shared" si="1"/>
        <v>CNTT-TTHT</v>
      </c>
      <c r="T128" s="164"/>
      <c r="U128" s="164"/>
      <c r="V128" s="164"/>
      <c r="W128" s="164"/>
      <c r="X128" s="164"/>
      <c r="Y128" s="164"/>
      <c r="Z128" s="164"/>
      <c r="AA128" s="164"/>
      <c r="AB128" s="164"/>
      <c r="AC128" s="164"/>
      <c r="AD128" s="164"/>
      <c r="AE128" s="164"/>
      <c r="AF128" s="164" t="s">
        <v>20</v>
      </c>
      <c r="AG128" s="164"/>
      <c r="AH128" s="164"/>
      <c r="AI128" s="164"/>
      <c r="AJ128" s="164"/>
      <c r="AK128" s="164"/>
      <c r="AL128" s="164"/>
      <c r="AM128" s="164"/>
      <c r="AN128" s="164"/>
      <c r="AO128" s="164"/>
      <c r="AP128" s="164"/>
      <c r="AQ128" s="164"/>
      <c r="AR128" s="164"/>
      <c r="AS128" s="164"/>
      <c r="AT128" s="164"/>
      <c r="AU128" s="164"/>
      <c r="AV128" s="164"/>
      <c r="AW128" s="164"/>
      <c r="AX128" s="164"/>
      <c r="AY128" s="164"/>
      <c r="AZ128" s="164"/>
      <c r="BA128" s="164"/>
      <c r="BB128" s="164"/>
      <c r="BC128" s="164"/>
      <c r="BD128" s="164"/>
      <c r="BE128" s="164"/>
    </row>
    <row r="129" spans="1:57" x14ac:dyDescent="0.25">
      <c r="A129" s="126" t="s">
        <v>73</v>
      </c>
      <c r="B129" s="126"/>
      <c r="C129" s="126"/>
      <c r="D129" s="126" t="s">
        <v>74</v>
      </c>
      <c r="E129" s="126"/>
      <c r="F129" s="127">
        <v>22</v>
      </c>
      <c r="G129" s="128" t="s">
        <v>72</v>
      </c>
      <c r="H129" s="129">
        <v>3</v>
      </c>
      <c r="I129" s="130">
        <v>30</v>
      </c>
      <c r="J129" s="130">
        <v>30</v>
      </c>
      <c r="K129" s="130"/>
      <c r="L129" s="131">
        <v>0</v>
      </c>
      <c r="M129" s="161" t="s">
        <v>2</v>
      </c>
      <c r="N129" s="162"/>
      <c r="O129" s="162" t="s">
        <v>1580</v>
      </c>
      <c r="P129" s="132" t="s">
        <v>1581</v>
      </c>
      <c r="Q129" s="163" t="str">
        <f>MaBM</f>
        <v>TTHT</v>
      </c>
      <c r="R129" s="163" t="str">
        <f>MaKhoa</f>
        <v>CNTT</v>
      </c>
      <c r="S129" s="125" t="str">
        <f t="shared" si="1"/>
        <v>CNTT-TTHT</v>
      </c>
      <c r="T129" s="164" t="s">
        <v>20</v>
      </c>
      <c r="U129" s="164" t="s">
        <v>20</v>
      </c>
      <c r="V129" s="164" t="s">
        <v>20</v>
      </c>
      <c r="W129" s="164" t="s">
        <v>20</v>
      </c>
      <c r="X129" s="164" t="s">
        <v>20</v>
      </c>
      <c r="Y129" s="164" t="s">
        <v>20</v>
      </c>
      <c r="Z129" s="164" t="s">
        <v>20</v>
      </c>
      <c r="AA129" s="164" t="s">
        <v>20</v>
      </c>
      <c r="AB129" s="164" t="s">
        <v>20</v>
      </c>
      <c r="AC129" s="164" t="s">
        <v>20</v>
      </c>
      <c r="AD129" s="164" t="s">
        <v>20</v>
      </c>
      <c r="AE129" s="164" t="s">
        <v>20</v>
      </c>
      <c r="AF129" s="164"/>
      <c r="AG129" s="164" t="s">
        <v>20</v>
      </c>
      <c r="AH129" s="164" t="s">
        <v>20</v>
      </c>
      <c r="AI129" s="164" t="s">
        <v>20</v>
      </c>
      <c r="AJ129" s="164" t="s">
        <v>20</v>
      </c>
      <c r="AK129" s="164" t="s">
        <v>20</v>
      </c>
      <c r="AL129" s="164" t="s">
        <v>20</v>
      </c>
      <c r="AM129" s="164"/>
      <c r="AN129" s="164" t="s">
        <v>20</v>
      </c>
      <c r="AO129" s="164" t="s">
        <v>20</v>
      </c>
      <c r="AP129" s="164" t="s">
        <v>20</v>
      </c>
      <c r="AQ129" s="164"/>
      <c r="AR129" s="164" t="s">
        <v>20</v>
      </c>
      <c r="AS129" s="164"/>
      <c r="AT129" s="164" t="s">
        <v>20</v>
      </c>
      <c r="AU129" s="164" t="s">
        <v>20</v>
      </c>
      <c r="AV129" s="164" t="s">
        <v>20</v>
      </c>
      <c r="AW129" s="164" t="s">
        <v>20</v>
      </c>
      <c r="AX129" s="164" t="s">
        <v>20</v>
      </c>
      <c r="AY129" s="164"/>
      <c r="AZ129" s="164" t="s">
        <v>20</v>
      </c>
      <c r="BA129" s="164" t="s">
        <v>20</v>
      </c>
      <c r="BB129" s="164" t="s">
        <v>20</v>
      </c>
      <c r="BC129" s="164" t="s">
        <v>20</v>
      </c>
      <c r="BD129" s="164" t="s">
        <v>20</v>
      </c>
      <c r="BE129" s="164"/>
    </row>
    <row r="130" spans="1:57" x14ac:dyDescent="0.25">
      <c r="A130" s="126" t="s">
        <v>75</v>
      </c>
      <c r="B130" s="126"/>
      <c r="C130" s="126"/>
      <c r="D130" s="126" t="s">
        <v>76</v>
      </c>
      <c r="E130" s="126"/>
      <c r="F130" s="127">
        <v>23</v>
      </c>
      <c r="G130" s="128" t="s">
        <v>72</v>
      </c>
      <c r="H130" s="129">
        <v>3</v>
      </c>
      <c r="I130" s="130">
        <v>30</v>
      </c>
      <c r="J130" s="130">
        <v>30</v>
      </c>
      <c r="K130" s="130"/>
      <c r="L130" s="131">
        <v>0</v>
      </c>
      <c r="M130" s="161" t="s">
        <v>2</v>
      </c>
      <c r="N130" s="162"/>
      <c r="O130" s="162" t="s">
        <v>1580</v>
      </c>
      <c r="P130" s="132" t="s">
        <v>1581</v>
      </c>
      <c r="Q130" s="163" t="str">
        <f>MaBM</f>
        <v>TTHT</v>
      </c>
      <c r="R130" s="163" t="str">
        <f>MaKhoa</f>
        <v>CNTT</v>
      </c>
      <c r="S130" s="125" t="str">
        <f t="shared" si="1"/>
        <v>CNTT-TTHT</v>
      </c>
      <c r="T130" s="164"/>
      <c r="U130" s="164"/>
      <c r="V130" s="164"/>
      <c r="W130" s="164"/>
      <c r="X130" s="164"/>
      <c r="Y130" s="164"/>
      <c r="Z130" s="164"/>
      <c r="AA130" s="164"/>
      <c r="AB130" s="164"/>
      <c r="AC130" s="164"/>
      <c r="AD130" s="164"/>
      <c r="AE130" s="164"/>
      <c r="AF130" s="164" t="s">
        <v>20</v>
      </c>
      <c r="AG130" s="164"/>
      <c r="AH130" s="164"/>
      <c r="AI130" s="164"/>
      <c r="AJ130" s="164"/>
      <c r="AK130" s="164"/>
      <c r="AL130" s="164"/>
      <c r="AM130" s="164"/>
      <c r="AN130" s="164"/>
      <c r="AO130" s="164"/>
      <c r="AP130" s="164"/>
      <c r="AQ130" s="164"/>
      <c r="AR130" s="164"/>
      <c r="AS130" s="164"/>
      <c r="AT130" s="164"/>
      <c r="AU130" s="164"/>
      <c r="AV130" s="164"/>
      <c r="AW130" s="164"/>
      <c r="AX130" s="164"/>
      <c r="AY130" s="164"/>
      <c r="AZ130" s="164"/>
      <c r="BA130" s="164"/>
      <c r="BB130" s="164"/>
      <c r="BC130" s="164"/>
      <c r="BD130" s="164"/>
      <c r="BE130" s="164"/>
    </row>
    <row r="131" spans="1:57" x14ac:dyDescent="0.25">
      <c r="A131" s="126"/>
      <c r="B131" s="126"/>
      <c r="C131" s="126"/>
      <c r="D131" s="126" t="s">
        <v>77</v>
      </c>
      <c r="E131" s="126"/>
      <c r="F131" s="127">
        <v>24</v>
      </c>
      <c r="G131" s="128" t="s">
        <v>72</v>
      </c>
      <c r="H131" s="129">
        <v>2</v>
      </c>
      <c r="I131" s="130">
        <v>30</v>
      </c>
      <c r="J131" s="130"/>
      <c r="K131" s="130"/>
      <c r="L131" s="131">
        <v>0</v>
      </c>
      <c r="M131" s="161" t="s">
        <v>2</v>
      </c>
      <c r="N131" s="162"/>
      <c r="O131" s="162" t="s">
        <v>1580</v>
      </c>
      <c r="P131" s="132" t="s">
        <v>1581</v>
      </c>
      <c r="Q131" s="163" t="str">
        <f>MaBM</f>
        <v>TTHT</v>
      </c>
      <c r="R131" s="163" t="str">
        <f>MaKhoa</f>
        <v>CNTT</v>
      </c>
      <c r="S131" s="125" t="str">
        <f t="shared" si="1"/>
        <v>CNTT-TTHT</v>
      </c>
      <c r="T131" s="164"/>
      <c r="U131" s="164"/>
      <c r="V131" s="164"/>
      <c r="W131" s="164"/>
      <c r="X131" s="164"/>
      <c r="Y131" s="164"/>
      <c r="Z131" s="164"/>
      <c r="AA131" s="164"/>
      <c r="AB131" s="164"/>
      <c r="AC131" s="164"/>
      <c r="AD131" s="164"/>
      <c r="AE131" s="164"/>
      <c r="AF131" s="164"/>
      <c r="AG131" s="164"/>
      <c r="AH131" s="164"/>
      <c r="AI131" s="164"/>
      <c r="AJ131" s="164"/>
      <c r="AK131" s="164"/>
      <c r="AL131" s="164"/>
      <c r="AM131" s="164"/>
      <c r="AN131" s="164"/>
      <c r="AO131" s="164"/>
      <c r="AP131" s="164"/>
      <c r="AQ131" s="164"/>
      <c r="AR131" s="164"/>
      <c r="AS131" s="164"/>
      <c r="AT131" s="164"/>
      <c r="AU131" s="164"/>
      <c r="AV131" s="164"/>
      <c r="AW131" s="164"/>
      <c r="AX131" s="164"/>
      <c r="AY131" s="164" t="s">
        <v>20</v>
      </c>
      <c r="AZ131" s="164"/>
      <c r="BA131" s="164"/>
      <c r="BB131" s="164"/>
      <c r="BC131" s="164"/>
      <c r="BD131" s="164"/>
      <c r="BE131" s="164"/>
    </row>
    <row r="132" spans="1:57" x14ac:dyDescent="0.25">
      <c r="A132" s="126"/>
      <c r="B132" s="126"/>
      <c r="C132" s="126"/>
      <c r="D132" s="126" t="s">
        <v>1662</v>
      </c>
      <c r="E132" s="126"/>
      <c r="F132" s="127">
        <v>184</v>
      </c>
      <c r="G132" s="128" t="s">
        <v>401</v>
      </c>
      <c r="H132" s="129">
        <v>3</v>
      </c>
      <c r="I132" s="130">
        <v>30</v>
      </c>
      <c r="J132" s="130">
        <v>30</v>
      </c>
      <c r="K132" s="130"/>
      <c r="L132" s="131">
        <v>0</v>
      </c>
      <c r="M132" s="161" t="s">
        <v>2</v>
      </c>
      <c r="N132" s="162"/>
      <c r="O132" s="162" t="s">
        <v>1580</v>
      </c>
      <c r="P132" s="132" t="s">
        <v>1581</v>
      </c>
      <c r="Q132" s="163" t="str">
        <f>MaBM</f>
        <v>TTHT</v>
      </c>
      <c r="R132" s="163" t="str">
        <f>MaKhoa</f>
        <v>CNTT</v>
      </c>
      <c r="S132" s="125" t="str">
        <f t="shared" ref="S132:S195" si="2">+R132&amp;"-"&amp;Q132</f>
        <v>CNTT-TTHT</v>
      </c>
      <c r="T132" s="164"/>
      <c r="U132" s="164"/>
      <c r="V132" s="164"/>
      <c r="W132" s="164"/>
      <c r="X132" s="164"/>
      <c r="Y132" s="164"/>
      <c r="Z132" s="164"/>
      <c r="AA132" s="164"/>
      <c r="AB132" s="164"/>
      <c r="AC132" s="164"/>
      <c r="AD132" s="164"/>
      <c r="AE132" s="164"/>
      <c r="AF132" s="164"/>
      <c r="AG132" s="164"/>
      <c r="AH132" s="164"/>
      <c r="AI132" s="164"/>
      <c r="AJ132" s="164"/>
      <c r="AK132" s="164"/>
      <c r="AL132" s="164"/>
      <c r="AM132" s="164"/>
      <c r="AN132" s="164"/>
      <c r="AO132" s="164"/>
      <c r="AP132" s="164"/>
      <c r="AQ132" s="164"/>
      <c r="AR132" s="164"/>
      <c r="AS132" s="164"/>
      <c r="AT132" s="164"/>
      <c r="AU132" s="164"/>
      <c r="AV132" s="164"/>
      <c r="AW132" s="164"/>
      <c r="AX132" s="164"/>
      <c r="AY132" s="164" t="s">
        <v>20</v>
      </c>
      <c r="AZ132" s="164"/>
      <c r="BA132" s="164"/>
      <c r="BB132" s="164"/>
      <c r="BC132" s="164"/>
      <c r="BD132" s="164"/>
      <c r="BE132" s="164"/>
    </row>
    <row r="133" spans="1:57" x14ac:dyDescent="0.25">
      <c r="A133" s="126"/>
      <c r="B133" s="126"/>
      <c r="C133" s="126" t="s">
        <v>1608</v>
      </c>
      <c r="D133" s="126"/>
      <c r="E133" s="126"/>
      <c r="F133" s="127">
        <v>55</v>
      </c>
      <c r="G133" s="128" t="s">
        <v>157</v>
      </c>
      <c r="H133" s="129">
        <v>2</v>
      </c>
      <c r="I133" s="130">
        <v>30</v>
      </c>
      <c r="J133" s="130"/>
      <c r="K133" s="130"/>
      <c r="L133" s="131">
        <v>0</v>
      </c>
      <c r="M133" s="165" t="s">
        <v>1484</v>
      </c>
      <c r="N133" s="162">
        <v>60</v>
      </c>
      <c r="O133" s="162" t="s">
        <v>1609</v>
      </c>
      <c r="P133" s="132" t="s">
        <v>1590</v>
      </c>
      <c r="Q133" s="163" t="str">
        <f>MaBM</f>
        <v>CSCO</v>
      </c>
      <c r="R133" s="163" t="str">
        <f>MaKhoa</f>
        <v>CSKT</v>
      </c>
      <c r="S133" s="125" t="str">
        <f t="shared" si="2"/>
        <v>CSKT-CSCO</v>
      </c>
      <c r="T133" s="164"/>
      <c r="U133" s="164"/>
      <c r="V133" s="164"/>
      <c r="W133" s="164"/>
      <c r="X133" s="164"/>
      <c r="Y133" s="164"/>
      <c r="Z133" s="164"/>
      <c r="AA133" s="164"/>
      <c r="AB133" s="164"/>
      <c r="AC133" s="164"/>
      <c r="AD133" s="164"/>
      <c r="AE133" s="164"/>
      <c r="AF133" s="164"/>
      <c r="AG133" s="164"/>
      <c r="AH133" s="164"/>
      <c r="AI133" s="164"/>
      <c r="AJ133" s="164"/>
      <c r="AK133" s="164"/>
      <c r="AL133" s="164"/>
      <c r="AM133" s="164"/>
      <c r="AN133" s="164"/>
      <c r="AO133" s="164"/>
      <c r="AP133" s="164"/>
      <c r="AQ133" s="164"/>
      <c r="AR133" s="164"/>
      <c r="AS133" s="164"/>
      <c r="AT133" s="164"/>
      <c r="AU133" s="164"/>
      <c r="AV133" s="164"/>
      <c r="AW133" s="164"/>
      <c r="AX133" s="164"/>
      <c r="AY133" s="164"/>
      <c r="AZ133" s="164"/>
      <c r="BA133" s="164"/>
      <c r="BB133" s="164"/>
      <c r="BC133" s="164"/>
      <c r="BD133" s="164"/>
      <c r="BE133" s="164"/>
    </row>
    <row r="134" spans="1:57" x14ac:dyDescent="0.25">
      <c r="A134" s="126" t="s">
        <v>156</v>
      </c>
      <c r="B134" s="126"/>
      <c r="C134" s="126"/>
      <c r="D134" s="126"/>
      <c r="E134" s="126"/>
      <c r="F134" s="127">
        <v>62</v>
      </c>
      <c r="G134" s="128" t="s">
        <v>157</v>
      </c>
      <c r="H134" s="129">
        <v>4</v>
      </c>
      <c r="I134" s="130">
        <v>60</v>
      </c>
      <c r="J134" s="130"/>
      <c r="K134" s="130"/>
      <c r="L134" s="131">
        <v>0</v>
      </c>
      <c r="M134" s="161" t="s">
        <v>1511</v>
      </c>
      <c r="N134" s="162"/>
      <c r="O134" s="162" t="s">
        <v>1609</v>
      </c>
      <c r="P134" s="132" t="s">
        <v>1590</v>
      </c>
      <c r="Q134" s="163" t="str">
        <f>MaBM</f>
        <v>CSCO</v>
      </c>
      <c r="R134" s="163" t="str">
        <f>MaKhoa</f>
        <v>CSKT</v>
      </c>
      <c r="S134" s="125" t="str">
        <f t="shared" si="2"/>
        <v>CSKT-CSCO</v>
      </c>
      <c r="T134" s="164" t="s">
        <v>20</v>
      </c>
      <c r="U134" s="164" t="s">
        <v>20</v>
      </c>
      <c r="V134" s="164" t="s">
        <v>20</v>
      </c>
      <c r="W134" s="164" t="s">
        <v>20</v>
      </c>
      <c r="X134" s="164" t="s">
        <v>20</v>
      </c>
      <c r="Y134" s="164" t="s">
        <v>20</v>
      </c>
      <c r="Z134" s="164" t="s">
        <v>20</v>
      </c>
      <c r="AA134" s="164"/>
      <c r="AB134" s="164"/>
      <c r="AC134" s="164"/>
      <c r="AD134" s="164"/>
      <c r="AE134" s="164"/>
      <c r="AF134" s="164"/>
      <c r="AG134" s="164"/>
      <c r="AH134" s="164"/>
      <c r="AI134" s="164"/>
      <c r="AJ134" s="164"/>
      <c r="AK134" s="164"/>
      <c r="AL134" s="164"/>
      <c r="AM134" s="164"/>
      <c r="AN134" s="164"/>
      <c r="AO134" s="164"/>
      <c r="AP134" s="164"/>
      <c r="AQ134" s="164"/>
      <c r="AR134" s="164"/>
      <c r="AS134" s="164"/>
      <c r="AT134" s="164"/>
      <c r="AU134" s="164"/>
      <c r="AV134" s="164"/>
      <c r="AW134" s="164"/>
      <c r="AX134" s="164"/>
      <c r="AY134" s="164"/>
      <c r="AZ134" s="164"/>
      <c r="BA134" s="164"/>
      <c r="BB134" s="164"/>
      <c r="BC134" s="164"/>
      <c r="BD134" s="164"/>
      <c r="BE134" s="164"/>
    </row>
    <row r="135" spans="1:57" x14ac:dyDescent="0.25">
      <c r="A135" s="126"/>
      <c r="B135" s="126" t="s">
        <v>158</v>
      </c>
      <c r="C135" s="126" t="s">
        <v>158</v>
      </c>
      <c r="D135" s="126"/>
      <c r="E135" s="126"/>
      <c r="F135" s="127">
        <v>63</v>
      </c>
      <c r="G135" s="128" t="s">
        <v>157</v>
      </c>
      <c r="H135" s="129">
        <v>2</v>
      </c>
      <c r="I135" s="130">
        <v>30</v>
      </c>
      <c r="J135" s="130"/>
      <c r="K135" s="130"/>
      <c r="L135" s="131">
        <v>0</v>
      </c>
      <c r="M135" s="165" t="s">
        <v>1484</v>
      </c>
      <c r="N135" s="162">
        <v>60</v>
      </c>
      <c r="O135" s="162" t="s">
        <v>1609</v>
      </c>
      <c r="P135" s="132" t="s">
        <v>1590</v>
      </c>
      <c r="Q135" s="163" t="str">
        <f>MaBM</f>
        <v>CSCO</v>
      </c>
      <c r="R135" s="163" t="str">
        <f>MaKhoa</f>
        <v>CSKT</v>
      </c>
      <c r="S135" s="125" t="str">
        <f t="shared" si="2"/>
        <v>CSKT-CSCO</v>
      </c>
      <c r="T135" s="164"/>
      <c r="U135" s="164"/>
      <c r="V135" s="164"/>
      <c r="W135" s="164"/>
      <c r="X135" s="164"/>
      <c r="Y135" s="164"/>
      <c r="Z135" s="164"/>
      <c r="AA135" s="164"/>
      <c r="AB135" s="164"/>
      <c r="AC135" s="164"/>
      <c r="AD135" s="164"/>
      <c r="AE135" s="164"/>
      <c r="AF135" s="164"/>
      <c r="AG135" s="164"/>
      <c r="AH135" s="164"/>
      <c r="AI135" s="164"/>
      <c r="AJ135" s="164"/>
      <c r="AK135" s="164"/>
      <c r="AL135" s="164"/>
      <c r="AM135" s="164"/>
      <c r="AN135" s="164"/>
      <c r="AO135" s="164"/>
      <c r="AP135" s="164"/>
      <c r="AQ135" s="164"/>
      <c r="AR135" s="164"/>
      <c r="AS135" s="164"/>
      <c r="AT135" s="164"/>
      <c r="AU135" s="164"/>
      <c r="AV135" s="164"/>
      <c r="AW135" s="164"/>
      <c r="AX135" s="164"/>
      <c r="AY135" s="164"/>
      <c r="AZ135" s="164"/>
      <c r="BA135" s="164"/>
      <c r="BB135" s="164"/>
      <c r="BC135" s="164"/>
      <c r="BD135" s="164"/>
      <c r="BE135" s="164"/>
    </row>
    <row r="136" spans="1:57" x14ac:dyDescent="0.25">
      <c r="A136" s="126"/>
      <c r="B136" s="126"/>
      <c r="C136" s="126"/>
      <c r="D136" s="126" t="s">
        <v>159</v>
      </c>
      <c r="E136" s="126"/>
      <c r="F136" s="127">
        <v>64</v>
      </c>
      <c r="G136" s="128" t="s">
        <v>157</v>
      </c>
      <c r="H136" s="129">
        <v>3</v>
      </c>
      <c r="I136" s="130">
        <v>45</v>
      </c>
      <c r="J136" s="130"/>
      <c r="K136" s="130"/>
      <c r="L136" s="131">
        <v>0</v>
      </c>
      <c r="M136" s="161" t="s">
        <v>1511</v>
      </c>
      <c r="N136" s="162"/>
      <c r="O136" s="162" t="s">
        <v>1609</v>
      </c>
      <c r="P136" s="132" t="s">
        <v>1590</v>
      </c>
      <c r="Q136" s="163" t="str">
        <f>MaBM</f>
        <v>CSCO</v>
      </c>
      <c r="R136" s="163" t="str">
        <f>MaKhoa</f>
        <v>CSKT</v>
      </c>
      <c r="S136" s="125" t="str">
        <f t="shared" si="2"/>
        <v>CSKT-CSCO</v>
      </c>
      <c r="T136" s="164"/>
      <c r="U136" s="164"/>
      <c r="V136" s="164"/>
      <c r="W136" s="164"/>
      <c r="X136" s="164"/>
      <c r="Y136" s="164"/>
      <c r="Z136" s="164"/>
      <c r="AA136" s="164"/>
      <c r="AB136" s="164"/>
      <c r="AC136" s="164"/>
      <c r="AD136" s="164"/>
      <c r="AE136" s="164"/>
      <c r="AF136" s="164"/>
      <c r="AG136" s="164"/>
      <c r="AH136" s="164"/>
      <c r="AI136" s="164"/>
      <c r="AJ136" s="164"/>
      <c r="AK136" s="164"/>
      <c r="AL136" s="164"/>
      <c r="AM136" s="164"/>
      <c r="AN136" s="164" t="s">
        <v>20</v>
      </c>
      <c r="AO136" s="164" t="s">
        <v>20</v>
      </c>
      <c r="AP136" s="164" t="s">
        <v>20</v>
      </c>
      <c r="AQ136" s="164"/>
      <c r="AR136" s="164" t="s">
        <v>20</v>
      </c>
      <c r="AS136" s="164"/>
      <c r="AT136" s="164"/>
      <c r="AU136" s="164"/>
      <c r="AV136" s="164"/>
      <c r="AW136" s="164"/>
      <c r="AX136" s="164"/>
      <c r="AY136" s="164"/>
      <c r="AZ136" s="164"/>
      <c r="BA136" s="164"/>
      <c r="BB136" s="164"/>
      <c r="BC136" s="164"/>
      <c r="BD136" s="164"/>
      <c r="BE136" s="164"/>
    </row>
    <row r="137" spans="1:57" x14ac:dyDescent="0.25">
      <c r="A137" s="135" t="s">
        <v>1612</v>
      </c>
      <c r="B137" s="135"/>
      <c r="C137" s="135"/>
      <c r="D137" s="126" t="s">
        <v>2252</v>
      </c>
      <c r="E137" s="135"/>
      <c r="F137" s="136">
        <v>0</v>
      </c>
      <c r="G137" s="137" t="s">
        <v>157</v>
      </c>
      <c r="H137" s="138">
        <v>4</v>
      </c>
      <c r="I137" s="139">
        <v>60</v>
      </c>
      <c r="J137" s="139"/>
      <c r="K137" s="139"/>
      <c r="L137" s="140" t="s">
        <v>29</v>
      </c>
      <c r="M137" s="161" t="s">
        <v>1511</v>
      </c>
      <c r="N137" s="166"/>
      <c r="O137" s="166" t="s">
        <v>1609</v>
      </c>
      <c r="P137" s="132" t="s">
        <v>1590</v>
      </c>
      <c r="Q137" s="163" t="str">
        <f>MaBM</f>
        <v>CSCO</v>
      </c>
      <c r="R137" s="163" t="str">
        <f>MaKhoa</f>
        <v>CSKT</v>
      </c>
      <c r="S137" s="125" t="str">
        <f t="shared" si="2"/>
        <v>CSKT-CSCO</v>
      </c>
      <c r="T137" s="167"/>
      <c r="U137" s="167"/>
      <c r="V137" s="167"/>
      <c r="W137" s="167"/>
      <c r="X137" s="167"/>
      <c r="Y137" s="167"/>
      <c r="Z137" s="167"/>
      <c r="AA137" s="167" t="s">
        <v>20</v>
      </c>
      <c r="AB137" s="167" t="s">
        <v>20</v>
      </c>
      <c r="AC137" s="167" t="s">
        <v>20</v>
      </c>
      <c r="AD137" s="167" t="s">
        <v>20</v>
      </c>
      <c r="AE137" s="167"/>
      <c r="AF137" s="167"/>
      <c r="AG137" s="167"/>
      <c r="AH137" s="167"/>
      <c r="AI137" s="167"/>
      <c r="AJ137" s="167"/>
      <c r="AK137" s="167"/>
      <c r="AL137" s="167"/>
      <c r="AM137" s="167"/>
      <c r="AN137" s="167"/>
      <c r="AO137" s="167"/>
      <c r="AP137" s="167"/>
      <c r="AQ137" s="167"/>
      <c r="AR137" s="167"/>
      <c r="AS137" s="167"/>
      <c r="AT137" s="167" t="s">
        <v>20</v>
      </c>
      <c r="AU137" s="167" t="s">
        <v>20</v>
      </c>
      <c r="AV137" s="167" t="s">
        <v>20</v>
      </c>
      <c r="AW137" s="167" t="s">
        <v>20</v>
      </c>
      <c r="AX137" s="167"/>
      <c r="AY137" s="167"/>
      <c r="AZ137" s="167"/>
      <c r="BA137" s="167"/>
      <c r="BB137" s="167"/>
      <c r="BC137" s="167"/>
      <c r="BD137" s="167"/>
      <c r="BE137" s="167"/>
    </row>
    <row r="138" spans="1:57" x14ac:dyDescent="0.25">
      <c r="A138" s="126" t="s">
        <v>452</v>
      </c>
      <c r="B138" s="126" t="s">
        <v>452</v>
      </c>
      <c r="C138" s="126" t="s">
        <v>452</v>
      </c>
      <c r="D138" s="126"/>
      <c r="E138" s="126"/>
      <c r="F138" s="127">
        <v>215</v>
      </c>
      <c r="G138" s="128" t="s">
        <v>453</v>
      </c>
      <c r="H138" s="129">
        <v>2</v>
      </c>
      <c r="I138" s="130">
        <v>30</v>
      </c>
      <c r="J138" s="130"/>
      <c r="K138" s="130"/>
      <c r="L138" s="131">
        <v>0</v>
      </c>
      <c r="M138" s="165" t="s">
        <v>1484</v>
      </c>
      <c r="N138" s="162">
        <v>90</v>
      </c>
      <c r="O138" s="162" t="s">
        <v>1614</v>
      </c>
      <c r="P138" s="132" t="s">
        <v>1596</v>
      </c>
      <c r="Q138" s="163" t="str">
        <f>MaBM</f>
        <v>CTKC</v>
      </c>
      <c r="R138" s="163" t="str">
        <f>MaKhoa</f>
        <v>KCT</v>
      </c>
      <c r="S138" s="125" t="str">
        <f t="shared" si="2"/>
        <v>KCT-CTKC</v>
      </c>
      <c r="T138" s="164" t="s">
        <v>21</v>
      </c>
      <c r="U138" s="164" t="s">
        <v>21</v>
      </c>
      <c r="V138" s="164" t="s">
        <v>21</v>
      </c>
      <c r="W138" s="164" t="s">
        <v>21</v>
      </c>
      <c r="X138" s="164" t="s">
        <v>21</v>
      </c>
      <c r="Y138" s="164" t="s">
        <v>21</v>
      </c>
      <c r="Z138" s="164" t="s">
        <v>21</v>
      </c>
      <c r="AA138" s="164"/>
      <c r="AB138" s="164"/>
      <c r="AC138" s="164"/>
      <c r="AD138" s="164"/>
      <c r="AE138" s="164"/>
      <c r="AF138" s="164"/>
      <c r="AG138" s="164"/>
      <c r="AH138" s="164"/>
      <c r="AI138" s="164"/>
      <c r="AJ138" s="164"/>
      <c r="AK138" s="164"/>
      <c r="AL138" s="164"/>
      <c r="AM138" s="164"/>
      <c r="AN138" s="164"/>
      <c r="AO138" s="164"/>
      <c r="AP138" s="164"/>
      <c r="AQ138" s="164"/>
      <c r="AR138" s="164"/>
      <c r="AS138" s="164"/>
      <c r="AT138" s="164"/>
      <c r="AU138" s="164"/>
      <c r="AV138" s="164"/>
      <c r="AW138" s="164"/>
      <c r="AX138" s="164"/>
      <c r="AY138" s="164"/>
      <c r="AZ138" s="164"/>
      <c r="BA138" s="164"/>
      <c r="BB138" s="164"/>
      <c r="BC138" s="164"/>
      <c r="BD138" s="164"/>
      <c r="BE138" s="164"/>
    </row>
    <row r="139" spans="1:57" x14ac:dyDescent="0.25">
      <c r="A139" s="126" t="s">
        <v>316</v>
      </c>
      <c r="B139" s="126" t="s">
        <v>316</v>
      </c>
      <c r="C139" s="126" t="s">
        <v>316</v>
      </c>
      <c r="D139" s="126" t="s">
        <v>317</v>
      </c>
      <c r="E139" s="126" t="s">
        <v>1638</v>
      </c>
      <c r="F139" s="127">
        <v>143</v>
      </c>
      <c r="G139" s="128" t="s">
        <v>318</v>
      </c>
      <c r="H139" s="129">
        <v>3</v>
      </c>
      <c r="I139" s="130">
        <v>45</v>
      </c>
      <c r="J139" s="130"/>
      <c r="K139" s="130"/>
      <c r="L139" s="131">
        <v>0</v>
      </c>
      <c r="M139" s="165" t="s">
        <v>1484</v>
      </c>
      <c r="N139" s="162">
        <v>90</v>
      </c>
      <c r="O139" s="162" t="s">
        <v>1609</v>
      </c>
      <c r="P139" s="132" t="s">
        <v>1590</v>
      </c>
      <c r="Q139" s="163" t="str">
        <f>MaBM</f>
        <v>CSCO</v>
      </c>
      <c r="R139" s="163" t="str">
        <f>MaKhoa</f>
        <v>CSKT</v>
      </c>
      <c r="S139" s="125" t="str">
        <f t="shared" si="2"/>
        <v>CSKT-CSCO</v>
      </c>
      <c r="T139" s="164"/>
      <c r="U139" s="164"/>
      <c r="V139" s="164"/>
      <c r="W139" s="164"/>
      <c r="X139" s="164"/>
      <c r="Y139" s="164"/>
      <c r="Z139" s="164"/>
      <c r="AA139" s="164"/>
      <c r="AB139" s="164"/>
      <c r="AC139" s="164"/>
      <c r="AD139" s="164"/>
      <c r="AE139" s="164"/>
      <c r="AF139" s="164"/>
      <c r="AG139" s="164"/>
      <c r="AH139" s="164"/>
      <c r="AI139" s="164" t="s">
        <v>20</v>
      </c>
      <c r="AJ139" s="164" t="s">
        <v>20</v>
      </c>
      <c r="AK139" s="164" t="s">
        <v>20</v>
      </c>
      <c r="AL139" s="164"/>
      <c r="AM139" s="164"/>
      <c r="AN139" s="164"/>
      <c r="AO139" s="164"/>
      <c r="AP139" s="164"/>
      <c r="AQ139" s="164"/>
      <c r="AR139" s="164"/>
      <c r="AS139" s="164"/>
      <c r="AT139" s="164"/>
      <c r="AU139" s="164"/>
      <c r="AV139" s="164"/>
      <c r="AW139" s="164"/>
      <c r="AX139" s="164"/>
      <c r="AY139" s="164"/>
      <c r="AZ139" s="164"/>
      <c r="BA139" s="164"/>
      <c r="BB139" s="164" t="s">
        <v>20</v>
      </c>
      <c r="BC139" s="164"/>
      <c r="BD139" s="164" t="s">
        <v>20</v>
      </c>
      <c r="BE139" s="164"/>
    </row>
    <row r="140" spans="1:57" x14ac:dyDescent="0.25">
      <c r="A140" s="126" t="s">
        <v>1885</v>
      </c>
      <c r="B140" s="126"/>
      <c r="C140" s="126"/>
      <c r="D140" s="126"/>
      <c r="E140" s="126"/>
      <c r="F140" s="127">
        <v>826</v>
      </c>
      <c r="G140" s="128" t="s">
        <v>318</v>
      </c>
      <c r="H140" s="129">
        <v>2</v>
      </c>
      <c r="I140" s="130">
        <v>30</v>
      </c>
      <c r="J140" s="130"/>
      <c r="K140" s="130"/>
      <c r="L140" s="131">
        <v>0</v>
      </c>
      <c r="M140" s="165" t="s">
        <v>1484</v>
      </c>
      <c r="N140" s="162">
        <v>90</v>
      </c>
      <c r="O140" s="162" t="s">
        <v>1609</v>
      </c>
      <c r="P140" s="132" t="s">
        <v>1590</v>
      </c>
      <c r="Q140" s="163" t="str">
        <f>MaBM</f>
        <v>CSCO</v>
      </c>
      <c r="R140" s="163" t="str">
        <f>MaKhoa</f>
        <v>CSKT</v>
      </c>
      <c r="S140" s="125" t="str">
        <f t="shared" si="2"/>
        <v>CSKT-CSCO</v>
      </c>
      <c r="T140" s="164"/>
      <c r="U140" s="164"/>
      <c r="V140" s="164"/>
      <c r="W140" s="164"/>
      <c r="X140" s="164"/>
      <c r="Y140" s="164"/>
      <c r="Z140" s="164"/>
      <c r="AA140" s="164"/>
      <c r="AB140" s="164"/>
      <c r="AC140" s="164"/>
      <c r="AD140" s="164"/>
      <c r="AE140" s="164"/>
      <c r="AF140" s="164"/>
      <c r="AG140" s="164"/>
      <c r="AH140" s="164"/>
      <c r="AI140" s="164"/>
      <c r="AJ140" s="164"/>
      <c r="AK140" s="164"/>
      <c r="AL140" s="164"/>
      <c r="AM140" s="164"/>
      <c r="AN140" s="164"/>
      <c r="AO140" s="164"/>
      <c r="AP140" s="164"/>
      <c r="AQ140" s="164"/>
      <c r="AR140" s="164"/>
      <c r="AS140" s="164"/>
      <c r="AT140" s="164"/>
      <c r="AU140" s="164"/>
      <c r="AV140" s="164"/>
      <c r="AW140" s="164"/>
      <c r="AX140" s="164"/>
      <c r="AY140" s="164"/>
      <c r="AZ140" s="164"/>
      <c r="BA140" s="164"/>
      <c r="BB140" s="164"/>
      <c r="BC140" s="164"/>
      <c r="BD140" s="164"/>
      <c r="BE140" s="164"/>
    </row>
    <row r="141" spans="1:57" x14ac:dyDescent="0.25">
      <c r="A141" s="126" t="s">
        <v>160</v>
      </c>
      <c r="B141" s="126"/>
      <c r="C141" s="126"/>
      <c r="D141" s="126"/>
      <c r="E141" s="126"/>
      <c r="F141" s="127">
        <v>65</v>
      </c>
      <c r="G141" s="128" t="s">
        <v>161</v>
      </c>
      <c r="H141" s="129">
        <v>4</v>
      </c>
      <c r="I141" s="130">
        <v>45</v>
      </c>
      <c r="J141" s="130">
        <v>30</v>
      </c>
      <c r="K141" s="130"/>
      <c r="L141" s="131">
        <v>0</v>
      </c>
      <c r="M141" s="161" t="s">
        <v>1511</v>
      </c>
      <c r="N141" s="162"/>
      <c r="O141" s="162" t="s">
        <v>1609</v>
      </c>
      <c r="P141" s="132" t="s">
        <v>1590</v>
      </c>
      <c r="Q141" s="163" t="str">
        <f>MaBM</f>
        <v>CSCO</v>
      </c>
      <c r="R141" s="163" t="str">
        <f>MaKhoa</f>
        <v>CSKT</v>
      </c>
      <c r="S141" s="125" t="str">
        <f t="shared" si="2"/>
        <v>CSKT-CSCO</v>
      </c>
      <c r="T141" s="164" t="s">
        <v>20</v>
      </c>
      <c r="U141" s="164" t="s">
        <v>20</v>
      </c>
      <c r="V141" s="164" t="s">
        <v>20</v>
      </c>
      <c r="W141" s="164" t="s">
        <v>20</v>
      </c>
      <c r="X141" s="164" t="s">
        <v>20</v>
      </c>
      <c r="Y141" s="164" t="s">
        <v>20</v>
      </c>
      <c r="Z141" s="164" t="s">
        <v>20</v>
      </c>
      <c r="AA141" s="164"/>
      <c r="AB141" s="164"/>
      <c r="AC141" s="164"/>
      <c r="AD141" s="164"/>
      <c r="AE141" s="164"/>
      <c r="AF141" s="164"/>
      <c r="AG141" s="164"/>
      <c r="AH141" s="164"/>
      <c r="AI141" s="164"/>
      <c r="AJ141" s="164"/>
      <c r="AK141" s="164"/>
      <c r="AL141" s="164"/>
      <c r="AM141" s="164"/>
      <c r="AN141" s="164"/>
      <c r="AO141" s="164"/>
      <c r="AP141" s="164"/>
      <c r="AQ141" s="164"/>
      <c r="AR141" s="164"/>
      <c r="AS141" s="164"/>
      <c r="AT141" s="164"/>
      <c r="AU141" s="164"/>
      <c r="AV141" s="164"/>
      <c r="AW141" s="164"/>
      <c r="AX141" s="164"/>
      <c r="AY141" s="164"/>
      <c r="AZ141" s="164"/>
      <c r="BA141" s="164"/>
      <c r="BB141" s="164"/>
      <c r="BC141" s="164"/>
      <c r="BD141" s="164"/>
      <c r="BE141" s="164"/>
    </row>
    <row r="142" spans="1:57" x14ac:dyDescent="0.25">
      <c r="A142" s="126" t="s">
        <v>162</v>
      </c>
      <c r="B142" s="126"/>
      <c r="C142" s="126"/>
      <c r="D142" s="126"/>
      <c r="E142" s="126"/>
      <c r="F142" s="127">
        <v>66</v>
      </c>
      <c r="G142" s="128" t="s">
        <v>161</v>
      </c>
      <c r="H142" s="129">
        <v>4</v>
      </c>
      <c r="I142" s="130">
        <v>45</v>
      </c>
      <c r="J142" s="130">
        <v>30</v>
      </c>
      <c r="K142" s="130"/>
      <c r="L142" s="131">
        <v>0</v>
      </c>
      <c r="M142" s="161" t="s">
        <v>1511</v>
      </c>
      <c r="N142" s="162"/>
      <c r="O142" s="162" t="s">
        <v>1609</v>
      </c>
      <c r="P142" s="132" t="s">
        <v>1590</v>
      </c>
      <c r="Q142" s="163" t="str">
        <f>MaBM</f>
        <v>CSCO</v>
      </c>
      <c r="R142" s="163" t="str">
        <f>MaKhoa</f>
        <v>CSKT</v>
      </c>
      <c r="S142" s="125" t="str">
        <f t="shared" si="2"/>
        <v>CSKT-CSCO</v>
      </c>
      <c r="T142" s="164"/>
      <c r="U142" s="164"/>
      <c r="V142" s="164"/>
      <c r="W142" s="164"/>
      <c r="X142" s="164"/>
      <c r="Y142" s="164"/>
      <c r="Z142" s="164"/>
      <c r="AA142" s="164" t="s">
        <v>20</v>
      </c>
      <c r="AB142" s="164" t="s">
        <v>20</v>
      </c>
      <c r="AC142" s="164" t="s">
        <v>20</v>
      </c>
      <c r="AD142" s="164" t="s">
        <v>20</v>
      </c>
      <c r="AE142" s="164"/>
      <c r="AF142" s="164"/>
      <c r="AG142" s="164"/>
      <c r="AH142" s="164"/>
      <c r="AI142" s="164"/>
      <c r="AJ142" s="164"/>
      <c r="AK142" s="164"/>
      <c r="AL142" s="164"/>
      <c r="AM142" s="164"/>
      <c r="AN142" s="164"/>
      <c r="AO142" s="164"/>
      <c r="AP142" s="164"/>
      <c r="AQ142" s="164"/>
      <c r="AR142" s="164"/>
      <c r="AS142" s="164"/>
      <c r="AT142" s="164"/>
      <c r="AU142" s="164"/>
      <c r="AV142" s="164"/>
      <c r="AW142" s="164"/>
      <c r="AX142" s="164"/>
      <c r="AY142" s="164"/>
      <c r="AZ142" s="164"/>
      <c r="BA142" s="164"/>
      <c r="BB142" s="164"/>
      <c r="BC142" s="164"/>
      <c r="BD142" s="164"/>
      <c r="BE142" s="164"/>
    </row>
    <row r="143" spans="1:57" x14ac:dyDescent="0.25">
      <c r="A143" s="126"/>
      <c r="B143" s="126" t="s">
        <v>163</v>
      </c>
      <c r="C143" s="126" t="s">
        <v>163</v>
      </c>
      <c r="D143" s="126"/>
      <c r="E143" s="126"/>
      <c r="F143" s="127">
        <v>67</v>
      </c>
      <c r="G143" s="128" t="s">
        <v>161</v>
      </c>
      <c r="H143" s="129">
        <v>2</v>
      </c>
      <c r="I143" s="130">
        <v>30</v>
      </c>
      <c r="J143" s="130"/>
      <c r="K143" s="130"/>
      <c r="L143" s="131">
        <v>0</v>
      </c>
      <c r="M143" s="165" t="s">
        <v>1484</v>
      </c>
      <c r="N143" s="162">
        <v>60</v>
      </c>
      <c r="O143" s="162" t="s">
        <v>1609</v>
      </c>
      <c r="P143" s="132" t="s">
        <v>1590</v>
      </c>
      <c r="Q143" s="163" t="str">
        <f>MaBM</f>
        <v>CSCO</v>
      </c>
      <c r="R143" s="163" t="str">
        <f>MaKhoa</f>
        <v>CSKT</v>
      </c>
      <c r="S143" s="125" t="str">
        <f t="shared" si="2"/>
        <v>CSKT-CSCO</v>
      </c>
      <c r="T143" s="164"/>
      <c r="U143" s="164"/>
      <c r="V143" s="164"/>
      <c r="W143" s="164"/>
      <c r="X143" s="164"/>
      <c r="Y143" s="164"/>
      <c r="Z143" s="164"/>
      <c r="AA143" s="164"/>
      <c r="AB143" s="164"/>
      <c r="AC143" s="164"/>
      <c r="AD143" s="164"/>
      <c r="AE143" s="164"/>
      <c r="AF143" s="164"/>
      <c r="AG143" s="164"/>
      <c r="AH143" s="164"/>
      <c r="AI143" s="164"/>
      <c r="AJ143" s="164"/>
      <c r="AK143" s="164"/>
      <c r="AL143" s="164"/>
      <c r="AM143" s="164"/>
      <c r="AN143" s="164"/>
      <c r="AO143" s="164"/>
      <c r="AP143" s="164"/>
      <c r="AQ143" s="164"/>
      <c r="AR143" s="164"/>
      <c r="AS143" s="164"/>
      <c r="AT143" s="164"/>
      <c r="AU143" s="164"/>
      <c r="AV143" s="164"/>
      <c r="AW143" s="164"/>
      <c r="AX143" s="164"/>
      <c r="AY143" s="164"/>
      <c r="AZ143" s="164"/>
      <c r="BA143" s="164"/>
      <c r="BB143" s="164"/>
      <c r="BC143" s="164"/>
      <c r="BD143" s="164"/>
      <c r="BE143" s="164"/>
    </row>
    <row r="144" spans="1:57" x14ac:dyDescent="0.25">
      <c r="A144" s="126"/>
      <c r="B144" s="126" t="s">
        <v>164</v>
      </c>
      <c r="C144" s="126" t="s">
        <v>1613</v>
      </c>
      <c r="D144" s="126"/>
      <c r="E144" s="126"/>
      <c r="F144" s="127">
        <v>68</v>
      </c>
      <c r="G144" s="128" t="s">
        <v>161</v>
      </c>
      <c r="H144" s="129">
        <v>2</v>
      </c>
      <c r="I144" s="130">
        <v>30</v>
      </c>
      <c r="J144" s="130"/>
      <c r="K144" s="130"/>
      <c r="L144" s="131">
        <v>0</v>
      </c>
      <c r="M144" s="165" t="s">
        <v>1484</v>
      </c>
      <c r="N144" s="162">
        <v>60</v>
      </c>
      <c r="O144" s="162" t="s">
        <v>1609</v>
      </c>
      <c r="P144" s="132" t="s">
        <v>1590</v>
      </c>
      <c r="Q144" s="163" t="str">
        <f>MaBM</f>
        <v>CSCO</v>
      </c>
      <c r="R144" s="163" t="str">
        <f>MaKhoa</f>
        <v>CSKT</v>
      </c>
      <c r="S144" s="125" t="str">
        <f t="shared" si="2"/>
        <v>CSKT-CSCO</v>
      </c>
      <c r="T144" s="164"/>
      <c r="U144" s="164"/>
      <c r="V144" s="164"/>
      <c r="W144" s="164"/>
      <c r="X144" s="164"/>
      <c r="Y144" s="164"/>
      <c r="Z144" s="164"/>
      <c r="AA144" s="164"/>
      <c r="AB144" s="164"/>
      <c r="AC144" s="164"/>
      <c r="AD144" s="164"/>
      <c r="AE144" s="164"/>
      <c r="AF144" s="164"/>
      <c r="AG144" s="164"/>
      <c r="AH144" s="164"/>
      <c r="AI144" s="164"/>
      <c r="AJ144" s="164"/>
      <c r="AK144" s="164"/>
      <c r="AL144" s="164"/>
      <c r="AM144" s="164"/>
      <c r="AN144" s="164"/>
      <c r="AO144" s="164"/>
      <c r="AP144" s="164"/>
      <c r="AQ144" s="164"/>
      <c r="AR144" s="164"/>
      <c r="AS144" s="164"/>
      <c r="AT144" s="164"/>
      <c r="AU144" s="164"/>
      <c r="AV144" s="164"/>
      <c r="AW144" s="164"/>
      <c r="AX144" s="164"/>
      <c r="AY144" s="164"/>
      <c r="AZ144" s="164"/>
      <c r="BA144" s="164"/>
      <c r="BB144" s="164"/>
      <c r="BC144" s="164"/>
      <c r="BD144" s="164"/>
      <c r="BE144" s="164"/>
    </row>
    <row r="145" spans="1:57" x14ac:dyDescent="0.25">
      <c r="A145" s="126"/>
      <c r="B145" s="126"/>
      <c r="C145" s="126"/>
      <c r="D145" s="126" t="s">
        <v>165</v>
      </c>
      <c r="E145" s="126"/>
      <c r="F145" s="127">
        <v>69</v>
      </c>
      <c r="G145" s="128" t="s">
        <v>161</v>
      </c>
      <c r="H145" s="129">
        <v>3</v>
      </c>
      <c r="I145" s="130">
        <v>30</v>
      </c>
      <c r="J145" s="130">
        <v>30</v>
      </c>
      <c r="K145" s="130"/>
      <c r="L145" s="131">
        <v>0</v>
      </c>
      <c r="M145" s="161" t="s">
        <v>1511</v>
      </c>
      <c r="N145" s="162"/>
      <c r="O145" s="162" t="s">
        <v>1609</v>
      </c>
      <c r="P145" s="132" t="s">
        <v>1590</v>
      </c>
      <c r="Q145" s="163" t="str">
        <f>MaBM</f>
        <v>CSCO</v>
      </c>
      <c r="R145" s="163" t="str">
        <f>MaKhoa</f>
        <v>CSKT</v>
      </c>
      <c r="S145" s="125" t="str">
        <f t="shared" si="2"/>
        <v>CSKT-CSCO</v>
      </c>
      <c r="T145" s="164"/>
      <c r="U145" s="164"/>
      <c r="V145" s="164"/>
      <c r="W145" s="164"/>
      <c r="X145" s="164"/>
      <c r="Y145" s="164"/>
      <c r="Z145" s="164"/>
      <c r="AA145" s="164"/>
      <c r="AB145" s="164"/>
      <c r="AC145" s="164"/>
      <c r="AD145" s="164"/>
      <c r="AE145" s="164"/>
      <c r="AF145" s="164"/>
      <c r="AG145" s="164"/>
      <c r="AH145" s="164"/>
      <c r="AI145" s="164"/>
      <c r="AJ145" s="164"/>
      <c r="AK145" s="164"/>
      <c r="AL145" s="164"/>
      <c r="AM145" s="164"/>
      <c r="AN145" s="164" t="s">
        <v>20</v>
      </c>
      <c r="AO145" s="164" t="s">
        <v>20</v>
      </c>
      <c r="AP145" s="164" t="s">
        <v>20</v>
      </c>
      <c r="AQ145" s="164"/>
      <c r="AR145" s="164" t="s">
        <v>20</v>
      </c>
      <c r="AS145" s="164"/>
      <c r="AT145" s="164"/>
      <c r="AU145" s="164"/>
      <c r="AV145" s="164"/>
      <c r="AW145" s="164"/>
      <c r="AX145" s="164"/>
      <c r="AY145" s="164"/>
      <c r="AZ145" s="164"/>
      <c r="BA145" s="164"/>
      <c r="BB145" s="164"/>
      <c r="BC145" s="164"/>
      <c r="BD145" s="164"/>
      <c r="BE145" s="164"/>
    </row>
    <row r="146" spans="1:57" x14ac:dyDescent="0.25">
      <c r="A146" s="126"/>
      <c r="B146" s="126"/>
      <c r="C146" s="126"/>
      <c r="D146" s="126" t="s">
        <v>166</v>
      </c>
      <c r="E146" s="126"/>
      <c r="F146" s="127">
        <v>70</v>
      </c>
      <c r="G146" s="128" t="s">
        <v>161</v>
      </c>
      <c r="H146" s="129">
        <v>3</v>
      </c>
      <c r="I146" s="130">
        <v>30</v>
      </c>
      <c r="J146" s="130">
        <v>30</v>
      </c>
      <c r="K146" s="130"/>
      <c r="L146" s="131">
        <v>0</v>
      </c>
      <c r="M146" s="161" t="s">
        <v>1511</v>
      </c>
      <c r="N146" s="162"/>
      <c r="O146" s="162" t="s">
        <v>1609</v>
      </c>
      <c r="P146" s="132" t="s">
        <v>1590</v>
      </c>
      <c r="Q146" s="163" t="str">
        <f>MaBM</f>
        <v>CSCO</v>
      </c>
      <c r="R146" s="163" t="str">
        <f>MaKhoa</f>
        <v>CSKT</v>
      </c>
      <c r="S146" s="125" t="str">
        <f t="shared" si="2"/>
        <v>CSKT-CSCO</v>
      </c>
      <c r="T146" s="164"/>
      <c r="U146" s="164"/>
      <c r="V146" s="164"/>
      <c r="W146" s="164"/>
      <c r="X146" s="164"/>
      <c r="Y146" s="164"/>
      <c r="Z146" s="164"/>
      <c r="AA146" s="164"/>
      <c r="AB146" s="164"/>
      <c r="AC146" s="164"/>
      <c r="AD146" s="164"/>
      <c r="AE146" s="164"/>
      <c r="AF146" s="164"/>
      <c r="AG146" s="164"/>
      <c r="AH146" s="164"/>
      <c r="AI146" s="164"/>
      <c r="AJ146" s="164"/>
      <c r="AK146" s="164"/>
      <c r="AL146" s="164"/>
      <c r="AM146" s="164"/>
      <c r="AN146" s="164"/>
      <c r="AO146" s="164"/>
      <c r="AP146" s="164"/>
      <c r="AQ146" s="164"/>
      <c r="AR146" s="164"/>
      <c r="AS146" s="164"/>
      <c r="AT146" s="164" t="s">
        <v>20</v>
      </c>
      <c r="AU146" s="164" t="s">
        <v>20</v>
      </c>
      <c r="AV146" s="164" t="s">
        <v>20</v>
      </c>
      <c r="AW146" s="164" t="s">
        <v>20</v>
      </c>
      <c r="AX146" s="164"/>
      <c r="AY146" s="164"/>
      <c r="AZ146" s="164"/>
      <c r="BA146" s="164"/>
      <c r="BB146" s="164"/>
      <c r="BC146" s="164"/>
      <c r="BD146" s="164"/>
      <c r="BE146" s="164"/>
    </row>
    <row r="147" spans="1:57" x14ac:dyDescent="0.25">
      <c r="A147" s="126" t="s">
        <v>1881</v>
      </c>
      <c r="B147" s="126"/>
      <c r="C147" s="126" t="s">
        <v>1882</v>
      </c>
      <c r="D147" s="126"/>
      <c r="E147" s="126"/>
      <c r="F147" s="127">
        <v>824</v>
      </c>
      <c r="G147" s="128" t="s">
        <v>1883</v>
      </c>
      <c r="H147" s="129">
        <v>3</v>
      </c>
      <c r="I147" s="130">
        <v>30</v>
      </c>
      <c r="J147" s="130">
        <v>30</v>
      </c>
      <c r="K147" s="130"/>
      <c r="L147" s="131">
        <v>0</v>
      </c>
      <c r="M147" s="165" t="s">
        <v>1484</v>
      </c>
      <c r="N147" s="162">
        <v>120</v>
      </c>
      <c r="O147" s="162" t="s">
        <v>1589</v>
      </c>
      <c r="P147" s="132" t="s">
        <v>1590</v>
      </c>
      <c r="Q147" s="163" t="str">
        <f>MaBM</f>
        <v>CSVE</v>
      </c>
      <c r="R147" s="163" t="str">
        <f>MaKhoa</f>
        <v>CSKT</v>
      </c>
      <c r="S147" s="125" t="str">
        <f t="shared" si="2"/>
        <v>CSKT-CSVE</v>
      </c>
      <c r="T147" s="164"/>
      <c r="U147" s="164"/>
      <c r="V147" s="164"/>
      <c r="W147" s="164"/>
      <c r="X147" s="164"/>
      <c r="Y147" s="164"/>
      <c r="Z147" s="164"/>
      <c r="AA147" s="164"/>
      <c r="AB147" s="164"/>
      <c r="AC147" s="164"/>
      <c r="AD147" s="164"/>
      <c r="AE147" s="164"/>
      <c r="AF147" s="164"/>
      <c r="AG147" s="164"/>
      <c r="AH147" s="164"/>
      <c r="AI147" s="164"/>
      <c r="AJ147" s="164"/>
      <c r="AK147" s="164"/>
      <c r="AL147" s="164"/>
      <c r="AM147" s="164"/>
      <c r="AN147" s="164"/>
      <c r="AO147" s="164"/>
      <c r="AP147" s="164"/>
      <c r="AQ147" s="164"/>
      <c r="AR147" s="164"/>
      <c r="AS147" s="164"/>
      <c r="AT147" s="164"/>
      <c r="AU147" s="164"/>
      <c r="AV147" s="164"/>
      <c r="AW147" s="164"/>
      <c r="AX147" s="164"/>
      <c r="AY147" s="164"/>
      <c r="AZ147" s="164"/>
      <c r="BA147" s="164"/>
      <c r="BB147" s="164"/>
      <c r="BC147" s="164"/>
      <c r="BD147" s="164"/>
      <c r="BE147" s="164"/>
    </row>
    <row r="148" spans="1:57" x14ac:dyDescent="0.25">
      <c r="A148" s="126" t="s">
        <v>1586</v>
      </c>
      <c r="B148" s="126"/>
      <c r="C148" s="126"/>
      <c r="D148" s="126" t="s">
        <v>1587</v>
      </c>
      <c r="E148" s="126"/>
      <c r="F148" s="127">
        <v>33</v>
      </c>
      <c r="G148" s="128" t="s">
        <v>1588</v>
      </c>
      <c r="H148" s="129">
        <v>4</v>
      </c>
      <c r="I148" s="130">
        <v>45</v>
      </c>
      <c r="J148" s="130">
        <v>30</v>
      </c>
      <c r="K148" s="130"/>
      <c r="L148" s="131">
        <v>0</v>
      </c>
      <c r="M148" s="165" t="s">
        <v>1484</v>
      </c>
      <c r="N148" s="162">
        <v>120</v>
      </c>
      <c r="O148" s="162" t="s">
        <v>1589</v>
      </c>
      <c r="P148" s="132" t="s">
        <v>1590</v>
      </c>
      <c r="Q148" s="163" t="str">
        <f>MaBM</f>
        <v>CSVE</v>
      </c>
      <c r="R148" s="163" t="str">
        <f>MaKhoa</f>
        <v>CSKT</v>
      </c>
      <c r="S148" s="125" t="str">
        <f t="shared" si="2"/>
        <v>CSKT-CSVE</v>
      </c>
      <c r="T148" s="164"/>
      <c r="U148" s="164"/>
      <c r="V148" s="164"/>
      <c r="W148" s="164"/>
      <c r="X148" s="164"/>
      <c r="Y148" s="164"/>
      <c r="Z148" s="164"/>
      <c r="AA148" s="164"/>
      <c r="AB148" s="164"/>
      <c r="AC148" s="164"/>
      <c r="AD148" s="164"/>
      <c r="AE148" s="164"/>
      <c r="AF148" s="164"/>
      <c r="AG148" s="164"/>
      <c r="AH148" s="164"/>
      <c r="AI148" s="164"/>
      <c r="AJ148" s="164"/>
      <c r="AK148" s="164"/>
      <c r="AL148" s="164"/>
      <c r="AM148" s="164"/>
      <c r="AN148" s="164"/>
      <c r="AO148" s="164"/>
      <c r="AP148" s="164"/>
      <c r="AQ148" s="164"/>
      <c r="AR148" s="164"/>
      <c r="AS148" s="164"/>
      <c r="AT148" s="164"/>
      <c r="AU148" s="164"/>
      <c r="AV148" s="164"/>
      <c r="AW148" s="164"/>
      <c r="AX148" s="164"/>
      <c r="AY148" s="164"/>
      <c r="AZ148" s="164"/>
      <c r="BA148" s="164"/>
      <c r="BB148" s="164"/>
      <c r="BC148" s="164"/>
      <c r="BD148" s="164"/>
      <c r="BE148" s="164"/>
    </row>
    <row r="149" spans="1:57" x14ac:dyDescent="0.25">
      <c r="A149" s="126" t="s">
        <v>146</v>
      </c>
      <c r="B149" s="126"/>
      <c r="C149" s="126"/>
      <c r="D149" s="126" t="s">
        <v>147</v>
      </c>
      <c r="E149" s="126"/>
      <c r="F149" s="127">
        <v>56</v>
      </c>
      <c r="G149" s="128" t="s">
        <v>1588</v>
      </c>
      <c r="H149" s="129">
        <v>4</v>
      </c>
      <c r="I149" s="130">
        <v>45</v>
      </c>
      <c r="J149" s="130">
        <v>30</v>
      </c>
      <c r="K149" s="130"/>
      <c r="L149" s="131">
        <v>0</v>
      </c>
      <c r="M149" s="165" t="s">
        <v>1484</v>
      </c>
      <c r="N149" s="162">
        <v>120</v>
      </c>
      <c r="O149" s="162" t="s">
        <v>1589</v>
      </c>
      <c r="P149" s="132" t="s">
        <v>1590</v>
      </c>
      <c r="Q149" s="163" t="str">
        <f>MaBM</f>
        <v>CSVE</v>
      </c>
      <c r="R149" s="163" t="str">
        <f>MaKhoa</f>
        <v>CSKT</v>
      </c>
      <c r="S149" s="125" t="str">
        <f t="shared" si="2"/>
        <v>CSKT-CSVE</v>
      </c>
      <c r="T149" s="164" t="s">
        <v>20</v>
      </c>
      <c r="U149" s="164" t="s">
        <v>20</v>
      </c>
      <c r="V149" s="164" t="s">
        <v>20</v>
      </c>
      <c r="W149" s="164" t="s">
        <v>20</v>
      </c>
      <c r="X149" s="164" t="s">
        <v>20</v>
      </c>
      <c r="Y149" s="164" t="s">
        <v>20</v>
      </c>
      <c r="Z149" s="164" t="s">
        <v>20</v>
      </c>
      <c r="AA149" s="164"/>
      <c r="AB149" s="164"/>
      <c r="AC149" s="164"/>
      <c r="AD149" s="164"/>
      <c r="AE149" s="164"/>
      <c r="AF149" s="164"/>
      <c r="AG149" s="164"/>
      <c r="AH149" s="164"/>
      <c r="AI149" s="164"/>
      <c r="AJ149" s="164"/>
      <c r="AK149" s="164"/>
      <c r="AL149" s="164"/>
      <c r="AM149" s="164"/>
      <c r="AN149" s="164" t="s">
        <v>20</v>
      </c>
      <c r="AO149" s="164" t="s">
        <v>20</v>
      </c>
      <c r="AP149" s="164" t="s">
        <v>20</v>
      </c>
      <c r="AQ149" s="164"/>
      <c r="AR149" s="164" t="s">
        <v>20</v>
      </c>
      <c r="AS149" s="164"/>
      <c r="AT149" s="164"/>
      <c r="AU149" s="164"/>
      <c r="AV149" s="164"/>
      <c r="AW149" s="164"/>
      <c r="AX149" s="164"/>
      <c r="AY149" s="164"/>
      <c r="AZ149" s="164"/>
      <c r="BA149" s="164"/>
      <c r="BB149" s="164"/>
      <c r="BC149" s="164"/>
      <c r="BD149" s="164"/>
      <c r="BE149" s="164"/>
    </row>
    <row r="150" spans="1:57" x14ac:dyDescent="0.25">
      <c r="A150" s="126"/>
      <c r="B150" s="126"/>
      <c r="C150" s="126"/>
      <c r="D150" s="126"/>
      <c r="E150" s="126" t="s">
        <v>149</v>
      </c>
      <c r="F150" s="127">
        <v>57</v>
      </c>
      <c r="G150" s="128" t="s">
        <v>1588</v>
      </c>
      <c r="H150" s="129">
        <v>2</v>
      </c>
      <c r="I150" s="130">
        <v>30</v>
      </c>
      <c r="J150" s="130"/>
      <c r="K150" s="130"/>
      <c r="L150" s="131">
        <v>0</v>
      </c>
      <c r="M150" s="165" t="s">
        <v>1484</v>
      </c>
      <c r="N150" s="162">
        <v>90</v>
      </c>
      <c r="O150" s="162" t="s">
        <v>1589</v>
      </c>
      <c r="P150" s="132" t="s">
        <v>1590</v>
      </c>
      <c r="Q150" s="163" t="str">
        <f>MaBM</f>
        <v>CSVE</v>
      </c>
      <c r="R150" s="163" t="str">
        <f>MaKhoa</f>
        <v>CSKT</v>
      </c>
      <c r="S150" s="125" t="str">
        <f t="shared" si="2"/>
        <v>CSKT-CSVE</v>
      </c>
      <c r="T150" s="164"/>
      <c r="U150" s="164"/>
      <c r="V150" s="164"/>
      <c r="W150" s="164"/>
      <c r="X150" s="164"/>
      <c r="Y150" s="164"/>
      <c r="Z150" s="164"/>
      <c r="AA150" s="164"/>
      <c r="AB150" s="164"/>
      <c r="AC150" s="164"/>
      <c r="AD150" s="164"/>
      <c r="AE150" s="164"/>
      <c r="AF150" s="164"/>
      <c r="AG150" s="164"/>
      <c r="AH150" s="164"/>
      <c r="AI150" s="164"/>
      <c r="AJ150" s="164"/>
      <c r="AK150" s="164"/>
      <c r="AL150" s="164"/>
      <c r="AM150" s="164"/>
      <c r="AN150" s="164"/>
      <c r="AO150" s="164"/>
      <c r="AP150" s="164"/>
      <c r="AQ150" s="164"/>
      <c r="AR150" s="164"/>
      <c r="AS150" s="164"/>
      <c r="AT150" s="164"/>
      <c r="AU150" s="164"/>
      <c r="AV150" s="164"/>
      <c r="AW150" s="164"/>
      <c r="AX150" s="164"/>
      <c r="AY150" s="164"/>
      <c r="AZ150" s="164"/>
      <c r="BA150" s="164"/>
      <c r="BB150" s="164"/>
      <c r="BC150" s="164"/>
      <c r="BD150" s="164"/>
      <c r="BE150" s="164"/>
    </row>
    <row r="151" spans="1:57" x14ac:dyDescent="0.25">
      <c r="A151" s="126"/>
      <c r="B151" s="126"/>
      <c r="C151" s="126"/>
      <c r="D151" s="126" t="s">
        <v>154</v>
      </c>
      <c r="E151" s="126"/>
      <c r="F151" s="127">
        <v>60</v>
      </c>
      <c r="G151" s="128" t="s">
        <v>1588</v>
      </c>
      <c r="H151" s="129">
        <v>4</v>
      </c>
      <c r="I151" s="130">
        <v>45</v>
      </c>
      <c r="J151" s="130">
        <v>30</v>
      </c>
      <c r="K151" s="130"/>
      <c r="L151" s="131">
        <v>0</v>
      </c>
      <c r="M151" s="165" t="s">
        <v>1484</v>
      </c>
      <c r="N151" s="162">
        <v>120</v>
      </c>
      <c r="O151" s="162" t="s">
        <v>1589</v>
      </c>
      <c r="P151" s="132" t="s">
        <v>1590</v>
      </c>
      <c r="Q151" s="163" t="str">
        <f>MaBM</f>
        <v>CSVE</v>
      </c>
      <c r="R151" s="163" t="str">
        <f>MaKhoa</f>
        <v>CSKT</v>
      </c>
      <c r="S151" s="125" t="str">
        <f t="shared" si="2"/>
        <v>CSKT-CSVE</v>
      </c>
      <c r="T151" s="164"/>
      <c r="U151" s="164"/>
      <c r="V151" s="164"/>
      <c r="W151" s="164"/>
      <c r="X151" s="164"/>
      <c r="Y151" s="164"/>
      <c r="Z151" s="164"/>
      <c r="AA151" s="164"/>
      <c r="AB151" s="164"/>
      <c r="AC151" s="164"/>
      <c r="AD151" s="164"/>
      <c r="AE151" s="164"/>
      <c r="AF151" s="164"/>
      <c r="AG151" s="164"/>
      <c r="AH151" s="164"/>
      <c r="AI151" s="164"/>
      <c r="AJ151" s="164"/>
      <c r="AK151" s="164"/>
      <c r="AL151" s="164"/>
      <c r="AM151" s="164"/>
      <c r="AN151" s="164"/>
      <c r="AO151" s="164"/>
      <c r="AP151" s="164"/>
      <c r="AQ151" s="164"/>
      <c r="AR151" s="164"/>
      <c r="AS151" s="164"/>
      <c r="AT151" s="164" t="s">
        <v>20</v>
      </c>
      <c r="AU151" s="164" t="s">
        <v>20</v>
      </c>
      <c r="AV151" s="164" t="s">
        <v>20</v>
      </c>
      <c r="AW151" s="164" t="s">
        <v>20</v>
      </c>
      <c r="AX151" s="164"/>
      <c r="AY151" s="164"/>
      <c r="AZ151" s="164"/>
      <c r="BA151" s="164"/>
      <c r="BB151" s="164"/>
      <c r="BC151" s="164"/>
      <c r="BD151" s="164"/>
      <c r="BE151" s="164"/>
    </row>
    <row r="152" spans="1:57" x14ac:dyDescent="0.25">
      <c r="A152" s="126" t="s">
        <v>150</v>
      </c>
      <c r="B152" s="126"/>
      <c r="C152" s="126" t="s">
        <v>1610</v>
      </c>
      <c r="D152" s="126"/>
      <c r="E152" s="126"/>
      <c r="F152" s="127">
        <v>58</v>
      </c>
      <c r="G152" s="128" t="s">
        <v>151</v>
      </c>
      <c r="H152" s="129">
        <v>2</v>
      </c>
      <c r="I152" s="130">
        <v>30</v>
      </c>
      <c r="J152" s="130"/>
      <c r="K152" s="130"/>
      <c r="L152" s="131">
        <v>0</v>
      </c>
      <c r="M152" s="161" t="s">
        <v>1511</v>
      </c>
      <c r="N152" s="162"/>
      <c r="O152" s="162" t="s">
        <v>1589</v>
      </c>
      <c r="P152" s="132" t="s">
        <v>1590</v>
      </c>
      <c r="Q152" s="163" t="str">
        <f>MaBM</f>
        <v>CSVE</v>
      </c>
      <c r="R152" s="163" t="str">
        <f>MaKhoa</f>
        <v>CSKT</v>
      </c>
      <c r="S152" s="125" t="str">
        <f t="shared" si="2"/>
        <v>CSKT-CSVE</v>
      </c>
      <c r="T152" s="164"/>
      <c r="U152" s="164"/>
      <c r="V152" s="164"/>
      <c r="W152" s="164"/>
      <c r="X152" s="164"/>
      <c r="Y152" s="164"/>
      <c r="Z152" s="164"/>
      <c r="AA152" s="164" t="s">
        <v>20</v>
      </c>
      <c r="AB152" s="164" t="s">
        <v>20</v>
      </c>
      <c r="AC152" s="164" t="s">
        <v>20</v>
      </c>
      <c r="AD152" s="164" t="s">
        <v>20</v>
      </c>
      <c r="AE152" s="164"/>
      <c r="AF152" s="164"/>
      <c r="AG152" s="164"/>
      <c r="AH152" s="164"/>
      <c r="AI152" s="164"/>
      <c r="AJ152" s="164"/>
      <c r="AK152" s="164"/>
      <c r="AL152" s="164"/>
      <c r="AM152" s="164"/>
      <c r="AN152" s="164"/>
      <c r="AO152" s="164"/>
      <c r="AP152" s="164"/>
      <c r="AQ152" s="164"/>
      <c r="AR152" s="164"/>
      <c r="AS152" s="164"/>
      <c r="AT152" s="164"/>
      <c r="AU152" s="164"/>
      <c r="AV152" s="164"/>
      <c r="AW152" s="164"/>
      <c r="AX152" s="164"/>
      <c r="AY152" s="164"/>
      <c r="AZ152" s="164"/>
      <c r="BA152" s="164"/>
      <c r="BB152" s="164"/>
      <c r="BC152" s="164"/>
      <c r="BD152" s="164"/>
      <c r="BE152" s="164"/>
    </row>
    <row r="153" spans="1:57" x14ac:dyDescent="0.25">
      <c r="A153" s="126" t="s">
        <v>1539</v>
      </c>
      <c r="B153" s="126"/>
      <c r="C153" s="126"/>
      <c r="D153" s="126" t="s">
        <v>1540</v>
      </c>
      <c r="E153" s="126"/>
      <c r="F153" s="127">
        <v>54</v>
      </c>
      <c r="G153" s="128" t="s">
        <v>153</v>
      </c>
      <c r="H153" s="129">
        <v>3</v>
      </c>
      <c r="I153" s="130">
        <v>30</v>
      </c>
      <c r="J153" s="130">
        <v>30</v>
      </c>
      <c r="K153" s="130"/>
      <c r="L153" s="131">
        <v>0</v>
      </c>
      <c r="M153" s="165" t="s">
        <v>1484</v>
      </c>
      <c r="N153" s="162">
        <v>90</v>
      </c>
      <c r="O153" s="162" t="s">
        <v>1589</v>
      </c>
      <c r="P153" s="132" t="s">
        <v>1590</v>
      </c>
      <c r="Q153" s="163" t="str">
        <f>MaBM</f>
        <v>CSVE</v>
      </c>
      <c r="R153" s="163" t="str">
        <f>MaKhoa</f>
        <v>CSKT</v>
      </c>
      <c r="S153" s="125" t="str">
        <f t="shared" si="2"/>
        <v>CSKT-CSVE</v>
      </c>
      <c r="T153" s="164"/>
      <c r="U153" s="164"/>
      <c r="V153" s="164"/>
      <c r="W153" s="164"/>
      <c r="X153" s="164"/>
      <c r="Y153" s="164"/>
      <c r="Z153" s="164"/>
      <c r="AA153" s="164"/>
      <c r="AB153" s="164"/>
      <c r="AC153" s="164"/>
      <c r="AD153" s="164"/>
      <c r="AE153" s="164"/>
      <c r="AF153" s="164"/>
      <c r="AG153" s="164"/>
      <c r="AH153" s="164"/>
      <c r="AI153" s="164"/>
      <c r="AJ153" s="164" t="s">
        <v>20</v>
      </c>
      <c r="AK153" s="164" t="s">
        <v>20</v>
      </c>
      <c r="AL153" s="164"/>
      <c r="AM153" s="164"/>
      <c r="AN153" s="164"/>
      <c r="AO153" s="164"/>
      <c r="AP153" s="164"/>
      <c r="AQ153" s="164"/>
      <c r="AR153" s="164"/>
      <c r="AS153" s="164"/>
      <c r="AT153" s="164"/>
      <c r="AU153" s="164"/>
      <c r="AV153" s="164"/>
      <c r="AW153" s="164"/>
      <c r="AX153" s="164"/>
      <c r="AY153" s="164"/>
      <c r="AZ153" s="164"/>
      <c r="BA153" s="164"/>
      <c r="BB153" s="164"/>
      <c r="BC153" s="164" t="s">
        <v>20</v>
      </c>
      <c r="BD153" s="164" t="s">
        <v>20</v>
      </c>
      <c r="BE153" s="164"/>
    </row>
    <row r="154" spans="1:57" x14ac:dyDescent="0.25">
      <c r="A154" s="126" t="s">
        <v>152</v>
      </c>
      <c r="B154" s="126"/>
      <c r="C154" s="126"/>
      <c r="D154" s="126"/>
      <c r="E154" s="126"/>
      <c r="F154" s="127">
        <v>59</v>
      </c>
      <c r="G154" s="128" t="s">
        <v>153</v>
      </c>
      <c r="H154" s="129">
        <v>4</v>
      </c>
      <c r="I154" s="130">
        <v>45</v>
      </c>
      <c r="J154" s="130">
        <v>30</v>
      </c>
      <c r="K154" s="130"/>
      <c r="L154" s="131">
        <v>0</v>
      </c>
      <c r="M154" s="165" t="s">
        <v>1484</v>
      </c>
      <c r="N154" s="162">
        <v>90</v>
      </c>
      <c r="O154" s="162" t="s">
        <v>1589</v>
      </c>
      <c r="P154" s="132" t="s">
        <v>1590</v>
      </c>
      <c r="Q154" s="163" t="str">
        <f>MaBM</f>
        <v>CSVE</v>
      </c>
      <c r="R154" s="163" t="str">
        <f>MaKhoa</f>
        <v>CSKT</v>
      </c>
      <c r="S154" s="125" t="str">
        <f t="shared" si="2"/>
        <v>CSKT-CSVE</v>
      </c>
      <c r="T154" s="164"/>
      <c r="U154" s="164"/>
      <c r="V154" s="164"/>
      <c r="W154" s="164"/>
      <c r="X154" s="164"/>
      <c r="Y154" s="164"/>
      <c r="Z154" s="164"/>
      <c r="AA154" s="164" t="s">
        <v>20</v>
      </c>
      <c r="AB154" s="164" t="s">
        <v>20</v>
      </c>
      <c r="AC154" s="164" t="s">
        <v>20</v>
      </c>
      <c r="AD154" s="164" t="s">
        <v>20</v>
      </c>
      <c r="AE154" s="164"/>
      <c r="AF154" s="164"/>
      <c r="AG154" s="164"/>
      <c r="AH154" s="164"/>
      <c r="AI154" s="164"/>
      <c r="AJ154" s="164"/>
      <c r="AK154" s="164"/>
      <c r="AL154" s="164"/>
      <c r="AM154" s="164"/>
      <c r="AN154" s="164"/>
      <c r="AO154" s="164"/>
      <c r="AP154" s="164"/>
      <c r="AQ154" s="164"/>
      <c r="AR154" s="164"/>
      <c r="AS154" s="164"/>
      <c r="AT154" s="164"/>
      <c r="AU154" s="164"/>
      <c r="AV154" s="164"/>
      <c r="AW154" s="164"/>
      <c r="AX154" s="164"/>
      <c r="AY154" s="164"/>
      <c r="AZ154" s="164"/>
      <c r="BA154" s="164"/>
      <c r="BB154" s="164"/>
      <c r="BC154" s="164"/>
      <c r="BD154" s="164"/>
      <c r="BE154" s="164"/>
    </row>
    <row r="155" spans="1:57" x14ac:dyDescent="0.25">
      <c r="A155" s="126"/>
      <c r="B155" s="126" t="s">
        <v>155</v>
      </c>
      <c r="C155" s="126" t="s">
        <v>1611</v>
      </c>
      <c r="D155" s="126"/>
      <c r="E155" s="126"/>
      <c r="F155" s="127">
        <v>61</v>
      </c>
      <c r="G155" s="128" t="s">
        <v>153</v>
      </c>
      <c r="H155" s="129">
        <v>2</v>
      </c>
      <c r="I155" s="130">
        <v>15</v>
      </c>
      <c r="J155" s="130">
        <v>30</v>
      </c>
      <c r="K155" s="130"/>
      <c r="L155" s="131">
        <v>0</v>
      </c>
      <c r="M155" s="165" t="s">
        <v>1484</v>
      </c>
      <c r="N155" s="162">
        <v>90</v>
      </c>
      <c r="O155" s="162" t="s">
        <v>1589</v>
      </c>
      <c r="P155" s="132" t="s">
        <v>1590</v>
      </c>
      <c r="Q155" s="163" t="str">
        <f>MaBM</f>
        <v>CSVE</v>
      </c>
      <c r="R155" s="163" t="str">
        <f>MaKhoa</f>
        <v>CSKT</v>
      </c>
      <c r="S155" s="125" t="str">
        <f t="shared" si="2"/>
        <v>CSKT-CSVE</v>
      </c>
      <c r="T155" s="164"/>
      <c r="U155" s="164"/>
      <c r="V155" s="164"/>
      <c r="W155" s="164"/>
      <c r="X155" s="164"/>
      <c r="Y155" s="164"/>
      <c r="Z155" s="164"/>
      <c r="AA155" s="164"/>
      <c r="AB155" s="164"/>
      <c r="AC155" s="164"/>
      <c r="AD155" s="164"/>
      <c r="AE155" s="164"/>
      <c r="AF155" s="164"/>
      <c r="AG155" s="164"/>
      <c r="AH155" s="164"/>
      <c r="AI155" s="164"/>
      <c r="AJ155" s="164"/>
      <c r="AK155" s="164"/>
      <c r="AL155" s="164"/>
      <c r="AM155" s="164"/>
      <c r="AN155" s="164"/>
      <c r="AO155" s="164"/>
      <c r="AP155" s="164"/>
      <c r="AQ155" s="164"/>
      <c r="AR155" s="164"/>
      <c r="AS155" s="164"/>
      <c r="AT155" s="164"/>
      <c r="AU155" s="164"/>
      <c r="AV155" s="164"/>
      <c r="AW155" s="164"/>
      <c r="AX155" s="164"/>
      <c r="AY155" s="164"/>
      <c r="AZ155" s="164"/>
      <c r="BA155" s="164"/>
      <c r="BB155" s="164"/>
      <c r="BC155" s="164"/>
      <c r="BD155" s="164"/>
      <c r="BE155" s="164"/>
    </row>
    <row r="156" spans="1:57" x14ac:dyDescent="0.25">
      <c r="A156" s="126" t="s">
        <v>311</v>
      </c>
      <c r="B156" s="126"/>
      <c r="C156" s="126"/>
      <c r="D156" s="126" t="s">
        <v>312</v>
      </c>
      <c r="E156" s="126"/>
      <c r="F156" s="127">
        <v>141</v>
      </c>
      <c r="G156" s="128" t="s">
        <v>153</v>
      </c>
      <c r="H156" s="129">
        <v>3</v>
      </c>
      <c r="I156" s="130">
        <v>30</v>
      </c>
      <c r="J156" s="130">
        <v>30</v>
      </c>
      <c r="K156" s="130"/>
      <c r="L156" s="131">
        <v>0</v>
      </c>
      <c r="M156" s="165" t="s">
        <v>1484</v>
      </c>
      <c r="N156" s="162">
        <v>90</v>
      </c>
      <c r="O156" s="162" t="s">
        <v>1589</v>
      </c>
      <c r="P156" s="132" t="s">
        <v>1590</v>
      </c>
      <c r="Q156" s="163" t="str">
        <f>MaBM</f>
        <v>CSVE</v>
      </c>
      <c r="R156" s="163" t="str">
        <f>MaKhoa</f>
        <v>CSKT</v>
      </c>
      <c r="S156" s="125" t="str">
        <f t="shared" si="2"/>
        <v>CSKT-CSVE</v>
      </c>
      <c r="T156" s="164"/>
      <c r="U156" s="164"/>
      <c r="V156" s="164"/>
      <c r="W156" s="164"/>
      <c r="X156" s="164"/>
      <c r="Y156" s="164"/>
      <c r="Z156" s="164"/>
      <c r="AA156" s="164"/>
      <c r="AB156" s="164"/>
      <c r="AC156" s="164"/>
      <c r="AD156" s="164"/>
      <c r="AE156" s="164"/>
      <c r="AF156" s="164"/>
      <c r="AG156" s="164"/>
      <c r="AH156" s="164"/>
      <c r="AI156" s="164" t="s">
        <v>20</v>
      </c>
      <c r="AJ156" s="164"/>
      <c r="AK156" s="164"/>
      <c r="AL156" s="164"/>
      <c r="AM156" s="164"/>
      <c r="AN156" s="164"/>
      <c r="AO156" s="164"/>
      <c r="AP156" s="164"/>
      <c r="AQ156" s="164"/>
      <c r="AR156" s="164"/>
      <c r="AS156" s="164"/>
      <c r="AT156" s="164"/>
      <c r="AU156" s="164"/>
      <c r="AV156" s="164"/>
      <c r="AW156" s="164"/>
      <c r="AX156" s="164"/>
      <c r="AY156" s="164"/>
      <c r="AZ156" s="164"/>
      <c r="BA156" s="164"/>
      <c r="BB156" s="164" t="s">
        <v>20</v>
      </c>
      <c r="BC156" s="164"/>
      <c r="BD156" s="164"/>
      <c r="BE156" s="164"/>
    </row>
    <row r="157" spans="1:57" x14ac:dyDescent="0.25">
      <c r="A157" s="126"/>
      <c r="B157" s="126"/>
      <c r="C157" s="126"/>
      <c r="D157" s="126" t="s">
        <v>400</v>
      </c>
      <c r="E157" s="126"/>
      <c r="F157" s="127">
        <v>183</v>
      </c>
      <c r="G157" s="128" t="s">
        <v>153</v>
      </c>
      <c r="H157" s="129">
        <v>2</v>
      </c>
      <c r="I157" s="130">
        <v>30</v>
      </c>
      <c r="J157" s="130"/>
      <c r="K157" s="130"/>
      <c r="L157" s="131">
        <v>0</v>
      </c>
      <c r="M157" s="165" t="s">
        <v>1484</v>
      </c>
      <c r="N157" s="162">
        <v>90</v>
      </c>
      <c r="O157" s="162" t="s">
        <v>1589</v>
      </c>
      <c r="P157" s="132" t="s">
        <v>1590</v>
      </c>
      <c r="Q157" s="163" t="str">
        <f>MaBM</f>
        <v>CSVE</v>
      </c>
      <c r="R157" s="163" t="str">
        <f>MaKhoa</f>
        <v>CSKT</v>
      </c>
      <c r="S157" s="125" t="str">
        <f t="shared" si="2"/>
        <v>CSKT-CSVE</v>
      </c>
      <c r="T157" s="164"/>
      <c r="U157" s="164"/>
      <c r="V157" s="164"/>
      <c r="W157" s="164"/>
      <c r="X157" s="164"/>
      <c r="Y157" s="164"/>
      <c r="Z157" s="164"/>
      <c r="AA157" s="164"/>
      <c r="AB157" s="164"/>
      <c r="AC157" s="164"/>
      <c r="AD157" s="164"/>
      <c r="AE157" s="164"/>
      <c r="AF157" s="164"/>
      <c r="AG157" s="164"/>
      <c r="AH157" s="164"/>
      <c r="AI157" s="164"/>
      <c r="AJ157" s="164"/>
      <c r="AK157" s="164"/>
      <c r="AL157" s="164"/>
      <c r="AM157" s="164"/>
      <c r="AN157" s="164"/>
      <c r="AO157" s="164"/>
      <c r="AP157" s="164"/>
      <c r="AQ157" s="164"/>
      <c r="AR157" s="164"/>
      <c r="AS157" s="164"/>
      <c r="AT157" s="164"/>
      <c r="AU157" s="164"/>
      <c r="AV157" s="164"/>
      <c r="AW157" s="164"/>
      <c r="AX157" s="164"/>
      <c r="AY157" s="164" t="s">
        <v>20</v>
      </c>
      <c r="AZ157" s="164"/>
      <c r="BA157" s="164"/>
      <c r="BB157" s="164"/>
      <c r="BC157" s="164"/>
      <c r="BD157" s="164"/>
      <c r="BE157" s="164"/>
    </row>
    <row r="158" spans="1:57" x14ac:dyDescent="0.25">
      <c r="A158" s="126" t="s">
        <v>80</v>
      </c>
      <c r="B158" s="126"/>
      <c r="C158" s="126" t="s">
        <v>80</v>
      </c>
      <c r="D158" s="126" t="s">
        <v>81</v>
      </c>
      <c r="E158" s="126"/>
      <c r="F158" s="127">
        <v>25</v>
      </c>
      <c r="G158" s="128" t="s">
        <v>82</v>
      </c>
      <c r="H158" s="129">
        <v>1</v>
      </c>
      <c r="I158" s="130">
        <v>8</v>
      </c>
      <c r="J158" s="130">
        <v>22</v>
      </c>
      <c r="K158" s="130"/>
      <c r="L158" s="131">
        <v>0</v>
      </c>
      <c r="M158" s="161" t="s">
        <v>2</v>
      </c>
      <c r="N158" s="162"/>
      <c r="O158" s="162" t="s">
        <v>78</v>
      </c>
      <c r="P158" s="132" t="s">
        <v>1582</v>
      </c>
      <c r="Q158" s="163" t="str">
        <f>MaBM</f>
        <v>CDTC</v>
      </c>
      <c r="R158" s="163" t="str">
        <f>MaKhoa</f>
        <v>GDTC</v>
      </c>
      <c r="S158" s="125" t="str">
        <f t="shared" si="2"/>
        <v>GDTC-CDTC</v>
      </c>
      <c r="T158" s="164" t="s">
        <v>20</v>
      </c>
      <c r="U158" s="164" t="s">
        <v>20</v>
      </c>
      <c r="V158" s="164" t="s">
        <v>20</v>
      </c>
      <c r="W158" s="164" t="s">
        <v>20</v>
      </c>
      <c r="X158" s="164" t="s">
        <v>20</v>
      </c>
      <c r="Y158" s="164" t="s">
        <v>20</v>
      </c>
      <c r="Z158" s="164" t="s">
        <v>20</v>
      </c>
      <c r="AA158" s="164" t="s">
        <v>20</v>
      </c>
      <c r="AB158" s="164" t="s">
        <v>20</v>
      </c>
      <c r="AC158" s="164" t="s">
        <v>20</v>
      </c>
      <c r="AD158" s="164" t="s">
        <v>20</v>
      </c>
      <c r="AE158" s="164" t="s">
        <v>20</v>
      </c>
      <c r="AF158" s="164" t="s">
        <v>20</v>
      </c>
      <c r="AG158" s="164" t="s">
        <v>20</v>
      </c>
      <c r="AH158" s="164" t="s">
        <v>20</v>
      </c>
      <c r="AI158" s="164" t="s">
        <v>20</v>
      </c>
      <c r="AJ158" s="164" t="s">
        <v>20</v>
      </c>
      <c r="AK158" s="164" t="s">
        <v>20</v>
      </c>
      <c r="AL158" s="164" t="s">
        <v>20</v>
      </c>
      <c r="AM158" s="164"/>
      <c r="AN158" s="164" t="s">
        <v>20</v>
      </c>
      <c r="AO158" s="164" t="s">
        <v>20</v>
      </c>
      <c r="AP158" s="164" t="s">
        <v>20</v>
      </c>
      <c r="AQ158" s="164"/>
      <c r="AR158" s="164" t="s">
        <v>20</v>
      </c>
      <c r="AS158" s="164"/>
      <c r="AT158" s="164" t="s">
        <v>20</v>
      </c>
      <c r="AU158" s="164" t="s">
        <v>20</v>
      </c>
      <c r="AV158" s="164" t="s">
        <v>20</v>
      </c>
      <c r="AW158" s="164" t="s">
        <v>20</v>
      </c>
      <c r="AX158" s="164" t="s">
        <v>20</v>
      </c>
      <c r="AY158" s="164" t="s">
        <v>20</v>
      </c>
      <c r="AZ158" s="164" t="s">
        <v>20</v>
      </c>
      <c r="BA158" s="164" t="s">
        <v>20</v>
      </c>
      <c r="BB158" s="164" t="s">
        <v>20</v>
      </c>
      <c r="BC158" s="164" t="s">
        <v>20</v>
      </c>
      <c r="BD158" s="164" t="s">
        <v>20</v>
      </c>
      <c r="BE158" s="164"/>
    </row>
    <row r="159" spans="1:57" x14ac:dyDescent="0.25">
      <c r="A159" s="126" t="s">
        <v>83</v>
      </c>
      <c r="B159" s="126"/>
      <c r="C159" s="126" t="s">
        <v>83</v>
      </c>
      <c r="D159" s="126" t="s">
        <v>84</v>
      </c>
      <c r="E159" s="126"/>
      <c r="F159" s="127">
        <v>26</v>
      </c>
      <c r="G159" s="128" t="s">
        <v>85</v>
      </c>
      <c r="H159" s="129">
        <v>1</v>
      </c>
      <c r="I159" s="130">
        <v>8</v>
      </c>
      <c r="J159" s="130">
        <v>22</v>
      </c>
      <c r="K159" s="130"/>
      <c r="L159" s="131">
        <v>0</v>
      </c>
      <c r="M159" s="161" t="s">
        <v>2</v>
      </c>
      <c r="N159" s="162"/>
      <c r="O159" s="162" t="s">
        <v>78</v>
      </c>
      <c r="P159" s="132" t="s">
        <v>1582</v>
      </c>
      <c r="Q159" s="163" t="str">
        <f>MaBM</f>
        <v>CDTC</v>
      </c>
      <c r="R159" s="163" t="str">
        <f>MaKhoa</f>
        <v>GDTC</v>
      </c>
      <c r="S159" s="125" t="str">
        <f t="shared" si="2"/>
        <v>GDTC-CDTC</v>
      </c>
      <c r="T159" s="164" t="s">
        <v>20</v>
      </c>
      <c r="U159" s="164" t="s">
        <v>20</v>
      </c>
      <c r="V159" s="164" t="s">
        <v>20</v>
      </c>
      <c r="W159" s="164" t="s">
        <v>20</v>
      </c>
      <c r="X159" s="164" t="s">
        <v>20</v>
      </c>
      <c r="Y159" s="164" t="s">
        <v>20</v>
      </c>
      <c r="Z159" s="164" t="s">
        <v>20</v>
      </c>
      <c r="AA159" s="164" t="s">
        <v>20</v>
      </c>
      <c r="AB159" s="164" t="s">
        <v>20</v>
      </c>
      <c r="AC159" s="164" t="s">
        <v>20</v>
      </c>
      <c r="AD159" s="164" t="s">
        <v>20</v>
      </c>
      <c r="AE159" s="164" t="s">
        <v>20</v>
      </c>
      <c r="AF159" s="164" t="s">
        <v>20</v>
      </c>
      <c r="AG159" s="164" t="s">
        <v>20</v>
      </c>
      <c r="AH159" s="164" t="s">
        <v>20</v>
      </c>
      <c r="AI159" s="164" t="s">
        <v>20</v>
      </c>
      <c r="AJ159" s="164" t="s">
        <v>20</v>
      </c>
      <c r="AK159" s="164" t="s">
        <v>20</v>
      </c>
      <c r="AL159" s="164" t="s">
        <v>20</v>
      </c>
      <c r="AM159" s="164"/>
      <c r="AN159" s="164" t="s">
        <v>20</v>
      </c>
      <c r="AO159" s="164" t="s">
        <v>20</v>
      </c>
      <c r="AP159" s="164" t="s">
        <v>20</v>
      </c>
      <c r="AQ159" s="164"/>
      <c r="AR159" s="164" t="s">
        <v>20</v>
      </c>
      <c r="AS159" s="164"/>
      <c r="AT159" s="164" t="s">
        <v>20</v>
      </c>
      <c r="AU159" s="164" t="s">
        <v>20</v>
      </c>
      <c r="AV159" s="164" t="s">
        <v>20</v>
      </c>
      <c r="AW159" s="164" t="s">
        <v>20</v>
      </c>
      <c r="AX159" s="164" t="s">
        <v>20</v>
      </c>
      <c r="AY159" s="164" t="s">
        <v>20</v>
      </c>
      <c r="AZ159" s="164" t="s">
        <v>20</v>
      </c>
      <c r="BA159" s="164" t="s">
        <v>20</v>
      </c>
      <c r="BB159" s="164" t="s">
        <v>20</v>
      </c>
      <c r="BC159" s="164" t="s">
        <v>20</v>
      </c>
      <c r="BD159" s="164" t="s">
        <v>20</v>
      </c>
      <c r="BE159" s="164"/>
    </row>
    <row r="160" spans="1:57" x14ac:dyDescent="0.25">
      <c r="A160" s="126" t="s">
        <v>86</v>
      </c>
      <c r="B160" s="126" t="s">
        <v>86</v>
      </c>
      <c r="C160" s="126" t="s">
        <v>86</v>
      </c>
      <c r="D160" s="126"/>
      <c r="E160" s="126"/>
      <c r="F160" s="127">
        <v>27</v>
      </c>
      <c r="G160" s="128" t="s">
        <v>87</v>
      </c>
      <c r="H160" s="129">
        <v>1</v>
      </c>
      <c r="I160" s="130">
        <v>8</v>
      </c>
      <c r="J160" s="130">
        <v>22</v>
      </c>
      <c r="K160" s="130"/>
      <c r="L160" s="131">
        <v>0</v>
      </c>
      <c r="M160" s="161" t="s">
        <v>2</v>
      </c>
      <c r="N160" s="162"/>
      <c r="O160" s="162" t="s">
        <v>78</v>
      </c>
      <c r="P160" s="132" t="s">
        <v>1582</v>
      </c>
      <c r="Q160" s="163" t="str">
        <f>MaBM</f>
        <v>CDTC</v>
      </c>
      <c r="R160" s="163" t="str">
        <f>MaKhoa</f>
        <v>GDTC</v>
      </c>
      <c r="S160" s="125" t="str">
        <f t="shared" si="2"/>
        <v>GDTC-CDTC</v>
      </c>
      <c r="T160" s="164" t="s">
        <v>20</v>
      </c>
      <c r="U160" s="164" t="s">
        <v>20</v>
      </c>
      <c r="V160" s="164" t="s">
        <v>20</v>
      </c>
      <c r="W160" s="164" t="s">
        <v>20</v>
      </c>
      <c r="X160" s="164" t="s">
        <v>20</v>
      </c>
      <c r="Y160" s="164" t="s">
        <v>20</v>
      </c>
      <c r="Z160" s="164" t="s">
        <v>20</v>
      </c>
      <c r="AA160" s="164" t="s">
        <v>20</v>
      </c>
      <c r="AB160" s="164" t="s">
        <v>20</v>
      </c>
      <c r="AC160" s="164" t="s">
        <v>20</v>
      </c>
      <c r="AD160" s="164" t="s">
        <v>20</v>
      </c>
      <c r="AE160" s="164" t="s">
        <v>20</v>
      </c>
      <c r="AF160" s="164" t="s">
        <v>20</v>
      </c>
      <c r="AG160" s="164" t="s">
        <v>20</v>
      </c>
      <c r="AH160" s="164" t="s">
        <v>20</v>
      </c>
      <c r="AI160" s="164" t="s">
        <v>20</v>
      </c>
      <c r="AJ160" s="164" t="s">
        <v>20</v>
      </c>
      <c r="AK160" s="164" t="s">
        <v>20</v>
      </c>
      <c r="AL160" s="164" t="s">
        <v>20</v>
      </c>
      <c r="AM160" s="164"/>
      <c r="AN160" s="164"/>
      <c r="AO160" s="164"/>
      <c r="AP160" s="164"/>
      <c r="AQ160" s="164"/>
      <c r="AR160" s="164"/>
      <c r="AS160" s="164"/>
      <c r="AT160" s="164"/>
      <c r="AU160" s="164"/>
      <c r="AV160" s="164"/>
      <c r="AW160" s="164"/>
      <c r="AX160" s="164"/>
      <c r="AY160" s="164"/>
      <c r="AZ160" s="164"/>
      <c r="BA160" s="164"/>
      <c r="BB160" s="164"/>
      <c r="BC160" s="164"/>
      <c r="BD160" s="164"/>
      <c r="BE160" s="164"/>
    </row>
    <row r="161" spans="1:57" x14ac:dyDescent="0.25">
      <c r="A161" s="126" t="s">
        <v>88</v>
      </c>
      <c r="B161" s="126" t="s">
        <v>88</v>
      </c>
      <c r="C161" s="126" t="s">
        <v>88</v>
      </c>
      <c r="D161" s="126" t="s">
        <v>89</v>
      </c>
      <c r="E161" s="126" t="s">
        <v>89</v>
      </c>
      <c r="F161" s="127">
        <v>28</v>
      </c>
      <c r="G161" s="128" t="s">
        <v>90</v>
      </c>
      <c r="H161" s="129">
        <v>1</v>
      </c>
      <c r="I161" s="130">
        <v>3</v>
      </c>
      <c r="J161" s="130">
        <v>27</v>
      </c>
      <c r="K161" s="130"/>
      <c r="L161" s="131">
        <v>0</v>
      </c>
      <c r="M161" s="161" t="s">
        <v>2</v>
      </c>
      <c r="N161" s="162"/>
      <c r="O161" s="162" t="s">
        <v>78</v>
      </c>
      <c r="P161" s="132" t="s">
        <v>1582</v>
      </c>
      <c r="Q161" s="163" t="str">
        <f>MaBM</f>
        <v>CDTC</v>
      </c>
      <c r="R161" s="163" t="str">
        <f>MaKhoa</f>
        <v>GDTC</v>
      </c>
      <c r="S161" s="125" t="str">
        <f t="shared" si="2"/>
        <v>GDTC-CDTC</v>
      </c>
      <c r="T161" s="164" t="s">
        <v>20</v>
      </c>
      <c r="U161" s="164" t="s">
        <v>20</v>
      </c>
      <c r="V161" s="164" t="s">
        <v>20</v>
      </c>
      <c r="W161" s="164" t="s">
        <v>20</v>
      </c>
      <c r="X161" s="164" t="s">
        <v>20</v>
      </c>
      <c r="Y161" s="164" t="s">
        <v>20</v>
      </c>
      <c r="Z161" s="164" t="s">
        <v>20</v>
      </c>
      <c r="AA161" s="164" t="s">
        <v>20</v>
      </c>
      <c r="AB161" s="164" t="s">
        <v>20</v>
      </c>
      <c r="AC161" s="164" t="s">
        <v>20</v>
      </c>
      <c r="AD161" s="164" t="s">
        <v>20</v>
      </c>
      <c r="AE161" s="164" t="s">
        <v>20</v>
      </c>
      <c r="AF161" s="164" t="s">
        <v>20</v>
      </c>
      <c r="AG161" s="164" t="s">
        <v>20</v>
      </c>
      <c r="AH161" s="164" t="s">
        <v>20</v>
      </c>
      <c r="AI161" s="164" t="s">
        <v>20</v>
      </c>
      <c r="AJ161" s="164" t="s">
        <v>20</v>
      </c>
      <c r="AK161" s="164" t="s">
        <v>20</v>
      </c>
      <c r="AL161" s="164" t="s">
        <v>20</v>
      </c>
      <c r="AM161" s="164"/>
      <c r="AN161" s="164" t="s">
        <v>20</v>
      </c>
      <c r="AO161" s="164" t="s">
        <v>20</v>
      </c>
      <c r="AP161" s="164" t="s">
        <v>20</v>
      </c>
      <c r="AQ161" s="164"/>
      <c r="AR161" s="164" t="s">
        <v>20</v>
      </c>
      <c r="AS161" s="164"/>
      <c r="AT161" s="164" t="s">
        <v>20</v>
      </c>
      <c r="AU161" s="164" t="s">
        <v>20</v>
      </c>
      <c r="AV161" s="164" t="s">
        <v>20</v>
      </c>
      <c r="AW161" s="164" t="s">
        <v>20</v>
      </c>
      <c r="AX161" s="164" t="s">
        <v>20</v>
      </c>
      <c r="AY161" s="164" t="s">
        <v>20</v>
      </c>
      <c r="AZ161" s="164"/>
      <c r="BA161" s="164"/>
      <c r="BB161" s="164"/>
      <c r="BC161" s="164"/>
      <c r="BD161" s="164"/>
      <c r="BE161" s="164"/>
    </row>
    <row r="162" spans="1:57" x14ac:dyDescent="0.25">
      <c r="A162" s="126" t="s">
        <v>91</v>
      </c>
      <c r="B162" s="126" t="s">
        <v>91</v>
      </c>
      <c r="C162" s="126" t="s">
        <v>91</v>
      </c>
      <c r="D162" s="126" t="s">
        <v>92</v>
      </c>
      <c r="E162" s="126" t="s">
        <v>92</v>
      </c>
      <c r="F162" s="127">
        <v>29</v>
      </c>
      <c r="G162" s="128" t="s">
        <v>93</v>
      </c>
      <c r="H162" s="129">
        <v>1</v>
      </c>
      <c r="I162" s="130">
        <v>3</v>
      </c>
      <c r="J162" s="130">
        <v>27</v>
      </c>
      <c r="K162" s="130"/>
      <c r="L162" s="131">
        <v>0</v>
      </c>
      <c r="M162" s="161" t="s">
        <v>2</v>
      </c>
      <c r="N162" s="162"/>
      <c r="O162" s="162" t="s">
        <v>78</v>
      </c>
      <c r="P162" s="132" t="s">
        <v>1582</v>
      </c>
      <c r="Q162" s="163" t="str">
        <f>MaBM</f>
        <v>CDTC</v>
      </c>
      <c r="R162" s="163" t="str">
        <f>MaKhoa</f>
        <v>GDTC</v>
      </c>
      <c r="S162" s="125" t="str">
        <f t="shared" si="2"/>
        <v>GDTC-CDTC</v>
      </c>
      <c r="T162" s="164" t="s">
        <v>20</v>
      </c>
      <c r="U162" s="164" t="s">
        <v>20</v>
      </c>
      <c r="V162" s="164" t="s">
        <v>20</v>
      </c>
      <c r="W162" s="164" t="s">
        <v>20</v>
      </c>
      <c r="X162" s="164" t="s">
        <v>20</v>
      </c>
      <c r="Y162" s="164" t="s">
        <v>20</v>
      </c>
      <c r="Z162" s="164" t="s">
        <v>20</v>
      </c>
      <c r="AA162" s="164" t="s">
        <v>20</v>
      </c>
      <c r="AB162" s="164" t="s">
        <v>20</v>
      </c>
      <c r="AC162" s="164" t="s">
        <v>20</v>
      </c>
      <c r="AD162" s="164" t="s">
        <v>20</v>
      </c>
      <c r="AE162" s="164" t="s">
        <v>20</v>
      </c>
      <c r="AF162" s="164" t="s">
        <v>20</v>
      </c>
      <c r="AG162" s="164" t="s">
        <v>20</v>
      </c>
      <c r="AH162" s="164" t="s">
        <v>20</v>
      </c>
      <c r="AI162" s="164" t="s">
        <v>20</v>
      </c>
      <c r="AJ162" s="164" t="s">
        <v>20</v>
      </c>
      <c r="AK162" s="164" t="s">
        <v>20</v>
      </c>
      <c r="AL162" s="164" t="s">
        <v>20</v>
      </c>
      <c r="AM162" s="164"/>
      <c r="AN162" s="164"/>
      <c r="AO162" s="164"/>
      <c r="AP162" s="164"/>
      <c r="AQ162" s="164"/>
      <c r="AR162" s="164"/>
      <c r="AS162" s="164"/>
      <c r="AT162" s="164"/>
      <c r="AU162" s="164"/>
      <c r="AV162" s="164"/>
      <c r="AW162" s="164"/>
      <c r="AX162" s="164"/>
      <c r="AY162" s="164"/>
      <c r="AZ162" s="164" t="s">
        <v>20</v>
      </c>
      <c r="BA162" s="164" t="s">
        <v>20</v>
      </c>
      <c r="BB162" s="164" t="s">
        <v>20</v>
      </c>
      <c r="BC162" s="164" t="s">
        <v>20</v>
      </c>
      <c r="BD162" s="164" t="s">
        <v>20</v>
      </c>
      <c r="BE162" s="164"/>
    </row>
    <row r="163" spans="1:57" x14ac:dyDescent="0.25">
      <c r="A163" s="126" t="s">
        <v>833</v>
      </c>
      <c r="B163" s="126"/>
      <c r="C163" s="126"/>
      <c r="D163" s="126"/>
      <c r="E163" s="126"/>
      <c r="F163" s="127">
        <v>437</v>
      </c>
      <c r="G163" s="128" t="s">
        <v>834</v>
      </c>
      <c r="H163" s="129">
        <v>2</v>
      </c>
      <c r="I163" s="130">
        <v>30</v>
      </c>
      <c r="J163" s="130"/>
      <c r="K163" s="130"/>
      <c r="L163" s="131">
        <v>0</v>
      </c>
      <c r="M163" s="165"/>
      <c r="N163" s="162"/>
      <c r="O163" s="162" t="s">
        <v>1632</v>
      </c>
      <c r="P163" s="132" t="s">
        <v>1602</v>
      </c>
      <c r="Q163" s="163" t="str">
        <f>MaBM</f>
        <v>CKDM</v>
      </c>
      <c r="R163" s="163" t="str">
        <f>MaKhoa</f>
        <v>KCK</v>
      </c>
      <c r="S163" s="125" t="str">
        <f t="shared" si="2"/>
        <v>KCK-CKDM</v>
      </c>
      <c r="T163" s="164"/>
      <c r="U163" s="164"/>
      <c r="V163" s="164"/>
      <c r="W163" s="164"/>
      <c r="X163" s="164"/>
      <c r="Y163" s="164"/>
      <c r="Z163" s="164"/>
      <c r="AA163" s="164"/>
      <c r="AB163" s="164"/>
      <c r="AC163" s="164"/>
      <c r="AD163" s="164"/>
      <c r="AE163" s="164"/>
      <c r="AF163" s="164"/>
      <c r="AG163" s="164"/>
      <c r="AH163" s="164"/>
      <c r="AI163" s="164"/>
      <c r="AJ163" s="164"/>
      <c r="AK163" s="164"/>
      <c r="AL163" s="164"/>
      <c r="AM163" s="164"/>
      <c r="AN163" s="164"/>
      <c r="AO163" s="164"/>
      <c r="AP163" s="164"/>
      <c r="AQ163" s="164"/>
      <c r="AR163" s="164"/>
      <c r="AS163" s="164"/>
      <c r="AT163" s="164"/>
      <c r="AU163" s="164"/>
      <c r="AV163" s="164"/>
      <c r="AW163" s="164"/>
      <c r="AX163" s="164"/>
      <c r="AY163" s="164"/>
      <c r="AZ163" s="164"/>
      <c r="BA163" s="164"/>
      <c r="BB163" s="164"/>
      <c r="BC163" s="164"/>
      <c r="BD163" s="164"/>
      <c r="BE163" s="164"/>
    </row>
    <row r="164" spans="1:57" x14ac:dyDescent="0.25">
      <c r="A164" s="126"/>
      <c r="B164" s="126" t="s">
        <v>841</v>
      </c>
      <c r="C164" s="126"/>
      <c r="D164" s="126"/>
      <c r="E164" s="126"/>
      <c r="F164" s="127">
        <v>441</v>
      </c>
      <c r="G164" s="128" t="s">
        <v>842</v>
      </c>
      <c r="H164" s="129">
        <v>2</v>
      </c>
      <c r="I164" s="130">
        <v>30</v>
      </c>
      <c r="J164" s="130"/>
      <c r="K164" s="130"/>
      <c r="L164" s="131">
        <v>0</v>
      </c>
      <c r="M164" s="165"/>
      <c r="N164" s="162"/>
      <c r="O164" s="162" t="s">
        <v>1632</v>
      </c>
      <c r="P164" s="132" t="s">
        <v>1602</v>
      </c>
      <c r="Q164" s="163" t="str">
        <f>MaBM</f>
        <v>CKDM</v>
      </c>
      <c r="R164" s="163" t="str">
        <f>MaKhoa</f>
        <v>KCK</v>
      </c>
      <c r="S164" s="125" t="str">
        <f t="shared" si="2"/>
        <v>KCK-CKDM</v>
      </c>
      <c r="T164" s="164"/>
      <c r="U164" s="164"/>
      <c r="V164" s="164"/>
      <c r="W164" s="164"/>
      <c r="X164" s="164"/>
      <c r="Y164" s="164"/>
      <c r="Z164" s="164"/>
      <c r="AA164" s="164"/>
      <c r="AB164" s="164"/>
      <c r="AC164" s="164"/>
      <c r="AD164" s="164"/>
      <c r="AE164" s="164"/>
      <c r="AF164" s="164"/>
      <c r="AG164" s="164"/>
      <c r="AH164" s="164"/>
      <c r="AI164" s="164"/>
      <c r="AJ164" s="164"/>
      <c r="AK164" s="164"/>
      <c r="AL164" s="164"/>
      <c r="AM164" s="164"/>
      <c r="AN164" s="164"/>
      <c r="AO164" s="164"/>
      <c r="AP164" s="164"/>
      <c r="AQ164" s="164"/>
      <c r="AR164" s="164"/>
      <c r="AS164" s="164"/>
      <c r="AT164" s="164"/>
      <c r="AU164" s="164"/>
      <c r="AV164" s="164"/>
      <c r="AW164" s="164"/>
      <c r="AX164" s="164"/>
      <c r="AY164" s="164"/>
      <c r="AZ164" s="164"/>
      <c r="BA164" s="164"/>
      <c r="BB164" s="164"/>
      <c r="BC164" s="164"/>
      <c r="BD164" s="164"/>
      <c r="BE164" s="164"/>
    </row>
    <row r="165" spans="1:57" x14ac:dyDescent="0.25">
      <c r="A165" s="126" t="s">
        <v>837</v>
      </c>
      <c r="B165" s="126"/>
      <c r="C165" s="126"/>
      <c r="D165" s="126"/>
      <c r="E165" s="126"/>
      <c r="F165" s="127">
        <v>439</v>
      </c>
      <c r="G165" s="128" t="s">
        <v>838</v>
      </c>
      <c r="H165" s="129">
        <v>3</v>
      </c>
      <c r="I165" s="130">
        <v>45</v>
      </c>
      <c r="J165" s="130"/>
      <c r="K165" s="130"/>
      <c r="L165" s="131">
        <v>0</v>
      </c>
      <c r="M165" s="165"/>
      <c r="N165" s="162"/>
      <c r="O165" s="162" t="s">
        <v>1632</v>
      </c>
      <c r="P165" s="132" t="s">
        <v>1602</v>
      </c>
      <c r="Q165" s="163" t="str">
        <f>MaBM</f>
        <v>CKDM</v>
      </c>
      <c r="R165" s="163" t="str">
        <f>MaKhoa</f>
        <v>KCK</v>
      </c>
      <c r="S165" s="125" t="str">
        <f t="shared" si="2"/>
        <v>KCK-CKDM</v>
      </c>
      <c r="T165" s="164"/>
      <c r="U165" s="164"/>
      <c r="V165" s="164"/>
      <c r="W165" s="164"/>
      <c r="X165" s="164"/>
      <c r="Y165" s="164"/>
      <c r="Z165" s="164"/>
      <c r="AA165" s="164"/>
      <c r="AB165" s="164"/>
      <c r="AC165" s="164"/>
      <c r="AD165" s="164"/>
      <c r="AE165" s="164"/>
      <c r="AF165" s="164"/>
      <c r="AG165" s="164"/>
      <c r="AH165" s="164"/>
      <c r="AI165" s="164"/>
      <c r="AJ165" s="164"/>
      <c r="AK165" s="164"/>
      <c r="AL165" s="164"/>
      <c r="AM165" s="164"/>
      <c r="AN165" s="164"/>
      <c r="AO165" s="164"/>
      <c r="AP165" s="164"/>
      <c r="AQ165" s="164"/>
      <c r="AR165" s="164"/>
      <c r="AS165" s="164"/>
      <c r="AT165" s="164"/>
      <c r="AU165" s="164"/>
      <c r="AV165" s="164"/>
      <c r="AW165" s="164"/>
      <c r="AX165" s="164"/>
      <c r="AY165" s="164"/>
      <c r="AZ165" s="164"/>
      <c r="BA165" s="164"/>
      <c r="BB165" s="164"/>
      <c r="BC165" s="164"/>
      <c r="BD165" s="164"/>
      <c r="BE165" s="164"/>
    </row>
    <row r="166" spans="1:57" x14ac:dyDescent="0.25">
      <c r="A166" s="126"/>
      <c r="B166" s="126"/>
      <c r="C166" s="126"/>
      <c r="D166" s="126" t="s">
        <v>835</v>
      </c>
      <c r="E166" s="126"/>
      <c r="F166" s="127">
        <v>438</v>
      </c>
      <c r="G166" s="128" t="s">
        <v>836</v>
      </c>
      <c r="H166" s="129">
        <v>2</v>
      </c>
      <c r="I166" s="130">
        <v>30</v>
      </c>
      <c r="J166" s="130"/>
      <c r="K166" s="130"/>
      <c r="L166" s="131">
        <v>0</v>
      </c>
      <c r="M166" s="165"/>
      <c r="N166" s="162"/>
      <c r="O166" s="162" t="s">
        <v>1632</v>
      </c>
      <c r="P166" s="132" t="s">
        <v>1602</v>
      </c>
      <c r="Q166" s="163" t="str">
        <f>MaBM</f>
        <v>CKDM</v>
      </c>
      <c r="R166" s="163" t="str">
        <f>MaKhoa</f>
        <v>KCK</v>
      </c>
      <c r="S166" s="125" t="str">
        <f t="shared" si="2"/>
        <v>KCK-CKDM</v>
      </c>
      <c r="T166" s="164"/>
      <c r="U166" s="164"/>
      <c r="V166" s="164"/>
      <c r="W166" s="164"/>
      <c r="X166" s="164"/>
      <c r="Y166" s="164"/>
      <c r="Z166" s="164"/>
      <c r="AA166" s="164"/>
      <c r="AB166" s="164"/>
      <c r="AC166" s="164"/>
      <c r="AD166" s="164"/>
      <c r="AE166" s="164"/>
      <c r="AF166" s="164"/>
      <c r="AG166" s="164"/>
      <c r="AH166" s="164"/>
      <c r="AI166" s="164"/>
      <c r="AJ166" s="164"/>
      <c r="AK166" s="164"/>
      <c r="AL166" s="164"/>
      <c r="AM166" s="164"/>
      <c r="AN166" s="164"/>
      <c r="AO166" s="164"/>
      <c r="AP166" s="164"/>
      <c r="AQ166" s="164"/>
      <c r="AR166" s="164"/>
      <c r="AS166" s="164"/>
      <c r="AT166" s="164"/>
      <c r="AU166" s="164"/>
      <c r="AV166" s="164"/>
      <c r="AW166" s="164" t="s">
        <v>20</v>
      </c>
      <c r="AX166" s="164"/>
      <c r="AY166" s="164"/>
      <c r="AZ166" s="164"/>
      <c r="BA166" s="164"/>
      <c r="BB166" s="164"/>
      <c r="BC166" s="164"/>
      <c r="BD166" s="164"/>
      <c r="BE166" s="164"/>
    </row>
    <row r="167" spans="1:57" x14ac:dyDescent="0.25">
      <c r="A167" s="126"/>
      <c r="B167" s="126"/>
      <c r="C167" s="126"/>
      <c r="D167" s="126" t="s">
        <v>839</v>
      </c>
      <c r="E167" s="126"/>
      <c r="F167" s="127">
        <v>440</v>
      </c>
      <c r="G167" s="128" t="s">
        <v>840</v>
      </c>
      <c r="H167" s="129">
        <v>2</v>
      </c>
      <c r="I167" s="130">
        <v>30</v>
      </c>
      <c r="J167" s="130"/>
      <c r="K167" s="130"/>
      <c r="L167" s="131">
        <v>0</v>
      </c>
      <c r="M167" s="165"/>
      <c r="N167" s="162"/>
      <c r="O167" s="162" t="s">
        <v>1632</v>
      </c>
      <c r="P167" s="132" t="s">
        <v>1602</v>
      </c>
      <c r="Q167" s="163" t="str">
        <f>MaBM</f>
        <v>CKDM</v>
      </c>
      <c r="R167" s="163" t="str">
        <f>MaKhoa</f>
        <v>KCK</v>
      </c>
      <c r="S167" s="125" t="str">
        <f t="shared" si="2"/>
        <v>KCK-CKDM</v>
      </c>
      <c r="T167" s="164"/>
      <c r="U167" s="164"/>
      <c r="V167" s="164"/>
      <c r="W167" s="164"/>
      <c r="X167" s="164"/>
      <c r="Y167" s="164"/>
      <c r="Z167" s="164"/>
      <c r="AA167" s="164"/>
      <c r="AB167" s="164"/>
      <c r="AC167" s="164"/>
      <c r="AD167" s="164"/>
      <c r="AE167" s="164"/>
      <c r="AF167" s="164"/>
      <c r="AG167" s="164"/>
      <c r="AH167" s="164"/>
      <c r="AI167" s="164"/>
      <c r="AJ167" s="164"/>
      <c r="AK167" s="164"/>
      <c r="AL167" s="164"/>
      <c r="AM167" s="164"/>
      <c r="AN167" s="164"/>
      <c r="AO167" s="164"/>
      <c r="AP167" s="164"/>
      <c r="AQ167" s="164"/>
      <c r="AR167" s="164"/>
      <c r="AS167" s="164"/>
      <c r="AT167" s="164"/>
      <c r="AU167" s="164"/>
      <c r="AV167" s="164"/>
      <c r="AW167" s="164" t="s">
        <v>20</v>
      </c>
      <c r="AX167" s="164"/>
      <c r="AY167" s="164"/>
      <c r="AZ167" s="164"/>
      <c r="BA167" s="164"/>
      <c r="BB167" s="164"/>
      <c r="BC167" s="164"/>
      <c r="BD167" s="164"/>
      <c r="BE167" s="164"/>
    </row>
    <row r="168" spans="1:57" x14ac:dyDescent="0.25">
      <c r="A168" s="126" t="s">
        <v>815</v>
      </c>
      <c r="B168" s="126" t="s">
        <v>815</v>
      </c>
      <c r="C168" s="126"/>
      <c r="D168" s="126"/>
      <c r="E168" s="126"/>
      <c r="F168" s="127">
        <v>429</v>
      </c>
      <c r="G168" s="128" t="s">
        <v>816</v>
      </c>
      <c r="H168" s="129">
        <v>2</v>
      </c>
      <c r="I168" s="130"/>
      <c r="J168" s="130"/>
      <c r="K168" s="130">
        <v>90</v>
      </c>
      <c r="L168" s="131">
        <v>0</v>
      </c>
      <c r="M168" s="161" t="s">
        <v>1511</v>
      </c>
      <c r="N168" s="162"/>
      <c r="O168" s="162" t="s">
        <v>1632</v>
      </c>
      <c r="P168" s="132" t="s">
        <v>1602</v>
      </c>
      <c r="Q168" s="163" t="str">
        <f>MaBM</f>
        <v>CKDM</v>
      </c>
      <c r="R168" s="163" t="str">
        <f>MaKhoa</f>
        <v>KCK</v>
      </c>
      <c r="S168" s="125" t="str">
        <f t="shared" si="2"/>
        <v>KCK-CKDM</v>
      </c>
      <c r="T168" s="164"/>
      <c r="U168" s="164"/>
      <c r="V168" s="164"/>
      <c r="W168" s="164"/>
      <c r="X168" s="164"/>
      <c r="Y168" s="164"/>
      <c r="Z168" s="164"/>
      <c r="AA168" s="164"/>
      <c r="AB168" s="164"/>
      <c r="AC168" s="164"/>
      <c r="AD168" s="164"/>
      <c r="AE168" s="164"/>
      <c r="AF168" s="164"/>
      <c r="AG168" s="164"/>
      <c r="AH168" s="164"/>
      <c r="AI168" s="164"/>
      <c r="AJ168" s="164"/>
      <c r="AK168" s="164"/>
      <c r="AL168" s="164"/>
      <c r="AM168" s="164"/>
      <c r="AN168" s="164"/>
      <c r="AO168" s="164"/>
      <c r="AP168" s="164"/>
      <c r="AQ168" s="164"/>
      <c r="AR168" s="164"/>
      <c r="AS168" s="164"/>
      <c r="AT168" s="164"/>
      <c r="AU168" s="164"/>
      <c r="AV168" s="164"/>
      <c r="AW168" s="164"/>
      <c r="AX168" s="164"/>
      <c r="AY168" s="164"/>
      <c r="AZ168" s="164"/>
      <c r="BA168" s="164"/>
      <c r="BB168" s="164"/>
      <c r="BC168" s="164"/>
      <c r="BD168" s="164"/>
      <c r="BE168" s="164"/>
    </row>
    <row r="169" spans="1:57" x14ac:dyDescent="0.25">
      <c r="A169" s="126" t="s">
        <v>1461</v>
      </c>
      <c r="B169" s="126" t="s">
        <v>1461</v>
      </c>
      <c r="C169" s="126"/>
      <c r="D169" s="126"/>
      <c r="E169" s="126"/>
      <c r="F169" s="127">
        <v>725</v>
      </c>
      <c r="G169" s="128" t="s">
        <v>1444</v>
      </c>
      <c r="H169" s="129">
        <v>8</v>
      </c>
      <c r="I169" s="130"/>
      <c r="J169" s="130"/>
      <c r="K169" s="130">
        <v>480</v>
      </c>
      <c r="L169" s="131">
        <v>0</v>
      </c>
      <c r="M169" s="161" t="s">
        <v>1511</v>
      </c>
      <c r="N169" s="162"/>
      <c r="O169" s="162" t="s">
        <v>1632</v>
      </c>
      <c r="P169" s="132" t="s">
        <v>1602</v>
      </c>
      <c r="Q169" s="163" t="str">
        <f>MaBM</f>
        <v>CKDM</v>
      </c>
      <c r="R169" s="163" t="str">
        <f>MaKhoa</f>
        <v>KCK</v>
      </c>
      <c r="S169" s="125" t="str">
        <f t="shared" si="2"/>
        <v>KCK-CKDM</v>
      </c>
      <c r="T169" s="164"/>
      <c r="U169" s="164"/>
      <c r="V169" s="164"/>
      <c r="W169" s="164"/>
      <c r="X169" s="164"/>
      <c r="Y169" s="164"/>
      <c r="Z169" s="164"/>
      <c r="AA169" s="164"/>
      <c r="AB169" s="164"/>
      <c r="AC169" s="164"/>
      <c r="AD169" s="164"/>
      <c r="AE169" s="164"/>
      <c r="AF169" s="164"/>
      <c r="AG169" s="164"/>
      <c r="AH169" s="164"/>
      <c r="AI169" s="164"/>
      <c r="AJ169" s="164"/>
      <c r="AK169" s="164"/>
      <c r="AL169" s="164"/>
      <c r="AM169" s="164"/>
      <c r="AN169" s="164"/>
      <c r="AO169" s="164"/>
      <c r="AP169" s="164"/>
      <c r="AQ169" s="164"/>
      <c r="AR169" s="164"/>
      <c r="AS169" s="164"/>
      <c r="AT169" s="164"/>
      <c r="AU169" s="164"/>
      <c r="AV169" s="164"/>
      <c r="AW169" s="164"/>
      <c r="AX169" s="164"/>
      <c r="AY169" s="164"/>
      <c r="AZ169" s="164"/>
      <c r="BA169" s="164"/>
      <c r="BB169" s="164"/>
      <c r="BC169" s="164"/>
      <c r="BD169" s="164"/>
      <c r="BE169" s="164"/>
    </row>
    <row r="170" spans="1:57" x14ac:dyDescent="0.25">
      <c r="A170" s="126"/>
      <c r="B170" s="126"/>
      <c r="C170" s="126"/>
      <c r="D170" s="126" t="s">
        <v>1462</v>
      </c>
      <c r="E170" s="126"/>
      <c r="F170" s="127">
        <v>726</v>
      </c>
      <c r="G170" s="128" t="s">
        <v>1444</v>
      </c>
      <c r="H170" s="129">
        <v>4</v>
      </c>
      <c r="I170" s="130"/>
      <c r="J170" s="130"/>
      <c r="K170" s="130">
        <v>240</v>
      </c>
      <c r="L170" s="131">
        <v>0</v>
      </c>
      <c r="M170" s="161" t="s">
        <v>1511</v>
      </c>
      <c r="N170" s="162"/>
      <c r="O170" s="162" t="s">
        <v>1632</v>
      </c>
      <c r="P170" s="132" t="s">
        <v>1602</v>
      </c>
      <c r="Q170" s="163" t="str">
        <f>MaBM</f>
        <v>CKDM</v>
      </c>
      <c r="R170" s="163" t="str">
        <f>MaKhoa</f>
        <v>KCK</v>
      </c>
      <c r="S170" s="125" t="str">
        <f t="shared" si="2"/>
        <v>KCK-CKDM</v>
      </c>
      <c r="T170" s="164"/>
      <c r="U170" s="164"/>
      <c r="V170" s="164"/>
      <c r="W170" s="164"/>
      <c r="X170" s="164"/>
      <c r="Y170" s="164"/>
      <c r="Z170" s="164"/>
      <c r="AA170" s="164"/>
      <c r="AB170" s="164"/>
      <c r="AC170" s="164"/>
      <c r="AD170" s="164"/>
      <c r="AE170" s="164"/>
      <c r="AF170" s="164"/>
      <c r="AG170" s="164"/>
      <c r="AH170" s="164"/>
      <c r="AI170" s="164"/>
      <c r="AJ170" s="164"/>
      <c r="AK170" s="164"/>
      <c r="AL170" s="164"/>
      <c r="AM170" s="164"/>
      <c r="AN170" s="164"/>
      <c r="AO170" s="164"/>
      <c r="AP170" s="164"/>
      <c r="AQ170" s="164"/>
      <c r="AR170" s="164"/>
      <c r="AS170" s="164"/>
      <c r="AT170" s="164"/>
      <c r="AU170" s="164"/>
      <c r="AV170" s="164"/>
      <c r="AW170" s="164" t="s">
        <v>20</v>
      </c>
      <c r="AX170" s="164"/>
      <c r="AY170" s="164"/>
      <c r="AZ170" s="164"/>
      <c r="BA170" s="164"/>
      <c r="BB170" s="164"/>
      <c r="BC170" s="164"/>
      <c r="BD170" s="164"/>
      <c r="BE170" s="164"/>
    </row>
    <row r="171" spans="1:57" x14ac:dyDescent="0.25">
      <c r="A171" s="126" t="s">
        <v>828</v>
      </c>
      <c r="B171" s="126" t="s">
        <v>828</v>
      </c>
      <c r="C171" s="126"/>
      <c r="D171" s="126"/>
      <c r="E171" s="126"/>
      <c r="F171" s="127">
        <v>435</v>
      </c>
      <c r="G171" s="128" t="s">
        <v>829</v>
      </c>
      <c r="H171" s="129">
        <v>2</v>
      </c>
      <c r="I171" s="130">
        <v>30</v>
      </c>
      <c r="J171" s="130"/>
      <c r="K171" s="130"/>
      <c r="L171" s="131">
        <v>0</v>
      </c>
      <c r="M171" s="165"/>
      <c r="N171" s="162"/>
      <c r="O171" s="162" t="s">
        <v>1632</v>
      </c>
      <c r="P171" s="132" t="s">
        <v>1602</v>
      </c>
      <c r="Q171" s="163" t="str">
        <f>MaBM</f>
        <v>CKDM</v>
      </c>
      <c r="R171" s="163" t="str">
        <f>MaKhoa</f>
        <v>KCK</v>
      </c>
      <c r="S171" s="125" t="str">
        <f t="shared" si="2"/>
        <v>KCK-CKDM</v>
      </c>
      <c r="T171" s="164"/>
      <c r="U171" s="164"/>
      <c r="V171" s="164"/>
      <c r="W171" s="164"/>
      <c r="X171" s="164"/>
      <c r="Y171" s="164"/>
      <c r="Z171" s="164"/>
      <c r="AA171" s="164"/>
      <c r="AB171" s="164"/>
      <c r="AC171" s="164"/>
      <c r="AD171" s="164"/>
      <c r="AE171" s="164"/>
      <c r="AF171" s="164"/>
      <c r="AG171" s="164"/>
      <c r="AH171" s="164"/>
      <c r="AI171" s="164"/>
      <c r="AJ171" s="164"/>
      <c r="AK171" s="164"/>
      <c r="AL171" s="164"/>
      <c r="AM171" s="164"/>
      <c r="AN171" s="164"/>
      <c r="AO171" s="164"/>
      <c r="AP171" s="164"/>
      <c r="AQ171" s="164"/>
      <c r="AR171" s="164"/>
      <c r="AS171" s="164"/>
      <c r="AT171" s="164"/>
      <c r="AU171" s="164"/>
      <c r="AV171" s="164"/>
      <c r="AW171" s="164"/>
      <c r="AX171" s="164"/>
      <c r="AY171" s="164"/>
      <c r="AZ171" s="164"/>
      <c r="BA171" s="164"/>
      <c r="BB171" s="164"/>
      <c r="BC171" s="164"/>
      <c r="BD171" s="164"/>
      <c r="BE171" s="164"/>
    </row>
    <row r="172" spans="1:57" x14ac:dyDescent="0.25">
      <c r="A172" s="126" t="s">
        <v>825</v>
      </c>
      <c r="B172" s="126"/>
      <c r="C172" s="126"/>
      <c r="D172" s="126" t="s">
        <v>826</v>
      </c>
      <c r="E172" s="126"/>
      <c r="F172" s="127">
        <v>434</v>
      </c>
      <c r="G172" s="128" t="s">
        <v>827</v>
      </c>
      <c r="H172" s="129">
        <v>2</v>
      </c>
      <c r="I172" s="130">
        <v>30</v>
      </c>
      <c r="J172" s="130"/>
      <c r="K172" s="130"/>
      <c r="L172" s="131">
        <v>0</v>
      </c>
      <c r="M172" s="165" t="s">
        <v>1484</v>
      </c>
      <c r="N172" s="162"/>
      <c r="O172" s="162" t="s">
        <v>1632</v>
      </c>
      <c r="P172" s="132" t="s">
        <v>1602</v>
      </c>
      <c r="Q172" s="163" t="str">
        <f>MaBM</f>
        <v>CKDM</v>
      </c>
      <c r="R172" s="163" t="str">
        <f>MaKhoa</f>
        <v>KCK</v>
      </c>
      <c r="S172" s="125" t="str">
        <f t="shared" si="2"/>
        <v>KCK-CKDM</v>
      </c>
      <c r="T172" s="164"/>
      <c r="U172" s="164"/>
      <c r="V172" s="164"/>
      <c r="W172" s="164"/>
      <c r="X172" s="164"/>
      <c r="Y172" s="164"/>
      <c r="Z172" s="164"/>
      <c r="AA172" s="164"/>
      <c r="AB172" s="164"/>
      <c r="AC172" s="164"/>
      <c r="AD172" s="164"/>
      <c r="AE172" s="164"/>
      <c r="AF172" s="164"/>
      <c r="AG172" s="164"/>
      <c r="AH172" s="164"/>
      <c r="AI172" s="164"/>
      <c r="AJ172" s="164"/>
      <c r="AK172" s="164"/>
      <c r="AL172" s="164"/>
      <c r="AM172" s="164"/>
      <c r="AN172" s="164"/>
      <c r="AO172" s="164"/>
      <c r="AP172" s="164"/>
      <c r="AQ172" s="164"/>
      <c r="AR172" s="164"/>
      <c r="AS172" s="164"/>
      <c r="AT172" s="164"/>
      <c r="AU172" s="164"/>
      <c r="AV172" s="164"/>
      <c r="AW172" s="164" t="s">
        <v>20</v>
      </c>
      <c r="AX172" s="164"/>
      <c r="AY172" s="164"/>
      <c r="AZ172" s="164"/>
      <c r="BA172" s="164"/>
      <c r="BB172" s="164"/>
      <c r="BC172" s="164"/>
      <c r="BD172" s="164"/>
      <c r="BE172" s="164"/>
    </row>
    <row r="173" spans="1:57" x14ac:dyDescent="0.25">
      <c r="A173" s="126" t="s">
        <v>821</v>
      </c>
      <c r="B173" s="126"/>
      <c r="C173" s="126"/>
      <c r="D173" s="126"/>
      <c r="E173" s="126"/>
      <c r="F173" s="127">
        <v>432</v>
      </c>
      <c r="G173" s="128" t="s">
        <v>822</v>
      </c>
      <c r="H173" s="129">
        <v>3</v>
      </c>
      <c r="I173" s="130">
        <v>45</v>
      </c>
      <c r="J173" s="130"/>
      <c r="K173" s="130"/>
      <c r="L173" s="131">
        <v>0</v>
      </c>
      <c r="M173" s="165"/>
      <c r="N173" s="162"/>
      <c r="O173" s="162" t="s">
        <v>1632</v>
      </c>
      <c r="P173" s="132" t="s">
        <v>1602</v>
      </c>
      <c r="Q173" s="163" t="str">
        <f>MaBM</f>
        <v>CKDM</v>
      </c>
      <c r="R173" s="163" t="str">
        <f>MaKhoa</f>
        <v>KCK</v>
      </c>
      <c r="S173" s="125" t="str">
        <f t="shared" si="2"/>
        <v>KCK-CKDM</v>
      </c>
      <c r="T173" s="164"/>
      <c r="U173" s="164"/>
      <c r="V173" s="164"/>
      <c r="W173" s="164"/>
      <c r="X173" s="164"/>
      <c r="Y173" s="164"/>
      <c r="Z173" s="164"/>
      <c r="AA173" s="164"/>
      <c r="AB173" s="164"/>
      <c r="AC173" s="164"/>
      <c r="AD173" s="164"/>
      <c r="AE173" s="164"/>
      <c r="AF173" s="164"/>
      <c r="AG173" s="164"/>
      <c r="AH173" s="164"/>
      <c r="AI173" s="164"/>
      <c r="AJ173" s="164"/>
      <c r="AK173" s="164"/>
      <c r="AL173" s="164"/>
      <c r="AM173" s="164"/>
      <c r="AN173" s="164"/>
      <c r="AO173" s="164"/>
      <c r="AP173" s="164"/>
      <c r="AQ173" s="164"/>
      <c r="AR173" s="164"/>
      <c r="AS173" s="164"/>
      <c r="AT173" s="164"/>
      <c r="AU173" s="164"/>
      <c r="AV173" s="164"/>
      <c r="AW173" s="164"/>
      <c r="AX173" s="164"/>
      <c r="AY173" s="164"/>
      <c r="AZ173" s="164"/>
      <c r="BA173" s="164"/>
      <c r="BB173" s="164"/>
      <c r="BC173" s="164"/>
      <c r="BD173" s="164"/>
      <c r="BE173" s="164"/>
    </row>
    <row r="174" spans="1:57" x14ac:dyDescent="0.25">
      <c r="A174" s="126"/>
      <c r="B174" s="126" t="s">
        <v>823</v>
      </c>
      <c r="C174" s="126"/>
      <c r="D174" s="126" t="s">
        <v>824</v>
      </c>
      <c r="E174" s="126"/>
      <c r="F174" s="127">
        <v>433</v>
      </c>
      <c r="G174" s="128" t="s">
        <v>822</v>
      </c>
      <c r="H174" s="129">
        <v>2</v>
      </c>
      <c r="I174" s="130">
        <v>30</v>
      </c>
      <c r="J174" s="130"/>
      <c r="K174" s="130"/>
      <c r="L174" s="131">
        <v>0</v>
      </c>
      <c r="M174" s="165"/>
      <c r="N174" s="162"/>
      <c r="O174" s="162" t="s">
        <v>1632</v>
      </c>
      <c r="P174" s="132" t="s">
        <v>1602</v>
      </c>
      <c r="Q174" s="163" t="str">
        <f>MaBM</f>
        <v>CKDM</v>
      </c>
      <c r="R174" s="163" t="str">
        <f>MaKhoa</f>
        <v>KCK</v>
      </c>
      <c r="S174" s="125" t="str">
        <f t="shared" si="2"/>
        <v>KCK-CKDM</v>
      </c>
      <c r="T174" s="164"/>
      <c r="U174" s="164"/>
      <c r="V174" s="164"/>
      <c r="W174" s="164"/>
      <c r="X174" s="164"/>
      <c r="Y174" s="164"/>
      <c r="Z174" s="164"/>
      <c r="AA174" s="164"/>
      <c r="AB174" s="164"/>
      <c r="AC174" s="164"/>
      <c r="AD174" s="164"/>
      <c r="AE174" s="164"/>
      <c r="AF174" s="164"/>
      <c r="AG174" s="164"/>
      <c r="AH174" s="164"/>
      <c r="AI174" s="164"/>
      <c r="AJ174" s="164"/>
      <c r="AK174" s="164"/>
      <c r="AL174" s="164"/>
      <c r="AM174" s="164"/>
      <c r="AN174" s="164"/>
      <c r="AO174" s="164"/>
      <c r="AP174" s="164"/>
      <c r="AQ174" s="164"/>
      <c r="AR174" s="164"/>
      <c r="AS174" s="164"/>
      <c r="AT174" s="164"/>
      <c r="AU174" s="164"/>
      <c r="AV174" s="164"/>
      <c r="AW174" s="164" t="s">
        <v>20</v>
      </c>
      <c r="AX174" s="164"/>
      <c r="AY174" s="164"/>
      <c r="AZ174" s="164"/>
      <c r="BA174" s="164"/>
      <c r="BB174" s="164"/>
      <c r="BC174" s="164"/>
      <c r="BD174" s="164"/>
      <c r="BE174" s="164"/>
    </row>
    <row r="175" spans="1:57" x14ac:dyDescent="0.25">
      <c r="A175" s="126" t="s">
        <v>807</v>
      </c>
      <c r="B175" s="126"/>
      <c r="C175" s="126"/>
      <c r="D175" s="126"/>
      <c r="E175" s="126"/>
      <c r="F175" s="127">
        <v>425</v>
      </c>
      <c r="G175" s="128" t="s">
        <v>808</v>
      </c>
      <c r="H175" s="129">
        <v>3</v>
      </c>
      <c r="I175" s="130">
        <v>45</v>
      </c>
      <c r="J175" s="130"/>
      <c r="K175" s="130"/>
      <c r="L175" s="131">
        <v>0</v>
      </c>
      <c r="M175" s="165" t="s">
        <v>1484</v>
      </c>
      <c r="N175" s="162"/>
      <c r="O175" s="162" t="s">
        <v>1632</v>
      </c>
      <c r="P175" s="132" t="s">
        <v>1602</v>
      </c>
      <c r="Q175" s="163" t="str">
        <f>MaBM</f>
        <v>CKDM</v>
      </c>
      <c r="R175" s="163" t="str">
        <f>MaKhoa</f>
        <v>KCK</v>
      </c>
      <c r="S175" s="125" t="str">
        <f t="shared" si="2"/>
        <v>KCK-CKDM</v>
      </c>
      <c r="T175" s="164"/>
      <c r="U175" s="164"/>
      <c r="V175" s="164"/>
      <c r="W175" s="164"/>
      <c r="X175" s="164"/>
      <c r="Y175" s="164"/>
      <c r="Z175" s="164"/>
      <c r="AA175" s="164"/>
      <c r="AB175" s="164"/>
      <c r="AC175" s="164"/>
      <c r="AD175" s="164"/>
      <c r="AE175" s="164"/>
      <c r="AF175" s="164"/>
      <c r="AG175" s="164"/>
      <c r="AH175" s="164"/>
      <c r="AI175" s="164"/>
      <c r="AJ175" s="164"/>
      <c r="AK175" s="164"/>
      <c r="AL175" s="164"/>
      <c r="AM175" s="164"/>
      <c r="AN175" s="164"/>
      <c r="AO175" s="164"/>
      <c r="AP175" s="164"/>
      <c r="AQ175" s="164"/>
      <c r="AR175" s="164"/>
      <c r="AS175" s="164"/>
      <c r="AT175" s="164"/>
      <c r="AU175" s="164"/>
      <c r="AV175" s="164"/>
      <c r="AW175" s="164"/>
      <c r="AX175" s="164"/>
      <c r="AY175" s="164"/>
      <c r="AZ175" s="164"/>
      <c r="BA175" s="164"/>
      <c r="BB175" s="164"/>
      <c r="BC175" s="164"/>
      <c r="BD175" s="164"/>
      <c r="BE175" s="164"/>
    </row>
    <row r="176" spans="1:57" x14ac:dyDescent="0.25">
      <c r="A176" s="126"/>
      <c r="B176" s="126" t="s">
        <v>809</v>
      </c>
      <c r="C176" s="126"/>
      <c r="D176" s="126" t="s">
        <v>810</v>
      </c>
      <c r="E176" s="126"/>
      <c r="F176" s="127">
        <v>426</v>
      </c>
      <c r="G176" s="128" t="s">
        <v>808</v>
      </c>
      <c r="H176" s="129">
        <v>2</v>
      </c>
      <c r="I176" s="130">
        <v>30</v>
      </c>
      <c r="J176" s="130"/>
      <c r="K176" s="130"/>
      <c r="L176" s="131">
        <v>0</v>
      </c>
      <c r="M176" s="165"/>
      <c r="N176" s="162"/>
      <c r="O176" s="162" t="s">
        <v>1632</v>
      </c>
      <c r="P176" s="132" t="s">
        <v>1602</v>
      </c>
      <c r="Q176" s="163" t="str">
        <f>MaBM</f>
        <v>CKDM</v>
      </c>
      <c r="R176" s="163" t="str">
        <f>MaKhoa</f>
        <v>KCK</v>
      </c>
      <c r="S176" s="125" t="str">
        <f t="shared" si="2"/>
        <v>KCK-CKDM</v>
      </c>
      <c r="T176" s="164"/>
      <c r="U176" s="164"/>
      <c r="V176" s="164"/>
      <c r="W176" s="164"/>
      <c r="X176" s="164"/>
      <c r="Y176" s="164"/>
      <c r="Z176" s="164"/>
      <c r="AA176" s="164"/>
      <c r="AB176" s="164"/>
      <c r="AC176" s="164"/>
      <c r="AD176" s="164"/>
      <c r="AE176" s="164"/>
      <c r="AF176" s="164"/>
      <c r="AG176" s="164"/>
      <c r="AH176" s="164"/>
      <c r="AI176" s="164"/>
      <c r="AJ176" s="164"/>
      <c r="AK176" s="164"/>
      <c r="AL176" s="164"/>
      <c r="AM176" s="164"/>
      <c r="AN176" s="164"/>
      <c r="AO176" s="164"/>
      <c r="AP176" s="164"/>
      <c r="AQ176" s="164"/>
      <c r="AR176" s="164"/>
      <c r="AS176" s="164"/>
      <c r="AT176" s="164"/>
      <c r="AU176" s="164"/>
      <c r="AV176" s="164"/>
      <c r="AW176" s="164" t="s">
        <v>20</v>
      </c>
      <c r="AX176" s="164"/>
      <c r="AY176" s="164"/>
      <c r="AZ176" s="164"/>
      <c r="BA176" s="164"/>
      <c r="BB176" s="164"/>
      <c r="BC176" s="164"/>
      <c r="BD176" s="164"/>
      <c r="BE176" s="164"/>
    </row>
    <row r="177" spans="1:57" x14ac:dyDescent="0.25">
      <c r="A177" s="126" t="s">
        <v>811</v>
      </c>
      <c r="B177" s="126"/>
      <c r="C177" s="126"/>
      <c r="D177" s="126"/>
      <c r="E177" s="126"/>
      <c r="F177" s="127">
        <v>427</v>
      </c>
      <c r="G177" s="128" t="s">
        <v>812</v>
      </c>
      <c r="H177" s="129">
        <v>3</v>
      </c>
      <c r="I177" s="130">
        <v>45</v>
      </c>
      <c r="J177" s="130"/>
      <c r="K177" s="130"/>
      <c r="L177" s="131">
        <v>0</v>
      </c>
      <c r="M177" s="165"/>
      <c r="N177" s="162"/>
      <c r="O177" s="162" t="s">
        <v>1632</v>
      </c>
      <c r="P177" s="132" t="s">
        <v>1602</v>
      </c>
      <c r="Q177" s="163" t="str">
        <f>MaBM</f>
        <v>CKDM</v>
      </c>
      <c r="R177" s="163" t="str">
        <f>MaKhoa</f>
        <v>KCK</v>
      </c>
      <c r="S177" s="125" t="str">
        <f t="shared" si="2"/>
        <v>KCK-CKDM</v>
      </c>
      <c r="T177" s="164"/>
      <c r="U177" s="164"/>
      <c r="V177" s="164"/>
      <c r="W177" s="164"/>
      <c r="X177" s="164"/>
      <c r="Y177" s="164"/>
      <c r="Z177" s="164"/>
      <c r="AA177" s="164"/>
      <c r="AB177" s="164"/>
      <c r="AC177" s="164"/>
      <c r="AD177" s="164"/>
      <c r="AE177" s="164"/>
      <c r="AF177" s="164"/>
      <c r="AG177" s="164"/>
      <c r="AH177" s="164"/>
      <c r="AI177" s="164"/>
      <c r="AJ177" s="164"/>
      <c r="AK177" s="164"/>
      <c r="AL177" s="164"/>
      <c r="AM177" s="164"/>
      <c r="AN177" s="164"/>
      <c r="AO177" s="164"/>
      <c r="AP177" s="164"/>
      <c r="AQ177" s="164"/>
      <c r="AR177" s="164"/>
      <c r="AS177" s="164"/>
      <c r="AT177" s="164"/>
      <c r="AU177" s="164"/>
      <c r="AV177" s="164"/>
      <c r="AW177" s="164"/>
      <c r="AX177" s="164"/>
      <c r="AY177" s="164"/>
      <c r="AZ177" s="164"/>
      <c r="BA177" s="164"/>
      <c r="BB177" s="164"/>
      <c r="BC177" s="164"/>
      <c r="BD177" s="164"/>
      <c r="BE177" s="164"/>
    </row>
    <row r="178" spans="1:57" x14ac:dyDescent="0.25">
      <c r="A178" s="126"/>
      <c r="B178" s="126" t="s">
        <v>813</v>
      </c>
      <c r="C178" s="126"/>
      <c r="D178" s="126" t="s">
        <v>814</v>
      </c>
      <c r="E178" s="126"/>
      <c r="F178" s="127">
        <v>428</v>
      </c>
      <c r="G178" s="128" t="s">
        <v>812</v>
      </c>
      <c r="H178" s="129">
        <v>2</v>
      </c>
      <c r="I178" s="130">
        <v>30</v>
      </c>
      <c r="J178" s="130"/>
      <c r="K178" s="130"/>
      <c r="L178" s="131">
        <v>0</v>
      </c>
      <c r="M178" s="165"/>
      <c r="N178" s="162"/>
      <c r="O178" s="162" t="s">
        <v>1632</v>
      </c>
      <c r="P178" s="132" t="s">
        <v>1602</v>
      </c>
      <c r="Q178" s="163" t="str">
        <f>MaBM</f>
        <v>CKDM</v>
      </c>
      <c r="R178" s="163" t="str">
        <f>MaKhoa</f>
        <v>KCK</v>
      </c>
      <c r="S178" s="125" t="str">
        <f t="shared" si="2"/>
        <v>KCK-CKDM</v>
      </c>
      <c r="T178" s="164"/>
      <c r="U178" s="164"/>
      <c r="V178" s="164"/>
      <c r="W178" s="164"/>
      <c r="X178" s="164"/>
      <c r="Y178" s="164"/>
      <c r="Z178" s="164"/>
      <c r="AA178" s="164"/>
      <c r="AB178" s="164"/>
      <c r="AC178" s="164"/>
      <c r="AD178" s="164"/>
      <c r="AE178" s="164"/>
      <c r="AF178" s="164"/>
      <c r="AG178" s="164"/>
      <c r="AH178" s="164"/>
      <c r="AI178" s="164"/>
      <c r="AJ178" s="164"/>
      <c r="AK178" s="164"/>
      <c r="AL178" s="164"/>
      <c r="AM178" s="164"/>
      <c r="AN178" s="164"/>
      <c r="AO178" s="164"/>
      <c r="AP178" s="164"/>
      <c r="AQ178" s="164"/>
      <c r="AR178" s="164"/>
      <c r="AS178" s="164"/>
      <c r="AT178" s="164"/>
      <c r="AU178" s="164"/>
      <c r="AV178" s="164"/>
      <c r="AW178" s="164" t="s">
        <v>20</v>
      </c>
      <c r="AX178" s="164"/>
      <c r="AY178" s="164"/>
      <c r="AZ178" s="164"/>
      <c r="BA178" s="164"/>
      <c r="BB178" s="164"/>
      <c r="BC178" s="164"/>
      <c r="BD178" s="164"/>
      <c r="BE178" s="164"/>
    </row>
    <row r="179" spans="1:57" x14ac:dyDescent="0.25">
      <c r="A179" s="126" t="s">
        <v>830</v>
      </c>
      <c r="B179" s="126"/>
      <c r="C179" s="126"/>
      <c r="D179" s="126" t="s">
        <v>831</v>
      </c>
      <c r="E179" s="126"/>
      <c r="F179" s="127">
        <v>436</v>
      </c>
      <c r="G179" s="128" t="s">
        <v>832</v>
      </c>
      <c r="H179" s="129">
        <v>2</v>
      </c>
      <c r="I179" s="130">
        <v>30</v>
      </c>
      <c r="J179" s="130"/>
      <c r="K179" s="130"/>
      <c r="L179" s="131">
        <v>0</v>
      </c>
      <c r="M179" s="165"/>
      <c r="N179" s="162"/>
      <c r="O179" s="162" t="s">
        <v>1632</v>
      </c>
      <c r="P179" s="132" t="s">
        <v>1602</v>
      </c>
      <c r="Q179" s="163" t="str">
        <f>MaBM</f>
        <v>CKDM</v>
      </c>
      <c r="R179" s="163" t="str">
        <f>MaKhoa</f>
        <v>KCK</v>
      </c>
      <c r="S179" s="125" t="str">
        <f t="shared" si="2"/>
        <v>KCK-CKDM</v>
      </c>
      <c r="T179" s="164"/>
      <c r="U179" s="164"/>
      <c r="V179" s="164"/>
      <c r="W179" s="164"/>
      <c r="X179" s="164"/>
      <c r="Y179" s="164"/>
      <c r="Z179" s="164"/>
      <c r="AA179" s="164"/>
      <c r="AB179" s="164"/>
      <c r="AC179" s="164"/>
      <c r="AD179" s="164"/>
      <c r="AE179" s="164"/>
      <c r="AF179" s="164"/>
      <c r="AG179" s="164"/>
      <c r="AH179" s="164"/>
      <c r="AI179" s="164"/>
      <c r="AJ179" s="164"/>
      <c r="AK179" s="164"/>
      <c r="AL179" s="164"/>
      <c r="AM179" s="164"/>
      <c r="AN179" s="164"/>
      <c r="AO179" s="164"/>
      <c r="AP179" s="164"/>
      <c r="AQ179" s="164"/>
      <c r="AR179" s="164"/>
      <c r="AS179" s="164"/>
      <c r="AT179" s="164"/>
      <c r="AU179" s="164"/>
      <c r="AV179" s="164"/>
      <c r="AW179" s="164" t="s">
        <v>20</v>
      </c>
      <c r="AX179" s="164"/>
      <c r="AY179" s="164"/>
      <c r="AZ179" s="164"/>
      <c r="BA179" s="164"/>
      <c r="BB179" s="164"/>
      <c r="BC179" s="164"/>
      <c r="BD179" s="164"/>
      <c r="BE179" s="164"/>
    </row>
    <row r="180" spans="1:57" x14ac:dyDescent="0.25">
      <c r="A180" s="126" t="s">
        <v>261</v>
      </c>
      <c r="B180" s="126"/>
      <c r="C180" s="126"/>
      <c r="D180" s="126"/>
      <c r="E180" s="126"/>
      <c r="F180" s="127">
        <v>123</v>
      </c>
      <c r="G180" s="128" t="s">
        <v>1631</v>
      </c>
      <c r="H180" s="129">
        <v>3</v>
      </c>
      <c r="I180" s="130">
        <v>45</v>
      </c>
      <c r="J180" s="130"/>
      <c r="K180" s="130"/>
      <c r="L180" s="131">
        <v>0</v>
      </c>
      <c r="M180" s="165"/>
      <c r="N180" s="162"/>
      <c r="O180" s="162" t="s">
        <v>1632</v>
      </c>
      <c r="P180" s="132" t="s">
        <v>1602</v>
      </c>
      <c r="Q180" s="163" t="str">
        <f>MaBM</f>
        <v>CKDM</v>
      </c>
      <c r="R180" s="163" t="str">
        <f>MaKhoa</f>
        <v>KCK</v>
      </c>
      <c r="S180" s="125" t="str">
        <f t="shared" si="2"/>
        <v>KCK-CKDM</v>
      </c>
      <c r="T180" s="164"/>
      <c r="U180" s="164"/>
      <c r="V180" s="164"/>
      <c r="W180" s="164"/>
      <c r="X180" s="164"/>
      <c r="Y180" s="164"/>
      <c r="Z180" s="164"/>
      <c r="AA180" s="164"/>
      <c r="AB180" s="164"/>
      <c r="AC180" s="164"/>
      <c r="AD180" s="164" t="s">
        <v>20</v>
      </c>
      <c r="AE180" s="164"/>
      <c r="AF180" s="164"/>
      <c r="AG180" s="164"/>
      <c r="AH180" s="164"/>
      <c r="AI180" s="164"/>
      <c r="AJ180" s="164"/>
      <c r="AK180" s="164"/>
      <c r="AL180" s="164"/>
      <c r="AM180" s="164"/>
      <c r="AN180" s="164"/>
      <c r="AO180" s="164"/>
      <c r="AP180" s="164"/>
      <c r="AQ180" s="164"/>
      <c r="AR180" s="164"/>
      <c r="AS180" s="164"/>
      <c r="AT180" s="164"/>
      <c r="AU180" s="164"/>
      <c r="AV180" s="164"/>
      <c r="AW180" s="164"/>
      <c r="AX180" s="164"/>
      <c r="AY180" s="164"/>
      <c r="AZ180" s="164"/>
      <c r="BA180" s="164"/>
      <c r="BB180" s="164"/>
      <c r="BC180" s="164"/>
      <c r="BD180" s="164"/>
      <c r="BE180" s="164"/>
    </row>
    <row r="181" spans="1:57" x14ac:dyDescent="0.25">
      <c r="A181" s="126"/>
      <c r="B181" s="126" t="s">
        <v>264</v>
      </c>
      <c r="C181" s="126"/>
      <c r="D181" s="126" t="s">
        <v>265</v>
      </c>
      <c r="E181" s="126"/>
      <c r="F181" s="127">
        <v>124</v>
      </c>
      <c r="G181" s="128" t="s">
        <v>1631</v>
      </c>
      <c r="H181" s="129">
        <v>2</v>
      </c>
      <c r="I181" s="130">
        <v>30</v>
      </c>
      <c r="J181" s="130"/>
      <c r="K181" s="130"/>
      <c r="L181" s="131">
        <v>0</v>
      </c>
      <c r="M181" s="165"/>
      <c r="N181" s="162"/>
      <c r="O181" s="162" t="s">
        <v>1632</v>
      </c>
      <c r="P181" s="132" t="s">
        <v>1602</v>
      </c>
      <c r="Q181" s="163" t="str">
        <f>MaBM</f>
        <v>CKDM</v>
      </c>
      <c r="R181" s="163" t="str">
        <f>MaKhoa</f>
        <v>KCK</v>
      </c>
      <c r="S181" s="125" t="str">
        <f t="shared" si="2"/>
        <v>KCK-CKDM</v>
      </c>
      <c r="T181" s="164"/>
      <c r="U181" s="164"/>
      <c r="V181" s="164"/>
      <c r="W181" s="164"/>
      <c r="X181" s="164"/>
      <c r="Y181" s="164"/>
      <c r="Z181" s="164"/>
      <c r="AA181" s="164"/>
      <c r="AB181" s="164"/>
      <c r="AC181" s="164"/>
      <c r="AD181" s="164"/>
      <c r="AE181" s="164"/>
      <c r="AF181" s="164"/>
      <c r="AG181" s="164"/>
      <c r="AH181" s="164"/>
      <c r="AI181" s="164"/>
      <c r="AJ181" s="164"/>
      <c r="AK181" s="164"/>
      <c r="AL181" s="164"/>
      <c r="AM181" s="164"/>
      <c r="AN181" s="164"/>
      <c r="AO181" s="164"/>
      <c r="AP181" s="164"/>
      <c r="AQ181" s="164"/>
      <c r="AR181" s="164"/>
      <c r="AS181" s="164"/>
      <c r="AT181" s="164"/>
      <c r="AU181" s="164"/>
      <c r="AV181" s="164"/>
      <c r="AW181" s="164" t="s">
        <v>20</v>
      </c>
      <c r="AX181" s="164"/>
      <c r="AY181" s="164"/>
      <c r="AZ181" s="164"/>
      <c r="BA181" s="164"/>
      <c r="BB181" s="164"/>
      <c r="BC181" s="164"/>
      <c r="BD181" s="164"/>
      <c r="BE181" s="164"/>
    </row>
    <row r="182" spans="1:57" x14ac:dyDescent="0.25">
      <c r="A182" s="126" t="s">
        <v>1354</v>
      </c>
      <c r="B182" s="126"/>
      <c r="C182" s="126"/>
      <c r="D182" s="126" t="s">
        <v>1355</v>
      </c>
      <c r="E182" s="126"/>
      <c r="F182" s="127">
        <v>664</v>
      </c>
      <c r="G182" s="128" t="s">
        <v>1356</v>
      </c>
      <c r="H182" s="129">
        <v>4</v>
      </c>
      <c r="I182" s="130"/>
      <c r="J182" s="130"/>
      <c r="K182" s="130">
        <v>180</v>
      </c>
      <c r="L182" s="131">
        <v>0</v>
      </c>
      <c r="M182" s="161" t="s">
        <v>2</v>
      </c>
      <c r="N182" s="162"/>
      <c r="O182" s="162" t="s">
        <v>1632</v>
      </c>
      <c r="P182" s="132" t="s">
        <v>1602</v>
      </c>
      <c r="Q182" s="163" t="str">
        <f>MaBM</f>
        <v>CKDM</v>
      </c>
      <c r="R182" s="163" t="str">
        <f>MaKhoa</f>
        <v>KCK</v>
      </c>
      <c r="S182" s="125" t="str">
        <f t="shared" si="2"/>
        <v>KCK-CKDM</v>
      </c>
      <c r="T182" s="164"/>
      <c r="U182" s="164"/>
      <c r="V182" s="164"/>
      <c r="W182" s="164"/>
      <c r="X182" s="164"/>
      <c r="Y182" s="164"/>
      <c r="Z182" s="164"/>
      <c r="AA182" s="164"/>
      <c r="AB182" s="164"/>
      <c r="AC182" s="164"/>
      <c r="AD182" s="164"/>
      <c r="AE182" s="164"/>
      <c r="AF182" s="164"/>
      <c r="AG182" s="164"/>
      <c r="AH182" s="164"/>
      <c r="AI182" s="164"/>
      <c r="AJ182" s="164"/>
      <c r="AK182" s="164"/>
      <c r="AL182" s="164"/>
      <c r="AM182" s="164"/>
      <c r="AN182" s="164"/>
      <c r="AO182" s="164"/>
      <c r="AP182" s="164"/>
      <c r="AQ182" s="164"/>
      <c r="AR182" s="164"/>
      <c r="AS182" s="164"/>
      <c r="AT182" s="164"/>
      <c r="AU182" s="164"/>
      <c r="AV182" s="164"/>
      <c r="AW182" s="164" t="s">
        <v>20</v>
      </c>
      <c r="AX182" s="164"/>
      <c r="AY182" s="164"/>
      <c r="AZ182" s="164"/>
      <c r="BA182" s="164"/>
      <c r="BB182" s="164"/>
      <c r="BC182" s="164"/>
      <c r="BD182" s="164"/>
      <c r="BE182" s="164"/>
    </row>
    <row r="183" spans="1:57" x14ac:dyDescent="0.25">
      <c r="A183" s="126" t="s">
        <v>1357</v>
      </c>
      <c r="B183" s="126"/>
      <c r="C183" s="126"/>
      <c r="D183" s="126" t="s">
        <v>1358</v>
      </c>
      <c r="E183" s="126"/>
      <c r="F183" s="127">
        <v>665</v>
      </c>
      <c r="G183" s="128" t="s">
        <v>1359</v>
      </c>
      <c r="H183" s="129">
        <v>4</v>
      </c>
      <c r="I183" s="130"/>
      <c r="J183" s="130"/>
      <c r="K183" s="130">
        <v>180</v>
      </c>
      <c r="L183" s="131">
        <v>0</v>
      </c>
      <c r="M183" s="161" t="s">
        <v>2</v>
      </c>
      <c r="N183" s="162"/>
      <c r="O183" s="162" t="s">
        <v>1632</v>
      </c>
      <c r="P183" s="132" t="s">
        <v>1602</v>
      </c>
      <c r="Q183" s="163" t="str">
        <f>MaBM</f>
        <v>CKDM</v>
      </c>
      <c r="R183" s="163" t="str">
        <f>MaKhoa</f>
        <v>KCK</v>
      </c>
      <c r="S183" s="125" t="str">
        <f t="shared" si="2"/>
        <v>KCK-CKDM</v>
      </c>
      <c r="T183" s="164"/>
      <c r="U183" s="164"/>
      <c r="V183" s="164"/>
      <c r="W183" s="164"/>
      <c r="X183" s="164"/>
      <c r="Y183" s="164"/>
      <c r="Z183" s="164"/>
      <c r="AA183" s="164"/>
      <c r="AB183" s="164"/>
      <c r="AC183" s="164"/>
      <c r="AD183" s="164"/>
      <c r="AE183" s="164"/>
      <c r="AF183" s="164"/>
      <c r="AG183" s="164"/>
      <c r="AH183" s="164"/>
      <c r="AI183" s="164"/>
      <c r="AJ183" s="164"/>
      <c r="AK183" s="164"/>
      <c r="AL183" s="164"/>
      <c r="AM183" s="164"/>
      <c r="AN183" s="164"/>
      <c r="AO183" s="164"/>
      <c r="AP183" s="164"/>
      <c r="AQ183" s="164"/>
      <c r="AR183" s="164"/>
      <c r="AS183" s="164"/>
      <c r="AT183" s="164"/>
      <c r="AU183" s="164"/>
      <c r="AV183" s="164"/>
      <c r="AW183" s="164" t="s">
        <v>20</v>
      </c>
      <c r="AX183" s="164"/>
      <c r="AY183" s="164"/>
      <c r="AZ183" s="164"/>
      <c r="BA183" s="164"/>
      <c r="BB183" s="164"/>
      <c r="BC183" s="164"/>
      <c r="BD183" s="164"/>
      <c r="BE183" s="164"/>
    </row>
    <row r="184" spans="1:57" x14ac:dyDescent="0.25">
      <c r="A184" s="126" t="s">
        <v>1348</v>
      </c>
      <c r="B184" s="126"/>
      <c r="C184" s="126"/>
      <c r="D184" s="126" t="s">
        <v>1349</v>
      </c>
      <c r="E184" s="126"/>
      <c r="F184" s="127">
        <v>662</v>
      </c>
      <c r="G184" s="128" t="s">
        <v>1350</v>
      </c>
      <c r="H184" s="129">
        <v>2</v>
      </c>
      <c r="I184" s="130"/>
      <c r="J184" s="130"/>
      <c r="K184" s="130">
        <v>90</v>
      </c>
      <c r="L184" s="131">
        <v>0</v>
      </c>
      <c r="M184" s="161" t="s">
        <v>2</v>
      </c>
      <c r="N184" s="162"/>
      <c r="O184" s="162" t="s">
        <v>1632</v>
      </c>
      <c r="P184" s="132" t="s">
        <v>1602</v>
      </c>
      <c r="Q184" s="163" t="str">
        <f>MaBM</f>
        <v>CKDM</v>
      </c>
      <c r="R184" s="163" t="str">
        <f>MaKhoa</f>
        <v>KCK</v>
      </c>
      <c r="S184" s="125" t="str">
        <f t="shared" si="2"/>
        <v>KCK-CKDM</v>
      </c>
      <c r="T184" s="164"/>
      <c r="U184" s="164"/>
      <c r="V184" s="164"/>
      <c r="W184" s="164"/>
      <c r="X184" s="164"/>
      <c r="Y184" s="164"/>
      <c r="Z184" s="164"/>
      <c r="AA184" s="164"/>
      <c r="AB184" s="164"/>
      <c r="AC184" s="164"/>
      <c r="AD184" s="164"/>
      <c r="AE184" s="164"/>
      <c r="AF184" s="164"/>
      <c r="AG184" s="164"/>
      <c r="AH184" s="164"/>
      <c r="AI184" s="164"/>
      <c r="AJ184" s="164"/>
      <c r="AK184" s="164"/>
      <c r="AL184" s="164"/>
      <c r="AM184" s="164"/>
      <c r="AN184" s="164"/>
      <c r="AO184" s="164"/>
      <c r="AP184" s="164"/>
      <c r="AQ184" s="164"/>
      <c r="AR184" s="164"/>
      <c r="AS184" s="164"/>
      <c r="AT184" s="164"/>
      <c r="AU184" s="164"/>
      <c r="AV184" s="164"/>
      <c r="AW184" s="164" t="s">
        <v>20</v>
      </c>
      <c r="AX184" s="164"/>
      <c r="AY184" s="164"/>
      <c r="AZ184" s="164"/>
      <c r="BA184" s="164"/>
      <c r="BB184" s="164"/>
      <c r="BC184" s="164"/>
      <c r="BD184" s="164"/>
      <c r="BE184" s="164"/>
    </row>
    <row r="185" spans="1:57" x14ac:dyDescent="0.25">
      <c r="A185" s="126" t="s">
        <v>1351</v>
      </c>
      <c r="B185" s="126"/>
      <c r="C185" s="126"/>
      <c r="D185" s="126" t="s">
        <v>1352</v>
      </c>
      <c r="E185" s="126"/>
      <c r="F185" s="127">
        <v>663</v>
      </c>
      <c r="G185" s="128" t="s">
        <v>1353</v>
      </c>
      <c r="H185" s="129">
        <v>3</v>
      </c>
      <c r="I185" s="130"/>
      <c r="J185" s="130"/>
      <c r="K185" s="130">
        <v>135</v>
      </c>
      <c r="L185" s="131">
        <v>0</v>
      </c>
      <c r="M185" s="161" t="s">
        <v>2</v>
      </c>
      <c r="N185" s="162"/>
      <c r="O185" s="162" t="s">
        <v>1632</v>
      </c>
      <c r="P185" s="132" t="s">
        <v>1602</v>
      </c>
      <c r="Q185" s="163" t="str">
        <f>MaBM</f>
        <v>CKDM</v>
      </c>
      <c r="R185" s="163" t="str">
        <f>MaKhoa</f>
        <v>KCK</v>
      </c>
      <c r="S185" s="125" t="str">
        <f t="shared" si="2"/>
        <v>KCK-CKDM</v>
      </c>
      <c r="T185" s="164"/>
      <c r="U185" s="164"/>
      <c r="V185" s="164"/>
      <c r="W185" s="164"/>
      <c r="X185" s="164"/>
      <c r="Y185" s="164"/>
      <c r="Z185" s="164"/>
      <c r="AA185" s="164"/>
      <c r="AB185" s="164"/>
      <c r="AC185" s="164"/>
      <c r="AD185" s="164"/>
      <c r="AE185" s="164"/>
      <c r="AF185" s="164"/>
      <c r="AG185" s="164"/>
      <c r="AH185" s="164"/>
      <c r="AI185" s="164"/>
      <c r="AJ185" s="164"/>
      <c r="AK185" s="164"/>
      <c r="AL185" s="164"/>
      <c r="AM185" s="164"/>
      <c r="AN185" s="164"/>
      <c r="AO185" s="164"/>
      <c r="AP185" s="164"/>
      <c r="AQ185" s="164"/>
      <c r="AR185" s="164"/>
      <c r="AS185" s="164"/>
      <c r="AT185" s="164"/>
      <c r="AU185" s="164"/>
      <c r="AV185" s="164"/>
      <c r="AW185" s="164" t="s">
        <v>20</v>
      </c>
      <c r="AX185" s="164"/>
      <c r="AY185" s="164"/>
      <c r="AZ185" s="164"/>
      <c r="BA185" s="164"/>
      <c r="BB185" s="164"/>
      <c r="BC185" s="164"/>
      <c r="BD185" s="164"/>
      <c r="BE185" s="164"/>
    </row>
    <row r="186" spans="1:57" x14ac:dyDescent="0.25">
      <c r="A186" s="126" t="s">
        <v>1427</v>
      </c>
      <c r="B186" s="126" t="s">
        <v>1427</v>
      </c>
      <c r="C186" s="126"/>
      <c r="D186" s="126" t="s">
        <v>1428</v>
      </c>
      <c r="E186" s="126"/>
      <c r="F186" s="127">
        <v>699</v>
      </c>
      <c r="G186" s="128" t="s">
        <v>1415</v>
      </c>
      <c r="H186" s="129">
        <v>4</v>
      </c>
      <c r="I186" s="130"/>
      <c r="J186" s="130"/>
      <c r="K186" s="130">
        <v>180</v>
      </c>
      <c r="L186" s="131">
        <v>0</v>
      </c>
      <c r="M186" s="161" t="s">
        <v>1511</v>
      </c>
      <c r="N186" s="162"/>
      <c r="O186" s="162" t="s">
        <v>1632</v>
      </c>
      <c r="P186" s="132" t="s">
        <v>1602</v>
      </c>
      <c r="Q186" s="163" t="str">
        <f>MaBM</f>
        <v>CKDM</v>
      </c>
      <c r="R186" s="163" t="str">
        <f>MaKhoa</f>
        <v>KCK</v>
      </c>
      <c r="S186" s="125" t="str">
        <f t="shared" si="2"/>
        <v>KCK-CKDM</v>
      </c>
      <c r="T186" s="164"/>
      <c r="U186" s="164"/>
      <c r="V186" s="164"/>
      <c r="W186" s="164"/>
      <c r="X186" s="164"/>
      <c r="Y186" s="164"/>
      <c r="Z186" s="164"/>
      <c r="AA186" s="164"/>
      <c r="AB186" s="164"/>
      <c r="AC186" s="164"/>
      <c r="AD186" s="164"/>
      <c r="AE186" s="164"/>
      <c r="AF186" s="164"/>
      <c r="AG186" s="164"/>
      <c r="AH186" s="164"/>
      <c r="AI186" s="164"/>
      <c r="AJ186" s="164"/>
      <c r="AK186" s="164"/>
      <c r="AL186" s="164"/>
      <c r="AM186" s="164"/>
      <c r="AN186" s="164"/>
      <c r="AO186" s="164"/>
      <c r="AP186" s="164"/>
      <c r="AQ186" s="164"/>
      <c r="AR186" s="164"/>
      <c r="AS186" s="164"/>
      <c r="AT186" s="164"/>
      <c r="AU186" s="164"/>
      <c r="AV186" s="164"/>
      <c r="AW186" s="164" t="s">
        <v>20</v>
      </c>
      <c r="AX186" s="164"/>
      <c r="AY186" s="164"/>
      <c r="AZ186" s="164"/>
      <c r="BA186" s="164"/>
      <c r="BB186" s="164"/>
      <c r="BC186" s="164"/>
      <c r="BD186" s="164"/>
      <c r="BE186" s="164"/>
    </row>
    <row r="187" spans="1:57" x14ac:dyDescent="0.25">
      <c r="A187" s="126" t="s">
        <v>1189</v>
      </c>
      <c r="B187" s="126"/>
      <c r="C187" s="126"/>
      <c r="D187" s="126" t="s">
        <v>1190</v>
      </c>
      <c r="E187" s="126"/>
      <c r="F187" s="127">
        <v>594</v>
      </c>
      <c r="G187" s="128" t="s">
        <v>1191</v>
      </c>
      <c r="H187" s="129">
        <v>2</v>
      </c>
      <c r="I187" s="130">
        <v>30</v>
      </c>
      <c r="J187" s="130"/>
      <c r="K187" s="130"/>
      <c r="L187" s="131">
        <v>0</v>
      </c>
      <c r="M187" s="165"/>
      <c r="N187" s="162"/>
      <c r="O187" s="162" t="s">
        <v>1632</v>
      </c>
      <c r="P187" s="132" t="s">
        <v>1602</v>
      </c>
      <c r="Q187" s="163" t="str">
        <f>MaBM</f>
        <v>CKDM</v>
      </c>
      <c r="R187" s="163" t="str">
        <f>MaKhoa</f>
        <v>KCK</v>
      </c>
      <c r="S187" s="125" t="str">
        <f t="shared" si="2"/>
        <v>KCK-CKDM</v>
      </c>
      <c r="T187" s="164"/>
      <c r="U187" s="164"/>
      <c r="V187" s="164"/>
      <c r="W187" s="164"/>
      <c r="X187" s="164"/>
      <c r="Y187" s="164"/>
      <c r="Z187" s="164"/>
      <c r="AA187" s="164"/>
      <c r="AB187" s="164"/>
      <c r="AC187" s="164"/>
      <c r="AD187" s="164"/>
      <c r="AE187" s="164"/>
      <c r="AF187" s="164"/>
      <c r="AG187" s="164"/>
      <c r="AH187" s="164"/>
      <c r="AI187" s="164"/>
      <c r="AJ187" s="164"/>
      <c r="AK187" s="164"/>
      <c r="AL187" s="164"/>
      <c r="AM187" s="164"/>
      <c r="AN187" s="164"/>
      <c r="AO187" s="164"/>
      <c r="AP187" s="164"/>
      <c r="AQ187" s="164"/>
      <c r="AR187" s="164"/>
      <c r="AS187" s="164"/>
      <c r="AT187" s="164"/>
      <c r="AU187" s="164"/>
      <c r="AV187" s="164"/>
      <c r="AW187" s="164" t="s">
        <v>21</v>
      </c>
      <c r="AX187" s="164"/>
      <c r="AY187" s="164"/>
      <c r="AZ187" s="164"/>
      <c r="BA187" s="164"/>
      <c r="BB187" s="164"/>
      <c r="BC187" s="164"/>
      <c r="BD187" s="164"/>
      <c r="BE187" s="164"/>
    </row>
    <row r="188" spans="1:57" x14ac:dyDescent="0.25">
      <c r="A188" s="126" t="s">
        <v>817</v>
      </c>
      <c r="B188" s="126"/>
      <c r="C188" s="126"/>
      <c r="D188" s="126"/>
      <c r="E188" s="126"/>
      <c r="F188" s="127">
        <v>430</v>
      </c>
      <c r="G188" s="128" t="s">
        <v>818</v>
      </c>
      <c r="H188" s="129">
        <v>3</v>
      </c>
      <c r="I188" s="130">
        <v>45</v>
      </c>
      <c r="J188" s="130"/>
      <c r="K188" s="130"/>
      <c r="L188" s="131">
        <v>0</v>
      </c>
      <c r="M188" s="165"/>
      <c r="N188" s="162"/>
      <c r="O188" s="162" t="s">
        <v>1632</v>
      </c>
      <c r="P188" s="132" t="s">
        <v>1602</v>
      </c>
      <c r="Q188" s="163" t="str">
        <f>MaBM</f>
        <v>CKDM</v>
      </c>
      <c r="R188" s="163" t="str">
        <f>MaKhoa</f>
        <v>KCK</v>
      </c>
      <c r="S188" s="125" t="str">
        <f t="shared" si="2"/>
        <v>KCK-CKDM</v>
      </c>
      <c r="T188" s="164"/>
      <c r="U188" s="164"/>
      <c r="V188" s="164"/>
      <c r="W188" s="164"/>
      <c r="X188" s="164"/>
      <c r="Y188" s="164"/>
      <c r="Z188" s="164"/>
      <c r="AA188" s="164"/>
      <c r="AB188" s="164"/>
      <c r="AC188" s="164"/>
      <c r="AD188" s="164"/>
      <c r="AE188" s="164"/>
      <c r="AF188" s="164"/>
      <c r="AG188" s="164"/>
      <c r="AH188" s="164"/>
      <c r="AI188" s="164"/>
      <c r="AJ188" s="164"/>
      <c r="AK188" s="164"/>
      <c r="AL188" s="164"/>
      <c r="AM188" s="164"/>
      <c r="AN188" s="164"/>
      <c r="AO188" s="164"/>
      <c r="AP188" s="164"/>
      <c r="AQ188" s="164"/>
      <c r="AR188" s="164"/>
      <c r="AS188" s="164"/>
      <c r="AT188" s="164"/>
      <c r="AU188" s="164"/>
      <c r="AV188" s="164"/>
      <c r="AW188" s="164"/>
      <c r="AX188" s="164"/>
      <c r="AY188" s="164"/>
      <c r="AZ188" s="164"/>
      <c r="BA188" s="164"/>
      <c r="BB188" s="164"/>
      <c r="BC188" s="164"/>
      <c r="BD188" s="164"/>
      <c r="BE188" s="164"/>
    </row>
    <row r="189" spans="1:57" x14ac:dyDescent="0.25">
      <c r="A189" s="126"/>
      <c r="B189" s="126" t="s">
        <v>819</v>
      </c>
      <c r="C189" s="126"/>
      <c r="D189" s="126" t="s">
        <v>820</v>
      </c>
      <c r="E189" s="126"/>
      <c r="F189" s="127">
        <v>431</v>
      </c>
      <c r="G189" s="128" t="s">
        <v>818</v>
      </c>
      <c r="H189" s="129">
        <v>2</v>
      </c>
      <c r="I189" s="130">
        <v>30</v>
      </c>
      <c r="J189" s="130"/>
      <c r="K189" s="130"/>
      <c r="L189" s="131">
        <v>0</v>
      </c>
      <c r="M189" s="165"/>
      <c r="N189" s="162"/>
      <c r="O189" s="162" t="s">
        <v>1632</v>
      </c>
      <c r="P189" s="132" t="s">
        <v>1602</v>
      </c>
      <c r="Q189" s="163" t="str">
        <f>MaBM</f>
        <v>CKDM</v>
      </c>
      <c r="R189" s="163" t="str">
        <f>MaKhoa</f>
        <v>KCK</v>
      </c>
      <c r="S189" s="125" t="str">
        <f t="shared" si="2"/>
        <v>KCK-CKDM</v>
      </c>
      <c r="T189" s="164"/>
      <c r="U189" s="164"/>
      <c r="V189" s="164"/>
      <c r="W189" s="164"/>
      <c r="X189" s="164"/>
      <c r="Y189" s="164"/>
      <c r="Z189" s="164"/>
      <c r="AA189" s="164"/>
      <c r="AB189" s="164"/>
      <c r="AC189" s="164"/>
      <c r="AD189" s="164"/>
      <c r="AE189" s="164"/>
      <c r="AF189" s="164"/>
      <c r="AG189" s="164"/>
      <c r="AH189" s="164"/>
      <c r="AI189" s="164"/>
      <c r="AJ189" s="164"/>
      <c r="AK189" s="164"/>
      <c r="AL189" s="164"/>
      <c r="AM189" s="164"/>
      <c r="AN189" s="164"/>
      <c r="AO189" s="164"/>
      <c r="AP189" s="164"/>
      <c r="AQ189" s="164"/>
      <c r="AR189" s="164"/>
      <c r="AS189" s="164"/>
      <c r="AT189" s="164"/>
      <c r="AU189" s="164"/>
      <c r="AV189" s="164"/>
      <c r="AW189" s="164" t="s">
        <v>20</v>
      </c>
      <c r="AX189" s="164"/>
      <c r="AY189" s="164"/>
      <c r="AZ189" s="164"/>
      <c r="BA189" s="164"/>
      <c r="BB189" s="164"/>
      <c r="BC189" s="164"/>
      <c r="BD189" s="164"/>
      <c r="BE189" s="164"/>
    </row>
    <row r="190" spans="1:57" x14ac:dyDescent="0.25">
      <c r="A190" s="126" t="s">
        <v>779</v>
      </c>
      <c r="B190" s="126"/>
      <c r="C190" s="126"/>
      <c r="D190" s="126"/>
      <c r="E190" s="126"/>
      <c r="F190" s="127">
        <v>408</v>
      </c>
      <c r="G190" s="128" t="s">
        <v>780</v>
      </c>
      <c r="H190" s="129">
        <v>3</v>
      </c>
      <c r="I190" s="130">
        <v>45</v>
      </c>
      <c r="J190" s="130"/>
      <c r="K190" s="130"/>
      <c r="L190" s="131">
        <v>0</v>
      </c>
      <c r="M190" s="165" t="s">
        <v>1484</v>
      </c>
      <c r="N190" s="162"/>
      <c r="O190" s="162" t="s">
        <v>1716</v>
      </c>
      <c r="P190" s="132" t="s">
        <v>1602</v>
      </c>
      <c r="Q190" s="163" t="str">
        <f>MaBM</f>
        <v>CKMT</v>
      </c>
      <c r="R190" s="163" t="str">
        <f>MaKhoa</f>
        <v>KCK</v>
      </c>
      <c r="S190" s="125" t="str">
        <f t="shared" si="2"/>
        <v>KCK-CKMT</v>
      </c>
      <c r="T190" s="164"/>
      <c r="U190" s="164"/>
      <c r="V190" s="164"/>
      <c r="W190" s="164"/>
      <c r="X190" s="164"/>
      <c r="Y190" s="164"/>
      <c r="Z190" s="164"/>
      <c r="AA190" s="164"/>
      <c r="AB190" s="164"/>
      <c r="AC190" s="164" t="s">
        <v>20</v>
      </c>
      <c r="AD190" s="164"/>
      <c r="AE190" s="164"/>
      <c r="AF190" s="164"/>
      <c r="AG190" s="164"/>
      <c r="AH190" s="164"/>
      <c r="AI190" s="164"/>
      <c r="AJ190" s="164"/>
      <c r="AK190" s="164"/>
      <c r="AL190" s="164"/>
      <c r="AM190" s="164"/>
      <c r="AN190" s="164"/>
      <c r="AO190" s="164"/>
      <c r="AP190" s="164"/>
      <c r="AQ190" s="164"/>
      <c r="AR190" s="164"/>
      <c r="AS190" s="164"/>
      <c r="AT190" s="164"/>
      <c r="AU190" s="164"/>
      <c r="AV190" s="164"/>
      <c r="AW190" s="164"/>
      <c r="AX190" s="164"/>
      <c r="AY190" s="164"/>
      <c r="AZ190" s="164"/>
      <c r="BA190" s="164"/>
      <c r="BB190" s="164"/>
      <c r="BC190" s="164"/>
      <c r="BD190" s="164"/>
      <c r="BE190" s="164"/>
    </row>
    <row r="191" spans="1:57" x14ac:dyDescent="0.25">
      <c r="A191" s="126"/>
      <c r="B191" s="126" t="s">
        <v>781</v>
      </c>
      <c r="C191" s="126"/>
      <c r="D191" s="126" t="s">
        <v>782</v>
      </c>
      <c r="E191" s="126"/>
      <c r="F191" s="127">
        <v>409</v>
      </c>
      <c r="G191" s="128" t="s">
        <v>780</v>
      </c>
      <c r="H191" s="129">
        <v>2</v>
      </c>
      <c r="I191" s="130">
        <v>30</v>
      </c>
      <c r="J191" s="130"/>
      <c r="K191" s="130"/>
      <c r="L191" s="131">
        <v>0</v>
      </c>
      <c r="M191" s="165"/>
      <c r="N191" s="162"/>
      <c r="O191" s="162" t="s">
        <v>1716</v>
      </c>
      <c r="P191" s="132" t="s">
        <v>1602</v>
      </c>
      <c r="Q191" s="163" t="str">
        <f>MaBM</f>
        <v>CKMT</v>
      </c>
      <c r="R191" s="163" t="str">
        <f>MaKhoa</f>
        <v>KCK</v>
      </c>
      <c r="S191" s="125" t="str">
        <f t="shared" si="2"/>
        <v>KCK-CKMT</v>
      </c>
      <c r="T191" s="164"/>
      <c r="U191" s="164"/>
      <c r="V191" s="164"/>
      <c r="W191" s="164"/>
      <c r="X191" s="164"/>
      <c r="Y191" s="164"/>
      <c r="Z191" s="164"/>
      <c r="AA191" s="164"/>
      <c r="AB191" s="164"/>
      <c r="AC191" s="164"/>
      <c r="AD191" s="164"/>
      <c r="AE191" s="164"/>
      <c r="AF191" s="164"/>
      <c r="AG191" s="164"/>
      <c r="AH191" s="164"/>
      <c r="AI191" s="164"/>
      <c r="AJ191" s="164"/>
      <c r="AK191" s="164"/>
      <c r="AL191" s="164"/>
      <c r="AM191" s="164"/>
      <c r="AN191" s="164"/>
      <c r="AO191" s="164"/>
      <c r="AP191" s="164"/>
      <c r="AQ191" s="164"/>
      <c r="AR191" s="164"/>
      <c r="AS191" s="164"/>
      <c r="AT191" s="164"/>
      <c r="AU191" s="164"/>
      <c r="AV191" s="164" t="s">
        <v>20</v>
      </c>
      <c r="AW191" s="164"/>
      <c r="AX191" s="164"/>
      <c r="AY191" s="164"/>
      <c r="AZ191" s="164"/>
      <c r="BA191" s="164"/>
      <c r="BB191" s="164"/>
      <c r="BC191" s="164"/>
      <c r="BD191" s="164"/>
      <c r="BE191" s="164"/>
    </row>
    <row r="192" spans="1:57" x14ac:dyDescent="0.25">
      <c r="A192" s="126" t="s">
        <v>773</v>
      </c>
      <c r="B192" s="126" t="s">
        <v>773</v>
      </c>
      <c r="C192" s="126"/>
      <c r="D192" s="126"/>
      <c r="E192" s="126"/>
      <c r="F192" s="127">
        <v>404</v>
      </c>
      <c r="G192" s="128" t="s">
        <v>774</v>
      </c>
      <c r="H192" s="129">
        <v>2</v>
      </c>
      <c r="I192" s="130"/>
      <c r="J192" s="130"/>
      <c r="K192" s="130">
        <v>90</v>
      </c>
      <c r="L192" s="131">
        <v>0</v>
      </c>
      <c r="M192" s="161" t="s">
        <v>1511</v>
      </c>
      <c r="N192" s="162"/>
      <c r="O192" s="162" t="s">
        <v>1716</v>
      </c>
      <c r="P192" s="132" t="s">
        <v>1602</v>
      </c>
      <c r="Q192" s="163" t="str">
        <f>MaBM</f>
        <v>CKMT</v>
      </c>
      <c r="R192" s="163" t="str">
        <f>MaKhoa</f>
        <v>KCK</v>
      </c>
      <c r="S192" s="125" t="str">
        <f t="shared" si="2"/>
        <v>KCK-CKMT</v>
      </c>
      <c r="T192" s="164"/>
      <c r="U192" s="164"/>
      <c r="V192" s="164"/>
      <c r="W192" s="164"/>
      <c r="X192" s="164"/>
      <c r="Y192" s="164"/>
      <c r="Z192" s="164"/>
      <c r="AA192" s="164"/>
      <c r="AB192" s="164"/>
      <c r="AC192" s="164" t="s">
        <v>20</v>
      </c>
      <c r="AD192" s="164"/>
      <c r="AE192" s="164"/>
      <c r="AF192" s="164"/>
      <c r="AG192" s="164"/>
      <c r="AH192" s="164"/>
      <c r="AI192" s="164"/>
      <c r="AJ192" s="164"/>
      <c r="AK192" s="164"/>
      <c r="AL192" s="164"/>
      <c r="AM192" s="164"/>
      <c r="AN192" s="164"/>
      <c r="AO192" s="164"/>
      <c r="AP192" s="164"/>
      <c r="AQ192" s="164"/>
      <c r="AR192" s="164"/>
      <c r="AS192" s="164"/>
      <c r="AT192" s="164"/>
      <c r="AU192" s="164"/>
      <c r="AV192" s="164"/>
      <c r="AW192" s="164"/>
      <c r="AX192" s="164"/>
      <c r="AY192" s="164"/>
      <c r="AZ192" s="164"/>
      <c r="BA192" s="164"/>
      <c r="BB192" s="164"/>
      <c r="BC192" s="164"/>
      <c r="BD192" s="164"/>
      <c r="BE192" s="164"/>
    </row>
    <row r="193" spans="1:57" x14ac:dyDescent="0.25">
      <c r="A193" s="126" t="s">
        <v>1812</v>
      </c>
      <c r="B193" s="126" t="s">
        <v>1812</v>
      </c>
      <c r="C193" s="126"/>
      <c r="D193" s="126"/>
      <c r="E193" s="126"/>
      <c r="F193" s="127">
        <v>431</v>
      </c>
      <c r="G193" s="128" t="s">
        <v>1813</v>
      </c>
      <c r="H193" s="129">
        <v>1</v>
      </c>
      <c r="I193" s="130"/>
      <c r="J193" s="130"/>
      <c r="K193" s="130">
        <v>45</v>
      </c>
      <c r="L193" s="131">
        <v>0</v>
      </c>
      <c r="M193" s="161" t="s">
        <v>1511</v>
      </c>
      <c r="N193" s="162"/>
      <c r="O193" s="162" t="s">
        <v>1716</v>
      </c>
      <c r="P193" s="132" t="s">
        <v>1602</v>
      </c>
      <c r="Q193" s="163" t="str">
        <f>MaBM</f>
        <v>CKMT</v>
      </c>
      <c r="R193" s="163" t="str">
        <f>MaKhoa</f>
        <v>KCK</v>
      </c>
      <c r="S193" s="125" t="str">
        <f t="shared" si="2"/>
        <v>KCK-CKMT</v>
      </c>
      <c r="T193" s="164"/>
      <c r="U193" s="164"/>
      <c r="V193" s="164"/>
      <c r="W193" s="164"/>
      <c r="X193" s="164"/>
      <c r="Y193" s="164"/>
      <c r="Z193" s="164"/>
      <c r="AA193" s="164"/>
      <c r="AB193" s="164"/>
      <c r="AC193" s="164" t="s">
        <v>20</v>
      </c>
      <c r="AD193" s="164"/>
      <c r="AE193" s="164"/>
      <c r="AF193" s="164"/>
      <c r="AG193" s="164"/>
      <c r="AH193" s="164"/>
      <c r="AI193" s="164"/>
      <c r="AJ193" s="164"/>
      <c r="AK193" s="164"/>
      <c r="AL193" s="164"/>
      <c r="AM193" s="164"/>
      <c r="AN193" s="164"/>
      <c r="AO193" s="164"/>
      <c r="AP193" s="164"/>
      <c r="AQ193" s="164"/>
      <c r="AR193" s="164"/>
      <c r="AS193" s="164"/>
      <c r="AT193" s="164"/>
      <c r="AU193" s="164"/>
      <c r="AV193" s="164"/>
      <c r="AW193" s="164"/>
      <c r="AX193" s="164"/>
      <c r="AY193" s="164"/>
      <c r="AZ193" s="164"/>
      <c r="BA193" s="164"/>
      <c r="BB193" s="164"/>
      <c r="BC193" s="164"/>
      <c r="BD193" s="164"/>
      <c r="BE193" s="164"/>
    </row>
    <row r="194" spans="1:57" x14ac:dyDescent="0.25">
      <c r="A194" s="126" t="s">
        <v>799</v>
      </c>
      <c r="B194" s="126" t="s">
        <v>1717</v>
      </c>
      <c r="C194" s="126"/>
      <c r="D194" s="126"/>
      <c r="E194" s="126"/>
      <c r="F194" s="127">
        <v>421</v>
      </c>
      <c r="G194" s="128" t="s">
        <v>800</v>
      </c>
      <c r="H194" s="129">
        <v>2</v>
      </c>
      <c r="I194" s="130"/>
      <c r="J194" s="130"/>
      <c r="K194" s="130">
        <v>90</v>
      </c>
      <c r="L194" s="131">
        <v>0</v>
      </c>
      <c r="M194" s="161" t="s">
        <v>1511</v>
      </c>
      <c r="N194" s="162"/>
      <c r="O194" s="162" t="s">
        <v>1716</v>
      </c>
      <c r="P194" s="132" t="s">
        <v>1602</v>
      </c>
      <c r="Q194" s="163" t="str">
        <f>MaBM</f>
        <v>CKMT</v>
      </c>
      <c r="R194" s="163" t="str">
        <f>MaKhoa</f>
        <v>KCK</v>
      </c>
      <c r="S194" s="125" t="str">
        <f t="shared" si="2"/>
        <v>KCK-CKMT</v>
      </c>
      <c r="T194" s="164"/>
      <c r="U194" s="164"/>
      <c r="V194" s="164"/>
      <c r="W194" s="164"/>
      <c r="X194" s="164"/>
      <c r="Y194" s="164"/>
      <c r="Z194" s="164"/>
      <c r="AA194" s="164"/>
      <c r="AB194" s="164"/>
      <c r="AC194" s="164" t="s">
        <v>20</v>
      </c>
      <c r="AD194" s="164"/>
      <c r="AE194" s="164"/>
      <c r="AF194" s="164"/>
      <c r="AG194" s="164"/>
      <c r="AH194" s="164"/>
      <c r="AI194" s="164"/>
      <c r="AJ194" s="164"/>
      <c r="AK194" s="164"/>
      <c r="AL194" s="164"/>
      <c r="AM194" s="164"/>
      <c r="AN194" s="164"/>
      <c r="AO194" s="164"/>
      <c r="AP194" s="164"/>
      <c r="AQ194" s="164"/>
      <c r="AR194" s="164"/>
      <c r="AS194" s="164"/>
      <c r="AT194" s="164"/>
      <c r="AU194" s="164"/>
      <c r="AV194" s="164"/>
      <c r="AW194" s="164"/>
      <c r="AX194" s="164"/>
      <c r="AY194" s="164"/>
      <c r="AZ194" s="164"/>
      <c r="BA194" s="164"/>
      <c r="BB194" s="164"/>
      <c r="BC194" s="164"/>
      <c r="BD194" s="164"/>
      <c r="BE194" s="164"/>
    </row>
    <row r="195" spans="1:57" x14ac:dyDescent="0.25">
      <c r="A195" s="126" t="s">
        <v>1459</v>
      </c>
      <c r="B195" s="126" t="s">
        <v>1459</v>
      </c>
      <c r="C195" s="126"/>
      <c r="D195" s="126"/>
      <c r="E195" s="126"/>
      <c r="F195" s="127">
        <v>723</v>
      </c>
      <c r="G195" s="128" t="s">
        <v>1444</v>
      </c>
      <c r="H195" s="129">
        <v>8</v>
      </c>
      <c r="I195" s="130"/>
      <c r="J195" s="130"/>
      <c r="K195" s="130">
        <v>480</v>
      </c>
      <c r="L195" s="131">
        <v>0</v>
      </c>
      <c r="M195" s="161" t="s">
        <v>1511</v>
      </c>
      <c r="N195" s="162"/>
      <c r="O195" s="162" t="s">
        <v>1716</v>
      </c>
      <c r="P195" s="132" t="s">
        <v>1602</v>
      </c>
      <c r="Q195" s="163" t="str">
        <f>MaBM</f>
        <v>CKMT</v>
      </c>
      <c r="R195" s="163" t="str">
        <f>MaKhoa</f>
        <v>KCK</v>
      </c>
      <c r="S195" s="125" t="str">
        <f t="shared" si="2"/>
        <v>KCK-CKMT</v>
      </c>
      <c r="T195" s="164"/>
      <c r="U195" s="164"/>
      <c r="V195" s="164"/>
      <c r="W195" s="164"/>
      <c r="X195" s="164"/>
      <c r="Y195" s="164"/>
      <c r="Z195" s="164"/>
      <c r="AA195" s="164"/>
      <c r="AB195" s="164"/>
      <c r="AC195" s="164" t="s">
        <v>20</v>
      </c>
      <c r="AD195" s="164"/>
      <c r="AE195" s="164"/>
      <c r="AF195" s="164"/>
      <c r="AG195" s="164"/>
      <c r="AH195" s="164"/>
      <c r="AI195" s="164"/>
      <c r="AJ195" s="164"/>
      <c r="AK195" s="164"/>
      <c r="AL195" s="164"/>
      <c r="AM195" s="164"/>
      <c r="AN195" s="164"/>
      <c r="AO195" s="164"/>
      <c r="AP195" s="164"/>
      <c r="AQ195" s="164"/>
      <c r="AR195" s="164"/>
      <c r="AS195" s="164"/>
      <c r="AT195" s="164"/>
      <c r="AU195" s="164"/>
      <c r="AV195" s="164"/>
      <c r="AW195" s="164"/>
      <c r="AX195" s="164"/>
      <c r="AY195" s="164"/>
      <c r="AZ195" s="164"/>
      <c r="BA195" s="164"/>
      <c r="BB195" s="164"/>
      <c r="BC195" s="164"/>
      <c r="BD195" s="164"/>
      <c r="BE195" s="164"/>
    </row>
    <row r="196" spans="1:57" x14ac:dyDescent="0.25">
      <c r="A196" s="126"/>
      <c r="B196" s="126"/>
      <c r="C196" s="126"/>
      <c r="D196" s="126" t="s">
        <v>1460</v>
      </c>
      <c r="E196" s="126"/>
      <c r="F196" s="127">
        <v>724</v>
      </c>
      <c r="G196" s="128" t="s">
        <v>1444</v>
      </c>
      <c r="H196" s="129">
        <v>4</v>
      </c>
      <c r="I196" s="130"/>
      <c r="J196" s="130"/>
      <c r="K196" s="130">
        <v>240</v>
      </c>
      <c r="L196" s="131">
        <v>0</v>
      </c>
      <c r="M196" s="161" t="s">
        <v>1511</v>
      </c>
      <c r="N196" s="162"/>
      <c r="O196" s="162" t="s">
        <v>1716</v>
      </c>
      <c r="P196" s="132" t="s">
        <v>1602</v>
      </c>
      <c r="Q196" s="163" t="str">
        <f>MaBM</f>
        <v>CKMT</v>
      </c>
      <c r="R196" s="163" t="str">
        <f>MaKhoa</f>
        <v>KCK</v>
      </c>
      <c r="S196" s="125" t="str">
        <f t="shared" ref="S196:S259" si="3">+R196&amp;"-"&amp;Q196</f>
        <v>KCK-CKMT</v>
      </c>
      <c r="T196" s="164"/>
      <c r="U196" s="164"/>
      <c r="V196" s="164"/>
      <c r="W196" s="164"/>
      <c r="X196" s="164"/>
      <c r="Y196" s="164"/>
      <c r="Z196" s="164"/>
      <c r="AA196" s="164"/>
      <c r="AB196" s="164"/>
      <c r="AC196" s="164"/>
      <c r="AD196" s="164"/>
      <c r="AE196" s="164"/>
      <c r="AF196" s="164"/>
      <c r="AG196" s="164"/>
      <c r="AH196" s="164"/>
      <c r="AI196" s="164"/>
      <c r="AJ196" s="164"/>
      <c r="AK196" s="164"/>
      <c r="AL196" s="164"/>
      <c r="AM196" s="164"/>
      <c r="AN196" s="164"/>
      <c r="AO196" s="164"/>
      <c r="AP196" s="164"/>
      <c r="AQ196" s="164"/>
      <c r="AR196" s="164"/>
      <c r="AS196" s="164"/>
      <c r="AT196" s="164"/>
      <c r="AU196" s="164"/>
      <c r="AV196" s="164" t="s">
        <v>20</v>
      </c>
      <c r="AW196" s="164"/>
      <c r="AX196" s="164"/>
      <c r="AY196" s="164"/>
      <c r="AZ196" s="164"/>
      <c r="BA196" s="164"/>
      <c r="BB196" s="164"/>
      <c r="BC196" s="164"/>
      <c r="BD196" s="164"/>
      <c r="BE196" s="164"/>
    </row>
    <row r="197" spans="1:57" x14ac:dyDescent="0.25">
      <c r="A197" s="126" t="s">
        <v>1184</v>
      </c>
      <c r="B197" s="126"/>
      <c r="C197" s="126"/>
      <c r="D197" s="126" t="s">
        <v>1185</v>
      </c>
      <c r="E197" s="126"/>
      <c r="F197" s="127">
        <v>592</v>
      </c>
      <c r="G197" s="128" t="s">
        <v>1186</v>
      </c>
      <c r="H197" s="129">
        <v>2</v>
      </c>
      <c r="I197" s="130">
        <v>30</v>
      </c>
      <c r="J197" s="130"/>
      <c r="K197" s="130"/>
      <c r="L197" s="131">
        <v>0</v>
      </c>
      <c r="M197" s="165"/>
      <c r="N197" s="162"/>
      <c r="O197" s="162" t="s">
        <v>1716</v>
      </c>
      <c r="P197" s="132" t="s">
        <v>1602</v>
      </c>
      <c r="Q197" s="163" t="str">
        <f>MaBM</f>
        <v>CKMT</v>
      </c>
      <c r="R197" s="163" t="str">
        <f>MaKhoa</f>
        <v>KCK</v>
      </c>
      <c r="S197" s="125" t="str">
        <f t="shared" si="3"/>
        <v>KCK-CKMT</v>
      </c>
      <c r="T197" s="164"/>
      <c r="U197" s="164"/>
      <c r="V197" s="164"/>
      <c r="W197" s="164"/>
      <c r="X197" s="164"/>
      <c r="Y197" s="164"/>
      <c r="Z197" s="164"/>
      <c r="AA197" s="164"/>
      <c r="AB197" s="164"/>
      <c r="AC197" s="164" t="s">
        <v>21</v>
      </c>
      <c r="AD197" s="164"/>
      <c r="AE197" s="164"/>
      <c r="AF197" s="164"/>
      <c r="AG197" s="164"/>
      <c r="AH197" s="164"/>
      <c r="AI197" s="164"/>
      <c r="AJ197" s="164"/>
      <c r="AK197" s="164"/>
      <c r="AL197" s="164"/>
      <c r="AM197" s="164"/>
      <c r="AN197" s="164"/>
      <c r="AO197" s="164"/>
      <c r="AP197" s="164"/>
      <c r="AQ197" s="164"/>
      <c r="AR197" s="164"/>
      <c r="AS197" s="164"/>
      <c r="AT197" s="164"/>
      <c r="AU197" s="164"/>
      <c r="AV197" s="164" t="s">
        <v>21</v>
      </c>
      <c r="AW197" s="164"/>
      <c r="AX197" s="164"/>
      <c r="AY197" s="164"/>
      <c r="AZ197" s="164"/>
      <c r="BA197" s="164"/>
      <c r="BB197" s="164"/>
      <c r="BC197" s="164"/>
      <c r="BD197" s="164"/>
      <c r="BE197" s="164"/>
    </row>
    <row r="198" spans="1:57" x14ac:dyDescent="0.25">
      <c r="A198" s="126" t="s">
        <v>770</v>
      </c>
      <c r="B198" s="126" t="s">
        <v>770</v>
      </c>
      <c r="C198" s="126"/>
      <c r="D198" s="126"/>
      <c r="E198" s="126"/>
      <c r="F198" s="127">
        <v>403</v>
      </c>
      <c r="G198" s="128" t="s">
        <v>771</v>
      </c>
      <c r="H198" s="129">
        <v>3</v>
      </c>
      <c r="I198" s="130">
        <v>45</v>
      </c>
      <c r="J198" s="130"/>
      <c r="K198" s="130"/>
      <c r="L198" s="131">
        <v>0</v>
      </c>
      <c r="M198" s="165"/>
      <c r="N198" s="162"/>
      <c r="O198" s="162" t="s">
        <v>1716</v>
      </c>
      <c r="P198" s="132" t="s">
        <v>1602</v>
      </c>
      <c r="Q198" s="163" t="str">
        <f>MaBM</f>
        <v>CKMT</v>
      </c>
      <c r="R198" s="163" t="str">
        <f>MaKhoa</f>
        <v>KCK</v>
      </c>
      <c r="S198" s="125" t="str">
        <f t="shared" si="3"/>
        <v>KCK-CKMT</v>
      </c>
      <c r="T198" s="164"/>
      <c r="U198" s="164"/>
      <c r="V198" s="164"/>
      <c r="W198" s="164"/>
      <c r="X198" s="164"/>
      <c r="Y198" s="164"/>
      <c r="Z198" s="164"/>
      <c r="AA198" s="164"/>
      <c r="AB198" s="164"/>
      <c r="AC198" s="164" t="s">
        <v>20</v>
      </c>
      <c r="AD198" s="164"/>
      <c r="AE198" s="164"/>
      <c r="AF198" s="164"/>
      <c r="AG198" s="164"/>
      <c r="AH198" s="164"/>
      <c r="AI198" s="164"/>
      <c r="AJ198" s="164"/>
      <c r="AK198" s="164"/>
      <c r="AL198" s="164"/>
      <c r="AM198" s="164"/>
      <c r="AN198" s="164"/>
      <c r="AO198" s="164"/>
      <c r="AP198" s="164"/>
      <c r="AQ198" s="164"/>
      <c r="AR198" s="164"/>
      <c r="AS198" s="164"/>
      <c r="AT198" s="164"/>
      <c r="AU198" s="164"/>
      <c r="AV198" s="164"/>
      <c r="AW198" s="164"/>
      <c r="AX198" s="164"/>
      <c r="AY198" s="164"/>
      <c r="AZ198" s="164"/>
      <c r="BA198" s="164"/>
      <c r="BB198" s="164"/>
      <c r="BC198" s="164"/>
      <c r="BD198" s="164"/>
      <c r="BE198" s="164"/>
    </row>
    <row r="199" spans="1:57" x14ac:dyDescent="0.25">
      <c r="A199" s="126" t="s">
        <v>804</v>
      </c>
      <c r="B199" s="126"/>
      <c r="C199" s="126"/>
      <c r="D199" s="126" t="s">
        <v>805</v>
      </c>
      <c r="E199" s="126"/>
      <c r="F199" s="127">
        <v>424</v>
      </c>
      <c r="G199" s="128" t="s">
        <v>806</v>
      </c>
      <c r="H199" s="129">
        <v>2</v>
      </c>
      <c r="I199" s="130">
        <v>30</v>
      </c>
      <c r="J199" s="130"/>
      <c r="K199" s="130"/>
      <c r="L199" s="131">
        <v>0</v>
      </c>
      <c r="M199" s="165"/>
      <c r="N199" s="162"/>
      <c r="O199" s="162" t="s">
        <v>1716</v>
      </c>
      <c r="P199" s="132" t="s">
        <v>1602</v>
      </c>
      <c r="Q199" s="163" t="str">
        <f>MaBM</f>
        <v>CKMT</v>
      </c>
      <c r="R199" s="163" t="str">
        <f>MaKhoa</f>
        <v>KCK</v>
      </c>
      <c r="S199" s="125" t="str">
        <f t="shared" si="3"/>
        <v>KCK-CKMT</v>
      </c>
      <c r="T199" s="164"/>
      <c r="U199" s="164"/>
      <c r="V199" s="164"/>
      <c r="W199" s="164"/>
      <c r="X199" s="164"/>
      <c r="Y199" s="164"/>
      <c r="Z199" s="164"/>
      <c r="AA199" s="164"/>
      <c r="AB199" s="164"/>
      <c r="AC199" s="164" t="s">
        <v>20</v>
      </c>
      <c r="AD199" s="164"/>
      <c r="AE199" s="164"/>
      <c r="AF199" s="164"/>
      <c r="AG199" s="164"/>
      <c r="AH199" s="164"/>
      <c r="AI199" s="164"/>
      <c r="AJ199" s="164"/>
      <c r="AK199" s="164"/>
      <c r="AL199" s="164"/>
      <c r="AM199" s="164"/>
      <c r="AN199" s="164"/>
      <c r="AO199" s="164"/>
      <c r="AP199" s="164"/>
      <c r="AQ199" s="164"/>
      <c r="AR199" s="164"/>
      <c r="AS199" s="164"/>
      <c r="AT199" s="164"/>
      <c r="AU199" s="164"/>
      <c r="AV199" s="164" t="s">
        <v>20</v>
      </c>
      <c r="AW199" s="164"/>
      <c r="AX199" s="164"/>
      <c r="AY199" s="164"/>
      <c r="AZ199" s="164"/>
      <c r="BA199" s="164"/>
      <c r="BB199" s="164"/>
      <c r="BC199" s="164"/>
      <c r="BD199" s="164"/>
      <c r="BE199" s="164"/>
    </row>
    <row r="200" spans="1:57" x14ac:dyDescent="0.25">
      <c r="A200" s="126" t="s">
        <v>783</v>
      </c>
      <c r="B200" s="126"/>
      <c r="C200" s="126"/>
      <c r="D200" s="126"/>
      <c r="E200" s="126"/>
      <c r="F200" s="127">
        <v>410</v>
      </c>
      <c r="G200" s="128" t="s">
        <v>784</v>
      </c>
      <c r="H200" s="129">
        <v>3</v>
      </c>
      <c r="I200" s="130">
        <v>45</v>
      </c>
      <c r="J200" s="130"/>
      <c r="K200" s="130"/>
      <c r="L200" s="131">
        <v>0</v>
      </c>
      <c r="M200" s="165"/>
      <c r="N200" s="162"/>
      <c r="O200" s="162" t="s">
        <v>1716</v>
      </c>
      <c r="P200" s="132" t="s">
        <v>1602</v>
      </c>
      <c r="Q200" s="163" t="str">
        <f>MaBM</f>
        <v>CKMT</v>
      </c>
      <c r="R200" s="163" t="str">
        <f>MaKhoa</f>
        <v>KCK</v>
      </c>
      <c r="S200" s="125" t="str">
        <f t="shared" si="3"/>
        <v>KCK-CKMT</v>
      </c>
      <c r="T200" s="164"/>
      <c r="U200" s="164"/>
      <c r="V200" s="164"/>
      <c r="W200" s="164"/>
      <c r="X200" s="164"/>
      <c r="Y200" s="164"/>
      <c r="Z200" s="164"/>
      <c r="AA200" s="164"/>
      <c r="AB200" s="164"/>
      <c r="AC200" s="164" t="s">
        <v>20</v>
      </c>
      <c r="AD200" s="164"/>
      <c r="AE200" s="164"/>
      <c r="AF200" s="164"/>
      <c r="AG200" s="164"/>
      <c r="AH200" s="164"/>
      <c r="AI200" s="164"/>
      <c r="AJ200" s="164"/>
      <c r="AK200" s="164"/>
      <c r="AL200" s="164"/>
      <c r="AM200" s="164"/>
      <c r="AN200" s="164"/>
      <c r="AO200" s="164"/>
      <c r="AP200" s="164"/>
      <c r="AQ200" s="164"/>
      <c r="AR200" s="164"/>
      <c r="AS200" s="164"/>
      <c r="AT200" s="164"/>
      <c r="AU200" s="164"/>
      <c r="AV200" s="164"/>
      <c r="AW200" s="164"/>
      <c r="AX200" s="164"/>
      <c r="AY200" s="164"/>
      <c r="AZ200" s="164"/>
      <c r="BA200" s="164"/>
      <c r="BB200" s="164"/>
      <c r="BC200" s="164"/>
      <c r="BD200" s="164"/>
      <c r="BE200" s="164"/>
    </row>
    <row r="201" spans="1:57" x14ac:dyDescent="0.25">
      <c r="A201" s="126"/>
      <c r="B201" s="126" t="s">
        <v>785</v>
      </c>
      <c r="C201" s="126"/>
      <c r="D201" s="126" t="s">
        <v>786</v>
      </c>
      <c r="E201" s="126"/>
      <c r="F201" s="127">
        <v>411</v>
      </c>
      <c r="G201" s="128" t="s">
        <v>784</v>
      </c>
      <c r="H201" s="129">
        <v>2</v>
      </c>
      <c r="I201" s="130">
        <v>30</v>
      </c>
      <c r="J201" s="130"/>
      <c r="K201" s="130"/>
      <c r="L201" s="131">
        <v>0</v>
      </c>
      <c r="M201" s="165"/>
      <c r="N201" s="162"/>
      <c r="O201" s="162" t="s">
        <v>1716</v>
      </c>
      <c r="P201" s="132" t="s">
        <v>1602</v>
      </c>
      <c r="Q201" s="163" t="str">
        <f>MaBM</f>
        <v>CKMT</v>
      </c>
      <c r="R201" s="163" t="str">
        <f>MaKhoa</f>
        <v>KCK</v>
      </c>
      <c r="S201" s="125" t="str">
        <f t="shared" si="3"/>
        <v>KCK-CKMT</v>
      </c>
      <c r="T201" s="164"/>
      <c r="U201" s="164"/>
      <c r="V201" s="164"/>
      <c r="W201" s="164"/>
      <c r="X201" s="164"/>
      <c r="Y201" s="164"/>
      <c r="Z201" s="164"/>
      <c r="AA201" s="164"/>
      <c r="AB201" s="164"/>
      <c r="AC201" s="164"/>
      <c r="AD201" s="164"/>
      <c r="AE201" s="164"/>
      <c r="AF201" s="164"/>
      <c r="AG201" s="164"/>
      <c r="AH201" s="164"/>
      <c r="AI201" s="164"/>
      <c r="AJ201" s="164"/>
      <c r="AK201" s="164"/>
      <c r="AL201" s="164"/>
      <c r="AM201" s="164"/>
      <c r="AN201" s="164"/>
      <c r="AO201" s="164"/>
      <c r="AP201" s="164"/>
      <c r="AQ201" s="164"/>
      <c r="AR201" s="164"/>
      <c r="AS201" s="164"/>
      <c r="AT201" s="164"/>
      <c r="AU201" s="164"/>
      <c r="AV201" s="164" t="s">
        <v>20</v>
      </c>
      <c r="AW201" s="164"/>
      <c r="AX201" s="164"/>
      <c r="AY201" s="164"/>
      <c r="AZ201" s="164"/>
      <c r="BA201" s="164"/>
      <c r="BB201" s="164"/>
      <c r="BC201" s="164"/>
      <c r="BD201" s="164"/>
      <c r="BE201" s="164"/>
    </row>
    <row r="202" spans="1:57" x14ac:dyDescent="0.25">
      <c r="A202" s="126" t="s">
        <v>1179</v>
      </c>
      <c r="B202" s="126"/>
      <c r="C202" s="126"/>
      <c r="D202" s="126" t="s">
        <v>1180</v>
      </c>
      <c r="E202" s="126"/>
      <c r="F202" s="127">
        <v>590</v>
      </c>
      <c r="G202" s="128" t="s">
        <v>1749</v>
      </c>
      <c r="H202" s="129">
        <v>2</v>
      </c>
      <c r="I202" s="130">
        <v>30</v>
      </c>
      <c r="J202" s="130"/>
      <c r="K202" s="130"/>
      <c r="L202" s="131">
        <v>0</v>
      </c>
      <c r="M202" s="165" t="s">
        <v>1484</v>
      </c>
      <c r="N202" s="162"/>
      <c r="O202" s="162" t="s">
        <v>1716</v>
      </c>
      <c r="P202" s="132" t="s">
        <v>1602</v>
      </c>
      <c r="Q202" s="163" t="str">
        <f>MaBM</f>
        <v>CKMT</v>
      </c>
      <c r="R202" s="163" t="str">
        <f>MaKhoa</f>
        <v>KCK</v>
      </c>
      <c r="S202" s="125" t="str">
        <f t="shared" si="3"/>
        <v>KCK-CKMT</v>
      </c>
      <c r="T202" s="164"/>
      <c r="U202" s="164"/>
      <c r="V202" s="164"/>
      <c r="W202" s="164"/>
      <c r="X202" s="164"/>
      <c r="Y202" s="164"/>
      <c r="Z202" s="164"/>
      <c r="AA202" s="164"/>
      <c r="AB202" s="164"/>
      <c r="AC202" s="164" t="s">
        <v>21</v>
      </c>
      <c r="AD202" s="164"/>
      <c r="AE202" s="164"/>
      <c r="AF202" s="164"/>
      <c r="AG202" s="164"/>
      <c r="AH202" s="164"/>
      <c r="AI202" s="164"/>
      <c r="AJ202" s="164"/>
      <c r="AK202" s="164"/>
      <c r="AL202" s="164"/>
      <c r="AM202" s="164"/>
      <c r="AN202" s="164"/>
      <c r="AO202" s="164"/>
      <c r="AP202" s="164"/>
      <c r="AQ202" s="164"/>
      <c r="AR202" s="164"/>
      <c r="AS202" s="164"/>
      <c r="AT202" s="164"/>
      <c r="AU202" s="164"/>
      <c r="AV202" s="164" t="s">
        <v>21</v>
      </c>
      <c r="AW202" s="164"/>
      <c r="AX202" s="164"/>
      <c r="AY202" s="164"/>
      <c r="AZ202" s="164"/>
      <c r="BA202" s="164"/>
      <c r="BB202" s="164"/>
      <c r="BC202" s="164"/>
      <c r="BD202" s="164"/>
      <c r="BE202" s="164"/>
    </row>
    <row r="203" spans="1:57" x14ac:dyDescent="0.25">
      <c r="A203" s="126" t="s">
        <v>775</v>
      </c>
      <c r="B203" s="126"/>
      <c r="C203" s="126"/>
      <c r="D203" s="126"/>
      <c r="E203" s="126"/>
      <c r="F203" s="127">
        <v>405</v>
      </c>
      <c r="G203" s="128" t="s">
        <v>778</v>
      </c>
      <c r="H203" s="129">
        <v>2</v>
      </c>
      <c r="I203" s="130">
        <v>30</v>
      </c>
      <c r="J203" s="130"/>
      <c r="K203" s="130"/>
      <c r="L203" s="131">
        <v>0</v>
      </c>
      <c r="M203" s="165" t="s">
        <v>1484</v>
      </c>
      <c r="N203" s="162"/>
      <c r="O203" s="162" t="s">
        <v>1716</v>
      </c>
      <c r="P203" s="132" t="s">
        <v>1602</v>
      </c>
      <c r="Q203" s="163" t="str">
        <f>MaBM</f>
        <v>CKMT</v>
      </c>
      <c r="R203" s="163" t="str">
        <f>MaKhoa</f>
        <v>KCK</v>
      </c>
      <c r="S203" s="125" t="str">
        <f t="shared" si="3"/>
        <v>KCK-CKMT</v>
      </c>
      <c r="T203" s="164"/>
      <c r="U203" s="164"/>
      <c r="V203" s="164"/>
      <c r="W203" s="164"/>
      <c r="X203" s="164"/>
      <c r="Y203" s="164"/>
      <c r="Z203" s="164"/>
      <c r="AA203" s="164"/>
      <c r="AB203" s="164"/>
      <c r="AC203" s="164" t="s">
        <v>20</v>
      </c>
      <c r="AD203" s="164"/>
      <c r="AE203" s="164"/>
      <c r="AF203" s="164"/>
      <c r="AG203" s="164"/>
      <c r="AH203" s="164"/>
      <c r="AI203" s="164"/>
      <c r="AJ203" s="164"/>
      <c r="AK203" s="164"/>
      <c r="AL203" s="164"/>
      <c r="AM203" s="164"/>
      <c r="AN203" s="164"/>
      <c r="AO203" s="164"/>
      <c r="AP203" s="164"/>
      <c r="AQ203" s="164"/>
      <c r="AR203" s="164"/>
      <c r="AS203" s="164"/>
      <c r="AT203" s="164"/>
      <c r="AU203" s="164"/>
      <c r="AV203" s="164"/>
      <c r="AW203" s="164"/>
      <c r="AX203" s="164"/>
      <c r="AY203" s="164"/>
      <c r="AZ203" s="164"/>
      <c r="BA203" s="164"/>
      <c r="BB203" s="164"/>
      <c r="BC203" s="164"/>
      <c r="BD203" s="164"/>
      <c r="BE203" s="164"/>
    </row>
    <row r="204" spans="1:57" x14ac:dyDescent="0.25">
      <c r="A204" s="126"/>
      <c r="B204" s="126" t="s">
        <v>776</v>
      </c>
      <c r="C204" s="126"/>
      <c r="D204" s="126"/>
      <c r="E204" s="126"/>
      <c r="F204" s="127">
        <v>406</v>
      </c>
      <c r="G204" s="128" t="s">
        <v>778</v>
      </c>
      <c r="H204" s="129">
        <v>2</v>
      </c>
      <c r="I204" s="130">
        <v>30</v>
      </c>
      <c r="J204" s="130"/>
      <c r="K204" s="130"/>
      <c r="L204" s="131">
        <v>0</v>
      </c>
      <c r="M204" s="165"/>
      <c r="N204" s="162"/>
      <c r="O204" s="162" t="s">
        <v>1716</v>
      </c>
      <c r="P204" s="132" t="s">
        <v>1602</v>
      </c>
      <c r="Q204" s="163" t="str">
        <f>MaBM</f>
        <v>CKMT</v>
      </c>
      <c r="R204" s="163" t="str">
        <f>MaKhoa</f>
        <v>KCK</v>
      </c>
      <c r="S204" s="125" t="str">
        <f t="shared" si="3"/>
        <v>KCK-CKMT</v>
      </c>
      <c r="T204" s="164"/>
      <c r="U204" s="164"/>
      <c r="V204" s="164"/>
      <c r="W204" s="164"/>
      <c r="X204" s="164"/>
      <c r="Y204" s="164"/>
      <c r="Z204" s="164"/>
      <c r="AA204" s="164"/>
      <c r="AB204" s="164"/>
      <c r="AC204" s="164"/>
      <c r="AD204" s="164"/>
      <c r="AE204" s="164"/>
      <c r="AF204" s="164"/>
      <c r="AG204" s="164"/>
      <c r="AH204" s="164"/>
      <c r="AI204" s="164"/>
      <c r="AJ204" s="164"/>
      <c r="AK204" s="164"/>
      <c r="AL204" s="164"/>
      <c r="AM204" s="164"/>
      <c r="AN204" s="164"/>
      <c r="AO204" s="164"/>
      <c r="AP204" s="164"/>
      <c r="AQ204" s="164"/>
      <c r="AR204" s="164"/>
      <c r="AS204" s="164"/>
      <c r="AT204" s="164"/>
      <c r="AU204" s="164"/>
      <c r="AV204" s="164"/>
      <c r="AW204" s="164"/>
      <c r="AX204" s="164"/>
      <c r="AY204" s="164"/>
      <c r="AZ204" s="164"/>
      <c r="BA204" s="164"/>
      <c r="BB204" s="164"/>
      <c r="BC204" s="164"/>
      <c r="BD204" s="164"/>
      <c r="BE204" s="164"/>
    </row>
    <row r="205" spans="1:57" x14ac:dyDescent="0.25">
      <c r="A205" s="126"/>
      <c r="B205" s="126"/>
      <c r="C205" s="126"/>
      <c r="D205" s="126" t="s">
        <v>777</v>
      </c>
      <c r="E205" s="126"/>
      <c r="F205" s="127">
        <v>407</v>
      </c>
      <c r="G205" s="128" t="s">
        <v>778</v>
      </c>
      <c r="H205" s="129">
        <v>2</v>
      </c>
      <c r="I205" s="130">
        <v>30</v>
      </c>
      <c r="J205" s="130"/>
      <c r="K205" s="130"/>
      <c r="L205" s="131">
        <v>0</v>
      </c>
      <c r="M205" s="165"/>
      <c r="N205" s="162"/>
      <c r="O205" s="162" t="s">
        <v>1716</v>
      </c>
      <c r="P205" s="132" t="s">
        <v>1602</v>
      </c>
      <c r="Q205" s="163" t="str">
        <f>MaBM</f>
        <v>CKMT</v>
      </c>
      <c r="R205" s="163" t="str">
        <f>MaKhoa</f>
        <v>KCK</v>
      </c>
      <c r="S205" s="125" t="str">
        <f t="shared" si="3"/>
        <v>KCK-CKMT</v>
      </c>
      <c r="T205" s="164"/>
      <c r="U205" s="164"/>
      <c r="V205" s="164"/>
      <c r="W205" s="164"/>
      <c r="X205" s="164"/>
      <c r="Y205" s="164"/>
      <c r="Z205" s="164"/>
      <c r="AA205" s="164"/>
      <c r="AB205" s="164"/>
      <c r="AC205" s="164"/>
      <c r="AD205" s="164"/>
      <c r="AE205" s="164"/>
      <c r="AF205" s="164"/>
      <c r="AG205" s="164"/>
      <c r="AH205" s="164"/>
      <c r="AI205" s="164"/>
      <c r="AJ205" s="164"/>
      <c r="AK205" s="164"/>
      <c r="AL205" s="164"/>
      <c r="AM205" s="164"/>
      <c r="AN205" s="164"/>
      <c r="AO205" s="164"/>
      <c r="AP205" s="164"/>
      <c r="AQ205" s="164"/>
      <c r="AR205" s="164"/>
      <c r="AS205" s="164"/>
      <c r="AT205" s="164"/>
      <c r="AU205" s="164"/>
      <c r="AV205" s="164" t="s">
        <v>20</v>
      </c>
      <c r="AW205" s="164"/>
      <c r="AX205" s="164"/>
      <c r="AY205" s="164"/>
      <c r="AZ205" s="164"/>
      <c r="BA205" s="164"/>
      <c r="BB205" s="164"/>
      <c r="BC205" s="164"/>
      <c r="BD205" s="164"/>
      <c r="BE205" s="164"/>
    </row>
    <row r="206" spans="1:57" x14ac:dyDescent="0.25">
      <c r="A206" s="126" t="s">
        <v>787</v>
      </c>
      <c r="B206" s="126"/>
      <c r="C206" s="126"/>
      <c r="D206" s="126"/>
      <c r="E206" s="126"/>
      <c r="F206" s="127">
        <v>412</v>
      </c>
      <c r="G206" s="128" t="s">
        <v>788</v>
      </c>
      <c r="H206" s="129">
        <v>4</v>
      </c>
      <c r="I206" s="130">
        <v>60</v>
      </c>
      <c r="J206" s="130"/>
      <c r="K206" s="130"/>
      <c r="L206" s="131">
        <v>0</v>
      </c>
      <c r="M206" s="165"/>
      <c r="N206" s="162"/>
      <c r="O206" s="162" t="s">
        <v>1716</v>
      </c>
      <c r="P206" s="132" t="s">
        <v>1602</v>
      </c>
      <c r="Q206" s="163" t="str">
        <f>MaBM</f>
        <v>CKMT</v>
      </c>
      <c r="R206" s="163" t="str">
        <f>MaKhoa</f>
        <v>KCK</v>
      </c>
      <c r="S206" s="125" t="str">
        <f t="shared" si="3"/>
        <v>KCK-CKMT</v>
      </c>
      <c r="T206" s="164"/>
      <c r="U206" s="164"/>
      <c r="V206" s="164"/>
      <c r="W206" s="164"/>
      <c r="X206" s="164"/>
      <c r="Y206" s="164"/>
      <c r="Z206" s="164"/>
      <c r="AA206" s="164"/>
      <c r="AB206" s="164"/>
      <c r="AC206" s="164" t="s">
        <v>20</v>
      </c>
      <c r="AD206" s="164"/>
      <c r="AE206" s="164"/>
      <c r="AF206" s="164"/>
      <c r="AG206" s="164"/>
      <c r="AH206" s="164"/>
      <c r="AI206" s="164"/>
      <c r="AJ206" s="164"/>
      <c r="AK206" s="164"/>
      <c r="AL206" s="164"/>
      <c r="AM206" s="164"/>
      <c r="AN206" s="164"/>
      <c r="AO206" s="164"/>
      <c r="AP206" s="164"/>
      <c r="AQ206" s="164"/>
      <c r="AR206" s="164"/>
      <c r="AS206" s="164"/>
      <c r="AT206" s="164"/>
      <c r="AU206" s="164"/>
      <c r="AV206" s="164"/>
      <c r="AW206" s="164"/>
      <c r="AX206" s="164"/>
      <c r="AY206" s="164"/>
      <c r="AZ206" s="164"/>
      <c r="BA206" s="164"/>
      <c r="BB206" s="164"/>
      <c r="BC206" s="164"/>
      <c r="BD206" s="164"/>
      <c r="BE206" s="164"/>
    </row>
    <row r="207" spans="1:57" x14ac:dyDescent="0.25">
      <c r="A207" s="126"/>
      <c r="B207" s="126" t="s">
        <v>789</v>
      </c>
      <c r="C207" s="126"/>
      <c r="D207" s="126"/>
      <c r="E207" s="126"/>
      <c r="F207" s="127">
        <v>413</v>
      </c>
      <c r="G207" s="128" t="s">
        <v>788</v>
      </c>
      <c r="H207" s="129">
        <v>2</v>
      </c>
      <c r="I207" s="130">
        <v>30</v>
      </c>
      <c r="J207" s="130"/>
      <c r="K207" s="130"/>
      <c r="L207" s="131">
        <v>0</v>
      </c>
      <c r="M207" s="165"/>
      <c r="N207" s="162"/>
      <c r="O207" s="162" t="s">
        <v>1716</v>
      </c>
      <c r="P207" s="132" t="s">
        <v>1602</v>
      </c>
      <c r="Q207" s="163" t="str">
        <f>MaBM</f>
        <v>CKMT</v>
      </c>
      <c r="R207" s="163" t="str">
        <f>MaKhoa</f>
        <v>KCK</v>
      </c>
      <c r="S207" s="125" t="str">
        <f t="shared" si="3"/>
        <v>KCK-CKMT</v>
      </c>
      <c r="T207" s="164"/>
      <c r="U207" s="164"/>
      <c r="V207" s="164"/>
      <c r="W207" s="164"/>
      <c r="X207" s="164"/>
      <c r="Y207" s="164"/>
      <c r="Z207" s="164"/>
      <c r="AA207" s="164"/>
      <c r="AB207" s="164"/>
      <c r="AC207" s="164"/>
      <c r="AD207" s="164"/>
      <c r="AE207" s="164"/>
      <c r="AF207" s="164"/>
      <c r="AG207" s="164"/>
      <c r="AH207" s="164"/>
      <c r="AI207" s="164"/>
      <c r="AJ207" s="164"/>
      <c r="AK207" s="164"/>
      <c r="AL207" s="164"/>
      <c r="AM207" s="164"/>
      <c r="AN207" s="164"/>
      <c r="AO207" s="164"/>
      <c r="AP207" s="164"/>
      <c r="AQ207" s="164"/>
      <c r="AR207" s="164"/>
      <c r="AS207" s="164"/>
      <c r="AT207" s="164"/>
      <c r="AU207" s="164"/>
      <c r="AV207" s="164"/>
      <c r="AW207" s="164"/>
      <c r="AX207" s="164"/>
      <c r="AY207" s="164"/>
      <c r="AZ207" s="164"/>
      <c r="BA207" s="164"/>
      <c r="BB207" s="164"/>
      <c r="BC207" s="164"/>
      <c r="BD207" s="164"/>
      <c r="BE207" s="164"/>
    </row>
    <row r="208" spans="1:57" x14ac:dyDescent="0.25">
      <c r="A208" s="126"/>
      <c r="B208" s="126"/>
      <c r="C208" s="126"/>
      <c r="D208" s="126" t="s">
        <v>790</v>
      </c>
      <c r="E208" s="126"/>
      <c r="F208" s="127">
        <v>414</v>
      </c>
      <c r="G208" s="128" t="s">
        <v>788</v>
      </c>
      <c r="H208" s="129">
        <v>3</v>
      </c>
      <c r="I208" s="130">
        <v>45</v>
      </c>
      <c r="J208" s="130"/>
      <c r="K208" s="130"/>
      <c r="L208" s="131">
        <v>0</v>
      </c>
      <c r="M208" s="165"/>
      <c r="N208" s="162"/>
      <c r="O208" s="162" t="s">
        <v>1716</v>
      </c>
      <c r="P208" s="132" t="s">
        <v>1602</v>
      </c>
      <c r="Q208" s="163" t="str">
        <f>MaBM</f>
        <v>CKMT</v>
      </c>
      <c r="R208" s="163" t="str">
        <f>MaKhoa</f>
        <v>KCK</v>
      </c>
      <c r="S208" s="125" t="str">
        <f t="shared" si="3"/>
        <v>KCK-CKMT</v>
      </c>
      <c r="T208" s="164"/>
      <c r="U208" s="164"/>
      <c r="V208" s="164"/>
      <c r="W208" s="164"/>
      <c r="X208" s="164"/>
      <c r="Y208" s="164"/>
      <c r="Z208" s="164"/>
      <c r="AA208" s="164"/>
      <c r="AB208" s="164"/>
      <c r="AC208" s="164"/>
      <c r="AD208" s="164"/>
      <c r="AE208" s="164"/>
      <c r="AF208" s="164"/>
      <c r="AG208" s="164"/>
      <c r="AH208" s="164"/>
      <c r="AI208" s="164"/>
      <c r="AJ208" s="164"/>
      <c r="AK208" s="164"/>
      <c r="AL208" s="164"/>
      <c r="AM208" s="164"/>
      <c r="AN208" s="164"/>
      <c r="AO208" s="164"/>
      <c r="AP208" s="164"/>
      <c r="AQ208" s="164"/>
      <c r="AR208" s="164"/>
      <c r="AS208" s="164"/>
      <c r="AT208" s="164"/>
      <c r="AU208" s="164"/>
      <c r="AV208" s="164" t="s">
        <v>20</v>
      </c>
      <c r="AW208" s="164"/>
      <c r="AX208" s="164"/>
      <c r="AY208" s="164"/>
      <c r="AZ208" s="164"/>
      <c r="BA208" s="164"/>
      <c r="BB208" s="164"/>
      <c r="BC208" s="164"/>
      <c r="BD208" s="164"/>
      <c r="BE208" s="164"/>
    </row>
    <row r="209" spans="1:57" ht="25.5" x14ac:dyDescent="0.25">
      <c r="A209" s="126" t="s">
        <v>1187</v>
      </c>
      <c r="B209" s="126"/>
      <c r="C209" s="126"/>
      <c r="D209" s="126" t="s">
        <v>1188</v>
      </c>
      <c r="E209" s="126"/>
      <c r="F209" s="127">
        <v>593</v>
      </c>
      <c r="G209" s="128" t="s">
        <v>1750</v>
      </c>
      <c r="H209" s="129">
        <v>2</v>
      </c>
      <c r="I209" s="130">
        <v>30</v>
      </c>
      <c r="J209" s="130"/>
      <c r="K209" s="130"/>
      <c r="L209" s="131">
        <v>0</v>
      </c>
      <c r="M209" s="165"/>
      <c r="N209" s="162"/>
      <c r="O209" s="162" t="s">
        <v>1716</v>
      </c>
      <c r="P209" s="132" t="s">
        <v>1602</v>
      </c>
      <c r="Q209" s="163" t="str">
        <f>MaBM</f>
        <v>CKMT</v>
      </c>
      <c r="R209" s="163" t="str">
        <f>MaKhoa</f>
        <v>KCK</v>
      </c>
      <c r="S209" s="125" t="str">
        <f t="shared" si="3"/>
        <v>KCK-CKMT</v>
      </c>
      <c r="T209" s="164"/>
      <c r="U209" s="164"/>
      <c r="V209" s="164"/>
      <c r="W209" s="164"/>
      <c r="X209" s="164"/>
      <c r="Y209" s="164"/>
      <c r="Z209" s="164"/>
      <c r="AA209" s="164"/>
      <c r="AB209" s="164"/>
      <c r="AC209" s="164" t="s">
        <v>21</v>
      </c>
      <c r="AD209" s="164"/>
      <c r="AE209" s="164"/>
      <c r="AF209" s="164"/>
      <c r="AG209" s="164"/>
      <c r="AH209" s="164"/>
      <c r="AI209" s="164"/>
      <c r="AJ209" s="164"/>
      <c r="AK209" s="164"/>
      <c r="AL209" s="164"/>
      <c r="AM209" s="164"/>
      <c r="AN209" s="164"/>
      <c r="AO209" s="164"/>
      <c r="AP209" s="164"/>
      <c r="AQ209" s="164"/>
      <c r="AR209" s="164"/>
      <c r="AS209" s="164"/>
      <c r="AT209" s="164"/>
      <c r="AU209" s="164"/>
      <c r="AV209" s="164" t="s">
        <v>21</v>
      </c>
      <c r="AW209" s="164"/>
      <c r="AX209" s="164"/>
      <c r="AY209" s="164"/>
      <c r="AZ209" s="164"/>
      <c r="BA209" s="164"/>
      <c r="BB209" s="164"/>
      <c r="BC209" s="164"/>
      <c r="BD209" s="164"/>
      <c r="BE209" s="164"/>
    </row>
    <row r="210" spans="1:57" x14ac:dyDescent="0.25">
      <c r="A210" s="126" t="s">
        <v>1181</v>
      </c>
      <c r="B210" s="126"/>
      <c r="C210" s="126"/>
      <c r="D210" s="126" t="s">
        <v>1182</v>
      </c>
      <c r="E210" s="126"/>
      <c r="F210" s="127">
        <v>591</v>
      </c>
      <c r="G210" s="128" t="s">
        <v>1183</v>
      </c>
      <c r="H210" s="129">
        <v>2</v>
      </c>
      <c r="I210" s="130">
        <v>30</v>
      </c>
      <c r="J210" s="130"/>
      <c r="K210" s="130"/>
      <c r="L210" s="131">
        <v>0</v>
      </c>
      <c r="M210" s="165"/>
      <c r="N210" s="162"/>
      <c r="O210" s="162" t="s">
        <v>1716</v>
      </c>
      <c r="P210" s="132" t="s">
        <v>1602</v>
      </c>
      <c r="Q210" s="163" t="str">
        <f>MaBM</f>
        <v>CKMT</v>
      </c>
      <c r="R210" s="163" t="str">
        <f>MaKhoa</f>
        <v>KCK</v>
      </c>
      <c r="S210" s="125" t="str">
        <f t="shared" si="3"/>
        <v>KCK-CKMT</v>
      </c>
      <c r="T210" s="164"/>
      <c r="U210" s="164"/>
      <c r="V210" s="164"/>
      <c r="W210" s="164"/>
      <c r="X210" s="164"/>
      <c r="Y210" s="164"/>
      <c r="Z210" s="164"/>
      <c r="AA210" s="164"/>
      <c r="AB210" s="164"/>
      <c r="AC210" s="164" t="s">
        <v>21</v>
      </c>
      <c r="AD210" s="164"/>
      <c r="AE210" s="164"/>
      <c r="AF210" s="164"/>
      <c r="AG210" s="164"/>
      <c r="AH210" s="164"/>
      <c r="AI210" s="164"/>
      <c r="AJ210" s="164"/>
      <c r="AK210" s="164"/>
      <c r="AL210" s="164"/>
      <c r="AM210" s="164"/>
      <c r="AN210" s="164"/>
      <c r="AO210" s="164"/>
      <c r="AP210" s="164"/>
      <c r="AQ210" s="164"/>
      <c r="AR210" s="164"/>
      <c r="AS210" s="164"/>
      <c r="AT210" s="164"/>
      <c r="AU210" s="164"/>
      <c r="AV210" s="164" t="s">
        <v>21</v>
      </c>
      <c r="AW210" s="164"/>
      <c r="AX210" s="164"/>
      <c r="AY210" s="164"/>
      <c r="AZ210" s="164"/>
      <c r="BA210" s="164"/>
      <c r="BB210" s="164"/>
      <c r="BC210" s="164"/>
      <c r="BD210" s="164"/>
      <c r="BE210" s="164"/>
    </row>
    <row r="211" spans="1:57" ht="25.5" x14ac:dyDescent="0.25">
      <c r="A211" s="126" t="s">
        <v>801</v>
      </c>
      <c r="B211" s="126"/>
      <c r="C211" s="126"/>
      <c r="D211" s="126"/>
      <c r="E211" s="126"/>
      <c r="F211" s="127">
        <v>422</v>
      </c>
      <c r="G211" s="128" t="s">
        <v>1718</v>
      </c>
      <c r="H211" s="129">
        <v>3</v>
      </c>
      <c r="I211" s="130">
        <v>45</v>
      </c>
      <c r="J211" s="130"/>
      <c r="K211" s="130"/>
      <c r="L211" s="131">
        <v>0</v>
      </c>
      <c r="M211" s="165"/>
      <c r="N211" s="162"/>
      <c r="O211" s="162" t="s">
        <v>1716</v>
      </c>
      <c r="P211" s="132" t="s">
        <v>1602</v>
      </c>
      <c r="Q211" s="163" t="str">
        <f>MaBM</f>
        <v>CKMT</v>
      </c>
      <c r="R211" s="163" t="str">
        <f>MaKhoa</f>
        <v>KCK</v>
      </c>
      <c r="S211" s="125" t="str">
        <f t="shared" si="3"/>
        <v>KCK-CKMT</v>
      </c>
      <c r="T211" s="164"/>
      <c r="U211" s="164"/>
      <c r="V211" s="164"/>
      <c r="W211" s="164"/>
      <c r="X211" s="164"/>
      <c r="Y211" s="164"/>
      <c r="Z211" s="164"/>
      <c r="AA211" s="164"/>
      <c r="AB211" s="164"/>
      <c r="AC211" s="164" t="s">
        <v>20</v>
      </c>
      <c r="AD211" s="164"/>
      <c r="AE211" s="164"/>
      <c r="AF211" s="164"/>
      <c r="AG211" s="164"/>
      <c r="AH211" s="164"/>
      <c r="AI211" s="164"/>
      <c r="AJ211" s="164"/>
      <c r="AK211" s="164"/>
      <c r="AL211" s="164"/>
      <c r="AM211" s="164"/>
      <c r="AN211" s="164"/>
      <c r="AO211" s="164"/>
      <c r="AP211" s="164"/>
      <c r="AQ211" s="164"/>
      <c r="AR211" s="164"/>
      <c r="AS211" s="164"/>
      <c r="AT211" s="164"/>
      <c r="AU211" s="164"/>
      <c r="AV211" s="164"/>
      <c r="AW211" s="164"/>
      <c r="AX211" s="164"/>
      <c r="AY211" s="164"/>
      <c r="AZ211" s="164"/>
      <c r="BA211" s="164"/>
      <c r="BB211" s="164"/>
      <c r="BC211" s="164"/>
      <c r="BD211" s="164"/>
      <c r="BE211" s="164"/>
    </row>
    <row r="212" spans="1:57" ht="25.5" x14ac:dyDescent="0.25">
      <c r="A212" s="126"/>
      <c r="B212" s="126" t="s">
        <v>802</v>
      </c>
      <c r="C212" s="126"/>
      <c r="D212" s="126" t="s">
        <v>803</v>
      </c>
      <c r="E212" s="126"/>
      <c r="F212" s="127">
        <v>423</v>
      </c>
      <c r="G212" s="128" t="s">
        <v>1718</v>
      </c>
      <c r="H212" s="129">
        <v>2</v>
      </c>
      <c r="I212" s="130">
        <v>30</v>
      </c>
      <c r="J212" s="130"/>
      <c r="K212" s="130"/>
      <c r="L212" s="131">
        <v>0</v>
      </c>
      <c r="M212" s="165"/>
      <c r="N212" s="162"/>
      <c r="O212" s="162" t="s">
        <v>1716</v>
      </c>
      <c r="P212" s="132" t="s">
        <v>1602</v>
      </c>
      <c r="Q212" s="163" t="str">
        <f>MaBM</f>
        <v>CKMT</v>
      </c>
      <c r="R212" s="163" t="str">
        <f>MaKhoa</f>
        <v>KCK</v>
      </c>
      <c r="S212" s="125" t="str">
        <f t="shared" si="3"/>
        <v>KCK-CKMT</v>
      </c>
      <c r="T212" s="164"/>
      <c r="U212" s="164"/>
      <c r="V212" s="164"/>
      <c r="W212" s="164"/>
      <c r="X212" s="164"/>
      <c r="Y212" s="164"/>
      <c r="Z212" s="164"/>
      <c r="AA212" s="164"/>
      <c r="AB212" s="164"/>
      <c r="AC212" s="164"/>
      <c r="AD212" s="164"/>
      <c r="AE212" s="164"/>
      <c r="AF212" s="164"/>
      <c r="AG212" s="164"/>
      <c r="AH212" s="164"/>
      <c r="AI212" s="164"/>
      <c r="AJ212" s="164"/>
      <c r="AK212" s="164"/>
      <c r="AL212" s="164"/>
      <c r="AM212" s="164"/>
      <c r="AN212" s="164"/>
      <c r="AO212" s="164"/>
      <c r="AP212" s="164"/>
      <c r="AQ212" s="164"/>
      <c r="AR212" s="164"/>
      <c r="AS212" s="164"/>
      <c r="AT212" s="164"/>
      <c r="AU212" s="164"/>
      <c r="AV212" s="164" t="s">
        <v>20</v>
      </c>
      <c r="AW212" s="164"/>
      <c r="AX212" s="164"/>
      <c r="AY212" s="164"/>
      <c r="AZ212" s="164"/>
      <c r="BA212" s="164"/>
      <c r="BB212" s="164"/>
      <c r="BC212" s="164"/>
      <c r="BD212" s="164"/>
      <c r="BE212" s="164"/>
    </row>
    <row r="213" spans="1:57" x14ac:dyDescent="0.25">
      <c r="A213" s="126" t="s">
        <v>795</v>
      </c>
      <c r="B213" s="126"/>
      <c r="C213" s="126"/>
      <c r="D213" s="126"/>
      <c r="E213" s="126"/>
      <c r="F213" s="127">
        <v>418</v>
      </c>
      <c r="G213" s="128" t="s">
        <v>796</v>
      </c>
      <c r="H213" s="129">
        <v>4</v>
      </c>
      <c r="I213" s="130">
        <v>60</v>
      </c>
      <c r="J213" s="130"/>
      <c r="K213" s="130"/>
      <c r="L213" s="131">
        <v>0</v>
      </c>
      <c r="M213" s="165"/>
      <c r="N213" s="162"/>
      <c r="O213" s="162" t="s">
        <v>1716</v>
      </c>
      <c r="P213" s="132" t="s">
        <v>1602</v>
      </c>
      <c r="Q213" s="163" t="str">
        <f>MaBM</f>
        <v>CKMT</v>
      </c>
      <c r="R213" s="163" t="str">
        <f>MaKhoa</f>
        <v>KCK</v>
      </c>
      <c r="S213" s="125" t="str">
        <f t="shared" si="3"/>
        <v>KCK-CKMT</v>
      </c>
      <c r="T213" s="164"/>
      <c r="U213" s="164"/>
      <c r="V213" s="164"/>
      <c r="W213" s="164"/>
      <c r="X213" s="164"/>
      <c r="Y213" s="164"/>
      <c r="Z213" s="164"/>
      <c r="AA213" s="164"/>
      <c r="AB213" s="164"/>
      <c r="AC213" s="164" t="s">
        <v>20</v>
      </c>
      <c r="AD213" s="164"/>
      <c r="AE213" s="164"/>
      <c r="AF213" s="164"/>
      <c r="AG213" s="164"/>
      <c r="AH213" s="164"/>
      <c r="AI213" s="164"/>
      <c r="AJ213" s="164"/>
      <c r="AK213" s="164"/>
      <c r="AL213" s="164"/>
      <c r="AM213" s="164"/>
      <c r="AN213" s="164"/>
      <c r="AO213" s="164"/>
      <c r="AP213" s="164"/>
      <c r="AQ213" s="164"/>
      <c r="AR213" s="164"/>
      <c r="AS213" s="164"/>
      <c r="AT213" s="164"/>
      <c r="AU213" s="164"/>
      <c r="AV213" s="164"/>
      <c r="AW213" s="164"/>
      <c r="AX213" s="164"/>
      <c r="AY213" s="164"/>
      <c r="AZ213" s="164"/>
      <c r="BA213" s="164"/>
      <c r="BB213" s="164"/>
      <c r="BC213" s="164"/>
      <c r="BD213" s="164"/>
      <c r="BE213" s="164"/>
    </row>
    <row r="214" spans="1:57" x14ac:dyDescent="0.25">
      <c r="A214" s="126"/>
      <c r="B214" s="126" t="s">
        <v>797</v>
      </c>
      <c r="C214" s="126"/>
      <c r="D214" s="126"/>
      <c r="E214" s="126"/>
      <c r="F214" s="127">
        <v>419</v>
      </c>
      <c r="G214" s="128" t="s">
        <v>796</v>
      </c>
      <c r="H214" s="129">
        <v>2</v>
      </c>
      <c r="I214" s="130">
        <v>30</v>
      </c>
      <c r="J214" s="130"/>
      <c r="K214" s="130"/>
      <c r="L214" s="131">
        <v>0</v>
      </c>
      <c r="M214" s="165"/>
      <c r="N214" s="162"/>
      <c r="O214" s="162" t="s">
        <v>1716</v>
      </c>
      <c r="P214" s="132" t="s">
        <v>1602</v>
      </c>
      <c r="Q214" s="163" t="str">
        <f>MaBM</f>
        <v>CKMT</v>
      </c>
      <c r="R214" s="163" t="str">
        <f>MaKhoa</f>
        <v>KCK</v>
      </c>
      <c r="S214" s="125" t="str">
        <f t="shared" si="3"/>
        <v>KCK-CKMT</v>
      </c>
      <c r="T214" s="164"/>
      <c r="U214" s="164"/>
      <c r="V214" s="164"/>
      <c r="W214" s="164"/>
      <c r="X214" s="164"/>
      <c r="Y214" s="164"/>
      <c r="Z214" s="164"/>
      <c r="AA214" s="164"/>
      <c r="AB214" s="164"/>
      <c r="AC214" s="164"/>
      <c r="AD214" s="164"/>
      <c r="AE214" s="164"/>
      <c r="AF214" s="164"/>
      <c r="AG214" s="164"/>
      <c r="AH214" s="164"/>
      <c r="AI214" s="164"/>
      <c r="AJ214" s="164"/>
      <c r="AK214" s="164"/>
      <c r="AL214" s="164"/>
      <c r="AM214" s="164"/>
      <c r="AN214" s="164"/>
      <c r="AO214" s="164"/>
      <c r="AP214" s="164"/>
      <c r="AQ214" s="164"/>
      <c r="AR214" s="164"/>
      <c r="AS214" s="164"/>
      <c r="AT214" s="164"/>
      <c r="AU214" s="164"/>
      <c r="AV214" s="164"/>
      <c r="AW214" s="164"/>
      <c r="AX214" s="164"/>
      <c r="AY214" s="164"/>
      <c r="AZ214" s="164"/>
      <c r="BA214" s="164"/>
      <c r="BB214" s="164"/>
      <c r="BC214" s="164"/>
      <c r="BD214" s="164"/>
      <c r="BE214" s="164"/>
    </row>
    <row r="215" spans="1:57" x14ac:dyDescent="0.25">
      <c r="A215" s="126"/>
      <c r="B215" s="126"/>
      <c r="C215" s="126"/>
      <c r="D215" s="126" t="s">
        <v>798</v>
      </c>
      <c r="E215" s="126"/>
      <c r="F215" s="127">
        <v>420</v>
      </c>
      <c r="G215" s="128" t="s">
        <v>796</v>
      </c>
      <c r="H215" s="129">
        <v>3</v>
      </c>
      <c r="I215" s="130">
        <v>45</v>
      </c>
      <c r="J215" s="130"/>
      <c r="K215" s="130"/>
      <c r="L215" s="131">
        <v>0</v>
      </c>
      <c r="M215" s="165"/>
      <c r="N215" s="162"/>
      <c r="O215" s="162" t="s">
        <v>1716</v>
      </c>
      <c r="P215" s="132" t="s">
        <v>1602</v>
      </c>
      <c r="Q215" s="163" t="str">
        <f>MaBM</f>
        <v>CKMT</v>
      </c>
      <c r="R215" s="163" t="str">
        <f>MaKhoa</f>
        <v>KCK</v>
      </c>
      <c r="S215" s="125" t="str">
        <f t="shared" si="3"/>
        <v>KCK-CKMT</v>
      </c>
      <c r="T215" s="164"/>
      <c r="U215" s="164"/>
      <c r="V215" s="164"/>
      <c r="W215" s="164"/>
      <c r="X215" s="164"/>
      <c r="Y215" s="164"/>
      <c r="Z215" s="164"/>
      <c r="AA215" s="164"/>
      <c r="AB215" s="164"/>
      <c r="AC215" s="164"/>
      <c r="AD215" s="164"/>
      <c r="AE215" s="164"/>
      <c r="AF215" s="164"/>
      <c r="AG215" s="164"/>
      <c r="AH215" s="164"/>
      <c r="AI215" s="164"/>
      <c r="AJ215" s="164"/>
      <c r="AK215" s="164"/>
      <c r="AL215" s="164"/>
      <c r="AM215" s="164"/>
      <c r="AN215" s="164"/>
      <c r="AO215" s="164"/>
      <c r="AP215" s="164"/>
      <c r="AQ215" s="164"/>
      <c r="AR215" s="164"/>
      <c r="AS215" s="164"/>
      <c r="AT215" s="164"/>
      <c r="AU215" s="164"/>
      <c r="AV215" s="164" t="s">
        <v>20</v>
      </c>
      <c r="AW215" s="164"/>
      <c r="AX215" s="164"/>
      <c r="AY215" s="164"/>
      <c r="AZ215" s="164"/>
      <c r="BA215" s="164"/>
      <c r="BB215" s="164"/>
      <c r="BC215" s="164"/>
      <c r="BD215" s="164"/>
      <c r="BE215" s="164"/>
    </row>
    <row r="216" spans="1:57" x14ac:dyDescent="0.25">
      <c r="A216" s="126" t="s">
        <v>791</v>
      </c>
      <c r="B216" s="126"/>
      <c r="C216" s="126"/>
      <c r="D216" s="126"/>
      <c r="E216" s="126"/>
      <c r="F216" s="127">
        <v>415</v>
      </c>
      <c r="G216" s="128" t="s">
        <v>792</v>
      </c>
      <c r="H216" s="129">
        <v>4</v>
      </c>
      <c r="I216" s="130">
        <v>60</v>
      </c>
      <c r="J216" s="130"/>
      <c r="K216" s="130"/>
      <c r="L216" s="131">
        <v>0</v>
      </c>
      <c r="M216" s="165"/>
      <c r="N216" s="162"/>
      <c r="O216" s="162" t="s">
        <v>1716</v>
      </c>
      <c r="P216" s="132" t="s">
        <v>1602</v>
      </c>
      <c r="Q216" s="163" t="str">
        <f>MaBM</f>
        <v>CKMT</v>
      </c>
      <c r="R216" s="163" t="str">
        <f>MaKhoa</f>
        <v>KCK</v>
      </c>
      <c r="S216" s="125" t="str">
        <f t="shared" si="3"/>
        <v>KCK-CKMT</v>
      </c>
      <c r="T216" s="164"/>
      <c r="U216" s="164"/>
      <c r="V216" s="164"/>
      <c r="W216" s="164"/>
      <c r="X216" s="164"/>
      <c r="Y216" s="164"/>
      <c r="Z216" s="164"/>
      <c r="AA216" s="164"/>
      <c r="AB216" s="164"/>
      <c r="AC216" s="164" t="s">
        <v>20</v>
      </c>
      <c r="AD216" s="164"/>
      <c r="AE216" s="164"/>
      <c r="AF216" s="164"/>
      <c r="AG216" s="164"/>
      <c r="AH216" s="164"/>
      <c r="AI216" s="164"/>
      <c r="AJ216" s="164"/>
      <c r="AK216" s="164"/>
      <c r="AL216" s="164"/>
      <c r="AM216" s="164"/>
      <c r="AN216" s="164"/>
      <c r="AO216" s="164"/>
      <c r="AP216" s="164"/>
      <c r="AQ216" s="164"/>
      <c r="AR216" s="164"/>
      <c r="AS216" s="164"/>
      <c r="AT216" s="164"/>
      <c r="AU216" s="164"/>
      <c r="AV216" s="164"/>
      <c r="AW216" s="164"/>
      <c r="AX216" s="164"/>
      <c r="AY216" s="164"/>
      <c r="AZ216" s="164"/>
      <c r="BA216" s="164"/>
      <c r="BB216" s="164"/>
      <c r="BC216" s="164"/>
      <c r="BD216" s="164"/>
      <c r="BE216" s="164"/>
    </row>
    <row r="217" spans="1:57" x14ac:dyDescent="0.25">
      <c r="A217" s="126"/>
      <c r="B217" s="126" t="s">
        <v>793</v>
      </c>
      <c r="C217" s="126"/>
      <c r="D217" s="126"/>
      <c r="E217" s="126"/>
      <c r="F217" s="127">
        <v>416</v>
      </c>
      <c r="G217" s="128" t="s">
        <v>792</v>
      </c>
      <c r="H217" s="129">
        <v>2</v>
      </c>
      <c r="I217" s="130">
        <v>30</v>
      </c>
      <c r="J217" s="130"/>
      <c r="K217" s="130"/>
      <c r="L217" s="131">
        <v>0</v>
      </c>
      <c r="M217" s="165"/>
      <c r="N217" s="162"/>
      <c r="O217" s="162" t="s">
        <v>1716</v>
      </c>
      <c r="P217" s="132" t="s">
        <v>1602</v>
      </c>
      <c r="Q217" s="163" t="str">
        <f>MaBM</f>
        <v>CKMT</v>
      </c>
      <c r="R217" s="163" t="str">
        <f>MaKhoa</f>
        <v>KCK</v>
      </c>
      <c r="S217" s="125" t="str">
        <f t="shared" si="3"/>
        <v>KCK-CKMT</v>
      </c>
      <c r="T217" s="164"/>
      <c r="U217" s="164"/>
      <c r="V217" s="164"/>
      <c r="W217" s="164"/>
      <c r="X217" s="164"/>
      <c r="Y217" s="164"/>
      <c r="Z217" s="164"/>
      <c r="AA217" s="164"/>
      <c r="AB217" s="164"/>
      <c r="AC217" s="164"/>
      <c r="AD217" s="164"/>
      <c r="AE217" s="164"/>
      <c r="AF217" s="164"/>
      <c r="AG217" s="164"/>
      <c r="AH217" s="164"/>
      <c r="AI217" s="164"/>
      <c r="AJ217" s="164"/>
      <c r="AK217" s="164"/>
      <c r="AL217" s="164"/>
      <c r="AM217" s="164"/>
      <c r="AN217" s="164"/>
      <c r="AO217" s="164"/>
      <c r="AP217" s="164"/>
      <c r="AQ217" s="164"/>
      <c r="AR217" s="164"/>
      <c r="AS217" s="164"/>
      <c r="AT217" s="164"/>
      <c r="AU217" s="164"/>
      <c r="AV217" s="164"/>
      <c r="AW217" s="164"/>
      <c r="AX217" s="164"/>
      <c r="AY217" s="164"/>
      <c r="AZ217" s="164"/>
      <c r="BA217" s="164"/>
      <c r="BB217" s="164"/>
      <c r="BC217" s="164"/>
      <c r="BD217" s="164"/>
      <c r="BE217" s="164"/>
    </row>
    <row r="218" spans="1:57" x14ac:dyDescent="0.25">
      <c r="A218" s="126"/>
      <c r="B218" s="126"/>
      <c r="C218" s="126"/>
      <c r="D218" s="126" t="s">
        <v>794</v>
      </c>
      <c r="E218" s="126"/>
      <c r="F218" s="127">
        <v>417</v>
      </c>
      <c r="G218" s="128" t="s">
        <v>792</v>
      </c>
      <c r="H218" s="129">
        <v>3</v>
      </c>
      <c r="I218" s="130">
        <v>45</v>
      </c>
      <c r="J218" s="130"/>
      <c r="K218" s="130"/>
      <c r="L218" s="131">
        <v>0</v>
      </c>
      <c r="M218" s="165"/>
      <c r="N218" s="162"/>
      <c r="O218" s="162" t="s">
        <v>1716</v>
      </c>
      <c r="P218" s="132" t="s">
        <v>1602</v>
      </c>
      <c r="Q218" s="163" t="str">
        <f>MaBM</f>
        <v>CKMT</v>
      </c>
      <c r="R218" s="163" t="str">
        <f>MaKhoa</f>
        <v>KCK</v>
      </c>
      <c r="S218" s="125" t="str">
        <f t="shared" si="3"/>
        <v>KCK-CKMT</v>
      </c>
      <c r="T218" s="164"/>
      <c r="U218" s="164"/>
      <c r="V218" s="164"/>
      <c r="W218" s="164"/>
      <c r="X218" s="164"/>
      <c r="Y218" s="164"/>
      <c r="Z218" s="164"/>
      <c r="AA218" s="164"/>
      <c r="AB218" s="164"/>
      <c r="AC218" s="164"/>
      <c r="AD218" s="164"/>
      <c r="AE218" s="164"/>
      <c r="AF218" s="164"/>
      <c r="AG218" s="164"/>
      <c r="AH218" s="164"/>
      <c r="AI218" s="164"/>
      <c r="AJ218" s="164"/>
      <c r="AK218" s="164"/>
      <c r="AL218" s="164"/>
      <c r="AM218" s="164"/>
      <c r="AN218" s="164"/>
      <c r="AO218" s="164"/>
      <c r="AP218" s="164"/>
      <c r="AQ218" s="164"/>
      <c r="AR218" s="164"/>
      <c r="AS218" s="164"/>
      <c r="AT218" s="164"/>
      <c r="AU218" s="164"/>
      <c r="AV218" s="164" t="s">
        <v>20</v>
      </c>
      <c r="AW218" s="164"/>
      <c r="AX218" s="164"/>
      <c r="AY218" s="164"/>
      <c r="AZ218" s="164"/>
      <c r="BA218" s="164"/>
      <c r="BB218" s="164"/>
      <c r="BC218" s="164"/>
      <c r="BD218" s="164"/>
      <c r="BE218" s="164"/>
    </row>
    <row r="219" spans="1:57" x14ac:dyDescent="0.25">
      <c r="A219" s="126" t="s">
        <v>1340</v>
      </c>
      <c r="B219" s="126"/>
      <c r="C219" s="126"/>
      <c r="D219" s="126" t="s">
        <v>1341</v>
      </c>
      <c r="E219" s="126"/>
      <c r="F219" s="127">
        <v>659</v>
      </c>
      <c r="G219" s="128" t="s">
        <v>1342</v>
      </c>
      <c r="H219" s="129">
        <v>3</v>
      </c>
      <c r="I219" s="130"/>
      <c r="J219" s="130"/>
      <c r="K219" s="130">
        <v>135</v>
      </c>
      <c r="L219" s="131">
        <v>0</v>
      </c>
      <c r="M219" s="161" t="s">
        <v>2</v>
      </c>
      <c r="N219" s="162"/>
      <c r="O219" s="162" t="s">
        <v>1716</v>
      </c>
      <c r="P219" s="132" t="s">
        <v>1602</v>
      </c>
      <c r="Q219" s="163" t="str">
        <f>MaBM</f>
        <v>CKMT</v>
      </c>
      <c r="R219" s="163" t="str">
        <f>MaKhoa</f>
        <v>KCK</v>
      </c>
      <c r="S219" s="125" t="str">
        <f t="shared" si="3"/>
        <v>KCK-CKMT</v>
      </c>
      <c r="T219" s="164"/>
      <c r="U219" s="164"/>
      <c r="V219" s="164"/>
      <c r="W219" s="164"/>
      <c r="X219" s="164"/>
      <c r="Y219" s="164"/>
      <c r="Z219" s="164"/>
      <c r="AA219" s="164"/>
      <c r="AB219" s="164"/>
      <c r="AC219" s="164" t="s">
        <v>20</v>
      </c>
      <c r="AD219" s="164"/>
      <c r="AE219" s="164"/>
      <c r="AF219" s="164"/>
      <c r="AG219" s="164"/>
      <c r="AH219" s="164"/>
      <c r="AI219" s="164"/>
      <c r="AJ219" s="164"/>
      <c r="AK219" s="164"/>
      <c r="AL219" s="164"/>
      <c r="AM219" s="164"/>
      <c r="AN219" s="164"/>
      <c r="AO219" s="164"/>
      <c r="AP219" s="164"/>
      <c r="AQ219" s="164"/>
      <c r="AR219" s="164"/>
      <c r="AS219" s="164"/>
      <c r="AT219" s="164"/>
      <c r="AU219" s="164"/>
      <c r="AV219" s="164" t="s">
        <v>20</v>
      </c>
      <c r="AW219" s="164"/>
      <c r="AX219" s="164"/>
      <c r="AY219" s="164"/>
      <c r="AZ219" s="164"/>
      <c r="BA219" s="164"/>
      <c r="BB219" s="164"/>
      <c r="BC219" s="164"/>
      <c r="BD219" s="164"/>
      <c r="BE219" s="164"/>
    </row>
    <row r="220" spans="1:57" x14ac:dyDescent="0.25">
      <c r="A220" s="126" t="s">
        <v>1343</v>
      </c>
      <c r="B220" s="126"/>
      <c r="C220" s="126"/>
      <c r="D220" s="126" t="s">
        <v>1344</v>
      </c>
      <c r="E220" s="126"/>
      <c r="F220" s="127">
        <v>660</v>
      </c>
      <c r="G220" s="128" t="s">
        <v>1345</v>
      </c>
      <c r="H220" s="129">
        <v>2</v>
      </c>
      <c r="I220" s="130"/>
      <c r="J220" s="130"/>
      <c r="K220" s="130">
        <v>90</v>
      </c>
      <c r="L220" s="131">
        <v>0</v>
      </c>
      <c r="M220" s="161" t="s">
        <v>2</v>
      </c>
      <c r="N220" s="162"/>
      <c r="O220" s="162" t="s">
        <v>1716</v>
      </c>
      <c r="P220" s="132" t="s">
        <v>1602</v>
      </c>
      <c r="Q220" s="163" t="str">
        <f>MaBM</f>
        <v>CKMT</v>
      </c>
      <c r="R220" s="163" t="str">
        <f>MaKhoa</f>
        <v>KCK</v>
      </c>
      <c r="S220" s="125" t="str">
        <f t="shared" si="3"/>
        <v>KCK-CKMT</v>
      </c>
      <c r="T220" s="164"/>
      <c r="U220" s="164"/>
      <c r="V220" s="164"/>
      <c r="W220" s="164"/>
      <c r="X220" s="164"/>
      <c r="Y220" s="164"/>
      <c r="Z220" s="164"/>
      <c r="AA220" s="164"/>
      <c r="AB220" s="164"/>
      <c r="AC220" s="164" t="s">
        <v>20</v>
      </c>
      <c r="AD220" s="164"/>
      <c r="AE220" s="164"/>
      <c r="AF220" s="164"/>
      <c r="AG220" s="164"/>
      <c r="AH220" s="164"/>
      <c r="AI220" s="164"/>
      <c r="AJ220" s="164"/>
      <c r="AK220" s="164"/>
      <c r="AL220" s="164"/>
      <c r="AM220" s="164"/>
      <c r="AN220" s="164"/>
      <c r="AO220" s="164"/>
      <c r="AP220" s="164"/>
      <c r="AQ220" s="164"/>
      <c r="AR220" s="164"/>
      <c r="AS220" s="164"/>
      <c r="AT220" s="164"/>
      <c r="AU220" s="164"/>
      <c r="AV220" s="164" t="s">
        <v>20</v>
      </c>
      <c r="AW220" s="164"/>
      <c r="AX220" s="164"/>
      <c r="AY220" s="164"/>
      <c r="AZ220" s="164"/>
      <c r="BA220" s="164"/>
      <c r="BB220" s="164"/>
      <c r="BC220" s="164"/>
      <c r="BD220" s="164"/>
      <c r="BE220" s="164"/>
    </row>
    <row r="221" spans="1:57" ht="25.5" x14ac:dyDescent="0.25">
      <c r="A221" s="126" t="s">
        <v>1346</v>
      </c>
      <c r="B221" s="126"/>
      <c r="C221" s="126"/>
      <c r="D221" s="126" t="s">
        <v>1347</v>
      </c>
      <c r="E221" s="126"/>
      <c r="F221" s="127">
        <v>661</v>
      </c>
      <c r="G221" s="128" t="s">
        <v>1777</v>
      </c>
      <c r="H221" s="129">
        <v>6</v>
      </c>
      <c r="I221" s="130"/>
      <c r="J221" s="130"/>
      <c r="K221" s="130">
        <v>270</v>
      </c>
      <c r="L221" s="131">
        <v>0</v>
      </c>
      <c r="M221" s="161" t="s">
        <v>2</v>
      </c>
      <c r="N221" s="162"/>
      <c r="O221" s="162" t="s">
        <v>1716</v>
      </c>
      <c r="P221" s="132" t="s">
        <v>1602</v>
      </c>
      <c r="Q221" s="163" t="str">
        <f>MaBM</f>
        <v>CKMT</v>
      </c>
      <c r="R221" s="163" t="str">
        <f>MaKhoa</f>
        <v>KCK</v>
      </c>
      <c r="S221" s="125" t="str">
        <f t="shared" si="3"/>
        <v>KCK-CKMT</v>
      </c>
      <c r="T221" s="164"/>
      <c r="U221" s="164"/>
      <c r="V221" s="164"/>
      <c r="W221" s="164"/>
      <c r="X221" s="164"/>
      <c r="Y221" s="164"/>
      <c r="Z221" s="164"/>
      <c r="AA221" s="164"/>
      <c r="AB221" s="164"/>
      <c r="AC221" s="164" t="s">
        <v>20</v>
      </c>
      <c r="AD221" s="164"/>
      <c r="AE221" s="164"/>
      <c r="AF221" s="164"/>
      <c r="AG221" s="164"/>
      <c r="AH221" s="164"/>
      <c r="AI221" s="164"/>
      <c r="AJ221" s="164"/>
      <c r="AK221" s="164"/>
      <c r="AL221" s="164"/>
      <c r="AM221" s="164"/>
      <c r="AN221" s="164"/>
      <c r="AO221" s="164"/>
      <c r="AP221" s="164"/>
      <c r="AQ221" s="164"/>
      <c r="AR221" s="164"/>
      <c r="AS221" s="164"/>
      <c r="AT221" s="164"/>
      <c r="AU221" s="164"/>
      <c r="AV221" s="164" t="s">
        <v>20</v>
      </c>
      <c r="AW221" s="164"/>
      <c r="AX221" s="164"/>
      <c r="AY221" s="164"/>
      <c r="AZ221" s="164"/>
      <c r="BA221" s="164"/>
      <c r="BB221" s="164"/>
      <c r="BC221" s="164"/>
      <c r="BD221" s="164"/>
      <c r="BE221" s="164"/>
    </row>
    <row r="222" spans="1:57" x14ac:dyDescent="0.25">
      <c r="A222" s="126" t="s">
        <v>1425</v>
      </c>
      <c r="B222" s="126" t="s">
        <v>1425</v>
      </c>
      <c r="C222" s="126"/>
      <c r="D222" s="126" t="s">
        <v>1426</v>
      </c>
      <c r="E222" s="126"/>
      <c r="F222" s="127">
        <v>698</v>
      </c>
      <c r="G222" s="128" t="s">
        <v>1415</v>
      </c>
      <c r="H222" s="129">
        <v>4</v>
      </c>
      <c r="I222" s="130"/>
      <c r="J222" s="130"/>
      <c r="K222" s="130">
        <v>180</v>
      </c>
      <c r="L222" s="131">
        <v>0</v>
      </c>
      <c r="M222" s="161" t="s">
        <v>1511</v>
      </c>
      <c r="N222" s="162"/>
      <c r="O222" s="162" t="s">
        <v>1716</v>
      </c>
      <c r="P222" s="132" t="s">
        <v>1602</v>
      </c>
      <c r="Q222" s="163" t="str">
        <f>MaBM</f>
        <v>CKMT</v>
      </c>
      <c r="R222" s="163" t="str">
        <f>MaKhoa</f>
        <v>KCK</v>
      </c>
      <c r="S222" s="125" t="str">
        <f t="shared" si="3"/>
        <v>KCK-CKMT</v>
      </c>
      <c r="T222" s="164"/>
      <c r="U222" s="164"/>
      <c r="V222" s="164"/>
      <c r="W222" s="164"/>
      <c r="X222" s="164"/>
      <c r="Y222" s="164"/>
      <c r="Z222" s="164"/>
      <c r="AA222" s="164"/>
      <c r="AB222" s="164"/>
      <c r="AC222" s="164" t="s">
        <v>20</v>
      </c>
      <c r="AD222" s="164"/>
      <c r="AE222" s="164"/>
      <c r="AF222" s="164"/>
      <c r="AG222" s="164"/>
      <c r="AH222" s="164"/>
      <c r="AI222" s="164"/>
      <c r="AJ222" s="164"/>
      <c r="AK222" s="164"/>
      <c r="AL222" s="164"/>
      <c r="AM222" s="164"/>
      <c r="AN222" s="164"/>
      <c r="AO222" s="164"/>
      <c r="AP222" s="164"/>
      <c r="AQ222" s="164"/>
      <c r="AR222" s="164"/>
      <c r="AS222" s="164"/>
      <c r="AT222" s="164"/>
      <c r="AU222" s="164"/>
      <c r="AV222" s="164" t="s">
        <v>20</v>
      </c>
      <c r="AW222" s="164"/>
      <c r="AX222" s="164"/>
      <c r="AY222" s="164"/>
      <c r="AZ222" s="164"/>
      <c r="BA222" s="164"/>
      <c r="BB222" s="164"/>
      <c r="BC222" s="164"/>
      <c r="BD222" s="164"/>
      <c r="BE222" s="164"/>
    </row>
    <row r="223" spans="1:57" x14ac:dyDescent="0.25">
      <c r="A223" s="126" t="s">
        <v>768</v>
      </c>
      <c r="B223" s="126"/>
      <c r="C223" s="126"/>
      <c r="D223" s="126" t="s">
        <v>769</v>
      </c>
      <c r="E223" s="126"/>
      <c r="F223" s="127">
        <v>402</v>
      </c>
      <c r="G223" s="128" t="s">
        <v>1715</v>
      </c>
      <c r="H223" s="129">
        <v>2</v>
      </c>
      <c r="I223" s="130">
        <v>30</v>
      </c>
      <c r="J223" s="130"/>
      <c r="K223" s="130"/>
      <c r="L223" s="131">
        <v>0</v>
      </c>
      <c r="M223" s="165" t="s">
        <v>1484</v>
      </c>
      <c r="N223" s="162">
        <v>90</v>
      </c>
      <c r="O223" s="162" t="s">
        <v>219</v>
      </c>
      <c r="P223" s="132" t="s">
        <v>1602</v>
      </c>
      <c r="Q223" s="163" t="str">
        <f>MaBM</f>
        <v>CKMX</v>
      </c>
      <c r="R223" s="163" t="str">
        <f>MaKhoa</f>
        <v>KCK</v>
      </c>
      <c r="S223" s="125" t="str">
        <f t="shared" si="3"/>
        <v>KCK-CKMX</v>
      </c>
      <c r="T223" s="164"/>
      <c r="U223" s="164"/>
      <c r="V223" s="164"/>
      <c r="W223" s="164"/>
      <c r="X223" s="164"/>
      <c r="Y223" s="164"/>
      <c r="Z223" s="164"/>
      <c r="AA223" s="164"/>
      <c r="AB223" s="164" t="s">
        <v>20</v>
      </c>
      <c r="AC223" s="164"/>
      <c r="AD223" s="164"/>
      <c r="AE223" s="164"/>
      <c r="AF223" s="164"/>
      <c r="AG223" s="164"/>
      <c r="AH223" s="164"/>
      <c r="AI223" s="164"/>
      <c r="AJ223" s="164"/>
      <c r="AK223" s="164"/>
      <c r="AL223" s="164"/>
      <c r="AM223" s="164"/>
      <c r="AN223" s="164"/>
      <c r="AO223" s="164"/>
      <c r="AP223" s="164"/>
      <c r="AQ223" s="164"/>
      <c r="AR223" s="164"/>
      <c r="AS223" s="164"/>
      <c r="AT223" s="164"/>
      <c r="AU223" s="164" t="s">
        <v>20</v>
      </c>
      <c r="AV223" s="164"/>
      <c r="AW223" s="164"/>
      <c r="AX223" s="164"/>
      <c r="AY223" s="164"/>
      <c r="AZ223" s="164"/>
      <c r="BA223" s="164"/>
      <c r="BB223" s="164"/>
      <c r="BC223" s="164"/>
      <c r="BD223" s="164"/>
      <c r="BE223" s="164"/>
    </row>
    <row r="224" spans="1:57" x14ac:dyDescent="0.25">
      <c r="A224" s="126" t="s">
        <v>762</v>
      </c>
      <c r="B224" s="126"/>
      <c r="C224" s="126"/>
      <c r="D224" s="126"/>
      <c r="E224" s="126"/>
      <c r="F224" s="127">
        <v>398</v>
      </c>
      <c r="G224" s="128" t="s">
        <v>763</v>
      </c>
      <c r="H224" s="129">
        <v>4</v>
      </c>
      <c r="I224" s="130">
        <v>45</v>
      </c>
      <c r="J224" s="130">
        <v>30</v>
      </c>
      <c r="K224" s="130"/>
      <c r="L224" s="131">
        <v>0</v>
      </c>
      <c r="M224" s="165" t="s">
        <v>1484</v>
      </c>
      <c r="N224" s="162">
        <v>90</v>
      </c>
      <c r="O224" s="162" t="s">
        <v>219</v>
      </c>
      <c r="P224" s="132" t="s">
        <v>1602</v>
      </c>
      <c r="Q224" s="163" t="str">
        <f>MaBM</f>
        <v>CKMX</v>
      </c>
      <c r="R224" s="163" t="str">
        <f>MaKhoa</f>
        <v>KCK</v>
      </c>
      <c r="S224" s="125" t="str">
        <f t="shared" si="3"/>
        <v>KCK-CKMX</v>
      </c>
      <c r="T224" s="164"/>
      <c r="U224" s="164"/>
      <c r="V224" s="164"/>
      <c r="W224" s="164"/>
      <c r="X224" s="164"/>
      <c r="Y224" s="164"/>
      <c r="Z224" s="164"/>
      <c r="AA224" s="164"/>
      <c r="AB224" s="164" t="s">
        <v>20</v>
      </c>
      <c r="AC224" s="164"/>
      <c r="AD224" s="164"/>
      <c r="AE224" s="164"/>
      <c r="AF224" s="164"/>
      <c r="AG224" s="164"/>
      <c r="AH224" s="164"/>
      <c r="AI224" s="164"/>
      <c r="AJ224" s="164"/>
      <c r="AK224" s="164"/>
      <c r="AL224" s="164"/>
      <c r="AM224" s="164"/>
      <c r="AN224" s="164"/>
      <c r="AO224" s="164"/>
      <c r="AP224" s="164"/>
      <c r="AQ224" s="164"/>
      <c r="AR224" s="164"/>
      <c r="AS224" s="164"/>
      <c r="AT224" s="164"/>
      <c r="AU224" s="164"/>
      <c r="AV224" s="164"/>
      <c r="AW224" s="164"/>
      <c r="AX224" s="164"/>
      <c r="AY224" s="164"/>
      <c r="AZ224" s="164"/>
      <c r="BA224" s="164"/>
      <c r="BB224" s="164"/>
      <c r="BC224" s="164"/>
      <c r="BD224" s="164"/>
      <c r="BE224" s="164"/>
    </row>
    <row r="225" spans="1:57" x14ac:dyDescent="0.25">
      <c r="A225" s="126"/>
      <c r="B225" s="126" t="s">
        <v>764</v>
      </c>
      <c r="C225" s="126"/>
      <c r="D225" s="126"/>
      <c r="E225" s="126"/>
      <c r="F225" s="127">
        <v>399</v>
      </c>
      <c r="G225" s="128" t="s">
        <v>763</v>
      </c>
      <c r="H225" s="129">
        <v>2</v>
      </c>
      <c r="I225" s="130">
        <v>30</v>
      </c>
      <c r="J225" s="130"/>
      <c r="K225" s="130"/>
      <c r="L225" s="131">
        <v>0</v>
      </c>
      <c r="M225" s="165" t="s">
        <v>1484</v>
      </c>
      <c r="N225" s="162">
        <v>90</v>
      </c>
      <c r="O225" s="162" t="s">
        <v>219</v>
      </c>
      <c r="P225" s="132" t="s">
        <v>1602</v>
      </c>
      <c r="Q225" s="163" t="str">
        <f>MaBM</f>
        <v>CKMX</v>
      </c>
      <c r="R225" s="163" t="str">
        <f>MaKhoa</f>
        <v>KCK</v>
      </c>
      <c r="S225" s="125" t="str">
        <f t="shared" si="3"/>
        <v>KCK-CKMX</v>
      </c>
      <c r="T225" s="164"/>
      <c r="U225" s="164"/>
      <c r="V225" s="164"/>
      <c r="W225" s="164"/>
      <c r="X225" s="164"/>
      <c r="Y225" s="164"/>
      <c r="Z225" s="164"/>
      <c r="AA225" s="164"/>
      <c r="AB225" s="164"/>
      <c r="AC225" s="164"/>
      <c r="AD225" s="164"/>
      <c r="AE225" s="164"/>
      <c r="AF225" s="164"/>
      <c r="AG225" s="164"/>
      <c r="AH225" s="164"/>
      <c r="AI225" s="164"/>
      <c r="AJ225" s="164"/>
      <c r="AK225" s="164"/>
      <c r="AL225" s="164"/>
      <c r="AM225" s="164"/>
      <c r="AN225" s="164"/>
      <c r="AO225" s="164"/>
      <c r="AP225" s="164"/>
      <c r="AQ225" s="164"/>
      <c r="AR225" s="164"/>
      <c r="AS225" s="164"/>
      <c r="AT225" s="164"/>
      <c r="AU225" s="164"/>
      <c r="AV225" s="164"/>
      <c r="AW225" s="164"/>
      <c r="AX225" s="164"/>
      <c r="AY225" s="164"/>
      <c r="AZ225" s="164"/>
      <c r="BA225" s="164"/>
      <c r="BB225" s="164"/>
      <c r="BC225" s="164"/>
      <c r="BD225" s="164"/>
      <c r="BE225" s="164"/>
    </row>
    <row r="226" spans="1:57" x14ac:dyDescent="0.25">
      <c r="A226" s="126"/>
      <c r="B226" s="126"/>
      <c r="C226" s="126"/>
      <c r="D226" s="126" t="s">
        <v>765</v>
      </c>
      <c r="E226" s="126"/>
      <c r="F226" s="127">
        <v>400</v>
      </c>
      <c r="G226" s="128" t="s">
        <v>763</v>
      </c>
      <c r="H226" s="129">
        <v>3</v>
      </c>
      <c r="I226" s="130">
        <v>30</v>
      </c>
      <c r="J226" s="130">
        <v>30</v>
      </c>
      <c r="K226" s="130"/>
      <c r="L226" s="131">
        <v>0</v>
      </c>
      <c r="M226" s="165" t="s">
        <v>1484</v>
      </c>
      <c r="N226" s="162">
        <v>90</v>
      </c>
      <c r="O226" s="162" t="s">
        <v>219</v>
      </c>
      <c r="P226" s="132" t="s">
        <v>1602</v>
      </c>
      <c r="Q226" s="163" t="str">
        <f>MaBM</f>
        <v>CKMX</v>
      </c>
      <c r="R226" s="163" t="str">
        <f>MaKhoa</f>
        <v>KCK</v>
      </c>
      <c r="S226" s="125" t="str">
        <f t="shared" si="3"/>
        <v>KCK-CKMX</v>
      </c>
      <c r="T226" s="164"/>
      <c r="U226" s="164"/>
      <c r="V226" s="164"/>
      <c r="W226" s="164"/>
      <c r="X226" s="164"/>
      <c r="Y226" s="164"/>
      <c r="Z226" s="164"/>
      <c r="AA226" s="164"/>
      <c r="AB226" s="164"/>
      <c r="AC226" s="164"/>
      <c r="AD226" s="164"/>
      <c r="AE226" s="164"/>
      <c r="AF226" s="164"/>
      <c r="AG226" s="164"/>
      <c r="AH226" s="164"/>
      <c r="AI226" s="164"/>
      <c r="AJ226" s="164"/>
      <c r="AK226" s="164"/>
      <c r="AL226" s="164"/>
      <c r="AM226" s="164"/>
      <c r="AN226" s="164"/>
      <c r="AO226" s="164"/>
      <c r="AP226" s="164"/>
      <c r="AQ226" s="164"/>
      <c r="AR226" s="164"/>
      <c r="AS226" s="164"/>
      <c r="AT226" s="164"/>
      <c r="AU226" s="164" t="s">
        <v>20</v>
      </c>
      <c r="AV226" s="164"/>
      <c r="AW226" s="164"/>
      <c r="AX226" s="164"/>
      <c r="AY226" s="164"/>
      <c r="AZ226" s="164"/>
      <c r="BA226" s="164"/>
      <c r="BB226" s="164"/>
      <c r="BC226" s="164"/>
      <c r="BD226" s="164"/>
      <c r="BE226" s="164"/>
    </row>
    <row r="227" spans="1:57" x14ac:dyDescent="0.25">
      <c r="A227" s="126" t="s">
        <v>1809</v>
      </c>
      <c r="B227" s="126"/>
      <c r="C227" s="126"/>
      <c r="D227" s="126" t="s">
        <v>1810</v>
      </c>
      <c r="E227" s="126"/>
      <c r="F227" s="127">
        <v>753</v>
      </c>
      <c r="G227" s="128" t="s">
        <v>1811</v>
      </c>
      <c r="H227" s="129">
        <v>1</v>
      </c>
      <c r="I227" s="130"/>
      <c r="J227" s="130"/>
      <c r="K227" s="130">
        <v>45</v>
      </c>
      <c r="L227" s="131">
        <v>0</v>
      </c>
      <c r="M227" s="161" t="s">
        <v>1511</v>
      </c>
      <c r="N227" s="162"/>
      <c r="O227" s="162" t="s">
        <v>219</v>
      </c>
      <c r="P227" s="132" t="s">
        <v>1602</v>
      </c>
      <c r="Q227" s="163" t="str">
        <f>MaBM</f>
        <v>CKMX</v>
      </c>
      <c r="R227" s="163" t="str">
        <f>MaKhoa</f>
        <v>KCK</v>
      </c>
      <c r="S227" s="125" t="str">
        <f t="shared" si="3"/>
        <v>KCK-CKMX</v>
      </c>
      <c r="T227" s="164"/>
      <c r="U227" s="164"/>
      <c r="V227" s="164"/>
      <c r="W227" s="164"/>
      <c r="X227" s="164"/>
      <c r="Y227" s="164"/>
      <c r="Z227" s="164"/>
      <c r="AA227" s="164"/>
      <c r="AB227" s="164" t="s">
        <v>20</v>
      </c>
      <c r="AC227" s="164"/>
      <c r="AD227" s="164"/>
      <c r="AE227" s="164"/>
      <c r="AF227" s="164"/>
      <c r="AG227" s="164"/>
      <c r="AH227" s="164"/>
      <c r="AI227" s="164"/>
      <c r="AJ227" s="164"/>
      <c r="AK227" s="164"/>
      <c r="AL227" s="164"/>
      <c r="AM227" s="164"/>
      <c r="AN227" s="164"/>
      <c r="AO227" s="164"/>
      <c r="AP227" s="164"/>
      <c r="AQ227" s="164"/>
      <c r="AR227" s="164"/>
      <c r="AS227" s="164"/>
      <c r="AT227" s="164"/>
      <c r="AU227" s="164" t="s">
        <v>20</v>
      </c>
      <c r="AV227" s="164"/>
      <c r="AW227" s="164"/>
      <c r="AX227" s="164"/>
      <c r="AY227" s="164"/>
      <c r="AZ227" s="164"/>
      <c r="BA227" s="164"/>
      <c r="BB227" s="164"/>
      <c r="BC227" s="164"/>
      <c r="BD227" s="164"/>
      <c r="BE227" s="164"/>
    </row>
    <row r="228" spans="1:57" x14ac:dyDescent="0.25">
      <c r="A228" s="126" t="s">
        <v>1807</v>
      </c>
      <c r="B228" s="126" t="s">
        <v>1807</v>
      </c>
      <c r="C228" s="126"/>
      <c r="D228" s="126"/>
      <c r="E228" s="126"/>
      <c r="F228" s="127">
        <v>752</v>
      </c>
      <c r="G228" s="128" t="s">
        <v>1808</v>
      </c>
      <c r="H228" s="129">
        <v>1</v>
      </c>
      <c r="I228" s="130"/>
      <c r="J228" s="130"/>
      <c r="K228" s="130">
        <v>45</v>
      </c>
      <c r="L228" s="131">
        <v>0</v>
      </c>
      <c r="M228" s="161" t="s">
        <v>1511</v>
      </c>
      <c r="N228" s="162"/>
      <c r="O228" s="162" t="s">
        <v>219</v>
      </c>
      <c r="P228" s="132" t="s">
        <v>1602</v>
      </c>
      <c r="Q228" s="163" t="str">
        <f>MaBM</f>
        <v>CKMX</v>
      </c>
      <c r="R228" s="163" t="str">
        <f>MaKhoa</f>
        <v>KCK</v>
      </c>
      <c r="S228" s="125" t="str">
        <f t="shared" si="3"/>
        <v>KCK-CKMX</v>
      </c>
      <c r="T228" s="164"/>
      <c r="U228" s="164"/>
      <c r="V228" s="164"/>
      <c r="W228" s="164"/>
      <c r="X228" s="164"/>
      <c r="Y228" s="164"/>
      <c r="Z228" s="164"/>
      <c r="AA228" s="164"/>
      <c r="AB228" s="164" t="s">
        <v>20</v>
      </c>
      <c r="AC228" s="164"/>
      <c r="AD228" s="164"/>
      <c r="AE228" s="164"/>
      <c r="AF228" s="164"/>
      <c r="AG228" s="164"/>
      <c r="AH228" s="164"/>
      <c r="AI228" s="164"/>
      <c r="AJ228" s="164"/>
      <c r="AK228" s="164"/>
      <c r="AL228" s="164"/>
      <c r="AM228" s="164"/>
      <c r="AN228" s="164"/>
      <c r="AO228" s="164"/>
      <c r="AP228" s="164"/>
      <c r="AQ228" s="164"/>
      <c r="AR228" s="164"/>
      <c r="AS228" s="164"/>
      <c r="AT228" s="164"/>
      <c r="AU228" s="164"/>
      <c r="AV228" s="164"/>
      <c r="AW228" s="164"/>
      <c r="AX228" s="164"/>
      <c r="AY228" s="164"/>
      <c r="AZ228" s="164"/>
      <c r="BA228" s="164"/>
      <c r="BB228" s="164"/>
      <c r="BC228" s="164"/>
      <c r="BD228" s="164"/>
      <c r="BE228" s="164"/>
    </row>
    <row r="229" spans="1:57" x14ac:dyDescent="0.25">
      <c r="A229" s="126" t="s">
        <v>1805</v>
      </c>
      <c r="B229" s="126" t="s">
        <v>1805</v>
      </c>
      <c r="C229" s="126"/>
      <c r="D229" s="126"/>
      <c r="E229" s="126"/>
      <c r="F229" s="127">
        <v>751</v>
      </c>
      <c r="G229" s="128" t="s">
        <v>1806</v>
      </c>
      <c r="H229" s="129">
        <v>1</v>
      </c>
      <c r="I229" s="130"/>
      <c r="J229" s="130"/>
      <c r="K229" s="130">
        <v>45</v>
      </c>
      <c r="L229" s="131">
        <v>0</v>
      </c>
      <c r="M229" s="161" t="s">
        <v>1511</v>
      </c>
      <c r="N229" s="162"/>
      <c r="O229" s="162" t="s">
        <v>219</v>
      </c>
      <c r="P229" s="132" t="s">
        <v>1602</v>
      </c>
      <c r="Q229" s="163" t="str">
        <f>MaBM</f>
        <v>CKMX</v>
      </c>
      <c r="R229" s="163" t="str">
        <f>MaKhoa</f>
        <v>KCK</v>
      </c>
      <c r="S229" s="125" t="str">
        <f t="shared" si="3"/>
        <v>KCK-CKMX</v>
      </c>
      <c r="T229" s="164"/>
      <c r="U229" s="164"/>
      <c r="V229" s="164"/>
      <c r="W229" s="164"/>
      <c r="X229" s="164"/>
      <c r="Y229" s="164"/>
      <c r="Z229" s="164"/>
      <c r="AA229" s="164"/>
      <c r="AB229" s="164" t="s">
        <v>20</v>
      </c>
      <c r="AC229" s="164"/>
      <c r="AD229" s="164"/>
      <c r="AE229" s="164"/>
      <c r="AF229" s="164"/>
      <c r="AG229" s="164"/>
      <c r="AH229" s="164"/>
      <c r="AI229" s="164"/>
      <c r="AJ229" s="164"/>
      <c r="AK229" s="164"/>
      <c r="AL229" s="164"/>
      <c r="AM229" s="164"/>
      <c r="AN229" s="164"/>
      <c r="AO229" s="164"/>
      <c r="AP229" s="164"/>
      <c r="AQ229" s="164"/>
      <c r="AR229" s="164"/>
      <c r="AS229" s="164"/>
      <c r="AT229" s="164"/>
      <c r="AU229" s="164"/>
      <c r="AV229" s="164"/>
      <c r="AW229" s="164"/>
      <c r="AX229" s="164"/>
      <c r="AY229" s="164"/>
      <c r="AZ229" s="164"/>
      <c r="BA229" s="164"/>
      <c r="BB229" s="164"/>
      <c r="BC229" s="164"/>
      <c r="BD229" s="164"/>
      <c r="BE229" s="164"/>
    </row>
    <row r="230" spans="1:57" x14ac:dyDescent="0.25">
      <c r="A230" s="126" t="s">
        <v>752</v>
      </c>
      <c r="B230" s="126" t="s">
        <v>752</v>
      </c>
      <c r="C230" s="126"/>
      <c r="D230" s="126"/>
      <c r="E230" s="126"/>
      <c r="F230" s="127">
        <v>392</v>
      </c>
      <c r="G230" s="128" t="s">
        <v>753</v>
      </c>
      <c r="H230" s="129">
        <v>2</v>
      </c>
      <c r="I230" s="130"/>
      <c r="J230" s="130"/>
      <c r="K230" s="130">
        <v>90</v>
      </c>
      <c r="L230" s="131">
        <v>0</v>
      </c>
      <c r="M230" s="161" t="s">
        <v>1511</v>
      </c>
      <c r="N230" s="162"/>
      <c r="O230" s="162" t="s">
        <v>219</v>
      </c>
      <c r="P230" s="132" t="s">
        <v>1602</v>
      </c>
      <c r="Q230" s="163" t="str">
        <f>MaBM</f>
        <v>CKMX</v>
      </c>
      <c r="R230" s="163" t="str">
        <f>MaKhoa</f>
        <v>KCK</v>
      </c>
      <c r="S230" s="125" t="str">
        <f t="shared" si="3"/>
        <v>KCK-CKMX</v>
      </c>
      <c r="T230" s="164"/>
      <c r="U230" s="164"/>
      <c r="V230" s="164"/>
      <c r="W230" s="164"/>
      <c r="X230" s="164"/>
      <c r="Y230" s="164"/>
      <c r="Z230" s="164"/>
      <c r="AA230" s="164"/>
      <c r="AB230" s="164" t="s">
        <v>20</v>
      </c>
      <c r="AC230" s="164"/>
      <c r="AD230" s="164"/>
      <c r="AE230" s="164"/>
      <c r="AF230" s="164"/>
      <c r="AG230" s="164"/>
      <c r="AH230" s="164"/>
      <c r="AI230" s="164"/>
      <c r="AJ230" s="164"/>
      <c r="AK230" s="164"/>
      <c r="AL230" s="164"/>
      <c r="AM230" s="164"/>
      <c r="AN230" s="164"/>
      <c r="AO230" s="164"/>
      <c r="AP230" s="164"/>
      <c r="AQ230" s="164"/>
      <c r="AR230" s="164"/>
      <c r="AS230" s="164"/>
      <c r="AT230" s="164"/>
      <c r="AU230" s="164"/>
      <c r="AV230" s="164"/>
      <c r="AW230" s="164"/>
      <c r="AX230" s="164"/>
      <c r="AY230" s="164"/>
      <c r="AZ230" s="164"/>
      <c r="BA230" s="164"/>
      <c r="BB230" s="164"/>
      <c r="BC230" s="164"/>
      <c r="BD230" s="164"/>
      <c r="BE230" s="164"/>
    </row>
    <row r="231" spans="1:57" x14ac:dyDescent="0.25">
      <c r="A231" s="126" t="s">
        <v>1457</v>
      </c>
      <c r="B231" s="126" t="s">
        <v>1457</v>
      </c>
      <c r="C231" s="126"/>
      <c r="D231" s="126"/>
      <c r="E231" s="126"/>
      <c r="F231" s="127">
        <v>721</v>
      </c>
      <c r="G231" s="128" t="s">
        <v>1444</v>
      </c>
      <c r="H231" s="129">
        <v>8</v>
      </c>
      <c r="I231" s="130"/>
      <c r="J231" s="130"/>
      <c r="K231" s="130">
        <v>480</v>
      </c>
      <c r="L231" s="131">
        <v>0</v>
      </c>
      <c r="M231" s="161" t="s">
        <v>1511</v>
      </c>
      <c r="N231" s="162"/>
      <c r="O231" s="162" t="s">
        <v>219</v>
      </c>
      <c r="P231" s="132" t="s">
        <v>1602</v>
      </c>
      <c r="Q231" s="163" t="str">
        <f>MaBM</f>
        <v>CKMX</v>
      </c>
      <c r="R231" s="163" t="str">
        <f>MaKhoa</f>
        <v>KCK</v>
      </c>
      <c r="S231" s="125" t="str">
        <f t="shared" si="3"/>
        <v>KCK-CKMX</v>
      </c>
      <c r="T231" s="164"/>
      <c r="U231" s="164"/>
      <c r="V231" s="164"/>
      <c r="W231" s="164"/>
      <c r="X231" s="164"/>
      <c r="Y231" s="164"/>
      <c r="Z231" s="164"/>
      <c r="AA231" s="164"/>
      <c r="AB231" s="164" t="s">
        <v>20</v>
      </c>
      <c r="AC231" s="164"/>
      <c r="AD231" s="164"/>
      <c r="AE231" s="164"/>
      <c r="AF231" s="164"/>
      <c r="AG231" s="164"/>
      <c r="AH231" s="164"/>
      <c r="AI231" s="164"/>
      <c r="AJ231" s="164"/>
      <c r="AK231" s="164"/>
      <c r="AL231" s="164"/>
      <c r="AM231" s="164"/>
      <c r="AN231" s="164"/>
      <c r="AO231" s="164"/>
      <c r="AP231" s="164"/>
      <c r="AQ231" s="164"/>
      <c r="AR231" s="164"/>
      <c r="AS231" s="164"/>
      <c r="AT231" s="164"/>
      <c r="AU231" s="164"/>
      <c r="AV231" s="164"/>
      <c r="AW231" s="164"/>
      <c r="AX231" s="164"/>
      <c r="AY231" s="164"/>
      <c r="AZ231" s="164"/>
      <c r="BA231" s="164"/>
      <c r="BB231" s="164"/>
      <c r="BC231" s="164"/>
      <c r="BD231" s="164"/>
      <c r="BE231" s="164"/>
    </row>
    <row r="232" spans="1:57" x14ac:dyDescent="0.25">
      <c r="A232" s="126"/>
      <c r="B232" s="126"/>
      <c r="C232" s="126"/>
      <c r="D232" s="126" t="s">
        <v>1458</v>
      </c>
      <c r="E232" s="126"/>
      <c r="F232" s="127">
        <v>722</v>
      </c>
      <c r="G232" s="128" t="s">
        <v>1444</v>
      </c>
      <c r="H232" s="129">
        <v>4</v>
      </c>
      <c r="I232" s="130"/>
      <c r="J232" s="130"/>
      <c r="K232" s="130">
        <v>240</v>
      </c>
      <c r="L232" s="131">
        <v>0</v>
      </c>
      <c r="M232" s="161" t="s">
        <v>1511</v>
      </c>
      <c r="N232" s="162"/>
      <c r="O232" s="162" t="s">
        <v>219</v>
      </c>
      <c r="P232" s="132" t="s">
        <v>1602</v>
      </c>
      <c r="Q232" s="163" t="str">
        <f>MaBM</f>
        <v>CKMX</v>
      </c>
      <c r="R232" s="163" t="str">
        <f>MaKhoa</f>
        <v>KCK</v>
      </c>
      <c r="S232" s="125" t="str">
        <f t="shared" si="3"/>
        <v>KCK-CKMX</v>
      </c>
      <c r="T232" s="164"/>
      <c r="U232" s="164"/>
      <c r="V232" s="164"/>
      <c r="W232" s="164"/>
      <c r="X232" s="164"/>
      <c r="Y232" s="164"/>
      <c r="Z232" s="164"/>
      <c r="AA232" s="164"/>
      <c r="AB232" s="164"/>
      <c r="AC232" s="164"/>
      <c r="AD232" s="164"/>
      <c r="AE232" s="164"/>
      <c r="AF232" s="164"/>
      <c r="AG232" s="164"/>
      <c r="AH232" s="164"/>
      <c r="AI232" s="164"/>
      <c r="AJ232" s="164"/>
      <c r="AK232" s="164"/>
      <c r="AL232" s="164"/>
      <c r="AM232" s="164"/>
      <c r="AN232" s="164"/>
      <c r="AO232" s="164"/>
      <c r="AP232" s="164"/>
      <c r="AQ232" s="164"/>
      <c r="AR232" s="164"/>
      <c r="AS232" s="164"/>
      <c r="AT232" s="164"/>
      <c r="AU232" s="164" t="s">
        <v>20</v>
      </c>
      <c r="AV232" s="164"/>
      <c r="AW232" s="164"/>
      <c r="AX232" s="164"/>
      <c r="AY232" s="164"/>
      <c r="AZ232" s="164"/>
      <c r="BA232" s="164"/>
      <c r="BB232" s="164"/>
      <c r="BC232" s="164"/>
      <c r="BD232" s="164"/>
      <c r="BE232" s="164"/>
    </row>
    <row r="233" spans="1:57" ht="25.5" x14ac:dyDescent="0.25">
      <c r="A233" s="126" t="s">
        <v>1176</v>
      </c>
      <c r="B233" s="126"/>
      <c r="C233" s="126"/>
      <c r="D233" s="126" t="s">
        <v>1177</v>
      </c>
      <c r="E233" s="126"/>
      <c r="F233" s="127">
        <v>589</v>
      </c>
      <c r="G233" s="128" t="s">
        <v>1178</v>
      </c>
      <c r="H233" s="129">
        <v>2</v>
      </c>
      <c r="I233" s="130">
        <v>30</v>
      </c>
      <c r="J233" s="130"/>
      <c r="K233" s="130"/>
      <c r="L233" s="131">
        <v>0</v>
      </c>
      <c r="M233" s="165" t="s">
        <v>1484</v>
      </c>
      <c r="N233" s="162">
        <v>90</v>
      </c>
      <c r="O233" s="162" t="s">
        <v>219</v>
      </c>
      <c r="P233" s="132" t="s">
        <v>1602</v>
      </c>
      <c r="Q233" s="163" t="str">
        <f>MaBM</f>
        <v>CKMX</v>
      </c>
      <c r="R233" s="163" t="str">
        <f>MaKhoa</f>
        <v>KCK</v>
      </c>
      <c r="S233" s="125" t="str">
        <f t="shared" si="3"/>
        <v>KCK-CKMX</v>
      </c>
      <c r="T233" s="164"/>
      <c r="U233" s="164"/>
      <c r="V233" s="164"/>
      <c r="W233" s="164"/>
      <c r="X233" s="164"/>
      <c r="Y233" s="164"/>
      <c r="Z233" s="164"/>
      <c r="AA233" s="164"/>
      <c r="AB233" s="164" t="s">
        <v>21</v>
      </c>
      <c r="AC233" s="164"/>
      <c r="AD233" s="164"/>
      <c r="AE233" s="164"/>
      <c r="AF233" s="164"/>
      <c r="AG233" s="164"/>
      <c r="AH233" s="164"/>
      <c r="AI233" s="164"/>
      <c r="AJ233" s="164"/>
      <c r="AK233" s="164"/>
      <c r="AL233" s="164"/>
      <c r="AM233" s="164"/>
      <c r="AN233" s="164"/>
      <c r="AO233" s="164"/>
      <c r="AP233" s="164"/>
      <c r="AQ233" s="164"/>
      <c r="AR233" s="164"/>
      <c r="AS233" s="164"/>
      <c r="AT233" s="164"/>
      <c r="AU233" s="164" t="s">
        <v>21</v>
      </c>
      <c r="AV233" s="164"/>
      <c r="AW233" s="164"/>
      <c r="AX233" s="164"/>
      <c r="AY233" s="164"/>
      <c r="AZ233" s="164"/>
      <c r="BA233" s="164"/>
      <c r="BB233" s="164"/>
      <c r="BC233" s="164"/>
      <c r="BD233" s="164"/>
      <c r="BE233" s="164"/>
    </row>
    <row r="234" spans="1:57" x14ac:dyDescent="0.25">
      <c r="A234" s="126" t="s">
        <v>760</v>
      </c>
      <c r="B234" s="126" t="s">
        <v>760</v>
      </c>
      <c r="C234" s="126"/>
      <c r="D234" s="126"/>
      <c r="E234" s="126"/>
      <c r="F234" s="127">
        <v>397</v>
      </c>
      <c r="G234" s="128" t="s">
        <v>761</v>
      </c>
      <c r="H234" s="129">
        <v>2</v>
      </c>
      <c r="I234" s="130">
        <v>30</v>
      </c>
      <c r="J234" s="130"/>
      <c r="K234" s="130"/>
      <c r="L234" s="131">
        <v>0</v>
      </c>
      <c r="M234" s="165" t="s">
        <v>1511</v>
      </c>
      <c r="N234" s="162"/>
      <c r="O234" s="162" t="s">
        <v>219</v>
      </c>
      <c r="P234" s="132" t="s">
        <v>1602</v>
      </c>
      <c r="Q234" s="163" t="str">
        <f>MaBM</f>
        <v>CKMX</v>
      </c>
      <c r="R234" s="163" t="str">
        <f>MaKhoa</f>
        <v>KCK</v>
      </c>
      <c r="S234" s="125" t="str">
        <f t="shared" si="3"/>
        <v>KCK-CKMX</v>
      </c>
      <c r="T234" s="164"/>
      <c r="U234" s="164"/>
      <c r="V234" s="164"/>
      <c r="W234" s="164"/>
      <c r="X234" s="164"/>
      <c r="Y234" s="164"/>
      <c r="Z234" s="164"/>
      <c r="AA234" s="164"/>
      <c r="AB234" s="164" t="s">
        <v>20</v>
      </c>
      <c r="AC234" s="164"/>
      <c r="AD234" s="164"/>
      <c r="AE234" s="164"/>
      <c r="AF234" s="164"/>
      <c r="AG234" s="164"/>
      <c r="AH234" s="164"/>
      <c r="AI234" s="164"/>
      <c r="AJ234" s="164"/>
      <c r="AK234" s="164"/>
      <c r="AL234" s="164"/>
      <c r="AM234" s="164"/>
      <c r="AN234" s="164"/>
      <c r="AO234" s="164"/>
      <c r="AP234" s="164"/>
      <c r="AQ234" s="164"/>
      <c r="AR234" s="164"/>
      <c r="AS234" s="164"/>
      <c r="AT234" s="164"/>
      <c r="AU234" s="164"/>
      <c r="AV234" s="164"/>
      <c r="AW234" s="164"/>
      <c r="AX234" s="164"/>
      <c r="AY234" s="164"/>
      <c r="AZ234" s="164"/>
      <c r="BA234" s="164"/>
      <c r="BB234" s="164"/>
      <c r="BC234" s="164"/>
      <c r="BD234" s="164"/>
      <c r="BE234" s="164"/>
    </row>
    <row r="235" spans="1:57" x14ac:dyDescent="0.25">
      <c r="A235" s="126" t="s">
        <v>756</v>
      </c>
      <c r="B235" s="126"/>
      <c r="C235" s="126"/>
      <c r="D235" s="126"/>
      <c r="E235" s="126"/>
      <c r="F235" s="127">
        <v>394</v>
      </c>
      <c r="G235" s="128" t="s">
        <v>759</v>
      </c>
      <c r="H235" s="129">
        <v>3</v>
      </c>
      <c r="I235" s="130">
        <v>45</v>
      </c>
      <c r="J235" s="130"/>
      <c r="K235" s="130"/>
      <c r="L235" s="131">
        <v>0</v>
      </c>
      <c r="M235" s="165" t="s">
        <v>1484</v>
      </c>
      <c r="N235" s="162">
        <v>90</v>
      </c>
      <c r="O235" s="162" t="s">
        <v>219</v>
      </c>
      <c r="P235" s="132" t="s">
        <v>1602</v>
      </c>
      <c r="Q235" s="163" t="str">
        <f>MaBM</f>
        <v>CKMX</v>
      </c>
      <c r="R235" s="163" t="str">
        <f>MaKhoa</f>
        <v>KCK</v>
      </c>
      <c r="S235" s="125" t="str">
        <f t="shared" si="3"/>
        <v>KCK-CKMX</v>
      </c>
      <c r="T235" s="164"/>
      <c r="U235" s="164"/>
      <c r="V235" s="164"/>
      <c r="W235" s="164"/>
      <c r="X235" s="164"/>
      <c r="Y235" s="164"/>
      <c r="Z235" s="164"/>
      <c r="AA235" s="164"/>
      <c r="AB235" s="164" t="s">
        <v>20</v>
      </c>
      <c r="AC235" s="164"/>
      <c r="AD235" s="164"/>
      <c r="AE235" s="164"/>
      <c r="AF235" s="164"/>
      <c r="AG235" s="164"/>
      <c r="AH235" s="164"/>
      <c r="AI235" s="164"/>
      <c r="AJ235" s="164"/>
      <c r="AK235" s="164"/>
      <c r="AL235" s="164"/>
      <c r="AM235" s="164"/>
      <c r="AN235" s="164"/>
      <c r="AO235" s="164"/>
      <c r="AP235" s="164"/>
      <c r="AQ235" s="164"/>
      <c r="AR235" s="164"/>
      <c r="AS235" s="164"/>
      <c r="AT235" s="164"/>
      <c r="AU235" s="164"/>
      <c r="AV235" s="164"/>
      <c r="AW235" s="164"/>
      <c r="AX235" s="164"/>
      <c r="AY235" s="164"/>
      <c r="AZ235" s="164"/>
      <c r="BA235" s="164"/>
      <c r="BB235" s="164"/>
      <c r="BC235" s="164"/>
      <c r="BD235" s="164"/>
      <c r="BE235" s="164"/>
    </row>
    <row r="236" spans="1:57" x14ac:dyDescent="0.25">
      <c r="A236" s="126"/>
      <c r="B236" s="126" t="s">
        <v>757</v>
      </c>
      <c r="C236" s="126"/>
      <c r="D236" s="126"/>
      <c r="E236" s="126"/>
      <c r="F236" s="127">
        <v>395</v>
      </c>
      <c r="G236" s="128" t="s">
        <v>759</v>
      </c>
      <c r="H236" s="129">
        <v>2</v>
      </c>
      <c r="I236" s="130">
        <v>30</v>
      </c>
      <c r="J236" s="130"/>
      <c r="K236" s="130"/>
      <c r="L236" s="131">
        <v>0</v>
      </c>
      <c r="M236" s="165" t="s">
        <v>1484</v>
      </c>
      <c r="N236" s="162">
        <v>90</v>
      </c>
      <c r="O236" s="162" t="s">
        <v>219</v>
      </c>
      <c r="P236" s="132" t="s">
        <v>1602</v>
      </c>
      <c r="Q236" s="163" t="str">
        <f>MaBM</f>
        <v>CKMX</v>
      </c>
      <c r="R236" s="163" t="str">
        <f>MaKhoa</f>
        <v>KCK</v>
      </c>
      <c r="S236" s="125" t="str">
        <f t="shared" si="3"/>
        <v>KCK-CKMX</v>
      </c>
      <c r="T236" s="164"/>
      <c r="U236" s="164"/>
      <c r="V236" s="164"/>
      <c r="W236" s="164"/>
      <c r="X236" s="164"/>
      <c r="Y236" s="164"/>
      <c r="Z236" s="164"/>
      <c r="AA236" s="164"/>
      <c r="AB236" s="164"/>
      <c r="AC236" s="164"/>
      <c r="AD236" s="164"/>
      <c r="AE236" s="164"/>
      <c r="AF236" s="164"/>
      <c r="AG236" s="164"/>
      <c r="AH236" s="164"/>
      <c r="AI236" s="164"/>
      <c r="AJ236" s="164"/>
      <c r="AK236" s="164"/>
      <c r="AL236" s="164"/>
      <c r="AM236" s="164"/>
      <c r="AN236" s="164"/>
      <c r="AO236" s="164"/>
      <c r="AP236" s="164"/>
      <c r="AQ236" s="164"/>
      <c r="AR236" s="164"/>
      <c r="AS236" s="164"/>
      <c r="AT236" s="164"/>
      <c r="AU236" s="164"/>
      <c r="AV236" s="164"/>
      <c r="AW236" s="164"/>
      <c r="AX236" s="164"/>
      <c r="AY236" s="164"/>
      <c r="AZ236" s="164"/>
      <c r="BA236" s="164"/>
      <c r="BB236" s="164"/>
      <c r="BC236" s="164"/>
      <c r="BD236" s="164"/>
      <c r="BE236" s="164"/>
    </row>
    <row r="237" spans="1:57" x14ac:dyDescent="0.25">
      <c r="A237" s="126"/>
      <c r="B237" s="126"/>
      <c r="C237" s="126"/>
      <c r="D237" s="126" t="s">
        <v>758</v>
      </c>
      <c r="E237" s="126"/>
      <c r="F237" s="127">
        <v>396</v>
      </c>
      <c r="G237" s="128" t="s">
        <v>759</v>
      </c>
      <c r="H237" s="129">
        <v>3</v>
      </c>
      <c r="I237" s="130">
        <v>45</v>
      </c>
      <c r="J237" s="130"/>
      <c r="K237" s="130"/>
      <c r="L237" s="131">
        <v>0</v>
      </c>
      <c r="M237" s="165" t="s">
        <v>1484</v>
      </c>
      <c r="N237" s="162">
        <v>90</v>
      </c>
      <c r="O237" s="162" t="s">
        <v>219</v>
      </c>
      <c r="P237" s="132" t="s">
        <v>1602</v>
      </c>
      <c r="Q237" s="163" t="str">
        <f>MaBM</f>
        <v>CKMX</v>
      </c>
      <c r="R237" s="163" t="str">
        <f>MaKhoa</f>
        <v>KCK</v>
      </c>
      <c r="S237" s="125" t="str">
        <f t="shared" si="3"/>
        <v>KCK-CKMX</v>
      </c>
      <c r="T237" s="164"/>
      <c r="U237" s="164"/>
      <c r="V237" s="164"/>
      <c r="W237" s="164"/>
      <c r="X237" s="164"/>
      <c r="Y237" s="164"/>
      <c r="Z237" s="164"/>
      <c r="AA237" s="164"/>
      <c r="AB237" s="164"/>
      <c r="AC237" s="164"/>
      <c r="AD237" s="164"/>
      <c r="AE237" s="164"/>
      <c r="AF237" s="164"/>
      <c r="AG237" s="164"/>
      <c r="AH237" s="164"/>
      <c r="AI237" s="164"/>
      <c r="AJ237" s="164"/>
      <c r="AK237" s="164"/>
      <c r="AL237" s="164"/>
      <c r="AM237" s="164"/>
      <c r="AN237" s="164"/>
      <c r="AO237" s="164"/>
      <c r="AP237" s="164"/>
      <c r="AQ237" s="164"/>
      <c r="AR237" s="164"/>
      <c r="AS237" s="164"/>
      <c r="AT237" s="164"/>
      <c r="AU237" s="164" t="s">
        <v>20</v>
      </c>
      <c r="AV237" s="164"/>
      <c r="AW237" s="164"/>
      <c r="AX237" s="164"/>
      <c r="AY237" s="164"/>
      <c r="AZ237" s="164"/>
      <c r="BA237" s="164"/>
      <c r="BB237" s="164"/>
      <c r="BC237" s="164"/>
      <c r="BD237" s="164"/>
      <c r="BE237" s="164"/>
    </row>
    <row r="238" spans="1:57" x14ac:dyDescent="0.25">
      <c r="A238" s="126" t="s">
        <v>744</v>
      </c>
      <c r="B238" s="126"/>
      <c r="C238" s="126"/>
      <c r="D238" s="126"/>
      <c r="E238" s="126"/>
      <c r="F238" s="127">
        <v>387</v>
      </c>
      <c r="G238" s="128" t="s">
        <v>747</v>
      </c>
      <c r="H238" s="129">
        <v>3</v>
      </c>
      <c r="I238" s="130">
        <v>45</v>
      </c>
      <c r="J238" s="130"/>
      <c r="K238" s="130"/>
      <c r="L238" s="131">
        <v>0</v>
      </c>
      <c r="M238" s="165" t="s">
        <v>1484</v>
      </c>
      <c r="N238" s="162">
        <v>90</v>
      </c>
      <c r="O238" s="162" t="s">
        <v>219</v>
      </c>
      <c r="P238" s="132" t="s">
        <v>1602</v>
      </c>
      <c r="Q238" s="163" t="str">
        <f>MaBM</f>
        <v>CKMX</v>
      </c>
      <c r="R238" s="163" t="str">
        <f>MaKhoa</f>
        <v>KCK</v>
      </c>
      <c r="S238" s="125" t="str">
        <f t="shared" si="3"/>
        <v>KCK-CKMX</v>
      </c>
      <c r="T238" s="164"/>
      <c r="U238" s="164"/>
      <c r="V238" s="164"/>
      <c r="W238" s="164"/>
      <c r="X238" s="164"/>
      <c r="Y238" s="164"/>
      <c r="Z238" s="164"/>
      <c r="AA238" s="164"/>
      <c r="AB238" s="164" t="s">
        <v>20</v>
      </c>
      <c r="AC238" s="164"/>
      <c r="AD238" s="164"/>
      <c r="AE238" s="164"/>
      <c r="AF238" s="164"/>
      <c r="AG238" s="164"/>
      <c r="AH238" s="164"/>
      <c r="AI238" s="164"/>
      <c r="AJ238" s="164"/>
      <c r="AK238" s="164"/>
      <c r="AL238" s="164"/>
      <c r="AM238" s="164"/>
      <c r="AN238" s="164"/>
      <c r="AO238" s="164"/>
      <c r="AP238" s="164"/>
      <c r="AQ238" s="164"/>
      <c r="AR238" s="164"/>
      <c r="AS238" s="164"/>
      <c r="AT238" s="164"/>
      <c r="AU238" s="164"/>
      <c r="AV238" s="164"/>
      <c r="AW238" s="164"/>
      <c r="AX238" s="164"/>
      <c r="AY238" s="164"/>
      <c r="AZ238" s="164"/>
      <c r="BA238" s="164"/>
      <c r="BB238" s="164"/>
      <c r="BC238" s="164"/>
      <c r="BD238" s="164"/>
      <c r="BE238" s="164"/>
    </row>
    <row r="239" spans="1:57" x14ac:dyDescent="0.25">
      <c r="A239" s="126"/>
      <c r="B239" s="126" t="s">
        <v>745</v>
      </c>
      <c r="C239" s="126"/>
      <c r="D239" s="126"/>
      <c r="E239" s="126"/>
      <c r="F239" s="127">
        <v>388</v>
      </c>
      <c r="G239" s="128" t="s">
        <v>747</v>
      </c>
      <c r="H239" s="129">
        <v>2</v>
      </c>
      <c r="I239" s="130">
        <v>30</v>
      </c>
      <c r="J239" s="130"/>
      <c r="K239" s="130"/>
      <c r="L239" s="131">
        <v>0</v>
      </c>
      <c r="M239" s="165" t="s">
        <v>1484</v>
      </c>
      <c r="N239" s="162">
        <v>90</v>
      </c>
      <c r="O239" s="162" t="s">
        <v>219</v>
      </c>
      <c r="P239" s="132" t="s">
        <v>1602</v>
      </c>
      <c r="Q239" s="163" t="str">
        <f>MaBM</f>
        <v>CKMX</v>
      </c>
      <c r="R239" s="163" t="str">
        <f>MaKhoa</f>
        <v>KCK</v>
      </c>
      <c r="S239" s="125" t="str">
        <f t="shared" si="3"/>
        <v>KCK-CKMX</v>
      </c>
      <c r="T239" s="164"/>
      <c r="U239" s="164"/>
      <c r="V239" s="164"/>
      <c r="W239" s="164"/>
      <c r="X239" s="164"/>
      <c r="Y239" s="164"/>
      <c r="Z239" s="164"/>
      <c r="AA239" s="164"/>
      <c r="AB239" s="164"/>
      <c r="AC239" s="164"/>
      <c r="AD239" s="164"/>
      <c r="AE239" s="164"/>
      <c r="AF239" s="164"/>
      <c r="AG239" s="164"/>
      <c r="AH239" s="164"/>
      <c r="AI239" s="164"/>
      <c r="AJ239" s="164"/>
      <c r="AK239" s="164"/>
      <c r="AL239" s="164"/>
      <c r="AM239" s="164"/>
      <c r="AN239" s="164"/>
      <c r="AO239" s="164"/>
      <c r="AP239" s="164"/>
      <c r="AQ239" s="164"/>
      <c r="AR239" s="164"/>
      <c r="AS239" s="164"/>
      <c r="AT239" s="164"/>
      <c r="AU239" s="164"/>
      <c r="AV239" s="164"/>
      <c r="AW239" s="164"/>
      <c r="AX239" s="164"/>
      <c r="AY239" s="164"/>
      <c r="AZ239" s="164"/>
      <c r="BA239" s="164"/>
      <c r="BB239" s="164"/>
      <c r="BC239" s="164"/>
      <c r="BD239" s="164"/>
      <c r="BE239" s="164"/>
    </row>
    <row r="240" spans="1:57" x14ac:dyDescent="0.25">
      <c r="A240" s="126"/>
      <c r="B240" s="126"/>
      <c r="C240" s="126"/>
      <c r="D240" s="126" t="s">
        <v>746</v>
      </c>
      <c r="E240" s="126"/>
      <c r="F240" s="127">
        <v>389</v>
      </c>
      <c r="G240" s="128" t="s">
        <v>747</v>
      </c>
      <c r="H240" s="129">
        <v>3</v>
      </c>
      <c r="I240" s="130">
        <v>45</v>
      </c>
      <c r="J240" s="130"/>
      <c r="K240" s="130"/>
      <c r="L240" s="131">
        <v>0</v>
      </c>
      <c r="M240" s="165" t="s">
        <v>1484</v>
      </c>
      <c r="N240" s="162">
        <v>90</v>
      </c>
      <c r="O240" s="162" t="s">
        <v>219</v>
      </c>
      <c r="P240" s="132" t="s">
        <v>1602</v>
      </c>
      <c r="Q240" s="163" t="str">
        <f>MaBM</f>
        <v>CKMX</v>
      </c>
      <c r="R240" s="163" t="str">
        <f>MaKhoa</f>
        <v>KCK</v>
      </c>
      <c r="S240" s="125" t="str">
        <f t="shared" si="3"/>
        <v>KCK-CKMX</v>
      </c>
      <c r="T240" s="164"/>
      <c r="U240" s="164"/>
      <c r="V240" s="164"/>
      <c r="W240" s="164"/>
      <c r="X240" s="164"/>
      <c r="Y240" s="164"/>
      <c r="Z240" s="164"/>
      <c r="AA240" s="164"/>
      <c r="AB240" s="164"/>
      <c r="AC240" s="164"/>
      <c r="AD240" s="164"/>
      <c r="AE240" s="164"/>
      <c r="AF240" s="164"/>
      <c r="AG240" s="164"/>
      <c r="AH240" s="164"/>
      <c r="AI240" s="164"/>
      <c r="AJ240" s="164"/>
      <c r="AK240" s="164"/>
      <c r="AL240" s="164"/>
      <c r="AM240" s="164"/>
      <c r="AN240" s="164"/>
      <c r="AO240" s="164"/>
      <c r="AP240" s="164"/>
      <c r="AQ240" s="164"/>
      <c r="AR240" s="164"/>
      <c r="AS240" s="164"/>
      <c r="AT240" s="164"/>
      <c r="AU240" s="164" t="s">
        <v>20</v>
      </c>
      <c r="AV240" s="164"/>
      <c r="AW240" s="164"/>
      <c r="AX240" s="164"/>
      <c r="AY240" s="164"/>
      <c r="AZ240" s="164"/>
      <c r="BA240" s="164"/>
      <c r="BB240" s="164"/>
      <c r="BC240" s="164"/>
      <c r="BD240" s="164"/>
      <c r="BE240" s="164"/>
    </row>
    <row r="241" spans="1:57" x14ac:dyDescent="0.25">
      <c r="A241" s="126" t="s">
        <v>1192</v>
      </c>
      <c r="B241" s="126"/>
      <c r="C241" s="126"/>
      <c r="D241" s="126" t="s">
        <v>1193</v>
      </c>
      <c r="E241" s="126"/>
      <c r="F241" s="127">
        <v>595</v>
      </c>
      <c r="G241" s="128" t="s">
        <v>747</v>
      </c>
      <c r="H241" s="129">
        <v>2</v>
      </c>
      <c r="I241" s="130">
        <v>30</v>
      </c>
      <c r="J241" s="130"/>
      <c r="K241" s="130"/>
      <c r="L241" s="131">
        <v>0</v>
      </c>
      <c r="M241" s="165" t="s">
        <v>1484</v>
      </c>
      <c r="N241" s="162">
        <v>90</v>
      </c>
      <c r="O241" s="162" t="s">
        <v>219</v>
      </c>
      <c r="P241" s="132" t="s">
        <v>1602</v>
      </c>
      <c r="Q241" s="163" t="str">
        <f>MaBM</f>
        <v>CKMX</v>
      </c>
      <c r="R241" s="163" t="str">
        <f>MaKhoa</f>
        <v>KCK</v>
      </c>
      <c r="S241" s="125" t="str">
        <f t="shared" si="3"/>
        <v>KCK-CKMX</v>
      </c>
      <c r="T241" s="164"/>
      <c r="U241" s="164"/>
      <c r="V241" s="164"/>
      <c r="W241" s="164"/>
      <c r="X241" s="164"/>
      <c r="Y241" s="164"/>
      <c r="Z241" s="164"/>
      <c r="AA241" s="164"/>
      <c r="AB241" s="164"/>
      <c r="AC241" s="164"/>
      <c r="AD241" s="164"/>
      <c r="AE241" s="164"/>
      <c r="AF241" s="164"/>
      <c r="AG241" s="164"/>
      <c r="AH241" s="164"/>
      <c r="AI241" s="164"/>
      <c r="AJ241" s="164"/>
      <c r="AK241" s="164"/>
      <c r="AL241" s="164"/>
      <c r="AM241" s="164"/>
      <c r="AN241" s="164"/>
      <c r="AO241" s="164"/>
      <c r="AP241" s="164"/>
      <c r="AQ241" s="164"/>
      <c r="AR241" s="164"/>
      <c r="AS241" s="164"/>
      <c r="AT241" s="164"/>
      <c r="AU241" s="164"/>
      <c r="AV241" s="164"/>
      <c r="AW241" s="164" t="s">
        <v>21</v>
      </c>
      <c r="AX241" s="164"/>
      <c r="AY241" s="164"/>
      <c r="AZ241" s="164"/>
      <c r="BA241" s="164"/>
      <c r="BB241" s="164"/>
      <c r="BC241" s="164"/>
      <c r="BD241" s="164"/>
      <c r="BE241" s="164"/>
    </row>
    <row r="242" spans="1:57" x14ac:dyDescent="0.25">
      <c r="A242" s="126" t="s">
        <v>754</v>
      </c>
      <c r="B242" s="126" t="s">
        <v>754</v>
      </c>
      <c r="C242" s="126"/>
      <c r="D242" s="126"/>
      <c r="E242" s="126"/>
      <c r="F242" s="127">
        <v>393</v>
      </c>
      <c r="G242" s="128" t="s">
        <v>755</v>
      </c>
      <c r="H242" s="129">
        <v>2</v>
      </c>
      <c r="I242" s="130">
        <v>30</v>
      </c>
      <c r="J242" s="130"/>
      <c r="K242" s="130"/>
      <c r="L242" s="131">
        <v>0</v>
      </c>
      <c r="M242" s="165" t="s">
        <v>1484</v>
      </c>
      <c r="N242" s="162">
        <v>90</v>
      </c>
      <c r="O242" s="162" t="s">
        <v>219</v>
      </c>
      <c r="P242" s="132" t="s">
        <v>1602</v>
      </c>
      <c r="Q242" s="163" t="str">
        <f>MaBM</f>
        <v>CKMX</v>
      </c>
      <c r="R242" s="163" t="str">
        <f>MaKhoa</f>
        <v>KCK</v>
      </c>
      <c r="S242" s="125" t="str">
        <f t="shared" si="3"/>
        <v>KCK-CKMX</v>
      </c>
      <c r="T242" s="164"/>
      <c r="U242" s="164"/>
      <c r="V242" s="164"/>
      <c r="W242" s="164"/>
      <c r="X242" s="164"/>
      <c r="Y242" s="164"/>
      <c r="Z242" s="164"/>
      <c r="AA242" s="164"/>
      <c r="AB242" s="164" t="s">
        <v>20</v>
      </c>
      <c r="AC242" s="164"/>
      <c r="AD242" s="164"/>
      <c r="AE242" s="164"/>
      <c r="AF242" s="164"/>
      <c r="AG242" s="164"/>
      <c r="AH242" s="164"/>
      <c r="AI242" s="164"/>
      <c r="AJ242" s="164"/>
      <c r="AK242" s="164"/>
      <c r="AL242" s="164"/>
      <c r="AM242" s="164"/>
      <c r="AN242" s="164"/>
      <c r="AO242" s="164"/>
      <c r="AP242" s="164"/>
      <c r="AQ242" s="164"/>
      <c r="AR242" s="164"/>
      <c r="AS242" s="164"/>
      <c r="AT242" s="164"/>
      <c r="AU242" s="164"/>
      <c r="AV242" s="164"/>
      <c r="AW242" s="164"/>
      <c r="AX242" s="164"/>
      <c r="AY242" s="164"/>
      <c r="AZ242" s="164"/>
      <c r="BA242" s="164"/>
      <c r="BB242" s="164"/>
      <c r="BC242" s="164"/>
      <c r="BD242" s="164"/>
      <c r="BE242" s="164"/>
    </row>
    <row r="243" spans="1:57" x14ac:dyDescent="0.25">
      <c r="A243" s="126" t="s">
        <v>217</v>
      </c>
      <c r="B243" s="126"/>
      <c r="C243" s="126"/>
      <c r="D243" s="126" t="s">
        <v>218</v>
      </c>
      <c r="E243" s="126"/>
      <c r="F243" s="127">
        <v>100</v>
      </c>
      <c r="G243" s="128" t="s">
        <v>219</v>
      </c>
      <c r="H243" s="129">
        <v>2</v>
      </c>
      <c r="I243" s="130">
        <v>30</v>
      </c>
      <c r="J243" s="130"/>
      <c r="K243" s="130"/>
      <c r="L243" s="131">
        <v>0</v>
      </c>
      <c r="M243" s="165" t="s">
        <v>1484</v>
      </c>
      <c r="N243" s="162">
        <v>90</v>
      </c>
      <c r="O243" s="162" t="s">
        <v>219</v>
      </c>
      <c r="P243" s="132" t="s">
        <v>1602</v>
      </c>
      <c r="Q243" s="163" t="str">
        <f>MaBM</f>
        <v>CKMX</v>
      </c>
      <c r="R243" s="163" t="str">
        <f>MaKhoa</f>
        <v>KCK</v>
      </c>
      <c r="S243" s="125" t="str">
        <f t="shared" si="3"/>
        <v>KCK-CKMX</v>
      </c>
      <c r="T243" s="164" t="s">
        <v>20</v>
      </c>
      <c r="U243" s="164" t="s">
        <v>20</v>
      </c>
      <c r="V243" s="164" t="s">
        <v>20</v>
      </c>
      <c r="W243" s="164" t="s">
        <v>20</v>
      </c>
      <c r="X243" s="164" t="s">
        <v>20</v>
      </c>
      <c r="Y243" s="164"/>
      <c r="Z243" s="164" t="s">
        <v>20</v>
      </c>
      <c r="AA243" s="164"/>
      <c r="AB243" s="164"/>
      <c r="AC243" s="164"/>
      <c r="AD243" s="164"/>
      <c r="AE243" s="164"/>
      <c r="AF243" s="164"/>
      <c r="AG243" s="164"/>
      <c r="AH243" s="164"/>
      <c r="AI243" s="164" t="s">
        <v>20</v>
      </c>
      <c r="AJ243" s="164"/>
      <c r="AK243" s="164"/>
      <c r="AL243" s="164"/>
      <c r="AM243" s="164"/>
      <c r="AN243" s="164" t="s">
        <v>20</v>
      </c>
      <c r="AO243" s="164" t="s">
        <v>20</v>
      </c>
      <c r="AP243" s="164" t="s">
        <v>20</v>
      </c>
      <c r="AQ243" s="164"/>
      <c r="AR243" s="164"/>
      <c r="AS243" s="164"/>
      <c r="AT243" s="164"/>
      <c r="AU243" s="164"/>
      <c r="AV243" s="164"/>
      <c r="AW243" s="164"/>
      <c r="AX243" s="164"/>
      <c r="AY243" s="164"/>
      <c r="AZ243" s="164"/>
      <c r="BA243" s="164"/>
      <c r="BB243" s="164" t="s">
        <v>20</v>
      </c>
      <c r="BC243" s="164"/>
      <c r="BD243" s="164"/>
      <c r="BE243" s="164"/>
    </row>
    <row r="244" spans="1:57" x14ac:dyDescent="0.25">
      <c r="A244" s="126" t="s">
        <v>221</v>
      </c>
      <c r="B244" s="126"/>
      <c r="C244" s="126"/>
      <c r="D244" s="126" t="s">
        <v>222</v>
      </c>
      <c r="E244" s="126"/>
      <c r="F244" s="127">
        <v>101</v>
      </c>
      <c r="G244" s="128" t="s">
        <v>219</v>
      </c>
      <c r="H244" s="129">
        <v>2</v>
      </c>
      <c r="I244" s="130">
        <v>30</v>
      </c>
      <c r="J244" s="130"/>
      <c r="K244" s="130"/>
      <c r="L244" s="131">
        <v>0</v>
      </c>
      <c r="M244" s="165" t="s">
        <v>1484</v>
      </c>
      <c r="N244" s="162">
        <v>90</v>
      </c>
      <c r="O244" s="162" t="s">
        <v>219</v>
      </c>
      <c r="P244" s="132" t="s">
        <v>1602</v>
      </c>
      <c r="Q244" s="163" t="str">
        <f>MaBM</f>
        <v>CKMX</v>
      </c>
      <c r="R244" s="163" t="str">
        <f>MaKhoa</f>
        <v>KCK</v>
      </c>
      <c r="S244" s="125" t="str">
        <f t="shared" si="3"/>
        <v>KCK-CKMX</v>
      </c>
      <c r="T244" s="164"/>
      <c r="U244" s="164"/>
      <c r="V244" s="164"/>
      <c r="W244" s="164"/>
      <c r="X244" s="164"/>
      <c r="Y244" s="164" t="s">
        <v>20</v>
      </c>
      <c r="Z244" s="164"/>
      <c r="AA244" s="164"/>
      <c r="AB244" s="164"/>
      <c r="AC244" s="164"/>
      <c r="AD244" s="164"/>
      <c r="AE244" s="164"/>
      <c r="AF244" s="164"/>
      <c r="AG244" s="164"/>
      <c r="AH244" s="164"/>
      <c r="AI244" s="164"/>
      <c r="AJ244" s="164"/>
      <c r="AK244" s="164"/>
      <c r="AL244" s="164"/>
      <c r="AM244" s="164"/>
      <c r="AN244" s="164"/>
      <c r="AO244" s="164"/>
      <c r="AP244" s="164"/>
      <c r="AQ244" s="164"/>
      <c r="AR244" s="164" t="s">
        <v>20</v>
      </c>
      <c r="AS244" s="164"/>
      <c r="AT244" s="164"/>
      <c r="AU244" s="164"/>
      <c r="AV244" s="164"/>
      <c r="AW244" s="164"/>
      <c r="AX244" s="164"/>
      <c r="AY244" s="164"/>
      <c r="AZ244" s="164"/>
      <c r="BA244" s="164"/>
      <c r="BB244" s="164"/>
      <c r="BC244" s="164"/>
      <c r="BD244" s="164"/>
      <c r="BE244" s="164"/>
    </row>
    <row r="245" spans="1:57" x14ac:dyDescent="0.25">
      <c r="A245" s="126" t="s">
        <v>748</v>
      </c>
      <c r="B245" s="126"/>
      <c r="C245" s="126"/>
      <c r="D245" s="126" t="s">
        <v>749</v>
      </c>
      <c r="E245" s="126"/>
      <c r="F245" s="127">
        <v>390</v>
      </c>
      <c r="G245" s="128" t="s">
        <v>750</v>
      </c>
      <c r="H245" s="129">
        <v>3</v>
      </c>
      <c r="I245" s="130">
        <v>45</v>
      </c>
      <c r="J245" s="130"/>
      <c r="K245" s="130"/>
      <c r="L245" s="131">
        <v>0</v>
      </c>
      <c r="M245" s="165" t="s">
        <v>1484</v>
      </c>
      <c r="N245" s="162">
        <v>90</v>
      </c>
      <c r="O245" s="162" t="s">
        <v>219</v>
      </c>
      <c r="P245" s="132" t="s">
        <v>1602</v>
      </c>
      <c r="Q245" s="163" t="str">
        <f>MaBM</f>
        <v>CKMX</v>
      </c>
      <c r="R245" s="163" t="str">
        <f>MaKhoa</f>
        <v>KCK</v>
      </c>
      <c r="S245" s="125" t="str">
        <f t="shared" si="3"/>
        <v>KCK-CKMX</v>
      </c>
      <c r="T245" s="164"/>
      <c r="U245" s="164"/>
      <c r="V245" s="164"/>
      <c r="W245" s="164"/>
      <c r="X245" s="164"/>
      <c r="Y245" s="164"/>
      <c r="Z245" s="164"/>
      <c r="AA245" s="164"/>
      <c r="AB245" s="164" t="s">
        <v>20</v>
      </c>
      <c r="AC245" s="164"/>
      <c r="AD245" s="164"/>
      <c r="AE245" s="164"/>
      <c r="AF245" s="164"/>
      <c r="AG245" s="164"/>
      <c r="AH245" s="164"/>
      <c r="AI245" s="164"/>
      <c r="AJ245" s="164"/>
      <c r="AK245" s="164"/>
      <c r="AL245" s="164"/>
      <c r="AM245" s="164"/>
      <c r="AN245" s="164"/>
      <c r="AO245" s="164"/>
      <c r="AP245" s="164"/>
      <c r="AQ245" s="164"/>
      <c r="AR245" s="164"/>
      <c r="AS245" s="164"/>
      <c r="AT245" s="164"/>
      <c r="AU245" s="164" t="s">
        <v>20</v>
      </c>
      <c r="AV245" s="164"/>
      <c r="AW245" s="164"/>
      <c r="AX245" s="164"/>
      <c r="AY245" s="164"/>
      <c r="AZ245" s="164"/>
      <c r="BA245" s="164"/>
      <c r="BB245" s="164"/>
      <c r="BC245" s="164"/>
      <c r="BD245" s="164"/>
      <c r="BE245" s="164"/>
    </row>
    <row r="246" spans="1:57" x14ac:dyDescent="0.25">
      <c r="A246" s="126"/>
      <c r="B246" s="126" t="s">
        <v>751</v>
      </c>
      <c r="C246" s="126"/>
      <c r="D246" s="126"/>
      <c r="E246" s="126"/>
      <c r="F246" s="127">
        <v>391</v>
      </c>
      <c r="G246" s="128" t="s">
        <v>750</v>
      </c>
      <c r="H246" s="129">
        <v>2</v>
      </c>
      <c r="I246" s="130">
        <v>30</v>
      </c>
      <c r="J246" s="130"/>
      <c r="K246" s="130"/>
      <c r="L246" s="131">
        <v>0</v>
      </c>
      <c r="M246" s="165" t="s">
        <v>1484</v>
      </c>
      <c r="N246" s="162">
        <v>90</v>
      </c>
      <c r="O246" s="162" t="s">
        <v>219</v>
      </c>
      <c r="P246" s="132" t="s">
        <v>1602</v>
      </c>
      <c r="Q246" s="163" t="str">
        <f>MaBM</f>
        <v>CKMX</v>
      </c>
      <c r="R246" s="163" t="str">
        <f>MaKhoa</f>
        <v>KCK</v>
      </c>
      <c r="S246" s="125" t="str">
        <f t="shared" si="3"/>
        <v>KCK-CKMX</v>
      </c>
      <c r="T246" s="164"/>
      <c r="U246" s="164"/>
      <c r="V246" s="164"/>
      <c r="W246" s="164"/>
      <c r="X246" s="164"/>
      <c r="Y246" s="164"/>
      <c r="Z246" s="164"/>
      <c r="AA246" s="164"/>
      <c r="AB246" s="164"/>
      <c r="AC246" s="164"/>
      <c r="AD246" s="164"/>
      <c r="AE246" s="164"/>
      <c r="AF246" s="164"/>
      <c r="AG246" s="164"/>
      <c r="AH246" s="164"/>
      <c r="AI246" s="164"/>
      <c r="AJ246" s="164"/>
      <c r="AK246" s="164"/>
      <c r="AL246" s="164"/>
      <c r="AM246" s="164"/>
      <c r="AN246" s="164"/>
      <c r="AO246" s="164"/>
      <c r="AP246" s="164"/>
      <c r="AQ246" s="164"/>
      <c r="AR246" s="164"/>
      <c r="AS246" s="164"/>
      <c r="AT246" s="164"/>
      <c r="AU246" s="164"/>
      <c r="AV246" s="164"/>
      <c r="AW246" s="164"/>
      <c r="AX246" s="164"/>
      <c r="AY246" s="164"/>
      <c r="AZ246" s="164"/>
      <c r="BA246" s="164"/>
      <c r="BB246" s="164"/>
      <c r="BC246" s="164"/>
      <c r="BD246" s="164"/>
      <c r="BE246" s="164"/>
    </row>
    <row r="247" spans="1:57" x14ac:dyDescent="0.25">
      <c r="A247" s="126" t="s">
        <v>766</v>
      </c>
      <c r="B247" s="126" t="s">
        <v>766</v>
      </c>
      <c r="C247" s="126"/>
      <c r="D247" s="126"/>
      <c r="E247" s="126"/>
      <c r="F247" s="127">
        <v>401</v>
      </c>
      <c r="G247" s="128" t="s">
        <v>767</v>
      </c>
      <c r="H247" s="129">
        <v>2</v>
      </c>
      <c r="I247" s="130">
        <v>30</v>
      </c>
      <c r="J247" s="130"/>
      <c r="K247" s="130"/>
      <c r="L247" s="131">
        <v>0</v>
      </c>
      <c r="M247" s="165" t="s">
        <v>1484</v>
      </c>
      <c r="N247" s="162">
        <v>90</v>
      </c>
      <c r="O247" s="162" t="s">
        <v>219</v>
      </c>
      <c r="P247" s="132" t="s">
        <v>1602</v>
      </c>
      <c r="Q247" s="163" t="str">
        <f>MaBM</f>
        <v>CKMX</v>
      </c>
      <c r="R247" s="163" t="str">
        <f>MaKhoa</f>
        <v>KCK</v>
      </c>
      <c r="S247" s="125" t="str">
        <f t="shared" si="3"/>
        <v>KCK-CKMX</v>
      </c>
      <c r="T247" s="164"/>
      <c r="U247" s="164"/>
      <c r="V247" s="164"/>
      <c r="W247" s="164"/>
      <c r="X247" s="164"/>
      <c r="Y247" s="164"/>
      <c r="Z247" s="164"/>
      <c r="AA247" s="164"/>
      <c r="AB247" s="164" t="s">
        <v>20</v>
      </c>
      <c r="AC247" s="164"/>
      <c r="AD247" s="164"/>
      <c r="AE247" s="164"/>
      <c r="AF247" s="164"/>
      <c r="AG247" s="164"/>
      <c r="AH247" s="164"/>
      <c r="AI247" s="164"/>
      <c r="AJ247" s="164"/>
      <c r="AK247" s="164"/>
      <c r="AL247" s="164"/>
      <c r="AM247" s="164"/>
      <c r="AN247" s="164"/>
      <c r="AO247" s="164"/>
      <c r="AP247" s="164"/>
      <c r="AQ247" s="164"/>
      <c r="AR247" s="164"/>
      <c r="AS247" s="164"/>
      <c r="AT247" s="164"/>
      <c r="AU247" s="164"/>
      <c r="AV247" s="164"/>
      <c r="AW247" s="164"/>
      <c r="AX247" s="164"/>
      <c r="AY247" s="164"/>
      <c r="AZ247" s="164"/>
      <c r="BA247" s="164"/>
      <c r="BB247" s="164"/>
      <c r="BC247" s="164"/>
      <c r="BD247" s="164"/>
      <c r="BE247" s="164"/>
    </row>
    <row r="248" spans="1:57" x14ac:dyDescent="0.25">
      <c r="A248" s="126" t="s">
        <v>1171</v>
      </c>
      <c r="B248" s="126"/>
      <c r="C248" s="126"/>
      <c r="D248" s="126"/>
      <c r="E248" s="126"/>
      <c r="F248" s="127">
        <v>587</v>
      </c>
      <c r="G248" s="128" t="s">
        <v>1172</v>
      </c>
      <c r="H248" s="129">
        <v>2</v>
      </c>
      <c r="I248" s="130">
        <v>30</v>
      </c>
      <c r="J248" s="130"/>
      <c r="K248" s="130"/>
      <c r="L248" s="131">
        <v>0</v>
      </c>
      <c r="M248" s="165" t="s">
        <v>1484</v>
      </c>
      <c r="N248" s="162">
        <v>90</v>
      </c>
      <c r="O248" s="162" t="s">
        <v>219</v>
      </c>
      <c r="P248" s="132" t="s">
        <v>1602</v>
      </c>
      <c r="Q248" s="163" t="str">
        <f>MaBM</f>
        <v>CKMX</v>
      </c>
      <c r="R248" s="163" t="str">
        <f>MaKhoa</f>
        <v>KCK</v>
      </c>
      <c r="S248" s="125" t="str">
        <f t="shared" si="3"/>
        <v>KCK-CKMX</v>
      </c>
      <c r="T248" s="164"/>
      <c r="U248" s="164"/>
      <c r="V248" s="164"/>
      <c r="W248" s="164"/>
      <c r="X248" s="164"/>
      <c r="Y248" s="164"/>
      <c r="Z248" s="164"/>
      <c r="AA248" s="164"/>
      <c r="AB248" s="164" t="s">
        <v>21</v>
      </c>
      <c r="AC248" s="164"/>
      <c r="AD248" s="164"/>
      <c r="AE248" s="164"/>
      <c r="AF248" s="164"/>
      <c r="AG248" s="164"/>
      <c r="AH248" s="164"/>
      <c r="AI248" s="164"/>
      <c r="AJ248" s="164"/>
      <c r="AK248" s="164"/>
      <c r="AL248" s="164"/>
      <c r="AM248" s="164"/>
      <c r="AN248" s="164"/>
      <c r="AO248" s="164"/>
      <c r="AP248" s="164"/>
      <c r="AQ248" s="164"/>
      <c r="AR248" s="164"/>
      <c r="AS248" s="164"/>
      <c r="AT248" s="164"/>
      <c r="AU248" s="164"/>
      <c r="AV248" s="164"/>
      <c r="AW248" s="164"/>
      <c r="AX248" s="164"/>
      <c r="AY248" s="164"/>
      <c r="AZ248" s="164"/>
      <c r="BA248" s="164"/>
      <c r="BB248" s="164"/>
      <c r="BC248" s="164"/>
      <c r="BD248" s="164"/>
      <c r="BE248" s="164"/>
    </row>
    <row r="249" spans="1:57" x14ac:dyDescent="0.25">
      <c r="A249" s="126" t="s">
        <v>1328</v>
      </c>
      <c r="B249" s="126"/>
      <c r="C249" s="126"/>
      <c r="D249" s="126" t="s">
        <v>1329</v>
      </c>
      <c r="E249" s="126"/>
      <c r="F249" s="127">
        <v>655</v>
      </c>
      <c r="G249" s="128" t="s">
        <v>1330</v>
      </c>
      <c r="H249" s="129">
        <v>2</v>
      </c>
      <c r="I249" s="130"/>
      <c r="J249" s="130"/>
      <c r="K249" s="130">
        <v>90</v>
      </c>
      <c r="L249" s="131">
        <v>0</v>
      </c>
      <c r="M249" s="161" t="s">
        <v>2</v>
      </c>
      <c r="N249" s="162"/>
      <c r="O249" s="162" t="s">
        <v>219</v>
      </c>
      <c r="P249" s="132" t="s">
        <v>1602</v>
      </c>
      <c r="Q249" s="163" t="str">
        <f>MaBM</f>
        <v>CKMX</v>
      </c>
      <c r="R249" s="163" t="str">
        <f>MaKhoa</f>
        <v>KCK</v>
      </c>
      <c r="S249" s="125" t="str">
        <f t="shared" si="3"/>
        <v>KCK-CKMX</v>
      </c>
      <c r="T249" s="164"/>
      <c r="U249" s="164"/>
      <c r="V249" s="164"/>
      <c r="W249" s="164"/>
      <c r="X249" s="164"/>
      <c r="Y249" s="164"/>
      <c r="Z249" s="164"/>
      <c r="AA249" s="164"/>
      <c r="AB249" s="164" t="s">
        <v>20</v>
      </c>
      <c r="AC249" s="164"/>
      <c r="AD249" s="164"/>
      <c r="AE249" s="164"/>
      <c r="AF249" s="164"/>
      <c r="AG249" s="164"/>
      <c r="AH249" s="164"/>
      <c r="AI249" s="164"/>
      <c r="AJ249" s="164"/>
      <c r="AK249" s="164"/>
      <c r="AL249" s="164"/>
      <c r="AM249" s="164"/>
      <c r="AN249" s="164"/>
      <c r="AO249" s="164"/>
      <c r="AP249" s="164"/>
      <c r="AQ249" s="164"/>
      <c r="AR249" s="164"/>
      <c r="AS249" s="164"/>
      <c r="AT249" s="164"/>
      <c r="AU249" s="164" t="s">
        <v>20</v>
      </c>
      <c r="AV249" s="164"/>
      <c r="AW249" s="164"/>
      <c r="AX249" s="164"/>
      <c r="AY249" s="164"/>
      <c r="AZ249" s="164"/>
      <c r="BA249" s="164"/>
      <c r="BB249" s="164"/>
      <c r="BC249" s="164"/>
      <c r="BD249" s="164"/>
      <c r="BE249" s="164"/>
    </row>
    <row r="250" spans="1:57" ht="25.5" x14ac:dyDescent="0.25">
      <c r="A250" s="126" t="s">
        <v>1334</v>
      </c>
      <c r="B250" s="126"/>
      <c r="C250" s="126"/>
      <c r="D250" s="126" t="s">
        <v>1335</v>
      </c>
      <c r="E250" s="126"/>
      <c r="F250" s="127">
        <v>657</v>
      </c>
      <c r="G250" s="128" t="s">
        <v>1336</v>
      </c>
      <c r="H250" s="129">
        <v>4</v>
      </c>
      <c r="I250" s="130"/>
      <c r="J250" s="130"/>
      <c r="K250" s="130">
        <v>180</v>
      </c>
      <c r="L250" s="131">
        <v>0</v>
      </c>
      <c r="M250" s="161" t="s">
        <v>2</v>
      </c>
      <c r="N250" s="162"/>
      <c r="O250" s="162" t="s">
        <v>219</v>
      </c>
      <c r="P250" s="132" t="s">
        <v>1602</v>
      </c>
      <c r="Q250" s="163" t="str">
        <f>MaBM</f>
        <v>CKMX</v>
      </c>
      <c r="R250" s="163" t="str">
        <f>MaKhoa</f>
        <v>KCK</v>
      </c>
      <c r="S250" s="125" t="str">
        <f t="shared" si="3"/>
        <v>KCK-CKMX</v>
      </c>
      <c r="T250" s="164"/>
      <c r="U250" s="164"/>
      <c r="V250" s="164"/>
      <c r="W250" s="164"/>
      <c r="X250" s="164"/>
      <c r="Y250" s="164"/>
      <c r="Z250" s="164"/>
      <c r="AA250" s="164"/>
      <c r="AB250" s="164" t="s">
        <v>20</v>
      </c>
      <c r="AC250" s="164"/>
      <c r="AD250" s="164"/>
      <c r="AE250" s="164"/>
      <c r="AF250" s="164"/>
      <c r="AG250" s="164"/>
      <c r="AH250" s="164"/>
      <c r="AI250" s="164"/>
      <c r="AJ250" s="164"/>
      <c r="AK250" s="164"/>
      <c r="AL250" s="164"/>
      <c r="AM250" s="164"/>
      <c r="AN250" s="164"/>
      <c r="AO250" s="164"/>
      <c r="AP250" s="164"/>
      <c r="AQ250" s="164"/>
      <c r="AR250" s="164"/>
      <c r="AS250" s="164"/>
      <c r="AT250" s="164"/>
      <c r="AU250" s="164" t="s">
        <v>20</v>
      </c>
      <c r="AV250" s="164"/>
      <c r="AW250" s="164"/>
      <c r="AX250" s="164"/>
      <c r="AY250" s="164"/>
      <c r="AZ250" s="164"/>
      <c r="BA250" s="164"/>
      <c r="BB250" s="164"/>
      <c r="BC250" s="164"/>
      <c r="BD250" s="164"/>
      <c r="BE250" s="164"/>
    </row>
    <row r="251" spans="1:57" x14ac:dyDescent="0.25">
      <c r="A251" s="126" t="s">
        <v>1331</v>
      </c>
      <c r="B251" s="126"/>
      <c r="C251" s="126"/>
      <c r="D251" s="126" t="s">
        <v>1332</v>
      </c>
      <c r="E251" s="126"/>
      <c r="F251" s="127">
        <v>656</v>
      </c>
      <c r="G251" s="128" t="s">
        <v>1333</v>
      </c>
      <c r="H251" s="129">
        <v>3</v>
      </c>
      <c r="I251" s="130"/>
      <c r="J251" s="130"/>
      <c r="K251" s="130">
        <v>135</v>
      </c>
      <c r="L251" s="131">
        <v>0</v>
      </c>
      <c r="M251" s="161" t="s">
        <v>2</v>
      </c>
      <c r="N251" s="162"/>
      <c r="O251" s="162" t="s">
        <v>219</v>
      </c>
      <c r="P251" s="132" t="s">
        <v>1602</v>
      </c>
      <c r="Q251" s="163" t="str">
        <f>MaBM</f>
        <v>CKMX</v>
      </c>
      <c r="R251" s="163" t="str">
        <f>MaKhoa</f>
        <v>KCK</v>
      </c>
      <c r="S251" s="125" t="str">
        <f t="shared" si="3"/>
        <v>KCK-CKMX</v>
      </c>
      <c r="T251" s="164"/>
      <c r="U251" s="164"/>
      <c r="V251" s="164"/>
      <c r="W251" s="164"/>
      <c r="X251" s="164"/>
      <c r="Y251" s="164"/>
      <c r="Z251" s="164"/>
      <c r="AA251" s="164"/>
      <c r="AB251" s="164" t="s">
        <v>20</v>
      </c>
      <c r="AC251" s="164"/>
      <c r="AD251" s="164"/>
      <c r="AE251" s="164"/>
      <c r="AF251" s="164"/>
      <c r="AG251" s="164"/>
      <c r="AH251" s="164"/>
      <c r="AI251" s="164"/>
      <c r="AJ251" s="164"/>
      <c r="AK251" s="164"/>
      <c r="AL251" s="164"/>
      <c r="AM251" s="164"/>
      <c r="AN251" s="164"/>
      <c r="AO251" s="164"/>
      <c r="AP251" s="164"/>
      <c r="AQ251" s="164"/>
      <c r="AR251" s="164"/>
      <c r="AS251" s="164"/>
      <c r="AT251" s="164"/>
      <c r="AU251" s="164" t="s">
        <v>20</v>
      </c>
      <c r="AV251" s="164"/>
      <c r="AW251" s="164"/>
      <c r="AX251" s="164"/>
      <c r="AY251" s="164"/>
      <c r="AZ251" s="164"/>
      <c r="BA251" s="164"/>
      <c r="BB251" s="164"/>
      <c r="BC251" s="164"/>
      <c r="BD251" s="164"/>
      <c r="BE251" s="164"/>
    </row>
    <row r="252" spans="1:57" x14ac:dyDescent="0.25">
      <c r="A252" s="126" t="s">
        <v>1423</v>
      </c>
      <c r="B252" s="126" t="s">
        <v>1423</v>
      </c>
      <c r="C252" s="126"/>
      <c r="D252" s="126" t="s">
        <v>1424</v>
      </c>
      <c r="E252" s="126"/>
      <c r="F252" s="127">
        <v>697</v>
      </c>
      <c r="G252" s="128" t="s">
        <v>1415</v>
      </c>
      <c r="H252" s="129">
        <v>4</v>
      </c>
      <c r="I252" s="130"/>
      <c r="J252" s="130"/>
      <c r="K252" s="130">
        <v>180</v>
      </c>
      <c r="L252" s="131">
        <v>0</v>
      </c>
      <c r="M252" s="161" t="s">
        <v>1511</v>
      </c>
      <c r="N252" s="162"/>
      <c r="O252" s="162" t="s">
        <v>219</v>
      </c>
      <c r="P252" s="132" t="s">
        <v>1602</v>
      </c>
      <c r="Q252" s="163" t="str">
        <f>MaBM</f>
        <v>CKMX</v>
      </c>
      <c r="R252" s="163" t="str">
        <f>MaKhoa</f>
        <v>KCK</v>
      </c>
      <c r="S252" s="125" t="str">
        <f t="shared" si="3"/>
        <v>KCK-CKMX</v>
      </c>
      <c r="T252" s="164"/>
      <c r="U252" s="164"/>
      <c r="V252" s="164"/>
      <c r="W252" s="164"/>
      <c r="X252" s="164"/>
      <c r="Y252" s="164"/>
      <c r="Z252" s="164"/>
      <c r="AA252" s="164"/>
      <c r="AB252" s="164" t="s">
        <v>20</v>
      </c>
      <c r="AC252" s="164"/>
      <c r="AD252" s="164"/>
      <c r="AE252" s="164"/>
      <c r="AF252" s="164"/>
      <c r="AG252" s="164"/>
      <c r="AH252" s="164"/>
      <c r="AI252" s="164"/>
      <c r="AJ252" s="164"/>
      <c r="AK252" s="164"/>
      <c r="AL252" s="164"/>
      <c r="AM252" s="164"/>
      <c r="AN252" s="164"/>
      <c r="AO252" s="164"/>
      <c r="AP252" s="164"/>
      <c r="AQ252" s="164"/>
      <c r="AR252" s="164"/>
      <c r="AS252" s="164"/>
      <c r="AT252" s="164"/>
      <c r="AU252" s="164" t="s">
        <v>20</v>
      </c>
      <c r="AV252" s="164"/>
      <c r="AW252" s="164"/>
      <c r="AX252" s="164"/>
      <c r="AY252" s="164"/>
      <c r="AZ252" s="164"/>
      <c r="BA252" s="164"/>
      <c r="BB252" s="164"/>
      <c r="BC252" s="164"/>
      <c r="BD252" s="164"/>
      <c r="BE252" s="164"/>
    </row>
    <row r="253" spans="1:57" x14ac:dyDescent="0.25">
      <c r="A253" s="126" t="s">
        <v>256</v>
      </c>
      <c r="B253" s="126"/>
      <c r="C253" s="126"/>
      <c r="D253" s="126"/>
      <c r="E253" s="126"/>
      <c r="F253" s="127">
        <v>119</v>
      </c>
      <c r="G253" s="128" t="s">
        <v>257</v>
      </c>
      <c r="H253" s="129">
        <v>4</v>
      </c>
      <c r="I253" s="130">
        <v>60</v>
      </c>
      <c r="J253" s="130"/>
      <c r="K253" s="130"/>
      <c r="L253" s="131">
        <v>0</v>
      </c>
      <c r="M253" s="165" t="s">
        <v>1484</v>
      </c>
      <c r="N253" s="162">
        <v>90</v>
      </c>
      <c r="O253" s="162" t="s">
        <v>219</v>
      </c>
      <c r="P253" s="132" t="s">
        <v>1602</v>
      </c>
      <c r="Q253" s="163" t="str">
        <f>MaBM</f>
        <v>CKMX</v>
      </c>
      <c r="R253" s="163" t="str">
        <f>MaKhoa</f>
        <v>KCK</v>
      </c>
      <c r="S253" s="125" t="str">
        <f t="shared" si="3"/>
        <v>KCK-CKMX</v>
      </c>
      <c r="T253" s="164"/>
      <c r="U253" s="164"/>
      <c r="V253" s="164"/>
      <c r="W253" s="164"/>
      <c r="X253" s="164"/>
      <c r="Y253" s="164"/>
      <c r="Z253" s="164"/>
      <c r="AA253" s="164"/>
      <c r="AB253" s="164" t="s">
        <v>20</v>
      </c>
      <c r="AC253" s="164"/>
      <c r="AD253" s="164"/>
      <c r="AE253" s="164"/>
      <c r="AF253" s="164"/>
      <c r="AG253" s="164"/>
      <c r="AH253" s="164"/>
      <c r="AI253" s="164"/>
      <c r="AJ253" s="164"/>
      <c r="AK253" s="164"/>
      <c r="AL253" s="164"/>
      <c r="AM253" s="164"/>
      <c r="AN253" s="164"/>
      <c r="AO253" s="164"/>
      <c r="AP253" s="164"/>
      <c r="AQ253" s="164"/>
      <c r="AR253" s="164"/>
      <c r="AS253" s="164"/>
      <c r="AT253" s="164"/>
      <c r="AU253" s="164"/>
      <c r="AV253" s="164"/>
      <c r="AW253" s="164"/>
      <c r="AX253" s="164"/>
      <c r="AY253" s="164"/>
      <c r="AZ253" s="164"/>
      <c r="BA253" s="164"/>
      <c r="BB253" s="164"/>
      <c r="BC253" s="164"/>
      <c r="BD253" s="164"/>
      <c r="BE253" s="164"/>
    </row>
    <row r="254" spans="1:57" x14ac:dyDescent="0.25">
      <c r="A254" s="126"/>
      <c r="B254" s="126" t="s">
        <v>258</v>
      </c>
      <c r="C254" s="126"/>
      <c r="D254" s="126"/>
      <c r="E254" s="126"/>
      <c r="F254" s="127">
        <v>120</v>
      </c>
      <c r="G254" s="128" t="s">
        <v>257</v>
      </c>
      <c r="H254" s="129">
        <v>2</v>
      </c>
      <c r="I254" s="130">
        <v>30</v>
      </c>
      <c r="J254" s="130"/>
      <c r="K254" s="130"/>
      <c r="L254" s="131">
        <v>0</v>
      </c>
      <c r="M254" s="165" t="s">
        <v>1484</v>
      </c>
      <c r="N254" s="162">
        <v>90</v>
      </c>
      <c r="O254" s="162" t="s">
        <v>219</v>
      </c>
      <c r="P254" s="132" t="s">
        <v>1602</v>
      </c>
      <c r="Q254" s="163" t="str">
        <f>MaBM</f>
        <v>CKMX</v>
      </c>
      <c r="R254" s="163" t="str">
        <f>MaKhoa</f>
        <v>KCK</v>
      </c>
      <c r="S254" s="125" t="str">
        <f t="shared" si="3"/>
        <v>KCK-CKMX</v>
      </c>
      <c r="T254" s="164"/>
      <c r="U254" s="164"/>
      <c r="V254" s="164"/>
      <c r="W254" s="164"/>
      <c r="X254" s="164"/>
      <c r="Y254" s="164"/>
      <c r="Z254" s="164"/>
      <c r="AA254" s="164"/>
      <c r="AB254" s="164"/>
      <c r="AC254" s="164"/>
      <c r="AD254" s="164"/>
      <c r="AE254" s="164"/>
      <c r="AF254" s="164"/>
      <c r="AG254" s="164"/>
      <c r="AH254" s="164"/>
      <c r="AI254" s="164"/>
      <c r="AJ254" s="164"/>
      <c r="AK254" s="164"/>
      <c r="AL254" s="164"/>
      <c r="AM254" s="164"/>
      <c r="AN254" s="164"/>
      <c r="AO254" s="164"/>
      <c r="AP254" s="164"/>
      <c r="AQ254" s="164"/>
      <c r="AR254" s="164"/>
      <c r="AS254" s="164"/>
      <c r="AT254" s="164"/>
      <c r="AU254" s="164"/>
      <c r="AV254" s="164"/>
      <c r="AW254" s="164"/>
      <c r="AX254" s="164"/>
      <c r="AY254" s="164"/>
      <c r="AZ254" s="164"/>
      <c r="BA254" s="164"/>
      <c r="BB254" s="164"/>
      <c r="BC254" s="164"/>
      <c r="BD254" s="164"/>
      <c r="BE254" s="164"/>
    </row>
    <row r="255" spans="1:57" x14ac:dyDescent="0.25">
      <c r="A255" s="126"/>
      <c r="B255" s="126"/>
      <c r="C255" s="126"/>
      <c r="D255" s="126" t="s">
        <v>259</v>
      </c>
      <c r="E255" s="126"/>
      <c r="F255" s="127">
        <v>121</v>
      </c>
      <c r="G255" s="128" t="s">
        <v>257</v>
      </c>
      <c r="H255" s="129">
        <v>3</v>
      </c>
      <c r="I255" s="130">
        <v>45</v>
      </c>
      <c r="J255" s="130"/>
      <c r="K255" s="130"/>
      <c r="L255" s="131">
        <v>0</v>
      </c>
      <c r="M255" s="165" t="s">
        <v>1484</v>
      </c>
      <c r="N255" s="162">
        <v>90</v>
      </c>
      <c r="O255" s="162" t="s">
        <v>219</v>
      </c>
      <c r="P255" s="132" t="s">
        <v>1602</v>
      </c>
      <c r="Q255" s="163" t="str">
        <f>MaBM</f>
        <v>CKMX</v>
      </c>
      <c r="R255" s="163" t="str">
        <f>MaKhoa</f>
        <v>KCK</v>
      </c>
      <c r="S255" s="125" t="str">
        <f t="shared" si="3"/>
        <v>KCK-CKMX</v>
      </c>
      <c r="T255" s="164"/>
      <c r="U255" s="164"/>
      <c r="V255" s="164"/>
      <c r="W255" s="164"/>
      <c r="X255" s="164"/>
      <c r="Y255" s="164"/>
      <c r="Z255" s="164"/>
      <c r="AA255" s="164"/>
      <c r="AB255" s="164"/>
      <c r="AC255" s="164"/>
      <c r="AD255" s="164"/>
      <c r="AE255" s="164"/>
      <c r="AF255" s="164"/>
      <c r="AG255" s="164"/>
      <c r="AH255" s="164"/>
      <c r="AI255" s="164"/>
      <c r="AJ255" s="164"/>
      <c r="AK255" s="164"/>
      <c r="AL255" s="164"/>
      <c r="AM255" s="164"/>
      <c r="AN255" s="164"/>
      <c r="AO255" s="164"/>
      <c r="AP255" s="164"/>
      <c r="AQ255" s="164"/>
      <c r="AR255" s="164"/>
      <c r="AS255" s="164"/>
      <c r="AT255" s="164"/>
      <c r="AU255" s="164" t="s">
        <v>20</v>
      </c>
      <c r="AV255" s="164"/>
      <c r="AW255" s="164"/>
      <c r="AX255" s="164"/>
      <c r="AY255" s="164"/>
      <c r="AZ255" s="164"/>
      <c r="BA255" s="164"/>
      <c r="BB255" s="164"/>
      <c r="BC255" s="164"/>
      <c r="BD255" s="164"/>
      <c r="BE255" s="164"/>
    </row>
    <row r="256" spans="1:57" x14ac:dyDescent="0.25">
      <c r="A256" s="126" t="s">
        <v>1922</v>
      </c>
      <c r="B256" s="126"/>
      <c r="C256" s="126"/>
      <c r="D256" s="126"/>
      <c r="E256" s="126"/>
      <c r="F256" s="127">
        <v>847</v>
      </c>
      <c r="G256" s="128" t="s">
        <v>1923</v>
      </c>
      <c r="H256" s="129">
        <v>2</v>
      </c>
      <c r="I256" s="130"/>
      <c r="J256" s="130"/>
      <c r="K256" s="130"/>
      <c r="L256" s="131">
        <v>0</v>
      </c>
      <c r="M256" s="165"/>
      <c r="N256" s="162"/>
      <c r="O256" s="162" t="s">
        <v>1629</v>
      </c>
      <c r="P256" s="132" t="s">
        <v>1602</v>
      </c>
      <c r="Q256" s="163" t="str">
        <f>MaBM</f>
        <v>CKOT</v>
      </c>
      <c r="R256" s="163" t="str">
        <f>MaKhoa</f>
        <v>KCK</v>
      </c>
      <c r="S256" s="125" t="str">
        <f t="shared" si="3"/>
        <v>KCK-CKOT</v>
      </c>
      <c r="T256" s="164"/>
      <c r="U256" s="164"/>
      <c r="V256" s="164"/>
      <c r="W256" s="164"/>
      <c r="X256" s="164"/>
      <c r="Y256" s="164"/>
      <c r="Z256" s="164"/>
      <c r="AA256" s="164"/>
      <c r="AB256" s="164"/>
      <c r="AC256" s="164"/>
      <c r="AD256" s="164"/>
      <c r="AE256" s="164"/>
      <c r="AF256" s="164"/>
      <c r="AG256" s="164"/>
      <c r="AH256" s="164"/>
      <c r="AI256" s="164"/>
      <c r="AJ256" s="164"/>
      <c r="AK256" s="164"/>
      <c r="AL256" s="164"/>
      <c r="AM256" s="164"/>
      <c r="AN256" s="164"/>
      <c r="AO256" s="164"/>
      <c r="AP256" s="164"/>
      <c r="AQ256" s="164"/>
      <c r="AR256" s="164"/>
      <c r="AS256" s="164"/>
      <c r="AT256" s="164"/>
      <c r="AU256" s="164"/>
      <c r="AV256" s="164"/>
      <c r="AW256" s="164"/>
      <c r="AX256" s="164"/>
      <c r="AY256" s="164"/>
      <c r="AZ256" s="164"/>
      <c r="BA256" s="164"/>
      <c r="BB256" s="164"/>
      <c r="BC256" s="164"/>
      <c r="BD256" s="164"/>
      <c r="BE256" s="164"/>
    </row>
    <row r="257" spans="1:57" x14ac:dyDescent="0.25">
      <c r="A257" s="126" t="s">
        <v>991</v>
      </c>
      <c r="B257" s="126"/>
      <c r="C257" s="126"/>
      <c r="D257" s="126" t="s">
        <v>992</v>
      </c>
      <c r="E257" s="126"/>
      <c r="F257" s="127">
        <v>503</v>
      </c>
      <c r="G257" s="128" t="s">
        <v>993</v>
      </c>
      <c r="H257" s="129">
        <v>3</v>
      </c>
      <c r="I257" s="130">
        <v>45</v>
      </c>
      <c r="J257" s="130"/>
      <c r="K257" s="130"/>
      <c r="L257" s="131">
        <v>0</v>
      </c>
      <c r="M257" s="165"/>
      <c r="N257" s="162"/>
      <c r="O257" s="162" t="s">
        <v>1629</v>
      </c>
      <c r="P257" s="132" t="s">
        <v>1602</v>
      </c>
      <c r="Q257" s="163" t="str">
        <f>MaBM</f>
        <v>CKOT</v>
      </c>
      <c r="R257" s="163" t="str">
        <f>MaKhoa</f>
        <v>KCK</v>
      </c>
      <c r="S257" s="125" t="str">
        <f t="shared" si="3"/>
        <v>KCK-CKOT</v>
      </c>
      <c r="T257" s="164"/>
      <c r="U257" s="164"/>
      <c r="V257" s="164"/>
      <c r="W257" s="164"/>
      <c r="X257" s="164"/>
      <c r="Y257" s="164"/>
      <c r="Z257" s="164"/>
      <c r="AA257" s="164"/>
      <c r="AB257" s="164"/>
      <c r="AC257" s="164"/>
      <c r="AD257" s="164"/>
      <c r="AE257" s="164"/>
      <c r="AF257" s="164"/>
      <c r="AG257" s="164"/>
      <c r="AH257" s="164"/>
      <c r="AI257" s="164"/>
      <c r="AJ257" s="164" t="s">
        <v>20</v>
      </c>
      <c r="AK257" s="164"/>
      <c r="AL257" s="164"/>
      <c r="AM257" s="164"/>
      <c r="AN257" s="164"/>
      <c r="AO257" s="164"/>
      <c r="AP257" s="164"/>
      <c r="AQ257" s="164"/>
      <c r="AR257" s="164"/>
      <c r="AS257" s="164"/>
      <c r="AT257" s="164"/>
      <c r="AU257" s="164"/>
      <c r="AV257" s="164"/>
      <c r="AW257" s="164"/>
      <c r="AX257" s="164"/>
      <c r="AY257" s="164"/>
      <c r="AZ257" s="164"/>
      <c r="BA257" s="164"/>
      <c r="BB257" s="164"/>
      <c r="BC257" s="164" t="s">
        <v>20</v>
      </c>
      <c r="BD257" s="164"/>
      <c r="BE257" s="164"/>
    </row>
    <row r="258" spans="1:57" x14ac:dyDescent="0.25">
      <c r="A258" s="126" t="s">
        <v>1917</v>
      </c>
      <c r="B258" s="126"/>
      <c r="C258" s="126"/>
      <c r="D258" s="126"/>
      <c r="E258" s="126"/>
      <c r="F258" s="127">
        <v>844</v>
      </c>
      <c r="G258" s="128" t="s">
        <v>993</v>
      </c>
      <c r="H258" s="129">
        <v>2</v>
      </c>
      <c r="I258" s="130"/>
      <c r="J258" s="130"/>
      <c r="K258" s="130"/>
      <c r="L258" s="131">
        <v>0</v>
      </c>
      <c r="M258" s="165"/>
      <c r="N258" s="162"/>
      <c r="O258" s="162" t="s">
        <v>1629</v>
      </c>
      <c r="P258" s="132" t="s">
        <v>1602</v>
      </c>
      <c r="Q258" s="163" t="str">
        <f>MaBM</f>
        <v>CKOT</v>
      </c>
      <c r="R258" s="163" t="str">
        <f>MaKhoa</f>
        <v>KCK</v>
      </c>
      <c r="S258" s="125" t="str">
        <f t="shared" si="3"/>
        <v>KCK-CKOT</v>
      </c>
      <c r="T258" s="164"/>
      <c r="U258" s="164"/>
      <c r="V258" s="164"/>
      <c r="W258" s="164"/>
      <c r="X258" s="164"/>
      <c r="Y258" s="164"/>
      <c r="Z258" s="164"/>
      <c r="AA258" s="164"/>
      <c r="AB258" s="164"/>
      <c r="AC258" s="164"/>
      <c r="AD258" s="164"/>
      <c r="AE258" s="164"/>
      <c r="AF258" s="164"/>
      <c r="AG258" s="164"/>
      <c r="AH258" s="164"/>
      <c r="AI258" s="164"/>
      <c r="AJ258" s="164"/>
      <c r="AK258" s="164"/>
      <c r="AL258" s="164"/>
      <c r="AM258" s="164"/>
      <c r="AN258" s="164"/>
      <c r="AO258" s="164"/>
      <c r="AP258" s="164"/>
      <c r="AQ258" s="164"/>
      <c r="AR258" s="164"/>
      <c r="AS258" s="164"/>
      <c r="AT258" s="164"/>
      <c r="AU258" s="164"/>
      <c r="AV258" s="164"/>
      <c r="AW258" s="164"/>
      <c r="AX258" s="164"/>
      <c r="AY258" s="164"/>
      <c r="AZ258" s="164"/>
      <c r="BA258" s="164"/>
      <c r="BB258" s="164"/>
      <c r="BC258" s="164"/>
      <c r="BD258" s="164"/>
      <c r="BE258" s="164"/>
    </row>
    <row r="259" spans="1:57" x14ac:dyDescent="0.25">
      <c r="A259" s="126" t="s">
        <v>735</v>
      </c>
      <c r="B259" s="126"/>
      <c r="C259" s="126"/>
      <c r="D259" s="126"/>
      <c r="E259" s="126"/>
      <c r="F259" s="127">
        <v>382</v>
      </c>
      <c r="G259" s="128" t="s">
        <v>736</v>
      </c>
      <c r="H259" s="129">
        <v>4</v>
      </c>
      <c r="I259" s="130">
        <v>45</v>
      </c>
      <c r="J259" s="130">
        <v>30</v>
      </c>
      <c r="K259" s="130"/>
      <c r="L259" s="131">
        <v>0</v>
      </c>
      <c r="M259" s="165" t="s">
        <v>1511</v>
      </c>
      <c r="N259" s="162">
        <v>90</v>
      </c>
      <c r="O259" s="162" t="s">
        <v>1629</v>
      </c>
      <c r="P259" s="132" t="s">
        <v>1602</v>
      </c>
      <c r="Q259" s="163" t="str">
        <f>MaBM</f>
        <v>CKOT</v>
      </c>
      <c r="R259" s="163" t="str">
        <f>MaKhoa</f>
        <v>KCK</v>
      </c>
      <c r="S259" s="125" t="str">
        <f t="shared" si="3"/>
        <v>KCK-CKOT</v>
      </c>
      <c r="T259" s="164"/>
      <c r="U259" s="164"/>
      <c r="V259" s="164"/>
      <c r="W259" s="164"/>
      <c r="X259" s="164"/>
      <c r="Y259" s="164"/>
      <c r="Z259" s="164"/>
      <c r="AA259" s="164" t="s">
        <v>20</v>
      </c>
      <c r="AB259" s="164"/>
      <c r="AC259" s="164"/>
      <c r="AD259" s="164"/>
      <c r="AE259" s="164"/>
      <c r="AF259" s="164"/>
      <c r="AG259" s="164"/>
      <c r="AH259" s="164"/>
      <c r="AI259" s="164"/>
      <c r="AJ259" s="164"/>
      <c r="AK259" s="164"/>
      <c r="AL259" s="164"/>
      <c r="AM259" s="164"/>
      <c r="AN259" s="164"/>
      <c r="AO259" s="164"/>
      <c r="AP259" s="164"/>
      <c r="AQ259" s="164"/>
      <c r="AR259" s="164"/>
      <c r="AS259" s="164"/>
      <c r="AT259" s="164"/>
      <c r="AU259" s="164"/>
      <c r="AV259" s="164"/>
      <c r="AW259" s="164"/>
      <c r="AX259" s="164"/>
      <c r="AY259" s="164"/>
      <c r="AZ259" s="164"/>
      <c r="BA259" s="164"/>
      <c r="BB259" s="164"/>
      <c r="BC259" s="164"/>
      <c r="BD259" s="164"/>
      <c r="BE259" s="164"/>
    </row>
    <row r="260" spans="1:57" x14ac:dyDescent="0.25">
      <c r="A260" s="126"/>
      <c r="B260" s="126" t="s">
        <v>737</v>
      </c>
      <c r="C260" s="126" t="s">
        <v>1714</v>
      </c>
      <c r="D260" s="126"/>
      <c r="E260" s="126"/>
      <c r="F260" s="127">
        <v>383</v>
      </c>
      <c r="G260" s="128" t="s">
        <v>736</v>
      </c>
      <c r="H260" s="129">
        <v>2</v>
      </c>
      <c r="I260" s="130">
        <v>30</v>
      </c>
      <c r="J260" s="130"/>
      <c r="K260" s="130"/>
      <c r="L260" s="131">
        <v>0</v>
      </c>
      <c r="M260" s="165"/>
      <c r="N260" s="162"/>
      <c r="O260" s="162" t="s">
        <v>1629</v>
      </c>
      <c r="P260" s="132" t="s">
        <v>1602</v>
      </c>
      <c r="Q260" s="163" t="str">
        <f>MaBM</f>
        <v>CKOT</v>
      </c>
      <c r="R260" s="163" t="str">
        <f>MaKhoa</f>
        <v>KCK</v>
      </c>
      <c r="S260" s="125" t="str">
        <f t="shared" ref="S260:S323" si="4">+R260&amp;"-"&amp;Q260</f>
        <v>KCK-CKOT</v>
      </c>
      <c r="T260" s="164"/>
      <c r="U260" s="164"/>
      <c r="V260" s="164"/>
      <c r="W260" s="164"/>
      <c r="X260" s="164"/>
      <c r="Y260" s="164"/>
      <c r="Z260" s="164"/>
      <c r="AA260" s="164"/>
      <c r="AB260" s="164"/>
      <c r="AC260" s="164"/>
      <c r="AD260" s="164"/>
      <c r="AE260" s="164"/>
      <c r="AF260" s="164"/>
      <c r="AG260" s="164"/>
      <c r="AH260" s="164"/>
      <c r="AI260" s="164"/>
      <c r="AJ260" s="164"/>
      <c r="AK260" s="164"/>
      <c r="AL260" s="164"/>
      <c r="AM260" s="164"/>
      <c r="AN260" s="164"/>
      <c r="AO260" s="164"/>
      <c r="AP260" s="164"/>
      <c r="AQ260" s="164"/>
      <c r="AR260" s="164"/>
      <c r="AS260" s="164"/>
      <c r="AT260" s="164"/>
      <c r="AU260" s="164"/>
      <c r="AV260" s="164"/>
      <c r="AW260" s="164"/>
      <c r="AX260" s="164"/>
      <c r="AY260" s="164"/>
      <c r="AZ260" s="164"/>
      <c r="BA260" s="164"/>
      <c r="BB260" s="164"/>
      <c r="BC260" s="164"/>
      <c r="BD260" s="164"/>
      <c r="BE260" s="164"/>
    </row>
    <row r="261" spans="1:57" x14ac:dyDescent="0.25">
      <c r="A261" s="126"/>
      <c r="B261" s="126"/>
      <c r="C261" s="126"/>
      <c r="D261" s="126" t="s">
        <v>738</v>
      </c>
      <c r="E261" s="126"/>
      <c r="F261" s="127">
        <v>384</v>
      </c>
      <c r="G261" s="128" t="s">
        <v>736</v>
      </c>
      <c r="H261" s="129">
        <v>3</v>
      </c>
      <c r="I261" s="130">
        <v>30</v>
      </c>
      <c r="J261" s="130">
        <v>30</v>
      </c>
      <c r="K261" s="130"/>
      <c r="L261" s="131">
        <v>0</v>
      </c>
      <c r="M261" s="165" t="s">
        <v>1484</v>
      </c>
      <c r="N261" s="162"/>
      <c r="O261" s="162" t="s">
        <v>1629</v>
      </c>
      <c r="P261" s="132" t="s">
        <v>1602</v>
      </c>
      <c r="Q261" s="163" t="str">
        <f>MaBM</f>
        <v>CKOT</v>
      </c>
      <c r="R261" s="163" t="str">
        <f>MaKhoa</f>
        <v>KCK</v>
      </c>
      <c r="S261" s="125" t="str">
        <f t="shared" si="4"/>
        <v>KCK-CKOT</v>
      </c>
      <c r="T261" s="164"/>
      <c r="U261" s="164"/>
      <c r="V261" s="164"/>
      <c r="W261" s="164"/>
      <c r="X261" s="164"/>
      <c r="Y261" s="164"/>
      <c r="Z261" s="164"/>
      <c r="AA261" s="164"/>
      <c r="AB261" s="164"/>
      <c r="AC261" s="164"/>
      <c r="AD261" s="164"/>
      <c r="AE261" s="164"/>
      <c r="AF261" s="164"/>
      <c r="AG261" s="164"/>
      <c r="AH261" s="164"/>
      <c r="AI261" s="164"/>
      <c r="AJ261" s="164"/>
      <c r="AK261" s="164"/>
      <c r="AL261" s="164"/>
      <c r="AM261" s="164"/>
      <c r="AN261" s="164"/>
      <c r="AO261" s="164"/>
      <c r="AP261" s="164"/>
      <c r="AQ261" s="164"/>
      <c r="AR261" s="164"/>
      <c r="AS261" s="164"/>
      <c r="AT261" s="164" t="s">
        <v>20</v>
      </c>
      <c r="AU261" s="164"/>
      <c r="AV261" s="164"/>
      <c r="AW261" s="164"/>
      <c r="AX261" s="164"/>
      <c r="AY261" s="164"/>
      <c r="AZ261" s="164"/>
      <c r="BA261" s="164"/>
      <c r="BB261" s="164"/>
      <c r="BC261" s="164"/>
      <c r="BD261" s="164"/>
      <c r="BE261" s="164"/>
    </row>
    <row r="262" spans="1:57" x14ac:dyDescent="0.25">
      <c r="A262" s="126" t="s">
        <v>729</v>
      </c>
      <c r="B262" s="126" t="s">
        <v>729</v>
      </c>
      <c r="C262" s="126" t="s">
        <v>729</v>
      </c>
      <c r="D262" s="126"/>
      <c r="E262" s="126"/>
      <c r="F262" s="127">
        <v>379</v>
      </c>
      <c r="G262" s="128" t="s">
        <v>730</v>
      </c>
      <c r="H262" s="129">
        <v>3</v>
      </c>
      <c r="I262" s="130">
        <v>30</v>
      </c>
      <c r="J262" s="130">
        <v>30</v>
      </c>
      <c r="K262" s="130"/>
      <c r="L262" s="131">
        <v>0</v>
      </c>
      <c r="M262" s="165" t="s">
        <v>1484</v>
      </c>
      <c r="N262" s="162">
        <v>90</v>
      </c>
      <c r="O262" s="162" t="s">
        <v>1629</v>
      </c>
      <c r="P262" s="132" t="s">
        <v>1602</v>
      </c>
      <c r="Q262" s="163" t="str">
        <f>MaBM</f>
        <v>CKOT</v>
      </c>
      <c r="R262" s="163" t="str">
        <f>MaKhoa</f>
        <v>KCK</v>
      </c>
      <c r="S262" s="125" t="str">
        <f t="shared" si="4"/>
        <v>KCK-CKOT</v>
      </c>
      <c r="T262" s="164"/>
      <c r="U262" s="164"/>
      <c r="V262" s="164"/>
      <c r="W262" s="164"/>
      <c r="X262" s="164"/>
      <c r="Y262" s="164"/>
      <c r="Z262" s="164"/>
      <c r="AA262" s="164" t="s">
        <v>20</v>
      </c>
      <c r="AB262" s="164"/>
      <c r="AC262" s="164"/>
      <c r="AD262" s="164"/>
      <c r="AE262" s="164"/>
      <c r="AF262" s="164"/>
      <c r="AG262" s="164"/>
      <c r="AH262" s="164"/>
      <c r="AI262" s="164"/>
      <c r="AJ262" s="164"/>
      <c r="AK262" s="164"/>
      <c r="AL262" s="164"/>
      <c r="AM262" s="164"/>
      <c r="AN262" s="164"/>
      <c r="AO262" s="164"/>
      <c r="AP262" s="164"/>
      <c r="AQ262" s="164"/>
      <c r="AR262" s="164"/>
      <c r="AS262" s="164"/>
      <c r="AT262" s="164"/>
      <c r="AU262" s="164"/>
      <c r="AV262" s="164"/>
      <c r="AW262" s="164"/>
      <c r="AX262" s="164"/>
      <c r="AY262" s="164"/>
      <c r="AZ262" s="164"/>
      <c r="BA262" s="164"/>
      <c r="BB262" s="164"/>
      <c r="BC262" s="164"/>
      <c r="BD262" s="164"/>
      <c r="BE262" s="164"/>
    </row>
    <row r="263" spans="1:57" x14ac:dyDescent="0.25">
      <c r="A263" s="126" t="s">
        <v>739</v>
      </c>
      <c r="B263" s="126"/>
      <c r="C263" s="126" t="s">
        <v>739</v>
      </c>
      <c r="D263" s="126" t="s">
        <v>740</v>
      </c>
      <c r="E263" s="126"/>
      <c r="F263" s="127">
        <v>385</v>
      </c>
      <c r="G263" s="128" t="s">
        <v>741</v>
      </c>
      <c r="H263" s="129">
        <v>2</v>
      </c>
      <c r="I263" s="130">
        <v>30</v>
      </c>
      <c r="J263" s="130"/>
      <c r="K263" s="130"/>
      <c r="L263" s="131">
        <v>0</v>
      </c>
      <c r="M263" s="165" t="s">
        <v>1484</v>
      </c>
      <c r="N263" s="162">
        <v>60</v>
      </c>
      <c r="O263" s="162" t="s">
        <v>1629</v>
      </c>
      <c r="P263" s="132" t="s">
        <v>1602</v>
      </c>
      <c r="Q263" s="163" t="str">
        <f>MaBM</f>
        <v>CKOT</v>
      </c>
      <c r="R263" s="163" t="str">
        <f>MaKhoa</f>
        <v>KCK</v>
      </c>
      <c r="S263" s="125" t="str">
        <f t="shared" si="4"/>
        <v>KCK-CKOT</v>
      </c>
      <c r="T263" s="164"/>
      <c r="U263" s="164"/>
      <c r="V263" s="164"/>
      <c r="W263" s="164"/>
      <c r="X263" s="164"/>
      <c r="Y263" s="164"/>
      <c r="Z263" s="164"/>
      <c r="AA263" s="164" t="s">
        <v>20</v>
      </c>
      <c r="AB263" s="164"/>
      <c r="AC263" s="164"/>
      <c r="AD263" s="164"/>
      <c r="AE263" s="164"/>
      <c r="AF263" s="164"/>
      <c r="AG263" s="164"/>
      <c r="AH263" s="164"/>
      <c r="AI263" s="164"/>
      <c r="AJ263" s="164"/>
      <c r="AK263" s="164"/>
      <c r="AL263" s="164"/>
      <c r="AM263" s="164"/>
      <c r="AN263" s="164"/>
      <c r="AO263" s="164"/>
      <c r="AP263" s="164"/>
      <c r="AQ263" s="164"/>
      <c r="AR263" s="164"/>
      <c r="AS263" s="164"/>
      <c r="AT263" s="164" t="s">
        <v>20</v>
      </c>
      <c r="AU263" s="164"/>
      <c r="AV263" s="164"/>
      <c r="AW263" s="164"/>
      <c r="AX263" s="164"/>
      <c r="AY263" s="164"/>
      <c r="AZ263" s="164"/>
      <c r="BA263" s="164"/>
      <c r="BB263" s="164"/>
      <c r="BC263" s="164"/>
      <c r="BD263" s="164"/>
      <c r="BE263" s="164"/>
    </row>
    <row r="264" spans="1:57" x14ac:dyDescent="0.25">
      <c r="A264" s="126" t="s">
        <v>1153</v>
      </c>
      <c r="B264" s="126"/>
      <c r="C264" s="126"/>
      <c r="D264" s="126" t="s">
        <v>1154</v>
      </c>
      <c r="E264" s="126"/>
      <c r="F264" s="127">
        <v>581</v>
      </c>
      <c r="G264" s="128" t="s">
        <v>1155</v>
      </c>
      <c r="H264" s="129">
        <v>2</v>
      </c>
      <c r="I264" s="130">
        <v>30</v>
      </c>
      <c r="J264" s="130"/>
      <c r="K264" s="130"/>
      <c r="L264" s="131">
        <v>0</v>
      </c>
      <c r="M264" s="165"/>
      <c r="N264" s="162"/>
      <c r="O264" s="162" t="s">
        <v>1629</v>
      </c>
      <c r="P264" s="132" t="s">
        <v>1602</v>
      </c>
      <c r="Q264" s="163" t="str">
        <f>MaBM</f>
        <v>CKOT</v>
      </c>
      <c r="R264" s="163" t="str">
        <f>MaKhoa</f>
        <v>KCK</v>
      </c>
      <c r="S264" s="125" t="str">
        <f t="shared" si="4"/>
        <v>KCK-CKOT</v>
      </c>
      <c r="T264" s="164"/>
      <c r="U264" s="164"/>
      <c r="V264" s="164"/>
      <c r="W264" s="164"/>
      <c r="X264" s="164"/>
      <c r="Y264" s="164"/>
      <c r="Z264" s="164"/>
      <c r="AA264" s="164" t="s">
        <v>21</v>
      </c>
      <c r="AB264" s="164"/>
      <c r="AC264" s="164"/>
      <c r="AD264" s="164"/>
      <c r="AE264" s="164"/>
      <c r="AF264" s="164"/>
      <c r="AG264" s="164"/>
      <c r="AH264" s="164"/>
      <c r="AI264" s="164"/>
      <c r="AJ264" s="164"/>
      <c r="AK264" s="164"/>
      <c r="AL264" s="164"/>
      <c r="AM264" s="164"/>
      <c r="AN264" s="164"/>
      <c r="AO264" s="164"/>
      <c r="AP264" s="164"/>
      <c r="AQ264" s="164"/>
      <c r="AR264" s="164"/>
      <c r="AS264" s="164"/>
      <c r="AT264" s="164" t="s">
        <v>21</v>
      </c>
      <c r="AU264" s="164"/>
      <c r="AV264" s="164"/>
      <c r="AW264" s="164"/>
      <c r="AX264" s="164"/>
      <c r="AY264" s="164"/>
      <c r="AZ264" s="164"/>
      <c r="BA264" s="164"/>
      <c r="BB264" s="164"/>
      <c r="BC264" s="164"/>
      <c r="BD264" s="164"/>
      <c r="BE264" s="164"/>
    </row>
    <row r="265" spans="1:57" x14ac:dyDescent="0.25">
      <c r="A265" s="126" t="s">
        <v>1920</v>
      </c>
      <c r="B265" s="126"/>
      <c r="C265" s="126"/>
      <c r="D265" s="126"/>
      <c r="E265" s="126"/>
      <c r="F265" s="127">
        <v>846</v>
      </c>
      <c r="G265" s="128" t="s">
        <v>1921</v>
      </c>
      <c r="H265" s="129">
        <v>2</v>
      </c>
      <c r="I265" s="130"/>
      <c r="J265" s="130"/>
      <c r="K265" s="130"/>
      <c r="L265" s="131">
        <v>0</v>
      </c>
      <c r="M265" s="165"/>
      <c r="N265" s="162"/>
      <c r="O265" s="162" t="s">
        <v>1629</v>
      </c>
      <c r="P265" s="132" t="s">
        <v>1602</v>
      </c>
      <c r="Q265" s="163" t="str">
        <f>MaBM</f>
        <v>CKOT</v>
      </c>
      <c r="R265" s="163" t="str">
        <f>MaKhoa</f>
        <v>KCK</v>
      </c>
      <c r="S265" s="125" t="str">
        <f t="shared" si="4"/>
        <v>KCK-CKOT</v>
      </c>
      <c r="T265" s="164"/>
      <c r="U265" s="164"/>
      <c r="V265" s="164"/>
      <c r="W265" s="164"/>
      <c r="X265" s="164"/>
      <c r="Y265" s="164"/>
      <c r="Z265" s="164"/>
      <c r="AA265" s="164"/>
      <c r="AB265" s="164"/>
      <c r="AC265" s="164"/>
      <c r="AD265" s="164"/>
      <c r="AE265" s="164"/>
      <c r="AF265" s="164"/>
      <c r="AG265" s="164"/>
      <c r="AH265" s="164"/>
      <c r="AI265" s="164"/>
      <c r="AJ265" s="164"/>
      <c r="AK265" s="164"/>
      <c r="AL265" s="164"/>
      <c r="AM265" s="164"/>
      <c r="AN265" s="164"/>
      <c r="AO265" s="164"/>
      <c r="AP265" s="164"/>
      <c r="AQ265" s="164"/>
      <c r="AR265" s="164"/>
      <c r="AS265" s="164"/>
      <c r="AT265" s="164"/>
      <c r="AU265" s="164"/>
      <c r="AV265" s="164"/>
      <c r="AW265" s="164"/>
      <c r="AX265" s="164"/>
      <c r="AY265" s="164"/>
      <c r="AZ265" s="164"/>
      <c r="BA265" s="164"/>
      <c r="BB265" s="164"/>
      <c r="BC265" s="164"/>
      <c r="BD265" s="164"/>
      <c r="BE265" s="164"/>
    </row>
    <row r="266" spans="1:57" x14ac:dyDescent="0.25">
      <c r="A266" s="126" t="s">
        <v>731</v>
      </c>
      <c r="B266" s="126"/>
      <c r="C266" s="126"/>
      <c r="D266" s="126" t="s">
        <v>732</v>
      </c>
      <c r="E266" s="126"/>
      <c r="F266" s="127">
        <v>380</v>
      </c>
      <c r="G266" s="128" t="s">
        <v>733</v>
      </c>
      <c r="H266" s="129">
        <v>3</v>
      </c>
      <c r="I266" s="130">
        <v>30</v>
      </c>
      <c r="J266" s="130">
        <v>30</v>
      </c>
      <c r="K266" s="130"/>
      <c r="L266" s="131">
        <v>0</v>
      </c>
      <c r="M266" s="165" t="s">
        <v>1511</v>
      </c>
      <c r="N266" s="162">
        <v>90</v>
      </c>
      <c r="O266" s="162" t="s">
        <v>1629</v>
      </c>
      <c r="P266" s="132" t="s">
        <v>1602</v>
      </c>
      <c r="Q266" s="163" t="str">
        <f>MaBM</f>
        <v>CKOT</v>
      </c>
      <c r="R266" s="163" t="str">
        <f>MaKhoa</f>
        <v>KCK</v>
      </c>
      <c r="S266" s="125" t="str">
        <f t="shared" si="4"/>
        <v>KCK-CKOT</v>
      </c>
      <c r="T266" s="164"/>
      <c r="U266" s="164"/>
      <c r="V266" s="164"/>
      <c r="W266" s="164"/>
      <c r="X266" s="164"/>
      <c r="Y266" s="164"/>
      <c r="Z266" s="164"/>
      <c r="AA266" s="164" t="s">
        <v>20</v>
      </c>
      <c r="AB266" s="164"/>
      <c r="AC266" s="164"/>
      <c r="AD266" s="164"/>
      <c r="AE266" s="164"/>
      <c r="AF266" s="164"/>
      <c r="AG266" s="164"/>
      <c r="AH266" s="164"/>
      <c r="AI266" s="164"/>
      <c r="AJ266" s="164"/>
      <c r="AK266" s="164"/>
      <c r="AL266" s="164"/>
      <c r="AM266" s="164"/>
      <c r="AN266" s="164"/>
      <c r="AO266" s="164"/>
      <c r="AP266" s="164"/>
      <c r="AQ266" s="164"/>
      <c r="AR266" s="164"/>
      <c r="AS266" s="164"/>
      <c r="AT266" s="164" t="s">
        <v>20</v>
      </c>
      <c r="AU266" s="164"/>
      <c r="AV266" s="164"/>
      <c r="AW266" s="164"/>
      <c r="AX266" s="164"/>
      <c r="AY266" s="164"/>
      <c r="AZ266" s="164"/>
      <c r="BA266" s="164"/>
      <c r="BB266" s="164"/>
      <c r="BC266" s="164"/>
      <c r="BD266" s="164"/>
      <c r="BE266" s="164"/>
    </row>
    <row r="267" spans="1:57" x14ac:dyDescent="0.25">
      <c r="A267" s="126"/>
      <c r="B267" s="126" t="s">
        <v>734</v>
      </c>
      <c r="C267" s="126" t="s">
        <v>1713</v>
      </c>
      <c r="D267" s="126"/>
      <c r="E267" s="126"/>
      <c r="F267" s="127">
        <v>381</v>
      </c>
      <c r="G267" s="128" t="s">
        <v>733</v>
      </c>
      <c r="H267" s="129">
        <v>2</v>
      </c>
      <c r="I267" s="130">
        <v>30</v>
      </c>
      <c r="J267" s="130"/>
      <c r="K267" s="130"/>
      <c r="L267" s="131">
        <v>0</v>
      </c>
      <c r="M267" s="165" t="s">
        <v>1511</v>
      </c>
      <c r="N267" s="162">
        <v>90</v>
      </c>
      <c r="O267" s="162" t="s">
        <v>1629</v>
      </c>
      <c r="P267" s="132" t="s">
        <v>1602</v>
      </c>
      <c r="Q267" s="163" t="str">
        <f>MaBM</f>
        <v>CKOT</v>
      </c>
      <c r="R267" s="163" t="str">
        <f>MaKhoa</f>
        <v>KCK</v>
      </c>
      <c r="S267" s="125" t="str">
        <f t="shared" si="4"/>
        <v>KCK-CKOT</v>
      </c>
      <c r="T267" s="164"/>
      <c r="U267" s="164"/>
      <c r="V267" s="164"/>
      <c r="W267" s="164"/>
      <c r="X267" s="164"/>
      <c r="Y267" s="164"/>
      <c r="Z267" s="164"/>
      <c r="AA267" s="164"/>
      <c r="AB267" s="164"/>
      <c r="AC267" s="164"/>
      <c r="AD267" s="164"/>
      <c r="AE267" s="164"/>
      <c r="AF267" s="164"/>
      <c r="AG267" s="164"/>
      <c r="AH267" s="164"/>
      <c r="AI267" s="164"/>
      <c r="AJ267" s="164"/>
      <c r="AK267" s="164"/>
      <c r="AL267" s="164"/>
      <c r="AM267" s="164"/>
      <c r="AN267" s="164"/>
      <c r="AO267" s="164"/>
      <c r="AP267" s="164"/>
      <c r="AQ267" s="164"/>
      <c r="AR267" s="164"/>
      <c r="AS267" s="164"/>
      <c r="AT267" s="164"/>
      <c r="AU267" s="164"/>
      <c r="AV267" s="164"/>
      <c r="AW267" s="164"/>
      <c r="AX267" s="164"/>
      <c r="AY267" s="164"/>
      <c r="AZ267" s="164"/>
      <c r="BA267" s="164"/>
      <c r="BB267" s="164"/>
      <c r="BC267" s="164"/>
      <c r="BD267" s="164"/>
      <c r="BE267" s="164"/>
    </row>
    <row r="268" spans="1:57" x14ac:dyDescent="0.25">
      <c r="A268" s="126" t="s">
        <v>723</v>
      </c>
      <c r="B268" s="126" t="s">
        <v>723</v>
      </c>
      <c r="C268" s="126" t="s">
        <v>723</v>
      </c>
      <c r="D268" s="126"/>
      <c r="E268" s="126"/>
      <c r="F268" s="127">
        <v>375</v>
      </c>
      <c r="G268" s="128" t="s">
        <v>724</v>
      </c>
      <c r="H268" s="129">
        <v>2</v>
      </c>
      <c r="I268" s="130"/>
      <c r="J268" s="130"/>
      <c r="K268" s="130">
        <v>90</v>
      </c>
      <c r="L268" s="131">
        <v>0</v>
      </c>
      <c r="M268" s="161" t="s">
        <v>1511</v>
      </c>
      <c r="N268" s="162"/>
      <c r="O268" s="162" t="s">
        <v>1629</v>
      </c>
      <c r="P268" s="132" t="s">
        <v>1602</v>
      </c>
      <c r="Q268" s="163" t="str">
        <f>MaBM</f>
        <v>CKOT</v>
      </c>
      <c r="R268" s="163" t="str">
        <f>MaKhoa</f>
        <v>KCK</v>
      </c>
      <c r="S268" s="125" t="str">
        <f t="shared" si="4"/>
        <v>KCK-CKOT</v>
      </c>
      <c r="T268" s="164"/>
      <c r="U268" s="164"/>
      <c r="V268" s="164"/>
      <c r="W268" s="164"/>
      <c r="X268" s="164"/>
      <c r="Y268" s="164"/>
      <c r="Z268" s="164"/>
      <c r="AA268" s="164" t="s">
        <v>20</v>
      </c>
      <c r="AB268" s="164"/>
      <c r="AC268" s="164"/>
      <c r="AD268" s="164"/>
      <c r="AE268" s="164"/>
      <c r="AF268" s="164"/>
      <c r="AG268" s="164"/>
      <c r="AH268" s="164"/>
      <c r="AI268" s="164"/>
      <c r="AJ268" s="164"/>
      <c r="AK268" s="164"/>
      <c r="AL268" s="164"/>
      <c r="AM268" s="164"/>
      <c r="AN268" s="164"/>
      <c r="AO268" s="164"/>
      <c r="AP268" s="164"/>
      <c r="AQ268" s="164"/>
      <c r="AR268" s="164"/>
      <c r="AS268" s="164"/>
      <c r="AT268" s="164"/>
      <c r="AU268" s="164"/>
      <c r="AV268" s="164"/>
      <c r="AW268" s="164"/>
      <c r="AX268" s="164"/>
      <c r="AY268" s="164"/>
      <c r="AZ268" s="164"/>
      <c r="BA268" s="164"/>
      <c r="BB268" s="164"/>
      <c r="BC268" s="164"/>
      <c r="BD268" s="164"/>
      <c r="BE268" s="164"/>
    </row>
    <row r="269" spans="1:57" x14ac:dyDescent="0.25">
      <c r="A269" s="126" t="s">
        <v>1803</v>
      </c>
      <c r="B269" s="126" t="s">
        <v>1803</v>
      </c>
      <c r="C269" s="126" t="s">
        <v>1803</v>
      </c>
      <c r="D269" s="126"/>
      <c r="E269" s="126"/>
      <c r="F269" s="127">
        <v>750</v>
      </c>
      <c r="G269" s="128" t="s">
        <v>1804</v>
      </c>
      <c r="H269" s="129">
        <v>1</v>
      </c>
      <c r="I269" s="130"/>
      <c r="J269" s="130"/>
      <c r="K269" s="130">
        <v>45</v>
      </c>
      <c r="L269" s="131">
        <v>0</v>
      </c>
      <c r="M269" s="161" t="s">
        <v>1511</v>
      </c>
      <c r="N269" s="162"/>
      <c r="O269" s="162" t="s">
        <v>1629</v>
      </c>
      <c r="P269" s="132" t="s">
        <v>1602</v>
      </c>
      <c r="Q269" s="163" t="str">
        <f>MaBM</f>
        <v>CKOT</v>
      </c>
      <c r="R269" s="163" t="str">
        <f>MaKhoa</f>
        <v>KCK</v>
      </c>
      <c r="S269" s="125" t="str">
        <f t="shared" si="4"/>
        <v>KCK-CKOT</v>
      </c>
      <c r="T269" s="164"/>
      <c r="U269" s="164"/>
      <c r="V269" s="164"/>
      <c r="W269" s="164"/>
      <c r="X269" s="164"/>
      <c r="Y269" s="164"/>
      <c r="Z269" s="164"/>
      <c r="AA269" s="164" t="s">
        <v>20</v>
      </c>
      <c r="AB269" s="164"/>
      <c r="AC269" s="164"/>
      <c r="AD269" s="164"/>
      <c r="AE269" s="164"/>
      <c r="AF269" s="164"/>
      <c r="AG269" s="164"/>
      <c r="AH269" s="164"/>
      <c r="AI269" s="164"/>
      <c r="AJ269" s="164"/>
      <c r="AK269" s="164"/>
      <c r="AL269" s="164"/>
      <c r="AM269" s="164"/>
      <c r="AN269" s="164"/>
      <c r="AO269" s="164"/>
      <c r="AP269" s="164"/>
      <c r="AQ269" s="164"/>
      <c r="AR269" s="164"/>
      <c r="AS269" s="164"/>
      <c r="AT269" s="164"/>
      <c r="AU269" s="164"/>
      <c r="AV269" s="164"/>
      <c r="AW269" s="164"/>
      <c r="AX269" s="164"/>
      <c r="AY269" s="164"/>
      <c r="AZ269" s="164"/>
      <c r="BA269" s="164"/>
      <c r="BB269" s="164"/>
      <c r="BC269" s="164"/>
      <c r="BD269" s="164"/>
      <c r="BE269" s="164"/>
    </row>
    <row r="270" spans="1:57" x14ac:dyDescent="0.25">
      <c r="A270" s="126" t="s">
        <v>1455</v>
      </c>
      <c r="B270" s="126" t="s">
        <v>1455</v>
      </c>
      <c r="C270" s="126" t="s">
        <v>1455</v>
      </c>
      <c r="D270" s="126"/>
      <c r="E270" s="126"/>
      <c r="F270" s="127">
        <v>719</v>
      </c>
      <c r="G270" s="128" t="s">
        <v>1444</v>
      </c>
      <c r="H270" s="129">
        <v>8</v>
      </c>
      <c r="I270" s="130"/>
      <c r="J270" s="130"/>
      <c r="K270" s="130">
        <v>480</v>
      </c>
      <c r="L270" s="131">
        <v>0</v>
      </c>
      <c r="M270" s="161" t="s">
        <v>1511</v>
      </c>
      <c r="N270" s="162"/>
      <c r="O270" s="162" t="s">
        <v>1629</v>
      </c>
      <c r="P270" s="132" t="s">
        <v>1602</v>
      </c>
      <c r="Q270" s="163" t="str">
        <f>MaBM</f>
        <v>CKOT</v>
      </c>
      <c r="R270" s="163" t="str">
        <f>MaKhoa</f>
        <v>KCK</v>
      </c>
      <c r="S270" s="125" t="str">
        <f t="shared" si="4"/>
        <v>KCK-CKOT</v>
      </c>
      <c r="T270" s="164"/>
      <c r="U270" s="164"/>
      <c r="V270" s="164"/>
      <c r="W270" s="164"/>
      <c r="X270" s="164"/>
      <c r="Y270" s="164"/>
      <c r="Z270" s="164"/>
      <c r="AA270" s="164" t="s">
        <v>20</v>
      </c>
      <c r="AB270" s="164"/>
      <c r="AC270" s="164"/>
      <c r="AD270" s="164"/>
      <c r="AE270" s="164"/>
      <c r="AF270" s="164"/>
      <c r="AG270" s="164"/>
      <c r="AH270" s="164"/>
      <c r="AI270" s="164"/>
      <c r="AJ270" s="164"/>
      <c r="AK270" s="164"/>
      <c r="AL270" s="164"/>
      <c r="AM270" s="164"/>
      <c r="AN270" s="164"/>
      <c r="AO270" s="164"/>
      <c r="AP270" s="164"/>
      <c r="AQ270" s="164"/>
      <c r="AR270" s="164"/>
      <c r="AS270" s="164"/>
      <c r="AT270" s="164"/>
      <c r="AU270" s="164"/>
      <c r="AV270" s="164"/>
      <c r="AW270" s="164"/>
      <c r="AX270" s="164"/>
      <c r="AY270" s="164"/>
      <c r="AZ270" s="164"/>
      <c r="BA270" s="164"/>
      <c r="BB270" s="164"/>
      <c r="BC270" s="164"/>
      <c r="BD270" s="164"/>
      <c r="BE270" s="164"/>
    </row>
    <row r="271" spans="1:57" x14ac:dyDescent="0.25">
      <c r="A271" s="126"/>
      <c r="B271" s="126"/>
      <c r="C271" s="126"/>
      <c r="D271" s="126" t="s">
        <v>1456</v>
      </c>
      <c r="E271" s="126"/>
      <c r="F271" s="127">
        <v>720</v>
      </c>
      <c r="G271" s="128" t="s">
        <v>1444</v>
      </c>
      <c r="H271" s="129">
        <v>4</v>
      </c>
      <c r="I271" s="130"/>
      <c r="J271" s="130"/>
      <c r="K271" s="130">
        <v>240</v>
      </c>
      <c r="L271" s="131">
        <v>0</v>
      </c>
      <c r="M271" s="161" t="s">
        <v>1511</v>
      </c>
      <c r="N271" s="162"/>
      <c r="O271" s="162" t="s">
        <v>1629</v>
      </c>
      <c r="P271" s="132" t="s">
        <v>1602</v>
      </c>
      <c r="Q271" s="163" t="str">
        <f>MaBM</f>
        <v>CKOT</v>
      </c>
      <c r="R271" s="163" t="str">
        <f>MaKhoa</f>
        <v>KCK</v>
      </c>
      <c r="S271" s="125" t="str">
        <f t="shared" si="4"/>
        <v>KCK-CKOT</v>
      </c>
      <c r="T271" s="164"/>
      <c r="U271" s="164"/>
      <c r="V271" s="164"/>
      <c r="W271" s="164"/>
      <c r="X271" s="164"/>
      <c r="Y271" s="164"/>
      <c r="Z271" s="164"/>
      <c r="AA271" s="164"/>
      <c r="AB271" s="164"/>
      <c r="AC271" s="164"/>
      <c r="AD271" s="164"/>
      <c r="AE271" s="164"/>
      <c r="AF271" s="164"/>
      <c r="AG271" s="164"/>
      <c r="AH271" s="164"/>
      <c r="AI271" s="164"/>
      <c r="AJ271" s="164"/>
      <c r="AK271" s="164"/>
      <c r="AL271" s="164"/>
      <c r="AM271" s="164"/>
      <c r="AN271" s="164"/>
      <c r="AO271" s="164"/>
      <c r="AP271" s="164"/>
      <c r="AQ271" s="164"/>
      <c r="AR271" s="164"/>
      <c r="AS271" s="164"/>
      <c r="AT271" s="164" t="s">
        <v>20</v>
      </c>
      <c r="AU271" s="164"/>
      <c r="AV271" s="164"/>
      <c r="AW271" s="164"/>
      <c r="AX271" s="164"/>
      <c r="AY271" s="164"/>
      <c r="AZ271" s="164"/>
      <c r="BA271" s="164"/>
      <c r="BB271" s="164"/>
      <c r="BC271" s="164"/>
      <c r="BD271" s="164"/>
      <c r="BE271" s="164"/>
    </row>
    <row r="272" spans="1:57" x14ac:dyDescent="0.25">
      <c r="A272" s="126" t="s">
        <v>1905</v>
      </c>
      <c r="B272" s="126"/>
      <c r="C272" s="126"/>
      <c r="D272" s="126"/>
      <c r="E272" s="126"/>
      <c r="F272" s="127">
        <v>837</v>
      </c>
      <c r="G272" s="128" t="s">
        <v>1906</v>
      </c>
      <c r="H272" s="129">
        <v>2</v>
      </c>
      <c r="I272" s="130">
        <v>30</v>
      </c>
      <c r="J272" s="130"/>
      <c r="K272" s="130"/>
      <c r="L272" s="131">
        <v>0</v>
      </c>
      <c r="M272" s="165"/>
      <c r="N272" s="162"/>
      <c r="O272" s="162" t="s">
        <v>1629</v>
      </c>
      <c r="P272" s="132" t="s">
        <v>1602</v>
      </c>
      <c r="Q272" s="163" t="str">
        <f>MaBM</f>
        <v>CKOT</v>
      </c>
      <c r="R272" s="163" t="str">
        <f>MaKhoa</f>
        <v>KCK</v>
      </c>
      <c r="S272" s="125" t="str">
        <f t="shared" si="4"/>
        <v>KCK-CKOT</v>
      </c>
      <c r="T272" s="164"/>
      <c r="U272" s="164"/>
      <c r="V272" s="164"/>
      <c r="W272" s="164"/>
      <c r="X272" s="164"/>
      <c r="Y272" s="164"/>
      <c r="Z272" s="164"/>
      <c r="AA272" s="164"/>
      <c r="AB272" s="164"/>
      <c r="AC272" s="164"/>
      <c r="AD272" s="164"/>
      <c r="AE272" s="164"/>
      <c r="AF272" s="164"/>
      <c r="AG272" s="164"/>
      <c r="AH272" s="164"/>
      <c r="AI272" s="164"/>
      <c r="AJ272" s="164"/>
      <c r="AK272" s="164"/>
      <c r="AL272" s="164"/>
      <c r="AM272" s="164"/>
      <c r="AN272" s="164"/>
      <c r="AO272" s="164"/>
      <c r="AP272" s="164"/>
      <c r="AQ272" s="164"/>
      <c r="AR272" s="164"/>
      <c r="AS272" s="164"/>
      <c r="AT272" s="164"/>
      <c r="AU272" s="164"/>
      <c r="AV272" s="164"/>
      <c r="AW272" s="164"/>
      <c r="AX272" s="164"/>
      <c r="AY272" s="164"/>
      <c r="AZ272" s="164"/>
      <c r="BA272" s="164"/>
      <c r="BB272" s="164"/>
      <c r="BC272" s="164"/>
      <c r="BD272" s="164"/>
      <c r="BE272" s="164"/>
    </row>
    <row r="273" spans="1:57" x14ac:dyDescent="0.25">
      <c r="A273" s="126" t="s">
        <v>1147</v>
      </c>
      <c r="B273" s="126"/>
      <c r="C273" s="126"/>
      <c r="D273" s="126" t="s">
        <v>1148</v>
      </c>
      <c r="E273" s="126"/>
      <c r="F273" s="127">
        <v>579</v>
      </c>
      <c r="G273" s="128" t="s">
        <v>1149</v>
      </c>
      <c r="H273" s="129">
        <v>2</v>
      </c>
      <c r="I273" s="130">
        <v>30</v>
      </c>
      <c r="J273" s="130"/>
      <c r="K273" s="130"/>
      <c r="L273" s="131">
        <v>0</v>
      </c>
      <c r="M273" s="165" t="s">
        <v>1511</v>
      </c>
      <c r="N273" s="162">
        <v>60</v>
      </c>
      <c r="O273" s="162" t="s">
        <v>1629</v>
      </c>
      <c r="P273" s="132" t="s">
        <v>1602</v>
      </c>
      <c r="Q273" s="163" t="str">
        <f>MaBM</f>
        <v>CKOT</v>
      </c>
      <c r="R273" s="163" t="str">
        <f>MaKhoa</f>
        <v>KCK</v>
      </c>
      <c r="S273" s="125" t="str">
        <f t="shared" si="4"/>
        <v>KCK-CKOT</v>
      </c>
      <c r="T273" s="164"/>
      <c r="U273" s="164"/>
      <c r="V273" s="164"/>
      <c r="W273" s="164"/>
      <c r="X273" s="164"/>
      <c r="Y273" s="164"/>
      <c r="Z273" s="164"/>
      <c r="AA273" s="164" t="s">
        <v>21</v>
      </c>
      <c r="AB273" s="164"/>
      <c r="AC273" s="164"/>
      <c r="AD273" s="164"/>
      <c r="AE273" s="164"/>
      <c r="AF273" s="164"/>
      <c r="AG273" s="164"/>
      <c r="AH273" s="164"/>
      <c r="AI273" s="164"/>
      <c r="AJ273" s="164"/>
      <c r="AK273" s="164"/>
      <c r="AL273" s="164"/>
      <c r="AM273" s="164"/>
      <c r="AN273" s="164"/>
      <c r="AO273" s="164"/>
      <c r="AP273" s="164"/>
      <c r="AQ273" s="164"/>
      <c r="AR273" s="164"/>
      <c r="AS273" s="164"/>
      <c r="AT273" s="164" t="s">
        <v>21</v>
      </c>
      <c r="AU273" s="164"/>
      <c r="AV273" s="164"/>
      <c r="AW273" s="164"/>
      <c r="AX273" s="164"/>
      <c r="AY273" s="164"/>
      <c r="AZ273" s="164"/>
      <c r="BA273" s="164"/>
      <c r="BB273" s="164"/>
      <c r="BC273" s="164"/>
      <c r="BD273" s="164"/>
      <c r="BE273" s="164"/>
    </row>
    <row r="274" spans="1:57" x14ac:dyDescent="0.25">
      <c r="A274" s="126" t="s">
        <v>1159</v>
      </c>
      <c r="B274" s="126"/>
      <c r="C274" s="126"/>
      <c r="D274" s="126" t="s">
        <v>1160</v>
      </c>
      <c r="E274" s="126"/>
      <c r="F274" s="127">
        <v>583</v>
      </c>
      <c r="G274" s="128" t="s">
        <v>1161</v>
      </c>
      <c r="H274" s="129">
        <v>2</v>
      </c>
      <c r="I274" s="130">
        <v>30</v>
      </c>
      <c r="J274" s="130"/>
      <c r="K274" s="130"/>
      <c r="L274" s="131">
        <v>0</v>
      </c>
      <c r="M274" s="165"/>
      <c r="N274" s="162"/>
      <c r="O274" s="162" t="s">
        <v>1629</v>
      </c>
      <c r="P274" s="132" t="s">
        <v>1602</v>
      </c>
      <c r="Q274" s="163" t="str">
        <f>MaBM</f>
        <v>CKOT</v>
      </c>
      <c r="R274" s="163" t="str">
        <f>MaKhoa</f>
        <v>KCK</v>
      </c>
      <c r="S274" s="125" t="str">
        <f t="shared" si="4"/>
        <v>KCK-CKOT</v>
      </c>
      <c r="T274" s="164"/>
      <c r="U274" s="164"/>
      <c r="V274" s="164"/>
      <c r="W274" s="164"/>
      <c r="X274" s="164"/>
      <c r="Y274" s="164"/>
      <c r="Z274" s="164"/>
      <c r="AA274" s="164" t="s">
        <v>21</v>
      </c>
      <c r="AB274" s="164"/>
      <c r="AC274" s="164"/>
      <c r="AD274" s="164"/>
      <c r="AE274" s="164"/>
      <c r="AF274" s="164"/>
      <c r="AG274" s="164"/>
      <c r="AH274" s="164"/>
      <c r="AI274" s="164"/>
      <c r="AJ274" s="164"/>
      <c r="AK274" s="164"/>
      <c r="AL274" s="164"/>
      <c r="AM274" s="164"/>
      <c r="AN274" s="164"/>
      <c r="AO274" s="164"/>
      <c r="AP274" s="164"/>
      <c r="AQ274" s="164"/>
      <c r="AR274" s="164"/>
      <c r="AS274" s="164"/>
      <c r="AT274" s="164" t="s">
        <v>21</v>
      </c>
      <c r="AU274" s="164"/>
      <c r="AV274" s="164"/>
      <c r="AW274" s="164"/>
      <c r="AX274" s="164"/>
      <c r="AY274" s="164"/>
      <c r="AZ274" s="164"/>
      <c r="BA274" s="164"/>
      <c r="BB274" s="164"/>
      <c r="BC274" s="164"/>
      <c r="BD274" s="164"/>
      <c r="BE274" s="164"/>
    </row>
    <row r="275" spans="1:57" x14ac:dyDescent="0.25">
      <c r="A275" s="126" t="s">
        <v>1162</v>
      </c>
      <c r="B275" s="126"/>
      <c r="C275" s="126"/>
      <c r="D275" s="126" t="s">
        <v>1163</v>
      </c>
      <c r="E275" s="126"/>
      <c r="F275" s="127">
        <v>584</v>
      </c>
      <c r="G275" s="128" t="s">
        <v>1164</v>
      </c>
      <c r="H275" s="129">
        <v>2</v>
      </c>
      <c r="I275" s="130">
        <v>30</v>
      </c>
      <c r="J275" s="130"/>
      <c r="K275" s="130"/>
      <c r="L275" s="131">
        <v>0</v>
      </c>
      <c r="M275" s="165"/>
      <c r="N275" s="162"/>
      <c r="O275" s="162" t="s">
        <v>1629</v>
      </c>
      <c r="P275" s="132" t="s">
        <v>1602</v>
      </c>
      <c r="Q275" s="163" t="str">
        <f>MaBM</f>
        <v>CKOT</v>
      </c>
      <c r="R275" s="163" t="str">
        <f>MaKhoa</f>
        <v>KCK</v>
      </c>
      <c r="S275" s="125" t="str">
        <f t="shared" si="4"/>
        <v>KCK-CKOT</v>
      </c>
      <c r="T275" s="164"/>
      <c r="U275" s="164"/>
      <c r="V275" s="164"/>
      <c r="W275" s="164"/>
      <c r="X275" s="164"/>
      <c r="Y275" s="164"/>
      <c r="Z275" s="164"/>
      <c r="AA275" s="164" t="s">
        <v>21</v>
      </c>
      <c r="AB275" s="164"/>
      <c r="AC275" s="164"/>
      <c r="AD275" s="164"/>
      <c r="AE275" s="164"/>
      <c r="AF275" s="164"/>
      <c r="AG275" s="164"/>
      <c r="AH275" s="164"/>
      <c r="AI275" s="164"/>
      <c r="AJ275" s="164"/>
      <c r="AK275" s="164"/>
      <c r="AL275" s="164"/>
      <c r="AM275" s="164"/>
      <c r="AN275" s="164"/>
      <c r="AO275" s="164"/>
      <c r="AP275" s="164"/>
      <c r="AQ275" s="164"/>
      <c r="AR275" s="164"/>
      <c r="AS275" s="164"/>
      <c r="AT275" s="164" t="s">
        <v>21</v>
      </c>
      <c r="AU275" s="164"/>
      <c r="AV275" s="164"/>
      <c r="AW275" s="164"/>
      <c r="AX275" s="164"/>
      <c r="AY275" s="164"/>
      <c r="AZ275" s="164"/>
      <c r="BA275" s="164"/>
      <c r="BB275" s="164"/>
      <c r="BC275" s="164"/>
      <c r="BD275" s="164"/>
      <c r="BE275" s="164"/>
    </row>
    <row r="276" spans="1:57" x14ac:dyDescent="0.25">
      <c r="A276" s="126" t="s">
        <v>1156</v>
      </c>
      <c r="B276" s="126"/>
      <c r="C276" s="126"/>
      <c r="D276" s="126" t="s">
        <v>1157</v>
      </c>
      <c r="E276" s="126"/>
      <c r="F276" s="127">
        <v>582</v>
      </c>
      <c r="G276" s="128" t="s">
        <v>1158</v>
      </c>
      <c r="H276" s="129">
        <v>2</v>
      </c>
      <c r="I276" s="130">
        <v>30</v>
      </c>
      <c r="J276" s="130"/>
      <c r="K276" s="130"/>
      <c r="L276" s="131">
        <v>0</v>
      </c>
      <c r="M276" s="165"/>
      <c r="N276" s="162"/>
      <c r="O276" s="162" t="s">
        <v>1629</v>
      </c>
      <c r="P276" s="132" t="s">
        <v>1602</v>
      </c>
      <c r="Q276" s="163" t="str">
        <f>MaBM</f>
        <v>CKOT</v>
      </c>
      <c r="R276" s="163" t="str">
        <f>MaKhoa</f>
        <v>KCK</v>
      </c>
      <c r="S276" s="125" t="str">
        <f t="shared" si="4"/>
        <v>KCK-CKOT</v>
      </c>
      <c r="T276" s="164"/>
      <c r="U276" s="164"/>
      <c r="V276" s="164"/>
      <c r="W276" s="164"/>
      <c r="X276" s="164"/>
      <c r="Y276" s="164"/>
      <c r="Z276" s="164"/>
      <c r="AA276" s="164" t="s">
        <v>21</v>
      </c>
      <c r="AB276" s="164"/>
      <c r="AC276" s="164"/>
      <c r="AD276" s="164"/>
      <c r="AE276" s="164"/>
      <c r="AF276" s="164"/>
      <c r="AG276" s="164"/>
      <c r="AH276" s="164"/>
      <c r="AI276" s="164"/>
      <c r="AJ276" s="164"/>
      <c r="AK276" s="164"/>
      <c r="AL276" s="164"/>
      <c r="AM276" s="164"/>
      <c r="AN276" s="164"/>
      <c r="AO276" s="164"/>
      <c r="AP276" s="164"/>
      <c r="AQ276" s="164"/>
      <c r="AR276" s="164"/>
      <c r="AS276" s="164"/>
      <c r="AT276" s="164" t="s">
        <v>21</v>
      </c>
      <c r="AU276" s="164"/>
      <c r="AV276" s="164"/>
      <c r="AW276" s="164"/>
      <c r="AX276" s="164"/>
      <c r="AY276" s="164"/>
      <c r="AZ276" s="164"/>
      <c r="BA276" s="164"/>
      <c r="BB276" s="164"/>
      <c r="BC276" s="164"/>
      <c r="BD276" s="164"/>
      <c r="BE276" s="164"/>
    </row>
    <row r="277" spans="1:57" x14ac:dyDescent="0.25">
      <c r="A277" s="126" t="s">
        <v>1165</v>
      </c>
      <c r="B277" s="126"/>
      <c r="C277" s="126"/>
      <c r="D277" s="126" t="s">
        <v>1166</v>
      </c>
      <c r="E277" s="126"/>
      <c r="F277" s="127">
        <v>585</v>
      </c>
      <c r="G277" s="128" t="s">
        <v>1167</v>
      </c>
      <c r="H277" s="129">
        <v>2</v>
      </c>
      <c r="I277" s="130">
        <v>30</v>
      </c>
      <c r="J277" s="130"/>
      <c r="K277" s="130"/>
      <c r="L277" s="131">
        <v>0</v>
      </c>
      <c r="M277" s="165"/>
      <c r="N277" s="162"/>
      <c r="O277" s="162" t="s">
        <v>1629</v>
      </c>
      <c r="P277" s="132" t="s">
        <v>1602</v>
      </c>
      <c r="Q277" s="163" t="str">
        <f>MaBM</f>
        <v>CKOT</v>
      </c>
      <c r="R277" s="163" t="str">
        <f>MaKhoa</f>
        <v>KCK</v>
      </c>
      <c r="S277" s="125" t="str">
        <f t="shared" si="4"/>
        <v>KCK-CKOT</v>
      </c>
      <c r="T277" s="164"/>
      <c r="U277" s="164"/>
      <c r="V277" s="164"/>
      <c r="W277" s="164"/>
      <c r="X277" s="164"/>
      <c r="Y277" s="164"/>
      <c r="Z277" s="164"/>
      <c r="AA277" s="164" t="s">
        <v>21</v>
      </c>
      <c r="AB277" s="164"/>
      <c r="AC277" s="164"/>
      <c r="AD277" s="164"/>
      <c r="AE277" s="164"/>
      <c r="AF277" s="164"/>
      <c r="AG277" s="164"/>
      <c r="AH277" s="164"/>
      <c r="AI277" s="164"/>
      <c r="AJ277" s="164"/>
      <c r="AK277" s="164"/>
      <c r="AL277" s="164"/>
      <c r="AM277" s="164"/>
      <c r="AN277" s="164"/>
      <c r="AO277" s="164"/>
      <c r="AP277" s="164"/>
      <c r="AQ277" s="164"/>
      <c r="AR277" s="164"/>
      <c r="AS277" s="164"/>
      <c r="AT277" s="164" t="s">
        <v>21</v>
      </c>
      <c r="AU277" s="164"/>
      <c r="AV277" s="164"/>
      <c r="AW277" s="164"/>
      <c r="AX277" s="164"/>
      <c r="AY277" s="164"/>
      <c r="AZ277" s="164"/>
      <c r="BA277" s="164"/>
      <c r="BB277" s="164"/>
      <c r="BC277" s="164"/>
      <c r="BD277" s="164"/>
      <c r="BE277" s="164"/>
    </row>
    <row r="278" spans="1:57" x14ac:dyDescent="0.25">
      <c r="A278" s="126" t="s">
        <v>719</v>
      </c>
      <c r="B278" s="126"/>
      <c r="C278" s="126"/>
      <c r="D278" s="126"/>
      <c r="E278" s="126"/>
      <c r="F278" s="127">
        <v>372</v>
      </c>
      <c r="G278" s="128" t="s">
        <v>720</v>
      </c>
      <c r="H278" s="129">
        <v>4</v>
      </c>
      <c r="I278" s="130">
        <v>60</v>
      </c>
      <c r="J278" s="130"/>
      <c r="K278" s="130"/>
      <c r="L278" s="131">
        <v>0</v>
      </c>
      <c r="M278" s="165" t="s">
        <v>1484</v>
      </c>
      <c r="N278" s="162">
        <v>90</v>
      </c>
      <c r="O278" s="162" t="s">
        <v>1629</v>
      </c>
      <c r="P278" s="132" t="s">
        <v>1602</v>
      </c>
      <c r="Q278" s="163" t="str">
        <f>MaBM</f>
        <v>CKOT</v>
      </c>
      <c r="R278" s="163" t="str">
        <f>MaKhoa</f>
        <v>KCK</v>
      </c>
      <c r="S278" s="125" t="str">
        <f t="shared" si="4"/>
        <v>KCK-CKOT</v>
      </c>
      <c r="T278" s="164"/>
      <c r="U278" s="164"/>
      <c r="V278" s="164"/>
      <c r="W278" s="164"/>
      <c r="X278" s="164"/>
      <c r="Y278" s="164"/>
      <c r="Z278" s="164"/>
      <c r="AA278" s="164" t="s">
        <v>20</v>
      </c>
      <c r="AB278" s="164"/>
      <c r="AC278" s="164"/>
      <c r="AD278" s="164"/>
      <c r="AE278" s="164"/>
      <c r="AF278" s="164"/>
      <c r="AG278" s="164"/>
      <c r="AH278" s="164"/>
      <c r="AI278" s="164"/>
      <c r="AJ278" s="164"/>
      <c r="AK278" s="164"/>
      <c r="AL278" s="164"/>
      <c r="AM278" s="164"/>
      <c r="AN278" s="164"/>
      <c r="AO278" s="164"/>
      <c r="AP278" s="164"/>
      <c r="AQ278" s="164"/>
      <c r="AR278" s="164"/>
      <c r="AS278" s="164"/>
      <c r="AT278" s="164"/>
      <c r="AU278" s="164"/>
      <c r="AV278" s="164"/>
      <c r="AW278" s="164"/>
      <c r="AX278" s="164"/>
      <c r="AY278" s="164"/>
      <c r="AZ278" s="164"/>
      <c r="BA278" s="164"/>
      <c r="BB278" s="164"/>
      <c r="BC278" s="164"/>
      <c r="BD278" s="164"/>
      <c r="BE278" s="164"/>
    </row>
    <row r="279" spans="1:57" x14ac:dyDescent="0.25">
      <c r="A279" s="126"/>
      <c r="B279" s="126" t="s">
        <v>721</v>
      </c>
      <c r="C279" s="126" t="s">
        <v>1711</v>
      </c>
      <c r="D279" s="126"/>
      <c r="E279" s="126"/>
      <c r="F279" s="127">
        <v>373</v>
      </c>
      <c r="G279" s="128" t="s">
        <v>720</v>
      </c>
      <c r="H279" s="129">
        <v>2</v>
      </c>
      <c r="I279" s="130">
        <v>30</v>
      </c>
      <c r="J279" s="130"/>
      <c r="K279" s="130"/>
      <c r="L279" s="131">
        <v>0</v>
      </c>
      <c r="M279" s="165" t="s">
        <v>1484</v>
      </c>
      <c r="N279" s="162">
        <v>90</v>
      </c>
      <c r="O279" s="162" t="s">
        <v>1629</v>
      </c>
      <c r="P279" s="132" t="s">
        <v>1602</v>
      </c>
      <c r="Q279" s="163" t="str">
        <f>MaBM</f>
        <v>CKOT</v>
      </c>
      <c r="R279" s="163" t="str">
        <f>MaKhoa</f>
        <v>KCK</v>
      </c>
      <c r="S279" s="125" t="str">
        <f t="shared" si="4"/>
        <v>KCK-CKOT</v>
      </c>
      <c r="T279" s="164"/>
      <c r="U279" s="164"/>
      <c r="V279" s="164"/>
      <c r="W279" s="164"/>
      <c r="X279" s="164"/>
      <c r="Y279" s="164"/>
      <c r="Z279" s="164"/>
      <c r="AA279" s="164"/>
      <c r="AB279" s="164"/>
      <c r="AC279" s="164"/>
      <c r="AD279" s="164"/>
      <c r="AE279" s="164"/>
      <c r="AF279" s="164"/>
      <c r="AG279" s="164"/>
      <c r="AH279" s="164"/>
      <c r="AI279" s="164"/>
      <c r="AJ279" s="164"/>
      <c r="AK279" s="164"/>
      <c r="AL279" s="164"/>
      <c r="AM279" s="164"/>
      <c r="AN279" s="164"/>
      <c r="AO279" s="164"/>
      <c r="AP279" s="164"/>
      <c r="AQ279" s="164"/>
      <c r="AR279" s="164"/>
      <c r="AS279" s="164"/>
      <c r="AT279" s="164"/>
      <c r="AU279" s="164"/>
      <c r="AV279" s="164"/>
      <c r="AW279" s="164"/>
      <c r="AX279" s="164"/>
      <c r="AY279" s="164"/>
      <c r="AZ279" s="164"/>
      <c r="BA279" s="164"/>
      <c r="BB279" s="164"/>
      <c r="BC279" s="164"/>
      <c r="BD279" s="164"/>
      <c r="BE279" s="164"/>
    </row>
    <row r="280" spans="1:57" x14ac:dyDescent="0.25">
      <c r="A280" s="126"/>
      <c r="B280" s="126"/>
      <c r="C280" s="126"/>
      <c r="D280" s="126" t="s">
        <v>722</v>
      </c>
      <c r="E280" s="126"/>
      <c r="F280" s="127">
        <v>374</v>
      </c>
      <c r="G280" s="128" t="s">
        <v>720</v>
      </c>
      <c r="H280" s="129">
        <v>3</v>
      </c>
      <c r="I280" s="130">
        <v>30</v>
      </c>
      <c r="J280" s="130">
        <v>30</v>
      </c>
      <c r="K280" s="130"/>
      <c r="L280" s="131">
        <v>0</v>
      </c>
      <c r="M280" s="165" t="s">
        <v>1511</v>
      </c>
      <c r="N280" s="162">
        <v>90</v>
      </c>
      <c r="O280" s="162" t="s">
        <v>1629</v>
      </c>
      <c r="P280" s="132" t="s">
        <v>1602</v>
      </c>
      <c r="Q280" s="163" t="str">
        <f>MaBM</f>
        <v>CKOT</v>
      </c>
      <c r="R280" s="163" t="str">
        <f>MaKhoa</f>
        <v>KCK</v>
      </c>
      <c r="S280" s="125" t="str">
        <f t="shared" si="4"/>
        <v>KCK-CKOT</v>
      </c>
      <c r="T280" s="164"/>
      <c r="U280" s="164"/>
      <c r="V280" s="164"/>
      <c r="W280" s="164"/>
      <c r="X280" s="164"/>
      <c r="Y280" s="164"/>
      <c r="Z280" s="164"/>
      <c r="AA280" s="164"/>
      <c r="AB280" s="164"/>
      <c r="AC280" s="164"/>
      <c r="AD280" s="164"/>
      <c r="AE280" s="164"/>
      <c r="AF280" s="164"/>
      <c r="AG280" s="164"/>
      <c r="AH280" s="164"/>
      <c r="AI280" s="164"/>
      <c r="AJ280" s="164"/>
      <c r="AK280" s="164"/>
      <c r="AL280" s="164"/>
      <c r="AM280" s="164"/>
      <c r="AN280" s="164"/>
      <c r="AO280" s="164"/>
      <c r="AP280" s="164"/>
      <c r="AQ280" s="164"/>
      <c r="AR280" s="164"/>
      <c r="AS280" s="164"/>
      <c r="AT280" s="164" t="s">
        <v>20</v>
      </c>
      <c r="AU280" s="164"/>
      <c r="AV280" s="164"/>
      <c r="AW280" s="164"/>
      <c r="AX280" s="164"/>
      <c r="AY280" s="164"/>
      <c r="AZ280" s="164"/>
      <c r="BA280" s="164"/>
      <c r="BB280" s="164"/>
      <c r="BC280" s="164"/>
      <c r="BD280" s="164"/>
      <c r="BE280" s="164"/>
    </row>
    <row r="281" spans="1:57" x14ac:dyDescent="0.25">
      <c r="A281" s="126" t="s">
        <v>1824</v>
      </c>
      <c r="B281" s="126"/>
      <c r="C281" s="126"/>
      <c r="D281" s="126" t="s">
        <v>1825</v>
      </c>
      <c r="E281" s="126"/>
      <c r="F281" s="127">
        <v>787</v>
      </c>
      <c r="G281" s="128" t="s">
        <v>1826</v>
      </c>
      <c r="H281" s="129">
        <v>2</v>
      </c>
      <c r="I281" s="130">
        <v>30</v>
      </c>
      <c r="J281" s="130"/>
      <c r="K281" s="130"/>
      <c r="L281" s="131">
        <v>0</v>
      </c>
      <c r="M281" s="165"/>
      <c r="N281" s="162"/>
      <c r="O281" s="162" t="s">
        <v>1629</v>
      </c>
      <c r="P281" s="132" t="s">
        <v>1602</v>
      </c>
      <c r="Q281" s="163" t="str">
        <f>MaBM</f>
        <v>CKOT</v>
      </c>
      <c r="R281" s="163" t="str">
        <f>MaKhoa</f>
        <v>KCK</v>
      </c>
      <c r="S281" s="125" t="str">
        <f t="shared" si="4"/>
        <v>KCK-CKOT</v>
      </c>
      <c r="T281" s="164"/>
      <c r="U281" s="164"/>
      <c r="V281" s="164"/>
      <c r="W281" s="164"/>
      <c r="X281" s="164"/>
      <c r="Y281" s="164"/>
      <c r="Z281" s="164"/>
      <c r="AA281" s="164"/>
      <c r="AB281" s="164"/>
      <c r="AC281" s="164"/>
      <c r="AD281" s="164"/>
      <c r="AE281" s="164"/>
      <c r="AF281" s="164"/>
      <c r="AG281" s="164"/>
      <c r="AH281" s="164"/>
      <c r="AI281" s="164"/>
      <c r="AJ281" s="164" t="s">
        <v>20</v>
      </c>
      <c r="AK281" s="164"/>
      <c r="AL281" s="164"/>
      <c r="AM281" s="164"/>
      <c r="AN281" s="164"/>
      <c r="AO281" s="164"/>
      <c r="AP281" s="164"/>
      <c r="AQ281" s="164"/>
      <c r="AR281" s="164"/>
      <c r="AS281" s="164"/>
      <c r="AT281" s="164"/>
      <c r="AU281" s="164"/>
      <c r="AV281" s="164"/>
      <c r="AW281" s="164"/>
      <c r="AX281" s="164"/>
      <c r="AY281" s="164"/>
      <c r="AZ281" s="164"/>
      <c r="BA281" s="164"/>
      <c r="BB281" s="164"/>
      <c r="BC281" s="164" t="s">
        <v>20</v>
      </c>
      <c r="BD281" s="164"/>
      <c r="BE281" s="164"/>
    </row>
    <row r="282" spans="1:57" x14ac:dyDescent="0.25">
      <c r="A282" s="126" t="s">
        <v>252</v>
      </c>
      <c r="B282" s="126"/>
      <c r="C282" s="126"/>
      <c r="D282" s="126"/>
      <c r="E282" s="126"/>
      <c r="F282" s="127">
        <v>116</v>
      </c>
      <c r="G282" s="128" t="s">
        <v>254</v>
      </c>
      <c r="H282" s="129">
        <v>3</v>
      </c>
      <c r="I282" s="130">
        <v>45</v>
      </c>
      <c r="J282" s="130"/>
      <c r="K282" s="130"/>
      <c r="L282" s="131">
        <v>0</v>
      </c>
      <c r="M282" s="165" t="s">
        <v>1511</v>
      </c>
      <c r="N282" s="162"/>
      <c r="O282" s="162" t="s">
        <v>1629</v>
      </c>
      <c r="P282" s="132" t="s">
        <v>1602</v>
      </c>
      <c r="Q282" s="163" t="str">
        <f>MaBM</f>
        <v>CKOT</v>
      </c>
      <c r="R282" s="163" t="str">
        <f>MaKhoa</f>
        <v>KCK</v>
      </c>
      <c r="S282" s="125" t="str">
        <f t="shared" si="4"/>
        <v>KCK-CKOT</v>
      </c>
      <c r="T282" s="164"/>
      <c r="U282" s="164"/>
      <c r="V282" s="164"/>
      <c r="W282" s="164"/>
      <c r="X282" s="164"/>
      <c r="Y282" s="164"/>
      <c r="Z282" s="164"/>
      <c r="AA282" s="164" t="s">
        <v>20</v>
      </c>
      <c r="AB282" s="164"/>
      <c r="AC282" s="164"/>
      <c r="AD282" s="164"/>
      <c r="AE282" s="164"/>
      <c r="AF282" s="164"/>
      <c r="AG282" s="164"/>
      <c r="AH282" s="164"/>
      <c r="AI282" s="164"/>
      <c r="AJ282" s="164"/>
      <c r="AK282" s="164"/>
      <c r="AL282" s="164"/>
      <c r="AM282" s="164"/>
      <c r="AN282" s="164"/>
      <c r="AO282" s="164"/>
      <c r="AP282" s="164"/>
      <c r="AQ282" s="164"/>
      <c r="AR282" s="164"/>
      <c r="AS282" s="164"/>
      <c r="AT282" s="164"/>
      <c r="AU282" s="164"/>
      <c r="AV282" s="164"/>
      <c r="AW282" s="164"/>
      <c r="AX282" s="164"/>
      <c r="AY282" s="164"/>
      <c r="AZ282" s="164"/>
      <c r="BA282" s="164"/>
      <c r="BB282" s="164"/>
      <c r="BC282" s="164"/>
      <c r="BD282" s="164"/>
      <c r="BE282" s="164"/>
    </row>
    <row r="283" spans="1:57" x14ac:dyDescent="0.25">
      <c r="A283" s="126"/>
      <c r="B283" s="126" t="s">
        <v>253</v>
      </c>
      <c r="C283" s="126" t="s">
        <v>1630</v>
      </c>
      <c r="D283" s="126"/>
      <c r="E283" s="126"/>
      <c r="F283" s="127">
        <v>117</v>
      </c>
      <c r="G283" s="128" t="s">
        <v>254</v>
      </c>
      <c r="H283" s="129">
        <v>2</v>
      </c>
      <c r="I283" s="130">
        <v>30</v>
      </c>
      <c r="J283" s="130"/>
      <c r="K283" s="130"/>
      <c r="L283" s="131">
        <v>0</v>
      </c>
      <c r="M283" s="165" t="s">
        <v>1511</v>
      </c>
      <c r="N283" s="162"/>
      <c r="O283" s="162" t="s">
        <v>1629</v>
      </c>
      <c r="P283" s="132" t="s">
        <v>1602</v>
      </c>
      <c r="Q283" s="163" t="str">
        <f>MaBM</f>
        <v>CKOT</v>
      </c>
      <c r="R283" s="163" t="str">
        <f>MaKhoa</f>
        <v>KCK</v>
      </c>
      <c r="S283" s="125" t="str">
        <f t="shared" si="4"/>
        <v>KCK-CKOT</v>
      </c>
      <c r="T283" s="164"/>
      <c r="U283" s="164"/>
      <c r="V283" s="164"/>
      <c r="W283" s="164"/>
      <c r="X283" s="164"/>
      <c r="Y283" s="164"/>
      <c r="Z283" s="164"/>
      <c r="AA283" s="164"/>
      <c r="AB283" s="164"/>
      <c r="AC283" s="164"/>
      <c r="AD283" s="164"/>
      <c r="AE283" s="164"/>
      <c r="AF283" s="164"/>
      <c r="AG283" s="164"/>
      <c r="AH283" s="164"/>
      <c r="AI283" s="164"/>
      <c r="AJ283" s="164"/>
      <c r="AK283" s="164"/>
      <c r="AL283" s="164"/>
      <c r="AM283" s="164"/>
      <c r="AN283" s="164"/>
      <c r="AO283" s="164"/>
      <c r="AP283" s="164"/>
      <c r="AQ283" s="164"/>
      <c r="AR283" s="164"/>
      <c r="AS283" s="164"/>
      <c r="AT283" s="164"/>
      <c r="AU283" s="164"/>
      <c r="AV283" s="164"/>
      <c r="AW283" s="164"/>
      <c r="AX283" s="164"/>
      <c r="AY283" s="164"/>
      <c r="AZ283" s="164"/>
      <c r="BA283" s="164"/>
      <c r="BB283" s="164"/>
      <c r="BC283" s="164"/>
      <c r="BD283" s="164"/>
      <c r="BE283" s="164"/>
    </row>
    <row r="284" spans="1:57" x14ac:dyDescent="0.25">
      <c r="A284" s="126"/>
      <c r="B284" s="126"/>
      <c r="C284" s="126"/>
      <c r="D284" s="126" t="s">
        <v>255</v>
      </c>
      <c r="E284" s="126"/>
      <c r="F284" s="127">
        <v>118</v>
      </c>
      <c r="G284" s="128" t="s">
        <v>254</v>
      </c>
      <c r="H284" s="129">
        <v>3</v>
      </c>
      <c r="I284" s="130">
        <v>45</v>
      </c>
      <c r="J284" s="130"/>
      <c r="K284" s="130"/>
      <c r="L284" s="131">
        <v>0</v>
      </c>
      <c r="M284" s="165" t="s">
        <v>1511</v>
      </c>
      <c r="N284" s="162"/>
      <c r="O284" s="162" t="s">
        <v>1629</v>
      </c>
      <c r="P284" s="132" t="s">
        <v>1602</v>
      </c>
      <c r="Q284" s="163" t="str">
        <f>MaBM</f>
        <v>CKOT</v>
      </c>
      <c r="R284" s="163" t="str">
        <f>MaKhoa</f>
        <v>KCK</v>
      </c>
      <c r="S284" s="125" t="str">
        <f t="shared" si="4"/>
        <v>KCK-CKOT</v>
      </c>
      <c r="T284" s="164"/>
      <c r="U284" s="164"/>
      <c r="V284" s="164"/>
      <c r="W284" s="164"/>
      <c r="X284" s="164"/>
      <c r="Y284" s="164"/>
      <c r="Z284" s="164"/>
      <c r="AA284" s="164"/>
      <c r="AB284" s="164"/>
      <c r="AC284" s="164"/>
      <c r="AD284" s="164"/>
      <c r="AE284" s="164"/>
      <c r="AF284" s="164"/>
      <c r="AG284" s="164"/>
      <c r="AH284" s="164"/>
      <c r="AI284" s="164"/>
      <c r="AJ284" s="164"/>
      <c r="AK284" s="164"/>
      <c r="AL284" s="164"/>
      <c r="AM284" s="164"/>
      <c r="AN284" s="164"/>
      <c r="AO284" s="164"/>
      <c r="AP284" s="164"/>
      <c r="AQ284" s="164"/>
      <c r="AR284" s="164"/>
      <c r="AS284" s="164"/>
      <c r="AT284" s="164" t="s">
        <v>20</v>
      </c>
      <c r="AU284" s="164"/>
      <c r="AV284" s="164"/>
      <c r="AW284" s="164"/>
      <c r="AX284" s="164"/>
      <c r="AY284" s="164"/>
      <c r="AZ284" s="164"/>
      <c r="BA284" s="164"/>
      <c r="BB284" s="164"/>
      <c r="BC284" s="164"/>
      <c r="BD284" s="164"/>
      <c r="BE284" s="164"/>
    </row>
    <row r="285" spans="1:57" x14ac:dyDescent="0.25">
      <c r="A285" s="126" t="s">
        <v>742</v>
      </c>
      <c r="B285" s="126" t="s">
        <v>742</v>
      </c>
      <c r="C285" s="126" t="s">
        <v>742</v>
      </c>
      <c r="D285" s="126"/>
      <c r="E285" s="126"/>
      <c r="F285" s="127">
        <v>386</v>
      </c>
      <c r="G285" s="128" t="s">
        <v>743</v>
      </c>
      <c r="H285" s="129">
        <v>2</v>
      </c>
      <c r="I285" s="130">
        <v>15</v>
      </c>
      <c r="J285" s="130">
        <v>30</v>
      </c>
      <c r="K285" s="130"/>
      <c r="L285" s="131">
        <v>0</v>
      </c>
      <c r="M285" s="165" t="s">
        <v>1484</v>
      </c>
      <c r="N285" s="162">
        <v>60</v>
      </c>
      <c r="O285" s="162" t="s">
        <v>1629</v>
      </c>
      <c r="P285" s="132" t="s">
        <v>1602</v>
      </c>
      <c r="Q285" s="163" t="str">
        <f>MaBM</f>
        <v>CKOT</v>
      </c>
      <c r="R285" s="163" t="str">
        <f>MaKhoa</f>
        <v>KCK</v>
      </c>
      <c r="S285" s="125" t="str">
        <f t="shared" si="4"/>
        <v>KCK-CKOT</v>
      </c>
      <c r="T285" s="164"/>
      <c r="U285" s="164"/>
      <c r="V285" s="164"/>
      <c r="W285" s="164"/>
      <c r="X285" s="164"/>
      <c r="Y285" s="164"/>
      <c r="Z285" s="164"/>
      <c r="AA285" s="164" t="s">
        <v>20</v>
      </c>
      <c r="AB285" s="164"/>
      <c r="AC285" s="164"/>
      <c r="AD285" s="164"/>
      <c r="AE285" s="164"/>
      <c r="AF285" s="164"/>
      <c r="AG285" s="164"/>
      <c r="AH285" s="164"/>
      <c r="AI285" s="164"/>
      <c r="AJ285" s="164"/>
      <c r="AK285" s="164"/>
      <c r="AL285" s="164"/>
      <c r="AM285" s="164"/>
      <c r="AN285" s="164"/>
      <c r="AO285" s="164"/>
      <c r="AP285" s="164"/>
      <c r="AQ285" s="164"/>
      <c r="AR285" s="164"/>
      <c r="AS285" s="164"/>
      <c r="AT285" s="164"/>
      <c r="AU285" s="164"/>
      <c r="AV285" s="164"/>
      <c r="AW285" s="164"/>
      <c r="AX285" s="164"/>
      <c r="AY285" s="164"/>
      <c r="AZ285" s="164"/>
      <c r="BA285" s="164"/>
      <c r="BB285" s="164"/>
      <c r="BC285" s="164"/>
      <c r="BD285" s="164"/>
      <c r="BE285" s="164"/>
    </row>
    <row r="286" spans="1:57" x14ac:dyDescent="0.25">
      <c r="A286" s="126" t="s">
        <v>1380</v>
      </c>
      <c r="B286" s="126"/>
      <c r="C286" s="126"/>
      <c r="D286" s="126" t="s">
        <v>1381</v>
      </c>
      <c r="E286" s="126"/>
      <c r="F286" s="127">
        <v>674</v>
      </c>
      <c r="G286" s="128" t="s">
        <v>1382</v>
      </c>
      <c r="H286" s="129">
        <v>2</v>
      </c>
      <c r="I286" s="130"/>
      <c r="J286" s="130">
        <v>60</v>
      </c>
      <c r="K286" s="130"/>
      <c r="L286" s="131">
        <v>0</v>
      </c>
      <c r="M286" s="161" t="s">
        <v>2</v>
      </c>
      <c r="N286" s="162"/>
      <c r="O286" s="162" t="s">
        <v>1629</v>
      </c>
      <c r="P286" s="132" t="s">
        <v>1602</v>
      </c>
      <c r="Q286" s="163" t="str">
        <f>MaBM</f>
        <v>CKOT</v>
      </c>
      <c r="R286" s="163" t="str">
        <f>MaKhoa</f>
        <v>KCK</v>
      </c>
      <c r="S286" s="125" t="str">
        <f t="shared" si="4"/>
        <v>KCK-CKOT</v>
      </c>
      <c r="T286" s="164"/>
      <c r="U286" s="164"/>
      <c r="V286" s="164"/>
      <c r="W286" s="164"/>
      <c r="X286" s="164"/>
      <c r="Y286" s="164"/>
      <c r="Z286" s="164"/>
      <c r="AA286" s="164"/>
      <c r="AB286" s="164"/>
      <c r="AC286" s="164"/>
      <c r="AD286" s="164"/>
      <c r="AE286" s="164"/>
      <c r="AF286" s="164"/>
      <c r="AG286" s="164"/>
      <c r="AH286" s="164"/>
      <c r="AI286" s="164"/>
      <c r="AJ286" s="164" t="s">
        <v>20</v>
      </c>
      <c r="AK286" s="164"/>
      <c r="AL286" s="164"/>
      <c r="AM286" s="164"/>
      <c r="AN286" s="164"/>
      <c r="AO286" s="164"/>
      <c r="AP286" s="164"/>
      <c r="AQ286" s="164"/>
      <c r="AR286" s="164"/>
      <c r="AS286" s="164"/>
      <c r="AT286" s="164"/>
      <c r="AU286" s="164"/>
      <c r="AV286" s="164"/>
      <c r="AW286" s="164"/>
      <c r="AX286" s="164"/>
      <c r="AY286" s="164"/>
      <c r="AZ286" s="164"/>
      <c r="BA286" s="164"/>
      <c r="BB286" s="164"/>
      <c r="BC286" s="164" t="s">
        <v>20</v>
      </c>
      <c r="BD286" s="164"/>
      <c r="BE286" s="164"/>
    </row>
    <row r="287" spans="1:57" x14ac:dyDescent="0.25">
      <c r="A287" s="126"/>
      <c r="B287" s="126"/>
      <c r="C287" s="126" t="s">
        <v>1771</v>
      </c>
      <c r="D287" s="126" t="s">
        <v>1314</v>
      </c>
      <c r="E287" s="126"/>
      <c r="F287" s="127">
        <v>634</v>
      </c>
      <c r="G287" s="128" t="s">
        <v>1315</v>
      </c>
      <c r="H287" s="129">
        <v>2</v>
      </c>
      <c r="I287" s="130"/>
      <c r="J287" s="130"/>
      <c r="K287" s="130">
        <v>90</v>
      </c>
      <c r="L287" s="131">
        <v>0</v>
      </c>
      <c r="M287" s="161" t="s">
        <v>2</v>
      </c>
      <c r="N287" s="162"/>
      <c r="O287" s="162" t="s">
        <v>1629</v>
      </c>
      <c r="P287" s="132" t="s">
        <v>1602</v>
      </c>
      <c r="Q287" s="163" t="str">
        <f>MaBM</f>
        <v>CKOT</v>
      </c>
      <c r="R287" s="163" t="str">
        <f>MaKhoa</f>
        <v>KCK</v>
      </c>
      <c r="S287" s="125" t="str">
        <f t="shared" si="4"/>
        <v>KCK-CKOT</v>
      </c>
      <c r="T287" s="164"/>
      <c r="U287" s="164"/>
      <c r="V287" s="164"/>
      <c r="W287" s="164"/>
      <c r="X287" s="164"/>
      <c r="Y287" s="164"/>
      <c r="Z287" s="164"/>
      <c r="AA287" s="164"/>
      <c r="AB287" s="164"/>
      <c r="AC287" s="164"/>
      <c r="AD287" s="164"/>
      <c r="AE287" s="164"/>
      <c r="AF287" s="164"/>
      <c r="AG287" s="164"/>
      <c r="AH287" s="164"/>
      <c r="AI287" s="164"/>
      <c r="AJ287" s="164"/>
      <c r="AK287" s="164"/>
      <c r="AL287" s="164"/>
      <c r="AM287" s="164"/>
      <c r="AN287" s="164"/>
      <c r="AO287" s="164"/>
      <c r="AP287" s="164"/>
      <c r="AQ287" s="164"/>
      <c r="AR287" s="164"/>
      <c r="AS287" s="164"/>
      <c r="AT287" s="164"/>
      <c r="AU287" s="164"/>
      <c r="AV287" s="164"/>
      <c r="AW287" s="164"/>
      <c r="AX287" s="164"/>
      <c r="AY287" s="164"/>
      <c r="AZ287" s="164"/>
      <c r="BA287" s="164"/>
      <c r="BB287" s="164"/>
      <c r="BC287" s="164"/>
      <c r="BD287" s="164"/>
      <c r="BE287" s="164"/>
    </row>
    <row r="288" spans="1:57" x14ac:dyDescent="0.25">
      <c r="A288" s="126" t="s">
        <v>1421</v>
      </c>
      <c r="B288" s="126" t="s">
        <v>1421</v>
      </c>
      <c r="C288" s="126" t="s">
        <v>1421</v>
      </c>
      <c r="D288" s="126" t="s">
        <v>1422</v>
      </c>
      <c r="E288" s="126"/>
      <c r="F288" s="127">
        <v>696</v>
      </c>
      <c r="G288" s="128" t="s">
        <v>1415</v>
      </c>
      <c r="H288" s="129">
        <v>4</v>
      </c>
      <c r="I288" s="130"/>
      <c r="J288" s="130"/>
      <c r="K288" s="130">
        <v>180</v>
      </c>
      <c r="L288" s="131">
        <v>0</v>
      </c>
      <c r="M288" s="161" t="s">
        <v>1511</v>
      </c>
      <c r="N288" s="162"/>
      <c r="O288" s="162" t="s">
        <v>1629</v>
      </c>
      <c r="P288" s="132" t="s">
        <v>1602</v>
      </c>
      <c r="Q288" s="163" t="str">
        <f>MaBM</f>
        <v>CKOT</v>
      </c>
      <c r="R288" s="163" t="str">
        <f>MaKhoa</f>
        <v>KCK</v>
      </c>
      <c r="S288" s="125" t="str">
        <f t="shared" si="4"/>
        <v>KCK-CKOT</v>
      </c>
      <c r="T288" s="164"/>
      <c r="U288" s="164"/>
      <c r="V288" s="164"/>
      <c r="W288" s="164"/>
      <c r="X288" s="164"/>
      <c r="Y288" s="164"/>
      <c r="Z288" s="164"/>
      <c r="AA288" s="164" t="s">
        <v>20</v>
      </c>
      <c r="AB288" s="164"/>
      <c r="AC288" s="164"/>
      <c r="AD288" s="164"/>
      <c r="AE288" s="164"/>
      <c r="AF288" s="164"/>
      <c r="AG288" s="164"/>
      <c r="AH288" s="164"/>
      <c r="AI288" s="164"/>
      <c r="AJ288" s="164"/>
      <c r="AK288" s="164"/>
      <c r="AL288" s="164"/>
      <c r="AM288" s="164"/>
      <c r="AN288" s="164"/>
      <c r="AO288" s="164"/>
      <c r="AP288" s="164"/>
      <c r="AQ288" s="164"/>
      <c r="AR288" s="164"/>
      <c r="AS288" s="164"/>
      <c r="AT288" s="164" t="s">
        <v>20</v>
      </c>
      <c r="AU288" s="164"/>
      <c r="AV288" s="164"/>
      <c r="AW288" s="164"/>
      <c r="AX288" s="164"/>
      <c r="AY288" s="164"/>
      <c r="AZ288" s="164"/>
      <c r="BA288" s="164"/>
      <c r="BB288" s="164"/>
      <c r="BC288" s="164"/>
      <c r="BD288" s="164"/>
      <c r="BE288" s="164"/>
    </row>
    <row r="289" spans="1:57" ht="25.5" x14ac:dyDescent="0.25">
      <c r="A289" s="126" t="s">
        <v>725</v>
      </c>
      <c r="B289" s="126"/>
      <c r="C289" s="126"/>
      <c r="D289" s="126"/>
      <c r="E289" s="126"/>
      <c r="F289" s="127">
        <v>376</v>
      </c>
      <c r="G289" s="128" t="s">
        <v>726</v>
      </c>
      <c r="H289" s="129">
        <v>4</v>
      </c>
      <c r="I289" s="130">
        <v>45</v>
      </c>
      <c r="J289" s="130">
        <v>30</v>
      </c>
      <c r="K289" s="130"/>
      <c r="L289" s="131">
        <v>0</v>
      </c>
      <c r="M289" s="165" t="s">
        <v>1511</v>
      </c>
      <c r="N289" s="162"/>
      <c r="O289" s="162" t="s">
        <v>1629</v>
      </c>
      <c r="P289" s="132" t="s">
        <v>1602</v>
      </c>
      <c r="Q289" s="163" t="str">
        <f>MaBM</f>
        <v>CKOT</v>
      </c>
      <c r="R289" s="163" t="str">
        <f>MaKhoa</f>
        <v>KCK</v>
      </c>
      <c r="S289" s="125" t="str">
        <f t="shared" si="4"/>
        <v>KCK-CKOT</v>
      </c>
      <c r="T289" s="164"/>
      <c r="U289" s="164"/>
      <c r="V289" s="164"/>
      <c r="W289" s="164"/>
      <c r="X289" s="164"/>
      <c r="Y289" s="164"/>
      <c r="Z289" s="164"/>
      <c r="AA289" s="164" t="s">
        <v>20</v>
      </c>
      <c r="AB289" s="164"/>
      <c r="AC289" s="164"/>
      <c r="AD289" s="164"/>
      <c r="AE289" s="164"/>
      <c r="AF289" s="164"/>
      <c r="AG289" s="164"/>
      <c r="AH289" s="164"/>
      <c r="AI289" s="164"/>
      <c r="AJ289" s="164"/>
      <c r="AK289" s="164"/>
      <c r="AL289" s="164"/>
      <c r="AM289" s="164"/>
      <c r="AN289" s="164"/>
      <c r="AO289" s="164"/>
      <c r="AP289" s="164"/>
      <c r="AQ289" s="164"/>
      <c r="AR289" s="164"/>
      <c r="AS289" s="164"/>
      <c r="AT289" s="164"/>
      <c r="AU289" s="164"/>
      <c r="AV289" s="164"/>
      <c r="AW289" s="164"/>
      <c r="AX289" s="164"/>
      <c r="AY289" s="164"/>
      <c r="AZ289" s="164"/>
      <c r="BA289" s="164"/>
      <c r="BB289" s="164"/>
      <c r="BC289" s="164"/>
      <c r="BD289" s="164"/>
      <c r="BE289" s="164"/>
    </row>
    <row r="290" spans="1:57" ht="25.5" x14ac:dyDescent="0.25">
      <c r="A290" s="126"/>
      <c r="B290" s="126" t="s">
        <v>727</v>
      </c>
      <c r="C290" s="126" t="s">
        <v>1712</v>
      </c>
      <c r="D290" s="126"/>
      <c r="E290" s="126"/>
      <c r="F290" s="127">
        <v>377</v>
      </c>
      <c r="G290" s="128" t="s">
        <v>726</v>
      </c>
      <c r="H290" s="129">
        <v>2</v>
      </c>
      <c r="I290" s="130">
        <v>30</v>
      </c>
      <c r="J290" s="130"/>
      <c r="K290" s="130"/>
      <c r="L290" s="131">
        <v>0</v>
      </c>
      <c r="M290" s="165" t="s">
        <v>1511</v>
      </c>
      <c r="N290" s="162"/>
      <c r="O290" s="162" t="s">
        <v>1629</v>
      </c>
      <c r="P290" s="132" t="s">
        <v>1602</v>
      </c>
      <c r="Q290" s="163" t="str">
        <f>MaBM</f>
        <v>CKOT</v>
      </c>
      <c r="R290" s="163" t="str">
        <f>MaKhoa</f>
        <v>KCK</v>
      </c>
      <c r="S290" s="125" t="str">
        <f t="shared" si="4"/>
        <v>KCK-CKOT</v>
      </c>
      <c r="T290" s="164"/>
      <c r="U290" s="164"/>
      <c r="V290" s="164"/>
      <c r="W290" s="164"/>
      <c r="X290" s="164"/>
      <c r="Y290" s="164"/>
      <c r="Z290" s="164"/>
      <c r="AA290" s="164"/>
      <c r="AB290" s="164"/>
      <c r="AC290" s="164"/>
      <c r="AD290" s="164"/>
      <c r="AE290" s="164"/>
      <c r="AF290" s="164"/>
      <c r="AG290" s="164"/>
      <c r="AH290" s="164"/>
      <c r="AI290" s="164"/>
      <c r="AJ290" s="164"/>
      <c r="AK290" s="164"/>
      <c r="AL290" s="164"/>
      <c r="AM290" s="164"/>
      <c r="AN290" s="164"/>
      <c r="AO290" s="164"/>
      <c r="AP290" s="164"/>
      <c r="AQ290" s="164"/>
      <c r="AR290" s="164"/>
      <c r="AS290" s="164"/>
      <c r="AT290" s="164"/>
      <c r="AU290" s="164"/>
      <c r="AV290" s="164"/>
      <c r="AW290" s="164"/>
      <c r="AX290" s="164"/>
      <c r="AY290" s="164"/>
      <c r="AZ290" s="164"/>
      <c r="BA290" s="164"/>
      <c r="BB290" s="164"/>
      <c r="BC290" s="164"/>
      <c r="BD290" s="164"/>
      <c r="BE290" s="164"/>
    </row>
    <row r="291" spans="1:57" ht="25.5" x14ac:dyDescent="0.25">
      <c r="A291" s="126"/>
      <c r="B291" s="126"/>
      <c r="C291" s="126"/>
      <c r="D291" s="126" t="s">
        <v>728</v>
      </c>
      <c r="E291" s="126"/>
      <c r="F291" s="127">
        <v>378</v>
      </c>
      <c r="G291" s="128" t="s">
        <v>726</v>
      </c>
      <c r="H291" s="129">
        <v>3</v>
      </c>
      <c r="I291" s="130">
        <v>30</v>
      </c>
      <c r="J291" s="130">
        <v>30</v>
      </c>
      <c r="K291" s="130"/>
      <c r="L291" s="131">
        <v>0</v>
      </c>
      <c r="M291" s="165" t="s">
        <v>1511</v>
      </c>
      <c r="N291" s="162"/>
      <c r="O291" s="162" t="s">
        <v>1629</v>
      </c>
      <c r="P291" s="132" t="s">
        <v>1602</v>
      </c>
      <c r="Q291" s="163" t="str">
        <f>MaBM</f>
        <v>CKOT</v>
      </c>
      <c r="R291" s="163" t="str">
        <f>MaKhoa</f>
        <v>KCK</v>
      </c>
      <c r="S291" s="125" t="str">
        <f t="shared" si="4"/>
        <v>KCK-CKOT</v>
      </c>
      <c r="T291" s="164"/>
      <c r="U291" s="164"/>
      <c r="V291" s="164"/>
      <c r="W291" s="164"/>
      <c r="X291" s="164"/>
      <c r="Y291" s="164"/>
      <c r="Z291" s="164"/>
      <c r="AA291" s="164"/>
      <c r="AB291" s="164"/>
      <c r="AC291" s="164"/>
      <c r="AD291" s="164"/>
      <c r="AE291" s="164"/>
      <c r="AF291" s="164"/>
      <c r="AG291" s="164"/>
      <c r="AH291" s="164"/>
      <c r="AI291" s="164"/>
      <c r="AJ291" s="164"/>
      <c r="AK291" s="164"/>
      <c r="AL291" s="164"/>
      <c r="AM291" s="164"/>
      <c r="AN291" s="164"/>
      <c r="AO291" s="164"/>
      <c r="AP291" s="164"/>
      <c r="AQ291" s="164"/>
      <c r="AR291" s="164"/>
      <c r="AS291" s="164"/>
      <c r="AT291" s="164" t="s">
        <v>20</v>
      </c>
      <c r="AU291" s="164"/>
      <c r="AV291" s="164"/>
      <c r="AW291" s="164"/>
      <c r="AX291" s="164"/>
      <c r="AY291" s="164"/>
      <c r="AZ291" s="164"/>
      <c r="BA291" s="164"/>
      <c r="BB291" s="164"/>
      <c r="BC291" s="164"/>
      <c r="BD291" s="164"/>
      <c r="BE291" s="164"/>
    </row>
    <row r="292" spans="1:57" x14ac:dyDescent="0.25">
      <c r="A292" s="126" t="s">
        <v>1918</v>
      </c>
      <c r="B292" s="126"/>
      <c r="C292" s="126"/>
      <c r="D292" s="126"/>
      <c r="E292" s="126"/>
      <c r="F292" s="127">
        <v>845</v>
      </c>
      <c r="G292" s="128" t="s">
        <v>1919</v>
      </c>
      <c r="H292" s="129">
        <v>2</v>
      </c>
      <c r="I292" s="130"/>
      <c r="J292" s="130"/>
      <c r="K292" s="130"/>
      <c r="L292" s="131">
        <v>0</v>
      </c>
      <c r="M292" s="165"/>
      <c r="N292" s="162"/>
      <c r="O292" s="162" t="s">
        <v>1629</v>
      </c>
      <c r="P292" s="132" t="s">
        <v>1602</v>
      </c>
      <c r="Q292" s="163" t="str">
        <f>MaBM</f>
        <v>CKOT</v>
      </c>
      <c r="R292" s="163" t="str">
        <f>MaKhoa</f>
        <v>KCK</v>
      </c>
      <c r="S292" s="125" t="str">
        <f t="shared" si="4"/>
        <v>KCK-CKOT</v>
      </c>
      <c r="T292" s="164"/>
      <c r="U292" s="164"/>
      <c r="V292" s="164"/>
      <c r="W292" s="164"/>
      <c r="X292" s="164"/>
      <c r="Y292" s="164"/>
      <c r="Z292" s="164"/>
      <c r="AA292" s="164"/>
      <c r="AB292" s="164"/>
      <c r="AC292" s="164"/>
      <c r="AD292" s="164"/>
      <c r="AE292" s="164"/>
      <c r="AF292" s="164"/>
      <c r="AG292" s="164"/>
      <c r="AH292" s="164"/>
      <c r="AI292" s="164"/>
      <c r="AJ292" s="164"/>
      <c r="AK292" s="164"/>
      <c r="AL292" s="164"/>
      <c r="AM292" s="164"/>
      <c r="AN292" s="164"/>
      <c r="AO292" s="164"/>
      <c r="AP292" s="164"/>
      <c r="AQ292" s="164"/>
      <c r="AR292" s="164"/>
      <c r="AS292" s="164"/>
      <c r="AT292" s="164"/>
      <c r="AU292" s="164"/>
      <c r="AV292" s="164"/>
      <c r="AW292" s="164"/>
      <c r="AX292" s="164"/>
      <c r="AY292" s="164"/>
      <c r="AZ292" s="164"/>
      <c r="BA292" s="164"/>
      <c r="BB292" s="164"/>
      <c r="BC292" s="164"/>
      <c r="BD292" s="164"/>
      <c r="BE292" s="164"/>
    </row>
    <row r="293" spans="1:57" x14ac:dyDescent="0.25">
      <c r="A293" s="126" t="s">
        <v>1168</v>
      </c>
      <c r="B293" s="126"/>
      <c r="C293" s="126"/>
      <c r="D293" s="126" t="s">
        <v>1169</v>
      </c>
      <c r="E293" s="126"/>
      <c r="F293" s="127">
        <v>586</v>
      </c>
      <c r="G293" s="128" t="s">
        <v>1170</v>
      </c>
      <c r="H293" s="129">
        <v>2</v>
      </c>
      <c r="I293" s="130">
        <v>30</v>
      </c>
      <c r="J293" s="130"/>
      <c r="K293" s="130"/>
      <c r="L293" s="131">
        <v>0</v>
      </c>
      <c r="M293" s="165"/>
      <c r="N293" s="162"/>
      <c r="O293" s="162" t="s">
        <v>1629</v>
      </c>
      <c r="P293" s="132" t="s">
        <v>1602</v>
      </c>
      <c r="Q293" s="163" t="str">
        <f>MaBM</f>
        <v>CKOT</v>
      </c>
      <c r="R293" s="163" t="str">
        <f>MaKhoa</f>
        <v>KCK</v>
      </c>
      <c r="S293" s="125" t="str">
        <f t="shared" si="4"/>
        <v>KCK-CKOT</v>
      </c>
      <c r="T293" s="164"/>
      <c r="U293" s="164"/>
      <c r="V293" s="164"/>
      <c r="W293" s="164"/>
      <c r="X293" s="164"/>
      <c r="Y293" s="164"/>
      <c r="Z293" s="164"/>
      <c r="AA293" s="164" t="s">
        <v>21</v>
      </c>
      <c r="AB293" s="164"/>
      <c r="AC293" s="164"/>
      <c r="AD293" s="164"/>
      <c r="AE293" s="164"/>
      <c r="AF293" s="164"/>
      <c r="AG293" s="164"/>
      <c r="AH293" s="164"/>
      <c r="AI293" s="164"/>
      <c r="AJ293" s="164"/>
      <c r="AK293" s="164"/>
      <c r="AL293" s="164"/>
      <c r="AM293" s="164"/>
      <c r="AN293" s="164"/>
      <c r="AO293" s="164"/>
      <c r="AP293" s="164"/>
      <c r="AQ293" s="164"/>
      <c r="AR293" s="164"/>
      <c r="AS293" s="164"/>
      <c r="AT293" s="164" t="s">
        <v>21</v>
      </c>
      <c r="AU293" s="164"/>
      <c r="AV293" s="164"/>
      <c r="AW293" s="164"/>
      <c r="AX293" s="164"/>
      <c r="AY293" s="164"/>
      <c r="AZ293" s="164"/>
      <c r="BA293" s="164"/>
      <c r="BB293" s="164"/>
      <c r="BC293" s="164"/>
      <c r="BD293" s="164"/>
      <c r="BE293" s="164"/>
    </row>
    <row r="294" spans="1:57" x14ac:dyDescent="0.25">
      <c r="A294" s="126" t="s">
        <v>1316</v>
      </c>
      <c r="B294" s="126"/>
      <c r="C294" s="126"/>
      <c r="D294" s="126" t="s">
        <v>1317</v>
      </c>
      <c r="E294" s="126"/>
      <c r="F294" s="127">
        <v>651</v>
      </c>
      <c r="G294" s="128" t="s">
        <v>1318</v>
      </c>
      <c r="H294" s="129">
        <v>3</v>
      </c>
      <c r="I294" s="130"/>
      <c r="J294" s="130"/>
      <c r="K294" s="130">
        <v>135</v>
      </c>
      <c r="L294" s="131">
        <v>0</v>
      </c>
      <c r="M294" s="161" t="s">
        <v>2</v>
      </c>
      <c r="N294" s="162"/>
      <c r="O294" s="162" t="s">
        <v>1776</v>
      </c>
      <c r="P294" s="132" t="s">
        <v>1602</v>
      </c>
      <c r="Q294" s="163" t="str">
        <f>MaBM</f>
        <v>CNCK</v>
      </c>
      <c r="R294" s="163" t="str">
        <f>MaKhoa</f>
        <v>KCK</v>
      </c>
      <c r="S294" s="125" t="str">
        <f t="shared" si="4"/>
        <v>KCK-CNCK</v>
      </c>
      <c r="T294" s="164"/>
      <c r="U294" s="164"/>
      <c r="V294" s="164"/>
      <c r="W294" s="164"/>
      <c r="X294" s="164"/>
      <c r="Y294" s="164"/>
      <c r="Z294" s="164"/>
      <c r="AA294" s="164" t="s">
        <v>20</v>
      </c>
      <c r="AB294" s="164"/>
      <c r="AC294" s="164"/>
      <c r="AD294" s="164"/>
      <c r="AE294" s="164"/>
      <c r="AF294" s="164"/>
      <c r="AG294" s="164"/>
      <c r="AH294" s="164"/>
      <c r="AI294" s="164"/>
      <c r="AJ294" s="164"/>
      <c r="AK294" s="164"/>
      <c r="AL294" s="164"/>
      <c r="AM294" s="164"/>
      <c r="AN294" s="164"/>
      <c r="AO294" s="164"/>
      <c r="AP294" s="164"/>
      <c r="AQ294" s="164"/>
      <c r="AR294" s="164"/>
      <c r="AS294" s="164"/>
      <c r="AT294" s="164" t="s">
        <v>20</v>
      </c>
      <c r="AU294" s="164"/>
      <c r="AV294" s="164"/>
      <c r="AW294" s="164"/>
      <c r="AX294" s="164"/>
      <c r="AY294" s="164"/>
      <c r="AZ294" s="164"/>
      <c r="BA294" s="164"/>
      <c r="BB294" s="164"/>
      <c r="BC294" s="164"/>
      <c r="BD294" s="164"/>
      <c r="BE294" s="164"/>
    </row>
    <row r="295" spans="1:57" x14ac:dyDescent="0.25">
      <c r="A295" s="126" t="s">
        <v>1319</v>
      </c>
      <c r="B295" s="126"/>
      <c r="C295" s="126" t="s">
        <v>1319</v>
      </c>
      <c r="D295" s="126" t="s">
        <v>1320</v>
      </c>
      <c r="E295" s="126"/>
      <c r="F295" s="127">
        <v>652</v>
      </c>
      <c r="G295" s="128" t="s">
        <v>1321</v>
      </c>
      <c r="H295" s="129">
        <v>3</v>
      </c>
      <c r="I295" s="130"/>
      <c r="J295" s="130"/>
      <c r="K295" s="130">
        <v>135</v>
      </c>
      <c r="L295" s="131">
        <v>0</v>
      </c>
      <c r="M295" s="161" t="s">
        <v>2</v>
      </c>
      <c r="N295" s="162"/>
      <c r="O295" s="162" t="s">
        <v>1776</v>
      </c>
      <c r="P295" s="132" t="s">
        <v>1602</v>
      </c>
      <c r="Q295" s="163" t="str">
        <f>MaBM</f>
        <v>CNCK</v>
      </c>
      <c r="R295" s="163" t="str">
        <f>MaKhoa</f>
        <v>KCK</v>
      </c>
      <c r="S295" s="125" t="str">
        <f t="shared" si="4"/>
        <v>KCK-CNCK</v>
      </c>
      <c r="T295" s="164"/>
      <c r="U295" s="164"/>
      <c r="V295" s="164"/>
      <c r="W295" s="164"/>
      <c r="X295" s="164"/>
      <c r="Y295" s="164"/>
      <c r="Z295" s="164"/>
      <c r="AA295" s="164" t="s">
        <v>20</v>
      </c>
      <c r="AB295" s="164"/>
      <c r="AC295" s="164"/>
      <c r="AD295" s="164"/>
      <c r="AE295" s="164"/>
      <c r="AF295" s="164"/>
      <c r="AG295" s="164"/>
      <c r="AH295" s="164"/>
      <c r="AI295" s="164"/>
      <c r="AJ295" s="164"/>
      <c r="AK295" s="164"/>
      <c r="AL295" s="164"/>
      <c r="AM295" s="164"/>
      <c r="AN295" s="164"/>
      <c r="AO295" s="164"/>
      <c r="AP295" s="164"/>
      <c r="AQ295" s="164"/>
      <c r="AR295" s="164"/>
      <c r="AS295" s="164"/>
      <c r="AT295" s="164" t="s">
        <v>20</v>
      </c>
      <c r="AU295" s="164"/>
      <c r="AV295" s="164"/>
      <c r="AW295" s="164"/>
      <c r="AX295" s="164"/>
      <c r="AY295" s="164"/>
      <c r="AZ295" s="164"/>
      <c r="BA295" s="164"/>
      <c r="BB295" s="164"/>
      <c r="BC295" s="164"/>
      <c r="BD295" s="164"/>
      <c r="BE295" s="164"/>
    </row>
    <row r="296" spans="1:57" x14ac:dyDescent="0.25">
      <c r="A296" s="126" t="s">
        <v>1325</v>
      </c>
      <c r="B296" s="126"/>
      <c r="C296" s="126"/>
      <c r="D296" s="126" t="s">
        <v>1326</v>
      </c>
      <c r="E296" s="126"/>
      <c r="F296" s="127">
        <v>654</v>
      </c>
      <c r="G296" s="128" t="s">
        <v>1327</v>
      </c>
      <c r="H296" s="129">
        <v>4</v>
      </c>
      <c r="I296" s="130"/>
      <c r="J296" s="130"/>
      <c r="K296" s="130">
        <v>180</v>
      </c>
      <c r="L296" s="131">
        <v>0</v>
      </c>
      <c r="M296" s="161" t="s">
        <v>2</v>
      </c>
      <c r="N296" s="162"/>
      <c r="O296" s="162" t="s">
        <v>1776</v>
      </c>
      <c r="P296" s="132" t="s">
        <v>1602</v>
      </c>
      <c r="Q296" s="163" t="str">
        <f>MaBM</f>
        <v>CNCK</v>
      </c>
      <c r="R296" s="163" t="str">
        <f>MaKhoa</f>
        <v>KCK</v>
      </c>
      <c r="S296" s="125" t="str">
        <f t="shared" si="4"/>
        <v>KCK-CNCK</v>
      </c>
      <c r="T296" s="164"/>
      <c r="U296" s="164"/>
      <c r="V296" s="164"/>
      <c r="W296" s="164"/>
      <c r="X296" s="164"/>
      <c r="Y296" s="164"/>
      <c r="Z296" s="164"/>
      <c r="AA296" s="164"/>
      <c r="AB296" s="164" t="s">
        <v>20</v>
      </c>
      <c r="AC296" s="164"/>
      <c r="AD296" s="164"/>
      <c r="AE296" s="164"/>
      <c r="AF296" s="164"/>
      <c r="AG296" s="164"/>
      <c r="AH296" s="164"/>
      <c r="AI296" s="164"/>
      <c r="AJ296" s="164"/>
      <c r="AK296" s="164"/>
      <c r="AL296" s="164"/>
      <c r="AM296" s="164"/>
      <c r="AN296" s="164"/>
      <c r="AO296" s="164"/>
      <c r="AP296" s="164"/>
      <c r="AQ296" s="164"/>
      <c r="AR296" s="164"/>
      <c r="AS296" s="164"/>
      <c r="AT296" s="164"/>
      <c r="AU296" s="164" t="s">
        <v>20</v>
      </c>
      <c r="AV296" s="164"/>
      <c r="AW296" s="164"/>
      <c r="AX296" s="164"/>
      <c r="AY296" s="164"/>
      <c r="AZ296" s="164"/>
      <c r="BA296" s="164"/>
      <c r="BB296" s="164"/>
      <c r="BC296" s="164"/>
      <c r="BD296" s="164"/>
      <c r="BE296" s="164"/>
    </row>
    <row r="297" spans="1:57" x14ac:dyDescent="0.25">
      <c r="A297" s="126" t="s">
        <v>1307</v>
      </c>
      <c r="B297" s="126"/>
      <c r="C297" s="126"/>
      <c r="D297" s="126" t="s">
        <v>1308</v>
      </c>
      <c r="E297" s="126"/>
      <c r="F297" s="127">
        <v>648</v>
      </c>
      <c r="G297" s="128" t="s">
        <v>1309</v>
      </c>
      <c r="H297" s="129">
        <v>3</v>
      </c>
      <c r="I297" s="130"/>
      <c r="J297" s="130"/>
      <c r="K297" s="130">
        <v>135</v>
      </c>
      <c r="L297" s="131">
        <v>0</v>
      </c>
      <c r="M297" s="161" t="s">
        <v>2</v>
      </c>
      <c r="N297" s="162"/>
      <c r="O297" s="162" t="s">
        <v>1776</v>
      </c>
      <c r="P297" s="132" t="s">
        <v>1602</v>
      </c>
      <c r="Q297" s="163" t="str">
        <f>MaBM</f>
        <v>CNCK</v>
      </c>
      <c r="R297" s="163" t="str">
        <f>MaKhoa</f>
        <v>KCK</v>
      </c>
      <c r="S297" s="125" t="str">
        <f t="shared" si="4"/>
        <v>KCK-CNCK</v>
      </c>
      <c r="T297" s="164"/>
      <c r="U297" s="164"/>
      <c r="V297" s="164"/>
      <c r="W297" s="164"/>
      <c r="X297" s="164"/>
      <c r="Y297" s="164"/>
      <c r="Z297" s="164"/>
      <c r="AA297" s="164" t="s">
        <v>20</v>
      </c>
      <c r="AB297" s="164"/>
      <c r="AC297" s="164"/>
      <c r="AD297" s="164"/>
      <c r="AE297" s="164"/>
      <c r="AF297" s="164"/>
      <c r="AG297" s="164"/>
      <c r="AH297" s="164"/>
      <c r="AI297" s="164"/>
      <c r="AJ297" s="164"/>
      <c r="AK297" s="164"/>
      <c r="AL297" s="164"/>
      <c r="AM297" s="164"/>
      <c r="AN297" s="164"/>
      <c r="AO297" s="164"/>
      <c r="AP297" s="164"/>
      <c r="AQ297" s="164"/>
      <c r="AR297" s="164"/>
      <c r="AS297" s="164"/>
      <c r="AT297" s="164" t="s">
        <v>20</v>
      </c>
      <c r="AU297" s="164"/>
      <c r="AV297" s="164"/>
      <c r="AW297" s="164"/>
      <c r="AX297" s="164"/>
      <c r="AY297" s="164"/>
      <c r="AZ297" s="164"/>
      <c r="BA297" s="164"/>
      <c r="BB297" s="164"/>
      <c r="BC297" s="164"/>
      <c r="BD297" s="164"/>
      <c r="BE297" s="164"/>
    </row>
    <row r="298" spans="1:57" x14ac:dyDescent="0.25">
      <c r="A298" s="126" t="s">
        <v>1310</v>
      </c>
      <c r="B298" s="126"/>
      <c r="C298" s="126" t="s">
        <v>1310</v>
      </c>
      <c r="D298" s="126" t="s">
        <v>1311</v>
      </c>
      <c r="E298" s="126"/>
      <c r="F298" s="127">
        <v>649</v>
      </c>
      <c r="G298" s="128" t="s">
        <v>1312</v>
      </c>
      <c r="H298" s="129">
        <v>3</v>
      </c>
      <c r="I298" s="130"/>
      <c r="J298" s="130"/>
      <c r="K298" s="130">
        <v>135</v>
      </c>
      <c r="L298" s="131">
        <v>0</v>
      </c>
      <c r="M298" s="161" t="s">
        <v>2</v>
      </c>
      <c r="N298" s="162"/>
      <c r="O298" s="162" t="s">
        <v>1776</v>
      </c>
      <c r="P298" s="132" t="s">
        <v>1602</v>
      </c>
      <c r="Q298" s="163" t="str">
        <f>MaBM</f>
        <v>CNCK</v>
      </c>
      <c r="R298" s="163" t="str">
        <f>MaKhoa</f>
        <v>KCK</v>
      </c>
      <c r="S298" s="125" t="str">
        <f t="shared" si="4"/>
        <v>KCK-CNCK</v>
      </c>
      <c r="T298" s="164"/>
      <c r="U298" s="164"/>
      <c r="V298" s="164"/>
      <c r="W298" s="164"/>
      <c r="X298" s="164"/>
      <c r="Y298" s="164"/>
      <c r="Z298" s="164"/>
      <c r="AA298" s="164" t="s">
        <v>20</v>
      </c>
      <c r="AB298" s="164"/>
      <c r="AC298" s="164"/>
      <c r="AD298" s="164"/>
      <c r="AE298" s="164"/>
      <c r="AF298" s="164"/>
      <c r="AG298" s="164"/>
      <c r="AH298" s="164"/>
      <c r="AI298" s="164"/>
      <c r="AJ298" s="164"/>
      <c r="AK298" s="164"/>
      <c r="AL298" s="164"/>
      <c r="AM298" s="164"/>
      <c r="AN298" s="164"/>
      <c r="AO298" s="164"/>
      <c r="AP298" s="164"/>
      <c r="AQ298" s="164"/>
      <c r="AR298" s="164"/>
      <c r="AS298" s="164"/>
      <c r="AT298" s="164" t="s">
        <v>20</v>
      </c>
      <c r="AU298" s="164"/>
      <c r="AV298" s="164"/>
      <c r="AW298" s="164"/>
      <c r="AX298" s="164"/>
      <c r="AY298" s="164"/>
      <c r="AZ298" s="164"/>
      <c r="BA298" s="164"/>
      <c r="BB298" s="164"/>
      <c r="BC298" s="164"/>
      <c r="BD298" s="164"/>
      <c r="BE298" s="164"/>
    </row>
    <row r="299" spans="1:57" x14ac:dyDescent="0.25">
      <c r="A299" s="126" t="s">
        <v>1313</v>
      </c>
      <c r="B299" s="126"/>
      <c r="C299" s="126"/>
      <c r="D299" s="126" t="s">
        <v>1314</v>
      </c>
      <c r="E299" s="126"/>
      <c r="F299" s="127">
        <v>650</v>
      </c>
      <c r="G299" s="128" t="s">
        <v>1315</v>
      </c>
      <c r="H299" s="129">
        <v>4</v>
      </c>
      <c r="I299" s="130"/>
      <c r="J299" s="130"/>
      <c r="K299" s="130">
        <v>180</v>
      </c>
      <c r="L299" s="131">
        <v>0</v>
      </c>
      <c r="M299" s="161" t="s">
        <v>2</v>
      </c>
      <c r="N299" s="162"/>
      <c r="O299" s="162" t="s">
        <v>1776</v>
      </c>
      <c r="P299" s="132" t="s">
        <v>1602</v>
      </c>
      <c r="Q299" s="163" t="str">
        <f>MaBM</f>
        <v>CNCK</v>
      </c>
      <c r="R299" s="163" t="str">
        <f>MaKhoa</f>
        <v>KCK</v>
      </c>
      <c r="S299" s="125" t="str">
        <f t="shared" si="4"/>
        <v>KCK-CNCK</v>
      </c>
      <c r="T299" s="164"/>
      <c r="U299" s="164"/>
      <c r="V299" s="164"/>
      <c r="W299" s="164"/>
      <c r="X299" s="164"/>
      <c r="Y299" s="164"/>
      <c r="Z299" s="164"/>
      <c r="AA299" s="164" t="s">
        <v>20</v>
      </c>
      <c r="AB299" s="164"/>
      <c r="AC299" s="164"/>
      <c r="AD299" s="164"/>
      <c r="AE299" s="164"/>
      <c r="AF299" s="164"/>
      <c r="AG299" s="164"/>
      <c r="AH299" s="164"/>
      <c r="AI299" s="164"/>
      <c r="AJ299" s="164"/>
      <c r="AK299" s="164"/>
      <c r="AL299" s="164"/>
      <c r="AM299" s="164"/>
      <c r="AN299" s="164"/>
      <c r="AO299" s="164"/>
      <c r="AP299" s="164"/>
      <c r="AQ299" s="164"/>
      <c r="AR299" s="164"/>
      <c r="AS299" s="164"/>
      <c r="AT299" s="164" t="s">
        <v>20</v>
      </c>
      <c r="AU299" s="164"/>
      <c r="AV299" s="164"/>
      <c r="AW299" s="164"/>
      <c r="AX299" s="164"/>
      <c r="AY299" s="164"/>
      <c r="AZ299" s="164"/>
      <c r="BA299" s="164"/>
      <c r="BB299" s="164"/>
      <c r="BC299" s="164"/>
      <c r="BD299" s="164"/>
      <c r="BE299" s="164"/>
    </row>
    <row r="300" spans="1:57" x14ac:dyDescent="0.25">
      <c r="A300" s="126" t="s">
        <v>1322</v>
      </c>
      <c r="B300" s="126"/>
      <c r="C300" s="126"/>
      <c r="D300" s="126" t="s">
        <v>1323</v>
      </c>
      <c r="E300" s="126"/>
      <c r="F300" s="127">
        <v>653</v>
      </c>
      <c r="G300" s="128" t="s">
        <v>1324</v>
      </c>
      <c r="H300" s="129">
        <v>3</v>
      </c>
      <c r="I300" s="130"/>
      <c r="J300" s="130"/>
      <c r="K300" s="130">
        <v>135</v>
      </c>
      <c r="L300" s="131">
        <v>0</v>
      </c>
      <c r="M300" s="161" t="s">
        <v>2</v>
      </c>
      <c r="N300" s="162"/>
      <c r="O300" s="162" t="s">
        <v>1776</v>
      </c>
      <c r="P300" s="132" t="s">
        <v>1602</v>
      </c>
      <c r="Q300" s="163" t="str">
        <f>MaBM</f>
        <v>CNCK</v>
      </c>
      <c r="R300" s="163" t="str">
        <f>MaKhoa</f>
        <v>KCK</v>
      </c>
      <c r="S300" s="125" t="str">
        <f t="shared" si="4"/>
        <v>KCK-CNCK</v>
      </c>
      <c r="T300" s="164"/>
      <c r="U300" s="164"/>
      <c r="V300" s="164"/>
      <c r="W300" s="164"/>
      <c r="X300" s="164"/>
      <c r="Y300" s="164"/>
      <c r="Z300" s="164"/>
      <c r="AA300" s="164"/>
      <c r="AB300" s="164" t="s">
        <v>20</v>
      </c>
      <c r="AC300" s="164"/>
      <c r="AD300" s="164"/>
      <c r="AE300" s="164"/>
      <c r="AF300" s="164"/>
      <c r="AG300" s="164"/>
      <c r="AH300" s="164"/>
      <c r="AI300" s="164"/>
      <c r="AJ300" s="164"/>
      <c r="AK300" s="164"/>
      <c r="AL300" s="164"/>
      <c r="AM300" s="164"/>
      <c r="AN300" s="164"/>
      <c r="AO300" s="164"/>
      <c r="AP300" s="164"/>
      <c r="AQ300" s="164"/>
      <c r="AR300" s="164"/>
      <c r="AS300" s="164"/>
      <c r="AT300" s="164"/>
      <c r="AU300" s="164" t="s">
        <v>20</v>
      </c>
      <c r="AV300" s="164"/>
      <c r="AW300" s="164" t="s">
        <v>20</v>
      </c>
      <c r="AX300" s="164"/>
      <c r="AY300" s="164"/>
      <c r="AZ300" s="164"/>
      <c r="BA300" s="164"/>
      <c r="BB300" s="164"/>
      <c r="BC300" s="164"/>
      <c r="BD300" s="164"/>
      <c r="BE300" s="164"/>
    </row>
    <row r="301" spans="1:57" x14ac:dyDescent="0.25">
      <c r="A301" s="126" t="s">
        <v>1337</v>
      </c>
      <c r="B301" s="126"/>
      <c r="C301" s="126"/>
      <c r="D301" s="126" t="s">
        <v>1338</v>
      </c>
      <c r="E301" s="126"/>
      <c r="F301" s="127">
        <v>658</v>
      </c>
      <c r="G301" s="128" t="s">
        <v>1339</v>
      </c>
      <c r="H301" s="129">
        <v>2</v>
      </c>
      <c r="I301" s="130"/>
      <c r="J301" s="130"/>
      <c r="K301" s="130">
        <v>90</v>
      </c>
      <c r="L301" s="131">
        <v>0</v>
      </c>
      <c r="M301" s="161" t="s">
        <v>2</v>
      </c>
      <c r="N301" s="162"/>
      <c r="O301" s="162" t="s">
        <v>1776</v>
      </c>
      <c r="P301" s="132" t="s">
        <v>1602</v>
      </c>
      <c r="Q301" s="163" t="str">
        <f>MaBM</f>
        <v>CNCK</v>
      </c>
      <c r="R301" s="163" t="str">
        <f>MaKhoa</f>
        <v>KCK</v>
      </c>
      <c r="S301" s="125" t="str">
        <f t="shared" si="4"/>
        <v>KCK-CNCK</v>
      </c>
      <c r="T301" s="164"/>
      <c r="U301" s="164"/>
      <c r="V301" s="164"/>
      <c r="W301" s="164"/>
      <c r="X301" s="164"/>
      <c r="Y301" s="164"/>
      <c r="Z301" s="164"/>
      <c r="AA301" s="164"/>
      <c r="AB301" s="164"/>
      <c r="AC301" s="164" t="s">
        <v>20</v>
      </c>
      <c r="AD301" s="164"/>
      <c r="AE301" s="164"/>
      <c r="AF301" s="164"/>
      <c r="AG301" s="164"/>
      <c r="AH301" s="164"/>
      <c r="AI301" s="164"/>
      <c r="AJ301" s="164"/>
      <c r="AK301" s="164"/>
      <c r="AL301" s="164"/>
      <c r="AM301" s="164"/>
      <c r="AN301" s="164"/>
      <c r="AO301" s="164"/>
      <c r="AP301" s="164"/>
      <c r="AQ301" s="164"/>
      <c r="AR301" s="164"/>
      <c r="AS301" s="164"/>
      <c r="AT301" s="164"/>
      <c r="AU301" s="164"/>
      <c r="AV301" s="164" t="s">
        <v>20</v>
      </c>
      <c r="AW301" s="164"/>
      <c r="AX301" s="164"/>
      <c r="AY301" s="164"/>
      <c r="AZ301" s="164"/>
      <c r="BA301" s="164"/>
      <c r="BB301" s="164"/>
      <c r="BC301" s="164"/>
      <c r="BD301" s="164"/>
      <c r="BE301" s="164"/>
    </row>
    <row r="302" spans="1:57" x14ac:dyDescent="0.25">
      <c r="A302" s="126" t="s">
        <v>1304</v>
      </c>
      <c r="B302" s="126"/>
      <c r="C302" s="126"/>
      <c r="D302" s="126" t="s">
        <v>1305</v>
      </c>
      <c r="E302" s="126"/>
      <c r="F302" s="127">
        <v>647</v>
      </c>
      <c r="G302" s="128" t="s">
        <v>1306</v>
      </c>
      <c r="H302" s="129">
        <v>4</v>
      </c>
      <c r="I302" s="130"/>
      <c r="J302" s="130"/>
      <c r="K302" s="130">
        <v>180</v>
      </c>
      <c r="L302" s="131">
        <v>0</v>
      </c>
      <c r="M302" s="161" t="s">
        <v>2</v>
      </c>
      <c r="N302" s="162"/>
      <c r="O302" s="162" t="s">
        <v>1776</v>
      </c>
      <c r="P302" s="132" t="s">
        <v>1602</v>
      </c>
      <c r="Q302" s="163" t="str">
        <f>MaBM</f>
        <v>CNCK</v>
      </c>
      <c r="R302" s="163" t="str">
        <f>MaKhoa</f>
        <v>KCK</v>
      </c>
      <c r="S302" s="125" t="str">
        <f t="shared" si="4"/>
        <v>KCK-CNCK</v>
      </c>
      <c r="T302" s="164"/>
      <c r="U302" s="164"/>
      <c r="V302" s="164"/>
      <c r="W302" s="164"/>
      <c r="X302" s="164"/>
      <c r="Y302" s="164"/>
      <c r="Z302" s="164"/>
      <c r="AA302" s="164" t="s">
        <v>20</v>
      </c>
      <c r="AB302" s="164" t="s">
        <v>20</v>
      </c>
      <c r="AC302" s="164" t="s">
        <v>20</v>
      </c>
      <c r="AD302" s="164"/>
      <c r="AE302" s="164"/>
      <c r="AF302" s="164"/>
      <c r="AG302" s="164"/>
      <c r="AH302" s="164"/>
      <c r="AI302" s="164"/>
      <c r="AJ302" s="164"/>
      <c r="AK302" s="164"/>
      <c r="AL302" s="164"/>
      <c r="AM302" s="164"/>
      <c r="AN302" s="164"/>
      <c r="AO302" s="164"/>
      <c r="AP302" s="164"/>
      <c r="AQ302" s="164"/>
      <c r="AR302" s="164"/>
      <c r="AS302" s="164"/>
      <c r="AT302" s="164" t="s">
        <v>20</v>
      </c>
      <c r="AU302" s="164" t="s">
        <v>20</v>
      </c>
      <c r="AV302" s="164" t="s">
        <v>20</v>
      </c>
      <c r="AW302" s="164" t="s">
        <v>20</v>
      </c>
      <c r="AX302" s="164"/>
      <c r="AY302" s="164"/>
      <c r="AZ302" s="164"/>
      <c r="BA302" s="164"/>
      <c r="BB302" s="164"/>
      <c r="BC302" s="164"/>
      <c r="BD302" s="164"/>
      <c r="BE302" s="164"/>
    </row>
    <row r="303" spans="1:57" x14ac:dyDescent="0.25">
      <c r="A303" s="126" t="s">
        <v>116</v>
      </c>
      <c r="B303" s="126" t="s">
        <v>116</v>
      </c>
      <c r="C303" s="126" t="s">
        <v>116</v>
      </c>
      <c r="D303" s="126" t="s">
        <v>117</v>
      </c>
      <c r="E303" s="126"/>
      <c r="F303" s="127">
        <v>43</v>
      </c>
      <c r="G303" s="128" t="s">
        <v>118</v>
      </c>
      <c r="H303" s="129">
        <v>2</v>
      </c>
      <c r="I303" s="130">
        <v>30</v>
      </c>
      <c r="J303" s="130"/>
      <c r="K303" s="130"/>
      <c r="L303" s="131">
        <v>0</v>
      </c>
      <c r="M303" s="165" t="s">
        <v>1484</v>
      </c>
      <c r="N303" s="162">
        <v>60</v>
      </c>
      <c r="O303" s="162" t="s">
        <v>1601</v>
      </c>
      <c r="P303" s="132" t="s">
        <v>1602</v>
      </c>
      <c r="Q303" s="163" t="str">
        <f>MaBM</f>
        <v>KCK</v>
      </c>
      <c r="R303" s="163" t="str">
        <f>MaKhoa</f>
        <v>KCK</v>
      </c>
      <c r="S303" s="125" t="str">
        <f t="shared" si="4"/>
        <v>KCK-KCK</v>
      </c>
      <c r="T303" s="164"/>
      <c r="U303" s="164"/>
      <c r="V303" s="164"/>
      <c r="W303" s="164"/>
      <c r="X303" s="164"/>
      <c r="Y303" s="164"/>
      <c r="Z303" s="164"/>
      <c r="AA303" s="164" t="s">
        <v>21</v>
      </c>
      <c r="AB303" s="164" t="s">
        <v>21</v>
      </c>
      <c r="AC303" s="164" t="s">
        <v>21</v>
      </c>
      <c r="AD303" s="164" t="s">
        <v>21</v>
      </c>
      <c r="AE303" s="164"/>
      <c r="AF303" s="164"/>
      <c r="AG303" s="164"/>
      <c r="AH303" s="164"/>
      <c r="AI303" s="164"/>
      <c r="AJ303" s="164" t="s">
        <v>21</v>
      </c>
      <c r="AK303" s="164" t="s">
        <v>21</v>
      </c>
      <c r="AL303" s="164" t="s">
        <v>21</v>
      </c>
      <c r="AM303" s="164"/>
      <c r="AN303" s="164"/>
      <c r="AO303" s="164"/>
      <c r="AP303" s="164"/>
      <c r="AQ303" s="164"/>
      <c r="AR303" s="164"/>
      <c r="AS303" s="164"/>
      <c r="AT303" s="164" t="s">
        <v>21</v>
      </c>
      <c r="AU303" s="164" t="s">
        <v>21</v>
      </c>
      <c r="AV303" s="164" t="s">
        <v>21</v>
      </c>
      <c r="AW303" s="164" t="s">
        <v>21</v>
      </c>
      <c r="AX303" s="164"/>
      <c r="AY303" s="164"/>
      <c r="AZ303" s="164"/>
      <c r="BA303" s="164"/>
      <c r="BB303" s="164"/>
      <c r="BC303" s="164" t="s">
        <v>21</v>
      </c>
      <c r="BD303" s="164" t="s">
        <v>21</v>
      </c>
      <c r="BE303" s="164"/>
    </row>
    <row r="304" spans="1:57" x14ac:dyDescent="0.25">
      <c r="A304" s="126" t="s">
        <v>246</v>
      </c>
      <c r="B304" s="126"/>
      <c r="C304" s="126" t="s">
        <v>246</v>
      </c>
      <c r="D304" s="126" t="s">
        <v>247</v>
      </c>
      <c r="E304" s="126"/>
      <c r="F304" s="127">
        <v>114</v>
      </c>
      <c r="G304" s="128" t="s">
        <v>248</v>
      </c>
      <c r="H304" s="129">
        <v>3</v>
      </c>
      <c r="I304" s="130">
        <v>45</v>
      </c>
      <c r="J304" s="130"/>
      <c r="K304" s="130"/>
      <c r="L304" s="131">
        <v>0</v>
      </c>
      <c r="M304" s="165" t="s">
        <v>1484</v>
      </c>
      <c r="N304" s="162">
        <v>90</v>
      </c>
      <c r="O304" s="162" t="s">
        <v>1601</v>
      </c>
      <c r="P304" s="132" t="s">
        <v>1602</v>
      </c>
      <c r="Q304" s="163" t="str">
        <f>MaBM</f>
        <v>KCK</v>
      </c>
      <c r="R304" s="163" t="str">
        <f>MaKhoa</f>
        <v>KCK</v>
      </c>
      <c r="S304" s="125" t="str">
        <f t="shared" si="4"/>
        <v>KCK-KCK</v>
      </c>
      <c r="T304" s="164"/>
      <c r="U304" s="164"/>
      <c r="V304" s="164"/>
      <c r="W304" s="164"/>
      <c r="X304" s="164"/>
      <c r="Y304" s="164"/>
      <c r="Z304" s="164"/>
      <c r="AA304" s="164" t="s">
        <v>20</v>
      </c>
      <c r="AB304" s="164" t="s">
        <v>20</v>
      </c>
      <c r="AC304" s="164" t="s">
        <v>20</v>
      </c>
      <c r="AD304" s="164" t="s">
        <v>20</v>
      </c>
      <c r="AE304" s="164"/>
      <c r="AF304" s="164"/>
      <c r="AG304" s="164"/>
      <c r="AH304" s="164"/>
      <c r="AI304" s="164"/>
      <c r="AJ304" s="164"/>
      <c r="AK304" s="164"/>
      <c r="AL304" s="164"/>
      <c r="AM304" s="164"/>
      <c r="AN304" s="164"/>
      <c r="AO304" s="164"/>
      <c r="AP304" s="164"/>
      <c r="AQ304" s="164"/>
      <c r="AR304" s="164"/>
      <c r="AS304" s="164"/>
      <c r="AT304" s="164" t="s">
        <v>20</v>
      </c>
      <c r="AU304" s="164" t="s">
        <v>20</v>
      </c>
      <c r="AV304" s="164" t="s">
        <v>20</v>
      </c>
      <c r="AW304" s="164" t="s">
        <v>20</v>
      </c>
      <c r="AX304" s="164"/>
      <c r="AY304" s="164"/>
      <c r="AZ304" s="164"/>
      <c r="BA304" s="164"/>
      <c r="BB304" s="164"/>
      <c r="BC304" s="164"/>
      <c r="BD304" s="164"/>
      <c r="BE304" s="164"/>
    </row>
    <row r="305" spans="1:57" x14ac:dyDescent="0.25">
      <c r="A305" s="126" t="s">
        <v>468</v>
      </c>
      <c r="B305" s="126" t="s">
        <v>468</v>
      </c>
      <c r="C305" s="126" t="s">
        <v>468</v>
      </c>
      <c r="D305" s="126" t="s">
        <v>469</v>
      </c>
      <c r="E305" s="126"/>
      <c r="F305" s="127">
        <v>221</v>
      </c>
      <c r="G305" s="128" t="s">
        <v>470</v>
      </c>
      <c r="H305" s="129">
        <v>2</v>
      </c>
      <c r="I305" s="130">
        <v>15</v>
      </c>
      <c r="J305" s="130">
        <v>30</v>
      </c>
      <c r="K305" s="130"/>
      <c r="L305" s="131">
        <v>0</v>
      </c>
      <c r="M305" s="263" t="s">
        <v>2</v>
      </c>
      <c r="N305" s="162"/>
      <c r="O305" s="162" t="s">
        <v>1601</v>
      </c>
      <c r="P305" s="132" t="s">
        <v>1602</v>
      </c>
      <c r="Q305" s="163" t="str">
        <f>MaBM</f>
        <v>KCK</v>
      </c>
      <c r="R305" s="163" t="str">
        <f>MaKhoa</f>
        <v>KCK</v>
      </c>
      <c r="S305" s="125" t="str">
        <f t="shared" si="4"/>
        <v>KCK-KCK</v>
      </c>
      <c r="T305" s="164"/>
      <c r="U305" s="164"/>
      <c r="V305" s="164"/>
      <c r="W305" s="164"/>
      <c r="X305" s="164"/>
      <c r="Y305" s="164"/>
      <c r="Z305" s="164"/>
      <c r="AA305" s="164" t="s">
        <v>21</v>
      </c>
      <c r="AB305" s="164" t="s">
        <v>21</v>
      </c>
      <c r="AC305" s="164" t="s">
        <v>21</v>
      </c>
      <c r="AD305" s="164" t="s">
        <v>21</v>
      </c>
      <c r="AE305" s="164"/>
      <c r="AF305" s="164"/>
      <c r="AG305" s="164"/>
      <c r="AH305" s="164"/>
      <c r="AI305" s="164"/>
      <c r="AJ305" s="164"/>
      <c r="AK305" s="164"/>
      <c r="AL305" s="164"/>
      <c r="AM305" s="164"/>
      <c r="AN305" s="164"/>
      <c r="AO305" s="164"/>
      <c r="AP305" s="164"/>
      <c r="AQ305" s="164"/>
      <c r="AR305" s="164"/>
      <c r="AS305" s="164"/>
      <c r="AT305" s="164" t="s">
        <v>21</v>
      </c>
      <c r="AU305" s="164" t="s">
        <v>21</v>
      </c>
      <c r="AV305" s="164" t="s">
        <v>21</v>
      </c>
      <c r="AW305" s="164" t="s">
        <v>21</v>
      </c>
      <c r="AX305" s="164"/>
      <c r="AY305" s="164"/>
      <c r="AZ305" s="164"/>
      <c r="BA305" s="164"/>
      <c r="BB305" s="164"/>
      <c r="BC305" s="164"/>
      <c r="BD305" s="164"/>
      <c r="BE305" s="164"/>
    </row>
    <row r="306" spans="1:57" x14ac:dyDescent="0.25">
      <c r="A306" s="126" t="s">
        <v>239</v>
      </c>
      <c r="B306" s="126"/>
      <c r="C306" s="126"/>
      <c r="D306" s="126"/>
      <c r="E306" s="126"/>
      <c r="F306" s="127">
        <v>111</v>
      </c>
      <c r="G306" s="128" t="s">
        <v>240</v>
      </c>
      <c r="H306" s="129">
        <v>2</v>
      </c>
      <c r="I306" s="130">
        <v>30</v>
      </c>
      <c r="J306" s="130"/>
      <c r="K306" s="130"/>
      <c r="L306" s="131">
        <v>0</v>
      </c>
      <c r="M306" s="165" t="s">
        <v>1484</v>
      </c>
      <c r="N306" s="162"/>
      <c r="O306" s="162" t="s">
        <v>1601</v>
      </c>
      <c r="P306" s="132" t="s">
        <v>1602</v>
      </c>
      <c r="Q306" s="163" t="str">
        <f>MaBM</f>
        <v>KCK</v>
      </c>
      <c r="R306" s="163" t="str">
        <f>MaKhoa</f>
        <v>KCK</v>
      </c>
      <c r="S306" s="125" t="str">
        <f t="shared" si="4"/>
        <v>KCK-KCK</v>
      </c>
      <c r="T306" s="164"/>
      <c r="U306" s="164"/>
      <c r="V306" s="164"/>
      <c r="W306" s="164"/>
      <c r="X306" s="164"/>
      <c r="Y306" s="164"/>
      <c r="Z306" s="164"/>
      <c r="AA306" s="164" t="s">
        <v>20</v>
      </c>
      <c r="AB306" s="164" t="s">
        <v>20</v>
      </c>
      <c r="AC306" s="164" t="s">
        <v>20</v>
      </c>
      <c r="AD306" s="164" t="s">
        <v>20</v>
      </c>
      <c r="AE306" s="164"/>
      <c r="AF306" s="164"/>
      <c r="AG306" s="164"/>
      <c r="AH306" s="164"/>
      <c r="AI306" s="164"/>
      <c r="AJ306" s="164"/>
      <c r="AK306" s="164"/>
      <c r="AL306" s="164"/>
      <c r="AM306" s="164"/>
      <c r="AN306" s="164"/>
      <c r="AO306" s="164"/>
      <c r="AP306" s="164"/>
      <c r="AQ306" s="164"/>
      <c r="AR306" s="164"/>
      <c r="AS306" s="164"/>
      <c r="AT306" s="164"/>
      <c r="AU306" s="164"/>
      <c r="AV306" s="164"/>
      <c r="AW306" s="164"/>
      <c r="AX306" s="164"/>
      <c r="AY306" s="164"/>
      <c r="AZ306" s="164"/>
      <c r="BA306" s="164"/>
      <c r="BB306" s="164"/>
      <c r="BC306" s="164"/>
      <c r="BD306" s="164"/>
      <c r="BE306" s="164"/>
    </row>
    <row r="307" spans="1:57" x14ac:dyDescent="0.25">
      <c r="A307" s="126" t="s">
        <v>241</v>
      </c>
      <c r="B307" s="126" t="s">
        <v>241</v>
      </c>
      <c r="C307" s="126" t="s">
        <v>241</v>
      </c>
      <c r="D307" s="126"/>
      <c r="E307" s="126"/>
      <c r="F307" s="127">
        <v>112</v>
      </c>
      <c r="G307" s="128" t="s">
        <v>242</v>
      </c>
      <c r="H307" s="129">
        <v>2</v>
      </c>
      <c r="I307" s="130">
        <v>30</v>
      </c>
      <c r="J307" s="130"/>
      <c r="K307" s="130"/>
      <c r="L307" s="131">
        <v>0</v>
      </c>
      <c r="M307" s="165" t="s">
        <v>1511</v>
      </c>
      <c r="N307" s="162"/>
      <c r="O307" s="162" t="s">
        <v>1601</v>
      </c>
      <c r="P307" s="132" t="s">
        <v>1602</v>
      </c>
      <c r="Q307" s="163" t="str">
        <f>MaBM</f>
        <v>KCK</v>
      </c>
      <c r="R307" s="163" t="str">
        <f>MaKhoa</f>
        <v>KCK</v>
      </c>
      <c r="S307" s="125" t="str">
        <f t="shared" si="4"/>
        <v>KCK-KCK</v>
      </c>
      <c r="T307" s="164"/>
      <c r="U307" s="164"/>
      <c r="V307" s="164"/>
      <c r="W307" s="164"/>
      <c r="X307" s="164"/>
      <c r="Y307" s="164"/>
      <c r="Z307" s="164"/>
      <c r="AA307" s="164" t="s">
        <v>20</v>
      </c>
      <c r="AB307" s="164" t="s">
        <v>20</v>
      </c>
      <c r="AC307" s="164" t="s">
        <v>20</v>
      </c>
      <c r="AD307" s="164" t="s">
        <v>20</v>
      </c>
      <c r="AE307" s="164"/>
      <c r="AF307" s="164"/>
      <c r="AG307" s="164"/>
      <c r="AH307" s="164"/>
      <c r="AI307" s="164"/>
      <c r="AJ307" s="164"/>
      <c r="AK307" s="164"/>
      <c r="AL307" s="164"/>
      <c r="AM307" s="164"/>
      <c r="AN307" s="164"/>
      <c r="AO307" s="164"/>
      <c r="AP307" s="164"/>
      <c r="AQ307" s="164"/>
      <c r="AR307" s="164"/>
      <c r="AS307" s="164"/>
      <c r="AT307" s="164"/>
      <c r="AU307" s="164"/>
      <c r="AV307" s="164"/>
      <c r="AW307" s="164"/>
      <c r="AX307" s="164"/>
      <c r="AY307" s="164"/>
      <c r="AZ307" s="164"/>
      <c r="BA307" s="164"/>
      <c r="BB307" s="164"/>
      <c r="BC307" s="164"/>
      <c r="BD307" s="164"/>
      <c r="BE307" s="164"/>
    </row>
    <row r="308" spans="1:57" x14ac:dyDescent="0.25">
      <c r="A308" s="126" t="s">
        <v>479</v>
      </c>
      <c r="B308" s="126" t="s">
        <v>479</v>
      </c>
      <c r="C308" s="126" t="s">
        <v>479</v>
      </c>
      <c r="D308" s="126"/>
      <c r="E308" s="126"/>
      <c r="F308" s="127">
        <v>225</v>
      </c>
      <c r="G308" s="128" t="s">
        <v>480</v>
      </c>
      <c r="H308" s="129">
        <v>2</v>
      </c>
      <c r="I308" s="130">
        <v>30</v>
      </c>
      <c r="J308" s="130"/>
      <c r="K308" s="130"/>
      <c r="L308" s="131">
        <v>0</v>
      </c>
      <c r="M308" s="165"/>
      <c r="N308" s="162"/>
      <c r="O308" s="162" t="s">
        <v>1601</v>
      </c>
      <c r="P308" s="132" t="s">
        <v>1602</v>
      </c>
      <c r="Q308" s="163" t="str">
        <f>MaBM</f>
        <v>KCK</v>
      </c>
      <c r="R308" s="163" t="str">
        <f>MaKhoa</f>
        <v>KCK</v>
      </c>
      <c r="S308" s="125" t="str">
        <f t="shared" si="4"/>
        <v>KCK-KCK</v>
      </c>
      <c r="T308" s="164"/>
      <c r="U308" s="164"/>
      <c r="V308" s="164"/>
      <c r="W308" s="164"/>
      <c r="X308" s="164"/>
      <c r="Y308" s="164"/>
      <c r="Z308" s="164"/>
      <c r="AA308" s="164" t="s">
        <v>21</v>
      </c>
      <c r="AB308" s="164" t="s">
        <v>21</v>
      </c>
      <c r="AC308" s="164" t="s">
        <v>21</v>
      </c>
      <c r="AD308" s="164" t="s">
        <v>21</v>
      </c>
      <c r="AE308" s="164"/>
      <c r="AF308" s="164"/>
      <c r="AG308" s="164"/>
      <c r="AH308" s="164"/>
      <c r="AI308" s="164"/>
      <c r="AJ308" s="164"/>
      <c r="AK308" s="164"/>
      <c r="AL308" s="164"/>
      <c r="AM308" s="164"/>
      <c r="AN308" s="164"/>
      <c r="AO308" s="164"/>
      <c r="AP308" s="164"/>
      <c r="AQ308" s="164"/>
      <c r="AR308" s="164"/>
      <c r="AS308" s="164"/>
      <c r="AT308" s="164"/>
      <c r="AU308" s="164"/>
      <c r="AV308" s="164"/>
      <c r="AW308" s="164"/>
      <c r="AX308" s="164"/>
      <c r="AY308" s="164"/>
      <c r="AZ308" s="164"/>
      <c r="BA308" s="164"/>
      <c r="BB308" s="164"/>
      <c r="BC308" s="164"/>
      <c r="BD308" s="164"/>
      <c r="BE308" s="164"/>
    </row>
    <row r="309" spans="1:57" x14ac:dyDescent="0.25">
      <c r="A309" s="126" t="s">
        <v>243</v>
      </c>
      <c r="B309" s="126"/>
      <c r="C309" s="126"/>
      <c r="D309" s="126" t="s">
        <v>244</v>
      </c>
      <c r="E309" s="126"/>
      <c r="F309" s="127">
        <v>113</v>
      </c>
      <c r="G309" s="128" t="s">
        <v>245</v>
      </c>
      <c r="H309" s="129">
        <v>2</v>
      </c>
      <c r="I309" s="130">
        <v>30</v>
      </c>
      <c r="J309" s="130"/>
      <c r="K309" s="130"/>
      <c r="L309" s="131">
        <v>0</v>
      </c>
      <c r="M309" s="165" t="s">
        <v>1484</v>
      </c>
      <c r="N309" s="162"/>
      <c r="O309" s="162" t="s">
        <v>1601</v>
      </c>
      <c r="P309" s="132" t="s">
        <v>1602</v>
      </c>
      <c r="Q309" s="163" t="str">
        <f>MaBM</f>
        <v>KCK</v>
      </c>
      <c r="R309" s="163" t="str">
        <f>MaKhoa</f>
        <v>KCK</v>
      </c>
      <c r="S309" s="125" t="str">
        <f t="shared" si="4"/>
        <v>KCK-KCK</v>
      </c>
      <c r="T309" s="164"/>
      <c r="U309" s="164"/>
      <c r="V309" s="164"/>
      <c r="W309" s="164"/>
      <c r="X309" s="164"/>
      <c r="Y309" s="164"/>
      <c r="Z309" s="164"/>
      <c r="AA309" s="164" t="s">
        <v>20</v>
      </c>
      <c r="AB309" s="164" t="s">
        <v>20</v>
      </c>
      <c r="AC309" s="164" t="s">
        <v>20</v>
      </c>
      <c r="AD309" s="164" t="s">
        <v>20</v>
      </c>
      <c r="AE309" s="164"/>
      <c r="AF309" s="164"/>
      <c r="AG309" s="164"/>
      <c r="AH309" s="164"/>
      <c r="AI309" s="164"/>
      <c r="AJ309" s="164"/>
      <c r="AK309" s="164"/>
      <c r="AL309" s="164"/>
      <c r="AM309" s="164"/>
      <c r="AN309" s="164"/>
      <c r="AO309" s="164"/>
      <c r="AP309" s="164"/>
      <c r="AQ309" s="164"/>
      <c r="AR309" s="164"/>
      <c r="AS309" s="164"/>
      <c r="AT309" s="164" t="s">
        <v>20</v>
      </c>
      <c r="AU309" s="164" t="s">
        <v>20</v>
      </c>
      <c r="AV309" s="164"/>
      <c r="AW309" s="164" t="s">
        <v>20</v>
      </c>
      <c r="AX309" s="164"/>
      <c r="AY309" s="164"/>
      <c r="AZ309" s="164"/>
      <c r="BA309" s="164"/>
      <c r="BB309" s="164"/>
      <c r="BC309" s="164"/>
      <c r="BD309" s="164"/>
      <c r="BE309" s="164"/>
    </row>
    <row r="310" spans="1:57" x14ac:dyDescent="0.25">
      <c r="A310" s="126" t="s">
        <v>1535</v>
      </c>
      <c r="B310" s="126" t="s">
        <v>1535</v>
      </c>
      <c r="C310" s="126" t="s">
        <v>1535</v>
      </c>
      <c r="D310" s="126"/>
      <c r="E310" s="126"/>
      <c r="F310" s="127">
        <v>810</v>
      </c>
      <c r="G310" s="128" t="s">
        <v>1534</v>
      </c>
      <c r="H310" s="129">
        <v>1</v>
      </c>
      <c r="I310" s="130"/>
      <c r="J310" s="130"/>
      <c r="K310" s="130">
        <v>45</v>
      </c>
      <c r="L310" s="131">
        <v>0</v>
      </c>
      <c r="M310" s="161" t="s">
        <v>1511</v>
      </c>
      <c r="N310" s="162"/>
      <c r="O310" s="162" t="s">
        <v>1601</v>
      </c>
      <c r="P310" s="132" t="s">
        <v>1602</v>
      </c>
      <c r="Q310" s="163" t="str">
        <f>MaBM</f>
        <v>KCK</v>
      </c>
      <c r="R310" s="163" t="str">
        <f>MaKhoa</f>
        <v>KCK</v>
      </c>
      <c r="S310" s="125" t="str">
        <f t="shared" si="4"/>
        <v>KCK-KCK</v>
      </c>
      <c r="T310" s="164"/>
      <c r="U310" s="164"/>
      <c r="V310" s="164"/>
      <c r="W310" s="164"/>
      <c r="X310" s="164"/>
      <c r="Y310" s="164"/>
      <c r="Z310" s="164"/>
      <c r="AA310" s="164" t="s">
        <v>20</v>
      </c>
      <c r="AB310" s="164" t="s">
        <v>20</v>
      </c>
      <c r="AC310" s="164" t="s">
        <v>20</v>
      </c>
      <c r="AD310" s="164" t="s">
        <v>20</v>
      </c>
      <c r="AE310" s="164"/>
      <c r="AF310" s="164"/>
      <c r="AG310" s="164"/>
      <c r="AH310" s="164"/>
      <c r="AI310" s="164"/>
      <c r="AJ310" s="164"/>
      <c r="AK310" s="164"/>
      <c r="AL310" s="164"/>
      <c r="AM310" s="164"/>
      <c r="AN310" s="164"/>
      <c r="AO310" s="164"/>
      <c r="AP310" s="164"/>
      <c r="AQ310" s="164"/>
      <c r="AR310" s="164"/>
      <c r="AS310" s="164"/>
      <c r="AT310" s="164"/>
      <c r="AU310" s="164"/>
      <c r="AV310" s="164"/>
      <c r="AW310" s="164"/>
      <c r="AX310" s="164"/>
      <c r="AY310" s="164"/>
      <c r="AZ310" s="164"/>
      <c r="BA310" s="164"/>
      <c r="BB310" s="164"/>
      <c r="BC310" s="164"/>
      <c r="BD310" s="164"/>
      <c r="BE310" s="164"/>
    </row>
    <row r="311" spans="1:57" x14ac:dyDescent="0.25">
      <c r="A311" s="126" t="s">
        <v>717</v>
      </c>
      <c r="B311" s="126" t="s">
        <v>717</v>
      </c>
      <c r="C311" s="126" t="s">
        <v>717</v>
      </c>
      <c r="D311" s="126"/>
      <c r="E311" s="126"/>
      <c r="F311" s="127">
        <v>371</v>
      </c>
      <c r="G311" s="128" t="s">
        <v>718</v>
      </c>
      <c r="H311" s="129">
        <v>2</v>
      </c>
      <c r="I311" s="130"/>
      <c r="J311" s="130"/>
      <c r="K311" s="130">
        <v>90</v>
      </c>
      <c r="L311" s="131">
        <v>0</v>
      </c>
      <c r="M311" s="161" t="s">
        <v>1511</v>
      </c>
      <c r="N311" s="162"/>
      <c r="O311" s="162" t="s">
        <v>1601</v>
      </c>
      <c r="P311" s="132" t="s">
        <v>1602</v>
      </c>
      <c r="Q311" s="163" t="str">
        <f>MaBM</f>
        <v>KCK</v>
      </c>
      <c r="R311" s="163" t="str">
        <f>MaKhoa</f>
        <v>KCK</v>
      </c>
      <c r="S311" s="125" t="str">
        <f t="shared" si="4"/>
        <v>KCK-KCK</v>
      </c>
      <c r="T311" s="164"/>
      <c r="U311" s="164"/>
      <c r="V311" s="164"/>
      <c r="W311" s="164"/>
      <c r="X311" s="164"/>
      <c r="Y311" s="164"/>
      <c r="Z311" s="164"/>
      <c r="AA311" s="164" t="s">
        <v>20</v>
      </c>
      <c r="AB311" s="164" t="s">
        <v>20</v>
      </c>
      <c r="AC311" s="164"/>
      <c r="AD311" s="164"/>
      <c r="AE311" s="164"/>
      <c r="AF311" s="164"/>
      <c r="AG311" s="164"/>
      <c r="AH311" s="164"/>
      <c r="AI311" s="164"/>
      <c r="AJ311" s="164"/>
      <c r="AK311" s="164"/>
      <c r="AL311" s="164"/>
      <c r="AM311" s="164"/>
      <c r="AN311" s="164"/>
      <c r="AO311" s="164"/>
      <c r="AP311" s="164"/>
      <c r="AQ311" s="164"/>
      <c r="AR311" s="164"/>
      <c r="AS311" s="164"/>
      <c r="AT311" s="164"/>
      <c r="AU311" s="164"/>
      <c r="AV311" s="164"/>
      <c r="AW311" s="164"/>
      <c r="AX311" s="164"/>
      <c r="AY311" s="164"/>
      <c r="AZ311" s="164"/>
      <c r="BA311" s="164"/>
      <c r="BB311" s="164"/>
      <c r="BC311" s="164"/>
      <c r="BD311" s="164"/>
      <c r="BE311" s="164"/>
    </row>
    <row r="312" spans="1:57" x14ac:dyDescent="0.25">
      <c r="A312" s="126" t="s">
        <v>1537</v>
      </c>
      <c r="B312" s="126"/>
      <c r="C312" s="126" t="s">
        <v>1537</v>
      </c>
      <c r="D312" s="126" t="s">
        <v>1860</v>
      </c>
      <c r="E312" s="126"/>
      <c r="F312" s="127">
        <v>811</v>
      </c>
      <c r="G312" s="128" t="s">
        <v>1536</v>
      </c>
      <c r="H312" s="129">
        <v>1</v>
      </c>
      <c r="I312" s="130"/>
      <c r="J312" s="130"/>
      <c r="K312" s="130">
        <v>45</v>
      </c>
      <c r="L312" s="131">
        <v>0</v>
      </c>
      <c r="M312" s="161" t="s">
        <v>1511</v>
      </c>
      <c r="N312" s="162"/>
      <c r="O312" s="162" t="s">
        <v>1601</v>
      </c>
      <c r="P312" s="132" t="s">
        <v>1602</v>
      </c>
      <c r="Q312" s="163" t="str">
        <f>MaBM</f>
        <v>KCK</v>
      </c>
      <c r="R312" s="163" t="str">
        <f>MaKhoa</f>
        <v>KCK</v>
      </c>
      <c r="S312" s="125" t="str">
        <f t="shared" si="4"/>
        <v>KCK-KCK</v>
      </c>
      <c r="T312" s="164"/>
      <c r="U312" s="164"/>
      <c r="V312" s="164"/>
      <c r="W312" s="164"/>
      <c r="X312" s="164"/>
      <c r="Y312" s="164"/>
      <c r="Z312" s="164"/>
      <c r="AA312" s="164" t="s">
        <v>20</v>
      </c>
      <c r="AB312" s="164" t="s">
        <v>20</v>
      </c>
      <c r="AC312" s="164" t="s">
        <v>20</v>
      </c>
      <c r="AD312" s="164" t="s">
        <v>20</v>
      </c>
      <c r="AE312" s="164"/>
      <c r="AF312" s="164"/>
      <c r="AG312" s="164"/>
      <c r="AH312" s="164"/>
      <c r="AI312" s="164"/>
      <c r="AJ312" s="164"/>
      <c r="AK312" s="164"/>
      <c r="AL312" s="164"/>
      <c r="AM312" s="164"/>
      <c r="AN312" s="164"/>
      <c r="AO312" s="164"/>
      <c r="AP312" s="164"/>
      <c r="AQ312" s="164"/>
      <c r="AR312" s="164"/>
      <c r="AS312" s="164"/>
      <c r="AT312" s="164" t="s">
        <v>20</v>
      </c>
      <c r="AU312" s="164" t="s">
        <v>20</v>
      </c>
      <c r="AV312" s="164" t="s">
        <v>20</v>
      </c>
      <c r="AW312" s="164" t="s">
        <v>20</v>
      </c>
      <c r="AX312" s="164"/>
      <c r="AY312" s="164"/>
      <c r="AZ312" s="164"/>
      <c r="BA312" s="164"/>
      <c r="BB312" s="164"/>
      <c r="BC312" s="164"/>
      <c r="BD312" s="164"/>
      <c r="BE312" s="164"/>
    </row>
    <row r="313" spans="1:57" x14ac:dyDescent="0.25">
      <c r="A313" s="126" t="s">
        <v>1915</v>
      </c>
      <c r="B313" s="126"/>
      <c r="C313" s="126"/>
      <c r="D313" s="126"/>
      <c r="E313" s="126"/>
      <c r="F313" s="127">
        <v>843</v>
      </c>
      <c r="G313" s="128" t="s">
        <v>1916</v>
      </c>
      <c r="H313" s="129">
        <v>2</v>
      </c>
      <c r="I313" s="130"/>
      <c r="J313" s="130"/>
      <c r="K313" s="130"/>
      <c r="L313" s="131">
        <v>0</v>
      </c>
      <c r="M313" s="165" t="s">
        <v>1484</v>
      </c>
      <c r="N313" s="162">
        <v>90</v>
      </c>
      <c r="O313" s="162" t="s">
        <v>1601</v>
      </c>
      <c r="P313" s="132" t="s">
        <v>1602</v>
      </c>
      <c r="Q313" s="163" t="str">
        <f>MaBM</f>
        <v>KCK</v>
      </c>
      <c r="R313" s="163" t="str">
        <f>MaKhoa</f>
        <v>KCK</v>
      </c>
      <c r="S313" s="125" t="str">
        <f t="shared" si="4"/>
        <v>KCK-KCK</v>
      </c>
      <c r="T313" s="164"/>
      <c r="U313" s="164"/>
      <c r="V313" s="164"/>
      <c r="W313" s="164"/>
      <c r="X313" s="164"/>
      <c r="Y313" s="164"/>
      <c r="Z313" s="164"/>
      <c r="AA313" s="164"/>
      <c r="AB313" s="164"/>
      <c r="AC313" s="164"/>
      <c r="AD313" s="164"/>
      <c r="AE313" s="164"/>
      <c r="AF313" s="164"/>
      <c r="AG313" s="164"/>
      <c r="AH313" s="164"/>
      <c r="AI313" s="164"/>
      <c r="AJ313" s="164"/>
      <c r="AK313" s="164"/>
      <c r="AL313" s="164"/>
      <c r="AM313" s="164"/>
      <c r="AN313" s="164"/>
      <c r="AO313" s="164"/>
      <c r="AP313" s="164"/>
      <c r="AQ313" s="164"/>
      <c r="AR313" s="164"/>
      <c r="AS313" s="164"/>
      <c r="AT313" s="164"/>
      <c r="AU313" s="164"/>
      <c r="AV313" s="164"/>
      <c r="AW313" s="164"/>
      <c r="AX313" s="164"/>
      <c r="AY313" s="164"/>
      <c r="AZ313" s="164"/>
      <c r="BA313" s="164"/>
      <c r="BB313" s="164"/>
      <c r="BC313" s="164"/>
      <c r="BD313" s="164"/>
      <c r="BE313" s="164"/>
    </row>
    <row r="314" spans="1:57" x14ac:dyDescent="0.25">
      <c r="A314" s="126" t="s">
        <v>713</v>
      </c>
      <c r="B314" s="126"/>
      <c r="C314" s="126"/>
      <c r="D314" s="126" t="s">
        <v>714</v>
      </c>
      <c r="E314" s="126"/>
      <c r="F314" s="127">
        <v>369</v>
      </c>
      <c r="G314" s="128" t="s">
        <v>715</v>
      </c>
      <c r="H314" s="129">
        <v>4</v>
      </c>
      <c r="I314" s="130">
        <v>60</v>
      </c>
      <c r="J314" s="130"/>
      <c r="K314" s="130"/>
      <c r="L314" s="131">
        <v>0</v>
      </c>
      <c r="M314" s="165" t="s">
        <v>1511</v>
      </c>
      <c r="N314" s="162">
        <v>90</v>
      </c>
      <c r="O314" s="162" t="s">
        <v>1601</v>
      </c>
      <c r="P314" s="132" t="s">
        <v>1602</v>
      </c>
      <c r="Q314" s="163" t="str">
        <f>MaBM</f>
        <v>KCK</v>
      </c>
      <c r="R314" s="163" t="str">
        <f>MaKhoa</f>
        <v>KCK</v>
      </c>
      <c r="S314" s="125" t="str">
        <f t="shared" si="4"/>
        <v>KCK-KCK</v>
      </c>
      <c r="T314" s="164"/>
      <c r="U314" s="164"/>
      <c r="V314" s="164"/>
      <c r="W314" s="164"/>
      <c r="X314" s="164"/>
      <c r="Y314" s="164"/>
      <c r="Z314" s="164"/>
      <c r="AA314" s="164" t="s">
        <v>20</v>
      </c>
      <c r="AB314" s="164" t="s">
        <v>20</v>
      </c>
      <c r="AC314" s="164" t="s">
        <v>20</v>
      </c>
      <c r="AD314" s="164"/>
      <c r="AE314" s="164"/>
      <c r="AF314" s="164"/>
      <c r="AG314" s="164"/>
      <c r="AH314" s="164"/>
      <c r="AI314" s="164"/>
      <c r="AJ314" s="164"/>
      <c r="AK314" s="164"/>
      <c r="AL314" s="164"/>
      <c r="AM314" s="164"/>
      <c r="AN314" s="164"/>
      <c r="AO314" s="164"/>
      <c r="AP314" s="164"/>
      <c r="AQ314" s="164"/>
      <c r="AR314" s="164"/>
      <c r="AS314" s="164"/>
      <c r="AT314" s="164" t="s">
        <v>20</v>
      </c>
      <c r="AU314" s="164" t="s">
        <v>20</v>
      </c>
      <c r="AV314" s="164" t="s">
        <v>20</v>
      </c>
      <c r="AW314" s="164" t="s">
        <v>20</v>
      </c>
      <c r="AX314" s="164"/>
      <c r="AY314" s="164"/>
      <c r="AZ314" s="164"/>
      <c r="BA314" s="164"/>
      <c r="BB314" s="164"/>
      <c r="BC314" s="164"/>
      <c r="BD314" s="164"/>
      <c r="BE314" s="164"/>
    </row>
    <row r="315" spans="1:57" x14ac:dyDescent="0.25">
      <c r="A315" s="126"/>
      <c r="B315" s="126" t="s">
        <v>716</v>
      </c>
      <c r="C315" s="126" t="s">
        <v>1710</v>
      </c>
      <c r="D315" s="126"/>
      <c r="E315" s="126"/>
      <c r="F315" s="127">
        <v>370</v>
      </c>
      <c r="G315" s="128" t="s">
        <v>715</v>
      </c>
      <c r="H315" s="129">
        <v>2</v>
      </c>
      <c r="I315" s="130">
        <v>30</v>
      </c>
      <c r="J315" s="130"/>
      <c r="K315" s="130"/>
      <c r="L315" s="131">
        <v>0</v>
      </c>
      <c r="M315" s="165" t="s">
        <v>1511</v>
      </c>
      <c r="N315" s="162">
        <v>90</v>
      </c>
      <c r="O315" s="162" t="s">
        <v>1601</v>
      </c>
      <c r="P315" s="132" t="s">
        <v>1602</v>
      </c>
      <c r="Q315" s="163" t="str">
        <f>MaBM</f>
        <v>KCK</v>
      </c>
      <c r="R315" s="163" t="str">
        <f>MaKhoa</f>
        <v>KCK</v>
      </c>
      <c r="S315" s="125" t="str">
        <f t="shared" si="4"/>
        <v>KCK-KCK</v>
      </c>
      <c r="T315" s="164"/>
      <c r="U315" s="164"/>
      <c r="V315" s="164"/>
      <c r="W315" s="164"/>
      <c r="X315" s="164"/>
      <c r="Y315" s="164"/>
      <c r="Z315" s="164"/>
      <c r="AA315" s="164"/>
      <c r="AB315" s="164"/>
      <c r="AC315" s="164"/>
      <c r="AD315" s="164"/>
      <c r="AE315" s="164"/>
      <c r="AF315" s="164"/>
      <c r="AG315" s="164"/>
      <c r="AH315" s="164"/>
      <c r="AI315" s="164"/>
      <c r="AJ315" s="164"/>
      <c r="AK315" s="164"/>
      <c r="AL315" s="164"/>
      <c r="AM315" s="164"/>
      <c r="AN315" s="164"/>
      <c r="AO315" s="164"/>
      <c r="AP315" s="164"/>
      <c r="AQ315" s="164"/>
      <c r="AR315" s="164"/>
      <c r="AS315" s="164"/>
      <c r="AT315" s="164"/>
      <c r="AU315" s="164"/>
      <c r="AV315" s="164"/>
      <c r="AW315" s="164"/>
      <c r="AX315" s="164"/>
      <c r="AY315" s="164"/>
      <c r="AZ315" s="164"/>
      <c r="BA315" s="164"/>
      <c r="BB315" s="164"/>
      <c r="BC315" s="164"/>
      <c r="BD315" s="164"/>
      <c r="BE315" s="164"/>
    </row>
    <row r="316" spans="1:57" x14ac:dyDescent="0.25">
      <c r="A316" s="126" t="s">
        <v>476</v>
      </c>
      <c r="B316" s="126" t="s">
        <v>476</v>
      </c>
      <c r="C316" s="126" t="s">
        <v>476</v>
      </c>
      <c r="D316" s="126" t="s">
        <v>477</v>
      </c>
      <c r="E316" s="126"/>
      <c r="F316" s="127">
        <v>224</v>
      </c>
      <c r="G316" s="128" t="s">
        <v>478</v>
      </c>
      <c r="H316" s="129">
        <v>2</v>
      </c>
      <c r="I316" s="130">
        <v>30</v>
      </c>
      <c r="J316" s="130"/>
      <c r="K316" s="130"/>
      <c r="L316" s="131">
        <v>0</v>
      </c>
      <c r="M316" s="165"/>
      <c r="N316" s="162"/>
      <c r="O316" s="162" t="s">
        <v>1601</v>
      </c>
      <c r="P316" s="132" t="s">
        <v>1602</v>
      </c>
      <c r="Q316" s="163" t="str">
        <f>MaBM</f>
        <v>KCK</v>
      </c>
      <c r="R316" s="163" t="str">
        <f>MaKhoa</f>
        <v>KCK</v>
      </c>
      <c r="S316" s="125" t="str">
        <f t="shared" si="4"/>
        <v>KCK-KCK</v>
      </c>
      <c r="T316" s="164"/>
      <c r="U316" s="164"/>
      <c r="V316" s="164"/>
      <c r="W316" s="164"/>
      <c r="X316" s="164"/>
      <c r="Y316" s="164"/>
      <c r="Z316" s="164"/>
      <c r="AA316" s="164" t="s">
        <v>21</v>
      </c>
      <c r="AB316" s="164" t="s">
        <v>21</v>
      </c>
      <c r="AC316" s="164" t="s">
        <v>21</v>
      </c>
      <c r="AD316" s="164" t="s">
        <v>21</v>
      </c>
      <c r="AE316" s="164"/>
      <c r="AF316" s="164"/>
      <c r="AG316" s="164"/>
      <c r="AH316" s="164"/>
      <c r="AI316" s="164"/>
      <c r="AJ316" s="164"/>
      <c r="AK316" s="164"/>
      <c r="AL316" s="164"/>
      <c r="AM316" s="164"/>
      <c r="AN316" s="164"/>
      <c r="AO316" s="164"/>
      <c r="AP316" s="164"/>
      <c r="AQ316" s="164"/>
      <c r="AR316" s="164"/>
      <c r="AS316" s="164"/>
      <c r="AT316" s="164" t="s">
        <v>21</v>
      </c>
      <c r="AU316" s="164" t="s">
        <v>21</v>
      </c>
      <c r="AV316" s="164" t="s">
        <v>21</v>
      </c>
      <c r="AW316" s="164" t="s">
        <v>21</v>
      </c>
      <c r="AX316" s="164"/>
      <c r="AY316" s="164"/>
      <c r="AZ316" s="164"/>
      <c r="BA316" s="164"/>
      <c r="BB316" s="164"/>
      <c r="BC316" s="164"/>
      <c r="BD316" s="164"/>
      <c r="BE316" s="164"/>
    </row>
    <row r="317" spans="1:57" x14ac:dyDescent="0.25">
      <c r="A317" s="126"/>
      <c r="B317" s="126"/>
      <c r="C317" s="126"/>
      <c r="D317" s="126" t="s">
        <v>238</v>
      </c>
      <c r="E317" s="126"/>
      <c r="F317" s="127">
        <v>110</v>
      </c>
      <c r="G317" s="128" t="s">
        <v>1628</v>
      </c>
      <c r="H317" s="129">
        <v>3</v>
      </c>
      <c r="I317" s="130">
        <v>45</v>
      </c>
      <c r="J317" s="130"/>
      <c r="K317" s="130"/>
      <c r="L317" s="131">
        <v>0</v>
      </c>
      <c r="M317" s="165" t="s">
        <v>1511</v>
      </c>
      <c r="N317" s="162"/>
      <c r="O317" s="162" t="s">
        <v>1601</v>
      </c>
      <c r="P317" s="132" t="s">
        <v>1602</v>
      </c>
      <c r="Q317" s="163" t="str">
        <f>MaBM</f>
        <v>KCK</v>
      </c>
      <c r="R317" s="163" t="str">
        <f>MaKhoa</f>
        <v>KCK</v>
      </c>
      <c r="S317" s="125" t="str">
        <f t="shared" si="4"/>
        <v>KCK-KCK</v>
      </c>
      <c r="T317" s="164"/>
      <c r="U317" s="164"/>
      <c r="V317" s="164"/>
      <c r="W317" s="164"/>
      <c r="X317" s="164"/>
      <c r="Y317" s="164"/>
      <c r="Z317" s="164"/>
      <c r="AA317" s="164"/>
      <c r="AB317" s="164"/>
      <c r="AC317" s="164"/>
      <c r="AD317" s="164"/>
      <c r="AE317" s="164"/>
      <c r="AF317" s="164"/>
      <c r="AG317" s="164"/>
      <c r="AH317" s="164"/>
      <c r="AI317" s="164"/>
      <c r="AJ317" s="164"/>
      <c r="AK317" s="164"/>
      <c r="AL317" s="164"/>
      <c r="AM317" s="164"/>
      <c r="AN317" s="164"/>
      <c r="AO317" s="164"/>
      <c r="AP317" s="164"/>
      <c r="AQ317" s="164"/>
      <c r="AR317" s="164"/>
      <c r="AS317" s="164"/>
      <c r="AT317" s="164" t="s">
        <v>20</v>
      </c>
      <c r="AU317" s="164" t="s">
        <v>20</v>
      </c>
      <c r="AV317" s="164" t="s">
        <v>20</v>
      </c>
      <c r="AW317" s="164" t="s">
        <v>20</v>
      </c>
      <c r="AX317" s="164"/>
      <c r="AY317" s="164"/>
      <c r="AZ317" s="164"/>
      <c r="BA317" s="164"/>
      <c r="BB317" s="164"/>
      <c r="BC317" s="164"/>
      <c r="BD317" s="164"/>
      <c r="BE317" s="164"/>
    </row>
    <row r="318" spans="1:57" x14ac:dyDescent="0.25">
      <c r="A318" s="126" t="s">
        <v>235</v>
      </c>
      <c r="B318" s="126"/>
      <c r="C318" s="126" t="s">
        <v>1627</v>
      </c>
      <c r="D318" s="126"/>
      <c r="E318" s="126"/>
      <c r="F318" s="127">
        <v>108</v>
      </c>
      <c r="G318" s="128" t="s">
        <v>236</v>
      </c>
      <c r="H318" s="129">
        <v>2</v>
      </c>
      <c r="I318" s="130">
        <v>30</v>
      </c>
      <c r="J318" s="130"/>
      <c r="K318" s="130"/>
      <c r="L318" s="131">
        <v>0</v>
      </c>
      <c r="M318" s="165" t="s">
        <v>1511</v>
      </c>
      <c r="N318" s="162"/>
      <c r="O318" s="162" t="s">
        <v>1601</v>
      </c>
      <c r="P318" s="132" t="s">
        <v>1602</v>
      </c>
      <c r="Q318" s="163" t="str">
        <f>MaBM</f>
        <v>KCK</v>
      </c>
      <c r="R318" s="163" t="str">
        <f>MaKhoa</f>
        <v>KCK</v>
      </c>
      <c r="S318" s="125" t="str">
        <f t="shared" si="4"/>
        <v>KCK-KCK</v>
      </c>
      <c r="T318" s="164"/>
      <c r="U318" s="164"/>
      <c r="V318" s="164"/>
      <c r="W318" s="164"/>
      <c r="X318" s="164"/>
      <c r="Y318" s="164"/>
      <c r="Z318" s="164"/>
      <c r="AA318" s="164" t="s">
        <v>20</v>
      </c>
      <c r="AB318" s="164" t="s">
        <v>20</v>
      </c>
      <c r="AC318" s="164" t="s">
        <v>20</v>
      </c>
      <c r="AD318" s="164" t="s">
        <v>20</v>
      </c>
      <c r="AE318" s="164"/>
      <c r="AF318" s="164"/>
      <c r="AG318" s="164"/>
      <c r="AH318" s="164"/>
      <c r="AI318" s="164"/>
      <c r="AJ318" s="164"/>
      <c r="AK318" s="164"/>
      <c r="AL318" s="164"/>
      <c r="AM318" s="164"/>
      <c r="AN318" s="164"/>
      <c r="AO318" s="164"/>
      <c r="AP318" s="164"/>
      <c r="AQ318" s="164"/>
      <c r="AR318" s="164"/>
      <c r="AS318" s="164"/>
      <c r="AT318" s="164"/>
      <c r="AU318" s="164"/>
      <c r="AV318" s="164"/>
      <c r="AW318" s="164"/>
      <c r="AX318" s="164"/>
      <c r="AY318" s="164"/>
      <c r="AZ318" s="164"/>
      <c r="BA318" s="164"/>
      <c r="BB318" s="164"/>
      <c r="BC318" s="164"/>
      <c r="BD318" s="164"/>
      <c r="BE318" s="164"/>
    </row>
    <row r="319" spans="1:57" x14ac:dyDescent="0.25">
      <c r="A319" s="126"/>
      <c r="B319" s="126" t="s">
        <v>237</v>
      </c>
      <c r="C319" s="126"/>
      <c r="D319" s="126"/>
      <c r="E319" s="126"/>
      <c r="F319" s="127">
        <v>109</v>
      </c>
      <c r="G319" s="128" t="s">
        <v>236</v>
      </c>
      <c r="H319" s="129">
        <v>2</v>
      </c>
      <c r="I319" s="130">
        <v>30</v>
      </c>
      <c r="J319" s="130"/>
      <c r="K319" s="130"/>
      <c r="L319" s="131">
        <v>0</v>
      </c>
      <c r="M319" s="165" t="s">
        <v>1511</v>
      </c>
      <c r="N319" s="162">
        <v>60</v>
      </c>
      <c r="O319" s="162" t="s">
        <v>1601</v>
      </c>
      <c r="P319" s="132" t="s">
        <v>1602</v>
      </c>
      <c r="Q319" s="163" t="str">
        <f>MaBM</f>
        <v>KCK</v>
      </c>
      <c r="R319" s="163" t="str">
        <f>MaKhoa</f>
        <v>KCK</v>
      </c>
      <c r="S319" s="125" t="str">
        <f t="shared" si="4"/>
        <v>KCK-KCK</v>
      </c>
      <c r="T319" s="164"/>
      <c r="U319" s="164"/>
      <c r="V319" s="164"/>
      <c r="W319" s="164"/>
      <c r="X319" s="164"/>
      <c r="Y319" s="164"/>
      <c r="Z319" s="164"/>
      <c r="AA319" s="164"/>
      <c r="AB319" s="164"/>
      <c r="AC319" s="164"/>
      <c r="AD319" s="164"/>
      <c r="AE319" s="164"/>
      <c r="AF319" s="164"/>
      <c r="AG319" s="164"/>
      <c r="AH319" s="164"/>
      <c r="AI319" s="164"/>
      <c r="AJ319" s="164"/>
      <c r="AK319" s="164"/>
      <c r="AL319" s="164"/>
      <c r="AM319" s="164"/>
      <c r="AN319" s="164"/>
      <c r="AO319" s="164"/>
      <c r="AP319" s="164"/>
      <c r="AQ319" s="164"/>
      <c r="AR319" s="164"/>
      <c r="AS319" s="164"/>
      <c r="AT319" s="164"/>
      <c r="AU319" s="164"/>
      <c r="AV319" s="164"/>
      <c r="AW319" s="164"/>
      <c r="AX319" s="164"/>
      <c r="AY319" s="164"/>
      <c r="AZ319" s="164"/>
      <c r="BA319" s="164"/>
      <c r="BB319" s="164"/>
      <c r="BC319" s="164"/>
      <c r="BD319" s="164"/>
      <c r="BE319" s="164"/>
    </row>
    <row r="320" spans="1:57" x14ac:dyDescent="0.25">
      <c r="A320" s="126" t="s">
        <v>1150</v>
      </c>
      <c r="B320" s="126"/>
      <c r="C320" s="126"/>
      <c r="D320" s="126" t="s">
        <v>1151</v>
      </c>
      <c r="E320" s="126"/>
      <c r="F320" s="127">
        <v>580</v>
      </c>
      <c r="G320" s="128" t="s">
        <v>1152</v>
      </c>
      <c r="H320" s="129">
        <v>2</v>
      </c>
      <c r="I320" s="130">
        <v>30</v>
      </c>
      <c r="J320" s="130"/>
      <c r="K320" s="130"/>
      <c r="L320" s="131">
        <v>0</v>
      </c>
      <c r="M320" s="165" t="s">
        <v>1484</v>
      </c>
      <c r="N320" s="162">
        <v>90</v>
      </c>
      <c r="O320" s="162" t="s">
        <v>1601</v>
      </c>
      <c r="P320" s="132" t="s">
        <v>1602</v>
      </c>
      <c r="Q320" s="163" t="str">
        <f>MaBM</f>
        <v>KCK</v>
      </c>
      <c r="R320" s="163" t="str">
        <f>MaKhoa</f>
        <v>KCK</v>
      </c>
      <c r="S320" s="125" t="str">
        <f t="shared" si="4"/>
        <v>KCK-KCK</v>
      </c>
      <c r="T320" s="164"/>
      <c r="U320" s="164"/>
      <c r="V320" s="164"/>
      <c r="W320" s="164"/>
      <c r="X320" s="164"/>
      <c r="Y320" s="164"/>
      <c r="Z320" s="164"/>
      <c r="AA320" s="164" t="s">
        <v>21</v>
      </c>
      <c r="AB320" s="164" t="s">
        <v>21</v>
      </c>
      <c r="AC320" s="164" t="s">
        <v>21</v>
      </c>
      <c r="AD320" s="164"/>
      <c r="AE320" s="164"/>
      <c r="AF320" s="164"/>
      <c r="AG320" s="164"/>
      <c r="AH320" s="164"/>
      <c r="AI320" s="164"/>
      <c r="AJ320" s="164"/>
      <c r="AK320" s="164"/>
      <c r="AL320" s="164"/>
      <c r="AM320" s="164"/>
      <c r="AN320" s="164"/>
      <c r="AO320" s="164"/>
      <c r="AP320" s="164"/>
      <c r="AQ320" s="164"/>
      <c r="AR320" s="164"/>
      <c r="AS320" s="164"/>
      <c r="AT320" s="164" t="s">
        <v>21</v>
      </c>
      <c r="AU320" s="164" t="s">
        <v>21</v>
      </c>
      <c r="AV320" s="164" t="s">
        <v>21</v>
      </c>
      <c r="AW320" s="164" t="s">
        <v>21</v>
      </c>
      <c r="AX320" s="164"/>
      <c r="AY320" s="164"/>
      <c r="AZ320" s="164"/>
      <c r="BA320" s="164"/>
      <c r="BB320" s="164"/>
      <c r="BC320" s="164"/>
      <c r="BD320" s="164"/>
      <c r="BE320" s="164"/>
    </row>
    <row r="321" spans="1:57" x14ac:dyDescent="0.25">
      <c r="A321" s="126" t="s">
        <v>227</v>
      </c>
      <c r="B321" s="126"/>
      <c r="C321" s="126"/>
      <c r="D321" s="126"/>
      <c r="E321" s="126"/>
      <c r="F321" s="127">
        <v>105</v>
      </c>
      <c r="G321" s="128" t="s">
        <v>228</v>
      </c>
      <c r="H321" s="129">
        <v>3</v>
      </c>
      <c r="I321" s="130">
        <v>45</v>
      </c>
      <c r="J321" s="130"/>
      <c r="K321" s="130"/>
      <c r="L321" s="131">
        <v>0</v>
      </c>
      <c r="M321" s="165" t="s">
        <v>1484</v>
      </c>
      <c r="N321" s="162">
        <v>90</v>
      </c>
      <c r="O321" s="162" t="s">
        <v>1601</v>
      </c>
      <c r="P321" s="132" t="s">
        <v>1602</v>
      </c>
      <c r="Q321" s="163" t="str">
        <f>MaBM</f>
        <v>KCK</v>
      </c>
      <c r="R321" s="163" t="str">
        <f>MaKhoa</f>
        <v>KCK</v>
      </c>
      <c r="S321" s="125" t="str">
        <f t="shared" si="4"/>
        <v>KCK-KCK</v>
      </c>
      <c r="T321" s="164"/>
      <c r="U321" s="164"/>
      <c r="V321" s="164"/>
      <c r="W321" s="164"/>
      <c r="X321" s="164"/>
      <c r="Y321" s="164"/>
      <c r="Z321" s="164"/>
      <c r="AA321" s="164" t="s">
        <v>20</v>
      </c>
      <c r="AB321" s="164" t="s">
        <v>20</v>
      </c>
      <c r="AC321" s="164" t="s">
        <v>20</v>
      </c>
      <c r="AD321" s="164" t="s">
        <v>20</v>
      </c>
      <c r="AE321" s="164"/>
      <c r="AF321" s="164"/>
      <c r="AG321" s="164"/>
      <c r="AH321" s="164"/>
      <c r="AI321" s="164"/>
      <c r="AJ321" s="164"/>
      <c r="AK321" s="164"/>
      <c r="AL321" s="164"/>
      <c r="AM321" s="164"/>
      <c r="AN321" s="164"/>
      <c r="AO321" s="164"/>
      <c r="AP321" s="164"/>
      <c r="AQ321" s="164"/>
      <c r="AR321" s="164"/>
      <c r="AS321" s="164"/>
      <c r="AT321" s="164"/>
      <c r="AU321" s="164"/>
      <c r="AV321" s="164"/>
      <c r="AW321" s="164"/>
      <c r="AX321" s="164"/>
      <c r="AY321" s="164"/>
      <c r="AZ321" s="164"/>
      <c r="BA321" s="164"/>
      <c r="BB321" s="164"/>
      <c r="BC321" s="164"/>
      <c r="BD321" s="164"/>
      <c r="BE321" s="164"/>
    </row>
    <row r="322" spans="1:57" x14ac:dyDescent="0.25">
      <c r="A322" s="126"/>
      <c r="B322" s="126" t="s">
        <v>230</v>
      </c>
      <c r="C322" s="126" t="s">
        <v>1626</v>
      </c>
      <c r="D322" s="126" t="s">
        <v>231</v>
      </c>
      <c r="E322" s="126"/>
      <c r="F322" s="127">
        <v>106</v>
      </c>
      <c r="G322" s="128" t="s">
        <v>228</v>
      </c>
      <c r="H322" s="129">
        <v>2</v>
      </c>
      <c r="I322" s="130">
        <v>30</v>
      </c>
      <c r="J322" s="130"/>
      <c r="K322" s="130"/>
      <c r="L322" s="131">
        <v>0</v>
      </c>
      <c r="M322" s="165" t="s">
        <v>1484</v>
      </c>
      <c r="N322" s="162">
        <v>90</v>
      </c>
      <c r="O322" s="162" t="s">
        <v>1601</v>
      </c>
      <c r="P322" s="132" t="s">
        <v>1602</v>
      </c>
      <c r="Q322" s="163" t="str">
        <f>MaBM</f>
        <v>KCK</v>
      </c>
      <c r="R322" s="163" t="str">
        <f>MaKhoa</f>
        <v>KCK</v>
      </c>
      <c r="S322" s="125" t="str">
        <f t="shared" si="4"/>
        <v>KCK-KCK</v>
      </c>
      <c r="T322" s="164"/>
      <c r="U322" s="164"/>
      <c r="V322" s="164"/>
      <c r="W322" s="164"/>
      <c r="X322" s="164"/>
      <c r="Y322" s="164"/>
      <c r="Z322" s="164"/>
      <c r="AA322" s="164"/>
      <c r="AB322" s="164"/>
      <c r="AC322" s="164"/>
      <c r="AD322" s="164"/>
      <c r="AE322" s="164"/>
      <c r="AF322" s="164"/>
      <c r="AG322" s="164"/>
      <c r="AH322" s="164"/>
      <c r="AI322" s="164"/>
      <c r="AJ322" s="164"/>
      <c r="AK322" s="164"/>
      <c r="AL322" s="164"/>
      <c r="AM322" s="164"/>
      <c r="AN322" s="164"/>
      <c r="AO322" s="164"/>
      <c r="AP322" s="164"/>
      <c r="AQ322" s="164"/>
      <c r="AR322" s="164"/>
      <c r="AS322" s="164"/>
      <c r="AT322" s="164" t="s">
        <v>20</v>
      </c>
      <c r="AU322" s="164" t="s">
        <v>20</v>
      </c>
      <c r="AV322" s="164" t="s">
        <v>20</v>
      </c>
      <c r="AW322" s="164" t="s">
        <v>20</v>
      </c>
      <c r="AX322" s="164"/>
      <c r="AY322" s="164"/>
      <c r="AZ322" s="164"/>
      <c r="BA322" s="164"/>
      <c r="BB322" s="164"/>
      <c r="BC322" s="164"/>
      <c r="BD322" s="164"/>
      <c r="BE322" s="164"/>
    </row>
    <row r="323" spans="1:57" x14ac:dyDescent="0.25">
      <c r="A323" s="126" t="s">
        <v>474</v>
      </c>
      <c r="B323" s="126" t="s">
        <v>474</v>
      </c>
      <c r="C323" s="126" t="s">
        <v>474</v>
      </c>
      <c r="D323" s="126"/>
      <c r="E323" s="126"/>
      <c r="F323" s="127">
        <v>223</v>
      </c>
      <c r="G323" s="128" t="s">
        <v>1677</v>
      </c>
      <c r="H323" s="129">
        <v>2</v>
      </c>
      <c r="I323" s="130">
        <v>30</v>
      </c>
      <c r="J323" s="130"/>
      <c r="K323" s="130"/>
      <c r="L323" s="131">
        <v>0</v>
      </c>
      <c r="M323" s="165"/>
      <c r="N323" s="162"/>
      <c r="O323" s="162" t="s">
        <v>1601</v>
      </c>
      <c r="P323" s="132" t="s">
        <v>1602</v>
      </c>
      <c r="Q323" s="163" t="str">
        <f>MaBM</f>
        <v>KCK</v>
      </c>
      <c r="R323" s="163" t="str">
        <f>MaKhoa</f>
        <v>KCK</v>
      </c>
      <c r="S323" s="125" t="str">
        <f t="shared" si="4"/>
        <v>KCK-KCK</v>
      </c>
      <c r="T323" s="164"/>
      <c r="U323" s="164"/>
      <c r="V323" s="164"/>
      <c r="W323" s="164"/>
      <c r="X323" s="164"/>
      <c r="Y323" s="164"/>
      <c r="Z323" s="164"/>
      <c r="AA323" s="164" t="s">
        <v>21</v>
      </c>
      <c r="AB323" s="164" t="s">
        <v>21</v>
      </c>
      <c r="AC323" s="164" t="s">
        <v>21</v>
      </c>
      <c r="AD323" s="164" t="s">
        <v>21</v>
      </c>
      <c r="AE323" s="164"/>
      <c r="AF323" s="164"/>
      <c r="AG323" s="164"/>
      <c r="AH323" s="164"/>
      <c r="AI323" s="164"/>
      <c r="AJ323" s="164"/>
      <c r="AK323" s="164"/>
      <c r="AL323" s="164"/>
      <c r="AM323" s="164"/>
      <c r="AN323" s="164"/>
      <c r="AO323" s="164"/>
      <c r="AP323" s="164"/>
      <c r="AQ323" s="164"/>
      <c r="AR323" s="164"/>
      <c r="AS323" s="164"/>
      <c r="AT323" s="164"/>
      <c r="AU323" s="164"/>
      <c r="AV323" s="164"/>
      <c r="AW323" s="164"/>
      <c r="AX323" s="164"/>
      <c r="AY323" s="164"/>
      <c r="AZ323" s="164"/>
      <c r="BA323" s="164"/>
      <c r="BB323" s="164"/>
      <c r="BC323" s="164"/>
      <c r="BD323" s="164"/>
      <c r="BE323" s="164"/>
    </row>
    <row r="324" spans="1:57" x14ac:dyDescent="0.25">
      <c r="A324" s="126" t="s">
        <v>465</v>
      </c>
      <c r="B324" s="126" t="s">
        <v>465</v>
      </c>
      <c r="C324" s="126" t="s">
        <v>465</v>
      </c>
      <c r="D324" s="126" t="s">
        <v>466</v>
      </c>
      <c r="E324" s="126"/>
      <c r="F324" s="127">
        <v>220</v>
      </c>
      <c r="G324" s="128" t="s">
        <v>467</v>
      </c>
      <c r="H324" s="129">
        <v>2</v>
      </c>
      <c r="I324" s="130">
        <v>15</v>
      </c>
      <c r="J324" s="130">
        <v>30</v>
      </c>
      <c r="K324" s="130"/>
      <c r="L324" s="131">
        <v>0</v>
      </c>
      <c r="M324" s="165" t="s">
        <v>1511</v>
      </c>
      <c r="N324" s="162"/>
      <c r="O324" s="162" t="s">
        <v>1601</v>
      </c>
      <c r="P324" s="132" t="s">
        <v>1602</v>
      </c>
      <c r="Q324" s="163" t="str">
        <f>MaBM</f>
        <v>KCK</v>
      </c>
      <c r="R324" s="163" t="str">
        <f>MaKhoa</f>
        <v>KCK</v>
      </c>
      <c r="S324" s="125" t="str">
        <f t="shared" ref="S324:S387" si="5">+R324&amp;"-"&amp;Q324</f>
        <v>KCK-KCK</v>
      </c>
      <c r="T324" s="164"/>
      <c r="U324" s="164"/>
      <c r="V324" s="164"/>
      <c r="W324" s="164"/>
      <c r="X324" s="164"/>
      <c r="Y324" s="164"/>
      <c r="Z324" s="164"/>
      <c r="AA324" s="164" t="s">
        <v>21</v>
      </c>
      <c r="AB324" s="164" t="s">
        <v>21</v>
      </c>
      <c r="AC324" s="164" t="s">
        <v>21</v>
      </c>
      <c r="AD324" s="164" t="s">
        <v>21</v>
      </c>
      <c r="AE324" s="164"/>
      <c r="AF324" s="164"/>
      <c r="AG324" s="164"/>
      <c r="AH324" s="164"/>
      <c r="AI324" s="164"/>
      <c r="AJ324" s="164"/>
      <c r="AK324" s="164"/>
      <c r="AL324" s="164"/>
      <c r="AM324" s="164"/>
      <c r="AN324" s="164"/>
      <c r="AO324" s="164"/>
      <c r="AP324" s="164"/>
      <c r="AQ324" s="164"/>
      <c r="AR324" s="164"/>
      <c r="AS324" s="164"/>
      <c r="AT324" s="164" t="s">
        <v>21</v>
      </c>
      <c r="AU324" s="164" t="s">
        <v>21</v>
      </c>
      <c r="AV324" s="164" t="s">
        <v>21</v>
      </c>
      <c r="AW324" s="164" t="s">
        <v>21</v>
      </c>
      <c r="AX324" s="164"/>
      <c r="AY324" s="164"/>
      <c r="AZ324" s="164"/>
      <c r="BA324" s="164"/>
      <c r="BB324" s="164"/>
      <c r="BC324" s="164"/>
      <c r="BD324" s="164"/>
      <c r="BE324" s="164"/>
    </row>
    <row r="325" spans="1:57" x14ac:dyDescent="0.25">
      <c r="A325" s="126" t="s">
        <v>249</v>
      </c>
      <c r="B325" s="126"/>
      <c r="C325" s="126" t="s">
        <v>249</v>
      </c>
      <c r="D325" s="126" t="s">
        <v>250</v>
      </c>
      <c r="E325" s="126"/>
      <c r="F325" s="127">
        <v>115</v>
      </c>
      <c r="G325" s="128" t="s">
        <v>251</v>
      </c>
      <c r="H325" s="129">
        <v>2</v>
      </c>
      <c r="I325" s="130">
        <v>30</v>
      </c>
      <c r="J325" s="130"/>
      <c r="K325" s="130"/>
      <c r="L325" s="131">
        <v>0</v>
      </c>
      <c r="M325" s="165" t="s">
        <v>1511</v>
      </c>
      <c r="N325" s="162"/>
      <c r="O325" s="162" t="s">
        <v>1601</v>
      </c>
      <c r="P325" s="132" t="s">
        <v>1602</v>
      </c>
      <c r="Q325" s="163" t="str">
        <f>MaBM</f>
        <v>KCK</v>
      </c>
      <c r="R325" s="163" t="str">
        <f>MaKhoa</f>
        <v>KCK</v>
      </c>
      <c r="S325" s="125" t="str">
        <f t="shared" si="5"/>
        <v>KCK-KCK</v>
      </c>
      <c r="T325" s="164"/>
      <c r="U325" s="164"/>
      <c r="V325" s="164"/>
      <c r="W325" s="164"/>
      <c r="X325" s="164"/>
      <c r="Y325" s="164"/>
      <c r="Z325" s="164"/>
      <c r="AA325" s="164" t="s">
        <v>20</v>
      </c>
      <c r="AB325" s="164" t="s">
        <v>20</v>
      </c>
      <c r="AC325" s="164" t="s">
        <v>20</v>
      </c>
      <c r="AD325" s="164" t="s">
        <v>20</v>
      </c>
      <c r="AE325" s="164"/>
      <c r="AF325" s="164"/>
      <c r="AG325" s="164"/>
      <c r="AH325" s="164"/>
      <c r="AI325" s="164"/>
      <c r="AJ325" s="164"/>
      <c r="AK325" s="164"/>
      <c r="AL325" s="164"/>
      <c r="AM325" s="164"/>
      <c r="AN325" s="164"/>
      <c r="AO325" s="164"/>
      <c r="AP325" s="164"/>
      <c r="AQ325" s="164"/>
      <c r="AR325" s="164"/>
      <c r="AS325" s="164"/>
      <c r="AT325" s="164" t="s">
        <v>20</v>
      </c>
      <c r="AU325" s="164" t="s">
        <v>20</v>
      </c>
      <c r="AV325" s="164" t="s">
        <v>20</v>
      </c>
      <c r="AW325" s="164" t="s">
        <v>20</v>
      </c>
      <c r="AX325" s="164"/>
      <c r="AY325" s="164"/>
      <c r="AZ325" s="164"/>
      <c r="BA325" s="164"/>
      <c r="BB325" s="164"/>
      <c r="BC325" s="164"/>
      <c r="BD325" s="164"/>
      <c r="BE325" s="164"/>
    </row>
    <row r="326" spans="1:57" x14ac:dyDescent="0.25">
      <c r="A326" s="126" t="s">
        <v>481</v>
      </c>
      <c r="B326" s="126" t="s">
        <v>481</v>
      </c>
      <c r="C326" s="126"/>
      <c r="D326" s="126" t="s">
        <v>482</v>
      </c>
      <c r="E326" s="126"/>
      <c r="F326" s="127">
        <v>226</v>
      </c>
      <c r="G326" s="128" t="s">
        <v>483</v>
      </c>
      <c r="H326" s="129">
        <v>2</v>
      </c>
      <c r="I326" s="130">
        <v>30</v>
      </c>
      <c r="J326" s="130"/>
      <c r="K326" s="130"/>
      <c r="L326" s="131">
        <v>0</v>
      </c>
      <c r="M326" s="165"/>
      <c r="N326" s="162"/>
      <c r="O326" s="162" t="s">
        <v>1601</v>
      </c>
      <c r="P326" s="132" t="s">
        <v>1602</v>
      </c>
      <c r="Q326" s="163" t="str">
        <f>MaBM</f>
        <v>KCK</v>
      </c>
      <c r="R326" s="163" t="str">
        <f>MaKhoa</f>
        <v>KCK</v>
      </c>
      <c r="S326" s="125" t="str">
        <f t="shared" si="5"/>
        <v>KCK-KCK</v>
      </c>
      <c r="T326" s="164"/>
      <c r="U326" s="164"/>
      <c r="V326" s="164"/>
      <c r="W326" s="164"/>
      <c r="X326" s="164"/>
      <c r="Y326" s="164"/>
      <c r="Z326" s="164"/>
      <c r="AA326" s="164"/>
      <c r="AB326" s="164" t="s">
        <v>21</v>
      </c>
      <c r="AC326" s="164"/>
      <c r="AD326" s="164"/>
      <c r="AE326" s="164"/>
      <c r="AF326" s="164"/>
      <c r="AG326" s="164"/>
      <c r="AH326" s="164"/>
      <c r="AI326" s="164"/>
      <c r="AJ326" s="164"/>
      <c r="AK326" s="164"/>
      <c r="AL326" s="164"/>
      <c r="AM326" s="164"/>
      <c r="AN326" s="164"/>
      <c r="AO326" s="164"/>
      <c r="AP326" s="164"/>
      <c r="AQ326" s="164"/>
      <c r="AR326" s="164"/>
      <c r="AS326" s="164"/>
      <c r="AT326" s="164"/>
      <c r="AU326" s="164" t="s">
        <v>21</v>
      </c>
      <c r="AV326" s="164"/>
      <c r="AW326" s="164"/>
      <c r="AX326" s="164"/>
      <c r="AY326" s="164"/>
      <c r="AZ326" s="164"/>
      <c r="BA326" s="164"/>
      <c r="BB326" s="164"/>
      <c r="BC326" s="164"/>
      <c r="BD326" s="164"/>
      <c r="BE326" s="164"/>
    </row>
    <row r="327" spans="1:57" x14ac:dyDescent="0.25">
      <c r="A327" s="126" t="s">
        <v>471</v>
      </c>
      <c r="B327" s="126" t="s">
        <v>471</v>
      </c>
      <c r="C327" s="126" t="s">
        <v>471</v>
      </c>
      <c r="D327" s="126" t="s">
        <v>472</v>
      </c>
      <c r="E327" s="126"/>
      <c r="F327" s="127">
        <v>222</v>
      </c>
      <c r="G327" s="128" t="s">
        <v>473</v>
      </c>
      <c r="H327" s="129">
        <v>2</v>
      </c>
      <c r="I327" s="130">
        <v>30</v>
      </c>
      <c r="J327" s="130"/>
      <c r="K327" s="130"/>
      <c r="L327" s="131">
        <v>0</v>
      </c>
      <c r="M327" s="165" t="s">
        <v>1511</v>
      </c>
      <c r="N327" s="162"/>
      <c r="O327" s="162" t="s">
        <v>1601</v>
      </c>
      <c r="P327" s="132" t="s">
        <v>1602</v>
      </c>
      <c r="Q327" s="163" t="str">
        <f>MaBM</f>
        <v>KCK</v>
      </c>
      <c r="R327" s="163" t="str">
        <f>MaKhoa</f>
        <v>KCK</v>
      </c>
      <c r="S327" s="125" t="str">
        <f t="shared" si="5"/>
        <v>KCK-KCK</v>
      </c>
      <c r="T327" s="164"/>
      <c r="U327" s="164"/>
      <c r="V327" s="164"/>
      <c r="W327" s="164"/>
      <c r="X327" s="164"/>
      <c r="Y327" s="164"/>
      <c r="Z327" s="164"/>
      <c r="AA327" s="164" t="s">
        <v>21</v>
      </c>
      <c r="AB327" s="164" t="s">
        <v>21</v>
      </c>
      <c r="AC327" s="164" t="s">
        <v>21</v>
      </c>
      <c r="AD327" s="164" t="s">
        <v>21</v>
      </c>
      <c r="AE327" s="164"/>
      <c r="AF327" s="164"/>
      <c r="AG327" s="164"/>
      <c r="AH327" s="164"/>
      <c r="AI327" s="164"/>
      <c r="AJ327" s="164"/>
      <c r="AK327" s="164"/>
      <c r="AL327" s="164"/>
      <c r="AM327" s="164"/>
      <c r="AN327" s="164"/>
      <c r="AO327" s="164"/>
      <c r="AP327" s="164"/>
      <c r="AQ327" s="164"/>
      <c r="AR327" s="164"/>
      <c r="AS327" s="164"/>
      <c r="AT327" s="164" t="s">
        <v>21</v>
      </c>
      <c r="AU327" s="164" t="s">
        <v>21</v>
      </c>
      <c r="AV327" s="164" t="s">
        <v>21</v>
      </c>
      <c r="AW327" s="164" t="s">
        <v>21</v>
      </c>
      <c r="AX327" s="164"/>
      <c r="AY327" s="164"/>
      <c r="AZ327" s="164"/>
      <c r="BA327" s="164"/>
      <c r="BB327" s="164"/>
      <c r="BC327" s="164"/>
      <c r="BD327" s="164"/>
      <c r="BE327" s="164"/>
    </row>
    <row r="328" spans="1:57" x14ac:dyDescent="0.25">
      <c r="A328" s="126" t="s">
        <v>232</v>
      </c>
      <c r="B328" s="126"/>
      <c r="C328" s="126"/>
      <c r="D328" s="126" t="s">
        <v>233</v>
      </c>
      <c r="E328" s="126"/>
      <c r="F328" s="127">
        <v>107</v>
      </c>
      <c r="G328" s="128" t="s">
        <v>234</v>
      </c>
      <c r="H328" s="129">
        <v>3</v>
      </c>
      <c r="I328" s="130">
        <v>45</v>
      </c>
      <c r="J328" s="130"/>
      <c r="K328" s="130"/>
      <c r="L328" s="131">
        <v>0</v>
      </c>
      <c r="M328" s="165" t="s">
        <v>1484</v>
      </c>
      <c r="N328" s="162">
        <v>90</v>
      </c>
      <c r="O328" s="162" t="s">
        <v>1601</v>
      </c>
      <c r="P328" s="132" t="s">
        <v>1602</v>
      </c>
      <c r="Q328" s="163" t="str">
        <f>MaBM</f>
        <v>KCK</v>
      </c>
      <c r="R328" s="163" t="str">
        <f>MaKhoa</f>
        <v>KCK</v>
      </c>
      <c r="S328" s="125" t="str">
        <f t="shared" si="5"/>
        <v>KCK-KCK</v>
      </c>
      <c r="T328" s="164"/>
      <c r="U328" s="164"/>
      <c r="V328" s="164"/>
      <c r="W328" s="164"/>
      <c r="X328" s="164"/>
      <c r="Y328" s="164"/>
      <c r="Z328" s="164"/>
      <c r="AA328" s="164" t="s">
        <v>20</v>
      </c>
      <c r="AB328" s="164" t="s">
        <v>20</v>
      </c>
      <c r="AC328" s="164" t="s">
        <v>20</v>
      </c>
      <c r="AD328" s="164" t="s">
        <v>20</v>
      </c>
      <c r="AE328" s="164"/>
      <c r="AF328" s="164"/>
      <c r="AG328" s="164"/>
      <c r="AH328" s="164"/>
      <c r="AI328" s="164"/>
      <c r="AJ328" s="164"/>
      <c r="AK328" s="164"/>
      <c r="AL328" s="164"/>
      <c r="AM328" s="164"/>
      <c r="AN328" s="164"/>
      <c r="AO328" s="164"/>
      <c r="AP328" s="164"/>
      <c r="AQ328" s="164"/>
      <c r="AR328" s="164"/>
      <c r="AS328" s="164"/>
      <c r="AT328" s="164" t="s">
        <v>20</v>
      </c>
      <c r="AU328" s="164" t="s">
        <v>20</v>
      </c>
      <c r="AV328" s="164" t="s">
        <v>20</v>
      </c>
      <c r="AW328" s="164" t="s">
        <v>20</v>
      </c>
      <c r="AX328" s="164"/>
      <c r="AY328" s="164"/>
      <c r="AZ328" s="164"/>
      <c r="BA328" s="164"/>
      <c r="BB328" s="164"/>
      <c r="BC328" s="164"/>
      <c r="BD328" s="164"/>
      <c r="BE328" s="164"/>
    </row>
    <row r="329" spans="1:57" x14ac:dyDescent="0.25">
      <c r="A329" s="126" t="s">
        <v>1759</v>
      </c>
      <c r="B329" s="126" t="s">
        <v>1759</v>
      </c>
      <c r="C329" s="126"/>
      <c r="D329" s="126" t="s">
        <v>1760</v>
      </c>
      <c r="E329" s="126"/>
      <c r="F329" s="127">
        <v>614</v>
      </c>
      <c r="G329" s="128" t="s">
        <v>1761</v>
      </c>
      <c r="H329" s="129">
        <v>3</v>
      </c>
      <c r="I329" s="130">
        <v>45</v>
      </c>
      <c r="J329" s="130"/>
      <c r="K329" s="130"/>
      <c r="L329" s="131"/>
      <c r="M329" s="165"/>
      <c r="N329" s="162"/>
      <c r="O329" s="162"/>
      <c r="P329" s="132" t="s">
        <v>1596</v>
      </c>
      <c r="Q329" s="163" t="str">
        <f>MaBM</f>
        <v/>
      </c>
      <c r="R329" s="163" t="str">
        <f>MaKhoa</f>
        <v>KCT</v>
      </c>
      <c r="S329" s="125" t="str">
        <f t="shared" si="5"/>
        <v>KCT-</v>
      </c>
      <c r="T329" s="164"/>
      <c r="U329" s="164"/>
      <c r="V329" s="164"/>
      <c r="W329" s="164"/>
      <c r="X329" s="164"/>
      <c r="Y329" s="164"/>
      <c r="Z329" s="164"/>
      <c r="AA329" s="164"/>
      <c r="AB329" s="164"/>
      <c r="AC329" s="164"/>
      <c r="AD329" s="164"/>
      <c r="AE329" s="164"/>
      <c r="AF329" s="164"/>
      <c r="AG329" s="164"/>
      <c r="AH329" s="164"/>
      <c r="AI329" s="164"/>
      <c r="AJ329" s="164"/>
      <c r="AK329" s="164"/>
      <c r="AL329" s="164"/>
      <c r="AM329" s="164"/>
      <c r="AN329" s="164"/>
      <c r="AO329" s="164"/>
      <c r="AP329" s="164"/>
      <c r="AQ329" s="164"/>
      <c r="AR329" s="164"/>
      <c r="AS329" s="164"/>
      <c r="AT329" s="164"/>
      <c r="AU329" s="164"/>
      <c r="AV329" s="164"/>
      <c r="AW329" s="164"/>
      <c r="AX329" s="164"/>
      <c r="AY329" s="164"/>
      <c r="AZ329" s="164"/>
      <c r="BA329" s="164"/>
      <c r="BB329" s="164"/>
      <c r="BC329" s="164"/>
      <c r="BD329" s="164"/>
      <c r="BE329" s="164"/>
    </row>
    <row r="330" spans="1:57" x14ac:dyDescent="0.25">
      <c r="A330" s="126" t="s">
        <v>2113</v>
      </c>
      <c r="B330" s="126"/>
      <c r="C330" s="126"/>
      <c r="D330" s="126" t="s">
        <v>2114</v>
      </c>
      <c r="E330" s="126"/>
      <c r="F330" s="127">
        <v>958</v>
      </c>
      <c r="G330" s="128" t="s">
        <v>2115</v>
      </c>
      <c r="H330" s="129">
        <v>2</v>
      </c>
      <c r="I330" s="130">
        <v>30</v>
      </c>
      <c r="J330" s="130"/>
      <c r="K330" s="130"/>
      <c r="L330" s="131">
        <v>0</v>
      </c>
      <c r="M330" s="165" t="s">
        <v>1484</v>
      </c>
      <c r="N330" s="162">
        <v>90</v>
      </c>
      <c r="O330" s="162"/>
      <c r="P330" s="132" t="s">
        <v>1596</v>
      </c>
      <c r="Q330" s="163" t="str">
        <f>MaBM</f>
        <v/>
      </c>
      <c r="R330" s="163" t="str">
        <f>MaKhoa</f>
        <v>KCT</v>
      </c>
      <c r="S330" s="125" t="str">
        <f t="shared" si="5"/>
        <v>KCT-</v>
      </c>
      <c r="T330" s="164"/>
      <c r="U330" s="164"/>
      <c r="V330" s="164"/>
      <c r="W330" s="164"/>
      <c r="X330" s="164"/>
      <c r="Y330" s="164"/>
      <c r="Z330" s="164"/>
      <c r="AA330" s="164"/>
      <c r="AB330" s="164"/>
      <c r="AC330" s="164"/>
      <c r="AD330" s="164"/>
      <c r="AE330" s="164"/>
      <c r="AF330" s="164"/>
      <c r="AG330" s="164"/>
      <c r="AH330" s="164"/>
      <c r="AI330" s="164"/>
      <c r="AJ330" s="164"/>
      <c r="AK330" s="164"/>
      <c r="AL330" s="164"/>
      <c r="AM330" s="164"/>
      <c r="AN330" s="164"/>
      <c r="AO330" s="164"/>
      <c r="AP330" s="164"/>
      <c r="AQ330" s="164"/>
      <c r="AR330" s="164"/>
      <c r="AS330" s="164"/>
      <c r="AT330" s="164"/>
      <c r="AU330" s="164"/>
      <c r="AV330" s="164"/>
      <c r="AW330" s="164"/>
      <c r="AX330" s="164"/>
      <c r="AY330" s="164"/>
      <c r="AZ330" s="164"/>
      <c r="BA330" s="164"/>
      <c r="BB330" s="164"/>
      <c r="BC330" s="164"/>
      <c r="BD330" s="164"/>
      <c r="BE330" s="164"/>
    </row>
    <row r="331" spans="1:57" x14ac:dyDescent="0.25">
      <c r="A331" s="126" t="s">
        <v>2139</v>
      </c>
      <c r="B331" s="126"/>
      <c r="C331" s="126"/>
      <c r="D331" s="126"/>
      <c r="E331" s="126"/>
      <c r="F331" s="127">
        <v>968</v>
      </c>
      <c r="G331" s="128" t="s">
        <v>1444</v>
      </c>
      <c r="H331" s="129">
        <v>8</v>
      </c>
      <c r="I331" s="130"/>
      <c r="J331" s="130"/>
      <c r="K331" s="130">
        <v>480</v>
      </c>
      <c r="L331" s="131">
        <v>0</v>
      </c>
      <c r="M331" s="161" t="s">
        <v>1511</v>
      </c>
      <c r="N331" s="162"/>
      <c r="O331" s="162"/>
      <c r="P331" s="132" t="s">
        <v>1596</v>
      </c>
      <c r="Q331" s="163" t="str">
        <f>MaBM</f>
        <v/>
      </c>
      <c r="R331" s="163" t="str">
        <f>MaKhoa</f>
        <v>KCT</v>
      </c>
      <c r="S331" s="125" t="str">
        <f t="shared" si="5"/>
        <v>KCT-</v>
      </c>
      <c r="T331" s="164"/>
      <c r="U331" s="164"/>
      <c r="V331" s="164"/>
      <c r="W331" s="164"/>
      <c r="X331" s="164"/>
      <c r="Y331" s="164"/>
      <c r="Z331" s="164"/>
      <c r="AA331" s="164"/>
      <c r="AB331" s="164"/>
      <c r="AC331" s="164"/>
      <c r="AD331" s="164"/>
      <c r="AE331" s="164"/>
      <c r="AF331" s="164"/>
      <c r="AG331" s="164"/>
      <c r="AH331" s="164"/>
      <c r="AI331" s="164"/>
      <c r="AJ331" s="164"/>
      <c r="AK331" s="164"/>
      <c r="AL331" s="164"/>
      <c r="AM331" s="164"/>
      <c r="AN331" s="164"/>
      <c r="AO331" s="164"/>
      <c r="AP331" s="164"/>
      <c r="AQ331" s="164"/>
      <c r="AR331" s="164"/>
      <c r="AS331" s="164"/>
      <c r="AT331" s="164"/>
      <c r="AU331" s="164"/>
      <c r="AV331" s="164"/>
      <c r="AW331" s="164"/>
      <c r="AX331" s="164"/>
      <c r="AY331" s="164"/>
      <c r="AZ331" s="164"/>
      <c r="BA331" s="164"/>
      <c r="BB331" s="164"/>
      <c r="BC331" s="164"/>
      <c r="BD331" s="164"/>
      <c r="BE331" s="164"/>
    </row>
    <row r="332" spans="1:57" x14ac:dyDescent="0.25">
      <c r="A332" s="126"/>
      <c r="B332" s="126"/>
      <c r="C332" s="126"/>
      <c r="D332" s="126" t="s">
        <v>2146</v>
      </c>
      <c r="E332" s="126"/>
      <c r="F332" s="127">
        <v>972</v>
      </c>
      <c r="G332" s="128" t="s">
        <v>1444</v>
      </c>
      <c r="H332" s="129">
        <v>4</v>
      </c>
      <c r="I332" s="130"/>
      <c r="J332" s="130"/>
      <c r="K332" s="130">
        <v>180</v>
      </c>
      <c r="L332" s="131">
        <v>0</v>
      </c>
      <c r="M332" s="161" t="s">
        <v>1511</v>
      </c>
      <c r="N332" s="162"/>
      <c r="O332" s="162"/>
      <c r="P332" s="132" t="s">
        <v>1596</v>
      </c>
      <c r="Q332" s="163" t="str">
        <f>MaBM</f>
        <v/>
      </c>
      <c r="R332" s="163" t="str">
        <f>MaKhoa</f>
        <v>KCT</v>
      </c>
      <c r="S332" s="125" t="str">
        <f t="shared" si="5"/>
        <v>KCT-</v>
      </c>
      <c r="T332" s="164"/>
      <c r="U332" s="164"/>
      <c r="V332" s="164"/>
      <c r="W332" s="164"/>
      <c r="X332" s="164"/>
      <c r="Y332" s="164"/>
      <c r="Z332" s="164"/>
      <c r="AA332" s="164"/>
      <c r="AB332" s="164"/>
      <c r="AC332" s="164"/>
      <c r="AD332" s="164"/>
      <c r="AE332" s="164"/>
      <c r="AF332" s="164"/>
      <c r="AG332" s="164"/>
      <c r="AH332" s="164"/>
      <c r="AI332" s="164"/>
      <c r="AJ332" s="164"/>
      <c r="AK332" s="164"/>
      <c r="AL332" s="164"/>
      <c r="AM332" s="164"/>
      <c r="AN332" s="164"/>
      <c r="AO332" s="164"/>
      <c r="AP332" s="164"/>
      <c r="AQ332" s="164"/>
      <c r="AR332" s="164"/>
      <c r="AS332" s="164"/>
      <c r="AT332" s="164"/>
      <c r="AU332" s="164"/>
      <c r="AV332" s="164"/>
      <c r="AW332" s="164"/>
      <c r="AX332" s="164"/>
      <c r="AY332" s="164"/>
      <c r="AZ332" s="164"/>
      <c r="BA332" s="164"/>
      <c r="BB332" s="164"/>
      <c r="BC332" s="164"/>
      <c r="BD332" s="164"/>
      <c r="BE332" s="164"/>
    </row>
    <row r="333" spans="1:57" x14ac:dyDescent="0.25">
      <c r="A333" s="126" t="s">
        <v>2105</v>
      </c>
      <c r="B333" s="126"/>
      <c r="C333" s="126"/>
      <c r="D333" s="126"/>
      <c r="E333" s="126"/>
      <c r="F333" s="127">
        <v>954</v>
      </c>
      <c r="G333" s="128" t="s">
        <v>2106</v>
      </c>
      <c r="H333" s="129">
        <v>2</v>
      </c>
      <c r="I333" s="130">
        <v>30</v>
      </c>
      <c r="J333" s="130"/>
      <c r="K333" s="130"/>
      <c r="L333" s="131">
        <v>0</v>
      </c>
      <c r="M333" s="165"/>
      <c r="N333" s="162"/>
      <c r="O333" s="162" t="s">
        <v>1704</v>
      </c>
      <c r="P333" s="132" t="s">
        <v>1596</v>
      </c>
      <c r="Q333" s="163" t="str">
        <f>MaBM</f>
        <v>CA+DB</v>
      </c>
      <c r="R333" s="163" t="str">
        <f>MaKhoa</f>
        <v>KCT</v>
      </c>
      <c r="S333" s="125" t="str">
        <f t="shared" si="5"/>
        <v>KCT-CA+DB</v>
      </c>
      <c r="T333" s="164"/>
      <c r="U333" s="164"/>
      <c r="V333" s="164"/>
      <c r="W333" s="164"/>
      <c r="X333" s="164"/>
      <c r="Y333" s="164"/>
      <c r="Z333" s="164"/>
      <c r="AA333" s="164"/>
      <c r="AB333" s="164"/>
      <c r="AC333" s="164"/>
      <c r="AD333" s="164"/>
      <c r="AE333" s="164"/>
      <c r="AF333" s="164"/>
      <c r="AG333" s="164"/>
      <c r="AH333" s="164"/>
      <c r="AI333" s="164"/>
      <c r="AJ333" s="164"/>
      <c r="AK333" s="164"/>
      <c r="AL333" s="164"/>
      <c r="AM333" s="164"/>
      <c r="AN333" s="164"/>
      <c r="AO333" s="164"/>
      <c r="AP333" s="164"/>
      <c r="AQ333" s="164"/>
      <c r="AR333" s="164"/>
      <c r="AS333" s="164"/>
      <c r="AT333" s="164"/>
      <c r="AU333" s="164"/>
      <c r="AV333" s="164"/>
      <c r="AW333" s="164"/>
      <c r="AX333" s="164"/>
      <c r="AY333" s="164"/>
      <c r="AZ333" s="164"/>
      <c r="BA333" s="164"/>
      <c r="BB333" s="164"/>
      <c r="BC333" s="164"/>
      <c r="BD333" s="164"/>
      <c r="BE333" s="164"/>
    </row>
    <row r="334" spans="1:57" x14ac:dyDescent="0.25">
      <c r="A334" s="126"/>
      <c r="B334" s="126"/>
      <c r="C334" s="126"/>
      <c r="D334" s="126" t="s">
        <v>706</v>
      </c>
      <c r="E334" s="126"/>
      <c r="F334" s="127">
        <v>364</v>
      </c>
      <c r="G334" s="168" t="s">
        <v>1708</v>
      </c>
      <c r="H334" s="129">
        <v>3</v>
      </c>
      <c r="I334" s="130">
        <v>45</v>
      </c>
      <c r="J334" s="130"/>
      <c r="K334" s="130"/>
      <c r="L334" s="131">
        <v>0</v>
      </c>
      <c r="M334" s="165" t="s">
        <v>1484</v>
      </c>
      <c r="N334" s="162">
        <v>75</v>
      </c>
      <c r="O334" s="162" t="s">
        <v>1648</v>
      </c>
      <c r="P334" s="132" t="s">
        <v>1596</v>
      </c>
      <c r="Q334" s="163" t="str">
        <f>MaBM</f>
        <v>CTDB</v>
      </c>
      <c r="R334" s="163" t="str">
        <f>MaKhoa</f>
        <v>KCT</v>
      </c>
      <c r="S334" s="125" t="str">
        <f t="shared" si="5"/>
        <v>KCT-CTDB</v>
      </c>
      <c r="T334" s="164"/>
      <c r="U334" s="164"/>
      <c r="V334" s="164"/>
      <c r="W334" s="164"/>
      <c r="X334" s="164"/>
      <c r="Y334" s="164"/>
      <c r="Z334" s="164"/>
      <c r="AA334" s="164"/>
      <c r="AB334" s="164"/>
      <c r="AC334" s="164"/>
      <c r="AD334" s="164"/>
      <c r="AE334" s="164"/>
      <c r="AF334" s="164"/>
      <c r="AG334" s="164"/>
      <c r="AH334" s="164"/>
      <c r="AI334" s="164"/>
      <c r="AJ334" s="164"/>
      <c r="AK334" s="164"/>
      <c r="AL334" s="164"/>
      <c r="AM334" s="164"/>
      <c r="AN334" s="164"/>
      <c r="AO334" s="164" t="s">
        <v>20</v>
      </c>
      <c r="AP334" s="164"/>
      <c r="AQ334" s="164"/>
      <c r="AR334" s="164"/>
      <c r="AS334" s="164"/>
      <c r="AT334" s="164"/>
      <c r="AU334" s="164"/>
      <c r="AV334" s="164"/>
      <c r="AW334" s="164"/>
      <c r="AX334" s="164"/>
      <c r="AY334" s="164"/>
      <c r="AZ334" s="164"/>
      <c r="BA334" s="164"/>
      <c r="BB334" s="164"/>
      <c r="BC334" s="164"/>
      <c r="BD334" s="164"/>
      <c r="BE334" s="164"/>
    </row>
    <row r="335" spans="1:57" x14ac:dyDescent="0.25">
      <c r="A335" s="126"/>
      <c r="B335" s="126"/>
      <c r="C335" s="126"/>
      <c r="D335" s="126"/>
      <c r="E335" s="126" t="s">
        <v>707</v>
      </c>
      <c r="F335" s="127">
        <v>365</v>
      </c>
      <c r="G335" s="128" t="s">
        <v>1708</v>
      </c>
      <c r="H335" s="129">
        <v>2</v>
      </c>
      <c r="I335" s="130">
        <v>30</v>
      </c>
      <c r="J335" s="130"/>
      <c r="K335" s="130"/>
      <c r="L335" s="131">
        <v>0</v>
      </c>
      <c r="M335" s="165" t="s">
        <v>1484</v>
      </c>
      <c r="N335" s="162">
        <v>90</v>
      </c>
      <c r="O335" s="162" t="s">
        <v>1648</v>
      </c>
      <c r="P335" s="132" t="s">
        <v>1596</v>
      </c>
      <c r="Q335" s="163" t="str">
        <f>MaBM</f>
        <v>CTDB</v>
      </c>
      <c r="R335" s="163" t="str">
        <f>MaKhoa</f>
        <v>KCT</v>
      </c>
      <c r="S335" s="125" t="str">
        <f t="shared" si="5"/>
        <v>KCT-CTDB</v>
      </c>
      <c r="T335" s="164"/>
      <c r="U335" s="164"/>
      <c r="V335" s="164"/>
      <c r="W335" s="164"/>
      <c r="X335" s="164"/>
      <c r="Y335" s="164"/>
      <c r="Z335" s="164"/>
      <c r="AA335" s="164"/>
      <c r="AB335" s="164"/>
      <c r="AC335" s="164"/>
      <c r="AD335" s="164"/>
      <c r="AE335" s="164"/>
      <c r="AF335" s="164"/>
      <c r="AG335" s="164"/>
      <c r="AH335" s="164"/>
      <c r="AI335" s="164"/>
      <c r="AJ335" s="164"/>
      <c r="AK335" s="164"/>
      <c r="AL335" s="164"/>
      <c r="AM335" s="164"/>
      <c r="AN335" s="164"/>
      <c r="AO335" s="164"/>
      <c r="AP335" s="164"/>
      <c r="AQ335" s="164"/>
      <c r="AR335" s="164"/>
      <c r="AS335" s="164"/>
      <c r="AT335" s="164"/>
      <c r="AU335" s="164"/>
      <c r="AV335" s="164"/>
      <c r="AW335" s="164"/>
      <c r="AX335" s="164"/>
      <c r="AY335" s="164"/>
      <c r="AZ335" s="164"/>
      <c r="BA335" s="164"/>
      <c r="BB335" s="164"/>
      <c r="BC335" s="164"/>
      <c r="BD335" s="164"/>
      <c r="BE335" s="164"/>
    </row>
    <row r="336" spans="1:57" ht="25.5" x14ac:dyDescent="0.25">
      <c r="A336" s="126" t="s">
        <v>688</v>
      </c>
      <c r="B336" s="126" t="s">
        <v>688</v>
      </c>
      <c r="C336" s="126" t="s">
        <v>688</v>
      </c>
      <c r="D336" s="126"/>
      <c r="E336" s="126"/>
      <c r="F336" s="127">
        <v>349</v>
      </c>
      <c r="G336" s="128" t="s">
        <v>1697</v>
      </c>
      <c r="H336" s="129">
        <v>2</v>
      </c>
      <c r="I336" s="130"/>
      <c r="J336" s="130"/>
      <c r="K336" s="130">
        <v>90</v>
      </c>
      <c r="L336" s="131">
        <v>0</v>
      </c>
      <c r="M336" s="161" t="s">
        <v>1511</v>
      </c>
      <c r="N336" s="162"/>
      <c r="O336" s="162" t="s">
        <v>1648</v>
      </c>
      <c r="P336" s="132" t="s">
        <v>1596</v>
      </c>
      <c r="Q336" s="163" t="str">
        <f>MaBM</f>
        <v>CTDB</v>
      </c>
      <c r="R336" s="163" t="str">
        <f>MaKhoa</f>
        <v>KCT</v>
      </c>
      <c r="S336" s="125" t="str">
        <f t="shared" si="5"/>
        <v>KCT-CTDB</v>
      </c>
      <c r="T336" s="164"/>
      <c r="U336" s="164"/>
      <c r="V336" s="164" t="s">
        <v>20</v>
      </c>
      <c r="W336" s="164"/>
      <c r="X336" s="164"/>
      <c r="Y336" s="164"/>
      <c r="Z336" s="164" t="s">
        <v>20</v>
      </c>
      <c r="AA336" s="164"/>
      <c r="AB336" s="164"/>
      <c r="AC336" s="164"/>
      <c r="AD336" s="164"/>
      <c r="AE336" s="164"/>
      <c r="AF336" s="164"/>
      <c r="AG336" s="164"/>
      <c r="AH336" s="164"/>
      <c r="AI336" s="164"/>
      <c r="AJ336" s="164"/>
      <c r="AK336" s="164"/>
      <c r="AL336" s="164"/>
      <c r="AM336" s="164"/>
      <c r="AN336" s="164"/>
      <c r="AO336" s="164"/>
      <c r="AP336" s="164"/>
      <c r="AQ336" s="164"/>
      <c r="AR336" s="164"/>
      <c r="AS336" s="164"/>
      <c r="AT336" s="164"/>
      <c r="AU336" s="164"/>
      <c r="AV336" s="164"/>
      <c r="AW336" s="164"/>
      <c r="AX336" s="164"/>
      <c r="AY336" s="164"/>
      <c r="AZ336" s="164"/>
      <c r="BA336" s="164"/>
      <c r="BB336" s="164"/>
      <c r="BC336" s="164"/>
      <c r="BD336" s="164"/>
      <c r="BE336" s="164"/>
    </row>
    <row r="337" spans="1:57" ht="25.5" x14ac:dyDescent="0.25">
      <c r="A337" s="126"/>
      <c r="B337" s="126"/>
      <c r="C337" s="126"/>
      <c r="D337" s="126" t="s">
        <v>1849</v>
      </c>
      <c r="E337" s="126" t="s">
        <v>1849</v>
      </c>
      <c r="F337" s="127">
        <v>800</v>
      </c>
      <c r="G337" s="128" t="s">
        <v>1697</v>
      </c>
      <c r="H337" s="129">
        <v>1</v>
      </c>
      <c r="I337" s="130"/>
      <c r="J337" s="130"/>
      <c r="K337" s="130">
        <v>45</v>
      </c>
      <c r="L337" s="131">
        <v>0</v>
      </c>
      <c r="M337" s="161" t="s">
        <v>1511</v>
      </c>
      <c r="N337" s="162"/>
      <c r="O337" s="162" t="s">
        <v>1648</v>
      </c>
      <c r="P337" s="132" t="s">
        <v>1596</v>
      </c>
      <c r="Q337" s="163" t="str">
        <f>MaBM</f>
        <v>CTDB</v>
      </c>
      <c r="R337" s="163" t="str">
        <f>MaKhoa</f>
        <v>KCT</v>
      </c>
      <c r="S337" s="125" t="str">
        <f t="shared" si="5"/>
        <v>KCT-CTDB</v>
      </c>
      <c r="T337" s="164"/>
      <c r="U337" s="164"/>
      <c r="V337" s="164"/>
      <c r="W337" s="164"/>
      <c r="X337" s="164"/>
      <c r="Y337" s="164"/>
      <c r="Z337" s="164"/>
      <c r="AA337" s="164"/>
      <c r="AB337" s="164"/>
      <c r="AC337" s="164"/>
      <c r="AD337" s="164"/>
      <c r="AE337" s="164"/>
      <c r="AF337" s="164"/>
      <c r="AG337" s="164"/>
      <c r="AH337" s="164"/>
      <c r="AI337" s="164"/>
      <c r="AJ337" s="164"/>
      <c r="AK337" s="164"/>
      <c r="AL337" s="164"/>
      <c r="AM337" s="164"/>
      <c r="AN337" s="164"/>
      <c r="AO337" s="164" t="s">
        <v>20</v>
      </c>
      <c r="AP337" s="164"/>
      <c r="AQ337" s="164"/>
      <c r="AR337" s="164"/>
      <c r="AS337" s="164"/>
      <c r="AT337" s="164"/>
      <c r="AU337" s="164"/>
      <c r="AV337" s="164"/>
      <c r="AW337" s="164"/>
      <c r="AX337" s="164"/>
      <c r="AY337" s="164"/>
      <c r="AZ337" s="164"/>
      <c r="BA337" s="164"/>
      <c r="BB337" s="164"/>
      <c r="BC337" s="164"/>
      <c r="BD337" s="164"/>
      <c r="BE337" s="164"/>
    </row>
    <row r="338" spans="1:57" ht="25.5" x14ac:dyDescent="0.25">
      <c r="A338" s="126"/>
      <c r="B338" s="126"/>
      <c r="C338" s="126"/>
      <c r="D338" s="126" t="s">
        <v>1852</v>
      </c>
      <c r="E338" s="126"/>
      <c r="F338" s="127">
        <v>803</v>
      </c>
      <c r="G338" s="128" t="s">
        <v>1697</v>
      </c>
      <c r="H338" s="129">
        <v>1</v>
      </c>
      <c r="I338" s="130"/>
      <c r="J338" s="130"/>
      <c r="K338" s="130">
        <v>45</v>
      </c>
      <c r="L338" s="131">
        <v>0</v>
      </c>
      <c r="M338" s="161" t="s">
        <v>1511</v>
      </c>
      <c r="N338" s="162"/>
      <c r="O338" s="162" t="s">
        <v>1704</v>
      </c>
      <c r="P338" s="132" t="s">
        <v>1596</v>
      </c>
      <c r="Q338" s="163" t="str">
        <f>MaBM</f>
        <v>CA+DB</v>
      </c>
      <c r="R338" s="163" t="str">
        <f>MaKhoa</f>
        <v>KCT</v>
      </c>
      <c r="S338" s="125" t="str">
        <f t="shared" si="5"/>
        <v>KCT-CA+DB</v>
      </c>
      <c r="T338" s="164"/>
      <c r="U338" s="164"/>
      <c r="V338" s="164"/>
      <c r="W338" s="164"/>
      <c r="X338" s="164"/>
      <c r="Y338" s="164"/>
      <c r="Z338" s="164"/>
      <c r="AA338" s="164"/>
      <c r="AB338" s="164"/>
      <c r="AC338" s="164"/>
      <c r="AD338" s="164"/>
      <c r="AE338" s="164"/>
      <c r="AF338" s="164"/>
      <c r="AG338" s="164"/>
      <c r="AH338" s="164"/>
      <c r="AI338" s="164"/>
      <c r="AJ338" s="164"/>
      <c r="AK338" s="164"/>
      <c r="AL338" s="164"/>
      <c r="AM338" s="164"/>
      <c r="AN338" s="164"/>
      <c r="AO338" s="164"/>
      <c r="AP338" s="164" t="s">
        <v>20</v>
      </c>
      <c r="AQ338" s="164"/>
      <c r="AR338" s="164"/>
      <c r="AS338" s="164"/>
      <c r="AT338" s="164"/>
      <c r="AU338" s="164"/>
      <c r="AV338" s="164"/>
      <c r="AW338" s="164"/>
      <c r="AX338" s="164"/>
      <c r="AY338" s="164"/>
      <c r="AZ338" s="164"/>
      <c r="BA338" s="164"/>
      <c r="BB338" s="164"/>
      <c r="BC338" s="164"/>
      <c r="BD338" s="164"/>
      <c r="BE338" s="164"/>
    </row>
    <row r="339" spans="1:57" x14ac:dyDescent="0.25">
      <c r="A339" s="126" t="s">
        <v>1445</v>
      </c>
      <c r="B339" s="126" t="s">
        <v>1445</v>
      </c>
      <c r="C339" s="126" t="s">
        <v>1445</v>
      </c>
      <c r="D339" s="126"/>
      <c r="E339" s="126"/>
      <c r="F339" s="127">
        <v>709</v>
      </c>
      <c r="G339" s="128" t="s">
        <v>1444</v>
      </c>
      <c r="H339" s="129">
        <v>8</v>
      </c>
      <c r="I339" s="130"/>
      <c r="J339" s="130"/>
      <c r="K339" s="130">
        <v>480</v>
      </c>
      <c r="L339" s="131">
        <v>0</v>
      </c>
      <c r="M339" s="161" t="s">
        <v>1511</v>
      </c>
      <c r="N339" s="162"/>
      <c r="O339" s="162" t="s">
        <v>1704</v>
      </c>
      <c r="P339" s="132" t="s">
        <v>1596</v>
      </c>
      <c r="Q339" s="163" t="str">
        <f>MaBM</f>
        <v>CA+DB</v>
      </c>
      <c r="R339" s="163" t="str">
        <f>MaKhoa</f>
        <v>KCT</v>
      </c>
      <c r="S339" s="125" t="str">
        <f t="shared" si="5"/>
        <v>KCT-CA+DB</v>
      </c>
      <c r="T339" s="164"/>
      <c r="U339" s="164"/>
      <c r="V339" s="164" t="s">
        <v>20</v>
      </c>
      <c r="W339" s="164"/>
      <c r="X339" s="164"/>
      <c r="Y339" s="164"/>
      <c r="Z339" s="164" t="s">
        <v>20</v>
      </c>
      <c r="AA339" s="164"/>
      <c r="AB339" s="164"/>
      <c r="AC339" s="164"/>
      <c r="AD339" s="164"/>
      <c r="AE339" s="164"/>
      <c r="AF339" s="164"/>
      <c r="AG339" s="164"/>
      <c r="AH339" s="164"/>
      <c r="AI339" s="164"/>
      <c r="AJ339" s="164"/>
      <c r="AK339" s="164"/>
      <c r="AL339" s="164"/>
      <c r="AM339" s="164"/>
      <c r="AN339" s="164"/>
      <c r="AO339" s="164"/>
      <c r="AP339" s="164"/>
      <c r="AQ339" s="164"/>
      <c r="AR339" s="164"/>
      <c r="AS339" s="164"/>
      <c r="AT339" s="164"/>
      <c r="AU339" s="164"/>
      <c r="AV339" s="164"/>
      <c r="AW339" s="164"/>
      <c r="AX339" s="164"/>
      <c r="AY339" s="164"/>
      <c r="AZ339" s="164"/>
      <c r="BA339" s="164"/>
      <c r="BB339" s="164"/>
      <c r="BC339" s="164"/>
      <c r="BD339" s="164"/>
      <c r="BE339" s="164"/>
    </row>
    <row r="340" spans="1:57" x14ac:dyDescent="0.25">
      <c r="A340" s="126"/>
      <c r="B340" s="126"/>
      <c r="C340" s="126"/>
      <c r="D340" s="126" t="s">
        <v>1451</v>
      </c>
      <c r="E340" s="126" t="s">
        <v>1451</v>
      </c>
      <c r="F340" s="127">
        <v>715</v>
      </c>
      <c r="G340" s="128" t="s">
        <v>1444</v>
      </c>
      <c r="H340" s="129">
        <v>4</v>
      </c>
      <c r="I340" s="130"/>
      <c r="J340" s="130"/>
      <c r="K340" s="130">
        <v>240</v>
      </c>
      <c r="L340" s="131">
        <v>0</v>
      </c>
      <c r="M340" s="161" t="s">
        <v>1511</v>
      </c>
      <c r="N340" s="162"/>
      <c r="O340" s="162" t="s">
        <v>1704</v>
      </c>
      <c r="P340" s="132" t="s">
        <v>1596</v>
      </c>
      <c r="Q340" s="163" t="str">
        <f>MaBM</f>
        <v>CA+DB</v>
      </c>
      <c r="R340" s="163" t="str">
        <f>MaKhoa</f>
        <v>KCT</v>
      </c>
      <c r="S340" s="125" t="str">
        <f t="shared" si="5"/>
        <v>KCT-CA+DB</v>
      </c>
      <c r="T340" s="164"/>
      <c r="U340" s="164"/>
      <c r="V340" s="164"/>
      <c r="W340" s="164"/>
      <c r="X340" s="164"/>
      <c r="Y340" s="164"/>
      <c r="Z340" s="164"/>
      <c r="AA340" s="164"/>
      <c r="AB340" s="164"/>
      <c r="AC340" s="164"/>
      <c r="AD340" s="164"/>
      <c r="AE340" s="164"/>
      <c r="AF340" s="164"/>
      <c r="AG340" s="164"/>
      <c r="AH340" s="164"/>
      <c r="AI340" s="164"/>
      <c r="AJ340" s="164"/>
      <c r="AK340" s="164"/>
      <c r="AL340" s="164"/>
      <c r="AM340" s="164"/>
      <c r="AN340" s="164"/>
      <c r="AO340" s="164" t="s">
        <v>20</v>
      </c>
      <c r="AP340" s="164"/>
      <c r="AQ340" s="164"/>
      <c r="AR340" s="164"/>
      <c r="AS340" s="164"/>
      <c r="AT340" s="164"/>
      <c r="AU340" s="164"/>
      <c r="AV340" s="164"/>
      <c r="AW340" s="164"/>
      <c r="AX340" s="164"/>
      <c r="AY340" s="164"/>
      <c r="AZ340" s="164"/>
      <c r="BA340" s="164"/>
      <c r="BB340" s="164"/>
      <c r="BC340" s="164"/>
      <c r="BD340" s="164"/>
      <c r="BE340" s="164"/>
    </row>
    <row r="341" spans="1:57" x14ac:dyDescent="0.25">
      <c r="A341" s="126" t="s">
        <v>2111</v>
      </c>
      <c r="B341" s="126"/>
      <c r="C341" s="126"/>
      <c r="D341" s="126"/>
      <c r="E341" s="126"/>
      <c r="F341" s="127">
        <v>957</v>
      </c>
      <c r="G341" s="128" t="s">
        <v>2112</v>
      </c>
      <c r="H341" s="129">
        <v>3</v>
      </c>
      <c r="I341" s="130">
        <v>45</v>
      </c>
      <c r="J341" s="130">
        <v>30</v>
      </c>
      <c r="K341" s="130"/>
      <c r="L341" s="131">
        <v>0</v>
      </c>
      <c r="M341" s="165"/>
      <c r="N341" s="162"/>
      <c r="O341" s="162" t="s">
        <v>1704</v>
      </c>
      <c r="P341" s="132" t="s">
        <v>1596</v>
      </c>
      <c r="Q341" s="163" t="str">
        <f>MaBM</f>
        <v>CA+DB</v>
      </c>
      <c r="R341" s="163" t="str">
        <f>MaKhoa</f>
        <v>KCT</v>
      </c>
      <c r="S341" s="125" t="str">
        <f t="shared" si="5"/>
        <v>KCT-CA+DB</v>
      </c>
      <c r="T341" s="164"/>
      <c r="U341" s="164"/>
      <c r="V341" s="164"/>
      <c r="W341" s="164"/>
      <c r="X341" s="164"/>
      <c r="Y341" s="164"/>
      <c r="Z341" s="164"/>
      <c r="AA341" s="164"/>
      <c r="AB341" s="164"/>
      <c r="AC341" s="164"/>
      <c r="AD341" s="164"/>
      <c r="AE341" s="164"/>
      <c r="AF341" s="164"/>
      <c r="AG341" s="164"/>
      <c r="AH341" s="164"/>
      <c r="AI341" s="164"/>
      <c r="AJ341" s="164"/>
      <c r="AK341" s="164"/>
      <c r="AL341" s="164"/>
      <c r="AM341" s="164"/>
      <c r="AN341" s="164"/>
      <c r="AO341" s="164"/>
      <c r="AP341" s="164"/>
      <c r="AQ341" s="164"/>
      <c r="AR341" s="164"/>
      <c r="AS341" s="164"/>
      <c r="AT341" s="164"/>
      <c r="AU341" s="164"/>
      <c r="AV341" s="164"/>
      <c r="AW341" s="164"/>
      <c r="AX341" s="164"/>
      <c r="AY341" s="164"/>
      <c r="AZ341" s="164"/>
      <c r="BA341" s="164"/>
      <c r="BB341" s="164"/>
      <c r="BC341" s="164"/>
      <c r="BD341" s="164"/>
      <c r="BE341" s="164"/>
    </row>
    <row r="342" spans="1:57" x14ac:dyDescent="0.25">
      <c r="A342" s="126"/>
      <c r="B342" s="126" t="s">
        <v>704</v>
      </c>
      <c r="C342" s="126" t="s">
        <v>1707</v>
      </c>
      <c r="D342" s="126"/>
      <c r="E342" s="126"/>
      <c r="F342" s="127">
        <v>363</v>
      </c>
      <c r="G342" s="128" t="s">
        <v>705</v>
      </c>
      <c r="H342" s="129">
        <v>2</v>
      </c>
      <c r="I342" s="130">
        <v>30</v>
      </c>
      <c r="J342" s="130"/>
      <c r="K342" s="130"/>
      <c r="L342" s="131">
        <v>0</v>
      </c>
      <c r="M342" s="165" t="s">
        <v>1484</v>
      </c>
      <c r="N342" s="162">
        <v>75</v>
      </c>
      <c r="O342" s="162" t="s">
        <v>1648</v>
      </c>
      <c r="P342" s="132" t="s">
        <v>1596</v>
      </c>
      <c r="Q342" s="163" t="str">
        <f>MaBM</f>
        <v>CTDB</v>
      </c>
      <c r="R342" s="163" t="str">
        <f>MaKhoa</f>
        <v>KCT</v>
      </c>
      <c r="S342" s="125" t="str">
        <f t="shared" si="5"/>
        <v>KCT-CTDB</v>
      </c>
      <c r="T342" s="164"/>
      <c r="U342" s="164"/>
      <c r="V342" s="164"/>
      <c r="W342" s="164"/>
      <c r="X342" s="164"/>
      <c r="Y342" s="164"/>
      <c r="Z342" s="164"/>
      <c r="AA342" s="164"/>
      <c r="AB342" s="164"/>
      <c r="AC342" s="164"/>
      <c r="AD342" s="164"/>
      <c r="AE342" s="164"/>
      <c r="AF342" s="164"/>
      <c r="AG342" s="164"/>
      <c r="AH342" s="164"/>
      <c r="AI342" s="164"/>
      <c r="AJ342" s="164"/>
      <c r="AK342" s="164"/>
      <c r="AL342" s="164"/>
      <c r="AM342" s="164"/>
      <c r="AN342" s="164"/>
      <c r="AO342" s="164"/>
      <c r="AP342" s="164"/>
      <c r="AQ342" s="164"/>
      <c r="AR342" s="164"/>
      <c r="AS342" s="164"/>
      <c r="AT342" s="164"/>
      <c r="AU342" s="164"/>
      <c r="AV342" s="164"/>
      <c r="AW342" s="164"/>
      <c r="AX342" s="164"/>
      <c r="AY342" s="164"/>
      <c r="AZ342" s="164"/>
      <c r="BA342" s="164"/>
      <c r="BB342" s="164"/>
      <c r="BC342" s="164"/>
      <c r="BD342" s="164"/>
      <c r="BE342" s="164"/>
    </row>
    <row r="343" spans="1:57" x14ac:dyDescent="0.25">
      <c r="A343" s="126" t="s">
        <v>1112</v>
      </c>
      <c r="B343" s="126" t="s">
        <v>1742</v>
      </c>
      <c r="C343" s="126" t="s">
        <v>1112</v>
      </c>
      <c r="D343" s="126" t="s">
        <v>1113</v>
      </c>
      <c r="E343" s="126" t="s">
        <v>1113</v>
      </c>
      <c r="F343" s="127">
        <v>562</v>
      </c>
      <c r="G343" s="128" t="s">
        <v>467</v>
      </c>
      <c r="H343" s="129">
        <v>2</v>
      </c>
      <c r="I343" s="130">
        <v>15</v>
      </c>
      <c r="J343" s="130">
        <v>30</v>
      </c>
      <c r="K343" s="130"/>
      <c r="L343" s="131">
        <v>0</v>
      </c>
      <c r="M343" s="161" t="s">
        <v>2</v>
      </c>
      <c r="N343" s="162"/>
      <c r="O343" s="162" t="s">
        <v>2262</v>
      </c>
      <c r="P343" s="132" t="s">
        <v>1596</v>
      </c>
      <c r="Q343" s="163" t="str">
        <f>MaBM</f>
        <v>CTUD</v>
      </c>
      <c r="R343" s="163" t="str">
        <f>MaKhoa</f>
        <v>KCT</v>
      </c>
      <c r="S343" s="125" t="str">
        <f t="shared" si="5"/>
        <v>KCT-CTUD</v>
      </c>
      <c r="T343" s="164"/>
      <c r="U343" s="164"/>
      <c r="V343" s="164" t="s">
        <v>21</v>
      </c>
      <c r="W343" s="164"/>
      <c r="X343" s="164"/>
      <c r="Y343" s="164"/>
      <c r="Z343" s="164" t="s">
        <v>20</v>
      </c>
      <c r="AA343" s="164"/>
      <c r="AB343" s="164"/>
      <c r="AC343" s="164"/>
      <c r="AD343" s="164"/>
      <c r="AE343" s="164"/>
      <c r="AF343" s="164"/>
      <c r="AG343" s="164"/>
      <c r="AH343" s="164"/>
      <c r="AI343" s="164"/>
      <c r="AJ343" s="164"/>
      <c r="AK343" s="164"/>
      <c r="AL343" s="164"/>
      <c r="AM343" s="164"/>
      <c r="AN343" s="164"/>
      <c r="AO343" s="164" t="s">
        <v>21</v>
      </c>
      <c r="AP343" s="164"/>
      <c r="AQ343" s="164"/>
      <c r="AR343" s="164"/>
      <c r="AS343" s="164"/>
      <c r="AT343" s="164"/>
      <c r="AU343" s="164"/>
      <c r="AV343" s="164"/>
      <c r="AW343" s="164"/>
      <c r="AX343" s="164"/>
      <c r="AY343" s="164"/>
      <c r="AZ343" s="164"/>
      <c r="BA343" s="164"/>
      <c r="BB343" s="164"/>
      <c r="BC343" s="164"/>
      <c r="BD343" s="164"/>
      <c r="BE343" s="164"/>
    </row>
    <row r="344" spans="1:57" x14ac:dyDescent="0.25">
      <c r="A344" s="126" t="s">
        <v>687</v>
      </c>
      <c r="B344" s="126"/>
      <c r="C344" s="126" t="s">
        <v>687</v>
      </c>
      <c r="D344" s="126"/>
      <c r="E344" s="126"/>
      <c r="F344" s="127">
        <v>348</v>
      </c>
      <c r="G344" s="168" t="s">
        <v>613</v>
      </c>
      <c r="H344" s="129">
        <v>3</v>
      </c>
      <c r="I344" s="130">
        <v>45</v>
      </c>
      <c r="J344" s="130"/>
      <c r="K344" s="130"/>
      <c r="L344" s="131">
        <v>0</v>
      </c>
      <c r="M344" s="165" t="s">
        <v>1484</v>
      </c>
      <c r="N344" s="162">
        <v>90</v>
      </c>
      <c r="O344" s="162" t="s">
        <v>1648</v>
      </c>
      <c r="P344" s="132" t="s">
        <v>1596</v>
      </c>
      <c r="Q344" s="163" t="str">
        <f>MaBM</f>
        <v>CTDB</v>
      </c>
      <c r="R344" s="163" t="str">
        <f>MaKhoa</f>
        <v>KCT</v>
      </c>
      <c r="S344" s="125" t="str">
        <f t="shared" si="5"/>
        <v>KCT-CTDB</v>
      </c>
      <c r="T344" s="164"/>
      <c r="U344" s="164"/>
      <c r="V344" s="164" t="s">
        <v>20</v>
      </c>
      <c r="W344" s="164"/>
      <c r="X344" s="164"/>
      <c r="Y344" s="164"/>
      <c r="Z344" s="164" t="s">
        <v>20</v>
      </c>
      <c r="AA344" s="164"/>
      <c r="AB344" s="164"/>
      <c r="AC344" s="164"/>
      <c r="AD344" s="164"/>
      <c r="AE344" s="164"/>
      <c r="AF344" s="164"/>
      <c r="AG344" s="164"/>
      <c r="AH344" s="164"/>
      <c r="AI344" s="164"/>
      <c r="AJ344" s="164"/>
      <c r="AK344" s="164"/>
      <c r="AL344" s="164"/>
      <c r="AM344" s="164"/>
      <c r="AN344" s="164"/>
      <c r="AO344" s="164"/>
      <c r="AP344" s="164"/>
      <c r="AQ344" s="164"/>
      <c r="AR344" s="164"/>
      <c r="AS344" s="164"/>
      <c r="AT344" s="164"/>
      <c r="AU344" s="164"/>
      <c r="AV344" s="164"/>
      <c r="AW344" s="164"/>
      <c r="AX344" s="164"/>
      <c r="AY344" s="164"/>
      <c r="AZ344" s="164"/>
      <c r="BA344" s="164"/>
      <c r="BB344" s="164"/>
      <c r="BC344" s="164"/>
      <c r="BD344" s="164"/>
      <c r="BE344" s="164"/>
    </row>
    <row r="345" spans="1:57" x14ac:dyDescent="0.25">
      <c r="A345" s="126"/>
      <c r="B345" s="126"/>
      <c r="C345" s="126"/>
      <c r="D345" s="126" t="s">
        <v>695</v>
      </c>
      <c r="E345" s="126" t="s">
        <v>695</v>
      </c>
      <c r="F345" s="127">
        <v>356</v>
      </c>
      <c r="G345" s="128" t="s">
        <v>613</v>
      </c>
      <c r="H345" s="129">
        <v>3</v>
      </c>
      <c r="I345" s="130">
        <v>45</v>
      </c>
      <c r="J345" s="130"/>
      <c r="K345" s="130"/>
      <c r="L345" s="131">
        <v>0</v>
      </c>
      <c r="M345" s="165" t="s">
        <v>1484</v>
      </c>
      <c r="N345" s="162">
        <v>90</v>
      </c>
      <c r="O345" s="162" t="s">
        <v>1648</v>
      </c>
      <c r="P345" s="132" t="s">
        <v>1596</v>
      </c>
      <c r="Q345" s="163" t="str">
        <f>MaBM</f>
        <v>CTDB</v>
      </c>
      <c r="R345" s="163" t="str">
        <f>MaKhoa</f>
        <v>KCT</v>
      </c>
      <c r="S345" s="125" t="str">
        <f t="shared" si="5"/>
        <v>KCT-CTDB</v>
      </c>
      <c r="T345" s="164"/>
      <c r="U345" s="164"/>
      <c r="V345" s="164"/>
      <c r="W345" s="164"/>
      <c r="X345" s="164"/>
      <c r="Y345" s="164"/>
      <c r="Z345" s="164"/>
      <c r="AA345" s="164"/>
      <c r="AB345" s="164"/>
      <c r="AC345" s="164"/>
      <c r="AD345" s="164"/>
      <c r="AE345" s="164"/>
      <c r="AF345" s="164"/>
      <c r="AG345" s="164"/>
      <c r="AH345" s="164"/>
      <c r="AI345" s="164"/>
      <c r="AJ345" s="164"/>
      <c r="AK345" s="164"/>
      <c r="AL345" s="164"/>
      <c r="AM345" s="164"/>
      <c r="AN345" s="164"/>
      <c r="AO345" s="164" t="s">
        <v>20</v>
      </c>
      <c r="AP345" s="164"/>
      <c r="AQ345" s="164"/>
      <c r="AR345" s="164"/>
      <c r="AS345" s="164"/>
      <c r="AT345" s="164"/>
      <c r="AU345" s="164"/>
      <c r="AV345" s="164"/>
      <c r="AW345" s="164"/>
      <c r="AX345" s="164"/>
      <c r="AY345" s="164"/>
      <c r="AZ345" s="164"/>
      <c r="BA345" s="164"/>
      <c r="BB345" s="164"/>
      <c r="BC345" s="164"/>
      <c r="BD345" s="164"/>
      <c r="BE345" s="164"/>
    </row>
    <row r="346" spans="1:57" x14ac:dyDescent="0.25">
      <c r="A346" s="126"/>
      <c r="B346" s="126"/>
      <c r="C346" s="126"/>
      <c r="D346" s="126" t="s">
        <v>1408</v>
      </c>
      <c r="E346" s="126"/>
      <c r="F346" s="127">
        <v>686</v>
      </c>
      <c r="G346" s="128" t="s">
        <v>1409</v>
      </c>
      <c r="H346" s="129">
        <v>6</v>
      </c>
      <c r="I346" s="130"/>
      <c r="J346" s="130"/>
      <c r="K346" s="130">
        <v>270</v>
      </c>
      <c r="L346" s="131">
        <v>0</v>
      </c>
      <c r="M346" s="161" t="s">
        <v>1511</v>
      </c>
      <c r="N346" s="162"/>
      <c r="O346" s="162" t="s">
        <v>1704</v>
      </c>
      <c r="P346" s="132" t="s">
        <v>1596</v>
      </c>
      <c r="Q346" s="163" t="str">
        <f>MaBM</f>
        <v>CA+DB</v>
      </c>
      <c r="R346" s="163" t="str">
        <f>MaKhoa</f>
        <v>KCT</v>
      </c>
      <c r="S346" s="125" t="str">
        <f t="shared" si="5"/>
        <v>KCT-CA+DB</v>
      </c>
      <c r="T346" s="164"/>
      <c r="U346" s="164"/>
      <c r="V346" s="164"/>
      <c r="W346" s="164"/>
      <c r="X346" s="164"/>
      <c r="Y346" s="164"/>
      <c r="Z346" s="164"/>
      <c r="AA346" s="164"/>
      <c r="AB346" s="164"/>
      <c r="AC346" s="164"/>
      <c r="AD346" s="164"/>
      <c r="AE346" s="164"/>
      <c r="AF346" s="164"/>
      <c r="AG346" s="164"/>
      <c r="AH346" s="164"/>
      <c r="AI346" s="164"/>
      <c r="AJ346" s="164"/>
      <c r="AK346" s="164"/>
      <c r="AL346" s="164"/>
      <c r="AM346" s="164"/>
      <c r="AN346" s="164"/>
      <c r="AO346" s="164" t="s">
        <v>20</v>
      </c>
      <c r="AP346" s="164"/>
      <c r="AQ346" s="164"/>
      <c r="AR346" s="164"/>
      <c r="AS346" s="164"/>
      <c r="AT346" s="164"/>
      <c r="AU346" s="164"/>
      <c r="AV346" s="164"/>
      <c r="AW346" s="164"/>
      <c r="AX346" s="164"/>
      <c r="AY346" s="164"/>
      <c r="AZ346" s="164"/>
      <c r="BA346" s="164"/>
      <c r="BB346" s="164"/>
      <c r="BC346" s="164"/>
      <c r="BD346" s="164"/>
      <c r="BE346" s="164"/>
    </row>
    <row r="347" spans="1:57" ht="25.5" x14ac:dyDescent="0.25">
      <c r="A347" s="126"/>
      <c r="B347" s="126"/>
      <c r="C347" s="126"/>
      <c r="D347" s="126" t="s">
        <v>2144</v>
      </c>
      <c r="E347" s="126"/>
      <c r="F347" s="127">
        <v>971</v>
      </c>
      <c r="G347" s="128" t="s">
        <v>2145</v>
      </c>
      <c r="H347" s="129">
        <v>6</v>
      </c>
      <c r="I347" s="130"/>
      <c r="J347" s="130"/>
      <c r="K347" s="130">
        <v>270</v>
      </c>
      <c r="L347" s="131">
        <v>0</v>
      </c>
      <c r="M347" s="161" t="s">
        <v>2</v>
      </c>
      <c r="N347" s="162"/>
      <c r="O347" s="162" t="s">
        <v>1704</v>
      </c>
      <c r="P347" s="132" t="s">
        <v>1596</v>
      </c>
      <c r="Q347" s="163" t="str">
        <f>MaBM</f>
        <v>CA+DB</v>
      </c>
      <c r="R347" s="163" t="str">
        <f>MaKhoa</f>
        <v>KCT</v>
      </c>
      <c r="S347" s="125" t="str">
        <f t="shared" si="5"/>
        <v>KCT-CA+DB</v>
      </c>
      <c r="T347" s="164"/>
      <c r="U347" s="164"/>
      <c r="V347" s="164"/>
      <c r="W347" s="164"/>
      <c r="X347" s="164"/>
      <c r="Y347" s="164"/>
      <c r="Z347" s="164"/>
      <c r="AA347" s="164"/>
      <c r="AB347" s="164"/>
      <c r="AC347" s="164"/>
      <c r="AD347" s="164"/>
      <c r="AE347" s="164"/>
      <c r="AF347" s="164"/>
      <c r="AG347" s="164"/>
      <c r="AH347" s="164"/>
      <c r="AI347" s="164"/>
      <c r="AJ347" s="164"/>
      <c r="AK347" s="164"/>
      <c r="AL347" s="164"/>
      <c r="AM347" s="164"/>
      <c r="AN347" s="164"/>
      <c r="AO347" s="164"/>
      <c r="AP347" s="164"/>
      <c r="AQ347" s="164"/>
      <c r="AR347" s="164"/>
      <c r="AS347" s="164"/>
      <c r="AT347" s="164"/>
      <c r="AU347" s="164"/>
      <c r="AV347" s="164"/>
      <c r="AW347" s="164"/>
      <c r="AX347" s="164"/>
      <c r="AY347" s="164"/>
      <c r="AZ347" s="164"/>
      <c r="BA347" s="164"/>
      <c r="BB347" s="164"/>
      <c r="BC347" s="164"/>
      <c r="BD347" s="164"/>
      <c r="BE347" s="164"/>
    </row>
    <row r="348" spans="1:57" x14ac:dyDescent="0.25">
      <c r="A348" s="126" t="s">
        <v>1413</v>
      </c>
      <c r="B348" s="126" t="s">
        <v>1413</v>
      </c>
      <c r="C348" s="126" t="s">
        <v>1413</v>
      </c>
      <c r="D348" s="126"/>
      <c r="E348" s="126" t="s">
        <v>1414</v>
      </c>
      <c r="F348" s="127">
        <v>690</v>
      </c>
      <c r="G348" s="128" t="s">
        <v>1415</v>
      </c>
      <c r="H348" s="129">
        <v>4</v>
      </c>
      <c r="I348" s="130"/>
      <c r="J348" s="130"/>
      <c r="K348" s="130">
        <v>180</v>
      </c>
      <c r="L348" s="131">
        <v>0</v>
      </c>
      <c r="M348" s="161" t="s">
        <v>1511</v>
      </c>
      <c r="N348" s="162"/>
      <c r="O348" s="162" t="s">
        <v>1704</v>
      </c>
      <c r="P348" s="132" t="s">
        <v>1596</v>
      </c>
      <c r="Q348" s="163" t="str">
        <f>MaBM</f>
        <v>CA+DB</v>
      </c>
      <c r="R348" s="163" t="str">
        <f>MaKhoa</f>
        <v>KCT</v>
      </c>
      <c r="S348" s="125" t="str">
        <f t="shared" si="5"/>
        <v>KCT-CA+DB</v>
      </c>
      <c r="T348" s="164"/>
      <c r="U348" s="164"/>
      <c r="V348" s="164" t="s">
        <v>20</v>
      </c>
      <c r="W348" s="164"/>
      <c r="X348" s="164"/>
      <c r="Y348" s="164"/>
      <c r="Z348" s="164" t="s">
        <v>20</v>
      </c>
      <c r="AA348" s="164"/>
      <c r="AB348" s="164"/>
      <c r="AC348" s="164"/>
      <c r="AD348" s="164"/>
      <c r="AE348" s="164"/>
      <c r="AF348" s="164"/>
      <c r="AG348" s="164"/>
      <c r="AH348" s="164"/>
      <c r="AI348" s="164"/>
      <c r="AJ348" s="164"/>
      <c r="AK348" s="164"/>
      <c r="AL348" s="164"/>
      <c r="AM348" s="164"/>
      <c r="AN348" s="164"/>
      <c r="AO348" s="164"/>
      <c r="AP348" s="164"/>
      <c r="AQ348" s="164"/>
      <c r="AR348" s="164"/>
      <c r="AS348" s="164"/>
      <c r="AT348" s="164"/>
      <c r="AU348" s="164"/>
      <c r="AV348" s="164"/>
      <c r="AW348" s="164"/>
      <c r="AX348" s="164"/>
      <c r="AY348" s="164"/>
      <c r="AZ348" s="164"/>
      <c r="BA348" s="164"/>
      <c r="BB348" s="164"/>
      <c r="BC348" s="164"/>
      <c r="BD348" s="164"/>
      <c r="BE348" s="164"/>
    </row>
    <row r="349" spans="1:57" x14ac:dyDescent="0.25">
      <c r="A349" s="126" t="s">
        <v>2137</v>
      </c>
      <c r="B349" s="126"/>
      <c r="C349" s="126"/>
      <c r="D349" s="126"/>
      <c r="E349" s="126"/>
      <c r="F349" s="127">
        <v>967</v>
      </c>
      <c r="G349" s="128" t="s">
        <v>2138</v>
      </c>
      <c r="H349" s="129">
        <v>4</v>
      </c>
      <c r="I349" s="130"/>
      <c r="J349" s="130"/>
      <c r="K349" s="130">
        <v>180</v>
      </c>
      <c r="L349" s="131">
        <v>0</v>
      </c>
      <c r="M349" s="161" t="s">
        <v>2</v>
      </c>
      <c r="N349" s="162"/>
      <c r="O349" s="162" t="s">
        <v>1704</v>
      </c>
      <c r="P349" s="132" t="s">
        <v>1596</v>
      </c>
      <c r="Q349" s="163" t="str">
        <f>MaBM</f>
        <v>CA+DB</v>
      </c>
      <c r="R349" s="163" t="str">
        <f>MaKhoa</f>
        <v>KCT</v>
      </c>
      <c r="S349" s="125" t="str">
        <f t="shared" si="5"/>
        <v>KCT-CA+DB</v>
      </c>
      <c r="T349" s="164"/>
      <c r="U349" s="164"/>
      <c r="V349" s="164"/>
      <c r="W349" s="164"/>
      <c r="X349" s="164"/>
      <c r="Y349" s="164"/>
      <c r="Z349" s="164"/>
      <c r="AA349" s="164"/>
      <c r="AB349" s="164"/>
      <c r="AC349" s="164"/>
      <c r="AD349" s="164"/>
      <c r="AE349" s="164"/>
      <c r="AF349" s="164"/>
      <c r="AG349" s="164"/>
      <c r="AH349" s="164"/>
      <c r="AI349" s="164"/>
      <c r="AJ349" s="164"/>
      <c r="AK349" s="164"/>
      <c r="AL349" s="164"/>
      <c r="AM349" s="164"/>
      <c r="AN349" s="164"/>
      <c r="AO349" s="164"/>
      <c r="AP349" s="164"/>
      <c r="AQ349" s="164"/>
      <c r="AR349" s="164"/>
      <c r="AS349" s="164"/>
      <c r="AT349" s="164"/>
      <c r="AU349" s="164"/>
      <c r="AV349" s="164"/>
      <c r="AW349" s="164"/>
      <c r="AX349" s="164"/>
      <c r="AY349" s="164"/>
      <c r="AZ349" s="164"/>
      <c r="BA349" s="164"/>
      <c r="BB349" s="164"/>
      <c r="BC349" s="164"/>
      <c r="BD349" s="164"/>
      <c r="BE349" s="164"/>
    </row>
    <row r="350" spans="1:57" x14ac:dyDescent="0.25">
      <c r="A350" s="126" t="s">
        <v>1289</v>
      </c>
      <c r="B350" s="126"/>
      <c r="C350" s="126" t="s">
        <v>1289</v>
      </c>
      <c r="D350" s="126" t="s">
        <v>1290</v>
      </c>
      <c r="E350" s="126" t="s">
        <v>1290</v>
      </c>
      <c r="F350" s="127">
        <v>641</v>
      </c>
      <c r="G350" s="128" t="s">
        <v>1291</v>
      </c>
      <c r="H350" s="129">
        <v>2</v>
      </c>
      <c r="I350" s="130"/>
      <c r="J350" s="130"/>
      <c r="K350" s="130">
        <v>90</v>
      </c>
      <c r="L350" s="131">
        <v>0</v>
      </c>
      <c r="M350" s="161" t="s">
        <v>2</v>
      </c>
      <c r="N350" s="162"/>
      <c r="O350" s="162" t="s">
        <v>1704</v>
      </c>
      <c r="P350" s="132" t="s">
        <v>1596</v>
      </c>
      <c r="Q350" s="163" t="str">
        <f>MaBM</f>
        <v>CA+DB</v>
      </c>
      <c r="R350" s="163" t="str">
        <f>MaKhoa</f>
        <v>KCT</v>
      </c>
      <c r="S350" s="125" t="str">
        <f t="shared" si="5"/>
        <v>KCT-CA+DB</v>
      </c>
      <c r="T350" s="164"/>
      <c r="U350" s="164"/>
      <c r="V350" s="164" t="s">
        <v>20</v>
      </c>
      <c r="W350" s="164"/>
      <c r="X350" s="164"/>
      <c r="Y350" s="164"/>
      <c r="Z350" s="164" t="s">
        <v>20</v>
      </c>
      <c r="AA350" s="164"/>
      <c r="AB350" s="164"/>
      <c r="AC350" s="164"/>
      <c r="AD350" s="164"/>
      <c r="AE350" s="164"/>
      <c r="AF350" s="164"/>
      <c r="AG350" s="164"/>
      <c r="AH350" s="164"/>
      <c r="AI350" s="164"/>
      <c r="AJ350" s="164"/>
      <c r="AK350" s="164"/>
      <c r="AL350" s="164"/>
      <c r="AM350" s="164"/>
      <c r="AN350" s="164"/>
      <c r="AO350" s="164" t="s">
        <v>20</v>
      </c>
      <c r="AP350" s="164"/>
      <c r="AQ350" s="164"/>
      <c r="AR350" s="164"/>
      <c r="AS350" s="164"/>
      <c r="AT350" s="164"/>
      <c r="AU350" s="164"/>
      <c r="AV350" s="164"/>
      <c r="AW350" s="164"/>
      <c r="AX350" s="164"/>
      <c r="AY350" s="164"/>
      <c r="AZ350" s="164"/>
      <c r="BA350" s="164"/>
      <c r="BB350" s="164"/>
      <c r="BC350" s="164"/>
      <c r="BD350" s="164"/>
      <c r="BE350" s="164"/>
    </row>
    <row r="351" spans="1:57" x14ac:dyDescent="0.25">
      <c r="A351" s="126" t="s">
        <v>1997</v>
      </c>
      <c r="B351" s="126"/>
      <c r="C351" s="126"/>
      <c r="D351" s="126"/>
      <c r="E351" s="126"/>
      <c r="F351" s="127">
        <v>892</v>
      </c>
      <c r="G351" s="128" t="s">
        <v>1998</v>
      </c>
      <c r="H351" s="129">
        <v>2</v>
      </c>
      <c r="I351" s="130"/>
      <c r="J351" s="130">
        <v>60</v>
      </c>
      <c r="K351" s="130"/>
      <c r="L351" s="131">
        <v>0</v>
      </c>
      <c r="M351" s="161" t="s">
        <v>2</v>
      </c>
      <c r="N351" s="162"/>
      <c r="O351" s="162" t="s">
        <v>1704</v>
      </c>
      <c r="P351" s="132" t="s">
        <v>1596</v>
      </c>
      <c r="Q351" s="163" t="str">
        <f>MaBM</f>
        <v>CA+DB</v>
      </c>
      <c r="R351" s="163" t="str">
        <f>MaKhoa</f>
        <v>KCT</v>
      </c>
      <c r="S351" s="125" t="str">
        <f t="shared" si="5"/>
        <v>KCT-CA+DB</v>
      </c>
      <c r="T351" s="164"/>
      <c r="U351" s="164"/>
      <c r="V351" s="164"/>
      <c r="W351" s="164"/>
      <c r="X351" s="164"/>
      <c r="Y351" s="164"/>
      <c r="Z351" s="164" t="s">
        <v>20</v>
      </c>
      <c r="AA351" s="164"/>
      <c r="AB351" s="164"/>
      <c r="AC351" s="164"/>
      <c r="AD351" s="164"/>
      <c r="AE351" s="164"/>
      <c r="AF351" s="164"/>
      <c r="AG351" s="164"/>
      <c r="AH351" s="164"/>
      <c r="AI351" s="164"/>
      <c r="AJ351" s="164"/>
      <c r="AK351" s="164"/>
      <c r="AL351" s="164"/>
      <c r="AM351" s="164"/>
      <c r="AN351" s="164"/>
      <c r="AO351" s="164"/>
      <c r="AP351" s="164"/>
      <c r="AQ351" s="164"/>
      <c r="AR351" s="164"/>
      <c r="AS351" s="164"/>
      <c r="AT351" s="164"/>
      <c r="AU351" s="164"/>
      <c r="AV351" s="164"/>
      <c r="AW351" s="164"/>
      <c r="AX351" s="164"/>
      <c r="AY351" s="164"/>
      <c r="AZ351" s="164"/>
      <c r="BA351" s="164"/>
      <c r="BB351" s="164"/>
      <c r="BC351" s="164"/>
      <c r="BD351" s="164"/>
      <c r="BE351" s="164"/>
    </row>
    <row r="352" spans="1:57" x14ac:dyDescent="0.25">
      <c r="A352" s="126" t="s">
        <v>685</v>
      </c>
      <c r="B352" s="126"/>
      <c r="C352" s="126"/>
      <c r="D352" s="126"/>
      <c r="E352" s="126"/>
      <c r="F352" s="127">
        <v>347</v>
      </c>
      <c r="G352" s="128" t="s">
        <v>686</v>
      </c>
      <c r="H352" s="129">
        <v>4</v>
      </c>
      <c r="I352" s="130">
        <v>60</v>
      </c>
      <c r="J352" s="130"/>
      <c r="K352" s="130"/>
      <c r="L352" s="131">
        <v>0</v>
      </c>
      <c r="M352" s="165" t="s">
        <v>1484</v>
      </c>
      <c r="N352" s="162">
        <v>90</v>
      </c>
      <c r="O352" s="162" t="s">
        <v>1649</v>
      </c>
      <c r="P352" s="132" t="s">
        <v>1596</v>
      </c>
      <c r="Q352" s="163" t="str">
        <f>MaBM</f>
        <v>CTCA</v>
      </c>
      <c r="R352" s="163" t="str">
        <f>MaKhoa</f>
        <v>KCT</v>
      </c>
      <c r="S352" s="125" t="str">
        <f t="shared" si="5"/>
        <v>KCT-CTCA</v>
      </c>
      <c r="T352" s="164"/>
      <c r="U352" s="164"/>
      <c r="V352" s="164"/>
      <c r="W352" s="164"/>
      <c r="X352" s="164" t="s">
        <v>20</v>
      </c>
      <c r="Y352" s="164"/>
      <c r="Z352" s="164"/>
      <c r="AA352" s="164"/>
      <c r="AB352" s="164"/>
      <c r="AC352" s="164"/>
      <c r="AD352" s="164"/>
      <c r="AE352" s="164"/>
      <c r="AF352" s="164"/>
      <c r="AG352" s="164"/>
      <c r="AH352" s="164"/>
      <c r="AI352" s="164"/>
      <c r="AJ352" s="164"/>
      <c r="AK352" s="164"/>
      <c r="AL352" s="164"/>
      <c r="AM352" s="164"/>
      <c r="AN352" s="164"/>
      <c r="AO352" s="164"/>
      <c r="AP352" s="164"/>
      <c r="AQ352" s="164"/>
      <c r="AR352" s="164"/>
      <c r="AS352" s="164"/>
      <c r="AT352" s="164"/>
      <c r="AU352" s="164"/>
      <c r="AV352" s="164"/>
      <c r="AW352" s="164"/>
      <c r="AX352" s="164"/>
      <c r="AY352" s="164"/>
      <c r="AZ352" s="164"/>
      <c r="BA352" s="164"/>
      <c r="BB352" s="164"/>
      <c r="BC352" s="164"/>
      <c r="BD352" s="164"/>
      <c r="BE352" s="164"/>
    </row>
    <row r="353" spans="1:57" x14ac:dyDescent="0.25">
      <c r="A353" s="126" t="s">
        <v>683</v>
      </c>
      <c r="B353" s="126"/>
      <c r="C353" s="126"/>
      <c r="D353" s="126"/>
      <c r="E353" s="126"/>
      <c r="F353" s="127">
        <v>346</v>
      </c>
      <c r="G353" s="128" t="s">
        <v>684</v>
      </c>
      <c r="H353" s="129">
        <v>4</v>
      </c>
      <c r="I353" s="130">
        <v>60</v>
      </c>
      <c r="J353" s="130"/>
      <c r="K353" s="130"/>
      <c r="L353" s="131">
        <v>0</v>
      </c>
      <c r="M353" s="165" t="s">
        <v>1484</v>
      </c>
      <c r="N353" s="162">
        <v>90</v>
      </c>
      <c r="O353" s="162" t="s">
        <v>1649</v>
      </c>
      <c r="P353" s="132" t="s">
        <v>1596</v>
      </c>
      <c r="Q353" s="163" t="str">
        <f>MaBM</f>
        <v>CTCA</v>
      </c>
      <c r="R353" s="163" t="str">
        <f>MaKhoa</f>
        <v>KCT</v>
      </c>
      <c r="S353" s="125" t="str">
        <f t="shared" si="5"/>
        <v>KCT-CTCA</v>
      </c>
      <c r="T353" s="164" t="s">
        <v>20</v>
      </c>
      <c r="U353" s="164"/>
      <c r="V353" s="164"/>
      <c r="W353" s="164"/>
      <c r="X353" s="164"/>
      <c r="Y353" s="164"/>
      <c r="Z353" s="164"/>
      <c r="AA353" s="164"/>
      <c r="AB353" s="164"/>
      <c r="AC353" s="164"/>
      <c r="AD353" s="164"/>
      <c r="AE353" s="164"/>
      <c r="AF353" s="164"/>
      <c r="AG353" s="164"/>
      <c r="AH353" s="164"/>
      <c r="AI353" s="164"/>
      <c r="AJ353" s="164"/>
      <c r="AK353" s="164"/>
      <c r="AL353" s="164"/>
      <c r="AM353" s="164"/>
      <c r="AN353" s="164"/>
      <c r="AO353" s="164"/>
      <c r="AP353" s="164"/>
      <c r="AQ353" s="164"/>
      <c r="AR353" s="164"/>
      <c r="AS353" s="164"/>
      <c r="AT353" s="164"/>
      <c r="AU353" s="164"/>
      <c r="AV353" s="164"/>
      <c r="AW353" s="164"/>
      <c r="AX353" s="164"/>
      <c r="AY353" s="164"/>
      <c r="AZ353" s="164"/>
      <c r="BA353" s="164"/>
      <c r="BB353" s="164"/>
      <c r="BC353" s="164"/>
      <c r="BD353" s="164"/>
      <c r="BE353" s="164"/>
    </row>
    <row r="354" spans="1:57" ht="25.5" x14ac:dyDescent="0.25">
      <c r="A354" s="126" t="s">
        <v>690</v>
      </c>
      <c r="B354" s="126"/>
      <c r="C354" s="126"/>
      <c r="D354" s="126"/>
      <c r="E354" s="126"/>
      <c r="F354" s="127">
        <v>351</v>
      </c>
      <c r="G354" s="128" t="s">
        <v>1697</v>
      </c>
      <c r="H354" s="129">
        <v>2</v>
      </c>
      <c r="I354" s="130"/>
      <c r="J354" s="130"/>
      <c r="K354" s="130">
        <v>90</v>
      </c>
      <c r="L354" s="131">
        <v>0</v>
      </c>
      <c r="M354" s="161" t="s">
        <v>1511</v>
      </c>
      <c r="N354" s="162"/>
      <c r="O354" s="162" t="s">
        <v>1649</v>
      </c>
      <c r="P354" s="132" t="s">
        <v>1596</v>
      </c>
      <c r="Q354" s="163" t="str">
        <f>MaBM</f>
        <v>CTCA</v>
      </c>
      <c r="R354" s="163" t="str">
        <f>MaKhoa</f>
        <v>KCT</v>
      </c>
      <c r="S354" s="125" t="str">
        <f t="shared" si="5"/>
        <v>KCT-CTCA</v>
      </c>
      <c r="T354" s="164" t="s">
        <v>20</v>
      </c>
      <c r="U354" s="164"/>
      <c r="V354" s="164"/>
      <c r="W354" s="164"/>
      <c r="X354" s="164"/>
      <c r="Y354" s="164"/>
      <c r="Z354" s="164"/>
      <c r="AA354" s="164"/>
      <c r="AB354" s="164"/>
      <c r="AC354" s="164"/>
      <c r="AD354" s="164"/>
      <c r="AE354" s="164"/>
      <c r="AF354" s="164"/>
      <c r="AG354" s="164"/>
      <c r="AH354" s="164"/>
      <c r="AI354" s="164"/>
      <c r="AJ354" s="164"/>
      <c r="AK354" s="164"/>
      <c r="AL354" s="164"/>
      <c r="AM354" s="164"/>
      <c r="AN354" s="164"/>
      <c r="AO354" s="164"/>
      <c r="AP354" s="164"/>
      <c r="AQ354" s="164"/>
      <c r="AR354" s="164"/>
      <c r="AS354" s="164"/>
      <c r="AT354" s="164"/>
      <c r="AU354" s="164"/>
      <c r="AV354" s="164"/>
      <c r="AW354" s="164"/>
      <c r="AX354" s="164"/>
      <c r="AY354" s="164"/>
      <c r="AZ354" s="164"/>
      <c r="BA354" s="164"/>
      <c r="BB354" s="164"/>
      <c r="BC354" s="164"/>
      <c r="BD354" s="164"/>
      <c r="BE354" s="164"/>
    </row>
    <row r="355" spans="1:57" x14ac:dyDescent="0.25">
      <c r="A355" s="126" t="s">
        <v>1448</v>
      </c>
      <c r="B355" s="126"/>
      <c r="C355" s="126"/>
      <c r="D355" s="126"/>
      <c r="E355" s="126"/>
      <c r="F355" s="127">
        <v>712</v>
      </c>
      <c r="G355" s="128" t="s">
        <v>1444</v>
      </c>
      <c r="H355" s="129">
        <v>8</v>
      </c>
      <c r="I355" s="130"/>
      <c r="J355" s="130"/>
      <c r="K355" s="130">
        <v>480</v>
      </c>
      <c r="L355" s="131">
        <v>0</v>
      </c>
      <c r="M355" s="161" t="s">
        <v>1511</v>
      </c>
      <c r="N355" s="162"/>
      <c r="O355" s="162" t="s">
        <v>1649</v>
      </c>
      <c r="P355" s="132" t="s">
        <v>1596</v>
      </c>
      <c r="Q355" s="163" t="str">
        <f>MaBM</f>
        <v>CTCA</v>
      </c>
      <c r="R355" s="163" t="str">
        <f>MaKhoa</f>
        <v>KCT</v>
      </c>
      <c r="S355" s="125" t="str">
        <f t="shared" si="5"/>
        <v>KCT-CTCA</v>
      </c>
      <c r="T355" s="164" t="s">
        <v>20</v>
      </c>
      <c r="U355" s="164"/>
      <c r="V355" s="164"/>
      <c r="W355" s="164"/>
      <c r="X355" s="164"/>
      <c r="Y355" s="164"/>
      <c r="Z355" s="164"/>
      <c r="AA355" s="164"/>
      <c r="AB355" s="164"/>
      <c r="AC355" s="164"/>
      <c r="AD355" s="164"/>
      <c r="AE355" s="164"/>
      <c r="AF355" s="164"/>
      <c r="AG355" s="164"/>
      <c r="AH355" s="164"/>
      <c r="AI355" s="164"/>
      <c r="AJ355" s="164"/>
      <c r="AK355" s="164"/>
      <c r="AL355" s="164"/>
      <c r="AM355" s="164"/>
      <c r="AN355" s="164"/>
      <c r="AO355" s="164"/>
      <c r="AP355" s="164"/>
      <c r="AQ355" s="164"/>
      <c r="AR355" s="164"/>
      <c r="AS355" s="164"/>
      <c r="AT355" s="164"/>
      <c r="AU355" s="164"/>
      <c r="AV355" s="164"/>
      <c r="AW355" s="164"/>
      <c r="AX355" s="164"/>
      <c r="AY355" s="164"/>
      <c r="AZ355" s="164"/>
      <c r="BA355" s="164"/>
      <c r="BB355" s="164"/>
      <c r="BC355" s="164"/>
      <c r="BD355" s="164"/>
      <c r="BE355" s="164"/>
    </row>
    <row r="356" spans="1:57" x14ac:dyDescent="0.25">
      <c r="A356" s="126" t="s">
        <v>579</v>
      </c>
      <c r="B356" s="126"/>
      <c r="C356" s="126"/>
      <c r="D356" s="126"/>
      <c r="E356" s="126"/>
      <c r="F356" s="127">
        <v>280</v>
      </c>
      <c r="G356" s="128" t="s">
        <v>580</v>
      </c>
      <c r="H356" s="129">
        <v>2</v>
      </c>
      <c r="I356" s="130"/>
      <c r="J356" s="130"/>
      <c r="K356" s="130">
        <v>90</v>
      </c>
      <c r="L356" s="131">
        <v>0</v>
      </c>
      <c r="M356" s="161" t="s">
        <v>1511</v>
      </c>
      <c r="N356" s="162"/>
      <c r="O356" s="162" t="s">
        <v>1649</v>
      </c>
      <c r="P356" s="132" t="s">
        <v>1596</v>
      </c>
      <c r="Q356" s="163" t="str">
        <f>MaBM</f>
        <v>CTCA</v>
      </c>
      <c r="R356" s="163" t="str">
        <f>MaKhoa</f>
        <v>KCT</v>
      </c>
      <c r="S356" s="125" t="str">
        <f t="shared" si="5"/>
        <v>KCT-CTCA</v>
      </c>
      <c r="T356" s="164" t="s">
        <v>20</v>
      </c>
      <c r="U356" s="164"/>
      <c r="V356" s="164"/>
      <c r="W356" s="164"/>
      <c r="X356" s="164"/>
      <c r="Y356" s="164"/>
      <c r="Z356" s="164" t="s">
        <v>20</v>
      </c>
      <c r="AA356" s="164"/>
      <c r="AB356" s="164"/>
      <c r="AC356" s="164"/>
      <c r="AD356" s="164"/>
      <c r="AE356" s="164"/>
      <c r="AF356" s="164"/>
      <c r="AG356" s="164"/>
      <c r="AH356" s="164"/>
      <c r="AI356" s="164"/>
      <c r="AJ356" s="164"/>
      <c r="AK356" s="164"/>
      <c r="AL356" s="164"/>
      <c r="AM356" s="164"/>
      <c r="AN356" s="164"/>
      <c r="AO356" s="164"/>
      <c r="AP356" s="164"/>
      <c r="AQ356" s="164"/>
      <c r="AR356" s="164"/>
      <c r="AS356" s="164"/>
      <c r="AT356" s="164"/>
      <c r="AU356" s="164"/>
      <c r="AV356" s="164"/>
      <c r="AW356" s="164"/>
      <c r="AX356" s="164"/>
      <c r="AY356" s="164"/>
      <c r="AZ356" s="164"/>
      <c r="BA356" s="164"/>
      <c r="BB356" s="164"/>
      <c r="BC356" s="164"/>
      <c r="BD356" s="164"/>
      <c r="BE356" s="164"/>
    </row>
    <row r="357" spans="1:57" x14ac:dyDescent="0.25">
      <c r="A357" s="126" t="s">
        <v>581</v>
      </c>
      <c r="B357" s="126" t="s">
        <v>581</v>
      </c>
      <c r="C357" s="126" t="s">
        <v>581</v>
      </c>
      <c r="D357" s="126"/>
      <c r="E357" s="126"/>
      <c r="F357" s="127">
        <v>281</v>
      </c>
      <c r="G357" s="128" t="s">
        <v>580</v>
      </c>
      <c r="H357" s="129">
        <v>2</v>
      </c>
      <c r="I357" s="130"/>
      <c r="J357" s="130"/>
      <c r="K357" s="130">
        <v>90</v>
      </c>
      <c r="L357" s="131">
        <v>0</v>
      </c>
      <c r="M357" s="161" t="s">
        <v>1511</v>
      </c>
      <c r="N357" s="162"/>
      <c r="O357" s="162" t="s">
        <v>1649</v>
      </c>
      <c r="P357" s="132" t="s">
        <v>1596</v>
      </c>
      <c r="Q357" s="163" t="str">
        <f>MaBM</f>
        <v>CTCA</v>
      </c>
      <c r="R357" s="163" t="str">
        <f>MaKhoa</f>
        <v>KCT</v>
      </c>
      <c r="S357" s="125" t="str">
        <f t="shared" si="5"/>
        <v>KCT-CTCA</v>
      </c>
      <c r="T357" s="164"/>
      <c r="U357" s="164"/>
      <c r="V357" s="164" t="s">
        <v>20</v>
      </c>
      <c r="W357" s="164" t="s">
        <v>20</v>
      </c>
      <c r="X357" s="164"/>
      <c r="Y357" s="164"/>
      <c r="Z357" s="164"/>
      <c r="AA357" s="164"/>
      <c r="AB357" s="164"/>
      <c r="AC357" s="164"/>
      <c r="AD357" s="164"/>
      <c r="AE357" s="164"/>
      <c r="AF357" s="164"/>
      <c r="AG357" s="164"/>
      <c r="AH357" s="164"/>
      <c r="AI357" s="164"/>
      <c r="AJ357" s="164"/>
      <c r="AK357" s="164"/>
      <c r="AL357" s="164"/>
      <c r="AM357" s="164"/>
      <c r="AN357" s="164"/>
      <c r="AO357" s="164"/>
      <c r="AP357" s="164"/>
      <c r="AQ357" s="164"/>
      <c r="AR357" s="164"/>
      <c r="AS357" s="164"/>
      <c r="AT357" s="164"/>
      <c r="AU357" s="164"/>
      <c r="AV357" s="164"/>
      <c r="AW357" s="164"/>
      <c r="AX357" s="164"/>
      <c r="AY357" s="164"/>
      <c r="AZ357" s="164"/>
      <c r="BA357" s="164"/>
      <c r="BB357" s="164"/>
      <c r="BC357" s="164"/>
      <c r="BD357" s="164"/>
      <c r="BE357" s="164"/>
    </row>
    <row r="358" spans="1:57" x14ac:dyDescent="0.25">
      <c r="A358" s="126"/>
      <c r="B358" s="126"/>
      <c r="C358" s="126"/>
      <c r="D358" s="126" t="s">
        <v>1850</v>
      </c>
      <c r="E358" s="126" t="s">
        <v>1850</v>
      </c>
      <c r="F358" s="127">
        <v>801</v>
      </c>
      <c r="G358" s="128" t="s">
        <v>580</v>
      </c>
      <c r="H358" s="129">
        <v>1</v>
      </c>
      <c r="I358" s="130"/>
      <c r="J358" s="130"/>
      <c r="K358" s="130">
        <v>45</v>
      </c>
      <c r="L358" s="131">
        <v>0</v>
      </c>
      <c r="M358" s="161" t="s">
        <v>1511</v>
      </c>
      <c r="N358" s="162"/>
      <c r="O358" s="162" t="s">
        <v>1649</v>
      </c>
      <c r="P358" s="132" t="s">
        <v>1596</v>
      </c>
      <c r="Q358" s="163" t="str">
        <f>MaBM</f>
        <v>CTCA</v>
      </c>
      <c r="R358" s="163" t="str">
        <f>MaKhoa</f>
        <v>KCT</v>
      </c>
      <c r="S358" s="125" t="str">
        <f t="shared" si="5"/>
        <v>KCT-CTCA</v>
      </c>
      <c r="T358" s="164"/>
      <c r="U358" s="164"/>
      <c r="V358" s="164"/>
      <c r="W358" s="164"/>
      <c r="X358" s="164"/>
      <c r="Y358" s="164"/>
      <c r="Z358" s="164"/>
      <c r="AA358" s="164"/>
      <c r="AB358" s="164"/>
      <c r="AC358" s="164"/>
      <c r="AD358" s="164"/>
      <c r="AE358" s="164"/>
      <c r="AF358" s="164"/>
      <c r="AG358" s="164"/>
      <c r="AH358" s="164"/>
      <c r="AI358" s="164"/>
      <c r="AJ358" s="164"/>
      <c r="AK358" s="164"/>
      <c r="AL358" s="164"/>
      <c r="AM358" s="164"/>
      <c r="AN358" s="164"/>
      <c r="AO358" s="164"/>
      <c r="AP358" s="164" t="s">
        <v>20</v>
      </c>
      <c r="AQ358" s="164"/>
      <c r="AR358" s="164"/>
      <c r="AS358" s="164"/>
      <c r="AT358" s="164"/>
      <c r="AU358" s="164"/>
      <c r="AV358" s="164"/>
      <c r="AW358" s="164"/>
      <c r="AX358" s="164"/>
      <c r="AY358" s="164"/>
      <c r="AZ358" s="164"/>
      <c r="BA358" s="164"/>
      <c r="BB358" s="164"/>
      <c r="BC358" s="164"/>
      <c r="BD358" s="164"/>
      <c r="BE358" s="164"/>
    </row>
    <row r="359" spans="1:57" x14ac:dyDescent="0.25">
      <c r="A359" s="126" t="s">
        <v>2098</v>
      </c>
      <c r="B359" s="126"/>
      <c r="C359" s="126"/>
      <c r="D359" s="126" t="s">
        <v>2099</v>
      </c>
      <c r="E359" s="126"/>
      <c r="F359" s="127">
        <v>951</v>
      </c>
      <c r="G359" s="128" t="s">
        <v>2100</v>
      </c>
      <c r="H359" s="129">
        <v>1</v>
      </c>
      <c r="I359" s="130"/>
      <c r="J359" s="130"/>
      <c r="K359" s="130">
        <v>90</v>
      </c>
      <c r="L359" s="131">
        <v>0</v>
      </c>
      <c r="M359" s="161" t="s">
        <v>1511</v>
      </c>
      <c r="N359" s="162"/>
      <c r="O359" s="162" t="s">
        <v>2265</v>
      </c>
      <c r="P359" s="132" t="s">
        <v>1596</v>
      </c>
      <c r="Q359" s="163" t="str">
        <f>MaBM</f>
        <v>CTCA</v>
      </c>
      <c r="R359" s="163" t="str">
        <f>MaKhoa</f>
        <v>KCT</v>
      </c>
      <c r="S359" s="125" t="str">
        <f t="shared" si="5"/>
        <v>KCT-CTCA</v>
      </c>
      <c r="T359" s="164"/>
      <c r="U359" s="164"/>
      <c r="V359" s="164"/>
      <c r="W359" s="164"/>
      <c r="X359" s="164"/>
      <c r="Y359" s="164"/>
      <c r="Z359" s="164"/>
      <c r="AA359" s="164"/>
      <c r="AB359" s="164"/>
      <c r="AC359" s="164"/>
      <c r="AD359" s="164"/>
      <c r="AE359" s="164"/>
      <c r="AF359" s="164"/>
      <c r="AG359" s="164"/>
      <c r="AH359" s="164"/>
      <c r="AI359" s="164"/>
      <c r="AJ359" s="164"/>
      <c r="AK359" s="164"/>
      <c r="AL359" s="164"/>
      <c r="AM359" s="164"/>
      <c r="AN359" s="164"/>
      <c r="AO359" s="164"/>
      <c r="AP359" s="164"/>
      <c r="AQ359" s="164"/>
      <c r="AR359" s="164"/>
      <c r="AS359" s="164"/>
      <c r="AT359" s="164"/>
      <c r="AU359" s="164"/>
      <c r="AV359" s="164"/>
      <c r="AW359" s="164"/>
      <c r="AX359" s="164"/>
      <c r="AY359" s="164"/>
      <c r="AZ359" s="164"/>
      <c r="BA359" s="164"/>
      <c r="BB359" s="164"/>
      <c r="BC359" s="164"/>
      <c r="BD359" s="164"/>
      <c r="BE359" s="164"/>
    </row>
    <row r="360" spans="1:57" x14ac:dyDescent="0.25">
      <c r="A360" s="126" t="s">
        <v>2103</v>
      </c>
      <c r="B360" s="126"/>
      <c r="C360" s="126"/>
      <c r="D360" s="126"/>
      <c r="E360" s="126"/>
      <c r="F360" s="127">
        <v>953</v>
      </c>
      <c r="G360" s="128" t="s">
        <v>2104</v>
      </c>
      <c r="H360" s="129">
        <v>3</v>
      </c>
      <c r="I360" s="130">
        <v>45</v>
      </c>
      <c r="J360" s="130"/>
      <c r="K360" s="130"/>
      <c r="L360" s="131">
        <v>0</v>
      </c>
      <c r="M360" s="165"/>
      <c r="N360" s="162"/>
      <c r="O360" s="162" t="s">
        <v>2265</v>
      </c>
      <c r="P360" s="132" t="s">
        <v>1596</v>
      </c>
      <c r="Q360" s="163" t="str">
        <f>MaBM</f>
        <v>CTCA</v>
      </c>
      <c r="R360" s="163" t="str">
        <f>MaKhoa</f>
        <v>KCT</v>
      </c>
      <c r="S360" s="125" t="str">
        <f t="shared" si="5"/>
        <v>KCT-CTCA</v>
      </c>
      <c r="T360" s="164"/>
      <c r="U360" s="164"/>
      <c r="V360" s="164"/>
      <c r="W360" s="164"/>
      <c r="X360" s="164"/>
      <c r="Y360" s="164"/>
      <c r="Z360" s="164"/>
      <c r="AA360" s="164"/>
      <c r="AB360" s="164"/>
      <c r="AC360" s="164"/>
      <c r="AD360" s="164"/>
      <c r="AE360" s="164"/>
      <c r="AF360" s="164"/>
      <c r="AG360" s="164"/>
      <c r="AH360" s="164"/>
      <c r="AI360" s="164"/>
      <c r="AJ360" s="164"/>
      <c r="AK360" s="164"/>
      <c r="AL360" s="164"/>
      <c r="AM360" s="164"/>
      <c r="AN360" s="164"/>
      <c r="AO360" s="164"/>
      <c r="AP360" s="164"/>
      <c r="AQ360" s="164"/>
      <c r="AR360" s="164"/>
      <c r="AS360" s="164"/>
      <c r="AT360" s="164"/>
      <c r="AU360" s="164"/>
      <c r="AV360" s="164"/>
      <c r="AW360" s="164"/>
      <c r="AX360" s="164"/>
      <c r="AY360" s="164"/>
      <c r="AZ360" s="164"/>
      <c r="BA360" s="164"/>
      <c r="BB360" s="164"/>
      <c r="BC360" s="164"/>
      <c r="BD360" s="164"/>
      <c r="BE360" s="164"/>
    </row>
    <row r="361" spans="1:57" x14ac:dyDescent="0.25">
      <c r="A361" s="126"/>
      <c r="B361" s="126"/>
      <c r="C361" s="126"/>
      <c r="D361" s="126" t="s">
        <v>2142</v>
      </c>
      <c r="E361" s="126"/>
      <c r="F361" s="127">
        <v>970</v>
      </c>
      <c r="G361" s="128" t="s">
        <v>2143</v>
      </c>
      <c r="H361" s="129">
        <v>3</v>
      </c>
      <c r="I361" s="130">
        <v>45</v>
      </c>
      <c r="J361" s="130"/>
      <c r="K361" s="130"/>
      <c r="L361" s="131">
        <v>0</v>
      </c>
      <c r="M361" s="165" t="s">
        <v>1484</v>
      </c>
      <c r="N361" s="162"/>
      <c r="O361" s="162" t="s">
        <v>1649</v>
      </c>
      <c r="P361" s="132" t="s">
        <v>1596</v>
      </c>
      <c r="Q361" s="163" t="str">
        <f>MaBM</f>
        <v>CTCA</v>
      </c>
      <c r="R361" s="163" t="str">
        <f>MaKhoa</f>
        <v>KCT</v>
      </c>
      <c r="S361" s="125" t="str">
        <f t="shared" si="5"/>
        <v>KCT-CTCA</v>
      </c>
      <c r="T361" s="164"/>
      <c r="U361" s="164"/>
      <c r="V361" s="164"/>
      <c r="W361" s="164"/>
      <c r="X361" s="164"/>
      <c r="Y361" s="164"/>
      <c r="Z361" s="164"/>
      <c r="AA361" s="164"/>
      <c r="AB361" s="164"/>
      <c r="AC361" s="164"/>
      <c r="AD361" s="164"/>
      <c r="AE361" s="164"/>
      <c r="AF361" s="164"/>
      <c r="AG361" s="164"/>
      <c r="AH361" s="164"/>
      <c r="AI361" s="164"/>
      <c r="AJ361" s="164"/>
      <c r="AK361" s="164"/>
      <c r="AL361" s="164"/>
      <c r="AM361" s="164"/>
      <c r="AN361" s="164"/>
      <c r="AO361" s="164"/>
      <c r="AP361" s="164"/>
      <c r="AQ361" s="164"/>
      <c r="AR361" s="164"/>
      <c r="AS361" s="164"/>
      <c r="AT361" s="164"/>
      <c r="AU361" s="164"/>
      <c r="AV361" s="164"/>
      <c r="AW361" s="164"/>
      <c r="AX361" s="164"/>
      <c r="AY361" s="164"/>
      <c r="AZ361" s="164"/>
      <c r="BA361" s="164"/>
      <c r="BB361" s="164"/>
      <c r="BC361" s="164"/>
      <c r="BD361" s="164"/>
      <c r="BE361" s="164"/>
    </row>
    <row r="362" spans="1:57" x14ac:dyDescent="0.25">
      <c r="A362" s="126"/>
      <c r="B362" s="126"/>
      <c r="C362" s="126"/>
      <c r="D362" s="126"/>
      <c r="E362" s="126" t="s">
        <v>672</v>
      </c>
      <c r="F362" s="127">
        <v>339</v>
      </c>
      <c r="G362" s="128" t="s">
        <v>673</v>
      </c>
      <c r="H362" s="129">
        <v>2</v>
      </c>
      <c r="I362" s="130">
        <v>30</v>
      </c>
      <c r="J362" s="130"/>
      <c r="K362" s="130"/>
      <c r="L362" s="131">
        <v>0</v>
      </c>
      <c r="M362" s="165" t="s">
        <v>1484</v>
      </c>
      <c r="N362" s="162">
        <v>90</v>
      </c>
      <c r="O362" s="162" t="s">
        <v>1649</v>
      </c>
      <c r="P362" s="132" t="s">
        <v>1596</v>
      </c>
      <c r="Q362" s="163" t="str">
        <f>MaBM</f>
        <v>CTCA</v>
      </c>
      <c r="R362" s="163" t="str">
        <f>MaKhoa</f>
        <v>KCT</v>
      </c>
      <c r="S362" s="125" t="str">
        <f t="shared" si="5"/>
        <v>KCT-CTCA</v>
      </c>
      <c r="T362" s="164"/>
      <c r="U362" s="164"/>
      <c r="V362" s="164"/>
      <c r="W362" s="164"/>
      <c r="X362" s="164"/>
      <c r="Y362" s="164"/>
      <c r="Z362" s="164"/>
      <c r="AA362" s="164"/>
      <c r="AB362" s="164"/>
      <c r="AC362" s="164"/>
      <c r="AD362" s="164"/>
      <c r="AE362" s="164"/>
      <c r="AF362" s="164"/>
      <c r="AG362" s="164"/>
      <c r="AH362" s="164"/>
      <c r="AI362" s="164"/>
      <c r="AJ362" s="164"/>
      <c r="AK362" s="164"/>
      <c r="AL362" s="164"/>
      <c r="AM362" s="164"/>
      <c r="AN362" s="164"/>
      <c r="AO362" s="164"/>
      <c r="AP362" s="164"/>
      <c r="AQ362" s="164"/>
      <c r="AR362" s="164"/>
      <c r="AS362" s="164"/>
      <c r="AT362" s="164"/>
      <c r="AU362" s="164"/>
      <c r="AV362" s="164"/>
      <c r="AW362" s="164"/>
      <c r="AX362" s="164"/>
      <c r="AY362" s="164"/>
      <c r="AZ362" s="164"/>
      <c r="BA362" s="164"/>
      <c r="BB362" s="164"/>
      <c r="BC362" s="164"/>
      <c r="BD362" s="164"/>
      <c r="BE362" s="164"/>
    </row>
    <row r="363" spans="1:57" x14ac:dyDescent="0.25">
      <c r="A363" s="126"/>
      <c r="B363" s="126"/>
      <c r="C363" s="126" t="s">
        <v>1936</v>
      </c>
      <c r="D363" s="126"/>
      <c r="E363" s="126"/>
      <c r="F363" s="127">
        <v>860</v>
      </c>
      <c r="G363" s="128" t="s">
        <v>673</v>
      </c>
      <c r="H363" s="129">
        <v>3</v>
      </c>
      <c r="I363" s="130">
        <v>45</v>
      </c>
      <c r="J363" s="130"/>
      <c r="K363" s="130"/>
      <c r="L363" s="131">
        <v>0</v>
      </c>
      <c r="M363" s="165" t="s">
        <v>1484</v>
      </c>
      <c r="N363" s="162">
        <v>90</v>
      </c>
      <c r="O363" s="162" t="s">
        <v>1649</v>
      </c>
      <c r="P363" s="132" t="s">
        <v>1596</v>
      </c>
      <c r="Q363" s="163" t="str">
        <f>MaBM</f>
        <v>CTCA</v>
      </c>
      <c r="R363" s="163" t="str">
        <f>MaKhoa</f>
        <v>KCT</v>
      </c>
      <c r="S363" s="125" t="str">
        <f t="shared" si="5"/>
        <v>KCT-CTCA</v>
      </c>
      <c r="T363" s="164"/>
      <c r="U363" s="164"/>
      <c r="V363" s="164"/>
      <c r="W363" s="164"/>
      <c r="X363" s="164"/>
      <c r="Y363" s="164"/>
      <c r="Z363" s="164"/>
      <c r="AA363" s="164"/>
      <c r="AB363" s="164"/>
      <c r="AC363" s="164"/>
      <c r="AD363" s="164"/>
      <c r="AE363" s="164"/>
      <c r="AF363" s="164"/>
      <c r="AG363" s="164"/>
      <c r="AH363" s="164"/>
      <c r="AI363" s="164"/>
      <c r="AJ363" s="164"/>
      <c r="AK363" s="164"/>
      <c r="AL363" s="164"/>
      <c r="AM363" s="164"/>
      <c r="AN363" s="164"/>
      <c r="AO363" s="164"/>
      <c r="AP363" s="164"/>
      <c r="AQ363" s="164"/>
      <c r="AR363" s="164"/>
      <c r="AS363" s="164"/>
      <c r="AT363" s="164"/>
      <c r="AU363" s="164"/>
      <c r="AV363" s="164"/>
      <c r="AW363" s="164"/>
      <c r="AX363" s="164"/>
      <c r="AY363" s="164"/>
      <c r="AZ363" s="164"/>
      <c r="BA363" s="164"/>
      <c r="BB363" s="164"/>
      <c r="BC363" s="164"/>
      <c r="BD363" s="164"/>
      <c r="BE363" s="164"/>
    </row>
    <row r="364" spans="1:57" x14ac:dyDescent="0.25">
      <c r="A364" s="126" t="s">
        <v>664</v>
      </c>
      <c r="B364" s="126"/>
      <c r="C364" s="126"/>
      <c r="D364" s="126"/>
      <c r="E364" s="126"/>
      <c r="F364" s="127">
        <v>334</v>
      </c>
      <c r="G364" s="128" t="s">
        <v>665</v>
      </c>
      <c r="H364" s="129">
        <v>3</v>
      </c>
      <c r="I364" s="130">
        <v>45</v>
      </c>
      <c r="J364" s="130"/>
      <c r="K364" s="130"/>
      <c r="L364" s="131">
        <v>0</v>
      </c>
      <c r="M364" s="165" t="s">
        <v>1484</v>
      </c>
      <c r="N364" s="162">
        <v>90</v>
      </c>
      <c r="O364" s="162" t="s">
        <v>1649</v>
      </c>
      <c r="P364" s="132" t="s">
        <v>1596</v>
      </c>
      <c r="Q364" s="163" t="str">
        <f>MaBM</f>
        <v>CTCA</v>
      </c>
      <c r="R364" s="163" t="str">
        <f>MaKhoa</f>
        <v>KCT</v>
      </c>
      <c r="S364" s="125" t="str">
        <f t="shared" si="5"/>
        <v>KCT-CTCA</v>
      </c>
      <c r="T364" s="164" t="s">
        <v>20</v>
      </c>
      <c r="U364" s="164"/>
      <c r="V364" s="164" t="s">
        <v>20</v>
      </c>
      <c r="W364" s="164" t="s">
        <v>20</v>
      </c>
      <c r="X364" s="164"/>
      <c r="Y364" s="164"/>
      <c r="Z364" s="164" t="s">
        <v>20</v>
      </c>
      <c r="AA364" s="164"/>
      <c r="AB364" s="164"/>
      <c r="AC364" s="164"/>
      <c r="AD364" s="164"/>
      <c r="AE364" s="164"/>
      <c r="AF364" s="164"/>
      <c r="AG364" s="164"/>
      <c r="AH364" s="164"/>
      <c r="AI364" s="164"/>
      <c r="AJ364" s="164"/>
      <c r="AK364" s="164"/>
      <c r="AL364" s="164"/>
      <c r="AM364" s="164"/>
      <c r="AN364" s="164"/>
      <c r="AO364" s="164"/>
      <c r="AP364" s="164"/>
      <c r="AQ364" s="164"/>
      <c r="AR364" s="164"/>
      <c r="AS364" s="164"/>
      <c r="AT364" s="164"/>
      <c r="AU364" s="164"/>
      <c r="AV364" s="164"/>
      <c r="AW364" s="164"/>
      <c r="AX364" s="164"/>
      <c r="AY364" s="164"/>
      <c r="AZ364" s="164"/>
      <c r="BA364" s="164"/>
      <c r="BB364" s="164"/>
      <c r="BC364" s="164"/>
      <c r="BD364" s="164"/>
      <c r="BE364" s="164"/>
    </row>
    <row r="365" spans="1:57" x14ac:dyDescent="0.25">
      <c r="A365" s="126"/>
      <c r="B365" s="126"/>
      <c r="C365" s="126"/>
      <c r="D365" s="126" t="s">
        <v>670</v>
      </c>
      <c r="E365" s="126"/>
      <c r="F365" s="127">
        <v>337</v>
      </c>
      <c r="G365" s="128" t="s">
        <v>665</v>
      </c>
      <c r="H365" s="129">
        <v>2</v>
      </c>
      <c r="I365" s="130">
        <v>30</v>
      </c>
      <c r="J365" s="130"/>
      <c r="K365" s="130"/>
      <c r="L365" s="131">
        <v>0</v>
      </c>
      <c r="M365" s="165" t="s">
        <v>1484</v>
      </c>
      <c r="N365" s="162">
        <v>90</v>
      </c>
      <c r="O365" s="162" t="s">
        <v>1649</v>
      </c>
      <c r="P365" s="132" t="s">
        <v>1596</v>
      </c>
      <c r="Q365" s="163" t="str">
        <f>MaBM</f>
        <v>CTCA</v>
      </c>
      <c r="R365" s="163" t="str">
        <f>MaKhoa</f>
        <v>KCT</v>
      </c>
      <c r="S365" s="125" t="str">
        <f t="shared" si="5"/>
        <v>KCT-CTCA</v>
      </c>
      <c r="T365" s="164"/>
      <c r="U365" s="164"/>
      <c r="V365" s="164"/>
      <c r="W365" s="164"/>
      <c r="X365" s="164"/>
      <c r="Y365" s="164"/>
      <c r="Z365" s="164"/>
      <c r="AA365" s="164"/>
      <c r="AB365" s="164"/>
      <c r="AC365" s="164"/>
      <c r="AD365" s="164"/>
      <c r="AE365" s="164"/>
      <c r="AF365" s="164"/>
      <c r="AG365" s="164"/>
      <c r="AH365" s="164"/>
      <c r="AI365" s="164"/>
      <c r="AJ365" s="164"/>
      <c r="AK365" s="164"/>
      <c r="AL365" s="164"/>
      <c r="AM365" s="164"/>
      <c r="AN365" s="164"/>
      <c r="AO365" s="164" t="s">
        <v>20</v>
      </c>
      <c r="AP365" s="164" t="s">
        <v>20</v>
      </c>
      <c r="AQ365" s="164"/>
      <c r="AR365" s="164"/>
      <c r="AS365" s="164"/>
      <c r="AT365" s="164"/>
      <c r="AU365" s="164"/>
      <c r="AV365" s="164"/>
      <c r="AW365" s="164"/>
      <c r="AX365" s="164"/>
      <c r="AY365" s="164"/>
      <c r="AZ365" s="164"/>
      <c r="BA365" s="164"/>
      <c r="BB365" s="164"/>
      <c r="BC365" s="164"/>
      <c r="BD365" s="164"/>
      <c r="BE365" s="164"/>
    </row>
    <row r="366" spans="1:57" x14ac:dyDescent="0.25">
      <c r="A366" s="126" t="s">
        <v>666</v>
      </c>
      <c r="B366" s="126"/>
      <c r="C366" s="126"/>
      <c r="D366" s="126"/>
      <c r="E366" s="126"/>
      <c r="F366" s="127">
        <v>335</v>
      </c>
      <c r="G366" s="128" t="s">
        <v>667</v>
      </c>
      <c r="H366" s="129">
        <v>3</v>
      </c>
      <c r="I366" s="130">
        <v>45</v>
      </c>
      <c r="J366" s="130"/>
      <c r="K366" s="130"/>
      <c r="L366" s="131">
        <v>0</v>
      </c>
      <c r="M366" s="165" t="s">
        <v>1484</v>
      </c>
      <c r="N366" s="162">
        <v>90</v>
      </c>
      <c r="O366" s="162" t="s">
        <v>1649</v>
      </c>
      <c r="P366" s="132" t="s">
        <v>1596</v>
      </c>
      <c r="Q366" s="163" t="str">
        <f>MaBM</f>
        <v>CTCA</v>
      </c>
      <c r="R366" s="163" t="str">
        <f>MaKhoa</f>
        <v>KCT</v>
      </c>
      <c r="S366" s="125" t="str">
        <f t="shared" si="5"/>
        <v>KCT-CTCA</v>
      </c>
      <c r="T366" s="164" t="s">
        <v>20</v>
      </c>
      <c r="U366" s="164"/>
      <c r="V366" s="164" t="s">
        <v>20</v>
      </c>
      <c r="W366" s="164" t="s">
        <v>20</v>
      </c>
      <c r="X366" s="164"/>
      <c r="Y366" s="164"/>
      <c r="Z366" s="164" t="s">
        <v>20</v>
      </c>
      <c r="AA366" s="164"/>
      <c r="AB366" s="164"/>
      <c r="AC366" s="164"/>
      <c r="AD366" s="164"/>
      <c r="AE366" s="164"/>
      <c r="AF366" s="164"/>
      <c r="AG366" s="164"/>
      <c r="AH366" s="164"/>
      <c r="AI366" s="164"/>
      <c r="AJ366" s="164"/>
      <c r="AK366" s="164"/>
      <c r="AL366" s="164"/>
      <c r="AM366" s="164"/>
      <c r="AN366" s="164"/>
      <c r="AO366" s="164"/>
      <c r="AP366" s="164"/>
      <c r="AQ366" s="164"/>
      <c r="AR366" s="164"/>
      <c r="AS366" s="164"/>
      <c r="AT366" s="164"/>
      <c r="AU366" s="164"/>
      <c r="AV366" s="164"/>
      <c r="AW366" s="164"/>
      <c r="AX366" s="164"/>
      <c r="AY366" s="164"/>
      <c r="AZ366" s="164"/>
      <c r="BA366" s="164"/>
      <c r="BB366" s="164"/>
      <c r="BC366" s="164"/>
      <c r="BD366" s="164"/>
      <c r="BE366" s="164"/>
    </row>
    <row r="367" spans="1:57" x14ac:dyDescent="0.25">
      <c r="A367" s="126"/>
      <c r="B367" s="126"/>
      <c r="C367" s="126"/>
      <c r="D367" s="126" t="s">
        <v>671</v>
      </c>
      <c r="E367" s="126"/>
      <c r="F367" s="127">
        <v>338</v>
      </c>
      <c r="G367" s="128" t="s">
        <v>667</v>
      </c>
      <c r="H367" s="129">
        <v>2</v>
      </c>
      <c r="I367" s="130">
        <v>30</v>
      </c>
      <c r="J367" s="130"/>
      <c r="K367" s="130"/>
      <c r="L367" s="131">
        <v>0</v>
      </c>
      <c r="M367" s="165" t="s">
        <v>1484</v>
      </c>
      <c r="N367" s="162">
        <v>90</v>
      </c>
      <c r="O367" s="162" t="s">
        <v>1649</v>
      </c>
      <c r="P367" s="132" t="s">
        <v>1596</v>
      </c>
      <c r="Q367" s="163" t="str">
        <f>MaBM</f>
        <v>CTCA</v>
      </c>
      <c r="R367" s="163" t="str">
        <f>MaKhoa</f>
        <v>KCT</v>
      </c>
      <c r="S367" s="125" t="str">
        <f t="shared" si="5"/>
        <v>KCT-CTCA</v>
      </c>
      <c r="T367" s="164"/>
      <c r="U367" s="164"/>
      <c r="V367" s="164"/>
      <c r="W367" s="164"/>
      <c r="X367" s="164"/>
      <c r="Y367" s="164"/>
      <c r="Z367" s="164"/>
      <c r="AA367" s="164"/>
      <c r="AB367" s="164"/>
      <c r="AC367" s="164"/>
      <c r="AD367" s="164"/>
      <c r="AE367" s="164"/>
      <c r="AF367" s="164"/>
      <c r="AG367" s="164"/>
      <c r="AH367" s="164"/>
      <c r="AI367" s="164"/>
      <c r="AJ367" s="164"/>
      <c r="AK367" s="164"/>
      <c r="AL367" s="164"/>
      <c r="AM367" s="164"/>
      <c r="AN367" s="164"/>
      <c r="AO367" s="164" t="s">
        <v>20</v>
      </c>
      <c r="AP367" s="164" t="s">
        <v>20</v>
      </c>
      <c r="AQ367" s="164"/>
      <c r="AR367" s="164"/>
      <c r="AS367" s="164"/>
      <c r="AT367" s="164"/>
      <c r="AU367" s="164"/>
      <c r="AV367" s="164"/>
      <c r="AW367" s="164"/>
      <c r="AX367" s="164"/>
      <c r="AY367" s="164"/>
      <c r="AZ367" s="164"/>
      <c r="BA367" s="164"/>
      <c r="BB367" s="164"/>
      <c r="BC367" s="164"/>
      <c r="BD367" s="164"/>
      <c r="BE367" s="164"/>
    </row>
    <row r="368" spans="1:57" x14ac:dyDescent="0.25">
      <c r="A368" s="126"/>
      <c r="B368" s="126" t="s">
        <v>668</v>
      </c>
      <c r="C368" s="126"/>
      <c r="D368" s="126"/>
      <c r="E368" s="126"/>
      <c r="F368" s="127">
        <v>336</v>
      </c>
      <c r="G368" s="128" t="s">
        <v>669</v>
      </c>
      <c r="H368" s="129">
        <v>3</v>
      </c>
      <c r="I368" s="130">
        <v>45</v>
      </c>
      <c r="J368" s="130"/>
      <c r="K368" s="130"/>
      <c r="L368" s="131">
        <v>0</v>
      </c>
      <c r="M368" s="165" t="s">
        <v>1511</v>
      </c>
      <c r="N368" s="162">
        <v>90</v>
      </c>
      <c r="O368" s="162" t="s">
        <v>1649</v>
      </c>
      <c r="P368" s="132" t="s">
        <v>1596</v>
      </c>
      <c r="Q368" s="163" t="str">
        <f>MaBM</f>
        <v>CTCA</v>
      </c>
      <c r="R368" s="163" t="str">
        <f>MaKhoa</f>
        <v>KCT</v>
      </c>
      <c r="S368" s="125" t="str">
        <f t="shared" si="5"/>
        <v>KCT-CTCA</v>
      </c>
      <c r="T368" s="164"/>
      <c r="U368" s="164"/>
      <c r="V368" s="164"/>
      <c r="W368" s="164"/>
      <c r="X368" s="164"/>
      <c r="Y368" s="164"/>
      <c r="Z368" s="164"/>
      <c r="AA368" s="164"/>
      <c r="AB368" s="164"/>
      <c r="AC368" s="164"/>
      <c r="AD368" s="164"/>
      <c r="AE368" s="164"/>
      <c r="AF368" s="164"/>
      <c r="AG368" s="164"/>
      <c r="AH368" s="164"/>
      <c r="AI368" s="164"/>
      <c r="AJ368" s="164"/>
      <c r="AK368" s="164"/>
      <c r="AL368" s="164"/>
      <c r="AM368" s="164"/>
      <c r="AN368" s="164"/>
      <c r="AO368" s="164"/>
      <c r="AP368" s="164"/>
      <c r="AQ368" s="164"/>
      <c r="AR368" s="164"/>
      <c r="AS368" s="164"/>
      <c r="AT368" s="164"/>
      <c r="AU368" s="164"/>
      <c r="AV368" s="164"/>
      <c r="AW368" s="164"/>
      <c r="AX368" s="164"/>
      <c r="AY368" s="164"/>
      <c r="AZ368" s="164"/>
      <c r="BA368" s="164"/>
      <c r="BB368" s="164"/>
      <c r="BC368" s="164"/>
      <c r="BD368" s="164"/>
      <c r="BE368" s="164"/>
    </row>
    <row r="369" spans="1:57" x14ac:dyDescent="0.25">
      <c r="A369" s="126" t="s">
        <v>1839</v>
      </c>
      <c r="B369" s="126" t="s">
        <v>1839</v>
      </c>
      <c r="C369" s="126" t="s">
        <v>1839</v>
      </c>
      <c r="D369" s="126"/>
      <c r="E369" s="126"/>
      <c r="F369" s="127">
        <v>793</v>
      </c>
      <c r="G369" s="128" t="s">
        <v>1840</v>
      </c>
      <c r="H369" s="129">
        <v>2</v>
      </c>
      <c r="I369" s="130">
        <v>30</v>
      </c>
      <c r="J369" s="130"/>
      <c r="K369" s="130"/>
      <c r="L369" s="131">
        <v>0</v>
      </c>
      <c r="M369" s="165" t="s">
        <v>1484</v>
      </c>
      <c r="N369" s="162">
        <v>60</v>
      </c>
      <c r="O369" s="162" t="s">
        <v>1649</v>
      </c>
      <c r="P369" s="132" t="s">
        <v>1596</v>
      </c>
      <c r="Q369" s="163" t="str">
        <f>MaBM</f>
        <v>CTCA</v>
      </c>
      <c r="R369" s="163" t="str">
        <f>MaKhoa</f>
        <v>KCT</v>
      </c>
      <c r="S369" s="125" t="str">
        <f t="shared" si="5"/>
        <v>KCT-CTCA</v>
      </c>
      <c r="T369" s="164" t="s">
        <v>21</v>
      </c>
      <c r="U369" s="164"/>
      <c r="V369" s="164" t="s">
        <v>21</v>
      </c>
      <c r="W369" s="164"/>
      <c r="X369" s="164"/>
      <c r="Y369" s="164"/>
      <c r="Z369" s="164" t="s">
        <v>21</v>
      </c>
      <c r="AA369" s="164"/>
      <c r="AB369" s="164"/>
      <c r="AC369" s="164"/>
      <c r="AD369" s="164"/>
      <c r="AE369" s="164"/>
      <c r="AF369" s="164"/>
      <c r="AG369" s="164"/>
      <c r="AH369" s="164"/>
      <c r="AI369" s="164"/>
      <c r="AJ369" s="164"/>
      <c r="AK369" s="164"/>
      <c r="AL369" s="164"/>
      <c r="AM369" s="164"/>
      <c r="AN369" s="164"/>
      <c r="AO369" s="164"/>
      <c r="AP369" s="164"/>
      <c r="AQ369" s="164"/>
      <c r="AR369" s="164"/>
      <c r="AS369" s="164"/>
      <c r="AT369" s="164"/>
      <c r="AU369" s="164"/>
      <c r="AV369" s="164"/>
      <c r="AW369" s="164"/>
      <c r="AX369" s="164"/>
      <c r="AY369" s="164"/>
      <c r="AZ369" s="164"/>
      <c r="BA369" s="164"/>
      <c r="BB369" s="164"/>
      <c r="BC369" s="164"/>
      <c r="BD369" s="164"/>
      <c r="BE369" s="164"/>
    </row>
    <row r="370" spans="1:57" x14ac:dyDescent="0.25">
      <c r="A370" s="126" t="s">
        <v>701</v>
      </c>
      <c r="B370" s="126"/>
      <c r="C370" s="126"/>
      <c r="D370" s="126"/>
      <c r="E370" s="126"/>
      <c r="F370" s="127">
        <v>361</v>
      </c>
      <c r="G370" s="128" t="s">
        <v>702</v>
      </c>
      <c r="H370" s="129">
        <v>2</v>
      </c>
      <c r="I370" s="130">
        <v>30</v>
      </c>
      <c r="J370" s="130"/>
      <c r="K370" s="130"/>
      <c r="L370" s="131">
        <v>0</v>
      </c>
      <c r="M370" s="165" t="s">
        <v>1484</v>
      </c>
      <c r="N370" s="162">
        <v>60</v>
      </c>
      <c r="O370" s="162" t="s">
        <v>1649</v>
      </c>
      <c r="P370" s="132" t="s">
        <v>1596</v>
      </c>
      <c r="Q370" s="163" t="str">
        <f>MaBM</f>
        <v>CTCA</v>
      </c>
      <c r="R370" s="163" t="str">
        <f>MaKhoa</f>
        <v>KCT</v>
      </c>
      <c r="S370" s="125" t="str">
        <f t="shared" si="5"/>
        <v>KCT-CTCA</v>
      </c>
      <c r="T370" s="164"/>
      <c r="U370" s="164"/>
      <c r="V370" s="164" t="s">
        <v>20</v>
      </c>
      <c r="W370" s="164" t="s">
        <v>20</v>
      </c>
      <c r="X370" s="164"/>
      <c r="Y370" s="164"/>
      <c r="Z370" s="164" t="s">
        <v>20</v>
      </c>
      <c r="AA370" s="164"/>
      <c r="AB370" s="164"/>
      <c r="AC370" s="164"/>
      <c r="AD370" s="164"/>
      <c r="AE370" s="164"/>
      <c r="AF370" s="164"/>
      <c r="AG370" s="164"/>
      <c r="AH370" s="164"/>
      <c r="AI370" s="164"/>
      <c r="AJ370" s="164"/>
      <c r="AK370" s="164"/>
      <c r="AL370" s="164"/>
      <c r="AM370" s="164"/>
      <c r="AN370" s="164"/>
      <c r="AO370" s="164"/>
      <c r="AP370" s="164"/>
      <c r="AQ370" s="164"/>
      <c r="AR370" s="164"/>
      <c r="AS370" s="164"/>
      <c r="AT370" s="164"/>
      <c r="AU370" s="164"/>
      <c r="AV370" s="164"/>
      <c r="AW370" s="164"/>
      <c r="AX370" s="164"/>
      <c r="AY370" s="164"/>
      <c r="AZ370" s="164"/>
      <c r="BA370" s="164"/>
      <c r="BB370" s="164"/>
      <c r="BC370" s="164"/>
      <c r="BD370" s="164"/>
      <c r="BE370" s="164"/>
    </row>
    <row r="371" spans="1:57" x14ac:dyDescent="0.25">
      <c r="A371" s="126" t="s">
        <v>703</v>
      </c>
      <c r="B371" s="126"/>
      <c r="C371" s="126"/>
      <c r="D371" s="126"/>
      <c r="E371" s="126"/>
      <c r="F371" s="127">
        <v>362</v>
      </c>
      <c r="G371" s="128" t="s">
        <v>702</v>
      </c>
      <c r="H371" s="129">
        <v>3</v>
      </c>
      <c r="I371" s="130">
        <v>45</v>
      </c>
      <c r="J371" s="130"/>
      <c r="K371" s="130"/>
      <c r="L371" s="131">
        <v>0</v>
      </c>
      <c r="M371" s="165" t="s">
        <v>1484</v>
      </c>
      <c r="N371" s="162">
        <v>75</v>
      </c>
      <c r="O371" s="162" t="s">
        <v>1649</v>
      </c>
      <c r="P371" s="132" t="s">
        <v>1596</v>
      </c>
      <c r="Q371" s="163" t="str">
        <f>MaBM</f>
        <v>CTCA</v>
      </c>
      <c r="R371" s="163" t="str">
        <f>MaKhoa</f>
        <v>KCT</v>
      </c>
      <c r="S371" s="125" t="str">
        <f t="shared" si="5"/>
        <v>KCT-CTCA</v>
      </c>
      <c r="T371" s="164" t="s">
        <v>20</v>
      </c>
      <c r="U371" s="164"/>
      <c r="V371" s="164"/>
      <c r="W371" s="164"/>
      <c r="X371" s="164"/>
      <c r="Y371" s="164"/>
      <c r="Z371" s="164"/>
      <c r="AA371" s="164"/>
      <c r="AB371" s="164"/>
      <c r="AC371" s="164"/>
      <c r="AD371" s="164"/>
      <c r="AE371" s="164"/>
      <c r="AF371" s="164"/>
      <c r="AG371" s="164"/>
      <c r="AH371" s="164"/>
      <c r="AI371" s="164"/>
      <c r="AJ371" s="164"/>
      <c r="AK371" s="164"/>
      <c r="AL371" s="164"/>
      <c r="AM371" s="164"/>
      <c r="AN371" s="164"/>
      <c r="AO371" s="164"/>
      <c r="AP371" s="164"/>
      <c r="AQ371" s="164"/>
      <c r="AR371" s="164"/>
      <c r="AS371" s="164"/>
      <c r="AT371" s="164"/>
      <c r="AU371" s="164"/>
      <c r="AV371" s="164"/>
      <c r="AW371" s="164"/>
      <c r="AX371" s="164"/>
      <c r="AY371" s="164"/>
      <c r="AZ371" s="164"/>
      <c r="BA371" s="164"/>
      <c r="BB371" s="164"/>
      <c r="BC371" s="164"/>
      <c r="BD371" s="164"/>
      <c r="BE371" s="164"/>
    </row>
    <row r="372" spans="1:57" x14ac:dyDescent="0.25">
      <c r="A372" s="126" t="s">
        <v>1114</v>
      </c>
      <c r="B372" s="126"/>
      <c r="C372" s="126"/>
      <c r="D372" s="126" t="s">
        <v>1115</v>
      </c>
      <c r="E372" s="126"/>
      <c r="F372" s="127">
        <v>563</v>
      </c>
      <c r="G372" s="128" t="s">
        <v>467</v>
      </c>
      <c r="H372" s="129">
        <v>2</v>
      </c>
      <c r="I372" s="130">
        <v>15</v>
      </c>
      <c r="J372" s="130">
        <v>30</v>
      </c>
      <c r="K372" s="130"/>
      <c r="L372" s="131">
        <v>0</v>
      </c>
      <c r="M372" s="161" t="s">
        <v>2</v>
      </c>
      <c r="N372" s="162"/>
      <c r="O372" s="162" t="s">
        <v>2262</v>
      </c>
      <c r="P372" s="132" t="s">
        <v>1596</v>
      </c>
      <c r="Q372" s="163" t="str">
        <f>MaBM</f>
        <v>CTUD</v>
      </c>
      <c r="R372" s="163" t="str">
        <f>MaKhoa</f>
        <v>KCT</v>
      </c>
      <c r="S372" s="125" t="str">
        <f t="shared" si="5"/>
        <v>KCT-CTUD</v>
      </c>
      <c r="T372" s="164" t="s">
        <v>21</v>
      </c>
      <c r="U372" s="164"/>
      <c r="V372" s="164"/>
      <c r="W372" s="164"/>
      <c r="X372" s="164"/>
      <c r="Y372" s="164"/>
      <c r="Z372" s="164"/>
      <c r="AA372" s="164"/>
      <c r="AB372" s="164"/>
      <c r="AC372" s="164"/>
      <c r="AD372" s="164"/>
      <c r="AE372" s="164"/>
      <c r="AF372" s="164"/>
      <c r="AG372" s="164"/>
      <c r="AH372" s="164"/>
      <c r="AI372" s="164"/>
      <c r="AJ372" s="164"/>
      <c r="AK372" s="164"/>
      <c r="AL372" s="164"/>
      <c r="AM372" s="164"/>
      <c r="AN372" s="164"/>
      <c r="AO372" s="164"/>
      <c r="AP372" s="164"/>
      <c r="AQ372" s="164"/>
      <c r="AR372" s="164"/>
      <c r="AS372" s="164"/>
      <c r="AT372" s="164"/>
      <c r="AU372" s="164"/>
      <c r="AV372" s="164"/>
      <c r="AW372" s="164"/>
      <c r="AX372" s="164"/>
      <c r="AY372" s="164"/>
      <c r="AZ372" s="164"/>
      <c r="BA372" s="164"/>
      <c r="BB372" s="164"/>
      <c r="BC372" s="164"/>
      <c r="BD372" s="164"/>
      <c r="BE372" s="164"/>
    </row>
    <row r="373" spans="1:57" x14ac:dyDescent="0.25">
      <c r="A373" s="126" t="s">
        <v>689</v>
      </c>
      <c r="B373" s="126"/>
      <c r="C373" s="126"/>
      <c r="D373" s="126"/>
      <c r="E373" s="126"/>
      <c r="F373" s="127">
        <v>350</v>
      </c>
      <c r="G373" s="128" t="s">
        <v>613</v>
      </c>
      <c r="H373" s="129">
        <v>3</v>
      </c>
      <c r="I373" s="130">
        <v>45</v>
      </c>
      <c r="J373" s="130"/>
      <c r="K373" s="130"/>
      <c r="L373" s="131">
        <v>0</v>
      </c>
      <c r="M373" s="165" t="s">
        <v>1484</v>
      </c>
      <c r="N373" s="162">
        <v>90</v>
      </c>
      <c r="O373" s="162" t="s">
        <v>1649</v>
      </c>
      <c r="P373" s="132" t="s">
        <v>1596</v>
      </c>
      <c r="Q373" s="163" t="str">
        <f>MaBM</f>
        <v>CTCA</v>
      </c>
      <c r="R373" s="163" t="str">
        <f>MaKhoa</f>
        <v>KCT</v>
      </c>
      <c r="S373" s="125" t="str">
        <f t="shared" si="5"/>
        <v>KCT-CTCA</v>
      </c>
      <c r="T373" s="164" t="s">
        <v>20</v>
      </c>
      <c r="U373" s="164"/>
      <c r="V373" s="164"/>
      <c r="W373" s="164"/>
      <c r="X373" s="164"/>
      <c r="Y373" s="164"/>
      <c r="Z373" s="164"/>
      <c r="AA373" s="164"/>
      <c r="AB373" s="164"/>
      <c r="AC373" s="164"/>
      <c r="AD373" s="164"/>
      <c r="AE373" s="164"/>
      <c r="AF373" s="164"/>
      <c r="AG373" s="164"/>
      <c r="AH373" s="164"/>
      <c r="AI373" s="164"/>
      <c r="AJ373" s="164"/>
      <c r="AK373" s="164"/>
      <c r="AL373" s="164"/>
      <c r="AM373" s="164"/>
      <c r="AN373" s="164"/>
      <c r="AO373" s="164"/>
      <c r="AP373" s="164"/>
      <c r="AQ373" s="164"/>
      <c r="AR373" s="164"/>
      <c r="AS373" s="164"/>
      <c r="AT373" s="164"/>
      <c r="AU373" s="164"/>
      <c r="AV373" s="164"/>
      <c r="AW373" s="164"/>
      <c r="AX373" s="164"/>
      <c r="AY373" s="164"/>
      <c r="AZ373" s="164"/>
      <c r="BA373" s="164"/>
      <c r="BB373" s="164"/>
      <c r="BC373" s="164"/>
      <c r="BD373" s="164"/>
      <c r="BE373" s="164"/>
    </row>
    <row r="374" spans="1:57" x14ac:dyDescent="0.25">
      <c r="A374" s="126" t="s">
        <v>363</v>
      </c>
      <c r="B374" s="126"/>
      <c r="C374" s="126"/>
      <c r="D374" s="126" t="s">
        <v>364</v>
      </c>
      <c r="E374" s="126"/>
      <c r="F374" s="127">
        <v>163</v>
      </c>
      <c r="G374" s="128" t="s">
        <v>365</v>
      </c>
      <c r="H374" s="129">
        <v>2</v>
      </c>
      <c r="I374" s="130">
        <v>30</v>
      </c>
      <c r="J374" s="130"/>
      <c r="K374" s="130"/>
      <c r="L374" s="131">
        <v>0</v>
      </c>
      <c r="M374" s="165" t="s">
        <v>1484</v>
      </c>
      <c r="N374" s="162">
        <v>60</v>
      </c>
      <c r="O374" s="162" t="s">
        <v>1649</v>
      </c>
      <c r="P374" s="132" t="s">
        <v>1596</v>
      </c>
      <c r="Q374" s="163" t="str">
        <f>MaBM</f>
        <v>CTCA</v>
      </c>
      <c r="R374" s="163" t="str">
        <f>MaKhoa</f>
        <v>KCT</v>
      </c>
      <c r="S374" s="125" t="str">
        <f t="shared" si="5"/>
        <v>KCT-CTCA</v>
      </c>
      <c r="T374" s="164"/>
      <c r="U374" s="164"/>
      <c r="V374" s="164"/>
      <c r="W374" s="164"/>
      <c r="X374" s="164"/>
      <c r="Y374" s="164"/>
      <c r="Z374" s="164"/>
      <c r="AA374" s="164"/>
      <c r="AB374" s="164"/>
      <c r="AC374" s="164"/>
      <c r="AD374" s="164"/>
      <c r="AE374" s="164"/>
      <c r="AF374" s="164"/>
      <c r="AG374" s="164"/>
      <c r="AH374" s="164"/>
      <c r="AI374" s="164" t="s">
        <v>21</v>
      </c>
      <c r="AJ374" s="164"/>
      <c r="AK374" s="164"/>
      <c r="AL374" s="164"/>
      <c r="AM374" s="164"/>
      <c r="AN374" s="164"/>
      <c r="AO374" s="164"/>
      <c r="AP374" s="164"/>
      <c r="AQ374" s="164"/>
      <c r="AR374" s="164"/>
      <c r="AS374" s="164"/>
      <c r="AT374" s="164"/>
      <c r="AU374" s="164"/>
      <c r="AV374" s="164"/>
      <c r="AW374" s="164"/>
      <c r="AX374" s="164"/>
      <c r="AY374" s="164"/>
      <c r="AZ374" s="164"/>
      <c r="BA374" s="164"/>
      <c r="BB374" s="164" t="s">
        <v>21</v>
      </c>
      <c r="BC374" s="164"/>
      <c r="BD374" s="164"/>
      <c r="BE374" s="164"/>
    </row>
    <row r="375" spans="1:57" x14ac:dyDescent="0.25">
      <c r="A375" s="126"/>
      <c r="B375" s="126" t="s">
        <v>578</v>
      </c>
      <c r="C375" s="126"/>
      <c r="D375" s="126"/>
      <c r="E375" s="126"/>
      <c r="F375" s="127">
        <v>279</v>
      </c>
      <c r="G375" s="128" t="s">
        <v>365</v>
      </c>
      <c r="H375" s="129">
        <v>2</v>
      </c>
      <c r="I375" s="130">
        <v>30</v>
      </c>
      <c r="J375" s="130"/>
      <c r="K375" s="130"/>
      <c r="L375" s="131">
        <v>0</v>
      </c>
      <c r="M375" s="165" t="s">
        <v>1484</v>
      </c>
      <c r="N375" s="162">
        <v>90</v>
      </c>
      <c r="O375" s="162" t="s">
        <v>1649</v>
      </c>
      <c r="P375" s="132" t="s">
        <v>1596</v>
      </c>
      <c r="Q375" s="163" t="str">
        <f>MaBM</f>
        <v>CTCA</v>
      </c>
      <c r="R375" s="163" t="str">
        <f>MaKhoa</f>
        <v>KCT</v>
      </c>
      <c r="S375" s="125" t="str">
        <f t="shared" si="5"/>
        <v>KCT-CTCA</v>
      </c>
      <c r="T375" s="164"/>
      <c r="U375" s="164"/>
      <c r="V375" s="164"/>
      <c r="W375" s="164"/>
      <c r="X375" s="164"/>
      <c r="Y375" s="164"/>
      <c r="Z375" s="164"/>
      <c r="AA375" s="164"/>
      <c r="AB375" s="164"/>
      <c r="AC375" s="164"/>
      <c r="AD375" s="164"/>
      <c r="AE375" s="164"/>
      <c r="AF375" s="164"/>
      <c r="AG375" s="164"/>
      <c r="AH375" s="164"/>
      <c r="AI375" s="164"/>
      <c r="AJ375" s="164"/>
      <c r="AK375" s="164"/>
      <c r="AL375" s="164"/>
      <c r="AM375" s="164"/>
      <c r="AN375" s="164"/>
      <c r="AO375" s="164"/>
      <c r="AP375" s="164"/>
      <c r="AQ375" s="164"/>
      <c r="AR375" s="164"/>
      <c r="AS375" s="164"/>
      <c r="AT375" s="164"/>
      <c r="AU375" s="164"/>
      <c r="AV375" s="164"/>
      <c r="AW375" s="164"/>
      <c r="AX375" s="164"/>
      <c r="AY375" s="164"/>
      <c r="AZ375" s="164"/>
      <c r="BA375" s="164"/>
      <c r="BB375" s="164"/>
      <c r="BC375" s="164"/>
      <c r="BD375" s="164"/>
      <c r="BE375" s="164"/>
    </row>
    <row r="376" spans="1:57" x14ac:dyDescent="0.25">
      <c r="A376" s="126"/>
      <c r="B376" s="126"/>
      <c r="C376" s="126" t="s">
        <v>1694</v>
      </c>
      <c r="D376" s="126" t="s">
        <v>582</v>
      </c>
      <c r="E376" s="126"/>
      <c r="F376" s="127">
        <v>282</v>
      </c>
      <c r="G376" s="128" t="s">
        <v>365</v>
      </c>
      <c r="H376" s="129">
        <v>3</v>
      </c>
      <c r="I376" s="130">
        <v>45</v>
      </c>
      <c r="J376" s="130"/>
      <c r="K376" s="130"/>
      <c r="L376" s="131">
        <v>0</v>
      </c>
      <c r="M376" s="165" t="s">
        <v>1484</v>
      </c>
      <c r="N376" s="162">
        <v>90</v>
      </c>
      <c r="O376" s="162" t="s">
        <v>1649</v>
      </c>
      <c r="P376" s="132" t="s">
        <v>1596</v>
      </c>
      <c r="Q376" s="163" t="str">
        <f>MaBM</f>
        <v>CTCA</v>
      </c>
      <c r="R376" s="163" t="str">
        <f>MaKhoa</f>
        <v>KCT</v>
      </c>
      <c r="S376" s="125" t="str">
        <f t="shared" si="5"/>
        <v>KCT-CTCA</v>
      </c>
      <c r="T376" s="164"/>
      <c r="U376" s="164"/>
      <c r="V376" s="164"/>
      <c r="W376" s="164"/>
      <c r="X376" s="164"/>
      <c r="Y376" s="164"/>
      <c r="Z376" s="164"/>
      <c r="AA376" s="164"/>
      <c r="AB376" s="164"/>
      <c r="AC376" s="164"/>
      <c r="AD376" s="164"/>
      <c r="AE376" s="164"/>
      <c r="AF376" s="164"/>
      <c r="AG376" s="164"/>
      <c r="AH376" s="164"/>
      <c r="AI376" s="164"/>
      <c r="AJ376" s="164"/>
      <c r="AK376" s="164"/>
      <c r="AL376" s="164"/>
      <c r="AM376" s="164"/>
      <c r="AN376" s="164"/>
      <c r="AO376" s="164" t="s">
        <v>20</v>
      </c>
      <c r="AP376" s="164" t="s">
        <v>20</v>
      </c>
      <c r="AQ376" s="164"/>
      <c r="AR376" s="164"/>
      <c r="AS376" s="164"/>
      <c r="AT376" s="164"/>
      <c r="AU376" s="164"/>
      <c r="AV376" s="164"/>
      <c r="AW376" s="164"/>
      <c r="AX376" s="164"/>
      <c r="AY376" s="164"/>
      <c r="AZ376" s="164"/>
      <c r="BA376" s="164"/>
      <c r="BB376" s="164"/>
      <c r="BC376" s="164"/>
      <c r="BD376" s="164"/>
      <c r="BE376" s="164"/>
    </row>
    <row r="377" spans="1:57" x14ac:dyDescent="0.25">
      <c r="A377" s="126"/>
      <c r="B377" s="126"/>
      <c r="C377" s="126"/>
      <c r="D377" s="126"/>
      <c r="E377" s="126" t="s">
        <v>583</v>
      </c>
      <c r="F377" s="127">
        <v>283</v>
      </c>
      <c r="G377" s="128" t="s">
        <v>365</v>
      </c>
      <c r="H377" s="129">
        <v>2</v>
      </c>
      <c r="I377" s="130">
        <v>30</v>
      </c>
      <c r="J377" s="130"/>
      <c r="K377" s="130"/>
      <c r="L377" s="131">
        <v>0</v>
      </c>
      <c r="M377" s="165" t="s">
        <v>1484</v>
      </c>
      <c r="N377" s="162">
        <v>90</v>
      </c>
      <c r="O377" s="162" t="s">
        <v>1649</v>
      </c>
      <c r="P377" s="132" t="s">
        <v>1596</v>
      </c>
      <c r="Q377" s="163" t="str">
        <f>MaBM</f>
        <v>CTCA</v>
      </c>
      <c r="R377" s="163" t="str">
        <f>MaKhoa</f>
        <v>KCT</v>
      </c>
      <c r="S377" s="125" t="str">
        <f t="shared" si="5"/>
        <v>KCT-CTCA</v>
      </c>
      <c r="T377" s="164"/>
      <c r="U377" s="164"/>
      <c r="V377" s="164"/>
      <c r="W377" s="164"/>
      <c r="X377" s="164"/>
      <c r="Y377" s="164"/>
      <c r="Z377" s="164"/>
      <c r="AA377" s="164"/>
      <c r="AB377" s="164"/>
      <c r="AC377" s="164"/>
      <c r="AD377" s="164"/>
      <c r="AE377" s="164"/>
      <c r="AF377" s="164"/>
      <c r="AG377" s="164"/>
      <c r="AH377" s="164"/>
      <c r="AI377" s="164"/>
      <c r="AJ377" s="164"/>
      <c r="AK377" s="164"/>
      <c r="AL377" s="164"/>
      <c r="AM377" s="164"/>
      <c r="AN377" s="164"/>
      <c r="AO377" s="164"/>
      <c r="AP377" s="164"/>
      <c r="AQ377" s="164"/>
      <c r="AR377" s="164"/>
      <c r="AS377" s="164"/>
      <c r="AT377" s="164"/>
      <c r="AU377" s="164"/>
      <c r="AV377" s="164"/>
      <c r="AW377" s="164"/>
      <c r="AX377" s="164"/>
      <c r="AY377" s="164"/>
      <c r="AZ377" s="164"/>
      <c r="BA377" s="164"/>
      <c r="BB377" s="164"/>
      <c r="BC377" s="164"/>
      <c r="BD377" s="164"/>
      <c r="BE377" s="164"/>
    </row>
    <row r="378" spans="1:57" x14ac:dyDescent="0.25">
      <c r="A378" s="126" t="s">
        <v>2095</v>
      </c>
      <c r="B378" s="126"/>
      <c r="C378" s="126"/>
      <c r="D378" s="126" t="s">
        <v>2096</v>
      </c>
      <c r="E378" s="126"/>
      <c r="F378" s="127">
        <v>950</v>
      </c>
      <c r="G378" s="128" t="s">
        <v>2097</v>
      </c>
      <c r="H378" s="129">
        <v>3</v>
      </c>
      <c r="I378" s="130">
        <v>45</v>
      </c>
      <c r="J378" s="130"/>
      <c r="K378" s="130"/>
      <c r="L378" s="131">
        <v>0</v>
      </c>
      <c r="M378" s="165" t="s">
        <v>1484</v>
      </c>
      <c r="N378" s="162">
        <v>90</v>
      </c>
      <c r="O378" s="162" t="s">
        <v>2265</v>
      </c>
      <c r="P378" s="132" t="s">
        <v>1596</v>
      </c>
      <c r="Q378" s="163" t="str">
        <f>MaBM</f>
        <v>CTCA</v>
      </c>
      <c r="R378" s="163" t="str">
        <f>MaKhoa</f>
        <v>KCT</v>
      </c>
      <c r="S378" s="125" t="str">
        <f t="shared" si="5"/>
        <v>KCT-CTCA</v>
      </c>
      <c r="T378" s="164"/>
      <c r="U378" s="164"/>
      <c r="V378" s="164"/>
      <c r="W378" s="164"/>
      <c r="X378" s="164"/>
      <c r="Y378" s="164"/>
      <c r="Z378" s="164"/>
      <c r="AA378" s="164"/>
      <c r="AB378" s="164"/>
      <c r="AC378" s="164"/>
      <c r="AD378" s="164"/>
      <c r="AE378" s="164"/>
      <c r="AF378" s="164"/>
      <c r="AG378" s="164"/>
      <c r="AH378" s="164"/>
      <c r="AI378" s="164"/>
      <c r="AJ378" s="164"/>
      <c r="AK378" s="164"/>
      <c r="AL378" s="164"/>
      <c r="AM378" s="164"/>
      <c r="AN378" s="164"/>
      <c r="AO378" s="164"/>
      <c r="AP378" s="164"/>
      <c r="AQ378" s="164"/>
      <c r="AR378" s="164"/>
      <c r="AS378" s="164"/>
      <c r="AT378" s="164"/>
      <c r="AU378" s="164"/>
      <c r="AV378" s="164"/>
      <c r="AW378" s="164"/>
      <c r="AX378" s="164"/>
      <c r="AY378" s="164"/>
      <c r="AZ378" s="164"/>
      <c r="BA378" s="164"/>
      <c r="BB378" s="164"/>
      <c r="BC378" s="164"/>
      <c r="BD378" s="164"/>
      <c r="BE378" s="164"/>
    </row>
    <row r="379" spans="1:57" x14ac:dyDescent="0.25">
      <c r="A379" s="126" t="s">
        <v>574</v>
      </c>
      <c r="B379" s="126"/>
      <c r="C379" s="126"/>
      <c r="D379" s="126"/>
      <c r="E379" s="126"/>
      <c r="F379" s="127">
        <v>277</v>
      </c>
      <c r="G379" s="128" t="s">
        <v>575</v>
      </c>
      <c r="H379" s="129">
        <v>4</v>
      </c>
      <c r="I379" s="130">
        <v>60</v>
      </c>
      <c r="J379" s="130"/>
      <c r="K379" s="130"/>
      <c r="L379" s="131">
        <v>0</v>
      </c>
      <c r="M379" s="165" t="s">
        <v>1484</v>
      </c>
      <c r="N379" s="162">
        <v>90</v>
      </c>
      <c r="O379" s="162" t="s">
        <v>1649</v>
      </c>
      <c r="P379" s="132" t="s">
        <v>1596</v>
      </c>
      <c r="Q379" s="163" t="str">
        <f>MaBM</f>
        <v>CTCA</v>
      </c>
      <c r="R379" s="163" t="str">
        <f>MaKhoa</f>
        <v>KCT</v>
      </c>
      <c r="S379" s="125" t="str">
        <f t="shared" si="5"/>
        <v>KCT-CTCA</v>
      </c>
      <c r="T379" s="164" t="s">
        <v>20</v>
      </c>
      <c r="U379" s="164"/>
      <c r="V379" s="164" t="s">
        <v>20</v>
      </c>
      <c r="W379" s="164" t="s">
        <v>20</v>
      </c>
      <c r="X379" s="164"/>
      <c r="Y379" s="164"/>
      <c r="Z379" s="164" t="s">
        <v>20</v>
      </c>
      <c r="AA379" s="164"/>
      <c r="AB379" s="164"/>
      <c r="AC379" s="164"/>
      <c r="AD379" s="164"/>
      <c r="AE379" s="164"/>
      <c r="AF379" s="164"/>
      <c r="AG379" s="164"/>
      <c r="AH379" s="164"/>
      <c r="AI379" s="164"/>
      <c r="AJ379" s="164"/>
      <c r="AK379" s="164"/>
      <c r="AL379" s="164"/>
      <c r="AM379" s="164"/>
      <c r="AN379" s="164"/>
      <c r="AO379" s="164"/>
      <c r="AP379" s="164"/>
      <c r="AQ379" s="164"/>
      <c r="AR379" s="164"/>
      <c r="AS379" s="164"/>
      <c r="AT379" s="164"/>
      <c r="AU379" s="164"/>
      <c r="AV379" s="164"/>
      <c r="AW379" s="164"/>
      <c r="AX379" s="164"/>
      <c r="AY379" s="164"/>
      <c r="AZ379" s="164"/>
      <c r="BA379" s="164"/>
      <c r="BB379" s="164"/>
      <c r="BC379" s="164"/>
      <c r="BD379" s="164"/>
      <c r="BE379" s="164"/>
    </row>
    <row r="380" spans="1:57" x14ac:dyDescent="0.25">
      <c r="A380" s="126" t="s">
        <v>576</v>
      </c>
      <c r="B380" s="126"/>
      <c r="C380" s="126"/>
      <c r="D380" s="126"/>
      <c r="E380" s="126"/>
      <c r="F380" s="127">
        <v>278</v>
      </c>
      <c r="G380" s="128" t="s">
        <v>577</v>
      </c>
      <c r="H380" s="129">
        <v>3</v>
      </c>
      <c r="I380" s="130">
        <v>45</v>
      </c>
      <c r="J380" s="130"/>
      <c r="K380" s="130"/>
      <c r="L380" s="131">
        <v>0</v>
      </c>
      <c r="M380" s="165" t="s">
        <v>1484</v>
      </c>
      <c r="N380" s="162">
        <v>90</v>
      </c>
      <c r="O380" s="162" t="s">
        <v>1649</v>
      </c>
      <c r="P380" s="132" t="s">
        <v>1596</v>
      </c>
      <c r="Q380" s="163" t="str">
        <f>MaBM</f>
        <v>CTCA</v>
      </c>
      <c r="R380" s="163" t="str">
        <f>MaKhoa</f>
        <v>KCT</v>
      </c>
      <c r="S380" s="125" t="str">
        <f t="shared" si="5"/>
        <v>KCT-CTCA</v>
      </c>
      <c r="T380" s="164" t="s">
        <v>20</v>
      </c>
      <c r="U380" s="164"/>
      <c r="V380" s="164"/>
      <c r="W380" s="164"/>
      <c r="X380" s="164"/>
      <c r="Y380" s="164"/>
      <c r="Z380" s="164"/>
      <c r="AA380" s="164"/>
      <c r="AB380" s="164"/>
      <c r="AC380" s="164"/>
      <c r="AD380" s="164"/>
      <c r="AE380" s="164"/>
      <c r="AF380" s="164"/>
      <c r="AG380" s="164"/>
      <c r="AH380" s="164"/>
      <c r="AI380" s="164"/>
      <c r="AJ380" s="164"/>
      <c r="AK380" s="164"/>
      <c r="AL380" s="164"/>
      <c r="AM380" s="164"/>
      <c r="AN380" s="164"/>
      <c r="AO380" s="164"/>
      <c r="AP380" s="164"/>
      <c r="AQ380" s="164"/>
      <c r="AR380" s="164"/>
      <c r="AS380" s="164"/>
      <c r="AT380" s="164"/>
      <c r="AU380" s="164"/>
      <c r="AV380" s="164"/>
      <c r="AW380" s="164"/>
      <c r="AX380" s="164"/>
      <c r="AY380" s="164"/>
      <c r="AZ380" s="164"/>
      <c r="BA380" s="164"/>
      <c r="BB380" s="164"/>
      <c r="BC380" s="164"/>
      <c r="BD380" s="164"/>
      <c r="BE380" s="164"/>
    </row>
    <row r="381" spans="1:57" x14ac:dyDescent="0.25">
      <c r="A381" s="126" t="s">
        <v>2135</v>
      </c>
      <c r="B381" s="126"/>
      <c r="C381" s="126"/>
      <c r="D381" s="126"/>
      <c r="E381" s="126"/>
      <c r="F381" s="127">
        <v>966</v>
      </c>
      <c r="G381" s="128" t="s">
        <v>2136</v>
      </c>
      <c r="H381" s="129">
        <v>3</v>
      </c>
      <c r="I381" s="130"/>
      <c r="J381" s="130"/>
      <c r="K381" s="130">
        <v>135</v>
      </c>
      <c r="L381" s="131">
        <v>0</v>
      </c>
      <c r="M381" s="161" t="s">
        <v>2</v>
      </c>
      <c r="N381" s="162"/>
      <c r="O381" s="162" t="s">
        <v>1649</v>
      </c>
      <c r="P381" s="132" t="s">
        <v>1596</v>
      </c>
      <c r="Q381" s="163" t="str">
        <f>MaBM</f>
        <v>CTCA</v>
      </c>
      <c r="R381" s="163" t="str">
        <f>MaKhoa</f>
        <v>KCT</v>
      </c>
      <c r="S381" s="125" t="str">
        <f t="shared" si="5"/>
        <v>KCT-CTCA</v>
      </c>
      <c r="T381" s="164"/>
      <c r="U381" s="164"/>
      <c r="V381" s="164"/>
      <c r="W381" s="164"/>
      <c r="X381" s="164"/>
      <c r="Y381" s="164"/>
      <c r="Z381" s="164"/>
      <c r="AA381" s="164"/>
      <c r="AB381" s="164"/>
      <c r="AC381" s="164"/>
      <c r="AD381" s="164"/>
      <c r="AE381" s="164"/>
      <c r="AF381" s="164"/>
      <c r="AG381" s="164"/>
      <c r="AH381" s="164"/>
      <c r="AI381" s="164"/>
      <c r="AJ381" s="164"/>
      <c r="AK381" s="164"/>
      <c r="AL381" s="164"/>
      <c r="AM381" s="164"/>
      <c r="AN381" s="164"/>
      <c r="AO381" s="164"/>
      <c r="AP381" s="164"/>
      <c r="AQ381" s="164"/>
      <c r="AR381" s="164"/>
      <c r="AS381" s="164"/>
      <c r="AT381" s="164"/>
      <c r="AU381" s="164"/>
      <c r="AV381" s="164"/>
      <c r="AW381" s="164"/>
      <c r="AX381" s="164"/>
      <c r="AY381" s="164"/>
      <c r="AZ381" s="164"/>
      <c r="BA381" s="164"/>
      <c r="BB381" s="164"/>
      <c r="BC381" s="164"/>
      <c r="BD381" s="164"/>
      <c r="BE381" s="164"/>
    </row>
    <row r="382" spans="1:57" x14ac:dyDescent="0.25">
      <c r="A382" s="126" t="s">
        <v>1401</v>
      </c>
      <c r="B382" s="126"/>
      <c r="C382" s="126"/>
      <c r="D382" s="126"/>
      <c r="E382" s="126"/>
      <c r="F382" s="127">
        <v>682</v>
      </c>
      <c r="G382" s="128" t="s">
        <v>1402</v>
      </c>
      <c r="H382" s="129">
        <v>3</v>
      </c>
      <c r="I382" s="130"/>
      <c r="J382" s="130"/>
      <c r="K382" s="130">
        <v>135</v>
      </c>
      <c r="L382" s="131">
        <v>0</v>
      </c>
      <c r="M382" s="161" t="s">
        <v>2</v>
      </c>
      <c r="N382" s="162"/>
      <c r="O382" s="162" t="s">
        <v>1649</v>
      </c>
      <c r="P382" s="132" t="s">
        <v>1596</v>
      </c>
      <c r="Q382" s="163" t="str">
        <f>MaBM</f>
        <v>CTCA</v>
      </c>
      <c r="R382" s="163" t="str">
        <f>MaKhoa</f>
        <v>KCT</v>
      </c>
      <c r="S382" s="125" t="str">
        <f t="shared" si="5"/>
        <v>KCT-CTCA</v>
      </c>
      <c r="T382" s="164" t="s">
        <v>20</v>
      </c>
      <c r="U382" s="164"/>
      <c r="V382" s="164" t="s">
        <v>20</v>
      </c>
      <c r="W382" s="164" t="s">
        <v>20</v>
      </c>
      <c r="X382" s="164"/>
      <c r="Y382" s="164"/>
      <c r="Z382" s="164" t="s">
        <v>20</v>
      </c>
      <c r="AA382" s="164"/>
      <c r="AB382" s="164"/>
      <c r="AC382" s="164"/>
      <c r="AD382" s="164"/>
      <c r="AE382" s="164"/>
      <c r="AF382" s="164"/>
      <c r="AG382" s="164"/>
      <c r="AH382" s="164"/>
      <c r="AI382" s="164"/>
      <c r="AJ382" s="164"/>
      <c r="AK382" s="164"/>
      <c r="AL382" s="164"/>
      <c r="AM382" s="164"/>
      <c r="AN382" s="164"/>
      <c r="AO382" s="164"/>
      <c r="AP382" s="164"/>
      <c r="AQ382" s="164"/>
      <c r="AR382" s="164"/>
      <c r="AS382" s="164"/>
      <c r="AT382" s="164"/>
      <c r="AU382" s="164"/>
      <c r="AV382" s="164"/>
      <c r="AW382" s="164"/>
      <c r="AX382" s="164"/>
      <c r="AY382" s="164"/>
      <c r="AZ382" s="164"/>
      <c r="BA382" s="164"/>
      <c r="BB382" s="164"/>
      <c r="BC382" s="164"/>
      <c r="BD382" s="164"/>
      <c r="BE382" s="164"/>
    </row>
    <row r="383" spans="1:57" x14ac:dyDescent="0.25">
      <c r="A383" s="126" t="s">
        <v>1418</v>
      </c>
      <c r="B383" s="126"/>
      <c r="C383" s="126"/>
      <c r="D383" s="126"/>
      <c r="E383" s="126"/>
      <c r="F383" s="127">
        <v>693</v>
      </c>
      <c r="G383" s="128" t="s">
        <v>1415</v>
      </c>
      <c r="H383" s="129">
        <v>4</v>
      </c>
      <c r="I383" s="130"/>
      <c r="J383" s="130"/>
      <c r="K383" s="130">
        <v>180</v>
      </c>
      <c r="L383" s="131">
        <v>0</v>
      </c>
      <c r="M383" s="161" t="s">
        <v>1511</v>
      </c>
      <c r="N383" s="162"/>
      <c r="O383" s="162" t="s">
        <v>1649</v>
      </c>
      <c r="P383" s="132" t="s">
        <v>1596</v>
      </c>
      <c r="Q383" s="163" t="str">
        <f>MaBM</f>
        <v>CTCA</v>
      </c>
      <c r="R383" s="163" t="str">
        <f>MaKhoa</f>
        <v>KCT</v>
      </c>
      <c r="S383" s="125" t="str">
        <f t="shared" si="5"/>
        <v>KCT-CTCA</v>
      </c>
      <c r="T383" s="164" t="s">
        <v>20</v>
      </c>
      <c r="U383" s="164"/>
      <c r="V383" s="164"/>
      <c r="W383" s="164"/>
      <c r="X383" s="164"/>
      <c r="Y383" s="164"/>
      <c r="Z383" s="164"/>
      <c r="AA383" s="164"/>
      <c r="AB383" s="164"/>
      <c r="AC383" s="164"/>
      <c r="AD383" s="164"/>
      <c r="AE383" s="164"/>
      <c r="AF383" s="164"/>
      <c r="AG383" s="164"/>
      <c r="AH383" s="164"/>
      <c r="AI383" s="164"/>
      <c r="AJ383" s="164"/>
      <c r="AK383" s="164"/>
      <c r="AL383" s="164"/>
      <c r="AM383" s="164"/>
      <c r="AN383" s="164"/>
      <c r="AO383" s="164"/>
      <c r="AP383" s="164"/>
      <c r="AQ383" s="164"/>
      <c r="AR383" s="164"/>
      <c r="AS383" s="164"/>
      <c r="AT383" s="164"/>
      <c r="AU383" s="164"/>
      <c r="AV383" s="164"/>
      <c r="AW383" s="164"/>
      <c r="AX383" s="164"/>
      <c r="AY383" s="164"/>
      <c r="AZ383" s="164"/>
      <c r="BA383" s="164"/>
      <c r="BB383" s="164"/>
      <c r="BC383" s="164"/>
      <c r="BD383" s="164"/>
      <c r="BE383" s="164"/>
    </row>
    <row r="384" spans="1:57" x14ac:dyDescent="0.25">
      <c r="A384" s="126" t="s">
        <v>2127</v>
      </c>
      <c r="B384" s="126"/>
      <c r="C384" s="126"/>
      <c r="D384" s="126" t="s">
        <v>2128</v>
      </c>
      <c r="E384" s="126"/>
      <c r="F384" s="127">
        <v>963</v>
      </c>
      <c r="G384" s="128" t="s">
        <v>2129</v>
      </c>
      <c r="H384" s="129">
        <v>2</v>
      </c>
      <c r="I384" s="130"/>
      <c r="J384" s="130"/>
      <c r="K384" s="130">
        <v>90</v>
      </c>
      <c r="L384" s="131">
        <v>0</v>
      </c>
      <c r="M384" s="161" t="s">
        <v>2</v>
      </c>
      <c r="N384" s="162"/>
      <c r="O384" s="162" t="s">
        <v>1649</v>
      </c>
      <c r="P384" s="132" t="s">
        <v>1596</v>
      </c>
      <c r="Q384" s="163" t="str">
        <f>MaBM</f>
        <v>CTCA</v>
      </c>
      <c r="R384" s="163" t="str">
        <f>MaKhoa</f>
        <v>KCT</v>
      </c>
      <c r="S384" s="125" t="str">
        <f t="shared" si="5"/>
        <v>KCT-CTCA</v>
      </c>
      <c r="T384" s="164"/>
      <c r="U384" s="164"/>
      <c r="V384" s="164"/>
      <c r="W384" s="164"/>
      <c r="X384" s="164"/>
      <c r="Y384" s="164"/>
      <c r="Z384" s="164"/>
      <c r="AA384" s="164"/>
      <c r="AB384" s="164"/>
      <c r="AC384" s="164"/>
      <c r="AD384" s="164"/>
      <c r="AE384" s="164"/>
      <c r="AF384" s="164"/>
      <c r="AG384" s="164"/>
      <c r="AH384" s="164"/>
      <c r="AI384" s="164"/>
      <c r="AJ384" s="164"/>
      <c r="AK384" s="164"/>
      <c r="AL384" s="164"/>
      <c r="AM384" s="164"/>
      <c r="AN384" s="164"/>
      <c r="AO384" s="164"/>
      <c r="AP384" s="164"/>
      <c r="AQ384" s="164"/>
      <c r="AR384" s="164"/>
      <c r="AS384" s="164"/>
      <c r="AT384" s="164"/>
      <c r="AU384" s="164"/>
      <c r="AV384" s="164"/>
      <c r="AW384" s="164"/>
      <c r="AX384" s="164"/>
      <c r="AY384" s="164"/>
      <c r="AZ384" s="164"/>
      <c r="BA384" s="164"/>
      <c r="BB384" s="164"/>
      <c r="BC384" s="164"/>
      <c r="BD384" s="164"/>
      <c r="BE384" s="164"/>
    </row>
    <row r="385" spans="1:57" x14ac:dyDescent="0.25">
      <c r="A385" s="126" t="s">
        <v>1292</v>
      </c>
      <c r="B385" s="126"/>
      <c r="C385" s="126"/>
      <c r="D385" s="126"/>
      <c r="E385" s="126"/>
      <c r="F385" s="127">
        <v>642</v>
      </c>
      <c r="G385" s="128" t="s">
        <v>1293</v>
      </c>
      <c r="H385" s="129">
        <v>2</v>
      </c>
      <c r="I385" s="130"/>
      <c r="J385" s="130"/>
      <c r="K385" s="130">
        <v>90</v>
      </c>
      <c r="L385" s="131">
        <v>0</v>
      </c>
      <c r="M385" s="161" t="s">
        <v>2</v>
      </c>
      <c r="N385" s="162"/>
      <c r="O385" s="162" t="s">
        <v>1649</v>
      </c>
      <c r="P385" s="132" t="s">
        <v>1596</v>
      </c>
      <c r="Q385" s="163" t="str">
        <f>MaBM</f>
        <v>CTCA</v>
      </c>
      <c r="R385" s="163" t="str">
        <f>MaKhoa</f>
        <v>KCT</v>
      </c>
      <c r="S385" s="125" t="str">
        <f t="shared" si="5"/>
        <v>KCT-CTCA</v>
      </c>
      <c r="T385" s="164" t="s">
        <v>20</v>
      </c>
      <c r="U385" s="164"/>
      <c r="V385" s="164"/>
      <c r="W385" s="164"/>
      <c r="X385" s="164"/>
      <c r="Y385" s="164"/>
      <c r="Z385" s="164"/>
      <c r="AA385" s="164"/>
      <c r="AB385" s="164"/>
      <c r="AC385" s="164"/>
      <c r="AD385" s="164"/>
      <c r="AE385" s="164"/>
      <c r="AF385" s="164"/>
      <c r="AG385" s="164"/>
      <c r="AH385" s="164"/>
      <c r="AI385" s="164"/>
      <c r="AJ385" s="164"/>
      <c r="AK385" s="164"/>
      <c r="AL385" s="164"/>
      <c r="AM385" s="164"/>
      <c r="AN385" s="164"/>
      <c r="AO385" s="164"/>
      <c r="AP385" s="164"/>
      <c r="AQ385" s="164"/>
      <c r="AR385" s="164"/>
      <c r="AS385" s="164"/>
      <c r="AT385" s="164"/>
      <c r="AU385" s="164"/>
      <c r="AV385" s="164"/>
      <c r="AW385" s="164"/>
      <c r="AX385" s="164"/>
      <c r="AY385" s="164"/>
      <c r="AZ385" s="164"/>
      <c r="BA385" s="164"/>
      <c r="BB385" s="164"/>
      <c r="BC385" s="164"/>
      <c r="BD385" s="164"/>
      <c r="BE385" s="164"/>
    </row>
    <row r="386" spans="1:57" x14ac:dyDescent="0.25">
      <c r="A386" s="126"/>
      <c r="B386" s="126" t="s">
        <v>1844</v>
      </c>
      <c r="C386" s="126"/>
      <c r="D386" s="126"/>
      <c r="E386" s="126"/>
      <c r="F386" s="127">
        <v>797</v>
      </c>
      <c r="G386" s="128" t="s">
        <v>1293</v>
      </c>
      <c r="H386" s="129">
        <v>1</v>
      </c>
      <c r="I386" s="130"/>
      <c r="J386" s="130">
        <v>30</v>
      </c>
      <c r="K386" s="130"/>
      <c r="L386" s="131">
        <v>0</v>
      </c>
      <c r="M386" s="161" t="s">
        <v>2</v>
      </c>
      <c r="N386" s="162"/>
      <c r="O386" s="162" t="s">
        <v>1649</v>
      </c>
      <c r="P386" s="132" t="s">
        <v>1596</v>
      </c>
      <c r="Q386" s="163" t="str">
        <f>MaBM</f>
        <v>CTCA</v>
      </c>
      <c r="R386" s="163" t="str">
        <f>MaKhoa</f>
        <v>KCT</v>
      </c>
      <c r="S386" s="125" t="str">
        <f t="shared" si="5"/>
        <v>KCT-CTCA</v>
      </c>
      <c r="T386" s="164"/>
      <c r="U386" s="164"/>
      <c r="V386" s="164"/>
      <c r="W386" s="164"/>
      <c r="X386" s="164"/>
      <c r="Y386" s="164"/>
      <c r="Z386" s="164"/>
      <c r="AA386" s="164"/>
      <c r="AB386" s="164"/>
      <c r="AC386" s="164"/>
      <c r="AD386" s="164"/>
      <c r="AE386" s="164"/>
      <c r="AF386" s="164"/>
      <c r="AG386" s="164"/>
      <c r="AH386" s="164"/>
      <c r="AI386" s="164"/>
      <c r="AJ386" s="164"/>
      <c r="AK386" s="164"/>
      <c r="AL386" s="164"/>
      <c r="AM386" s="164"/>
      <c r="AN386" s="164"/>
      <c r="AO386" s="164"/>
      <c r="AP386" s="164"/>
      <c r="AQ386" s="164"/>
      <c r="AR386" s="164"/>
      <c r="AS386" s="164"/>
      <c r="AT386" s="164"/>
      <c r="AU386" s="164"/>
      <c r="AV386" s="164"/>
      <c r="AW386" s="164"/>
      <c r="AX386" s="164"/>
      <c r="AY386" s="164"/>
      <c r="AZ386" s="164"/>
      <c r="BA386" s="164"/>
      <c r="BB386" s="164"/>
      <c r="BC386" s="164"/>
      <c r="BD386" s="164"/>
      <c r="BE386" s="164"/>
    </row>
    <row r="387" spans="1:57" x14ac:dyDescent="0.25">
      <c r="A387" s="126" t="s">
        <v>366</v>
      </c>
      <c r="B387" s="126"/>
      <c r="C387" s="126"/>
      <c r="D387" s="126" t="s">
        <v>367</v>
      </c>
      <c r="E387" s="126"/>
      <c r="F387" s="127">
        <v>164</v>
      </c>
      <c r="G387" s="128" t="s">
        <v>368</v>
      </c>
      <c r="H387" s="129">
        <v>3</v>
      </c>
      <c r="I387" s="130">
        <v>45</v>
      </c>
      <c r="J387" s="130"/>
      <c r="K387" s="130"/>
      <c r="L387" s="131">
        <v>0</v>
      </c>
      <c r="M387" s="165" t="s">
        <v>1484</v>
      </c>
      <c r="N387" s="162">
        <v>75</v>
      </c>
      <c r="O387" s="162" t="s">
        <v>1649</v>
      </c>
      <c r="P387" s="132" t="s">
        <v>1596</v>
      </c>
      <c r="Q387" s="163" t="str">
        <f>MaBM</f>
        <v>CTCA</v>
      </c>
      <c r="R387" s="163" t="str">
        <f>MaKhoa</f>
        <v>KCT</v>
      </c>
      <c r="S387" s="125" t="str">
        <f t="shared" si="5"/>
        <v>KCT-CTCA</v>
      </c>
      <c r="T387" s="164"/>
      <c r="U387" s="164"/>
      <c r="V387" s="164"/>
      <c r="W387" s="164"/>
      <c r="X387" s="164"/>
      <c r="Y387" s="164"/>
      <c r="Z387" s="164"/>
      <c r="AA387" s="164"/>
      <c r="AB387" s="164"/>
      <c r="AC387" s="164"/>
      <c r="AD387" s="164"/>
      <c r="AE387" s="164"/>
      <c r="AF387" s="164"/>
      <c r="AG387" s="164"/>
      <c r="AH387" s="164"/>
      <c r="AI387" s="164" t="s">
        <v>21</v>
      </c>
      <c r="AJ387" s="164"/>
      <c r="AK387" s="164"/>
      <c r="AL387" s="164"/>
      <c r="AM387" s="164"/>
      <c r="AN387" s="164"/>
      <c r="AO387" s="164"/>
      <c r="AP387" s="164"/>
      <c r="AQ387" s="164"/>
      <c r="AR387" s="164"/>
      <c r="AS387" s="164"/>
      <c r="AT387" s="164"/>
      <c r="AU387" s="164"/>
      <c r="AV387" s="164"/>
      <c r="AW387" s="164"/>
      <c r="AX387" s="164"/>
      <c r="AY387" s="164"/>
      <c r="AZ387" s="164"/>
      <c r="BA387" s="164"/>
      <c r="BB387" s="164" t="s">
        <v>21</v>
      </c>
      <c r="BC387" s="164"/>
      <c r="BD387" s="164"/>
      <c r="BE387" s="164"/>
    </row>
    <row r="388" spans="1:57" x14ac:dyDescent="0.25">
      <c r="A388" s="126" t="s">
        <v>1144</v>
      </c>
      <c r="B388" s="126" t="s">
        <v>1144</v>
      </c>
      <c r="C388" s="126"/>
      <c r="D388" s="126"/>
      <c r="E388" s="126"/>
      <c r="F388" s="127">
        <v>577</v>
      </c>
      <c r="G388" s="128" t="s">
        <v>1145</v>
      </c>
      <c r="H388" s="129">
        <v>2</v>
      </c>
      <c r="I388" s="130">
        <v>30</v>
      </c>
      <c r="J388" s="130"/>
      <c r="K388" s="130"/>
      <c r="L388" s="131">
        <v>0</v>
      </c>
      <c r="M388" s="165"/>
      <c r="N388" s="162"/>
      <c r="O388" s="162" t="s">
        <v>1682</v>
      </c>
      <c r="P388" s="132" t="s">
        <v>1596</v>
      </c>
      <c r="Q388" s="163" t="str">
        <f>MaBM</f>
        <v>CTCC</v>
      </c>
      <c r="R388" s="163" t="str">
        <f>MaKhoa</f>
        <v>KCT</v>
      </c>
      <c r="S388" s="125" t="str">
        <f t="shared" ref="S388:S451" si="6">+R388&amp;"-"&amp;Q388</f>
        <v>KCT-CTCC</v>
      </c>
      <c r="T388" s="164"/>
      <c r="U388" s="164" t="s">
        <v>21</v>
      </c>
      <c r="V388" s="164"/>
      <c r="W388" s="164"/>
      <c r="X388" s="164"/>
      <c r="Y388" s="164"/>
      <c r="Z388" s="164"/>
      <c r="AA388" s="164"/>
      <c r="AB388" s="164"/>
      <c r="AC388" s="164"/>
      <c r="AD388" s="164"/>
      <c r="AE388" s="164"/>
      <c r="AF388" s="164"/>
      <c r="AG388" s="164"/>
      <c r="AH388" s="164"/>
      <c r="AI388" s="164"/>
      <c r="AJ388" s="164"/>
      <c r="AK388" s="164"/>
      <c r="AL388" s="164"/>
      <c r="AM388" s="164"/>
      <c r="AN388" s="164"/>
      <c r="AO388" s="164"/>
      <c r="AP388" s="164"/>
      <c r="AQ388" s="164"/>
      <c r="AR388" s="164"/>
      <c r="AS388" s="164"/>
      <c r="AT388" s="164"/>
      <c r="AU388" s="164"/>
      <c r="AV388" s="164"/>
      <c r="AW388" s="164"/>
      <c r="AX388" s="164"/>
      <c r="AY388" s="164"/>
      <c r="AZ388" s="164"/>
      <c r="BA388" s="164"/>
      <c r="BB388" s="164"/>
      <c r="BC388" s="164"/>
      <c r="BD388" s="164"/>
      <c r="BE388" s="164"/>
    </row>
    <row r="389" spans="1:57" x14ac:dyDescent="0.25">
      <c r="A389" s="126" t="s">
        <v>630</v>
      </c>
      <c r="B389" s="126"/>
      <c r="C389" s="126"/>
      <c r="D389" s="126"/>
      <c r="E389" s="126"/>
      <c r="F389" s="127">
        <v>311</v>
      </c>
      <c r="G389" s="128" t="s">
        <v>631</v>
      </c>
      <c r="H389" s="129">
        <v>4</v>
      </c>
      <c r="I389" s="130">
        <v>60</v>
      </c>
      <c r="J389" s="130"/>
      <c r="K389" s="130"/>
      <c r="L389" s="131">
        <v>0</v>
      </c>
      <c r="M389" s="165"/>
      <c r="N389" s="162"/>
      <c r="O389" s="162" t="s">
        <v>1682</v>
      </c>
      <c r="P389" s="132" t="s">
        <v>1596</v>
      </c>
      <c r="Q389" s="163" t="str">
        <f>MaBM</f>
        <v>CTCC</v>
      </c>
      <c r="R389" s="163" t="str">
        <f>MaKhoa</f>
        <v>KCT</v>
      </c>
      <c r="S389" s="125" t="str">
        <f t="shared" si="6"/>
        <v>KCT-CTCC</v>
      </c>
      <c r="T389" s="164"/>
      <c r="U389" s="164" t="s">
        <v>20</v>
      </c>
      <c r="V389" s="164"/>
      <c r="W389" s="164"/>
      <c r="X389" s="164"/>
      <c r="Y389" s="164"/>
      <c r="Z389" s="164"/>
      <c r="AA389" s="164"/>
      <c r="AB389" s="164"/>
      <c r="AC389" s="164"/>
      <c r="AD389" s="164"/>
      <c r="AE389" s="164"/>
      <c r="AF389" s="164"/>
      <c r="AG389" s="164"/>
      <c r="AH389" s="164"/>
      <c r="AI389" s="164"/>
      <c r="AJ389" s="164"/>
      <c r="AK389" s="164"/>
      <c r="AL389" s="164"/>
      <c r="AM389" s="164"/>
      <c r="AN389" s="164"/>
      <c r="AO389" s="164"/>
      <c r="AP389" s="164"/>
      <c r="AQ389" s="164"/>
      <c r="AR389" s="164"/>
      <c r="AS389" s="164"/>
      <c r="AT389" s="164"/>
      <c r="AU389" s="164"/>
      <c r="AV389" s="164"/>
      <c r="AW389" s="164"/>
      <c r="AX389" s="164"/>
      <c r="AY389" s="164"/>
      <c r="AZ389" s="164"/>
      <c r="BA389" s="164"/>
      <c r="BB389" s="164"/>
      <c r="BC389" s="164"/>
      <c r="BD389" s="164"/>
      <c r="BE389" s="164"/>
    </row>
    <row r="390" spans="1:57" x14ac:dyDescent="0.25">
      <c r="A390" s="126"/>
      <c r="B390" s="126" t="s">
        <v>632</v>
      </c>
      <c r="C390" s="126"/>
      <c r="D390" s="126" t="s">
        <v>634</v>
      </c>
      <c r="E390" s="126"/>
      <c r="F390" s="127">
        <v>312</v>
      </c>
      <c r="G390" s="128" t="s">
        <v>631</v>
      </c>
      <c r="H390" s="129">
        <v>2</v>
      </c>
      <c r="I390" s="130">
        <v>30</v>
      </c>
      <c r="J390" s="130"/>
      <c r="K390" s="130"/>
      <c r="L390" s="131">
        <v>0</v>
      </c>
      <c r="M390" s="165"/>
      <c r="N390" s="162"/>
      <c r="O390" s="162" t="s">
        <v>1682</v>
      </c>
      <c r="P390" s="132" t="s">
        <v>1596</v>
      </c>
      <c r="Q390" s="163" t="str">
        <f>MaBM</f>
        <v>CTCC</v>
      </c>
      <c r="R390" s="163" t="str">
        <f>MaKhoa</f>
        <v>KCT</v>
      </c>
      <c r="S390" s="125" t="str">
        <f t="shared" si="6"/>
        <v>KCT-CTCC</v>
      </c>
      <c r="T390" s="164"/>
      <c r="U390" s="164"/>
      <c r="V390" s="164"/>
      <c r="W390" s="164"/>
      <c r="X390" s="164"/>
      <c r="Y390" s="164"/>
      <c r="Z390" s="164"/>
      <c r="AA390" s="164"/>
      <c r="AB390" s="164"/>
      <c r="AC390" s="164"/>
      <c r="AD390" s="164"/>
      <c r="AE390" s="164"/>
      <c r="AF390" s="164"/>
      <c r="AG390" s="164"/>
      <c r="AH390" s="164"/>
      <c r="AI390" s="164"/>
      <c r="AJ390" s="164"/>
      <c r="AK390" s="164"/>
      <c r="AL390" s="164"/>
      <c r="AM390" s="164"/>
      <c r="AN390" s="164" t="s">
        <v>20</v>
      </c>
      <c r="AO390" s="164"/>
      <c r="AP390" s="164"/>
      <c r="AQ390" s="164"/>
      <c r="AR390" s="164"/>
      <c r="AS390" s="164"/>
      <c r="AT390" s="164"/>
      <c r="AU390" s="164"/>
      <c r="AV390" s="164"/>
      <c r="AW390" s="164"/>
      <c r="AX390" s="164"/>
      <c r="AY390" s="164"/>
      <c r="AZ390" s="164"/>
      <c r="BA390" s="164"/>
      <c r="BB390" s="164"/>
      <c r="BC390" s="164"/>
      <c r="BD390" s="164"/>
      <c r="BE390" s="164"/>
    </row>
    <row r="391" spans="1:57" x14ac:dyDescent="0.25">
      <c r="A391" s="126" t="s">
        <v>515</v>
      </c>
      <c r="B391" s="126" t="s">
        <v>515</v>
      </c>
      <c r="C391" s="126"/>
      <c r="D391" s="126" t="s">
        <v>516</v>
      </c>
      <c r="E391" s="126"/>
      <c r="F391" s="127">
        <v>239</v>
      </c>
      <c r="G391" s="128" t="s">
        <v>517</v>
      </c>
      <c r="H391" s="129">
        <v>2</v>
      </c>
      <c r="I391" s="130">
        <v>30</v>
      </c>
      <c r="J391" s="130"/>
      <c r="K391" s="130"/>
      <c r="L391" s="131">
        <v>0</v>
      </c>
      <c r="M391" s="165"/>
      <c r="N391" s="162"/>
      <c r="O391" s="162" t="s">
        <v>1682</v>
      </c>
      <c r="P391" s="132" t="s">
        <v>1596</v>
      </c>
      <c r="Q391" s="163" t="str">
        <f>MaBM</f>
        <v>CTCC</v>
      </c>
      <c r="R391" s="163" t="str">
        <f>MaKhoa</f>
        <v>KCT</v>
      </c>
      <c r="S391" s="125" t="str">
        <f t="shared" si="6"/>
        <v>KCT-CTCC</v>
      </c>
      <c r="T391" s="164"/>
      <c r="U391" s="164"/>
      <c r="V391" s="164"/>
      <c r="W391" s="164"/>
      <c r="X391" s="164"/>
      <c r="Y391" s="164"/>
      <c r="Z391" s="164"/>
      <c r="AA391" s="164"/>
      <c r="AB391" s="164"/>
      <c r="AC391" s="164"/>
      <c r="AD391" s="164"/>
      <c r="AE391" s="164"/>
      <c r="AF391" s="164"/>
      <c r="AG391" s="164"/>
      <c r="AH391" s="164"/>
      <c r="AI391" s="164" t="s">
        <v>21</v>
      </c>
      <c r="AJ391" s="164"/>
      <c r="AK391" s="164"/>
      <c r="AL391" s="164"/>
      <c r="AM391" s="164"/>
      <c r="AN391" s="164"/>
      <c r="AO391" s="164"/>
      <c r="AP391" s="164"/>
      <c r="AQ391" s="164"/>
      <c r="AR391" s="164"/>
      <c r="AS391" s="164"/>
      <c r="AT391" s="164"/>
      <c r="AU391" s="164"/>
      <c r="AV391" s="164"/>
      <c r="AW391" s="164"/>
      <c r="AX391" s="164"/>
      <c r="AY391" s="164"/>
      <c r="AZ391" s="164"/>
      <c r="BA391" s="164"/>
      <c r="BB391" s="164" t="s">
        <v>21</v>
      </c>
      <c r="BC391" s="164"/>
      <c r="BD391" s="164"/>
      <c r="BE391" s="164"/>
    </row>
    <row r="392" spans="1:57" x14ac:dyDescent="0.25">
      <c r="A392" s="126" t="s">
        <v>635</v>
      </c>
      <c r="B392" s="126"/>
      <c r="C392" s="126"/>
      <c r="D392" s="126" t="s">
        <v>636</v>
      </c>
      <c r="E392" s="126"/>
      <c r="F392" s="127">
        <v>315</v>
      </c>
      <c r="G392" s="128" t="s">
        <v>637</v>
      </c>
      <c r="H392" s="129">
        <v>3</v>
      </c>
      <c r="I392" s="130">
        <v>45</v>
      </c>
      <c r="J392" s="130"/>
      <c r="K392" s="130"/>
      <c r="L392" s="131">
        <v>0</v>
      </c>
      <c r="M392" s="165"/>
      <c r="N392" s="162"/>
      <c r="O392" s="162" t="s">
        <v>1682</v>
      </c>
      <c r="P392" s="132" t="s">
        <v>1596</v>
      </c>
      <c r="Q392" s="163" t="str">
        <f>MaBM</f>
        <v>CTCC</v>
      </c>
      <c r="R392" s="163" t="str">
        <f>MaKhoa</f>
        <v>KCT</v>
      </c>
      <c r="S392" s="125" t="str">
        <f t="shared" si="6"/>
        <v>KCT-CTCC</v>
      </c>
      <c r="T392" s="164"/>
      <c r="U392" s="164" t="s">
        <v>20</v>
      </c>
      <c r="V392" s="164"/>
      <c r="W392" s="164"/>
      <c r="X392" s="164"/>
      <c r="Y392" s="164"/>
      <c r="Z392" s="164"/>
      <c r="AA392" s="164"/>
      <c r="AB392" s="164"/>
      <c r="AC392" s="164"/>
      <c r="AD392" s="164"/>
      <c r="AE392" s="164"/>
      <c r="AF392" s="164"/>
      <c r="AG392" s="164"/>
      <c r="AH392" s="164"/>
      <c r="AI392" s="164"/>
      <c r="AJ392" s="164"/>
      <c r="AK392" s="164"/>
      <c r="AL392" s="164"/>
      <c r="AM392" s="164"/>
      <c r="AN392" s="164" t="s">
        <v>20</v>
      </c>
      <c r="AO392" s="164"/>
      <c r="AP392" s="164"/>
      <c r="AQ392" s="164"/>
      <c r="AR392" s="164"/>
      <c r="AS392" s="164"/>
      <c r="AT392" s="164"/>
      <c r="AU392" s="164"/>
      <c r="AV392" s="164"/>
      <c r="AW392" s="164"/>
      <c r="AX392" s="164"/>
      <c r="AY392" s="164"/>
      <c r="AZ392" s="164"/>
      <c r="BA392" s="164"/>
      <c r="BB392" s="164"/>
      <c r="BC392" s="164"/>
      <c r="BD392" s="164"/>
      <c r="BE392" s="164"/>
    </row>
    <row r="393" spans="1:57" x14ac:dyDescent="0.25">
      <c r="A393" s="126"/>
      <c r="B393" s="126" t="s">
        <v>638</v>
      </c>
      <c r="C393" s="126"/>
      <c r="D393" s="126"/>
      <c r="E393" s="126"/>
      <c r="F393" s="127">
        <v>316</v>
      </c>
      <c r="G393" s="128" t="s">
        <v>637</v>
      </c>
      <c r="H393" s="129">
        <v>2</v>
      </c>
      <c r="I393" s="130">
        <v>30</v>
      </c>
      <c r="J393" s="130"/>
      <c r="K393" s="130"/>
      <c r="L393" s="131">
        <v>0</v>
      </c>
      <c r="M393" s="165"/>
      <c r="N393" s="162"/>
      <c r="O393" s="162" t="s">
        <v>1682</v>
      </c>
      <c r="P393" s="132" t="s">
        <v>1596</v>
      </c>
      <c r="Q393" s="163" t="str">
        <f>MaBM</f>
        <v>CTCC</v>
      </c>
      <c r="R393" s="163" t="str">
        <f>MaKhoa</f>
        <v>KCT</v>
      </c>
      <c r="S393" s="125" t="str">
        <f t="shared" si="6"/>
        <v>KCT-CTCC</v>
      </c>
      <c r="T393" s="164"/>
      <c r="U393" s="164"/>
      <c r="V393" s="164"/>
      <c r="W393" s="164"/>
      <c r="X393" s="164"/>
      <c r="Y393" s="164"/>
      <c r="Z393" s="164"/>
      <c r="AA393" s="164"/>
      <c r="AB393" s="164"/>
      <c r="AC393" s="164"/>
      <c r="AD393" s="164"/>
      <c r="AE393" s="164"/>
      <c r="AF393" s="164"/>
      <c r="AG393" s="164"/>
      <c r="AH393" s="164"/>
      <c r="AI393" s="164"/>
      <c r="AJ393" s="164"/>
      <c r="AK393" s="164"/>
      <c r="AL393" s="164"/>
      <c r="AM393" s="164"/>
      <c r="AN393" s="164"/>
      <c r="AO393" s="164"/>
      <c r="AP393" s="164"/>
      <c r="AQ393" s="164"/>
      <c r="AR393" s="164"/>
      <c r="AS393" s="164"/>
      <c r="AT393" s="164"/>
      <c r="AU393" s="164"/>
      <c r="AV393" s="164"/>
      <c r="AW393" s="164"/>
      <c r="AX393" s="164"/>
      <c r="AY393" s="164"/>
      <c r="AZ393" s="164"/>
      <c r="BA393" s="164"/>
      <c r="BB393" s="164"/>
      <c r="BC393" s="164"/>
      <c r="BD393" s="164"/>
      <c r="BE393" s="164"/>
    </row>
    <row r="394" spans="1:57" x14ac:dyDescent="0.25">
      <c r="A394" s="126" t="s">
        <v>640</v>
      </c>
      <c r="B394" s="126"/>
      <c r="C394" s="126"/>
      <c r="D394" s="126" t="s">
        <v>641</v>
      </c>
      <c r="E394" s="126"/>
      <c r="F394" s="127">
        <v>318</v>
      </c>
      <c r="G394" s="128" t="s">
        <v>2412</v>
      </c>
      <c r="H394" s="129">
        <v>2</v>
      </c>
      <c r="I394" s="130">
        <v>30</v>
      </c>
      <c r="J394" s="130"/>
      <c r="K394" s="130"/>
      <c r="L394" s="131">
        <v>0</v>
      </c>
      <c r="M394" s="165" t="s">
        <v>1484</v>
      </c>
      <c r="N394" s="162"/>
      <c r="O394" s="162" t="s">
        <v>1682</v>
      </c>
      <c r="P394" s="132" t="s">
        <v>1596</v>
      </c>
      <c r="Q394" s="163" t="str">
        <f>MaBM</f>
        <v>CTCC</v>
      </c>
      <c r="R394" s="163" t="str">
        <f>MaKhoa</f>
        <v>KCT</v>
      </c>
      <c r="S394" s="125" t="str">
        <f t="shared" si="6"/>
        <v>KCT-CTCC</v>
      </c>
      <c r="T394" s="164"/>
      <c r="U394" s="164" t="s">
        <v>20</v>
      </c>
      <c r="V394" s="164"/>
      <c r="W394" s="164"/>
      <c r="X394" s="164"/>
      <c r="Y394" s="164"/>
      <c r="Z394" s="164"/>
      <c r="AA394" s="164"/>
      <c r="AB394" s="164"/>
      <c r="AC394" s="164"/>
      <c r="AD394" s="164"/>
      <c r="AE394" s="164"/>
      <c r="AF394" s="164"/>
      <c r="AG394" s="164"/>
      <c r="AH394" s="164"/>
      <c r="AI394" s="164"/>
      <c r="AJ394" s="164"/>
      <c r="AK394" s="164"/>
      <c r="AL394" s="164"/>
      <c r="AM394" s="164"/>
      <c r="AN394" s="164" t="s">
        <v>20</v>
      </c>
      <c r="AO394" s="164"/>
      <c r="AP394" s="164"/>
      <c r="AQ394" s="164"/>
      <c r="AR394" s="164"/>
      <c r="AS394" s="164"/>
      <c r="AT394" s="164"/>
      <c r="AU394" s="164"/>
      <c r="AV394" s="164"/>
      <c r="AW394" s="164"/>
      <c r="AX394" s="164"/>
      <c r="AY394" s="164"/>
      <c r="AZ394" s="164"/>
      <c r="BA394" s="164"/>
      <c r="BB394" s="164"/>
      <c r="BC394" s="164"/>
      <c r="BD394" s="164"/>
      <c r="BE394" s="164"/>
    </row>
    <row r="395" spans="1:57" x14ac:dyDescent="0.25">
      <c r="A395" s="126" t="s">
        <v>622</v>
      </c>
      <c r="B395" s="126"/>
      <c r="C395" s="126"/>
      <c r="D395" s="126" t="s">
        <v>623</v>
      </c>
      <c r="E395" s="126"/>
      <c r="F395" s="127">
        <v>307</v>
      </c>
      <c r="G395" s="128" t="s">
        <v>2413</v>
      </c>
      <c r="H395" s="129">
        <v>2</v>
      </c>
      <c r="I395" s="130">
        <v>30</v>
      </c>
      <c r="J395" s="130"/>
      <c r="K395" s="130"/>
      <c r="L395" s="131">
        <v>0</v>
      </c>
      <c r="M395" s="165" t="s">
        <v>1484</v>
      </c>
      <c r="N395" s="162"/>
      <c r="O395" s="162" t="s">
        <v>1682</v>
      </c>
      <c r="P395" s="132" t="s">
        <v>1596</v>
      </c>
      <c r="Q395" s="163" t="str">
        <f>MaBM</f>
        <v>CTCC</v>
      </c>
      <c r="R395" s="163" t="str">
        <f>MaKhoa</f>
        <v>KCT</v>
      </c>
      <c r="S395" s="125" t="str">
        <f t="shared" si="6"/>
        <v>KCT-CTCC</v>
      </c>
      <c r="T395" s="164"/>
      <c r="U395" s="164" t="s">
        <v>20</v>
      </c>
      <c r="V395" s="164"/>
      <c r="W395" s="164"/>
      <c r="X395" s="164"/>
      <c r="Y395" s="164"/>
      <c r="Z395" s="164"/>
      <c r="AA395" s="164"/>
      <c r="AB395" s="164"/>
      <c r="AC395" s="164"/>
      <c r="AD395" s="164"/>
      <c r="AE395" s="164"/>
      <c r="AF395" s="164"/>
      <c r="AG395" s="164"/>
      <c r="AH395" s="164"/>
      <c r="AI395" s="164"/>
      <c r="AJ395" s="164"/>
      <c r="AK395" s="164"/>
      <c r="AL395" s="164"/>
      <c r="AM395" s="164"/>
      <c r="AN395" s="164" t="s">
        <v>20</v>
      </c>
      <c r="AO395" s="164"/>
      <c r="AP395" s="164"/>
      <c r="AQ395" s="164"/>
      <c r="AR395" s="164"/>
      <c r="AS395" s="164"/>
      <c r="AT395" s="164"/>
      <c r="AU395" s="164"/>
      <c r="AV395" s="164"/>
      <c r="AW395" s="164"/>
      <c r="AX395" s="164"/>
      <c r="AY395" s="164"/>
      <c r="AZ395" s="164"/>
      <c r="BA395" s="164"/>
      <c r="BB395" s="164"/>
      <c r="BC395" s="164"/>
      <c r="BD395" s="164"/>
      <c r="BE395" s="164"/>
    </row>
    <row r="396" spans="1:57" x14ac:dyDescent="0.25">
      <c r="A396" s="126" t="s">
        <v>633</v>
      </c>
      <c r="B396" s="126" t="s">
        <v>633</v>
      </c>
      <c r="C396" s="126"/>
      <c r="D396" s="126"/>
      <c r="E396" s="126"/>
      <c r="F396" s="127">
        <v>313</v>
      </c>
      <c r="G396" s="128" t="s">
        <v>1700</v>
      </c>
      <c r="H396" s="129">
        <v>2</v>
      </c>
      <c r="I396" s="130"/>
      <c r="J396" s="130"/>
      <c r="K396" s="130">
        <v>90</v>
      </c>
      <c r="L396" s="131">
        <v>0</v>
      </c>
      <c r="M396" s="161" t="s">
        <v>1511</v>
      </c>
      <c r="N396" s="162"/>
      <c r="O396" s="162" t="s">
        <v>1682</v>
      </c>
      <c r="P396" s="132" t="s">
        <v>1596</v>
      </c>
      <c r="Q396" s="163" t="str">
        <f>MaBM</f>
        <v>CTCC</v>
      </c>
      <c r="R396" s="163" t="str">
        <f>MaKhoa</f>
        <v>KCT</v>
      </c>
      <c r="S396" s="125" t="str">
        <f t="shared" si="6"/>
        <v>KCT-CTCC</v>
      </c>
      <c r="T396" s="164"/>
      <c r="U396" s="164" t="s">
        <v>20</v>
      </c>
      <c r="V396" s="164"/>
      <c r="W396" s="164"/>
      <c r="X396" s="164"/>
      <c r="Y396" s="164"/>
      <c r="Z396" s="164"/>
      <c r="AA396" s="164"/>
      <c r="AB396" s="164"/>
      <c r="AC396" s="164"/>
      <c r="AD396" s="164"/>
      <c r="AE396" s="164"/>
      <c r="AF396" s="164"/>
      <c r="AG396" s="164"/>
      <c r="AH396" s="164"/>
      <c r="AI396" s="164"/>
      <c r="AJ396" s="164"/>
      <c r="AK396" s="164"/>
      <c r="AL396" s="164"/>
      <c r="AM396" s="164"/>
      <c r="AN396" s="164"/>
      <c r="AO396" s="164"/>
      <c r="AP396" s="164"/>
      <c r="AQ396" s="164"/>
      <c r="AR396" s="164"/>
      <c r="AS396" s="164"/>
      <c r="AT396" s="164"/>
      <c r="AU396" s="164"/>
      <c r="AV396" s="164"/>
      <c r="AW396" s="164"/>
      <c r="AX396" s="164"/>
      <c r="AY396" s="164"/>
      <c r="AZ396" s="164"/>
      <c r="BA396" s="164"/>
      <c r="BB396" s="164"/>
      <c r="BC396" s="164"/>
      <c r="BD396" s="164"/>
      <c r="BE396" s="164"/>
    </row>
    <row r="397" spans="1:57" x14ac:dyDescent="0.25">
      <c r="A397" s="126"/>
      <c r="B397" s="126"/>
      <c r="C397" s="126"/>
      <c r="D397" s="126" t="s">
        <v>1701</v>
      </c>
      <c r="E397" s="126"/>
      <c r="F397" s="127">
        <v>314</v>
      </c>
      <c r="G397" s="128" t="s">
        <v>1700</v>
      </c>
      <c r="H397" s="129">
        <v>1</v>
      </c>
      <c r="I397" s="130"/>
      <c r="J397" s="130"/>
      <c r="K397" s="130">
        <v>45</v>
      </c>
      <c r="L397" s="131">
        <v>0</v>
      </c>
      <c r="M397" s="161" t="s">
        <v>1511</v>
      </c>
      <c r="N397" s="162"/>
      <c r="O397" s="162" t="s">
        <v>1682</v>
      </c>
      <c r="P397" s="132" t="s">
        <v>1596</v>
      </c>
      <c r="Q397" s="163" t="str">
        <f>MaBM</f>
        <v>CTCC</v>
      </c>
      <c r="R397" s="163" t="str">
        <f>MaKhoa</f>
        <v>KCT</v>
      </c>
      <c r="S397" s="125" t="str">
        <f t="shared" si="6"/>
        <v>KCT-CTCC</v>
      </c>
      <c r="T397" s="164"/>
      <c r="U397" s="164"/>
      <c r="V397" s="164"/>
      <c r="W397" s="164"/>
      <c r="X397" s="164"/>
      <c r="Y397" s="164"/>
      <c r="Z397" s="164"/>
      <c r="AA397" s="164"/>
      <c r="AB397" s="164"/>
      <c r="AC397" s="164"/>
      <c r="AD397" s="164"/>
      <c r="AE397" s="164"/>
      <c r="AF397" s="164"/>
      <c r="AG397" s="164"/>
      <c r="AH397" s="164"/>
      <c r="AI397" s="164"/>
      <c r="AJ397" s="164"/>
      <c r="AK397" s="164"/>
      <c r="AL397" s="164"/>
      <c r="AM397" s="164"/>
      <c r="AN397" s="164" t="s">
        <v>20</v>
      </c>
      <c r="AO397" s="164"/>
      <c r="AP397" s="164"/>
      <c r="AQ397" s="164"/>
      <c r="AR397" s="164"/>
      <c r="AS397" s="164"/>
      <c r="AT397" s="164"/>
      <c r="AU397" s="164"/>
      <c r="AV397" s="164"/>
      <c r="AW397" s="164"/>
      <c r="AX397" s="164"/>
      <c r="AY397" s="164"/>
      <c r="AZ397" s="164"/>
      <c r="BA397" s="164"/>
      <c r="BB397" s="164"/>
      <c r="BC397" s="164"/>
      <c r="BD397" s="164"/>
      <c r="BE397" s="164"/>
    </row>
    <row r="398" spans="1:57" x14ac:dyDescent="0.25">
      <c r="A398" s="126" t="s">
        <v>1801</v>
      </c>
      <c r="B398" s="126"/>
      <c r="C398" s="126"/>
      <c r="D398" s="126" t="s">
        <v>1802</v>
      </c>
      <c r="E398" s="126"/>
      <c r="F398" s="127">
        <v>749</v>
      </c>
      <c r="G398" s="128" t="s">
        <v>2414</v>
      </c>
      <c r="H398" s="129">
        <v>1</v>
      </c>
      <c r="I398" s="130"/>
      <c r="J398" s="130"/>
      <c r="K398" s="130">
        <v>45</v>
      </c>
      <c r="L398" s="131">
        <v>0</v>
      </c>
      <c r="M398" s="161" t="s">
        <v>1511</v>
      </c>
      <c r="N398" s="162"/>
      <c r="O398" s="162" t="s">
        <v>1682</v>
      </c>
      <c r="P398" s="132" t="s">
        <v>1596</v>
      </c>
      <c r="Q398" s="163" t="str">
        <f>MaBM</f>
        <v>CTCC</v>
      </c>
      <c r="R398" s="163" t="str">
        <f>MaKhoa</f>
        <v>KCT</v>
      </c>
      <c r="S398" s="125" t="str">
        <f t="shared" si="6"/>
        <v>KCT-CTCC</v>
      </c>
      <c r="T398" s="164"/>
      <c r="U398" s="164" t="s">
        <v>20</v>
      </c>
      <c r="V398" s="164"/>
      <c r="W398" s="164"/>
      <c r="X398" s="164"/>
      <c r="Y398" s="164"/>
      <c r="Z398" s="164"/>
      <c r="AA398" s="164"/>
      <c r="AB398" s="164"/>
      <c r="AC398" s="164"/>
      <c r="AD398" s="164"/>
      <c r="AE398" s="164"/>
      <c r="AF398" s="164"/>
      <c r="AG398" s="164"/>
      <c r="AH398" s="164"/>
      <c r="AI398" s="164"/>
      <c r="AJ398" s="164"/>
      <c r="AK398" s="164"/>
      <c r="AL398" s="164"/>
      <c r="AM398" s="164"/>
      <c r="AN398" s="164" t="s">
        <v>20</v>
      </c>
      <c r="AO398" s="164"/>
      <c r="AP398" s="164"/>
      <c r="AQ398" s="164"/>
      <c r="AR398" s="164"/>
      <c r="AS398" s="164"/>
      <c r="AT398" s="164"/>
      <c r="AU398" s="164"/>
      <c r="AV398" s="164"/>
      <c r="AW398" s="164"/>
      <c r="AX398" s="164"/>
      <c r="AY398" s="164"/>
      <c r="AZ398" s="164"/>
      <c r="BA398" s="164"/>
      <c r="BB398" s="164"/>
      <c r="BC398" s="164"/>
      <c r="BD398" s="164"/>
      <c r="BE398" s="164"/>
    </row>
    <row r="399" spans="1:57" x14ac:dyDescent="0.25">
      <c r="A399" s="126" t="s">
        <v>1798</v>
      </c>
      <c r="B399" s="126"/>
      <c r="C399" s="126"/>
      <c r="D399" s="126" t="s">
        <v>1799</v>
      </c>
      <c r="E399" s="126"/>
      <c r="F399" s="127">
        <v>748</v>
      </c>
      <c r="G399" s="128" t="s">
        <v>1800</v>
      </c>
      <c r="H399" s="129">
        <v>1</v>
      </c>
      <c r="I399" s="130"/>
      <c r="J399" s="130"/>
      <c r="K399" s="130">
        <v>45</v>
      </c>
      <c r="L399" s="131">
        <v>0</v>
      </c>
      <c r="M399" s="161" t="s">
        <v>1511</v>
      </c>
      <c r="N399" s="162"/>
      <c r="O399" s="162" t="s">
        <v>1682</v>
      </c>
      <c r="P399" s="132" t="s">
        <v>1596</v>
      </c>
      <c r="Q399" s="163" t="str">
        <f>MaBM</f>
        <v>CTCC</v>
      </c>
      <c r="R399" s="163" t="str">
        <f>MaKhoa</f>
        <v>KCT</v>
      </c>
      <c r="S399" s="125" t="str">
        <f t="shared" si="6"/>
        <v>KCT-CTCC</v>
      </c>
      <c r="T399" s="164"/>
      <c r="U399" s="164" t="s">
        <v>20</v>
      </c>
      <c r="V399" s="164"/>
      <c r="W399" s="164"/>
      <c r="X399" s="164"/>
      <c r="Y399" s="164"/>
      <c r="Z399" s="164"/>
      <c r="AA399" s="164"/>
      <c r="AB399" s="164"/>
      <c r="AC399" s="164"/>
      <c r="AD399" s="164"/>
      <c r="AE399" s="164"/>
      <c r="AF399" s="164"/>
      <c r="AG399" s="164"/>
      <c r="AH399" s="164"/>
      <c r="AI399" s="164"/>
      <c r="AJ399" s="164"/>
      <c r="AK399" s="164"/>
      <c r="AL399" s="164"/>
      <c r="AM399" s="164"/>
      <c r="AN399" s="164" t="s">
        <v>20</v>
      </c>
      <c r="AO399" s="164"/>
      <c r="AP399" s="164"/>
      <c r="AQ399" s="164"/>
      <c r="AR399" s="164"/>
      <c r="AS399" s="164"/>
      <c r="AT399" s="164"/>
      <c r="AU399" s="164"/>
      <c r="AV399" s="164"/>
      <c r="AW399" s="164"/>
      <c r="AX399" s="164"/>
      <c r="AY399" s="164"/>
      <c r="AZ399" s="164"/>
      <c r="BA399" s="164"/>
      <c r="BB399" s="164"/>
      <c r="BC399" s="164"/>
      <c r="BD399" s="164"/>
      <c r="BE399" s="164"/>
    </row>
    <row r="400" spans="1:57" ht="25.5" x14ac:dyDescent="0.25">
      <c r="A400" s="126" t="s">
        <v>649</v>
      </c>
      <c r="B400" s="126" t="s">
        <v>649</v>
      </c>
      <c r="C400" s="126"/>
      <c r="D400" s="126"/>
      <c r="E400" s="126"/>
      <c r="F400" s="127">
        <v>325</v>
      </c>
      <c r="G400" s="128" t="s">
        <v>1697</v>
      </c>
      <c r="H400" s="129">
        <v>2</v>
      </c>
      <c r="I400" s="130"/>
      <c r="J400" s="130"/>
      <c r="K400" s="130">
        <v>90</v>
      </c>
      <c r="L400" s="131">
        <v>0</v>
      </c>
      <c r="M400" s="161" t="s">
        <v>1511</v>
      </c>
      <c r="N400" s="162"/>
      <c r="O400" s="162" t="s">
        <v>1682</v>
      </c>
      <c r="P400" s="132" t="s">
        <v>1596</v>
      </c>
      <c r="Q400" s="163" t="str">
        <f>MaBM</f>
        <v>CTCC</v>
      </c>
      <c r="R400" s="163" t="str">
        <f>MaKhoa</f>
        <v>KCT</v>
      </c>
      <c r="S400" s="125" t="str">
        <f t="shared" si="6"/>
        <v>KCT-CTCC</v>
      </c>
      <c r="T400" s="164"/>
      <c r="U400" s="164" t="s">
        <v>20</v>
      </c>
      <c r="V400" s="164"/>
      <c r="W400" s="164"/>
      <c r="X400" s="164"/>
      <c r="Y400" s="164"/>
      <c r="Z400" s="164"/>
      <c r="AA400" s="164"/>
      <c r="AB400" s="164"/>
      <c r="AC400" s="164"/>
      <c r="AD400" s="164"/>
      <c r="AE400" s="164"/>
      <c r="AF400" s="164"/>
      <c r="AG400" s="164"/>
      <c r="AH400" s="164"/>
      <c r="AI400" s="164"/>
      <c r="AJ400" s="164"/>
      <c r="AK400" s="164"/>
      <c r="AL400" s="164"/>
      <c r="AM400" s="164"/>
      <c r="AN400" s="164"/>
      <c r="AO400" s="164"/>
      <c r="AP400" s="164"/>
      <c r="AQ400" s="164"/>
      <c r="AR400" s="164"/>
      <c r="AS400" s="164"/>
      <c r="AT400" s="164"/>
      <c r="AU400" s="164"/>
      <c r="AV400" s="164"/>
      <c r="AW400" s="164"/>
      <c r="AX400" s="164"/>
      <c r="AY400" s="164"/>
      <c r="AZ400" s="164"/>
      <c r="BA400" s="164"/>
      <c r="BB400" s="164"/>
      <c r="BC400" s="164"/>
      <c r="BD400" s="164"/>
      <c r="BE400" s="164"/>
    </row>
    <row r="401" spans="1:57" ht="25.5" x14ac:dyDescent="0.25">
      <c r="A401" s="126"/>
      <c r="B401" s="126"/>
      <c r="C401" s="126"/>
      <c r="D401" s="126" t="s">
        <v>1854</v>
      </c>
      <c r="E401" s="126"/>
      <c r="F401" s="127">
        <v>805</v>
      </c>
      <c r="G401" s="128" t="s">
        <v>1697</v>
      </c>
      <c r="H401" s="129">
        <v>1</v>
      </c>
      <c r="I401" s="130"/>
      <c r="J401" s="130"/>
      <c r="K401" s="130">
        <v>45</v>
      </c>
      <c r="L401" s="131">
        <v>0</v>
      </c>
      <c r="M401" s="161" t="s">
        <v>1511</v>
      </c>
      <c r="N401" s="162"/>
      <c r="O401" s="162" t="s">
        <v>1682</v>
      </c>
      <c r="P401" s="132" t="s">
        <v>1596</v>
      </c>
      <c r="Q401" s="163" t="str">
        <f>MaBM</f>
        <v>CTCC</v>
      </c>
      <c r="R401" s="163" t="str">
        <f>MaKhoa</f>
        <v>KCT</v>
      </c>
      <c r="S401" s="125" t="str">
        <f t="shared" si="6"/>
        <v>KCT-CTCC</v>
      </c>
      <c r="T401" s="164"/>
      <c r="U401" s="164"/>
      <c r="V401" s="164"/>
      <c r="W401" s="164"/>
      <c r="X401" s="164"/>
      <c r="Y401" s="164"/>
      <c r="Z401" s="164"/>
      <c r="AA401" s="164"/>
      <c r="AB401" s="164"/>
      <c r="AC401" s="164"/>
      <c r="AD401" s="164"/>
      <c r="AE401" s="164"/>
      <c r="AF401" s="164"/>
      <c r="AG401" s="164"/>
      <c r="AH401" s="164"/>
      <c r="AI401" s="164"/>
      <c r="AJ401" s="164"/>
      <c r="AK401" s="164"/>
      <c r="AL401" s="164"/>
      <c r="AM401" s="164"/>
      <c r="AN401" s="164" t="s">
        <v>20</v>
      </c>
      <c r="AO401" s="164"/>
      <c r="AP401" s="164"/>
      <c r="AQ401" s="164"/>
      <c r="AR401" s="164"/>
      <c r="AS401" s="164"/>
      <c r="AT401" s="164"/>
      <c r="AU401" s="164"/>
      <c r="AV401" s="164"/>
      <c r="AW401" s="164"/>
      <c r="AX401" s="164"/>
      <c r="AY401" s="164"/>
      <c r="AZ401" s="164"/>
      <c r="BA401" s="164"/>
      <c r="BB401" s="164"/>
      <c r="BC401" s="164"/>
      <c r="BD401" s="164"/>
      <c r="BE401" s="164"/>
    </row>
    <row r="402" spans="1:57" x14ac:dyDescent="0.25">
      <c r="A402" s="126" t="s">
        <v>1450</v>
      </c>
      <c r="B402" s="126" t="s">
        <v>1450</v>
      </c>
      <c r="C402" s="126"/>
      <c r="D402" s="126"/>
      <c r="E402" s="126"/>
      <c r="F402" s="127">
        <v>714</v>
      </c>
      <c r="G402" s="128" t="s">
        <v>1444</v>
      </c>
      <c r="H402" s="129">
        <v>8</v>
      </c>
      <c r="I402" s="130"/>
      <c r="J402" s="130"/>
      <c r="K402" s="130">
        <v>480</v>
      </c>
      <c r="L402" s="131">
        <v>0</v>
      </c>
      <c r="M402" s="161" t="s">
        <v>1511</v>
      </c>
      <c r="N402" s="162"/>
      <c r="O402" s="162" t="s">
        <v>1682</v>
      </c>
      <c r="P402" s="132" t="s">
        <v>1596</v>
      </c>
      <c r="Q402" s="163" t="str">
        <f>MaBM</f>
        <v>CTCC</v>
      </c>
      <c r="R402" s="163" t="str">
        <f>MaKhoa</f>
        <v>KCT</v>
      </c>
      <c r="S402" s="125" t="str">
        <f t="shared" si="6"/>
        <v>KCT-CTCC</v>
      </c>
      <c r="T402" s="164"/>
      <c r="U402" s="164" t="s">
        <v>20</v>
      </c>
      <c r="V402" s="164"/>
      <c r="W402" s="164"/>
      <c r="X402" s="164"/>
      <c r="Y402" s="164"/>
      <c r="Z402" s="164"/>
      <c r="AA402" s="164"/>
      <c r="AB402" s="164"/>
      <c r="AC402" s="164"/>
      <c r="AD402" s="164"/>
      <c r="AE402" s="164"/>
      <c r="AF402" s="164"/>
      <c r="AG402" s="164"/>
      <c r="AH402" s="164"/>
      <c r="AI402" s="164"/>
      <c r="AJ402" s="164"/>
      <c r="AK402" s="164"/>
      <c r="AL402" s="164"/>
      <c r="AM402" s="164"/>
      <c r="AN402" s="164"/>
      <c r="AO402" s="164"/>
      <c r="AP402" s="164"/>
      <c r="AQ402" s="164"/>
      <c r="AR402" s="164"/>
      <c r="AS402" s="164"/>
      <c r="AT402" s="164"/>
      <c r="AU402" s="164"/>
      <c r="AV402" s="164"/>
      <c r="AW402" s="164"/>
      <c r="AX402" s="164"/>
      <c r="AY402" s="164"/>
      <c r="AZ402" s="164"/>
      <c r="BA402" s="164"/>
      <c r="BB402" s="164"/>
      <c r="BC402" s="164"/>
      <c r="BD402" s="164"/>
      <c r="BE402" s="164"/>
    </row>
    <row r="403" spans="1:57" x14ac:dyDescent="0.25">
      <c r="A403" s="126"/>
      <c r="B403" s="126"/>
      <c r="C403" s="126"/>
      <c r="D403" s="126" t="s">
        <v>1453</v>
      </c>
      <c r="E403" s="126"/>
      <c r="F403" s="127">
        <v>717</v>
      </c>
      <c r="G403" s="128" t="s">
        <v>1444</v>
      </c>
      <c r="H403" s="129">
        <v>4</v>
      </c>
      <c r="I403" s="130"/>
      <c r="J403" s="130"/>
      <c r="K403" s="130">
        <v>240</v>
      </c>
      <c r="L403" s="131">
        <v>0</v>
      </c>
      <c r="M403" s="161" t="s">
        <v>1511</v>
      </c>
      <c r="N403" s="162"/>
      <c r="O403" s="162" t="s">
        <v>1682</v>
      </c>
      <c r="P403" s="132" t="s">
        <v>1596</v>
      </c>
      <c r="Q403" s="163" t="str">
        <f>MaBM</f>
        <v>CTCC</v>
      </c>
      <c r="R403" s="163" t="str">
        <f>MaKhoa</f>
        <v>KCT</v>
      </c>
      <c r="S403" s="125" t="str">
        <f t="shared" si="6"/>
        <v>KCT-CTCC</v>
      </c>
      <c r="T403" s="164"/>
      <c r="U403" s="164"/>
      <c r="V403" s="164"/>
      <c r="W403" s="164"/>
      <c r="X403" s="164"/>
      <c r="Y403" s="164"/>
      <c r="Z403" s="164"/>
      <c r="AA403" s="164"/>
      <c r="AB403" s="164"/>
      <c r="AC403" s="164"/>
      <c r="AD403" s="164"/>
      <c r="AE403" s="164"/>
      <c r="AF403" s="164"/>
      <c r="AG403" s="164"/>
      <c r="AH403" s="164"/>
      <c r="AI403" s="164"/>
      <c r="AJ403" s="164"/>
      <c r="AK403" s="164"/>
      <c r="AL403" s="164"/>
      <c r="AM403" s="164"/>
      <c r="AN403" s="164" t="s">
        <v>20</v>
      </c>
      <c r="AO403" s="164"/>
      <c r="AP403" s="164"/>
      <c r="AQ403" s="164"/>
      <c r="AR403" s="164"/>
      <c r="AS403" s="164"/>
      <c r="AT403" s="164"/>
      <c r="AU403" s="164"/>
      <c r="AV403" s="164"/>
      <c r="AW403" s="164"/>
      <c r="AX403" s="164"/>
      <c r="AY403" s="164"/>
      <c r="AZ403" s="164"/>
      <c r="BA403" s="164"/>
      <c r="BB403" s="164"/>
      <c r="BC403" s="164"/>
      <c r="BD403" s="164"/>
      <c r="BE403" s="164"/>
    </row>
    <row r="404" spans="1:57" x14ac:dyDescent="0.25">
      <c r="A404" s="126" t="s">
        <v>639</v>
      </c>
      <c r="B404" s="126" t="s">
        <v>639</v>
      </c>
      <c r="C404" s="126"/>
      <c r="D404" s="126"/>
      <c r="E404" s="126"/>
      <c r="F404" s="127">
        <v>317</v>
      </c>
      <c r="G404" s="128" t="s">
        <v>1702</v>
      </c>
      <c r="H404" s="129">
        <v>2</v>
      </c>
      <c r="I404" s="130"/>
      <c r="J404" s="130"/>
      <c r="K404" s="130">
        <v>90</v>
      </c>
      <c r="L404" s="131">
        <v>0</v>
      </c>
      <c r="M404" s="161" t="s">
        <v>1511</v>
      </c>
      <c r="N404" s="162"/>
      <c r="O404" s="162" t="s">
        <v>1682</v>
      </c>
      <c r="P404" s="132" t="s">
        <v>1596</v>
      </c>
      <c r="Q404" s="163" t="str">
        <f>MaBM</f>
        <v>CTCC</v>
      </c>
      <c r="R404" s="163" t="str">
        <f>MaKhoa</f>
        <v>KCT</v>
      </c>
      <c r="S404" s="125" t="str">
        <f t="shared" si="6"/>
        <v>KCT-CTCC</v>
      </c>
      <c r="T404" s="164"/>
      <c r="U404" s="164" t="s">
        <v>20</v>
      </c>
      <c r="V404" s="164"/>
      <c r="W404" s="164"/>
      <c r="X404" s="164"/>
      <c r="Y404" s="164"/>
      <c r="Z404" s="164"/>
      <c r="AA404" s="164"/>
      <c r="AB404" s="164"/>
      <c r="AC404" s="164"/>
      <c r="AD404" s="164"/>
      <c r="AE404" s="164"/>
      <c r="AF404" s="164"/>
      <c r="AG404" s="164"/>
      <c r="AH404" s="164"/>
      <c r="AI404" s="164"/>
      <c r="AJ404" s="164"/>
      <c r="AK404" s="164"/>
      <c r="AL404" s="164"/>
      <c r="AM404" s="164"/>
      <c r="AN404" s="164"/>
      <c r="AO404" s="164"/>
      <c r="AP404" s="164"/>
      <c r="AQ404" s="164"/>
      <c r="AR404" s="164"/>
      <c r="AS404" s="164"/>
      <c r="AT404" s="164"/>
      <c r="AU404" s="164"/>
      <c r="AV404" s="164"/>
      <c r="AW404" s="164"/>
      <c r="AX404" s="164"/>
      <c r="AY404" s="164"/>
      <c r="AZ404" s="164"/>
      <c r="BA404" s="164"/>
      <c r="BB404" s="164"/>
      <c r="BC404" s="164"/>
      <c r="BD404" s="164"/>
      <c r="BE404" s="164"/>
    </row>
    <row r="405" spans="1:57" x14ac:dyDescent="0.25">
      <c r="A405" s="126" t="s">
        <v>1142</v>
      </c>
      <c r="B405" s="126" t="s">
        <v>1142</v>
      </c>
      <c r="C405" s="126"/>
      <c r="D405" s="126"/>
      <c r="E405" s="126"/>
      <c r="F405" s="127">
        <v>576</v>
      </c>
      <c r="G405" s="128" t="s">
        <v>1143</v>
      </c>
      <c r="H405" s="129">
        <v>2</v>
      </c>
      <c r="I405" s="130">
        <v>30</v>
      </c>
      <c r="J405" s="130"/>
      <c r="K405" s="130"/>
      <c r="L405" s="131">
        <v>0</v>
      </c>
      <c r="M405" s="165"/>
      <c r="N405" s="162"/>
      <c r="O405" s="162" t="s">
        <v>1682</v>
      </c>
      <c r="P405" s="132" t="s">
        <v>1596</v>
      </c>
      <c r="Q405" s="163" t="str">
        <f>MaBM</f>
        <v>CTCC</v>
      </c>
      <c r="R405" s="163" t="str">
        <f>MaKhoa</f>
        <v>KCT</v>
      </c>
      <c r="S405" s="125" t="str">
        <f t="shared" si="6"/>
        <v>KCT-CTCC</v>
      </c>
      <c r="T405" s="164"/>
      <c r="U405" s="164" t="s">
        <v>21</v>
      </c>
      <c r="V405" s="164"/>
      <c r="W405" s="164"/>
      <c r="X405" s="164"/>
      <c r="Y405" s="164"/>
      <c r="Z405" s="164"/>
      <c r="AA405" s="164"/>
      <c r="AB405" s="164"/>
      <c r="AC405" s="164"/>
      <c r="AD405" s="164"/>
      <c r="AE405" s="164"/>
      <c r="AF405" s="164"/>
      <c r="AG405" s="164"/>
      <c r="AH405" s="164"/>
      <c r="AI405" s="164"/>
      <c r="AJ405" s="164"/>
      <c r="AK405" s="164"/>
      <c r="AL405" s="164"/>
      <c r="AM405" s="164"/>
      <c r="AN405" s="164"/>
      <c r="AO405" s="164"/>
      <c r="AP405" s="164"/>
      <c r="AQ405" s="164"/>
      <c r="AR405" s="164"/>
      <c r="AS405" s="164"/>
      <c r="AT405" s="164"/>
      <c r="AU405" s="164"/>
      <c r="AV405" s="164"/>
      <c r="AW405" s="164"/>
      <c r="AX405" s="164"/>
      <c r="AY405" s="164"/>
      <c r="AZ405" s="164"/>
      <c r="BA405" s="164"/>
      <c r="BB405" s="164"/>
      <c r="BC405" s="164"/>
      <c r="BD405" s="164"/>
      <c r="BE405" s="164"/>
    </row>
    <row r="406" spans="1:57" x14ac:dyDescent="0.25">
      <c r="A406" s="126" t="s">
        <v>624</v>
      </c>
      <c r="B406" s="126"/>
      <c r="C406" s="126"/>
      <c r="D406" s="126" t="s">
        <v>625</v>
      </c>
      <c r="E406" s="126"/>
      <c r="F406" s="127">
        <v>308</v>
      </c>
      <c r="G406" s="128" t="s">
        <v>626</v>
      </c>
      <c r="H406" s="129">
        <v>2</v>
      </c>
      <c r="I406" s="130">
        <v>30</v>
      </c>
      <c r="J406" s="130"/>
      <c r="K406" s="130"/>
      <c r="L406" s="131">
        <v>0</v>
      </c>
      <c r="M406" s="165" t="s">
        <v>1484</v>
      </c>
      <c r="N406" s="162"/>
      <c r="O406" s="162" t="s">
        <v>1682</v>
      </c>
      <c r="P406" s="132" t="s">
        <v>1596</v>
      </c>
      <c r="Q406" s="163" t="str">
        <f>MaBM</f>
        <v>CTCC</v>
      </c>
      <c r="R406" s="163" t="str">
        <f>MaKhoa</f>
        <v>KCT</v>
      </c>
      <c r="S406" s="125" t="str">
        <f t="shared" si="6"/>
        <v>KCT-CTCC</v>
      </c>
      <c r="T406" s="164"/>
      <c r="U406" s="164" t="s">
        <v>20</v>
      </c>
      <c r="V406" s="164"/>
      <c r="W406" s="164"/>
      <c r="X406" s="164"/>
      <c r="Y406" s="164"/>
      <c r="Z406" s="164"/>
      <c r="AA406" s="164"/>
      <c r="AB406" s="164"/>
      <c r="AC406" s="164"/>
      <c r="AD406" s="164"/>
      <c r="AE406" s="164"/>
      <c r="AF406" s="164"/>
      <c r="AG406" s="164"/>
      <c r="AH406" s="164"/>
      <c r="AI406" s="164"/>
      <c r="AJ406" s="164"/>
      <c r="AK406" s="164"/>
      <c r="AL406" s="164"/>
      <c r="AM406" s="164"/>
      <c r="AN406" s="164" t="s">
        <v>20</v>
      </c>
      <c r="AO406" s="164"/>
      <c r="AP406" s="164"/>
      <c r="AQ406" s="164"/>
      <c r="AR406" s="164"/>
      <c r="AS406" s="164"/>
      <c r="AT406" s="164"/>
      <c r="AU406" s="164"/>
      <c r="AV406" s="164"/>
      <c r="AW406" s="164"/>
      <c r="AX406" s="164"/>
      <c r="AY406" s="164"/>
      <c r="AZ406" s="164"/>
      <c r="BA406" s="164"/>
      <c r="BB406" s="164"/>
      <c r="BC406" s="164"/>
      <c r="BD406" s="164"/>
      <c r="BE406" s="164"/>
    </row>
    <row r="407" spans="1:57" x14ac:dyDescent="0.25">
      <c r="A407" s="126"/>
      <c r="B407" s="126" t="s">
        <v>646</v>
      </c>
      <c r="C407" s="126"/>
      <c r="D407" s="126"/>
      <c r="E407" s="126"/>
      <c r="F407" s="127">
        <v>322</v>
      </c>
      <c r="G407" s="128" t="s">
        <v>615</v>
      </c>
      <c r="H407" s="129">
        <v>2</v>
      </c>
      <c r="I407" s="130">
        <v>30</v>
      </c>
      <c r="J407" s="130"/>
      <c r="K407" s="130"/>
      <c r="L407" s="131">
        <v>0</v>
      </c>
      <c r="M407" s="165"/>
      <c r="N407" s="162"/>
      <c r="O407" s="162" t="s">
        <v>1682</v>
      </c>
      <c r="P407" s="132" t="s">
        <v>1596</v>
      </c>
      <c r="Q407" s="163" t="str">
        <f>MaBM</f>
        <v>CTCC</v>
      </c>
      <c r="R407" s="163" t="str">
        <f>MaKhoa</f>
        <v>KCT</v>
      </c>
      <c r="S407" s="125" t="str">
        <f t="shared" si="6"/>
        <v>KCT-CTCC</v>
      </c>
      <c r="T407" s="164"/>
      <c r="U407" s="164"/>
      <c r="V407" s="164"/>
      <c r="W407" s="164"/>
      <c r="X407" s="164"/>
      <c r="Y407" s="164"/>
      <c r="Z407" s="164"/>
      <c r="AA407" s="164"/>
      <c r="AB407" s="164"/>
      <c r="AC407" s="164"/>
      <c r="AD407" s="164"/>
      <c r="AE407" s="164"/>
      <c r="AF407" s="164"/>
      <c r="AG407" s="164"/>
      <c r="AH407" s="164"/>
      <c r="AI407" s="164"/>
      <c r="AJ407" s="164"/>
      <c r="AK407" s="164"/>
      <c r="AL407" s="164"/>
      <c r="AM407" s="164"/>
      <c r="AN407" s="164"/>
      <c r="AO407" s="164"/>
      <c r="AP407" s="164"/>
      <c r="AQ407" s="164"/>
      <c r="AR407" s="164"/>
      <c r="AS407" s="164"/>
      <c r="AT407" s="164"/>
      <c r="AU407" s="164"/>
      <c r="AV407" s="164"/>
      <c r="AW407" s="164"/>
      <c r="AX407" s="164"/>
      <c r="AY407" s="164"/>
      <c r="AZ407" s="164"/>
      <c r="BA407" s="164"/>
      <c r="BB407" s="164"/>
      <c r="BC407" s="164"/>
      <c r="BD407" s="164"/>
      <c r="BE407" s="164"/>
    </row>
    <row r="408" spans="1:57" x14ac:dyDescent="0.25">
      <c r="A408" s="126" t="s">
        <v>642</v>
      </c>
      <c r="B408" s="126"/>
      <c r="C408" s="126"/>
      <c r="D408" s="126" t="s">
        <v>643</v>
      </c>
      <c r="E408" s="126"/>
      <c r="F408" s="127">
        <v>319</v>
      </c>
      <c r="G408" s="128" t="s">
        <v>608</v>
      </c>
      <c r="H408" s="129">
        <v>2</v>
      </c>
      <c r="I408" s="130">
        <v>30</v>
      </c>
      <c r="J408" s="130"/>
      <c r="K408" s="130"/>
      <c r="L408" s="131">
        <v>0</v>
      </c>
      <c r="M408" s="165" t="s">
        <v>1484</v>
      </c>
      <c r="N408" s="162"/>
      <c r="O408" s="162" t="s">
        <v>1682</v>
      </c>
      <c r="P408" s="132" t="s">
        <v>1596</v>
      </c>
      <c r="Q408" s="163" t="str">
        <f>MaBM</f>
        <v>CTCC</v>
      </c>
      <c r="R408" s="163" t="str">
        <f>MaKhoa</f>
        <v>KCT</v>
      </c>
      <c r="S408" s="125" t="str">
        <f t="shared" si="6"/>
        <v>KCT-CTCC</v>
      </c>
      <c r="T408" s="164"/>
      <c r="U408" s="164" t="s">
        <v>20</v>
      </c>
      <c r="V408" s="164"/>
      <c r="W408" s="164"/>
      <c r="X408" s="164"/>
      <c r="Y408" s="164"/>
      <c r="Z408" s="164"/>
      <c r="AA408" s="164"/>
      <c r="AB408" s="164"/>
      <c r="AC408" s="164"/>
      <c r="AD408" s="164"/>
      <c r="AE408" s="164"/>
      <c r="AF408" s="164"/>
      <c r="AG408" s="164"/>
      <c r="AH408" s="164"/>
      <c r="AI408" s="164"/>
      <c r="AJ408" s="164"/>
      <c r="AK408" s="164"/>
      <c r="AL408" s="164"/>
      <c r="AM408" s="164"/>
      <c r="AN408" s="164" t="s">
        <v>20</v>
      </c>
      <c r="AO408" s="164"/>
      <c r="AP408" s="164"/>
      <c r="AQ408" s="164"/>
      <c r="AR408" s="164"/>
      <c r="AS408" s="164"/>
      <c r="AT408" s="164"/>
      <c r="AU408" s="164"/>
      <c r="AV408" s="164"/>
      <c r="AW408" s="164"/>
      <c r="AX408" s="164"/>
      <c r="AY408" s="164"/>
      <c r="AZ408" s="164"/>
      <c r="BA408" s="164"/>
      <c r="BB408" s="164"/>
      <c r="BC408" s="164"/>
      <c r="BD408" s="164"/>
      <c r="BE408" s="164"/>
    </row>
    <row r="409" spans="1:57" x14ac:dyDescent="0.25">
      <c r="A409" s="126" t="s">
        <v>644</v>
      </c>
      <c r="B409" s="126"/>
      <c r="C409" s="126"/>
      <c r="D409" s="126"/>
      <c r="E409" s="126"/>
      <c r="F409" s="127">
        <v>320</v>
      </c>
      <c r="G409" s="128" t="s">
        <v>611</v>
      </c>
      <c r="H409" s="129">
        <v>3</v>
      </c>
      <c r="I409" s="130">
        <v>45</v>
      </c>
      <c r="J409" s="130"/>
      <c r="K409" s="130"/>
      <c r="L409" s="131">
        <v>0</v>
      </c>
      <c r="M409" s="165"/>
      <c r="N409" s="162"/>
      <c r="O409" s="162" t="s">
        <v>1682</v>
      </c>
      <c r="P409" s="132" t="s">
        <v>1596</v>
      </c>
      <c r="Q409" s="163" t="str">
        <f>MaBM</f>
        <v>CTCC</v>
      </c>
      <c r="R409" s="163" t="str">
        <f>MaKhoa</f>
        <v>KCT</v>
      </c>
      <c r="S409" s="125" t="str">
        <f t="shared" si="6"/>
        <v>KCT-CTCC</v>
      </c>
      <c r="T409" s="164"/>
      <c r="U409" s="164" t="s">
        <v>20</v>
      </c>
      <c r="V409" s="164"/>
      <c r="W409" s="164"/>
      <c r="X409" s="164"/>
      <c r="Y409" s="164"/>
      <c r="Z409" s="164"/>
      <c r="AA409" s="164"/>
      <c r="AB409" s="164"/>
      <c r="AC409" s="164"/>
      <c r="AD409" s="164"/>
      <c r="AE409" s="164"/>
      <c r="AF409" s="164"/>
      <c r="AG409" s="164"/>
      <c r="AH409" s="164"/>
      <c r="AI409" s="164"/>
      <c r="AJ409" s="164"/>
      <c r="AK409" s="164"/>
      <c r="AL409" s="164"/>
      <c r="AM409" s="164"/>
      <c r="AN409" s="164"/>
      <c r="AO409" s="164"/>
      <c r="AP409" s="164"/>
      <c r="AQ409" s="164"/>
      <c r="AR409" s="164"/>
      <c r="AS409" s="164"/>
      <c r="AT409" s="164"/>
      <c r="AU409" s="164"/>
      <c r="AV409" s="164"/>
      <c r="AW409" s="164"/>
      <c r="AX409" s="164"/>
      <c r="AY409" s="164"/>
      <c r="AZ409" s="164"/>
      <c r="BA409" s="164"/>
      <c r="BB409" s="164"/>
      <c r="BC409" s="164"/>
      <c r="BD409" s="164"/>
      <c r="BE409" s="164"/>
    </row>
    <row r="410" spans="1:57" x14ac:dyDescent="0.25">
      <c r="A410" s="126"/>
      <c r="B410" s="126"/>
      <c r="C410" s="126"/>
      <c r="D410" s="126" t="s">
        <v>645</v>
      </c>
      <c r="E410" s="126"/>
      <c r="F410" s="127">
        <v>321</v>
      </c>
      <c r="G410" s="128" t="s">
        <v>611</v>
      </c>
      <c r="H410" s="129">
        <v>2</v>
      </c>
      <c r="I410" s="130">
        <v>30</v>
      </c>
      <c r="J410" s="130"/>
      <c r="K410" s="130"/>
      <c r="L410" s="131">
        <v>0</v>
      </c>
      <c r="M410" s="165"/>
      <c r="N410" s="162"/>
      <c r="O410" s="162" t="s">
        <v>1682</v>
      </c>
      <c r="P410" s="132" t="s">
        <v>1596</v>
      </c>
      <c r="Q410" s="163" t="str">
        <f>MaBM</f>
        <v>CTCC</v>
      </c>
      <c r="R410" s="163" t="str">
        <f>MaKhoa</f>
        <v>KCT</v>
      </c>
      <c r="S410" s="125" t="str">
        <f t="shared" si="6"/>
        <v>KCT-CTCC</v>
      </c>
      <c r="T410" s="164"/>
      <c r="U410" s="164"/>
      <c r="V410" s="164"/>
      <c r="W410" s="164"/>
      <c r="X410" s="164"/>
      <c r="Y410" s="164"/>
      <c r="Z410" s="164"/>
      <c r="AA410" s="164"/>
      <c r="AB410" s="164"/>
      <c r="AC410" s="164"/>
      <c r="AD410" s="164"/>
      <c r="AE410" s="164"/>
      <c r="AF410" s="164"/>
      <c r="AG410" s="164"/>
      <c r="AH410" s="164"/>
      <c r="AI410" s="164"/>
      <c r="AJ410" s="164"/>
      <c r="AK410" s="164"/>
      <c r="AL410" s="164"/>
      <c r="AM410" s="164"/>
      <c r="AN410" s="164" t="s">
        <v>20</v>
      </c>
      <c r="AO410" s="164"/>
      <c r="AP410" s="164"/>
      <c r="AQ410" s="164"/>
      <c r="AR410" s="164"/>
      <c r="AS410" s="164"/>
      <c r="AT410" s="164"/>
      <c r="AU410" s="164"/>
      <c r="AV410" s="164"/>
      <c r="AW410" s="164"/>
      <c r="AX410" s="164"/>
      <c r="AY410" s="164"/>
      <c r="AZ410" s="164"/>
      <c r="BA410" s="164"/>
      <c r="BB410" s="164"/>
      <c r="BC410" s="164"/>
      <c r="BD410" s="164"/>
      <c r="BE410" s="164"/>
    </row>
    <row r="411" spans="1:57" x14ac:dyDescent="0.25">
      <c r="A411" s="126" t="s">
        <v>651</v>
      </c>
      <c r="B411" s="126"/>
      <c r="C411" s="126"/>
      <c r="D411" s="126" t="s">
        <v>652</v>
      </c>
      <c r="E411" s="126"/>
      <c r="F411" s="127">
        <v>327</v>
      </c>
      <c r="G411" s="128" t="s">
        <v>653</v>
      </c>
      <c r="H411" s="129">
        <v>2</v>
      </c>
      <c r="I411" s="141">
        <v>30</v>
      </c>
      <c r="J411" s="130"/>
      <c r="K411" s="130"/>
      <c r="L411" s="131">
        <v>0</v>
      </c>
      <c r="M411" s="165"/>
      <c r="N411" s="162"/>
      <c r="O411" s="162" t="s">
        <v>1682</v>
      </c>
      <c r="P411" s="132" t="s">
        <v>1596</v>
      </c>
      <c r="Q411" s="163" t="str">
        <f>MaBM</f>
        <v>CTCC</v>
      </c>
      <c r="R411" s="163" t="str">
        <f>MaKhoa</f>
        <v>KCT</v>
      </c>
      <c r="S411" s="125" t="str">
        <f t="shared" si="6"/>
        <v>KCT-CTCC</v>
      </c>
      <c r="T411" s="164"/>
      <c r="U411" s="164" t="s">
        <v>20</v>
      </c>
      <c r="V411" s="164"/>
      <c r="W411" s="164"/>
      <c r="X411" s="164"/>
      <c r="Y411" s="164"/>
      <c r="Z411" s="164"/>
      <c r="AA411" s="164"/>
      <c r="AB411" s="164"/>
      <c r="AC411" s="164"/>
      <c r="AD411" s="164"/>
      <c r="AE411" s="164"/>
      <c r="AF411" s="164"/>
      <c r="AG411" s="164"/>
      <c r="AH411" s="164"/>
      <c r="AI411" s="164"/>
      <c r="AJ411" s="164"/>
      <c r="AK411" s="164"/>
      <c r="AL411" s="164"/>
      <c r="AM411" s="164"/>
      <c r="AN411" s="164" t="s">
        <v>20</v>
      </c>
      <c r="AO411" s="164"/>
      <c r="AP411" s="164"/>
      <c r="AQ411" s="164"/>
      <c r="AR411" s="164"/>
      <c r="AS411" s="164"/>
      <c r="AT411" s="164"/>
      <c r="AU411" s="164"/>
      <c r="AV411" s="164"/>
      <c r="AW411" s="164"/>
      <c r="AX411" s="164"/>
      <c r="AY411" s="164"/>
      <c r="AZ411" s="164"/>
      <c r="BA411" s="164"/>
      <c r="BB411" s="164"/>
      <c r="BC411" s="164"/>
      <c r="BD411" s="164"/>
      <c r="BE411" s="164"/>
    </row>
    <row r="412" spans="1:57" x14ac:dyDescent="0.25">
      <c r="A412" s="126" t="s">
        <v>627</v>
      </c>
      <c r="B412" s="126"/>
      <c r="C412" s="126"/>
      <c r="D412" s="126" t="s">
        <v>628</v>
      </c>
      <c r="E412" s="126"/>
      <c r="F412" s="127">
        <v>309</v>
      </c>
      <c r="G412" s="128" t="s">
        <v>629</v>
      </c>
      <c r="H412" s="129">
        <v>2</v>
      </c>
      <c r="I412" s="130">
        <v>30</v>
      </c>
      <c r="J412" s="130"/>
      <c r="K412" s="130"/>
      <c r="L412" s="131">
        <v>0</v>
      </c>
      <c r="M412" s="165" t="s">
        <v>1484</v>
      </c>
      <c r="N412" s="162"/>
      <c r="O412" s="162" t="s">
        <v>1682</v>
      </c>
      <c r="P412" s="132" t="s">
        <v>1596</v>
      </c>
      <c r="Q412" s="163" t="str">
        <f>MaBM</f>
        <v>CTCC</v>
      </c>
      <c r="R412" s="163" t="str">
        <f>MaKhoa</f>
        <v>KCT</v>
      </c>
      <c r="S412" s="125" t="str">
        <f t="shared" si="6"/>
        <v>KCT-CTCC</v>
      </c>
      <c r="T412" s="164"/>
      <c r="U412" s="164" t="s">
        <v>20</v>
      </c>
      <c r="V412" s="164"/>
      <c r="W412" s="164"/>
      <c r="X412" s="164"/>
      <c r="Y412" s="164"/>
      <c r="Z412" s="164"/>
      <c r="AA412" s="164"/>
      <c r="AB412" s="164"/>
      <c r="AC412" s="164"/>
      <c r="AD412" s="164"/>
      <c r="AE412" s="164"/>
      <c r="AF412" s="164"/>
      <c r="AG412" s="164"/>
      <c r="AH412" s="164"/>
      <c r="AI412" s="164"/>
      <c r="AJ412" s="164"/>
      <c r="AK412" s="164"/>
      <c r="AL412" s="164"/>
      <c r="AM412" s="164"/>
      <c r="AN412" s="164" t="s">
        <v>20</v>
      </c>
      <c r="AO412" s="164"/>
      <c r="AP412" s="164"/>
      <c r="AQ412" s="164"/>
      <c r="AR412" s="164"/>
      <c r="AS412" s="164"/>
      <c r="AT412" s="164"/>
      <c r="AU412" s="164"/>
      <c r="AV412" s="164"/>
      <c r="AW412" s="164"/>
      <c r="AX412" s="164"/>
      <c r="AY412" s="164"/>
      <c r="AZ412" s="164"/>
      <c r="BA412" s="164"/>
      <c r="BB412" s="164"/>
      <c r="BC412" s="164"/>
      <c r="BD412" s="164"/>
      <c r="BE412" s="164"/>
    </row>
    <row r="413" spans="1:57" x14ac:dyDescent="0.25">
      <c r="A413" s="126" t="s">
        <v>1120</v>
      </c>
      <c r="B413" s="126" t="s">
        <v>1744</v>
      </c>
      <c r="C413" s="126"/>
      <c r="D413" s="126" t="s">
        <v>1121</v>
      </c>
      <c r="E413" s="126"/>
      <c r="F413" s="127">
        <v>566</v>
      </c>
      <c r="G413" s="128" t="s">
        <v>467</v>
      </c>
      <c r="H413" s="129">
        <v>2</v>
      </c>
      <c r="I413" s="130">
        <v>15</v>
      </c>
      <c r="J413" s="130">
        <v>30</v>
      </c>
      <c r="K413" s="130"/>
      <c r="L413" s="131">
        <v>0</v>
      </c>
      <c r="M413" s="161" t="s">
        <v>2</v>
      </c>
      <c r="N413" s="162"/>
      <c r="O413" s="162" t="s">
        <v>2262</v>
      </c>
      <c r="P413" s="132" t="s">
        <v>1596</v>
      </c>
      <c r="Q413" s="163" t="str">
        <f>MaBM</f>
        <v>CTUD</v>
      </c>
      <c r="R413" s="163" t="str">
        <f>MaKhoa</f>
        <v>KCT</v>
      </c>
      <c r="S413" s="125" t="str">
        <f t="shared" si="6"/>
        <v>KCT-CTUD</v>
      </c>
      <c r="T413" s="164"/>
      <c r="U413" s="164" t="s">
        <v>20</v>
      </c>
      <c r="V413" s="164"/>
      <c r="W413" s="164"/>
      <c r="X413" s="164"/>
      <c r="Y413" s="164"/>
      <c r="Z413" s="164"/>
      <c r="AA413" s="164"/>
      <c r="AB413" s="164"/>
      <c r="AC413" s="164"/>
      <c r="AD413" s="164"/>
      <c r="AE413" s="164"/>
      <c r="AF413" s="164"/>
      <c r="AG413" s="164"/>
      <c r="AH413" s="164"/>
      <c r="AI413" s="164"/>
      <c r="AJ413" s="164"/>
      <c r="AK413" s="164"/>
      <c r="AL413" s="164"/>
      <c r="AM413" s="164"/>
      <c r="AN413" s="164"/>
      <c r="AO413" s="164"/>
      <c r="AP413" s="164"/>
      <c r="AQ413" s="164"/>
      <c r="AR413" s="164"/>
      <c r="AS413" s="164"/>
      <c r="AT413" s="164"/>
      <c r="AU413" s="164"/>
      <c r="AV413" s="164"/>
      <c r="AW413" s="164"/>
      <c r="AX413" s="164"/>
      <c r="AY413" s="164"/>
      <c r="AZ413" s="164"/>
      <c r="BA413" s="164"/>
      <c r="BB413" s="164"/>
      <c r="BC413" s="164"/>
      <c r="BD413" s="164"/>
      <c r="BE413" s="164"/>
    </row>
    <row r="414" spans="1:57" x14ac:dyDescent="0.25">
      <c r="A414" s="126" t="s">
        <v>647</v>
      </c>
      <c r="B414" s="126"/>
      <c r="C414" s="126"/>
      <c r="D414" s="126"/>
      <c r="E414" s="126"/>
      <c r="F414" s="127">
        <v>323</v>
      </c>
      <c r="G414" s="128" t="s">
        <v>613</v>
      </c>
      <c r="H414" s="129">
        <v>3</v>
      </c>
      <c r="I414" s="130">
        <v>45</v>
      </c>
      <c r="J414" s="130"/>
      <c r="K414" s="130"/>
      <c r="L414" s="131">
        <v>0</v>
      </c>
      <c r="M414" s="165"/>
      <c r="N414" s="162"/>
      <c r="O414" s="162" t="s">
        <v>1682</v>
      </c>
      <c r="P414" s="132" t="s">
        <v>1596</v>
      </c>
      <c r="Q414" s="163" t="str">
        <f>MaBM</f>
        <v>CTCC</v>
      </c>
      <c r="R414" s="163" t="str">
        <f>MaKhoa</f>
        <v>KCT</v>
      </c>
      <c r="S414" s="125" t="str">
        <f t="shared" si="6"/>
        <v>KCT-CTCC</v>
      </c>
      <c r="T414" s="164"/>
      <c r="U414" s="164" t="s">
        <v>20</v>
      </c>
      <c r="V414" s="164"/>
      <c r="W414" s="164"/>
      <c r="X414" s="164"/>
      <c r="Y414" s="164"/>
      <c r="Z414" s="164"/>
      <c r="AA414" s="164"/>
      <c r="AB414" s="164"/>
      <c r="AC414" s="164"/>
      <c r="AD414" s="164"/>
      <c r="AE414" s="164"/>
      <c r="AF414" s="164"/>
      <c r="AG414" s="164"/>
      <c r="AH414" s="164"/>
      <c r="AI414" s="164"/>
      <c r="AJ414" s="164"/>
      <c r="AK414" s="164"/>
      <c r="AL414" s="164"/>
      <c r="AM414" s="164"/>
      <c r="AN414" s="164"/>
      <c r="AO414" s="164"/>
      <c r="AP414" s="164"/>
      <c r="AQ414" s="164"/>
      <c r="AR414" s="164"/>
      <c r="AS414" s="164"/>
      <c r="AT414" s="164"/>
      <c r="AU414" s="164"/>
      <c r="AV414" s="164"/>
      <c r="AW414" s="164"/>
      <c r="AX414" s="164"/>
      <c r="AY414" s="164"/>
      <c r="AZ414" s="164"/>
      <c r="BA414" s="164"/>
      <c r="BB414" s="164"/>
      <c r="BC414" s="164"/>
      <c r="BD414" s="164"/>
      <c r="BE414" s="164"/>
    </row>
    <row r="415" spans="1:57" x14ac:dyDescent="0.25">
      <c r="A415" s="126"/>
      <c r="B415" s="126" t="s">
        <v>648</v>
      </c>
      <c r="C415" s="126"/>
      <c r="D415" s="126"/>
      <c r="E415" s="126"/>
      <c r="F415" s="127">
        <v>324</v>
      </c>
      <c r="G415" s="128" t="s">
        <v>613</v>
      </c>
      <c r="H415" s="129">
        <v>2</v>
      </c>
      <c r="I415" s="130">
        <v>30</v>
      </c>
      <c r="J415" s="130"/>
      <c r="K415" s="130"/>
      <c r="L415" s="131">
        <v>0</v>
      </c>
      <c r="M415" s="165"/>
      <c r="N415" s="162"/>
      <c r="O415" s="162" t="s">
        <v>1682</v>
      </c>
      <c r="P415" s="132" t="s">
        <v>1596</v>
      </c>
      <c r="Q415" s="163" t="str">
        <f>MaBM</f>
        <v>CTCC</v>
      </c>
      <c r="R415" s="163" t="str">
        <f>MaKhoa</f>
        <v>KCT</v>
      </c>
      <c r="S415" s="125" t="str">
        <f t="shared" si="6"/>
        <v>KCT-CTCC</v>
      </c>
      <c r="T415" s="164"/>
      <c r="U415" s="164"/>
      <c r="V415" s="164"/>
      <c r="W415" s="164"/>
      <c r="X415" s="164"/>
      <c r="Y415" s="164"/>
      <c r="Z415" s="164"/>
      <c r="AA415" s="164"/>
      <c r="AB415" s="164"/>
      <c r="AC415" s="164"/>
      <c r="AD415" s="164"/>
      <c r="AE415" s="164"/>
      <c r="AF415" s="164"/>
      <c r="AG415" s="164"/>
      <c r="AH415" s="164"/>
      <c r="AI415" s="164"/>
      <c r="AJ415" s="164"/>
      <c r="AK415" s="164"/>
      <c r="AL415" s="164"/>
      <c r="AM415" s="164"/>
      <c r="AN415" s="164"/>
      <c r="AO415" s="164"/>
      <c r="AP415" s="164"/>
      <c r="AQ415" s="164"/>
      <c r="AR415" s="164"/>
      <c r="AS415" s="164"/>
      <c r="AT415" s="164"/>
      <c r="AU415" s="164"/>
      <c r="AV415" s="164"/>
      <c r="AW415" s="164"/>
      <c r="AX415" s="164"/>
      <c r="AY415" s="164"/>
      <c r="AZ415" s="164"/>
      <c r="BA415" s="164"/>
      <c r="BB415" s="164"/>
      <c r="BC415" s="164"/>
      <c r="BD415" s="164"/>
      <c r="BE415" s="164"/>
    </row>
    <row r="416" spans="1:57" x14ac:dyDescent="0.25">
      <c r="A416" s="126"/>
      <c r="B416" s="126"/>
      <c r="C416" s="126"/>
      <c r="D416" s="126" t="s">
        <v>650</v>
      </c>
      <c r="E416" s="126"/>
      <c r="F416" s="127">
        <v>326</v>
      </c>
      <c r="G416" s="128" t="s">
        <v>613</v>
      </c>
      <c r="H416" s="129">
        <v>2</v>
      </c>
      <c r="I416" s="130">
        <v>30</v>
      </c>
      <c r="J416" s="130"/>
      <c r="K416" s="130"/>
      <c r="L416" s="131">
        <v>0</v>
      </c>
      <c r="M416" s="165"/>
      <c r="N416" s="162"/>
      <c r="O416" s="162" t="s">
        <v>1682</v>
      </c>
      <c r="P416" s="132" t="s">
        <v>1596</v>
      </c>
      <c r="Q416" s="163" t="str">
        <f>MaBM</f>
        <v>CTCC</v>
      </c>
      <c r="R416" s="163" t="str">
        <f>MaKhoa</f>
        <v>KCT</v>
      </c>
      <c r="S416" s="125" t="str">
        <f t="shared" si="6"/>
        <v>KCT-CTCC</v>
      </c>
      <c r="T416" s="164"/>
      <c r="U416" s="164"/>
      <c r="V416" s="164"/>
      <c r="W416" s="164"/>
      <c r="X416" s="164"/>
      <c r="Y416" s="164"/>
      <c r="Z416" s="164"/>
      <c r="AA416" s="164"/>
      <c r="AB416" s="164"/>
      <c r="AC416" s="164"/>
      <c r="AD416" s="164"/>
      <c r="AE416" s="164"/>
      <c r="AF416" s="164"/>
      <c r="AG416" s="164"/>
      <c r="AH416" s="164"/>
      <c r="AI416" s="164"/>
      <c r="AJ416" s="164"/>
      <c r="AK416" s="164"/>
      <c r="AL416" s="164"/>
      <c r="AM416" s="164"/>
      <c r="AN416" s="164" t="s">
        <v>20</v>
      </c>
      <c r="AO416" s="164"/>
      <c r="AP416" s="164"/>
      <c r="AQ416" s="164"/>
      <c r="AR416" s="164"/>
      <c r="AS416" s="164"/>
      <c r="AT416" s="164"/>
      <c r="AU416" s="164"/>
      <c r="AV416" s="164"/>
      <c r="AW416" s="164"/>
      <c r="AX416" s="164"/>
      <c r="AY416" s="164"/>
      <c r="AZ416" s="164"/>
      <c r="BA416" s="164"/>
      <c r="BB416" s="164"/>
      <c r="BC416" s="164"/>
      <c r="BD416" s="164"/>
      <c r="BE416" s="164"/>
    </row>
    <row r="417" spans="1:57" x14ac:dyDescent="0.25">
      <c r="A417" s="126"/>
      <c r="B417" s="126"/>
      <c r="C417" s="126"/>
      <c r="D417" s="126" t="s">
        <v>1411</v>
      </c>
      <c r="E417" s="126"/>
      <c r="F417" s="127">
        <v>688</v>
      </c>
      <c r="G417" s="128" t="s">
        <v>1409</v>
      </c>
      <c r="H417" s="129">
        <v>6</v>
      </c>
      <c r="I417" s="130"/>
      <c r="J417" s="130"/>
      <c r="K417" s="130">
        <v>270</v>
      </c>
      <c r="L417" s="131">
        <v>0</v>
      </c>
      <c r="M417" s="161" t="s">
        <v>2</v>
      </c>
      <c r="N417" s="162"/>
      <c r="O417" s="162" t="s">
        <v>1682</v>
      </c>
      <c r="P417" s="132" t="s">
        <v>1596</v>
      </c>
      <c r="Q417" s="163" t="str">
        <f>MaBM</f>
        <v>CTCC</v>
      </c>
      <c r="R417" s="163" t="str">
        <f>MaKhoa</f>
        <v>KCT</v>
      </c>
      <c r="S417" s="125" t="str">
        <f t="shared" si="6"/>
        <v>KCT-CTCC</v>
      </c>
      <c r="T417" s="164"/>
      <c r="U417" s="164"/>
      <c r="V417" s="164"/>
      <c r="W417" s="164"/>
      <c r="X417" s="164"/>
      <c r="Y417" s="164"/>
      <c r="Z417" s="164"/>
      <c r="AA417" s="164"/>
      <c r="AB417" s="164"/>
      <c r="AC417" s="164"/>
      <c r="AD417" s="164"/>
      <c r="AE417" s="164"/>
      <c r="AF417" s="164"/>
      <c r="AG417" s="164"/>
      <c r="AH417" s="164"/>
      <c r="AI417" s="164"/>
      <c r="AJ417" s="164"/>
      <c r="AK417" s="164"/>
      <c r="AL417" s="164"/>
      <c r="AM417" s="164"/>
      <c r="AN417" s="164"/>
      <c r="AO417" s="164"/>
      <c r="AP417" s="164"/>
      <c r="AQ417" s="164"/>
      <c r="AR417" s="164"/>
      <c r="AS417" s="164"/>
      <c r="AT417" s="164"/>
      <c r="AU417" s="164"/>
      <c r="AV417" s="164"/>
      <c r="AW417" s="164"/>
      <c r="AX417" s="164"/>
      <c r="AY417" s="164"/>
      <c r="AZ417" s="164"/>
      <c r="BA417" s="164"/>
      <c r="BB417" s="164"/>
      <c r="BC417" s="164"/>
      <c r="BD417" s="164"/>
      <c r="BE417" s="164"/>
    </row>
    <row r="418" spans="1:57" x14ac:dyDescent="0.25">
      <c r="A418" s="126" t="s">
        <v>1407</v>
      </c>
      <c r="B418" s="126"/>
      <c r="C418" s="126"/>
      <c r="D418" s="126"/>
      <c r="E418" s="126"/>
      <c r="F418" s="127">
        <v>685</v>
      </c>
      <c r="G418" s="128" t="s">
        <v>1406</v>
      </c>
      <c r="H418" s="129">
        <v>4</v>
      </c>
      <c r="I418" s="130"/>
      <c r="J418" s="130"/>
      <c r="K418" s="130">
        <v>180</v>
      </c>
      <c r="L418" s="131">
        <v>0</v>
      </c>
      <c r="M418" s="161" t="s">
        <v>2</v>
      </c>
      <c r="N418" s="162"/>
      <c r="O418" s="162" t="s">
        <v>1682</v>
      </c>
      <c r="P418" s="132" t="s">
        <v>1596</v>
      </c>
      <c r="Q418" s="163" t="str">
        <f>MaBM</f>
        <v>CTCC</v>
      </c>
      <c r="R418" s="163" t="str">
        <f>MaKhoa</f>
        <v>KCT</v>
      </c>
      <c r="S418" s="125" t="str">
        <f t="shared" si="6"/>
        <v>KCT-CTCC</v>
      </c>
      <c r="T418" s="164"/>
      <c r="U418" s="164" t="s">
        <v>20</v>
      </c>
      <c r="V418" s="164"/>
      <c r="W418" s="164"/>
      <c r="X418" s="164"/>
      <c r="Y418" s="164"/>
      <c r="Z418" s="164"/>
      <c r="AA418" s="164"/>
      <c r="AB418" s="164"/>
      <c r="AC418" s="164"/>
      <c r="AD418" s="164"/>
      <c r="AE418" s="164"/>
      <c r="AF418" s="164"/>
      <c r="AG418" s="164"/>
      <c r="AH418" s="164"/>
      <c r="AI418" s="164"/>
      <c r="AJ418" s="164"/>
      <c r="AK418" s="164"/>
      <c r="AL418" s="164"/>
      <c r="AM418" s="164"/>
      <c r="AN418" s="164"/>
      <c r="AO418" s="164"/>
      <c r="AP418" s="164"/>
      <c r="AQ418" s="164"/>
      <c r="AR418" s="164"/>
      <c r="AS418" s="164"/>
      <c r="AT418" s="164"/>
      <c r="AU418" s="164"/>
      <c r="AV418" s="164"/>
      <c r="AW418" s="164"/>
      <c r="AX418" s="164"/>
      <c r="AY418" s="164"/>
      <c r="AZ418" s="164"/>
      <c r="BA418" s="164"/>
      <c r="BB418" s="164"/>
      <c r="BC418" s="164"/>
      <c r="BD418" s="164"/>
      <c r="BE418" s="164"/>
    </row>
    <row r="419" spans="1:57" x14ac:dyDescent="0.25">
      <c r="A419" s="126" t="s">
        <v>1419</v>
      </c>
      <c r="B419" s="126" t="s">
        <v>1419</v>
      </c>
      <c r="C419" s="126"/>
      <c r="D419" s="126" t="s">
        <v>1411</v>
      </c>
      <c r="E419" s="126"/>
      <c r="F419" s="127">
        <v>694</v>
      </c>
      <c r="G419" s="128" t="s">
        <v>1415</v>
      </c>
      <c r="H419" s="129">
        <v>4</v>
      </c>
      <c r="I419" s="130"/>
      <c r="J419" s="130"/>
      <c r="K419" s="130">
        <v>180</v>
      </c>
      <c r="L419" s="131">
        <v>0</v>
      </c>
      <c r="M419" s="161" t="s">
        <v>1511</v>
      </c>
      <c r="N419" s="162"/>
      <c r="O419" s="162" t="s">
        <v>1682</v>
      </c>
      <c r="P419" s="132" t="s">
        <v>1596</v>
      </c>
      <c r="Q419" s="163" t="str">
        <f>MaBM</f>
        <v>CTCC</v>
      </c>
      <c r="R419" s="163" t="str">
        <f>MaKhoa</f>
        <v>KCT</v>
      </c>
      <c r="S419" s="125" t="str">
        <f t="shared" si="6"/>
        <v>KCT-CTCC</v>
      </c>
      <c r="T419" s="164"/>
      <c r="U419" s="164" t="s">
        <v>20</v>
      </c>
      <c r="V419" s="164"/>
      <c r="W419" s="164"/>
      <c r="X419" s="164"/>
      <c r="Y419" s="164"/>
      <c r="Z419" s="164"/>
      <c r="AA419" s="164"/>
      <c r="AB419" s="164"/>
      <c r="AC419" s="164"/>
      <c r="AD419" s="164"/>
      <c r="AE419" s="164"/>
      <c r="AF419" s="164"/>
      <c r="AG419" s="164"/>
      <c r="AH419" s="164"/>
      <c r="AI419" s="164"/>
      <c r="AJ419" s="164"/>
      <c r="AK419" s="164"/>
      <c r="AL419" s="164"/>
      <c r="AM419" s="164"/>
      <c r="AN419" s="164" t="s">
        <v>20</v>
      </c>
      <c r="AO419" s="164"/>
      <c r="AP419" s="164"/>
      <c r="AQ419" s="164"/>
      <c r="AR419" s="164"/>
      <c r="AS419" s="164"/>
      <c r="AT419" s="164"/>
      <c r="AU419" s="164"/>
      <c r="AV419" s="164"/>
      <c r="AW419" s="164"/>
      <c r="AX419" s="164"/>
      <c r="AY419" s="164"/>
      <c r="AZ419" s="164"/>
      <c r="BA419" s="164"/>
      <c r="BB419" s="164"/>
      <c r="BC419" s="164"/>
      <c r="BD419" s="164"/>
      <c r="BE419" s="164"/>
    </row>
    <row r="420" spans="1:57" ht="25.5" x14ac:dyDescent="0.25">
      <c r="A420" s="126" t="s">
        <v>1299</v>
      </c>
      <c r="B420" s="126" t="s">
        <v>1773</v>
      </c>
      <c r="C420" s="126"/>
      <c r="D420" s="126" t="s">
        <v>1300</v>
      </c>
      <c r="E420" s="126"/>
      <c r="F420" s="127">
        <v>645</v>
      </c>
      <c r="G420" s="128" t="s">
        <v>1774</v>
      </c>
      <c r="H420" s="129">
        <v>2</v>
      </c>
      <c r="I420" s="130"/>
      <c r="J420" s="130"/>
      <c r="K420" s="130">
        <v>90</v>
      </c>
      <c r="L420" s="131">
        <v>0</v>
      </c>
      <c r="M420" s="161" t="s">
        <v>2</v>
      </c>
      <c r="N420" s="162"/>
      <c r="O420" s="162" t="s">
        <v>1682</v>
      </c>
      <c r="P420" s="132" t="s">
        <v>1596</v>
      </c>
      <c r="Q420" s="163" t="str">
        <f>MaBM</f>
        <v>CTCC</v>
      </c>
      <c r="R420" s="163" t="str">
        <f>MaKhoa</f>
        <v>KCT</v>
      </c>
      <c r="S420" s="125" t="str">
        <f t="shared" si="6"/>
        <v>KCT-CTCC</v>
      </c>
      <c r="T420" s="164"/>
      <c r="U420" s="164" t="s">
        <v>20</v>
      </c>
      <c r="V420" s="164"/>
      <c r="W420" s="164"/>
      <c r="X420" s="164"/>
      <c r="Y420" s="164"/>
      <c r="Z420" s="164"/>
      <c r="AA420" s="164"/>
      <c r="AB420" s="164"/>
      <c r="AC420" s="164"/>
      <c r="AD420" s="164"/>
      <c r="AE420" s="164"/>
      <c r="AF420" s="164"/>
      <c r="AG420" s="164"/>
      <c r="AH420" s="164"/>
      <c r="AI420" s="164"/>
      <c r="AJ420" s="164"/>
      <c r="AK420" s="164"/>
      <c r="AL420" s="164"/>
      <c r="AM420" s="164"/>
      <c r="AN420" s="164" t="s">
        <v>20</v>
      </c>
      <c r="AO420" s="164"/>
      <c r="AP420" s="164"/>
      <c r="AQ420" s="164"/>
      <c r="AR420" s="164"/>
      <c r="AS420" s="164"/>
      <c r="AT420" s="164"/>
      <c r="AU420" s="164"/>
      <c r="AV420" s="164"/>
      <c r="AW420" s="164"/>
      <c r="AX420" s="164"/>
      <c r="AY420" s="164"/>
      <c r="AZ420" s="164"/>
      <c r="BA420" s="164"/>
      <c r="BB420" s="164"/>
      <c r="BC420" s="164"/>
      <c r="BD420" s="164"/>
      <c r="BE420" s="164"/>
    </row>
    <row r="421" spans="1:57" x14ac:dyDescent="0.25">
      <c r="A421" s="126" t="s">
        <v>1173</v>
      </c>
      <c r="B421" s="126"/>
      <c r="C421" s="126"/>
      <c r="D421" s="126" t="s">
        <v>1174</v>
      </c>
      <c r="E421" s="126"/>
      <c r="F421" s="127">
        <v>588</v>
      </c>
      <c r="G421" s="168" t="s">
        <v>1175</v>
      </c>
      <c r="H421" s="129">
        <v>2</v>
      </c>
      <c r="I421" s="130">
        <v>30</v>
      </c>
      <c r="J421" s="130"/>
      <c r="K421" s="130"/>
      <c r="L421" s="131">
        <v>0</v>
      </c>
      <c r="M421" s="165" t="s">
        <v>1484</v>
      </c>
      <c r="N421" s="162">
        <v>60</v>
      </c>
      <c r="O421" s="162" t="s">
        <v>1648</v>
      </c>
      <c r="P421" s="132" t="s">
        <v>1596</v>
      </c>
      <c r="Q421" s="163" t="str">
        <f>MaBM</f>
        <v>CTDB</v>
      </c>
      <c r="R421" s="163" t="str">
        <f>MaKhoa</f>
        <v>KCT</v>
      </c>
      <c r="S421" s="125" t="str">
        <f t="shared" si="6"/>
        <v>KCT-CTDB</v>
      </c>
      <c r="T421" s="164"/>
      <c r="U421" s="164"/>
      <c r="V421" s="164"/>
      <c r="W421" s="164"/>
      <c r="X421" s="164"/>
      <c r="Y421" s="164"/>
      <c r="Z421" s="164"/>
      <c r="AA421" s="164"/>
      <c r="AB421" s="164" t="s">
        <v>21</v>
      </c>
      <c r="AC421" s="164"/>
      <c r="AD421" s="164"/>
      <c r="AE421" s="164"/>
      <c r="AF421" s="164"/>
      <c r="AG421" s="164"/>
      <c r="AH421" s="164"/>
      <c r="AI421" s="164"/>
      <c r="AJ421" s="164"/>
      <c r="AK421" s="164"/>
      <c r="AL421" s="164"/>
      <c r="AM421" s="164"/>
      <c r="AN421" s="164"/>
      <c r="AO421" s="164"/>
      <c r="AP421" s="164"/>
      <c r="AQ421" s="164"/>
      <c r="AR421" s="164"/>
      <c r="AS421" s="164"/>
      <c r="AT421" s="164"/>
      <c r="AU421" s="164" t="s">
        <v>21</v>
      </c>
      <c r="AV421" s="164"/>
      <c r="AW421" s="164"/>
      <c r="AX421" s="164"/>
      <c r="AY421" s="164"/>
      <c r="AZ421" s="164"/>
      <c r="BA421" s="164"/>
      <c r="BB421" s="164"/>
      <c r="BC421" s="164"/>
      <c r="BD421" s="164"/>
      <c r="BE421" s="164"/>
    </row>
    <row r="422" spans="1:57" x14ac:dyDescent="0.25">
      <c r="A422" s="126" t="s">
        <v>681</v>
      </c>
      <c r="B422" s="126"/>
      <c r="C422" s="126"/>
      <c r="D422" s="126"/>
      <c r="E422" s="126"/>
      <c r="F422" s="127">
        <v>345</v>
      </c>
      <c r="G422" s="128" t="s">
        <v>682</v>
      </c>
      <c r="H422" s="129">
        <v>4</v>
      </c>
      <c r="I422" s="130">
        <v>60</v>
      </c>
      <c r="J422" s="130"/>
      <c r="K422" s="130"/>
      <c r="L422" s="131">
        <v>0</v>
      </c>
      <c r="M422" s="165" t="s">
        <v>1484</v>
      </c>
      <c r="N422" s="162">
        <v>90</v>
      </c>
      <c r="O422" s="162" t="s">
        <v>1648</v>
      </c>
      <c r="P422" s="132" t="s">
        <v>1596</v>
      </c>
      <c r="Q422" s="163" t="str">
        <f>MaBM</f>
        <v>CTDB</v>
      </c>
      <c r="R422" s="163" t="str">
        <f>MaKhoa</f>
        <v>KCT</v>
      </c>
      <c r="S422" s="125" t="str">
        <f t="shared" si="6"/>
        <v>KCT-CTDB</v>
      </c>
      <c r="T422" s="164" t="s">
        <v>20</v>
      </c>
      <c r="U422" s="164"/>
      <c r="V422" s="164"/>
      <c r="W422" s="164"/>
      <c r="X422" s="164"/>
      <c r="Y422" s="164"/>
      <c r="Z422" s="164"/>
      <c r="AA422" s="164"/>
      <c r="AB422" s="164"/>
      <c r="AC422" s="164"/>
      <c r="AD422" s="164"/>
      <c r="AE422" s="164"/>
      <c r="AF422" s="164"/>
      <c r="AG422" s="164"/>
      <c r="AH422" s="164"/>
      <c r="AI422" s="164"/>
      <c r="AJ422" s="164"/>
      <c r="AK422" s="164"/>
      <c r="AL422" s="164"/>
      <c r="AM422" s="164"/>
      <c r="AN422" s="164"/>
      <c r="AO422" s="164"/>
      <c r="AP422" s="164"/>
      <c r="AQ422" s="164"/>
      <c r="AR422" s="164"/>
      <c r="AS422" s="164"/>
      <c r="AT422" s="164"/>
      <c r="AU422" s="164"/>
      <c r="AV422" s="164"/>
      <c r="AW422" s="164"/>
      <c r="AX422" s="164"/>
      <c r="AY422" s="164"/>
      <c r="AZ422" s="164"/>
      <c r="BA422" s="164"/>
      <c r="BB422" s="164"/>
      <c r="BC422" s="164"/>
      <c r="BD422" s="164"/>
      <c r="BE422" s="164"/>
    </row>
    <row r="423" spans="1:57" x14ac:dyDescent="0.25">
      <c r="A423" s="126" t="s">
        <v>1109</v>
      </c>
      <c r="B423" s="126" t="s">
        <v>1109</v>
      </c>
      <c r="C423" s="126" t="s">
        <v>1109</v>
      </c>
      <c r="D423" s="126" t="s">
        <v>1110</v>
      </c>
      <c r="E423" s="126" t="s">
        <v>1110</v>
      </c>
      <c r="F423" s="127">
        <v>561</v>
      </c>
      <c r="G423" s="128" t="s">
        <v>1111</v>
      </c>
      <c r="H423" s="129">
        <v>2</v>
      </c>
      <c r="I423" s="130">
        <v>30</v>
      </c>
      <c r="J423" s="130"/>
      <c r="K423" s="130"/>
      <c r="L423" s="131">
        <v>0</v>
      </c>
      <c r="M423" s="165" t="s">
        <v>1484</v>
      </c>
      <c r="N423" s="162">
        <v>90</v>
      </c>
      <c r="O423" s="162" t="s">
        <v>1648</v>
      </c>
      <c r="P423" s="132" t="s">
        <v>1596</v>
      </c>
      <c r="Q423" s="163" t="str">
        <f>MaBM</f>
        <v>CTDB</v>
      </c>
      <c r="R423" s="163" t="str">
        <f>MaKhoa</f>
        <v>KCT</v>
      </c>
      <c r="S423" s="125" t="str">
        <f t="shared" si="6"/>
        <v>KCT-CTDB</v>
      </c>
      <c r="T423" s="164" t="s">
        <v>21</v>
      </c>
      <c r="U423" s="164" t="s">
        <v>21</v>
      </c>
      <c r="V423" s="164" t="s">
        <v>21</v>
      </c>
      <c r="W423" s="164" t="s">
        <v>21</v>
      </c>
      <c r="X423" s="164" t="s">
        <v>21</v>
      </c>
      <c r="Y423" s="164" t="s">
        <v>21</v>
      </c>
      <c r="Z423" s="164" t="s">
        <v>21</v>
      </c>
      <c r="AA423" s="164"/>
      <c r="AB423" s="164"/>
      <c r="AC423" s="164"/>
      <c r="AD423" s="164"/>
      <c r="AE423" s="164"/>
      <c r="AF423" s="164"/>
      <c r="AG423" s="164"/>
      <c r="AH423" s="164"/>
      <c r="AI423" s="164"/>
      <c r="AJ423" s="164"/>
      <c r="AK423" s="164"/>
      <c r="AL423" s="164"/>
      <c r="AM423" s="164"/>
      <c r="AN423" s="164" t="s">
        <v>21</v>
      </c>
      <c r="AO423" s="164" t="s">
        <v>20</v>
      </c>
      <c r="AP423" s="164" t="s">
        <v>20</v>
      </c>
      <c r="AQ423" s="164"/>
      <c r="AR423" s="164" t="s">
        <v>21</v>
      </c>
      <c r="AS423" s="164"/>
      <c r="AT423" s="164"/>
      <c r="AU423" s="164"/>
      <c r="AV423" s="164"/>
      <c r="AW423" s="164"/>
      <c r="AX423" s="164"/>
      <c r="AY423" s="164"/>
      <c r="AZ423" s="164"/>
      <c r="BA423" s="164"/>
      <c r="BB423" s="164"/>
      <c r="BC423" s="164"/>
      <c r="BD423" s="164"/>
      <c r="BE423" s="164"/>
    </row>
    <row r="424" spans="1:57" x14ac:dyDescent="0.25">
      <c r="A424" s="126" t="s">
        <v>2109</v>
      </c>
      <c r="B424" s="126"/>
      <c r="C424" s="126"/>
      <c r="D424" s="126"/>
      <c r="E424" s="126"/>
      <c r="F424" s="127">
        <v>956</v>
      </c>
      <c r="G424" s="128" t="s">
        <v>2110</v>
      </c>
      <c r="H424" s="129">
        <v>2</v>
      </c>
      <c r="I424" s="130"/>
      <c r="J424" s="130"/>
      <c r="K424" s="130">
        <v>90</v>
      </c>
      <c r="L424" s="131">
        <v>0</v>
      </c>
      <c r="M424" s="161" t="s">
        <v>1511</v>
      </c>
      <c r="N424" s="162"/>
      <c r="O424" s="162" t="s">
        <v>2264</v>
      </c>
      <c r="P424" s="132" t="s">
        <v>1596</v>
      </c>
      <c r="Q424" s="163" t="str">
        <f>MaBM</f>
        <v>CTDB</v>
      </c>
      <c r="R424" s="163" t="str">
        <f>MaKhoa</f>
        <v>KCT</v>
      </c>
      <c r="S424" s="125" t="str">
        <f t="shared" si="6"/>
        <v>KCT-CTDB</v>
      </c>
      <c r="T424" s="164"/>
      <c r="U424" s="164"/>
      <c r="V424" s="164"/>
      <c r="W424" s="164"/>
      <c r="X424" s="164"/>
      <c r="Y424" s="164"/>
      <c r="Z424" s="164"/>
      <c r="AA424" s="164"/>
      <c r="AB424" s="164"/>
      <c r="AC424" s="164"/>
      <c r="AD424" s="164"/>
      <c r="AE424" s="164"/>
      <c r="AF424" s="164"/>
      <c r="AG424" s="164"/>
      <c r="AH424" s="164"/>
      <c r="AI424" s="164"/>
      <c r="AJ424" s="164"/>
      <c r="AK424" s="164"/>
      <c r="AL424" s="164"/>
      <c r="AM424" s="164"/>
      <c r="AN424" s="164"/>
      <c r="AO424" s="164"/>
      <c r="AP424" s="164"/>
      <c r="AQ424" s="164"/>
      <c r="AR424" s="164"/>
      <c r="AS424" s="164"/>
      <c r="AT424" s="164"/>
      <c r="AU424" s="164"/>
      <c r="AV424" s="164"/>
      <c r="AW424" s="164"/>
      <c r="AX424" s="164"/>
      <c r="AY424" s="164"/>
      <c r="AZ424" s="164"/>
      <c r="BA424" s="164"/>
      <c r="BB424" s="164"/>
      <c r="BC424" s="164"/>
      <c r="BD424" s="164"/>
      <c r="BE424" s="164"/>
    </row>
    <row r="425" spans="1:57" ht="25.5" x14ac:dyDescent="0.25">
      <c r="A425" s="126" t="s">
        <v>692</v>
      </c>
      <c r="B425" s="126"/>
      <c r="C425" s="126"/>
      <c r="D425" s="126"/>
      <c r="E425" s="126"/>
      <c r="F425" s="127">
        <v>353</v>
      </c>
      <c r="G425" s="128" t="s">
        <v>1697</v>
      </c>
      <c r="H425" s="129">
        <v>2</v>
      </c>
      <c r="I425" s="130"/>
      <c r="J425" s="130"/>
      <c r="K425" s="130">
        <v>90</v>
      </c>
      <c r="L425" s="131">
        <v>0</v>
      </c>
      <c r="M425" s="161" t="s">
        <v>1511</v>
      </c>
      <c r="N425" s="162"/>
      <c r="O425" s="162" t="s">
        <v>1648</v>
      </c>
      <c r="P425" s="132" t="s">
        <v>1596</v>
      </c>
      <c r="Q425" s="163" t="str">
        <f>MaBM</f>
        <v>CTDB</v>
      </c>
      <c r="R425" s="163" t="str">
        <f>MaKhoa</f>
        <v>KCT</v>
      </c>
      <c r="S425" s="125" t="str">
        <f t="shared" si="6"/>
        <v>KCT-CTDB</v>
      </c>
      <c r="T425" s="164"/>
      <c r="U425" s="164"/>
      <c r="V425" s="164"/>
      <c r="W425" s="164"/>
      <c r="X425" s="164" t="s">
        <v>20</v>
      </c>
      <c r="Y425" s="164"/>
      <c r="Z425" s="164"/>
      <c r="AA425" s="164"/>
      <c r="AB425" s="164"/>
      <c r="AC425" s="164"/>
      <c r="AD425" s="164"/>
      <c r="AE425" s="164"/>
      <c r="AF425" s="164"/>
      <c r="AG425" s="164"/>
      <c r="AH425" s="164"/>
      <c r="AI425" s="164"/>
      <c r="AJ425" s="164"/>
      <c r="AK425" s="164"/>
      <c r="AL425" s="164"/>
      <c r="AM425" s="164"/>
      <c r="AN425" s="164"/>
      <c r="AO425" s="164"/>
      <c r="AP425" s="164"/>
      <c r="AQ425" s="164"/>
      <c r="AR425" s="164"/>
      <c r="AS425" s="164"/>
      <c r="AT425" s="164"/>
      <c r="AU425" s="164"/>
      <c r="AV425" s="164"/>
      <c r="AW425" s="164"/>
      <c r="AX425" s="164"/>
      <c r="AY425" s="164"/>
      <c r="AZ425" s="164"/>
      <c r="BA425" s="164"/>
      <c r="BB425" s="164"/>
      <c r="BC425" s="164"/>
      <c r="BD425" s="164"/>
      <c r="BE425" s="164"/>
    </row>
    <row r="426" spans="1:57" x14ac:dyDescent="0.25">
      <c r="A426" s="126" t="s">
        <v>1447</v>
      </c>
      <c r="B426" s="126"/>
      <c r="C426" s="126"/>
      <c r="D426" s="126"/>
      <c r="E426" s="126"/>
      <c r="F426" s="127">
        <v>711</v>
      </c>
      <c r="G426" s="128" t="s">
        <v>1444</v>
      </c>
      <c r="H426" s="129">
        <v>8</v>
      </c>
      <c r="I426" s="130"/>
      <c r="J426" s="130"/>
      <c r="K426" s="130">
        <v>480</v>
      </c>
      <c r="L426" s="131">
        <v>0</v>
      </c>
      <c r="M426" s="161" t="s">
        <v>1511</v>
      </c>
      <c r="N426" s="162"/>
      <c r="O426" s="162" t="s">
        <v>1648</v>
      </c>
      <c r="P426" s="132" t="s">
        <v>1596</v>
      </c>
      <c r="Q426" s="163" t="str">
        <f>MaBM</f>
        <v>CTDB</v>
      </c>
      <c r="R426" s="163" t="str">
        <f>MaKhoa</f>
        <v>KCT</v>
      </c>
      <c r="S426" s="125" t="str">
        <f t="shared" si="6"/>
        <v>KCT-CTDB</v>
      </c>
      <c r="T426" s="164"/>
      <c r="U426" s="164"/>
      <c r="V426" s="164"/>
      <c r="W426" s="164"/>
      <c r="X426" s="164" t="s">
        <v>20</v>
      </c>
      <c r="Y426" s="164"/>
      <c r="Z426" s="164"/>
      <c r="AA426" s="164"/>
      <c r="AB426" s="164"/>
      <c r="AC426" s="164"/>
      <c r="AD426" s="164"/>
      <c r="AE426" s="164"/>
      <c r="AF426" s="164"/>
      <c r="AG426" s="164"/>
      <c r="AH426" s="164"/>
      <c r="AI426" s="164"/>
      <c r="AJ426" s="164"/>
      <c r="AK426" s="164"/>
      <c r="AL426" s="164"/>
      <c r="AM426" s="164"/>
      <c r="AN426" s="164"/>
      <c r="AO426" s="164"/>
      <c r="AP426" s="164"/>
      <c r="AQ426" s="164"/>
      <c r="AR426" s="164"/>
      <c r="AS426" s="164"/>
      <c r="AT426" s="164"/>
      <c r="AU426" s="164"/>
      <c r="AV426" s="164"/>
      <c r="AW426" s="164"/>
      <c r="AX426" s="164"/>
      <c r="AY426" s="164"/>
      <c r="AZ426" s="164"/>
      <c r="BA426" s="164"/>
      <c r="BB426" s="164"/>
      <c r="BC426" s="164"/>
      <c r="BD426" s="164"/>
      <c r="BE426" s="164"/>
    </row>
    <row r="427" spans="1:57" x14ac:dyDescent="0.25">
      <c r="A427" s="126" t="s">
        <v>569</v>
      </c>
      <c r="B427" s="126"/>
      <c r="C427" s="126"/>
      <c r="D427" s="126"/>
      <c r="E427" s="126"/>
      <c r="F427" s="127">
        <v>273</v>
      </c>
      <c r="G427" s="128" t="s">
        <v>570</v>
      </c>
      <c r="H427" s="129">
        <v>3</v>
      </c>
      <c r="I427" s="130"/>
      <c r="J427" s="130"/>
      <c r="K427" s="130">
        <v>135</v>
      </c>
      <c r="L427" s="131">
        <v>0</v>
      </c>
      <c r="M427" s="161" t="s">
        <v>1511</v>
      </c>
      <c r="N427" s="162"/>
      <c r="O427" s="162" t="s">
        <v>1648</v>
      </c>
      <c r="P427" s="132" t="s">
        <v>1596</v>
      </c>
      <c r="Q427" s="163" t="str">
        <f>MaBM</f>
        <v>CTDB</v>
      </c>
      <c r="R427" s="163" t="str">
        <f>MaKhoa</f>
        <v>KCT</v>
      </c>
      <c r="S427" s="125" t="str">
        <f t="shared" si="6"/>
        <v>KCT-CTDB</v>
      </c>
      <c r="T427" s="164"/>
      <c r="U427" s="164"/>
      <c r="V427" s="164"/>
      <c r="W427" s="164"/>
      <c r="X427" s="164" t="s">
        <v>20</v>
      </c>
      <c r="Y427" s="164"/>
      <c r="Z427" s="164"/>
      <c r="AA427" s="164"/>
      <c r="AB427" s="164"/>
      <c r="AC427" s="164"/>
      <c r="AD427" s="164"/>
      <c r="AE427" s="164"/>
      <c r="AF427" s="164"/>
      <c r="AG427" s="164"/>
      <c r="AH427" s="164"/>
      <c r="AI427" s="164"/>
      <c r="AJ427" s="164"/>
      <c r="AK427" s="164"/>
      <c r="AL427" s="164"/>
      <c r="AM427" s="164"/>
      <c r="AN427" s="164"/>
      <c r="AO427" s="164"/>
      <c r="AP427" s="164"/>
      <c r="AQ427" s="164"/>
      <c r="AR427" s="164"/>
      <c r="AS427" s="164"/>
      <c r="AT427" s="164"/>
      <c r="AU427" s="164"/>
      <c r="AV427" s="164"/>
      <c r="AW427" s="164"/>
      <c r="AX427" s="164"/>
      <c r="AY427" s="164"/>
      <c r="AZ427" s="164"/>
      <c r="BA427" s="164"/>
      <c r="BB427" s="164"/>
      <c r="BC427" s="164"/>
      <c r="BD427" s="164"/>
      <c r="BE427" s="164"/>
    </row>
    <row r="428" spans="1:57" x14ac:dyDescent="0.25">
      <c r="A428" s="126" t="s">
        <v>571</v>
      </c>
      <c r="B428" s="126" t="s">
        <v>571</v>
      </c>
      <c r="C428" s="126" t="s">
        <v>571</v>
      </c>
      <c r="D428" s="126"/>
      <c r="E428" s="126"/>
      <c r="F428" s="127">
        <v>274</v>
      </c>
      <c r="G428" s="128" t="s">
        <v>570</v>
      </c>
      <c r="H428" s="129">
        <v>2</v>
      </c>
      <c r="I428" s="130"/>
      <c r="J428" s="130"/>
      <c r="K428" s="130">
        <v>90</v>
      </c>
      <c r="L428" s="131">
        <v>0</v>
      </c>
      <c r="M428" s="161" t="s">
        <v>1511</v>
      </c>
      <c r="N428" s="162"/>
      <c r="O428" s="162" t="s">
        <v>1648</v>
      </c>
      <c r="P428" s="132" t="s">
        <v>1596</v>
      </c>
      <c r="Q428" s="163" t="str">
        <f>MaBM</f>
        <v>CTDB</v>
      </c>
      <c r="R428" s="163" t="str">
        <f>MaKhoa</f>
        <v>KCT</v>
      </c>
      <c r="S428" s="125" t="str">
        <f t="shared" si="6"/>
        <v>KCT-CTDB</v>
      </c>
      <c r="T428" s="164"/>
      <c r="U428" s="164"/>
      <c r="V428" s="164" t="s">
        <v>20</v>
      </c>
      <c r="W428" s="164"/>
      <c r="X428" s="164"/>
      <c r="Y428" s="164"/>
      <c r="Z428" s="164" t="s">
        <v>20</v>
      </c>
      <c r="AA428" s="164"/>
      <c r="AB428" s="164"/>
      <c r="AC428" s="164"/>
      <c r="AD428" s="164"/>
      <c r="AE428" s="164"/>
      <c r="AF428" s="164"/>
      <c r="AG428" s="164"/>
      <c r="AH428" s="164"/>
      <c r="AI428" s="164"/>
      <c r="AJ428" s="164"/>
      <c r="AK428" s="164"/>
      <c r="AL428" s="164"/>
      <c r="AM428" s="164"/>
      <c r="AN428" s="164"/>
      <c r="AO428" s="164"/>
      <c r="AP428" s="164"/>
      <c r="AQ428" s="164"/>
      <c r="AR428" s="164"/>
      <c r="AS428" s="164"/>
      <c r="AT428" s="164"/>
      <c r="AU428" s="164"/>
      <c r="AV428" s="164"/>
      <c r="AW428" s="164"/>
      <c r="AX428" s="164"/>
      <c r="AY428" s="164"/>
      <c r="AZ428" s="164"/>
      <c r="BA428" s="164"/>
      <c r="BB428" s="164"/>
      <c r="BC428" s="164"/>
      <c r="BD428" s="164"/>
      <c r="BE428" s="164"/>
    </row>
    <row r="429" spans="1:57" x14ac:dyDescent="0.25">
      <c r="A429" s="126"/>
      <c r="B429" s="126"/>
      <c r="C429" s="126"/>
      <c r="D429" s="126" t="s">
        <v>1851</v>
      </c>
      <c r="E429" s="126" t="s">
        <v>1851</v>
      </c>
      <c r="F429" s="127">
        <v>802</v>
      </c>
      <c r="G429" s="128" t="s">
        <v>570</v>
      </c>
      <c r="H429" s="129">
        <v>1</v>
      </c>
      <c r="I429" s="130"/>
      <c r="J429" s="130"/>
      <c r="K429" s="130">
        <v>45</v>
      </c>
      <c r="L429" s="131">
        <v>0</v>
      </c>
      <c r="M429" s="161" t="s">
        <v>1511</v>
      </c>
      <c r="N429" s="162"/>
      <c r="O429" s="162" t="s">
        <v>1648</v>
      </c>
      <c r="P429" s="132" t="s">
        <v>1596</v>
      </c>
      <c r="Q429" s="163" t="str">
        <f>MaBM</f>
        <v>CTDB</v>
      </c>
      <c r="R429" s="163" t="str">
        <f>MaKhoa</f>
        <v>KCT</v>
      </c>
      <c r="S429" s="125" t="str">
        <f t="shared" si="6"/>
        <v>KCT-CTDB</v>
      </c>
      <c r="T429" s="164"/>
      <c r="U429" s="164"/>
      <c r="V429" s="164"/>
      <c r="W429" s="164"/>
      <c r="X429" s="164"/>
      <c r="Y429" s="164"/>
      <c r="Z429" s="164"/>
      <c r="AA429" s="164"/>
      <c r="AB429" s="164"/>
      <c r="AC429" s="164"/>
      <c r="AD429" s="164"/>
      <c r="AE429" s="164"/>
      <c r="AF429" s="164"/>
      <c r="AG429" s="164"/>
      <c r="AH429" s="164"/>
      <c r="AI429" s="164"/>
      <c r="AJ429" s="164"/>
      <c r="AK429" s="164"/>
      <c r="AL429" s="164"/>
      <c r="AM429" s="164"/>
      <c r="AN429" s="164"/>
      <c r="AO429" s="164" t="s">
        <v>20</v>
      </c>
      <c r="AP429" s="164"/>
      <c r="AQ429" s="164"/>
      <c r="AR429" s="164"/>
      <c r="AS429" s="164"/>
      <c r="AT429" s="164"/>
      <c r="AU429" s="164"/>
      <c r="AV429" s="164"/>
      <c r="AW429" s="164"/>
      <c r="AX429" s="164"/>
      <c r="AY429" s="164"/>
      <c r="AZ429" s="164"/>
      <c r="BA429" s="164"/>
      <c r="BB429" s="164"/>
      <c r="BC429" s="164"/>
      <c r="BD429" s="164"/>
      <c r="BE429" s="164"/>
    </row>
    <row r="430" spans="1:57" x14ac:dyDescent="0.25">
      <c r="A430" s="126" t="s">
        <v>2092</v>
      </c>
      <c r="B430" s="126"/>
      <c r="C430" s="126"/>
      <c r="D430" s="126" t="s">
        <v>2093</v>
      </c>
      <c r="E430" s="126"/>
      <c r="F430" s="127">
        <v>949</v>
      </c>
      <c r="G430" s="128" t="s">
        <v>2094</v>
      </c>
      <c r="H430" s="129">
        <v>1</v>
      </c>
      <c r="I430" s="130"/>
      <c r="J430" s="130"/>
      <c r="K430" s="130">
        <v>90</v>
      </c>
      <c r="L430" s="131">
        <v>0</v>
      </c>
      <c r="M430" s="161" t="s">
        <v>1511</v>
      </c>
      <c r="N430" s="162"/>
      <c r="O430" s="162" t="s">
        <v>2264</v>
      </c>
      <c r="P430" s="132" t="s">
        <v>1596</v>
      </c>
      <c r="Q430" s="163" t="str">
        <f>MaBM</f>
        <v>CTDB</v>
      </c>
      <c r="R430" s="163" t="str">
        <f>MaKhoa</f>
        <v>KCT</v>
      </c>
      <c r="S430" s="125" t="str">
        <f t="shared" si="6"/>
        <v>KCT-CTDB</v>
      </c>
      <c r="T430" s="164"/>
      <c r="U430" s="164"/>
      <c r="V430" s="164"/>
      <c r="W430" s="164"/>
      <c r="X430" s="164"/>
      <c r="Y430" s="164"/>
      <c r="Z430" s="164"/>
      <c r="AA430" s="164"/>
      <c r="AB430" s="164"/>
      <c r="AC430" s="164"/>
      <c r="AD430" s="164"/>
      <c r="AE430" s="164"/>
      <c r="AF430" s="164"/>
      <c r="AG430" s="164"/>
      <c r="AH430" s="164"/>
      <c r="AI430" s="164"/>
      <c r="AJ430" s="164"/>
      <c r="AK430" s="164"/>
      <c r="AL430" s="164"/>
      <c r="AM430" s="164"/>
      <c r="AN430" s="164"/>
      <c r="AO430" s="164"/>
      <c r="AP430" s="164"/>
      <c r="AQ430" s="164"/>
      <c r="AR430" s="164"/>
      <c r="AS430" s="164"/>
      <c r="AT430" s="164"/>
      <c r="AU430" s="164"/>
      <c r="AV430" s="164"/>
      <c r="AW430" s="164"/>
      <c r="AX430" s="164"/>
      <c r="AY430" s="164"/>
      <c r="AZ430" s="164"/>
      <c r="BA430" s="164"/>
      <c r="BB430" s="164"/>
      <c r="BC430" s="164"/>
      <c r="BD430" s="164"/>
      <c r="BE430" s="164"/>
    </row>
    <row r="431" spans="1:57" x14ac:dyDescent="0.25">
      <c r="A431" s="126" t="s">
        <v>1129</v>
      </c>
      <c r="B431" s="126" t="s">
        <v>1129</v>
      </c>
      <c r="C431" s="126"/>
      <c r="D431" s="126" t="s">
        <v>1747</v>
      </c>
      <c r="E431" s="126"/>
      <c r="F431" s="127">
        <v>570</v>
      </c>
      <c r="G431" s="168" t="s">
        <v>1130</v>
      </c>
      <c r="H431" s="129">
        <v>2</v>
      </c>
      <c r="I431" s="130">
        <v>30</v>
      </c>
      <c r="J431" s="130"/>
      <c r="K431" s="130"/>
      <c r="L431" s="131">
        <v>0</v>
      </c>
      <c r="M431" s="165" t="s">
        <v>1484</v>
      </c>
      <c r="N431" s="162">
        <v>60</v>
      </c>
      <c r="O431" s="162" t="s">
        <v>1648</v>
      </c>
      <c r="P431" s="132" t="s">
        <v>1596</v>
      </c>
      <c r="Q431" s="163" t="str">
        <f>MaBM</f>
        <v>CTDB</v>
      </c>
      <c r="R431" s="163" t="str">
        <f>MaKhoa</f>
        <v>KCT</v>
      </c>
      <c r="S431" s="125" t="str">
        <f t="shared" si="6"/>
        <v>KCT-CTDB</v>
      </c>
      <c r="T431" s="164" t="s">
        <v>21</v>
      </c>
      <c r="U431" s="164"/>
      <c r="V431" s="164" t="s">
        <v>21</v>
      </c>
      <c r="W431" s="164" t="s">
        <v>21</v>
      </c>
      <c r="X431" s="164" t="s">
        <v>21</v>
      </c>
      <c r="Y431" s="164"/>
      <c r="Z431" s="164" t="s">
        <v>21</v>
      </c>
      <c r="AA431" s="164"/>
      <c r="AB431" s="164"/>
      <c r="AC431" s="164"/>
      <c r="AD431" s="164"/>
      <c r="AE431" s="164"/>
      <c r="AF431" s="164"/>
      <c r="AG431" s="164"/>
      <c r="AH431" s="164"/>
      <c r="AI431" s="164"/>
      <c r="AJ431" s="164"/>
      <c r="AK431" s="164"/>
      <c r="AL431" s="164"/>
      <c r="AM431" s="164"/>
      <c r="AN431" s="164"/>
      <c r="AO431" s="164"/>
      <c r="AP431" s="164"/>
      <c r="AQ431" s="164"/>
      <c r="AR431" s="164"/>
      <c r="AS431" s="164"/>
      <c r="AT431" s="164"/>
      <c r="AU431" s="164"/>
      <c r="AV431" s="164"/>
      <c r="AW431" s="164"/>
      <c r="AX431" s="164"/>
      <c r="AY431" s="164"/>
      <c r="AZ431" s="164"/>
      <c r="BA431" s="164"/>
      <c r="BB431" s="164"/>
      <c r="BC431" s="164"/>
      <c r="BD431" s="164"/>
      <c r="BE431" s="164"/>
    </row>
    <row r="432" spans="1:57" x14ac:dyDescent="0.25">
      <c r="A432" s="126" t="s">
        <v>2107</v>
      </c>
      <c r="B432" s="126"/>
      <c r="C432" s="126"/>
      <c r="D432" s="126"/>
      <c r="E432" s="126"/>
      <c r="F432" s="127">
        <v>955</v>
      </c>
      <c r="G432" s="128" t="s">
        <v>2108</v>
      </c>
      <c r="H432" s="129">
        <v>2</v>
      </c>
      <c r="I432" s="130">
        <v>30</v>
      </c>
      <c r="J432" s="130"/>
      <c r="K432" s="130"/>
      <c r="L432" s="131">
        <v>0</v>
      </c>
      <c r="M432" s="165"/>
      <c r="N432" s="162"/>
      <c r="O432" s="162" t="s">
        <v>2264</v>
      </c>
      <c r="P432" s="132" t="s">
        <v>1596</v>
      </c>
      <c r="Q432" s="163" t="str">
        <f>MaBM</f>
        <v>CTDB</v>
      </c>
      <c r="R432" s="163" t="str">
        <f>MaKhoa</f>
        <v>KCT</v>
      </c>
      <c r="S432" s="125" t="str">
        <f t="shared" si="6"/>
        <v>KCT-CTDB</v>
      </c>
      <c r="T432" s="164"/>
      <c r="U432" s="164"/>
      <c r="V432" s="164"/>
      <c r="W432" s="164"/>
      <c r="X432" s="164"/>
      <c r="Y432" s="164"/>
      <c r="Z432" s="164"/>
      <c r="AA432" s="164"/>
      <c r="AB432" s="164"/>
      <c r="AC432" s="164"/>
      <c r="AD432" s="164"/>
      <c r="AE432" s="164"/>
      <c r="AF432" s="164"/>
      <c r="AG432" s="164"/>
      <c r="AH432" s="164"/>
      <c r="AI432" s="164"/>
      <c r="AJ432" s="164"/>
      <c r="AK432" s="164"/>
      <c r="AL432" s="164"/>
      <c r="AM432" s="164"/>
      <c r="AN432" s="164"/>
      <c r="AO432" s="164"/>
      <c r="AP432" s="164"/>
      <c r="AQ432" s="164"/>
      <c r="AR432" s="164"/>
      <c r="AS432" s="164"/>
      <c r="AT432" s="164"/>
      <c r="AU432" s="164"/>
      <c r="AV432" s="164"/>
      <c r="AW432" s="164"/>
      <c r="AX432" s="164"/>
      <c r="AY432" s="164"/>
      <c r="AZ432" s="164"/>
      <c r="BA432" s="164"/>
      <c r="BB432" s="164"/>
      <c r="BC432" s="164"/>
      <c r="BD432" s="164"/>
      <c r="BE432" s="164"/>
    </row>
    <row r="433" spans="1:57" x14ac:dyDescent="0.25">
      <c r="A433" s="126" t="s">
        <v>2101</v>
      </c>
      <c r="B433" s="126"/>
      <c r="C433" s="126"/>
      <c r="D433" s="126"/>
      <c r="E433" s="126"/>
      <c r="F433" s="127">
        <v>952</v>
      </c>
      <c r="G433" s="128" t="s">
        <v>2102</v>
      </c>
      <c r="H433" s="129">
        <v>3</v>
      </c>
      <c r="I433" s="130">
        <v>45</v>
      </c>
      <c r="J433" s="130"/>
      <c r="K433" s="130"/>
      <c r="L433" s="131">
        <v>0</v>
      </c>
      <c r="M433" s="165"/>
      <c r="N433" s="162"/>
      <c r="O433" s="162" t="s">
        <v>2264</v>
      </c>
      <c r="P433" s="132" t="s">
        <v>1596</v>
      </c>
      <c r="Q433" s="163" t="str">
        <f>MaBM</f>
        <v>CTDB</v>
      </c>
      <c r="R433" s="163" t="str">
        <f>MaKhoa</f>
        <v>KCT</v>
      </c>
      <c r="S433" s="125" t="str">
        <f t="shared" si="6"/>
        <v>KCT-CTDB</v>
      </c>
      <c r="T433" s="164"/>
      <c r="U433" s="164"/>
      <c r="V433" s="164"/>
      <c r="W433" s="164"/>
      <c r="X433" s="164"/>
      <c r="Y433" s="164"/>
      <c r="Z433" s="164"/>
      <c r="AA433" s="164"/>
      <c r="AB433" s="164"/>
      <c r="AC433" s="164"/>
      <c r="AD433" s="164"/>
      <c r="AE433" s="164"/>
      <c r="AF433" s="164"/>
      <c r="AG433" s="164"/>
      <c r="AH433" s="164"/>
      <c r="AI433" s="164"/>
      <c r="AJ433" s="164"/>
      <c r="AK433" s="164"/>
      <c r="AL433" s="164"/>
      <c r="AM433" s="164"/>
      <c r="AN433" s="164"/>
      <c r="AO433" s="164"/>
      <c r="AP433" s="164"/>
      <c r="AQ433" s="164"/>
      <c r="AR433" s="164"/>
      <c r="AS433" s="164"/>
      <c r="AT433" s="164"/>
      <c r="AU433" s="164"/>
      <c r="AV433" s="164"/>
      <c r="AW433" s="164"/>
      <c r="AX433" s="164"/>
      <c r="AY433" s="164"/>
      <c r="AZ433" s="164"/>
      <c r="BA433" s="164"/>
      <c r="BB433" s="164"/>
      <c r="BC433" s="164"/>
      <c r="BD433" s="164"/>
      <c r="BE433" s="164"/>
    </row>
    <row r="434" spans="1:57" x14ac:dyDescent="0.25">
      <c r="A434" s="126"/>
      <c r="B434" s="126"/>
      <c r="C434" s="126"/>
      <c r="D434" s="126" t="s">
        <v>2140</v>
      </c>
      <c r="E434" s="126"/>
      <c r="F434" s="127">
        <v>969</v>
      </c>
      <c r="G434" s="128" t="s">
        <v>2141</v>
      </c>
      <c r="H434" s="129">
        <v>3</v>
      </c>
      <c r="I434" s="130">
        <v>45</v>
      </c>
      <c r="J434" s="130"/>
      <c r="K434" s="130"/>
      <c r="L434" s="131">
        <v>0</v>
      </c>
      <c r="M434" s="165" t="s">
        <v>1484</v>
      </c>
      <c r="N434" s="162"/>
      <c r="O434" s="162" t="s">
        <v>1648</v>
      </c>
      <c r="P434" s="132" t="s">
        <v>1596</v>
      </c>
      <c r="Q434" s="163" t="str">
        <f>MaBM</f>
        <v>CTDB</v>
      </c>
      <c r="R434" s="163" t="str">
        <f>MaKhoa</f>
        <v>KCT</v>
      </c>
      <c r="S434" s="125" t="str">
        <f t="shared" si="6"/>
        <v>KCT-CTDB</v>
      </c>
      <c r="T434" s="164"/>
      <c r="U434" s="164"/>
      <c r="V434" s="164"/>
      <c r="W434" s="164"/>
      <c r="X434" s="164"/>
      <c r="Y434" s="164"/>
      <c r="Z434" s="164"/>
      <c r="AA434" s="164"/>
      <c r="AB434" s="164"/>
      <c r="AC434" s="164"/>
      <c r="AD434" s="164"/>
      <c r="AE434" s="164"/>
      <c r="AF434" s="164"/>
      <c r="AG434" s="164"/>
      <c r="AH434" s="164"/>
      <c r="AI434" s="164"/>
      <c r="AJ434" s="164"/>
      <c r="AK434" s="164"/>
      <c r="AL434" s="164"/>
      <c r="AM434" s="164"/>
      <c r="AN434" s="164"/>
      <c r="AO434" s="164"/>
      <c r="AP434" s="164"/>
      <c r="AQ434" s="164"/>
      <c r="AR434" s="164"/>
      <c r="AS434" s="164"/>
      <c r="AT434" s="164"/>
      <c r="AU434" s="164"/>
      <c r="AV434" s="164"/>
      <c r="AW434" s="164"/>
      <c r="AX434" s="164"/>
      <c r="AY434" s="164"/>
      <c r="AZ434" s="164"/>
      <c r="BA434" s="164"/>
      <c r="BB434" s="164"/>
      <c r="BC434" s="164"/>
      <c r="BD434" s="164"/>
      <c r="BE434" s="164"/>
    </row>
    <row r="435" spans="1:57" x14ac:dyDescent="0.25">
      <c r="A435" s="126"/>
      <c r="B435" s="126"/>
      <c r="C435" s="126" t="s">
        <v>1934</v>
      </c>
      <c r="D435" s="126"/>
      <c r="E435" s="126"/>
      <c r="F435" s="127">
        <v>859</v>
      </c>
      <c r="G435" s="168" t="s">
        <v>1935</v>
      </c>
      <c r="H435" s="129">
        <v>3</v>
      </c>
      <c r="I435" s="130">
        <v>45</v>
      </c>
      <c r="J435" s="130"/>
      <c r="K435" s="130"/>
      <c r="L435" s="131">
        <v>0</v>
      </c>
      <c r="M435" s="165" t="s">
        <v>1484</v>
      </c>
      <c r="N435" s="162">
        <v>90</v>
      </c>
      <c r="O435" s="162" t="s">
        <v>1648</v>
      </c>
      <c r="P435" s="132" t="s">
        <v>1596</v>
      </c>
      <c r="Q435" s="163" t="str">
        <f>MaBM</f>
        <v>CTDB</v>
      </c>
      <c r="R435" s="163" t="str">
        <f>MaKhoa</f>
        <v>KCT</v>
      </c>
      <c r="S435" s="125" t="str">
        <f t="shared" si="6"/>
        <v>KCT-CTDB</v>
      </c>
      <c r="T435" s="164"/>
      <c r="U435" s="164"/>
      <c r="V435" s="164"/>
      <c r="W435" s="164"/>
      <c r="X435" s="164"/>
      <c r="Y435" s="164"/>
      <c r="Z435" s="164"/>
      <c r="AA435" s="164"/>
      <c r="AB435" s="164"/>
      <c r="AC435" s="164"/>
      <c r="AD435" s="164"/>
      <c r="AE435" s="164"/>
      <c r="AF435" s="164"/>
      <c r="AG435" s="164"/>
      <c r="AH435" s="164"/>
      <c r="AI435" s="164"/>
      <c r="AJ435" s="164"/>
      <c r="AK435" s="164"/>
      <c r="AL435" s="164"/>
      <c r="AM435" s="164"/>
      <c r="AN435" s="164"/>
      <c r="AO435" s="164"/>
      <c r="AP435" s="164"/>
      <c r="AQ435" s="164"/>
      <c r="AR435" s="164"/>
      <c r="AS435" s="164"/>
      <c r="AT435" s="164"/>
      <c r="AU435" s="164"/>
      <c r="AV435" s="164"/>
      <c r="AW435" s="164"/>
      <c r="AX435" s="164"/>
      <c r="AY435" s="164"/>
      <c r="AZ435" s="164"/>
      <c r="BA435" s="164"/>
      <c r="BB435" s="164"/>
      <c r="BC435" s="164"/>
      <c r="BD435" s="164"/>
      <c r="BE435" s="164"/>
    </row>
    <row r="436" spans="1:57" x14ac:dyDescent="0.25">
      <c r="A436" s="126"/>
      <c r="B436" s="126"/>
      <c r="C436" s="126"/>
      <c r="D436" s="126"/>
      <c r="E436" s="126" t="s">
        <v>662</v>
      </c>
      <c r="F436" s="127">
        <v>333</v>
      </c>
      <c r="G436" s="128" t="s">
        <v>663</v>
      </c>
      <c r="H436" s="129">
        <v>2</v>
      </c>
      <c r="I436" s="130">
        <v>30</v>
      </c>
      <c r="J436" s="130"/>
      <c r="K436" s="130"/>
      <c r="L436" s="131">
        <v>0</v>
      </c>
      <c r="M436" s="165" t="s">
        <v>1484</v>
      </c>
      <c r="N436" s="162">
        <v>60</v>
      </c>
      <c r="O436" s="162" t="s">
        <v>1648</v>
      </c>
      <c r="P436" s="132" t="s">
        <v>1596</v>
      </c>
      <c r="Q436" s="163" t="str">
        <f>MaBM</f>
        <v>CTDB</v>
      </c>
      <c r="R436" s="163" t="str">
        <f>MaKhoa</f>
        <v>KCT</v>
      </c>
      <c r="S436" s="125" t="str">
        <f t="shared" si="6"/>
        <v>KCT-CTDB</v>
      </c>
      <c r="T436" s="164"/>
      <c r="U436" s="164"/>
      <c r="V436" s="164"/>
      <c r="W436" s="164"/>
      <c r="X436" s="164"/>
      <c r="Y436" s="164"/>
      <c r="Z436" s="164"/>
      <c r="AA436" s="164"/>
      <c r="AB436" s="164"/>
      <c r="AC436" s="164"/>
      <c r="AD436" s="164"/>
      <c r="AE436" s="164"/>
      <c r="AF436" s="164"/>
      <c r="AG436" s="164"/>
      <c r="AH436" s="164"/>
      <c r="AI436" s="164"/>
      <c r="AJ436" s="164"/>
      <c r="AK436" s="164"/>
      <c r="AL436" s="164"/>
      <c r="AM436" s="164"/>
      <c r="AN436" s="164"/>
      <c r="AO436" s="164"/>
      <c r="AP436" s="164"/>
      <c r="AQ436" s="164"/>
      <c r="AR436" s="164"/>
      <c r="AS436" s="164"/>
      <c r="AT436" s="164"/>
      <c r="AU436" s="164"/>
      <c r="AV436" s="164"/>
      <c r="AW436" s="164"/>
      <c r="AX436" s="164"/>
      <c r="AY436" s="164"/>
      <c r="AZ436" s="164"/>
      <c r="BA436" s="164"/>
      <c r="BB436" s="164"/>
      <c r="BC436" s="164"/>
      <c r="BD436" s="164"/>
      <c r="BE436" s="164"/>
    </row>
    <row r="437" spans="1:57" x14ac:dyDescent="0.25">
      <c r="A437" s="126" t="s">
        <v>656</v>
      </c>
      <c r="B437" s="126"/>
      <c r="C437" s="126"/>
      <c r="D437" s="126"/>
      <c r="E437" s="126"/>
      <c r="F437" s="127">
        <v>329</v>
      </c>
      <c r="G437" s="128" t="s">
        <v>657</v>
      </c>
      <c r="H437" s="129">
        <v>3</v>
      </c>
      <c r="I437" s="130">
        <v>45</v>
      </c>
      <c r="J437" s="130"/>
      <c r="K437" s="130"/>
      <c r="L437" s="131">
        <v>0</v>
      </c>
      <c r="M437" s="161" t="s">
        <v>1511</v>
      </c>
      <c r="N437" s="162"/>
      <c r="O437" s="162" t="s">
        <v>1648</v>
      </c>
      <c r="P437" s="132" t="s">
        <v>1596</v>
      </c>
      <c r="Q437" s="163" t="str">
        <f>MaBM</f>
        <v>CTDB</v>
      </c>
      <c r="R437" s="163" t="str">
        <f>MaKhoa</f>
        <v>KCT</v>
      </c>
      <c r="S437" s="125" t="str">
        <f t="shared" si="6"/>
        <v>KCT-CTDB</v>
      </c>
      <c r="T437" s="164"/>
      <c r="U437" s="164"/>
      <c r="V437" s="164" t="s">
        <v>20</v>
      </c>
      <c r="W437" s="164"/>
      <c r="X437" s="164" t="s">
        <v>20</v>
      </c>
      <c r="Y437" s="164"/>
      <c r="Z437" s="164" t="s">
        <v>20</v>
      </c>
      <c r="AA437" s="164"/>
      <c r="AB437" s="164"/>
      <c r="AC437" s="164"/>
      <c r="AD437" s="164"/>
      <c r="AE437" s="164"/>
      <c r="AF437" s="164"/>
      <c r="AG437" s="164"/>
      <c r="AH437" s="164"/>
      <c r="AI437" s="164"/>
      <c r="AJ437" s="164"/>
      <c r="AK437" s="164"/>
      <c r="AL437" s="164"/>
      <c r="AM437" s="164"/>
      <c r="AN437" s="164"/>
      <c r="AO437" s="164"/>
      <c r="AP437" s="164"/>
      <c r="AQ437" s="164"/>
      <c r="AR437" s="164"/>
      <c r="AS437" s="164"/>
      <c r="AT437" s="164"/>
      <c r="AU437" s="164"/>
      <c r="AV437" s="164"/>
      <c r="AW437" s="164"/>
      <c r="AX437" s="164"/>
      <c r="AY437" s="164"/>
      <c r="AZ437" s="164"/>
      <c r="BA437" s="164"/>
      <c r="BB437" s="164"/>
      <c r="BC437" s="164"/>
      <c r="BD437" s="164"/>
      <c r="BE437" s="164"/>
    </row>
    <row r="438" spans="1:57" x14ac:dyDescent="0.25">
      <c r="A438" s="126"/>
      <c r="B438" s="126"/>
      <c r="C438" s="126"/>
      <c r="D438" s="126" t="s">
        <v>661</v>
      </c>
      <c r="E438" s="126"/>
      <c r="F438" s="127">
        <v>332</v>
      </c>
      <c r="G438" s="128" t="s">
        <v>657</v>
      </c>
      <c r="H438" s="129">
        <v>2</v>
      </c>
      <c r="I438" s="130">
        <v>30</v>
      </c>
      <c r="J438" s="130"/>
      <c r="K438" s="130"/>
      <c r="L438" s="131">
        <v>0</v>
      </c>
      <c r="M438" s="161" t="s">
        <v>1511</v>
      </c>
      <c r="N438" s="162"/>
      <c r="O438" s="162" t="s">
        <v>1648</v>
      </c>
      <c r="P438" s="132" t="s">
        <v>1596</v>
      </c>
      <c r="Q438" s="163" t="str">
        <f>MaBM</f>
        <v>CTDB</v>
      </c>
      <c r="R438" s="163" t="str">
        <f>MaKhoa</f>
        <v>KCT</v>
      </c>
      <c r="S438" s="125" t="str">
        <f t="shared" si="6"/>
        <v>KCT-CTDB</v>
      </c>
      <c r="T438" s="164"/>
      <c r="U438" s="164"/>
      <c r="V438" s="164"/>
      <c r="W438" s="164"/>
      <c r="X438" s="164"/>
      <c r="Y438" s="164"/>
      <c r="Z438" s="164"/>
      <c r="AA438" s="164"/>
      <c r="AB438" s="164"/>
      <c r="AC438" s="164"/>
      <c r="AD438" s="164"/>
      <c r="AE438" s="164"/>
      <c r="AF438" s="164"/>
      <c r="AG438" s="164"/>
      <c r="AH438" s="164"/>
      <c r="AI438" s="164"/>
      <c r="AJ438" s="164"/>
      <c r="AK438" s="164"/>
      <c r="AL438" s="164"/>
      <c r="AM438" s="164"/>
      <c r="AN438" s="164"/>
      <c r="AO438" s="164" t="s">
        <v>20</v>
      </c>
      <c r="AP438" s="164"/>
      <c r="AQ438" s="164"/>
      <c r="AR438" s="164"/>
      <c r="AS438" s="164"/>
      <c r="AT438" s="164"/>
      <c r="AU438" s="164"/>
      <c r="AV438" s="164"/>
      <c r="AW438" s="164"/>
      <c r="AX438" s="164"/>
      <c r="AY438" s="164"/>
      <c r="AZ438" s="164"/>
      <c r="BA438" s="164"/>
      <c r="BB438" s="164"/>
      <c r="BC438" s="164"/>
      <c r="BD438" s="164"/>
      <c r="BE438" s="164"/>
    </row>
    <row r="439" spans="1:57" x14ac:dyDescent="0.25">
      <c r="A439" s="126" t="s">
        <v>654</v>
      </c>
      <c r="B439" s="126"/>
      <c r="C439" s="126"/>
      <c r="D439" s="126"/>
      <c r="E439" s="126"/>
      <c r="F439" s="127">
        <v>328</v>
      </c>
      <c r="G439" s="128" t="s">
        <v>655</v>
      </c>
      <c r="H439" s="129">
        <v>3</v>
      </c>
      <c r="I439" s="130">
        <v>45</v>
      </c>
      <c r="J439" s="130"/>
      <c r="K439" s="130"/>
      <c r="L439" s="131">
        <v>0</v>
      </c>
      <c r="M439" s="161" t="s">
        <v>1511</v>
      </c>
      <c r="N439" s="162"/>
      <c r="O439" s="162" t="s">
        <v>1648</v>
      </c>
      <c r="P439" s="132" t="s">
        <v>1596</v>
      </c>
      <c r="Q439" s="163" t="str">
        <f>MaBM</f>
        <v>CTDB</v>
      </c>
      <c r="R439" s="163" t="str">
        <f>MaKhoa</f>
        <v>KCT</v>
      </c>
      <c r="S439" s="125" t="str">
        <f t="shared" si="6"/>
        <v>KCT-CTDB</v>
      </c>
      <c r="T439" s="164"/>
      <c r="U439" s="164"/>
      <c r="V439" s="164" t="s">
        <v>20</v>
      </c>
      <c r="W439" s="164"/>
      <c r="X439" s="164" t="s">
        <v>20</v>
      </c>
      <c r="Y439" s="164"/>
      <c r="Z439" s="164" t="s">
        <v>20</v>
      </c>
      <c r="AA439" s="164"/>
      <c r="AB439" s="164"/>
      <c r="AC439" s="164"/>
      <c r="AD439" s="164"/>
      <c r="AE439" s="164"/>
      <c r="AF439" s="164"/>
      <c r="AG439" s="164"/>
      <c r="AH439" s="164"/>
      <c r="AI439" s="164"/>
      <c r="AJ439" s="164"/>
      <c r="AK439" s="164"/>
      <c r="AL439" s="164"/>
      <c r="AM439" s="164"/>
      <c r="AN439" s="164"/>
      <c r="AO439" s="164"/>
      <c r="AP439" s="164"/>
      <c r="AQ439" s="164"/>
      <c r="AR439" s="164"/>
      <c r="AS439" s="164"/>
      <c r="AT439" s="164"/>
      <c r="AU439" s="164"/>
      <c r="AV439" s="164"/>
      <c r="AW439" s="164"/>
      <c r="AX439" s="164"/>
      <c r="AY439" s="164"/>
      <c r="AZ439" s="164"/>
      <c r="BA439" s="164"/>
      <c r="BB439" s="164"/>
      <c r="BC439" s="164"/>
      <c r="BD439" s="164"/>
      <c r="BE439" s="164"/>
    </row>
    <row r="440" spans="1:57" x14ac:dyDescent="0.25">
      <c r="A440" s="126"/>
      <c r="B440" s="126"/>
      <c r="C440" s="126"/>
      <c r="D440" s="126" t="s">
        <v>660</v>
      </c>
      <c r="E440" s="126"/>
      <c r="F440" s="127">
        <v>331</v>
      </c>
      <c r="G440" s="128" t="s">
        <v>655</v>
      </c>
      <c r="H440" s="129">
        <v>2</v>
      </c>
      <c r="I440" s="130">
        <v>30</v>
      </c>
      <c r="J440" s="130"/>
      <c r="K440" s="130"/>
      <c r="L440" s="131">
        <v>0</v>
      </c>
      <c r="M440" s="161" t="s">
        <v>1511</v>
      </c>
      <c r="N440" s="162"/>
      <c r="O440" s="162" t="s">
        <v>1648</v>
      </c>
      <c r="P440" s="132" t="s">
        <v>1596</v>
      </c>
      <c r="Q440" s="163" t="str">
        <f>MaBM</f>
        <v>CTDB</v>
      </c>
      <c r="R440" s="163" t="str">
        <f>MaKhoa</f>
        <v>KCT</v>
      </c>
      <c r="S440" s="125" t="str">
        <f t="shared" si="6"/>
        <v>KCT-CTDB</v>
      </c>
      <c r="T440" s="164"/>
      <c r="U440" s="164"/>
      <c r="V440" s="164"/>
      <c r="W440" s="164"/>
      <c r="X440" s="164"/>
      <c r="Y440" s="164"/>
      <c r="Z440" s="164"/>
      <c r="AA440" s="164"/>
      <c r="AB440" s="164"/>
      <c r="AC440" s="164"/>
      <c r="AD440" s="164"/>
      <c r="AE440" s="164"/>
      <c r="AF440" s="164"/>
      <c r="AG440" s="164"/>
      <c r="AH440" s="164"/>
      <c r="AI440" s="164"/>
      <c r="AJ440" s="164"/>
      <c r="AK440" s="164"/>
      <c r="AL440" s="164"/>
      <c r="AM440" s="164"/>
      <c r="AN440" s="164"/>
      <c r="AO440" s="164" t="s">
        <v>20</v>
      </c>
      <c r="AP440" s="164"/>
      <c r="AQ440" s="164"/>
      <c r="AR440" s="164"/>
      <c r="AS440" s="164"/>
      <c r="AT440" s="164"/>
      <c r="AU440" s="164"/>
      <c r="AV440" s="164"/>
      <c r="AW440" s="164"/>
      <c r="AX440" s="164"/>
      <c r="AY440" s="164"/>
      <c r="AZ440" s="164"/>
      <c r="BA440" s="164"/>
      <c r="BB440" s="164"/>
      <c r="BC440" s="164"/>
      <c r="BD440" s="164"/>
      <c r="BE440" s="164"/>
    </row>
    <row r="441" spans="1:57" x14ac:dyDescent="0.25">
      <c r="A441" s="126"/>
      <c r="B441" s="126" t="s">
        <v>658</v>
      </c>
      <c r="C441" s="126"/>
      <c r="D441" s="126"/>
      <c r="E441" s="126"/>
      <c r="F441" s="127">
        <v>330</v>
      </c>
      <c r="G441" s="128" t="s">
        <v>659</v>
      </c>
      <c r="H441" s="129">
        <v>3</v>
      </c>
      <c r="I441" s="130">
        <v>45</v>
      </c>
      <c r="J441" s="130"/>
      <c r="K441" s="130"/>
      <c r="L441" s="131">
        <v>0</v>
      </c>
      <c r="M441" s="165" t="s">
        <v>1484</v>
      </c>
      <c r="N441" s="162">
        <v>90</v>
      </c>
      <c r="O441" s="162" t="s">
        <v>1648</v>
      </c>
      <c r="P441" s="132" t="s">
        <v>1596</v>
      </c>
      <c r="Q441" s="163" t="str">
        <f>MaBM</f>
        <v>CTDB</v>
      </c>
      <c r="R441" s="163" t="str">
        <f>MaKhoa</f>
        <v>KCT</v>
      </c>
      <c r="S441" s="125" t="str">
        <f t="shared" si="6"/>
        <v>KCT-CTDB</v>
      </c>
      <c r="T441" s="164"/>
      <c r="U441" s="164"/>
      <c r="V441" s="164"/>
      <c r="W441" s="164"/>
      <c r="X441" s="164"/>
      <c r="Y441" s="164"/>
      <c r="Z441" s="164"/>
      <c r="AA441" s="164"/>
      <c r="AB441" s="164"/>
      <c r="AC441" s="164"/>
      <c r="AD441" s="164"/>
      <c r="AE441" s="164"/>
      <c r="AF441" s="164"/>
      <c r="AG441" s="164"/>
      <c r="AH441" s="164"/>
      <c r="AI441" s="164"/>
      <c r="AJ441" s="164"/>
      <c r="AK441" s="164"/>
      <c r="AL441" s="164"/>
      <c r="AM441" s="164"/>
      <c r="AN441" s="164"/>
      <c r="AO441" s="164"/>
      <c r="AP441" s="164"/>
      <c r="AQ441" s="164"/>
      <c r="AR441" s="164"/>
      <c r="AS441" s="164"/>
      <c r="AT441" s="164"/>
      <c r="AU441" s="164"/>
      <c r="AV441" s="164"/>
      <c r="AW441" s="164"/>
      <c r="AX441" s="164"/>
      <c r="AY441" s="164"/>
      <c r="AZ441" s="164"/>
      <c r="BA441" s="164"/>
      <c r="BB441" s="164"/>
      <c r="BC441" s="164"/>
      <c r="BD441" s="164"/>
      <c r="BE441" s="164"/>
    </row>
    <row r="442" spans="1:57" x14ac:dyDescent="0.25">
      <c r="A442" s="126" t="s">
        <v>698</v>
      </c>
      <c r="B442" s="126"/>
      <c r="C442" s="126"/>
      <c r="D442" s="126"/>
      <c r="E442" s="126"/>
      <c r="F442" s="127">
        <v>359</v>
      </c>
      <c r="G442" s="168" t="s">
        <v>699</v>
      </c>
      <c r="H442" s="129">
        <v>2</v>
      </c>
      <c r="I442" s="130">
        <v>30</v>
      </c>
      <c r="J442" s="130"/>
      <c r="K442" s="130"/>
      <c r="L442" s="131">
        <v>0</v>
      </c>
      <c r="M442" s="165" t="s">
        <v>1484</v>
      </c>
      <c r="N442" s="162">
        <v>75</v>
      </c>
      <c r="O442" s="162" t="s">
        <v>1648</v>
      </c>
      <c r="P442" s="132" t="s">
        <v>1596</v>
      </c>
      <c r="Q442" s="163" t="str">
        <f>MaBM</f>
        <v>CTDB</v>
      </c>
      <c r="R442" s="163" t="str">
        <f>MaKhoa</f>
        <v>KCT</v>
      </c>
      <c r="S442" s="125" t="str">
        <f t="shared" si="6"/>
        <v>KCT-CTDB</v>
      </c>
      <c r="T442" s="164"/>
      <c r="U442" s="164"/>
      <c r="V442" s="164" t="s">
        <v>20</v>
      </c>
      <c r="W442" s="164"/>
      <c r="X442" s="164"/>
      <c r="Y442" s="164"/>
      <c r="Z442" s="164" t="s">
        <v>20</v>
      </c>
      <c r="AA442" s="164"/>
      <c r="AB442" s="164"/>
      <c r="AC442" s="164"/>
      <c r="AD442" s="164"/>
      <c r="AE442" s="164"/>
      <c r="AF442" s="164"/>
      <c r="AG442" s="164"/>
      <c r="AH442" s="164"/>
      <c r="AI442" s="164"/>
      <c r="AJ442" s="164"/>
      <c r="AK442" s="164"/>
      <c r="AL442" s="164"/>
      <c r="AM442" s="164"/>
      <c r="AN442" s="164"/>
      <c r="AO442" s="164"/>
      <c r="AP442" s="164"/>
      <c r="AQ442" s="164"/>
      <c r="AR442" s="164"/>
      <c r="AS442" s="164"/>
      <c r="AT442" s="164"/>
      <c r="AU442" s="164"/>
      <c r="AV442" s="164"/>
      <c r="AW442" s="164"/>
      <c r="AX442" s="164"/>
      <c r="AY442" s="164"/>
      <c r="AZ442" s="164"/>
      <c r="BA442" s="164"/>
      <c r="BB442" s="164"/>
      <c r="BC442" s="164"/>
      <c r="BD442" s="164"/>
      <c r="BE442" s="164"/>
    </row>
    <row r="443" spans="1:57" x14ac:dyDescent="0.25">
      <c r="A443" s="126" t="s">
        <v>700</v>
      </c>
      <c r="B443" s="126"/>
      <c r="C443" s="126"/>
      <c r="D443" s="126"/>
      <c r="E443" s="126"/>
      <c r="F443" s="127">
        <v>360</v>
      </c>
      <c r="G443" s="168" t="s">
        <v>699</v>
      </c>
      <c r="H443" s="129">
        <v>3</v>
      </c>
      <c r="I443" s="130">
        <v>45</v>
      </c>
      <c r="J443" s="130"/>
      <c r="K443" s="130"/>
      <c r="L443" s="131">
        <v>0</v>
      </c>
      <c r="M443" s="165" t="s">
        <v>1484</v>
      </c>
      <c r="N443" s="162">
        <v>75</v>
      </c>
      <c r="O443" s="162" t="s">
        <v>1648</v>
      </c>
      <c r="P443" s="132" t="s">
        <v>1596</v>
      </c>
      <c r="Q443" s="163" t="str">
        <f>MaBM</f>
        <v>CTDB</v>
      </c>
      <c r="R443" s="163" t="str">
        <f>MaKhoa</f>
        <v>KCT</v>
      </c>
      <c r="S443" s="125" t="str">
        <f t="shared" si="6"/>
        <v>KCT-CTDB</v>
      </c>
      <c r="T443" s="164"/>
      <c r="U443" s="164"/>
      <c r="V443" s="164"/>
      <c r="W443" s="164"/>
      <c r="X443" s="164" t="s">
        <v>20</v>
      </c>
      <c r="Y443" s="164"/>
      <c r="Z443" s="164"/>
      <c r="AA443" s="164"/>
      <c r="AB443" s="164"/>
      <c r="AC443" s="164"/>
      <c r="AD443" s="164"/>
      <c r="AE443" s="164"/>
      <c r="AF443" s="164"/>
      <c r="AG443" s="164"/>
      <c r="AH443" s="164"/>
      <c r="AI443" s="164"/>
      <c r="AJ443" s="164"/>
      <c r="AK443" s="164"/>
      <c r="AL443" s="164"/>
      <c r="AM443" s="164"/>
      <c r="AN443" s="164"/>
      <c r="AO443" s="164"/>
      <c r="AP443" s="164"/>
      <c r="AQ443" s="164"/>
      <c r="AR443" s="164"/>
      <c r="AS443" s="164"/>
      <c r="AT443" s="164"/>
      <c r="AU443" s="164"/>
      <c r="AV443" s="164"/>
      <c r="AW443" s="164"/>
      <c r="AX443" s="164"/>
      <c r="AY443" s="164"/>
      <c r="AZ443" s="164"/>
      <c r="BA443" s="164"/>
      <c r="BB443" s="164"/>
      <c r="BC443" s="164"/>
      <c r="BD443" s="164"/>
      <c r="BE443" s="164"/>
    </row>
    <row r="444" spans="1:57" x14ac:dyDescent="0.25">
      <c r="A444" s="126" t="s">
        <v>1127</v>
      </c>
      <c r="B444" s="126" t="s">
        <v>1127</v>
      </c>
      <c r="C444" s="126" t="s">
        <v>1127</v>
      </c>
      <c r="D444" s="126" t="s">
        <v>1128</v>
      </c>
      <c r="E444" s="126"/>
      <c r="F444" s="127">
        <v>569</v>
      </c>
      <c r="G444" s="128" t="s">
        <v>1746</v>
      </c>
      <c r="H444" s="129">
        <v>2</v>
      </c>
      <c r="I444" s="130">
        <v>30</v>
      </c>
      <c r="J444" s="130"/>
      <c r="K444" s="130"/>
      <c r="L444" s="131">
        <v>0</v>
      </c>
      <c r="M444" s="165" t="s">
        <v>1484</v>
      </c>
      <c r="N444" s="162">
        <v>60</v>
      </c>
      <c r="O444" s="162" t="s">
        <v>1648</v>
      </c>
      <c r="P444" s="132" t="s">
        <v>1596</v>
      </c>
      <c r="Q444" s="163" t="str">
        <f>MaBM</f>
        <v>CTDB</v>
      </c>
      <c r="R444" s="163" t="str">
        <f>MaKhoa</f>
        <v>KCT</v>
      </c>
      <c r="S444" s="125" t="str">
        <f t="shared" si="6"/>
        <v>KCT-CTDB</v>
      </c>
      <c r="T444" s="164" t="s">
        <v>21</v>
      </c>
      <c r="U444" s="164" t="s">
        <v>21</v>
      </c>
      <c r="V444" s="164" t="s">
        <v>21</v>
      </c>
      <c r="W444" s="164" t="s">
        <v>21</v>
      </c>
      <c r="X444" s="164" t="s">
        <v>20</v>
      </c>
      <c r="Y444" s="164"/>
      <c r="Z444" s="164" t="s">
        <v>21</v>
      </c>
      <c r="AA444" s="164"/>
      <c r="AB444" s="164"/>
      <c r="AC444" s="164"/>
      <c r="AD444" s="164"/>
      <c r="AE444" s="164"/>
      <c r="AF444" s="164"/>
      <c r="AG444" s="164"/>
      <c r="AH444" s="164"/>
      <c r="AI444" s="164"/>
      <c r="AJ444" s="164"/>
      <c r="AK444" s="164"/>
      <c r="AL444" s="164"/>
      <c r="AM444" s="164"/>
      <c r="AN444" s="164"/>
      <c r="AO444" s="164"/>
      <c r="AP444" s="164"/>
      <c r="AQ444" s="164"/>
      <c r="AR444" s="164"/>
      <c r="AS444" s="164"/>
      <c r="AT444" s="164"/>
      <c r="AU444" s="164"/>
      <c r="AV444" s="164"/>
      <c r="AW444" s="164"/>
      <c r="AX444" s="164"/>
      <c r="AY444" s="164"/>
      <c r="AZ444" s="164"/>
      <c r="BA444" s="164"/>
      <c r="BB444" s="164"/>
      <c r="BC444" s="164"/>
      <c r="BD444" s="164"/>
      <c r="BE444" s="164"/>
    </row>
    <row r="445" spans="1:57" x14ac:dyDescent="0.25">
      <c r="A445" s="126" t="s">
        <v>1116</v>
      </c>
      <c r="B445" s="126"/>
      <c r="C445" s="126"/>
      <c r="D445" s="126" t="s">
        <v>1117</v>
      </c>
      <c r="E445" s="126"/>
      <c r="F445" s="127">
        <v>564</v>
      </c>
      <c r="G445" s="128" t="s">
        <v>467</v>
      </c>
      <c r="H445" s="129">
        <v>2</v>
      </c>
      <c r="I445" s="130">
        <v>15</v>
      </c>
      <c r="J445" s="130">
        <v>30</v>
      </c>
      <c r="K445" s="130"/>
      <c r="L445" s="131">
        <v>0</v>
      </c>
      <c r="M445" s="161" t="s">
        <v>2</v>
      </c>
      <c r="N445" s="162"/>
      <c r="O445" s="162" t="s">
        <v>2262</v>
      </c>
      <c r="P445" s="132" t="s">
        <v>1596</v>
      </c>
      <c r="Q445" s="163" t="str">
        <f>MaBM</f>
        <v>CTUD</v>
      </c>
      <c r="R445" s="163" t="str">
        <f>MaKhoa</f>
        <v>KCT</v>
      </c>
      <c r="S445" s="125" t="str">
        <f t="shared" si="6"/>
        <v>KCT-CTUD</v>
      </c>
      <c r="T445" s="164"/>
      <c r="U445" s="164"/>
      <c r="V445" s="164"/>
      <c r="W445" s="164"/>
      <c r="X445" s="164" t="s">
        <v>21</v>
      </c>
      <c r="Y445" s="164"/>
      <c r="Z445" s="164"/>
      <c r="AA445" s="164"/>
      <c r="AB445" s="164"/>
      <c r="AC445" s="164"/>
      <c r="AD445" s="164"/>
      <c r="AE445" s="164"/>
      <c r="AF445" s="164"/>
      <c r="AG445" s="164"/>
      <c r="AH445" s="164"/>
      <c r="AI445" s="164"/>
      <c r="AJ445" s="164"/>
      <c r="AK445" s="164"/>
      <c r="AL445" s="164"/>
      <c r="AM445" s="164"/>
      <c r="AN445" s="164"/>
      <c r="AO445" s="164"/>
      <c r="AP445" s="164"/>
      <c r="AQ445" s="164"/>
      <c r="AR445" s="164"/>
      <c r="AS445" s="164"/>
      <c r="AT445" s="164"/>
      <c r="AU445" s="164"/>
      <c r="AV445" s="164"/>
      <c r="AW445" s="164"/>
      <c r="AX445" s="164"/>
      <c r="AY445" s="164"/>
      <c r="AZ445" s="164"/>
      <c r="BA445" s="164"/>
      <c r="BB445" s="164"/>
      <c r="BC445" s="164"/>
      <c r="BD445" s="164"/>
      <c r="BE445" s="164"/>
    </row>
    <row r="446" spans="1:57" x14ac:dyDescent="0.25">
      <c r="A446" s="126" t="s">
        <v>1131</v>
      </c>
      <c r="B446" s="126" t="s">
        <v>1131</v>
      </c>
      <c r="C446" s="126" t="s">
        <v>1131</v>
      </c>
      <c r="D446" s="126"/>
      <c r="E446" s="126"/>
      <c r="F446" s="127">
        <v>571</v>
      </c>
      <c r="G446" s="168" t="s">
        <v>1132</v>
      </c>
      <c r="H446" s="129">
        <v>2</v>
      </c>
      <c r="I446" s="130">
        <v>30</v>
      </c>
      <c r="J446" s="130"/>
      <c r="K446" s="130"/>
      <c r="L446" s="131">
        <v>0</v>
      </c>
      <c r="M446" s="165" t="s">
        <v>1484</v>
      </c>
      <c r="N446" s="162">
        <v>60</v>
      </c>
      <c r="O446" s="162" t="s">
        <v>1648</v>
      </c>
      <c r="P446" s="132" t="s">
        <v>1596</v>
      </c>
      <c r="Q446" s="163" t="str">
        <f>MaBM</f>
        <v>CTDB</v>
      </c>
      <c r="R446" s="163" t="str">
        <f>MaKhoa</f>
        <v>KCT</v>
      </c>
      <c r="S446" s="125" t="str">
        <f t="shared" si="6"/>
        <v>KCT-CTDB</v>
      </c>
      <c r="T446" s="164" t="s">
        <v>21</v>
      </c>
      <c r="U446" s="164"/>
      <c r="V446" s="164" t="s">
        <v>21</v>
      </c>
      <c r="W446" s="164" t="s">
        <v>21</v>
      </c>
      <c r="X446" s="164" t="s">
        <v>21</v>
      </c>
      <c r="Y446" s="164"/>
      <c r="Z446" s="164" t="s">
        <v>21</v>
      </c>
      <c r="AA446" s="164"/>
      <c r="AB446" s="164"/>
      <c r="AC446" s="164"/>
      <c r="AD446" s="164"/>
      <c r="AE446" s="164"/>
      <c r="AF446" s="164"/>
      <c r="AG446" s="164"/>
      <c r="AH446" s="164"/>
      <c r="AI446" s="164"/>
      <c r="AJ446" s="164"/>
      <c r="AK446" s="164"/>
      <c r="AL446" s="164"/>
      <c r="AM446" s="164"/>
      <c r="AN446" s="164"/>
      <c r="AO446" s="164"/>
      <c r="AP446" s="164"/>
      <c r="AQ446" s="164"/>
      <c r="AR446" s="164"/>
      <c r="AS446" s="164"/>
      <c r="AT446" s="164"/>
      <c r="AU446" s="164"/>
      <c r="AV446" s="164"/>
      <c r="AW446" s="164"/>
      <c r="AX446" s="164"/>
      <c r="AY446" s="164"/>
      <c r="AZ446" s="164"/>
      <c r="BA446" s="164"/>
      <c r="BB446" s="164"/>
      <c r="BC446" s="164"/>
      <c r="BD446" s="164"/>
      <c r="BE446" s="164"/>
    </row>
    <row r="447" spans="1:57" x14ac:dyDescent="0.25">
      <c r="A447" s="126" t="s">
        <v>691</v>
      </c>
      <c r="B447" s="126"/>
      <c r="C447" s="126"/>
      <c r="D447" s="126"/>
      <c r="E447" s="126"/>
      <c r="F447" s="127">
        <v>352</v>
      </c>
      <c r="G447" s="168" t="s">
        <v>613</v>
      </c>
      <c r="H447" s="129">
        <v>3</v>
      </c>
      <c r="I447" s="130">
        <v>45</v>
      </c>
      <c r="J447" s="130"/>
      <c r="K447" s="130"/>
      <c r="L447" s="131">
        <v>0</v>
      </c>
      <c r="M447" s="165" t="s">
        <v>1484</v>
      </c>
      <c r="N447" s="162">
        <v>90</v>
      </c>
      <c r="O447" s="162" t="s">
        <v>1648</v>
      </c>
      <c r="P447" s="132" t="s">
        <v>1596</v>
      </c>
      <c r="Q447" s="163" t="str">
        <f>MaBM</f>
        <v>CTDB</v>
      </c>
      <c r="R447" s="163" t="str">
        <f>MaKhoa</f>
        <v>KCT</v>
      </c>
      <c r="S447" s="125" t="str">
        <f t="shared" si="6"/>
        <v>KCT-CTDB</v>
      </c>
      <c r="T447" s="164"/>
      <c r="U447" s="164"/>
      <c r="V447" s="164"/>
      <c r="W447" s="164"/>
      <c r="X447" s="164" t="s">
        <v>20</v>
      </c>
      <c r="Y447" s="164"/>
      <c r="Z447" s="164"/>
      <c r="AA447" s="164"/>
      <c r="AB447" s="164"/>
      <c r="AC447" s="164"/>
      <c r="AD447" s="164"/>
      <c r="AE447" s="164"/>
      <c r="AF447" s="164"/>
      <c r="AG447" s="164"/>
      <c r="AH447" s="164"/>
      <c r="AI447" s="164"/>
      <c r="AJ447" s="164"/>
      <c r="AK447" s="164"/>
      <c r="AL447" s="164"/>
      <c r="AM447" s="164"/>
      <c r="AN447" s="164"/>
      <c r="AO447" s="164"/>
      <c r="AP447" s="164"/>
      <c r="AQ447" s="164"/>
      <c r="AR447" s="164"/>
      <c r="AS447" s="164"/>
      <c r="AT447" s="164"/>
      <c r="AU447" s="164"/>
      <c r="AV447" s="164"/>
      <c r="AW447" s="164"/>
      <c r="AX447" s="164"/>
      <c r="AY447" s="164"/>
      <c r="AZ447" s="164"/>
      <c r="BA447" s="164"/>
      <c r="BB447" s="164"/>
      <c r="BC447" s="164"/>
      <c r="BD447" s="164"/>
      <c r="BE447" s="164"/>
    </row>
    <row r="448" spans="1:57" x14ac:dyDescent="0.25">
      <c r="A448" s="126" t="s">
        <v>357</v>
      </c>
      <c r="B448" s="126"/>
      <c r="C448" s="126"/>
      <c r="D448" s="126" t="s">
        <v>358</v>
      </c>
      <c r="E448" s="126"/>
      <c r="F448" s="127">
        <v>161</v>
      </c>
      <c r="G448" s="128" t="s">
        <v>359</v>
      </c>
      <c r="H448" s="129">
        <v>2</v>
      </c>
      <c r="I448" s="130">
        <v>30</v>
      </c>
      <c r="J448" s="130"/>
      <c r="K448" s="130"/>
      <c r="L448" s="131">
        <v>0</v>
      </c>
      <c r="M448" s="165" t="s">
        <v>1484</v>
      </c>
      <c r="N448" s="162">
        <v>60</v>
      </c>
      <c r="O448" s="162" t="s">
        <v>1648</v>
      </c>
      <c r="P448" s="132" t="s">
        <v>1596</v>
      </c>
      <c r="Q448" s="163" t="str">
        <f>MaBM</f>
        <v>CTDB</v>
      </c>
      <c r="R448" s="163" t="str">
        <f>MaKhoa</f>
        <v>KCT</v>
      </c>
      <c r="S448" s="125" t="str">
        <f t="shared" si="6"/>
        <v>KCT-CTDB</v>
      </c>
      <c r="T448" s="164"/>
      <c r="U448" s="164"/>
      <c r="V448" s="164"/>
      <c r="W448" s="164"/>
      <c r="X448" s="164"/>
      <c r="Y448" s="164"/>
      <c r="Z448" s="164"/>
      <c r="AA448" s="164"/>
      <c r="AB448" s="164"/>
      <c r="AC448" s="164"/>
      <c r="AD448" s="164"/>
      <c r="AE448" s="164"/>
      <c r="AF448" s="164"/>
      <c r="AG448" s="164"/>
      <c r="AH448" s="164"/>
      <c r="AI448" s="164" t="s">
        <v>21</v>
      </c>
      <c r="AJ448" s="164"/>
      <c r="AK448" s="164"/>
      <c r="AL448" s="164"/>
      <c r="AM448" s="164"/>
      <c r="AN448" s="164"/>
      <c r="AO448" s="164"/>
      <c r="AP448" s="164"/>
      <c r="AQ448" s="164"/>
      <c r="AR448" s="164"/>
      <c r="AS448" s="164"/>
      <c r="AT448" s="164"/>
      <c r="AU448" s="164"/>
      <c r="AV448" s="164"/>
      <c r="AW448" s="164"/>
      <c r="AX448" s="164"/>
      <c r="AY448" s="164"/>
      <c r="AZ448" s="164"/>
      <c r="BA448" s="164"/>
      <c r="BB448" s="164" t="s">
        <v>21</v>
      </c>
      <c r="BC448" s="164"/>
      <c r="BD448" s="164"/>
      <c r="BE448" s="164"/>
    </row>
    <row r="449" spans="1:57" x14ac:dyDescent="0.25">
      <c r="A449" s="126"/>
      <c r="B449" s="126" t="s">
        <v>568</v>
      </c>
      <c r="C449" s="126"/>
      <c r="D449" s="126"/>
      <c r="E449" s="126"/>
      <c r="F449" s="127">
        <v>272</v>
      </c>
      <c r="G449" s="128" t="s">
        <v>359</v>
      </c>
      <c r="H449" s="129">
        <v>2</v>
      </c>
      <c r="I449" s="130">
        <v>30</v>
      </c>
      <c r="J449" s="130"/>
      <c r="K449" s="130"/>
      <c r="L449" s="131">
        <v>0</v>
      </c>
      <c r="M449" s="165" t="s">
        <v>1484</v>
      </c>
      <c r="N449" s="162">
        <v>90</v>
      </c>
      <c r="O449" s="162" t="s">
        <v>1648</v>
      </c>
      <c r="P449" s="132" t="s">
        <v>1596</v>
      </c>
      <c r="Q449" s="163" t="str">
        <f>MaBM</f>
        <v>CTDB</v>
      </c>
      <c r="R449" s="163" t="str">
        <f>MaKhoa</f>
        <v>KCT</v>
      </c>
      <c r="S449" s="125" t="str">
        <f t="shared" si="6"/>
        <v>KCT-CTDB</v>
      </c>
      <c r="T449" s="164"/>
      <c r="U449" s="164"/>
      <c r="V449" s="164"/>
      <c r="W449" s="164"/>
      <c r="X449" s="164"/>
      <c r="Y449" s="164"/>
      <c r="Z449" s="164"/>
      <c r="AA449" s="164"/>
      <c r="AB449" s="164"/>
      <c r="AC449" s="164"/>
      <c r="AD449" s="164"/>
      <c r="AE449" s="164"/>
      <c r="AF449" s="164"/>
      <c r="AG449" s="164"/>
      <c r="AH449" s="164"/>
      <c r="AI449" s="164"/>
      <c r="AJ449" s="164"/>
      <c r="AK449" s="164"/>
      <c r="AL449" s="164"/>
      <c r="AM449" s="164"/>
      <c r="AN449" s="164"/>
      <c r="AO449" s="164"/>
      <c r="AP449" s="164"/>
      <c r="AQ449" s="164"/>
      <c r="AR449" s="164"/>
      <c r="AS449" s="164"/>
      <c r="AT449" s="164"/>
      <c r="AU449" s="164"/>
      <c r="AV449" s="164"/>
      <c r="AW449" s="164"/>
      <c r="AX449" s="164"/>
      <c r="AY449" s="164"/>
      <c r="AZ449" s="164"/>
      <c r="BA449" s="164"/>
      <c r="BB449" s="164"/>
      <c r="BC449" s="164"/>
      <c r="BD449" s="164"/>
      <c r="BE449" s="164"/>
    </row>
    <row r="450" spans="1:57" x14ac:dyDescent="0.25">
      <c r="A450" s="126"/>
      <c r="B450" s="126"/>
      <c r="C450" s="126" t="s">
        <v>1693</v>
      </c>
      <c r="D450" s="126" t="s">
        <v>572</v>
      </c>
      <c r="E450" s="126"/>
      <c r="F450" s="127">
        <v>275</v>
      </c>
      <c r="G450" s="128" t="s">
        <v>359</v>
      </c>
      <c r="H450" s="129">
        <v>3</v>
      </c>
      <c r="I450" s="130">
        <v>45</v>
      </c>
      <c r="J450" s="130"/>
      <c r="K450" s="130"/>
      <c r="L450" s="131">
        <v>0</v>
      </c>
      <c r="M450" s="161" t="s">
        <v>1511</v>
      </c>
      <c r="N450" s="162"/>
      <c r="O450" s="162" t="s">
        <v>1648</v>
      </c>
      <c r="P450" s="132" t="s">
        <v>1596</v>
      </c>
      <c r="Q450" s="163" t="str">
        <f>MaBM</f>
        <v>CTDB</v>
      </c>
      <c r="R450" s="163" t="str">
        <f>MaKhoa</f>
        <v>KCT</v>
      </c>
      <c r="S450" s="125" t="str">
        <f t="shared" si="6"/>
        <v>KCT-CTDB</v>
      </c>
      <c r="T450" s="164"/>
      <c r="U450" s="164"/>
      <c r="V450" s="164"/>
      <c r="W450" s="164"/>
      <c r="X450" s="164"/>
      <c r="Y450" s="164"/>
      <c r="Z450" s="164"/>
      <c r="AA450" s="164"/>
      <c r="AB450" s="164"/>
      <c r="AC450" s="164"/>
      <c r="AD450" s="164"/>
      <c r="AE450" s="164"/>
      <c r="AF450" s="164"/>
      <c r="AG450" s="164"/>
      <c r="AH450" s="164"/>
      <c r="AI450" s="164"/>
      <c r="AJ450" s="164"/>
      <c r="AK450" s="164"/>
      <c r="AL450" s="164"/>
      <c r="AM450" s="164"/>
      <c r="AN450" s="164"/>
      <c r="AO450" s="164" t="s">
        <v>20</v>
      </c>
      <c r="AP450" s="164"/>
      <c r="AQ450" s="164"/>
      <c r="AR450" s="164"/>
      <c r="AS450" s="164"/>
      <c r="AT450" s="164"/>
      <c r="AU450" s="164"/>
      <c r="AV450" s="164"/>
      <c r="AW450" s="164"/>
      <c r="AX450" s="164"/>
      <c r="AY450" s="164"/>
      <c r="AZ450" s="164"/>
      <c r="BA450" s="164"/>
      <c r="BB450" s="164"/>
      <c r="BC450" s="164"/>
      <c r="BD450" s="164"/>
      <c r="BE450" s="164"/>
    </row>
    <row r="451" spans="1:57" x14ac:dyDescent="0.25">
      <c r="A451" s="126"/>
      <c r="B451" s="126"/>
      <c r="C451" s="126"/>
      <c r="D451" s="126"/>
      <c r="E451" s="126" t="s">
        <v>573</v>
      </c>
      <c r="F451" s="127">
        <v>276</v>
      </c>
      <c r="G451" s="128" t="s">
        <v>359</v>
      </c>
      <c r="H451" s="129">
        <v>2</v>
      </c>
      <c r="I451" s="130">
        <v>30</v>
      </c>
      <c r="J451" s="130"/>
      <c r="K451" s="130"/>
      <c r="L451" s="131">
        <v>0</v>
      </c>
      <c r="M451" s="165" t="s">
        <v>1484</v>
      </c>
      <c r="N451" s="162">
        <v>60</v>
      </c>
      <c r="O451" s="162" t="s">
        <v>1648</v>
      </c>
      <c r="P451" s="132" t="s">
        <v>1596</v>
      </c>
      <c r="Q451" s="163" t="str">
        <f>MaBM</f>
        <v>CTDB</v>
      </c>
      <c r="R451" s="163" t="str">
        <f>MaKhoa</f>
        <v>KCT</v>
      </c>
      <c r="S451" s="125" t="str">
        <f t="shared" si="6"/>
        <v>KCT-CTDB</v>
      </c>
      <c r="T451" s="164"/>
      <c r="U451" s="164"/>
      <c r="V451" s="164"/>
      <c r="W451" s="164"/>
      <c r="X451" s="164"/>
      <c r="Y451" s="164"/>
      <c r="Z451" s="164"/>
      <c r="AA451" s="164"/>
      <c r="AB451" s="164"/>
      <c r="AC451" s="164"/>
      <c r="AD451" s="164"/>
      <c r="AE451" s="164"/>
      <c r="AF451" s="164"/>
      <c r="AG451" s="164"/>
      <c r="AH451" s="164"/>
      <c r="AI451" s="164"/>
      <c r="AJ451" s="164"/>
      <c r="AK451" s="164"/>
      <c r="AL451" s="164"/>
      <c r="AM451" s="164"/>
      <c r="AN451" s="164"/>
      <c r="AO451" s="164"/>
      <c r="AP451" s="164"/>
      <c r="AQ451" s="164"/>
      <c r="AR451" s="164"/>
      <c r="AS451" s="164"/>
      <c r="AT451" s="164"/>
      <c r="AU451" s="164"/>
      <c r="AV451" s="164"/>
      <c r="AW451" s="164"/>
      <c r="AX451" s="164"/>
      <c r="AY451" s="164"/>
      <c r="AZ451" s="164"/>
      <c r="BA451" s="164"/>
      <c r="BB451" s="164"/>
      <c r="BC451" s="164"/>
      <c r="BD451" s="164"/>
      <c r="BE451" s="164"/>
    </row>
    <row r="452" spans="1:57" x14ac:dyDescent="0.25">
      <c r="A452" s="126" t="s">
        <v>2090</v>
      </c>
      <c r="B452" s="126"/>
      <c r="C452" s="126"/>
      <c r="D452" s="126" t="s">
        <v>2091</v>
      </c>
      <c r="E452" s="126"/>
      <c r="F452" s="127">
        <v>948</v>
      </c>
      <c r="G452" s="128" t="s">
        <v>359</v>
      </c>
      <c r="H452" s="129">
        <v>3</v>
      </c>
      <c r="I452" s="130">
        <v>45</v>
      </c>
      <c r="J452" s="130"/>
      <c r="K452" s="130"/>
      <c r="L452" s="131">
        <v>0</v>
      </c>
      <c r="M452" s="165"/>
      <c r="N452" s="162"/>
      <c r="O452" s="162" t="s">
        <v>2264</v>
      </c>
      <c r="P452" s="132" t="s">
        <v>1596</v>
      </c>
      <c r="Q452" s="163" t="str">
        <f>MaBM</f>
        <v>CTDB</v>
      </c>
      <c r="R452" s="163" t="str">
        <f>MaKhoa</f>
        <v>KCT</v>
      </c>
      <c r="S452" s="125" t="str">
        <f t="shared" ref="S452:S515" si="7">+R452&amp;"-"&amp;Q452</f>
        <v>KCT-CTDB</v>
      </c>
      <c r="T452" s="164"/>
      <c r="U452" s="164"/>
      <c r="V452" s="164"/>
      <c r="W452" s="164"/>
      <c r="X452" s="164"/>
      <c r="Y452" s="164"/>
      <c r="Z452" s="164"/>
      <c r="AA452" s="164"/>
      <c r="AB452" s="164"/>
      <c r="AC452" s="164"/>
      <c r="AD452" s="164"/>
      <c r="AE452" s="164"/>
      <c r="AF452" s="164"/>
      <c r="AG452" s="164"/>
      <c r="AH452" s="164"/>
      <c r="AI452" s="164"/>
      <c r="AJ452" s="164"/>
      <c r="AK452" s="164"/>
      <c r="AL452" s="164"/>
      <c r="AM452" s="164"/>
      <c r="AN452" s="164"/>
      <c r="AO452" s="164"/>
      <c r="AP452" s="164"/>
      <c r="AQ452" s="164"/>
      <c r="AR452" s="164"/>
      <c r="AS452" s="164"/>
      <c r="AT452" s="164"/>
      <c r="AU452" s="164"/>
      <c r="AV452" s="164"/>
      <c r="AW452" s="164"/>
      <c r="AX452" s="164"/>
      <c r="AY452" s="164"/>
      <c r="AZ452" s="164"/>
      <c r="BA452" s="164"/>
      <c r="BB452" s="164"/>
      <c r="BC452" s="164"/>
      <c r="BD452" s="164"/>
      <c r="BE452" s="164"/>
    </row>
    <row r="453" spans="1:57" x14ac:dyDescent="0.25">
      <c r="A453" s="126" t="s">
        <v>563</v>
      </c>
      <c r="B453" s="126"/>
      <c r="C453" s="126"/>
      <c r="D453" s="126"/>
      <c r="E453" s="126"/>
      <c r="F453" s="127">
        <v>270</v>
      </c>
      <c r="G453" s="128" t="s">
        <v>564</v>
      </c>
      <c r="H453" s="129">
        <v>4</v>
      </c>
      <c r="I453" s="130">
        <v>60</v>
      </c>
      <c r="J453" s="130"/>
      <c r="K453" s="130"/>
      <c r="L453" s="131">
        <v>0</v>
      </c>
      <c r="M453" s="161" t="s">
        <v>1511</v>
      </c>
      <c r="N453" s="162"/>
      <c r="O453" s="162" t="s">
        <v>1648</v>
      </c>
      <c r="P453" s="132" t="s">
        <v>1596</v>
      </c>
      <c r="Q453" s="163" t="str">
        <f>MaBM</f>
        <v>CTDB</v>
      </c>
      <c r="R453" s="163" t="str">
        <f>MaKhoa</f>
        <v>KCT</v>
      </c>
      <c r="S453" s="125" t="str">
        <f t="shared" si="7"/>
        <v>KCT-CTDB</v>
      </c>
      <c r="T453" s="164"/>
      <c r="U453" s="164"/>
      <c r="V453" s="164" t="s">
        <v>20</v>
      </c>
      <c r="W453" s="164"/>
      <c r="X453" s="164" t="s">
        <v>20</v>
      </c>
      <c r="Y453" s="164"/>
      <c r="Z453" s="164" t="s">
        <v>20</v>
      </c>
      <c r="AA453" s="164"/>
      <c r="AB453" s="164"/>
      <c r="AC453" s="164"/>
      <c r="AD453" s="164"/>
      <c r="AE453" s="164"/>
      <c r="AF453" s="164"/>
      <c r="AG453" s="164"/>
      <c r="AH453" s="164"/>
      <c r="AI453" s="164"/>
      <c r="AJ453" s="164"/>
      <c r="AK453" s="164"/>
      <c r="AL453" s="164"/>
      <c r="AM453" s="164"/>
      <c r="AN453" s="164"/>
      <c r="AO453" s="164"/>
      <c r="AP453" s="164"/>
      <c r="AQ453" s="164"/>
      <c r="AR453" s="164"/>
      <c r="AS453" s="164"/>
      <c r="AT453" s="164"/>
      <c r="AU453" s="164"/>
      <c r="AV453" s="164"/>
      <c r="AW453" s="164"/>
      <c r="AX453" s="164"/>
      <c r="AY453" s="164"/>
      <c r="AZ453" s="164"/>
      <c r="BA453" s="164"/>
      <c r="BB453" s="164"/>
      <c r="BC453" s="164"/>
      <c r="BD453" s="164"/>
      <c r="BE453" s="164"/>
    </row>
    <row r="454" spans="1:57" x14ac:dyDescent="0.25">
      <c r="A454" s="126" t="s">
        <v>566</v>
      </c>
      <c r="B454" s="126"/>
      <c r="C454" s="126"/>
      <c r="D454" s="126"/>
      <c r="E454" s="126"/>
      <c r="F454" s="127">
        <v>271</v>
      </c>
      <c r="G454" s="128" t="s">
        <v>567</v>
      </c>
      <c r="H454" s="129">
        <v>3</v>
      </c>
      <c r="I454" s="130">
        <v>45</v>
      </c>
      <c r="J454" s="130"/>
      <c r="K454" s="130"/>
      <c r="L454" s="131">
        <v>0</v>
      </c>
      <c r="M454" s="165" t="s">
        <v>1484</v>
      </c>
      <c r="N454" s="162">
        <v>90</v>
      </c>
      <c r="O454" s="162" t="s">
        <v>1648</v>
      </c>
      <c r="P454" s="132" t="s">
        <v>1596</v>
      </c>
      <c r="Q454" s="163" t="str">
        <f>MaBM</f>
        <v>CTDB</v>
      </c>
      <c r="R454" s="163" t="str">
        <f>MaKhoa</f>
        <v>KCT</v>
      </c>
      <c r="S454" s="125" t="str">
        <f t="shared" si="7"/>
        <v>KCT-CTDB</v>
      </c>
      <c r="T454" s="164"/>
      <c r="U454" s="164"/>
      <c r="V454" s="164"/>
      <c r="W454" s="164"/>
      <c r="X454" s="164" t="s">
        <v>20</v>
      </c>
      <c r="Y454" s="164"/>
      <c r="Z454" s="164"/>
      <c r="AA454" s="164"/>
      <c r="AB454" s="164"/>
      <c r="AC454" s="164"/>
      <c r="AD454" s="164"/>
      <c r="AE454" s="164"/>
      <c r="AF454" s="164"/>
      <c r="AG454" s="164"/>
      <c r="AH454" s="164"/>
      <c r="AI454" s="164"/>
      <c r="AJ454" s="164"/>
      <c r="AK454" s="164"/>
      <c r="AL454" s="164"/>
      <c r="AM454" s="164"/>
      <c r="AN454" s="164"/>
      <c r="AO454" s="164"/>
      <c r="AP454" s="164"/>
      <c r="AQ454" s="164"/>
      <c r="AR454" s="164"/>
      <c r="AS454" s="164"/>
      <c r="AT454" s="164"/>
      <c r="AU454" s="164"/>
      <c r="AV454" s="164"/>
      <c r="AW454" s="164"/>
      <c r="AX454" s="164"/>
      <c r="AY454" s="164"/>
      <c r="AZ454" s="164"/>
      <c r="BA454" s="164"/>
      <c r="BB454" s="164"/>
      <c r="BC454" s="164"/>
      <c r="BD454" s="164"/>
      <c r="BE454" s="164"/>
    </row>
    <row r="455" spans="1:57" x14ac:dyDescent="0.25">
      <c r="A455" s="126" t="s">
        <v>2133</v>
      </c>
      <c r="B455" s="126"/>
      <c r="C455" s="126"/>
      <c r="D455" s="126"/>
      <c r="E455" s="126"/>
      <c r="F455" s="127">
        <v>965</v>
      </c>
      <c r="G455" s="128" t="s">
        <v>2134</v>
      </c>
      <c r="H455" s="129">
        <v>3</v>
      </c>
      <c r="I455" s="130"/>
      <c r="J455" s="130"/>
      <c r="K455" s="130">
        <v>135</v>
      </c>
      <c r="L455" s="131">
        <v>0</v>
      </c>
      <c r="M455" s="161" t="s">
        <v>2</v>
      </c>
      <c r="N455" s="162"/>
      <c r="O455" s="162" t="s">
        <v>1648</v>
      </c>
      <c r="P455" s="132" t="s">
        <v>1596</v>
      </c>
      <c r="Q455" s="163" t="str">
        <f>MaBM</f>
        <v>CTDB</v>
      </c>
      <c r="R455" s="163" t="str">
        <f>MaKhoa</f>
        <v>KCT</v>
      </c>
      <c r="S455" s="125" t="str">
        <f t="shared" si="7"/>
        <v>KCT-CTDB</v>
      </c>
      <c r="T455" s="164"/>
      <c r="U455" s="164"/>
      <c r="V455" s="164"/>
      <c r="W455" s="164"/>
      <c r="X455" s="164"/>
      <c r="Y455" s="164"/>
      <c r="Z455" s="164"/>
      <c r="AA455" s="164"/>
      <c r="AB455" s="164"/>
      <c r="AC455" s="164"/>
      <c r="AD455" s="164"/>
      <c r="AE455" s="164"/>
      <c r="AF455" s="164"/>
      <c r="AG455" s="164"/>
      <c r="AH455" s="164"/>
      <c r="AI455" s="164"/>
      <c r="AJ455" s="164"/>
      <c r="AK455" s="164"/>
      <c r="AL455" s="164"/>
      <c r="AM455" s="164"/>
      <c r="AN455" s="164"/>
      <c r="AO455" s="164"/>
      <c r="AP455" s="164"/>
      <c r="AQ455" s="164"/>
      <c r="AR455" s="164"/>
      <c r="AS455" s="164"/>
      <c r="AT455" s="164"/>
      <c r="AU455" s="164"/>
      <c r="AV455" s="164"/>
      <c r="AW455" s="164"/>
      <c r="AX455" s="164"/>
      <c r="AY455" s="164"/>
      <c r="AZ455" s="164"/>
      <c r="BA455" s="164"/>
      <c r="BB455" s="164"/>
      <c r="BC455" s="164"/>
      <c r="BD455" s="164"/>
      <c r="BE455" s="164"/>
    </row>
    <row r="456" spans="1:57" x14ac:dyDescent="0.25">
      <c r="A456" s="126" t="s">
        <v>1399</v>
      </c>
      <c r="B456" s="126"/>
      <c r="C456" s="126"/>
      <c r="D456" s="126"/>
      <c r="E456" s="126"/>
      <c r="F456" s="127">
        <v>681</v>
      </c>
      <c r="G456" s="128" t="s">
        <v>1400</v>
      </c>
      <c r="H456" s="129">
        <v>3</v>
      </c>
      <c r="I456" s="130"/>
      <c r="J456" s="130"/>
      <c r="K456" s="130">
        <v>135</v>
      </c>
      <c r="L456" s="131">
        <v>0</v>
      </c>
      <c r="M456" s="161" t="s">
        <v>1511</v>
      </c>
      <c r="N456" s="162"/>
      <c r="O456" s="162" t="s">
        <v>1648</v>
      </c>
      <c r="P456" s="132" t="s">
        <v>1596</v>
      </c>
      <c r="Q456" s="163" t="str">
        <f>MaBM</f>
        <v>CTDB</v>
      </c>
      <c r="R456" s="163" t="str">
        <f>MaKhoa</f>
        <v>KCT</v>
      </c>
      <c r="S456" s="125" t="str">
        <f t="shared" si="7"/>
        <v>KCT-CTDB</v>
      </c>
      <c r="T456" s="164"/>
      <c r="U456" s="164"/>
      <c r="V456" s="164" t="s">
        <v>20</v>
      </c>
      <c r="W456" s="164"/>
      <c r="X456" s="164" t="s">
        <v>20</v>
      </c>
      <c r="Y456" s="164"/>
      <c r="Z456" s="164" t="s">
        <v>20</v>
      </c>
      <c r="AA456" s="164"/>
      <c r="AB456" s="164"/>
      <c r="AC456" s="164"/>
      <c r="AD456" s="164"/>
      <c r="AE456" s="164"/>
      <c r="AF456" s="164"/>
      <c r="AG456" s="164"/>
      <c r="AH456" s="164"/>
      <c r="AI456" s="164"/>
      <c r="AJ456" s="164"/>
      <c r="AK456" s="164"/>
      <c r="AL456" s="164"/>
      <c r="AM456" s="164"/>
      <c r="AN456" s="164"/>
      <c r="AO456" s="164"/>
      <c r="AP456" s="164"/>
      <c r="AQ456" s="164"/>
      <c r="AR456" s="164"/>
      <c r="AS456" s="164"/>
      <c r="AT456" s="164"/>
      <c r="AU456" s="164"/>
      <c r="AV456" s="164"/>
      <c r="AW456" s="164"/>
      <c r="AX456" s="164"/>
      <c r="AY456" s="164"/>
      <c r="AZ456" s="164"/>
      <c r="BA456" s="164"/>
      <c r="BB456" s="164"/>
      <c r="BC456" s="164"/>
      <c r="BD456" s="164"/>
      <c r="BE456" s="164"/>
    </row>
    <row r="457" spans="1:57" x14ac:dyDescent="0.25">
      <c r="A457" s="126" t="s">
        <v>1417</v>
      </c>
      <c r="B457" s="126"/>
      <c r="C457" s="126"/>
      <c r="D457" s="126"/>
      <c r="E457" s="126"/>
      <c r="F457" s="127">
        <v>692</v>
      </c>
      <c r="G457" s="128" t="s">
        <v>1415</v>
      </c>
      <c r="H457" s="129">
        <v>4</v>
      </c>
      <c r="I457" s="130"/>
      <c r="J457" s="130"/>
      <c r="K457" s="130">
        <v>180</v>
      </c>
      <c r="L457" s="131">
        <v>0</v>
      </c>
      <c r="M457" s="161" t="s">
        <v>1511</v>
      </c>
      <c r="N457" s="162"/>
      <c r="O457" s="162" t="s">
        <v>1648</v>
      </c>
      <c r="P457" s="132" t="s">
        <v>1596</v>
      </c>
      <c r="Q457" s="163" t="str">
        <f>MaBM</f>
        <v>CTDB</v>
      </c>
      <c r="R457" s="163" t="str">
        <f>MaKhoa</f>
        <v>KCT</v>
      </c>
      <c r="S457" s="125" t="str">
        <f t="shared" si="7"/>
        <v>KCT-CTDB</v>
      </c>
      <c r="T457" s="164"/>
      <c r="U457" s="164"/>
      <c r="V457" s="164"/>
      <c r="W457" s="164"/>
      <c r="X457" s="164" t="s">
        <v>20</v>
      </c>
      <c r="Y457" s="164"/>
      <c r="Z457" s="164"/>
      <c r="AA457" s="164"/>
      <c r="AB457" s="164"/>
      <c r="AC457" s="164"/>
      <c r="AD457" s="164"/>
      <c r="AE457" s="164"/>
      <c r="AF457" s="164"/>
      <c r="AG457" s="164"/>
      <c r="AH457" s="164"/>
      <c r="AI457" s="164"/>
      <c r="AJ457" s="164"/>
      <c r="AK457" s="164"/>
      <c r="AL457" s="164"/>
      <c r="AM457" s="164"/>
      <c r="AN457" s="164"/>
      <c r="AO457" s="164"/>
      <c r="AP457" s="164"/>
      <c r="AQ457" s="164"/>
      <c r="AR457" s="164"/>
      <c r="AS457" s="164"/>
      <c r="AT457" s="164"/>
      <c r="AU457" s="164"/>
      <c r="AV457" s="164"/>
      <c r="AW457" s="164"/>
      <c r="AX457" s="164"/>
      <c r="AY457" s="164"/>
      <c r="AZ457" s="164"/>
      <c r="BA457" s="164"/>
      <c r="BB457" s="164"/>
      <c r="BC457" s="164"/>
      <c r="BD457" s="164"/>
      <c r="BE457" s="164"/>
    </row>
    <row r="458" spans="1:57" x14ac:dyDescent="0.25">
      <c r="A458" s="126" t="s">
        <v>2130</v>
      </c>
      <c r="B458" s="126"/>
      <c r="C458" s="126"/>
      <c r="D458" s="126" t="s">
        <v>2131</v>
      </c>
      <c r="E458" s="126"/>
      <c r="F458" s="127">
        <v>964</v>
      </c>
      <c r="G458" s="128" t="s">
        <v>2132</v>
      </c>
      <c r="H458" s="129">
        <v>2</v>
      </c>
      <c r="I458" s="130"/>
      <c r="J458" s="130"/>
      <c r="K458" s="130">
        <v>90</v>
      </c>
      <c r="L458" s="131">
        <v>0</v>
      </c>
      <c r="M458" s="161" t="s">
        <v>1511</v>
      </c>
      <c r="N458" s="162"/>
      <c r="O458" s="162" t="s">
        <v>1648</v>
      </c>
      <c r="P458" s="132" t="s">
        <v>1596</v>
      </c>
      <c r="Q458" s="163" t="str">
        <f>MaBM</f>
        <v>CTDB</v>
      </c>
      <c r="R458" s="163" t="str">
        <f>MaKhoa</f>
        <v>KCT</v>
      </c>
      <c r="S458" s="125" t="str">
        <f t="shared" si="7"/>
        <v>KCT-CTDB</v>
      </c>
      <c r="T458" s="164"/>
      <c r="U458" s="164"/>
      <c r="V458" s="164"/>
      <c r="W458" s="164"/>
      <c r="X458" s="164"/>
      <c r="Y458" s="164"/>
      <c r="Z458" s="164"/>
      <c r="AA458" s="164"/>
      <c r="AB458" s="164"/>
      <c r="AC458" s="164"/>
      <c r="AD458" s="164"/>
      <c r="AE458" s="164"/>
      <c r="AF458" s="164"/>
      <c r="AG458" s="164"/>
      <c r="AH458" s="164"/>
      <c r="AI458" s="164"/>
      <c r="AJ458" s="164"/>
      <c r="AK458" s="164"/>
      <c r="AL458" s="164"/>
      <c r="AM458" s="164"/>
      <c r="AN458" s="164"/>
      <c r="AO458" s="164"/>
      <c r="AP458" s="164"/>
      <c r="AQ458" s="164"/>
      <c r="AR458" s="164"/>
      <c r="AS458" s="164"/>
      <c r="AT458" s="164"/>
      <c r="AU458" s="164"/>
      <c r="AV458" s="164"/>
      <c r="AW458" s="164"/>
      <c r="AX458" s="164"/>
      <c r="AY458" s="164"/>
      <c r="AZ458" s="164"/>
      <c r="BA458" s="164"/>
      <c r="BB458" s="164"/>
      <c r="BC458" s="164"/>
      <c r="BD458" s="164"/>
      <c r="BE458" s="164"/>
    </row>
    <row r="459" spans="1:57" x14ac:dyDescent="0.25">
      <c r="A459" s="126" t="s">
        <v>1294</v>
      </c>
      <c r="B459" s="126"/>
      <c r="C459" s="126"/>
      <c r="D459" s="126"/>
      <c r="E459" s="126"/>
      <c r="F459" s="127">
        <v>643</v>
      </c>
      <c r="G459" s="128" t="s">
        <v>1295</v>
      </c>
      <c r="H459" s="129">
        <v>2</v>
      </c>
      <c r="I459" s="130"/>
      <c r="J459" s="130"/>
      <c r="K459" s="130">
        <v>90</v>
      </c>
      <c r="L459" s="131">
        <v>0</v>
      </c>
      <c r="M459" s="161" t="s">
        <v>2</v>
      </c>
      <c r="N459" s="162"/>
      <c r="O459" s="162" t="s">
        <v>1648</v>
      </c>
      <c r="P459" s="132" t="s">
        <v>1596</v>
      </c>
      <c r="Q459" s="163" t="str">
        <f>MaBM</f>
        <v>CTDB</v>
      </c>
      <c r="R459" s="163" t="str">
        <f>MaKhoa</f>
        <v>KCT</v>
      </c>
      <c r="S459" s="125" t="str">
        <f t="shared" si="7"/>
        <v>KCT-CTDB</v>
      </c>
      <c r="T459" s="164"/>
      <c r="U459" s="164"/>
      <c r="V459" s="164"/>
      <c r="W459" s="164"/>
      <c r="X459" s="164" t="s">
        <v>20</v>
      </c>
      <c r="Y459" s="164"/>
      <c r="Z459" s="164"/>
      <c r="AA459" s="164"/>
      <c r="AB459" s="164"/>
      <c r="AC459" s="164"/>
      <c r="AD459" s="164"/>
      <c r="AE459" s="164"/>
      <c r="AF459" s="164"/>
      <c r="AG459" s="164"/>
      <c r="AH459" s="164"/>
      <c r="AI459" s="164"/>
      <c r="AJ459" s="164"/>
      <c r="AK459" s="164"/>
      <c r="AL459" s="164"/>
      <c r="AM459" s="164"/>
      <c r="AN459" s="164"/>
      <c r="AO459" s="164"/>
      <c r="AP459" s="164"/>
      <c r="AQ459" s="164"/>
      <c r="AR459" s="164"/>
      <c r="AS459" s="164"/>
      <c r="AT459" s="164"/>
      <c r="AU459" s="164"/>
      <c r="AV459" s="164"/>
      <c r="AW459" s="164"/>
      <c r="AX459" s="164"/>
      <c r="AY459" s="164"/>
      <c r="AZ459" s="164"/>
      <c r="BA459" s="164"/>
      <c r="BB459" s="164"/>
      <c r="BC459" s="164"/>
      <c r="BD459" s="164"/>
      <c r="BE459" s="164"/>
    </row>
    <row r="460" spans="1:57" x14ac:dyDescent="0.25">
      <c r="A460" s="126"/>
      <c r="B460" s="126" t="s">
        <v>1843</v>
      </c>
      <c r="C460" s="126"/>
      <c r="D460" s="126"/>
      <c r="E460" s="126"/>
      <c r="F460" s="127">
        <v>796</v>
      </c>
      <c r="G460" s="128" t="s">
        <v>1295</v>
      </c>
      <c r="H460" s="129">
        <v>1</v>
      </c>
      <c r="I460" s="130"/>
      <c r="J460" s="130">
        <v>30</v>
      </c>
      <c r="K460" s="130"/>
      <c r="L460" s="131">
        <v>0</v>
      </c>
      <c r="M460" s="161" t="s">
        <v>2</v>
      </c>
      <c r="N460" s="162"/>
      <c r="O460" s="162" t="s">
        <v>1648</v>
      </c>
      <c r="P460" s="132" t="s">
        <v>1596</v>
      </c>
      <c r="Q460" s="163" t="str">
        <f>MaBM</f>
        <v>CTDB</v>
      </c>
      <c r="R460" s="163" t="str">
        <f>MaKhoa</f>
        <v>KCT</v>
      </c>
      <c r="S460" s="125" t="str">
        <f t="shared" si="7"/>
        <v>KCT-CTDB</v>
      </c>
      <c r="T460" s="164"/>
      <c r="U460" s="164"/>
      <c r="V460" s="164"/>
      <c r="W460" s="164"/>
      <c r="X460" s="164"/>
      <c r="Y460" s="164"/>
      <c r="Z460" s="164"/>
      <c r="AA460" s="164"/>
      <c r="AB460" s="164"/>
      <c r="AC460" s="164"/>
      <c r="AD460" s="164"/>
      <c r="AE460" s="164"/>
      <c r="AF460" s="164"/>
      <c r="AG460" s="164"/>
      <c r="AH460" s="164"/>
      <c r="AI460" s="164"/>
      <c r="AJ460" s="164"/>
      <c r="AK460" s="164"/>
      <c r="AL460" s="164"/>
      <c r="AM460" s="164"/>
      <c r="AN460" s="164"/>
      <c r="AO460" s="164"/>
      <c r="AP460" s="164"/>
      <c r="AQ460" s="164"/>
      <c r="AR460" s="164"/>
      <c r="AS460" s="164"/>
      <c r="AT460" s="164"/>
      <c r="AU460" s="164"/>
      <c r="AV460" s="164"/>
      <c r="AW460" s="164"/>
      <c r="AX460" s="164"/>
      <c r="AY460" s="164"/>
      <c r="AZ460" s="164"/>
      <c r="BA460" s="164"/>
      <c r="BB460" s="164"/>
      <c r="BC460" s="164"/>
      <c r="BD460" s="164"/>
      <c r="BE460" s="164"/>
    </row>
    <row r="461" spans="1:57" x14ac:dyDescent="0.25">
      <c r="A461" s="126" t="s">
        <v>360</v>
      </c>
      <c r="B461" s="126"/>
      <c r="C461" s="126"/>
      <c r="D461" s="126" t="s">
        <v>361</v>
      </c>
      <c r="E461" s="126"/>
      <c r="F461" s="127">
        <v>162</v>
      </c>
      <c r="G461" s="128" t="s">
        <v>362</v>
      </c>
      <c r="H461" s="129">
        <v>3</v>
      </c>
      <c r="I461" s="130">
        <v>45</v>
      </c>
      <c r="J461" s="130"/>
      <c r="K461" s="130"/>
      <c r="L461" s="131">
        <v>0</v>
      </c>
      <c r="M461" s="165" t="s">
        <v>1484</v>
      </c>
      <c r="N461" s="162">
        <v>75</v>
      </c>
      <c r="O461" s="162" t="s">
        <v>1648</v>
      </c>
      <c r="P461" s="132" t="s">
        <v>1596</v>
      </c>
      <c r="Q461" s="163" t="str">
        <f>MaBM</f>
        <v>CTDB</v>
      </c>
      <c r="R461" s="163" t="str">
        <f>MaKhoa</f>
        <v>KCT</v>
      </c>
      <c r="S461" s="125" t="str">
        <f t="shared" si="7"/>
        <v>KCT-CTDB</v>
      </c>
      <c r="T461" s="164"/>
      <c r="U461" s="164"/>
      <c r="V461" s="164"/>
      <c r="W461" s="164"/>
      <c r="X461" s="164"/>
      <c r="Y461" s="164"/>
      <c r="Z461" s="164"/>
      <c r="AA461" s="164"/>
      <c r="AB461" s="164"/>
      <c r="AC461" s="164"/>
      <c r="AD461" s="164"/>
      <c r="AE461" s="164"/>
      <c r="AF461" s="164"/>
      <c r="AG461" s="164"/>
      <c r="AH461" s="164"/>
      <c r="AI461" s="164" t="s">
        <v>21</v>
      </c>
      <c r="AJ461" s="164"/>
      <c r="AK461" s="164"/>
      <c r="AL461" s="164"/>
      <c r="AM461" s="164"/>
      <c r="AN461" s="164"/>
      <c r="AO461" s="164"/>
      <c r="AP461" s="164"/>
      <c r="AQ461" s="164"/>
      <c r="AR461" s="164"/>
      <c r="AS461" s="164"/>
      <c r="AT461" s="164"/>
      <c r="AU461" s="164"/>
      <c r="AV461" s="164"/>
      <c r="AW461" s="164"/>
      <c r="AX461" s="164"/>
      <c r="AY461" s="164"/>
      <c r="AZ461" s="164"/>
      <c r="BA461" s="164"/>
      <c r="BB461" s="164" t="s">
        <v>21</v>
      </c>
      <c r="BC461" s="164"/>
      <c r="BD461" s="164"/>
      <c r="BE461" s="164"/>
    </row>
    <row r="462" spans="1:57" x14ac:dyDescent="0.25">
      <c r="A462" s="126" t="s">
        <v>375</v>
      </c>
      <c r="B462" s="126"/>
      <c r="C462" s="126"/>
      <c r="D462" s="126" t="s">
        <v>376</v>
      </c>
      <c r="E462" s="126"/>
      <c r="F462" s="127">
        <v>167</v>
      </c>
      <c r="G462" s="128" t="s">
        <v>377</v>
      </c>
      <c r="H462" s="129">
        <v>2</v>
      </c>
      <c r="I462" s="130">
        <v>30</v>
      </c>
      <c r="J462" s="130"/>
      <c r="K462" s="130"/>
      <c r="L462" s="131">
        <v>0</v>
      </c>
      <c r="M462" s="165" t="s">
        <v>1484</v>
      </c>
      <c r="N462" s="162">
        <v>90</v>
      </c>
      <c r="O462" s="162" t="s">
        <v>1650</v>
      </c>
      <c r="P462" s="132" t="s">
        <v>1596</v>
      </c>
      <c r="Q462" s="163" t="str">
        <f>MaBM</f>
        <v>CTDD</v>
      </c>
      <c r="R462" s="163" t="str">
        <f>MaKhoa</f>
        <v>KCT</v>
      </c>
      <c r="S462" s="125" t="str">
        <f t="shared" si="7"/>
        <v>KCT-CTDD</v>
      </c>
      <c r="T462" s="164"/>
      <c r="U462" s="164"/>
      <c r="V462" s="164"/>
      <c r="W462" s="164"/>
      <c r="X462" s="164"/>
      <c r="Y462" s="164"/>
      <c r="Z462" s="164"/>
      <c r="AA462" s="164"/>
      <c r="AB462" s="164"/>
      <c r="AC462" s="164"/>
      <c r="AD462" s="164"/>
      <c r="AE462" s="164"/>
      <c r="AF462" s="164"/>
      <c r="AG462" s="164"/>
      <c r="AH462" s="164"/>
      <c r="AI462" s="164" t="s">
        <v>21</v>
      </c>
      <c r="AJ462" s="164"/>
      <c r="AK462" s="164"/>
      <c r="AL462" s="164"/>
      <c r="AM462" s="164"/>
      <c r="AN462" s="164"/>
      <c r="AO462" s="164"/>
      <c r="AP462" s="164"/>
      <c r="AQ462" s="164"/>
      <c r="AR462" s="164"/>
      <c r="AS462" s="164"/>
      <c r="AT462" s="164"/>
      <c r="AU462" s="164"/>
      <c r="AV462" s="164"/>
      <c r="AW462" s="164"/>
      <c r="AX462" s="164"/>
      <c r="AY462" s="164"/>
      <c r="AZ462" s="164"/>
      <c r="BA462" s="164"/>
      <c r="BB462" s="164" t="s">
        <v>21</v>
      </c>
      <c r="BC462" s="164"/>
      <c r="BD462" s="164"/>
      <c r="BE462" s="164"/>
    </row>
    <row r="463" spans="1:57" x14ac:dyDescent="0.25">
      <c r="A463" s="126" t="s">
        <v>604</v>
      </c>
      <c r="B463" s="126"/>
      <c r="C463" s="126"/>
      <c r="D463" s="126" t="s">
        <v>605</v>
      </c>
      <c r="E463" s="126"/>
      <c r="F463" s="127">
        <v>298</v>
      </c>
      <c r="G463" s="128" t="s">
        <v>377</v>
      </c>
      <c r="H463" s="129">
        <v>2</v>
      </c>
      <c r="I463" s="130">
        <v>30</v>
      </c>
      <c r="J463" s="130"/>
      <c r="K463" s="130"/>
      <c r="L463" s="131">
        <v>0</v>
      </c>
      <c r="M463" s="165" t="s">
        <v>1484</v>
      </c>
      <c r="N463" s="162">
        <v>90</v>
      </c>
      <c r="O463" s="162" t="s">
        <v>1650</v>
      </c>
      <c r="P463" s="132" t="s">
        <v>1596</v>
      </c>
      <c r="Q463" s="163" t="str">
        <f>MaBM</f>
        <v>CTDD</v>
      </c>
      <c r="R463" s="163" t="str">
        <f>MaKhoa</f>
        <v>KCT</v>
      </c>
      <c r="S463" s="125" t="str">
        <f t="shared" si="7"/>
        <v>KCT-CTDD</v>
      </c>
      <c r="T463" s="164"/>
      <c r="U463" s="164"/>
      <c r="V463" s="164"/>
      <c r="W463" s="164"/>
      <c r="X463" s="164"/>
      <c r="Y463" s="164" t="s">
        <v>20</v>
      </c>
      <c r="Z463" s="164"/>
      <c r="AA463" s="164"/>
      <c r="AB463" s="164"/>
      <c r="AC463" s="164"/>
      <c r="AD463" s="164"/>
      <c r="AE463" s="164"/>
      <c r="AF463" s="164"/>
      <c r="AG463" s="164"/>
      <c r="AH463" s="164"/>
      <c r="AI463" s="164"/>
      <c r="AJ463" s="164"/>
      <c r="AK463" s="164"/>
      <c r="AL463" s="164"/>
      <c r="AM463" s="164"/>
      <c r="AN463" s="164"/>
      <c r="AO463" s="164"/>
      <c r="AP463" s="164"/>
      <c r="AQ463" s="164"/>
      <c r="AR463" s="164" t="s">
        <v>20</v>
      </c>
      <c r="AS463" s="164"/>
      <c r="AT463" s="164"/>
      <c r="AU463" s="164"/>
      <c r="AV463" s="164"/>
      <c r="AW463" s="164"/>
      <c r="AX463" s="164"/>
      <c r="AY463" s="164"/>
      <c r="AZ463" s="164"/>
      <c r="BA463" s="164"/>
      <c r="BB463" s="164"/>
      <c r="BC463" s="164"/>
      <c r="BD463" s="164"/>
      <c r="BE463" s="164"/>
    </row>
    <row r="464" spans="1:57" x14ac:dyDescent="0.25">
      <c r="A464" s="126" t="s">
        <v>463</v>
      </c>
      <c r="B464" s="126" t="s">
        <v>463</v>
      </c>
      <c r="C464" s="126"/>
      <c r="D464" s="126"/>
      <c r="E464" s="126"/>
      <c r="F464" s="127">
        <v>219</v>
      </c>
      <c r="G464" s="168" t="s">
        <v>464</v>
      </c>
      <c r="H464" s="129">
        <v>2</v>
      </c>
      <c r="I464" s="130">
        <v>30</v>
      </c>
      <c r="J464" s="130"/>
      <c r="K464" s="130"/>
      <c r="L464" s="131">
        <v>0</v>
      </c>
      <c r="M464" s="165" t="s">
        <v>1484</v>
      </c>
      <c r="N464" s="162">
        <v>60</v>
      </c>
      <c r="O464" s="162" t="s">
        <v>1648</v>
      </c>
      <c r="P464" s="132" t="s">
        <v>1596</v>
      </c>
      <c r="Q464" s="163" t="str">
        <f>MaBM</f>
        <v>CTDB</v>
      </c>
      <c r="R464" s="163" t="str">
        <f>MaKhoa</f>
        <v>KCT</v>
      </c>
      <c r="S464" s="125" t="str">
        <f t="shared" si="7"/>
        <v>KCT-CTDB</v>
      </c>
      <c r="T464" s="164"/>
      <c r="U464" s="164"/>
      <c r="V464" s="164"/>
      <c r="W464" s="164"/>
      <c r="X464" s="164"/>
      <c r="Y464" s="164" t="s">
        <v>21</v>
      </c>
      <c r="Z464" s="164"/>
      <c r="AA464" s="164" t="s">
        <v>21</v>
      </c>
      <c r="AB464" s="164" t="s">
        <v>21</v>
      </c>
      <c r="AC464" s="164"/>
      <c r="AD464" s="164"/>
      <c r="AE464" s="164"/>
      <c r="AF464" s="164"/>
      <c r="AG464" s="164"/>
      <c r="AH464" s="164"/>
      <c r="AI464" s="164"/>
      <c r="AJ464" s="164"/>
      <c r="AK464" s="164"/>
      <c r="AL464" s="164"/>
      <c r="AM464" s="164"/>
      <c r="AN464" s="164"/>
      <c r="AO464" s="164"/>
      <c r="AP464" s="164"/>
      <c r="AQ464" s="164"/>
      <c r="AR464" s="164"/>
      <c r="AS464" s="164"/>
      <c r="AT464" s="164"/>
      <c r="AU464" s="164"/>
      <c r="AV464" s="164"/>
      <c r="AW464" s="164"/>
      <c r="AX464" s="164"/>
      <c r="AY464" s="164"/>
      <c r="AZ464" s="164"/>
      <c r="BA464" s="164"/>
      <c r="BB464" s="164"/>
      <c r="BC464" s="164"/>
      <c r="BD464" s="164"/>
      <c r="BE464" s="164"/>
    </row>
    <row r="465" spans="1:57" x14ac:dyDescent="0.25">
      <c r="A465" s="126" t="s">
        <v>602</v>
      </c>
      <c r="B465" s="126" t="s">
        <v>602</v>
      </c>
      <c r="C465" s="126"/>
      <c r="D465" s="126"/>
      <c r="E465" s="126"/>
      <c r="F465" s="127">
        <v>297</v>
      </c>
      <c r="G465" s="128" t="s">
        <v>603</v>
      </c>
      <c r="H465" s="129">
        <v>2</v>
      </c>
      <c r="I465" s="130"/>
      <c r="J465" s="130"/>
      <c r="K465" s="130">
        <v>90</v>
      </c>
      <c r="L465" s="131">
        <v>0</v>
      </c>
      <c r="M465" s="161" t="s">
        <v>1511</v>
      </c>
      <c r="N465" s="162"/>
      <c r="O465" s="162" t="s">
        <v>1650</v>
      </c>
      <c r="P465" s="132" t="s">
        <v>1596</v>
      </c>
      <c r="Q465" s="163" t="str">
        <f>MaBM</f>
        <v>CTDD</v>
      </c>
      <c r="R465" s="163" t="str">
        <f>MaKhoa</f>
        <v>KCT</v>
      </c>
      <c r="S465" s="125" t="str">
        <f t="shared" si="7"/>
        <v>KCT-CTDD</v>
      </c>
      <c r="T465" s="164"/>
      <c r="U465" s="164"/>
      <c r="V465" s="164"/>
      <c r="W465" s="164"/>
      <c r="X465" s="164"/>
      <c r="Y465" s="164" t="s">
        <v>20</v>
      </c>
      <c r="Z465" s="164"/>
      <c r="AA465" s="164"/>
      <c r="AB465" s="164"/>
      <c r="AC465" s="164"/>
      <c r="AD465" s="164"/>
      <c r="AE465" s="164"/>
      <c r="AF465" s="164"/>
      <c r="AG465" s="164"/>
      <c r="AH465" s="164"/>
      <c r="AI465" s="164"/>
      <c r="AJ465" s="164"/>
      <c r="AK465" s="164"/>
      <c r="AL465" s="164"/>
      <c r="AM465" s="164"/>
      <c r="AN465" s="164"/>
      <c r="AO465" s="164"/>
      <c r="AP465" s="164"/>
      <c r="AQ465" s="164"/>
      <c r="AR465" s="164"/>
      <c r="AS465" s="164"/>
      <c r="AT465" s="164"/>
      <c r="AU465" s="164"/>
      <c r="AV465" s="164"/>
      <c r="AW465" s="164"/>
      <c r="AX465" s="164"/>
      <c r="AY465" s="164"/>
      <c r="AZ465" s="164"/>
      <c r="BA465" s="164"/>
      <c r="BB465" s="164"/>
      <c r="BC465" s="164"/>
      <c r="BD465" s="164"/>
      <c r="BE465" s="164"/>
    </row>
    <row r="466" spans="1:57" x14ac:dyDescent="0.25">
      <c r="A466" s="126"/>
      <c r="B466" s="126"/>
      <c r="C466" s="126"/>
      <c r="D466" s="126" t="s">
        <v>1855</v>
      </c>
      <c r="E466" s="126"/>
      <c r="F466" s="127">
        <v>806</v>
      </c>
      <c r="G466" s="128" t="s">
        <v>1856</v>
      </c>
      <c r="H466" s="129">
        <v>1</v>
      </c>
      <c r="I466" s="130"/>
      <c r="J466" s="130"/>
      <c r="K466" s="130">
        <v>45</v>
      </c>
      <c r="L466" s="131">
        <v>0</v>
      </c>
      <c r="M466" s="161" t="s">
        <v>1511</v>
      </c>
      <c r="N466" s="162"/>
      <c r="O466" s="162" t="s">
        <v>1650</v>
      </c>
      <c r="P466" s="132" t="s">
        <v>1596</v>
      </c>
      <c r="Q466" s="163" t="str">
        <f>MaBM</f>
        <v>CTDD</v>
      </c>
      <c r="R466" s="163" t="str">
        <f>MaKhoa</f>
        <v>KCT</v>
      </c>
      <c r="S466" s="125" t="str">
        <f t="shared" si="7"/>
        <v>KCT-CTDD</v>
      </c>
      <c r="T466" s="164"/>
      <c r="U466" s="164"/>
      <c r="V466" s="164"/>
      <c r="W466" s="164"/>
      <c r="X466" s="164"/>
      <c r="Y466" s="164"/>
      <c r="Z466" s="164"/>
      <c r="AA466" s="164"/>
      <c r="AB466" s="164"/>
      <c r="AC466" s="164"/>
      <c r="AD466" s="164"/>
      <c r="AE466" s="164"/>
      <c r="AF466" s="164"/>
      <c r="AG466" s="164"/>
      <c r="AH466" s="164"/>
      <c r="AI466" s="164"/>
      <c r="AJ466" s="164"/>
      <c r="AK466" s="164"/>
      <c r="AL466" s="164"/>
      <c r="AM466" s="164"/>
      <c r="AN466" s="164"/>
      <c r="AO466" s="164"/>
      <c r="AP466" s="164"/>
      <c r="AQ466" s="164"/>
      <c r="AR466" s="164" t="s">
        <v>20</v>
      </c>
      <c r="AS466" s="164"/>
      <c r="AT466" s="164"/>
      <c r="AU466" s="164"/>
      <c r="AV466" s="164"/>
      <c r="AW466" s="164"/>
      <c r="AX466" s="164"/>
      <c r="AY466" s="164"/>
      <c r="AZ466" s="164"/>
      <c r="BA466" s="164"/>
      <c r="BB466" s="164"/>
      <c r="BC466" s="164"/>
      <c r="BD466" s="164"/>
      <c r="BE466" s="164"/>
    </row>
    <row r="467" spans="1:57" x14ac:dyDescent="0.25">
      <c r="A467" s="126" t="s">
        <v>591</v>
      </c>
      <c r="B467" s="126" t="s">
        <v>591</v>
      </c>
      <c r="C467" s="126"/>
      <c r="D467" s="126"/>
      <c r="E467" s="126"/>
      <c r="F467" s="127">
        <v>289</v>
      </c>
      <c r="G467" s="128" t="s">
        <v>1695</v>
      </c>
      <c r="H467" s="129">
        <v>2</v>
      </c>
      <c r="I467" s="130"/>
      <c r="J467" s="130"/>
      <c r="K467" s="130">
        <v>90</v>
      </c>
      <c r="L467" s="131">
        <v>0</v>
      </c>
      <c r="M467" s="161" t="s">
        <v>1511</v>
      </c>
      <c r="N467" s="162"/>
      <c r="O467" s="162" t="s">
        <v>1650</v>
      </c>
      <c r="P467" s="132" t="s">
        <v>1596</v>
      </c>
      <c r="Q467" s="163" t="str">
        <f>MaBM</f>
        <v>CTDD</v>
      </c>
      <c r="R467" s="163" t="str">
        <f>MaKhoa</f>
        <v>KCT</v>
      </c>
      <c r="S467" s="125" t="str">
        <f t="shared" si="7"/>
        <v>KCT-CTDD</v>
      </c>
      <c r="T467" s="164"/>
      <c r="U467" s="164"/>
      <c r="V467" s="164"/>
      <c r="W467" s="164"/>
      <c r="X467" s="164"/>
      <c r="Y467" s="164" t="s">
        <v>20</v>
      </c>
      <c r="Z467" s="164"/>
      <c r="AA467" s="164"/>
      <c r="AB467" s="164"/>
      <c r="AC467" s="164"/>
      <c r="AD467" s="164"/>
      <c r="AE467" s="164"/>
      <c r="AF467" s="164"/>
      <c r="AG467" s="164"/>
      <c r="AH467" s="164"/>
      <c r="AI467" s="164"/>
      <c r="AJ467" s="164"/>
      <c r="AK467" s="164"/>
      <c r="AL467" s="164"/>
      <c r="AM467" s="164"/>
      <c r="AN467" s="164"/>
      <c r="AO467" s="164"/>
      <c r="AP467" s="164"/>
      <c r="AQ467" s="164"/>
      <c r="AR467" s="164"/>
      <c r="AS467" s="164"/>
      <c r="AT467" s="164"/>
      <c r="AU467" s="164"/>
      <c r="AV467" s="164"/>
      <c r="AW467" s="164"/>
      <c r="AX467" s="164"/>
      <c r="AY467" s="164"/>
      <c r="AZ467" s="164"/>
      <c r="BA467" s="164"/>
      <c r="BB467" s="164"/>
      <c r="BC467" s="164"/>
      <c r="BD467" s="164"/>
      <c r="BE467" s="164"/>
    </row>
    <row r="468" spans="1:57" ht="25.5" x14ac:dyDescent="0.25">
      <c r="A468" s="126" t="s">
        <v>617</v>
      </c>
      <c r="B468" s="126" t="s">
        <v>617</v>
      </c>
      <c r="C468" s="126"/>
      <c r="D468" s="126"/>
      <c r="E468" s="126"/>
      <c r="F468" s="127">
        <v>304</v>
      </c>
      <c r="G468" s="128" t="s">
        <v>1697</v>
      </c>
      <c r="H468" s="129">
        <v>2</v>
      </c>
      <c r="I468" s="130"/>
      <c r="J468" s="130"/>
      <c r="K468" s="130">
        <v>90</v>
      </c>
      <c r="L468" s="131">
        <v>0</v>
      </c>
      <c r="M468" s="161" t="s">
        <v>1511</v>
      </c>
      <c r="N468" s="162"/>
      <c r="O468" s="162" t="s">
        <v>1650</v>
      </c>
      <c r="P468" s="132" t="s">
        <v>1596</v>
      </c>
      <c r="Q468" s="163" t="str">
        <f>MaBM</f>
        <v>CTDD</v>
      </c>
      <c r="R468" s="163" t="str">
        <f>MaKhoa</f>
        <v>KCT</v>
      </c>
      <c r="S468" s="125" t="str">
        <f t="shared" si="7"/>
        <v>KCT-CTDD</v>
      </c>
      <c r="T468" s="164"/>
      <c r="U468" s="164"/>
      <c r="V468" s="164"/>
      <c r="W468" s="164"/>
      <c r="X468" s="164"/>
      <c r="Y468" s="164" t="s">
        <v>20</v>
      </c>
      <c r="Z468" s="164"/>
      <c r="AA468" s="164"/>
      <c r="AB468" s="164"/>
      <c r="AC468" s="164"/>
      <c r="AD468" s="164"/>
      <c r="AE468" s="164"/>
      <c r="AF468" s="164"/>
      <c r="AG468" s="164"/>
      <c r="AH468" s="164"/>
      <c r="AI468" s="164"/>
      <c r="AJ468" s="164"/>
      <c r="AK468" s="164"/>
      <c r="AL468" s="164"/>
      <c r="AM468" s="164"/>
      <c r="AN468" s="164"/>
      <c r="AO468" s="164"/>
      <c r="AP468" s="164"/>
      <c r="AQ468" s="164"/>
      <c r="AR468" s="164"/>
      <c r="AS468" s="164"/>
      <c r="AT468" s="164"/>
      <c r="AU468" s="164"/>
      <c r="AV468" s="164"/>
      <c r="AW468" s="164"/>
      <c r="AX468" s="164"/>
      <c r="AY468" s="164"/>
      <c r="AZ468" s="164"/>
      <c r="BA468" s="164"/>
      <c r="BB468" s="164"/>
      <c r="BC468" s="164"/>
      <c r="BD468" s="164"/>
      <c r="BE468" s="164"/>
    </row>
    <row r="469" spans="1:57" ht="25.5" x14ac:dyDescent="0.25">
      <c r="A469" s="126"/>
      <c r="B469" s="126"/>
      <c r="C469" s="126"/>
      <c r="D469" s="126" t="s">
        <v>1857</v>
      </c>
      <c r="E469" s="126"/>
      <c r="F469" s="127">
        <v>807</v>
      </c>
      <c r="G469" s="128" t="s">
        <v>1697</v>
      </c>
      <c r="H469" s="129">
        <v>1</v>
      </c>
      <c r="I469" s="130"/>
      <c r="J469" s="130"/>
      <c r="K469" s="130">
        <v>45</v>
      </c>
      <c r="L469" s="131">
        <v>0</v>
      </c>
      <c r="M469" s="161" t="s">
        <v>1511</v>
      </c>
      <c r="N469" s="162"/>
      <c r="O469" s="162" t="s">
        <v>1650</v>
      </c>
      <c r="P469" s="132" t="s">
        <v>1596</v>
      </c>
      <c r="Q469" s="163" t="str">
        <f>MaBM</f>
        <v>CTDD</v>
      </c>
      <c r="R469" s="163" t="str">
        <f>MaKhoa</f>
        <v>KCT</v>
      </c>
      <c r="S469" s="125" t="str">
        <f t="shared" si="7"/>
        <v>KCT-CTDD</v>
      </c>
      <c r="T469" s="164"/>
      <c r="U469" s="164"/>
      <c r="V469" s="164"/>
      <c r="W469" s="164"/>
      <c r="X469" s="164"/>
      <c r="Y469" s="164"/>
      <c r="Z469" s="164"/>
      <c r="AA469" s="164"/>
      <c r="AB469" s="164"/>
      <c r="AC469" s="164"/>
      <c r="AD469" s="164"/>
      <c r="AE469" s="164"/>
      <c r="AF469" s="164"/>
      <c r="AG469" s="164"/>
      <c r="AH469" s="164"/>
      <c r="AI469" s="164"/>
      <c r="AJ469" s="164"/>
      <c r="AK469" s="164"/>
      <c r="AL469" s="164"/>
      <c r="AM469" s="164"/>
      <c r="AN469" s="164"/>
      <c r="AO469" s="164"/>
      <c r="AP469" s="164"/>
      <c r="AQ469" s="164"/>
      <c r="AR469" s="164" t="s">
        <v>20</v>
      </c>
      <c r="AS469" s="164"/>
      <c r="AT469" s="164"/>
      <c r="AU469" s="164"/>
      <c r="AV469" s="164"/>
      <c r="AW469" s="164"/>
      <c r="AX469" s="164"/>
      <c r="AY469" s="164"/>
      <c r="AZ469" s="164"/>
      <c r="BA469" s="164"/>
      <c r="BB469" s="164"/>
      <c r="BC469" s="164"/>
      <c r="BD469" s="164"/>
      <c r="BE469" s="164"/>
    </row>
    <row r="470" spans="1:57" x14ac:dyDescent="0.25">
      <c r="A470" s="126" t="s">
        <v>1449</v>
      </c>
      <c r="B470" s="126" t="s">
        <v>1449</v>
      </c>
      <c r="C470" s="126"/>
      <c r="D470" s="126"/>
      <c r="E470" s="126"/>
      <c r="F470" s="127">
        <v>713</v>
      </c>
      <c r="G470" s="128" t="s">
        <v>1444</v>
      </c>
      <c r="H470" s="129">
        <v>8</v>
      </c>
      <c r="I470" s="130"/>
      <c r="J470" s="130"/>
      <c r="K470" s="130">
        <v>480</v>
      </c>
      <c r="L470" s="131">
        <v>0</v>
      </c>
      <c r="M470" s="161" t="s">
        <v>1511</v>
      </c>
      <c r="N470" s="162"/>
      <c r="O470" s="162" t="s">
        <v>1650</v>
      </c>
      <c r="P470" s="132" t="s">
        <v>1596</v>
      </c>
      <c r="Q470" s="163" t="str">
        <f>MaBM</f>
        <v>CTDD</v>
      </c>
      <c r="R470" s="163" t="str">
        <f>MaKhoa</f>
        <v>KCT</v>
      </c>
      <c r="S470" s="125" t="str">
        <f t="shared" si="7"/>
        <v>KCT-CTDD</v>
      </c>
      <c r="T470" s="164"/>
      <c r="U470" s="164"/>
      <c r="V470" s="164"/>
      <c r="W470" s="164"/>
      <c r="X470" s="164"/>
      <c r="Y470" s="164" t="s">
        <v>20</v>
      </c>
      <c r="Z470" s="164"/>
      <c r="AA470" s="164"/>
      <c r="AB470" s="164"/>
      <c r="AC470" s="164"/>
      <c r="AD470" s="164"/>
      <c r="AE470" s="164"/>
      <c r="AF470" s="164"/>
      <c r="AG470" s="164"/>
      <c r="AH470" s="164"/>
      <c r="AI470" s="164"/>
      <c r="AJ470" s="164"/>
      <c r="AK470" s="164"/>
      <c r="AL470" s="164"/>
      <c r="AM470" s="164"/>
      <c r="AN470" s="164"/>
      <c r="AO470" s="164"/>
      <c r="AP470" s="164"/>
      <c r="AQ470" s="164"/>
      <c r="AR470" s="164"/>
      <c r="AS470" s="164"/>
      <c r="AT470" s="164"/>
      <c r="AU470" s="164"/>
      <c r="AV470" s="164"/>
      <c r="AW470" s="164"/>
      <c r="AX470" s="164"/>
      <c r="AY470" s="164"/>
      <c r="AZ470" s="164"/>
      <c r="BA470" s="164"/>
      <c r="BB470" s="164"/>
      <c r="BC470" s="164"/>
      <c r="BD470" s="164"/>
      <c r="BE470" s="164"/>
    </row>
    <row r="471" spans="1:57" x14ac:dyDescent="0.25">
      <c r="A471" s="126"/>
      <c r="B471" s="126"/>
      <c r="C471" s="126"/>
      <c r="D471" s="126" t="s">
        <v>1454</v>
      </c>
      <c r="E471" s="126"/>
      <c r="F471" s="127">
        <v>718</v>
      </c>
      <c r="G471" s="128" t="s">
        <v>1444</v>
      </c>
      <c r="H471" s="129">
        <v>4</v>
      </c>
      <c r="I471" s="130"/>
      <c r="J471" s="130"/>
      <c r="K471" s="130">
        <v>240</v>
      </c>
      <c r="L471" s="131">
        <v>0</v>
      </c>
      <c r="M471" s="161" t="s">
        <v>1511</v>
      </c>
      <c r="N471" s="162"/>
      <c r="O471" s="162" t="s">
        <v>1650</v>
      </c>
      <c r="P471" s="132" t="s">
        <v>1596</v>
      </c>
      <c r="Q471" s="163" t="str">
        <f>MaBM</f>
        <v>CTDD</v>
      </c>
      <c r="R471" s="163" t="str">
        <f>MaKhoa</f>
        <v>KCT</v>
      </c>
      <c r="S471" s="125" t="str">
        <f t="shared" si="7"/>
        <v>KCT-CTDD</v>
      </c>
      <c r="T471" s="164"/>
      <c r="U471" s="164"/>
      <c r="V471" s="164"/>
      <c r="W471" s="164"/>
      <c r="X471" s="164"/>
      <c r="Y471" s="164"/>
      <c r="Z471" s="164"/>
      <c r="AA471" s="164"/>
      <c r="AB471" s="164"/>
      <c r="AC471" s="164"/>
      <c r="AD471" s="164"/>
      <c r="AE471" s="164"/>
      <c r="AF471" s="164"/>
      <c r="AG471" s="164"/>
      <c r="AH471" s="164"/>
      <c r="AI471" s="164"/>
      <c r="AJ471" s="164"/>
      <c r="AK471" s="164"/>
      <c r="AL471" s="164"/>
      <c r="AM471" s="164"/>
      <c r="AN471" s="164"/>
      <c r="AO471" s="164"/>
      <c r="AP471" s="164"/>
      <c r="AQ471" s="164"/>
      <c r="AR471" s="164" t="s">
        <v>20</v>
      </c>
      <c r="AS471" s="164"/>
      <c r="AT471" s="164"/>
      <c r="AU471" s="164"/>
      <c r="AV471" s="164"/>
      <c r="AW471" s="164"/>
      <c r="AX471" s="164"/>
      <c r="AY471" s="164"/>
      <c r="AZ471" s="164"/>
      <c r="BA471" s="164"/>
      <c r="BB471" s="164"/>
      <c r="BC471" s="164"/>
      <c r="BD471" s="164"/>
      <c r="BE471" s="164"/>
    </row>
    <row r="472" spans="1:57" x14ac:dyDescent="0.25">
      <c r="A472" s="126" t="s">
        <v>1140</v>
      </c>
      <c r="B472" s="126" t="s">
        <v>1140</v>
      </c>
      <c r="C472" s="126"/>
      <c r="D472" s="126"/>
      <c r="E472" s="126"/>
      <c r="F472" s="127">
        <v>575</v>
      </c>
      <c r="G472" s="128" t="s">
        <v>1141</v>
      </c>
      <c r="H472" s="129">
        <v>2</v>
      </c>
      <c r="I472" s="130">
        <v>30</v>
      </c>
      <c r="J472" s="130"/>
      <c r="K472" s="130"/>
      <c r="L472" s="131">
        <v>0</v>
      </c>
      <c r="M472" s="165" t="s">
        <v>1484</v>
      </c>
      <c r="N472" s="162">
        <v>60</v>
      </c>
      <c r="O472" s="162" t="s">
        <v>1650</v>
      </c>
      <c r="P472" s="132" t="s">
        <v>1596</v>
      </c>
      <c r="Q472" s="163" t="str">
        <f>MaBM</f>
        <v>CTDD</v>
      </c>
      <c r="R472" s="163" t="str">
        <f>MaKhoa</f>
        <v>KCT</v>
      </c>
      <c r="S472" s="125" t="str">
        <f t="shared" si="7"/>
        <v>KCT-CTDD</v>
      </c>
      <c r="T472" s="164"/>
      <c r="U472" s="164"/>
      <c r="V472" s="164"/>
      <c r="W472" s="164"/>
      <c r="X472" s="164"/>
      <c r="Y472" s="164" t="s">
        <v>21</v>
      </c>
      <c r="Z472" s="164"/>
      <c r="AA472" s="164"/>
      <c r="AB472" s="164"/>
      <c r="AC472" s="164"/>
      <c r="AD472" s="164"/>
      <c r="AE472" s="164"/>
      <c r="AF472" s="164"/>
      <c r="AG472" s="164"/>
      <c r="AH472" s="164"/>
      <c r="AI472" s="164"/>
      <c r="AJ472" s="164"/>
      <c r="AK472" s="164"/>
      <c r="AL472" s="164"/>
      <c r="AM472" s="164"/>
      <c r="AN472" s="164"/>
      <c r="AO472" s="164"/>
      <c r="AP472" s="164"/>
      <c r="AQ472" s="164"/>
      <c r="AR472" s="164"/>
      <c r="AS472" s="164"/>
      <c r="AT472" s="164"/>
      <c r="AU472" s="164"/>
      <c r="AV472" s="164"/>
      <c r="AW472" s="164"/>
      <c r="AX472" s="164"/>
      <c r="AY472" s="164"/>
      <c r="AZ472" s="164"/>
      <c r="BA472" s="164"/>
      <c r="BB472" s="164"/>
      <c r="BC472" s="164"/>
      <c r="BD472" s="164"/>
      <c r="BE472" s="164"/>
    </row>
    <row r="473" spans="1:57" x14ac:dyDescent="0.25">
      <c r="A473" s="126"/>
      <c r="B473" s="126" t="s">
        <v>600</v>
      </c>
      <c r="C473" s="126"/>
      <c r="D473" s="126"/>
      <c r="E473" s="126"/>
      <c r="F473" s="127">
        <v>296</v>
      </c>
      <c r="G473" s="128" t="s">
        <v>601</v>
      </c>
      <c r="H473" s="129">
        <v>2</v>
      </c>
      <c r="I473" s="130">
        <v>30</v>
      </c>
      <c r="J473" s="130"/>
      <c r="K473" s="130"/>
      <c r="L473" s="131">
        <v>0</v>
      </c>
      <c r="M473" s="165" t="s">
        <v>1484</v>
      </c>
      <c r="N473" s="162">
        <v>90</v>
      </c>
      <c r="O473" s="162" t="s">
        <v>1650</v>
      </c>
      <c r="P473" s="132" t="s">
        <v>1596</v>
      </c>
      <c r="Q473" s="163" t="str">
        <f>MaBM</f>
        <v>CTDD</v>
      </c>
      <c r="R473" s="163" t="str">
        <f>MaKhoa</f>
        <v>KCT</v>
      </c>
      <c r="S473" s="125" t="str">
        <f t="shared" si="7"/>
        <v>KCT-CTDD</v>
      </c>
      <c r="T473" s="164"/>
      <c r="U473" s="164"/>
      <c r="V473" s="164"/>
      <c r="W473" s="164"/>
      <c r="X473" s="164"/>
      <c r="Y473" s="164"/>
      <c r="Z473" s="164"/>
      <c r="AA473" s="164"/>
      <c r="AB473" s="164"/>
      <c r="AC473" s="164"/>
      <c r="AD473" s="164"/>
      <c r="AE473" s="164"/>
      <c r="AF473" s="164"/>
      <c r="AG473" s="164"/>
      <c r="AH473" s="164"/>
      <c r="AI473" s="164"/>
      <c r="AJ473" s="164"/>
      <c r="AK473" s="164"/>
      <c r="AL473" s="164"/>
      <c r="AM473" s="164"/>
      <c r="AN473" s="164"/>
      <c r="AO473" s="164"/>
      <c r="AP473" s="164"/>
      <c r="AQ473" s="164"/>
      <c r="AR473" s="164"/>
      <c r="AS473" s="164"/>
      <c r="AT473" s="164"/>
      <c r="AU473" s="164"/>
      <c r="AV473" s="164"/>
      <c r="AW473" s="164"/>
      <c r="AX473" s="164"/>
      <c r="AY473" s="164"/>
      <c r="AZ473" s="164"/>
      <c r="BA473" s="164"/>
      <c r="BB473" s="164"/>
      <c r="BC473" s="164"/>
      <c r="BD473" s="164"/>
      <c r="BE473" s="164"/>
    </row>
    <row r="474" spans="1:57" x14ac:dyDescent="0.25">
      <c r="A474" s="126" t="s">
        <v>594</v>
      </c>
      <c r="B474" s="126"/>
      <c r="C474" s="126"/>
      <c r="D474" s="126"/>
      <c r="E474" s="126"/>
      <c r="F474" s="127">
        <v>292</v>
      </c>
      <c r="G474" s="128" t="s">
        <v>595</v>
      </c>
      <c r="H474" s="129">
        <v>3</v>
      </c>
      <c r="I474" s="130">
        <v>45</v>
      </c>
      <c r="J474" s="130"/>
      <c r="K474" s="130"/>
      <c r="L474" s="131">
        <v>0</v>
      </c>
      <c r="M474" s="165" t="s">
        <v>1484</v>
      </c>
      <c r="N474" s="162">
        <v>90</v>
      </c>
      <c r="O474" s="162" t="s">
        <v>1650</v>
      </c>
      <c r="P474" s="132" t="s">
        <v>1596</v>
      </c>
      <c r="Q474" s="163" t="str">
        <f>MaBM</f>
        <v>CTDD</v>
      </c>
      <c r="R474" s="163" t="str">
        <f>MaKhoa</f>
        <v>KCT</v>
      </c>
      <c r="S474" s="125" t="str">
        <f t="shared" si="7"/>
        <v>KCT-CTDD</v>
      </c>
      <c r="T474" s="164"/>
      <c r="U474" s="164"/>
      <c r="V474" s="164"/>
      <c r="W474" s="164"/>
      <c r="X474" s="164"/>
      <c r="Y474" s="164" t="s">
        <v>20</v>
      </c>
      <c r="Z474" s="164"/>
      <c r="AA474" s="164"/>
      <c r="AB474" s="164"/>
      <c r="AC474" s="164"/>
      <c r="AD474" s="164"/>
      <c r="AE474" s="164"/>
      <c r="AF474" s="164"/>
      <c r="AG474" s="164"/>
      <c r="AH474" s="164"/>
      <c r="AI474" s="164"/>
      <c r="AJ474" s="164"/>
      <c r="AK474" s="164"/>
      <c r="AL474" s="164"/>
      <c r="AM474" s="164"/>
      <c r="AN474" s="164"/>
      <c r="AO474" s="164"/>
      <c r="AP474" s="164"/>
      <c r="AQ474" s="164"/>
      <c r="AR474" s="164"/>
      <c r="AS474" s="164"/>
      <c r="AT474" s="164"/>
      <c r="AU474" s="164"/>
      <c r="AV474" s="164"/>
      <c r="AW474" s="164"/>
      <c r="AX474" s="164"/>
      <c r="AY474" s="164"/>
      <c r="AZ474" s="164"/>
      <c r="BA474" s="164"/>
      <c r="BB474" s="164"/>
      <c r="BC474" s="164"/>
      <c r="BD474" s="164"/>
      <c r="BE474" s="164"/>
    </row>
    <row r="475" spans="1:57" x14ac:dyDescent="0.25">
      <c r="A475" s="126"/>
      <c r="B475" s="126"/>
      <c r="C475" s="126"/>
      <c r="D475" s="126" t="s">
        <v>596</v>
      </c>
      <c r="E475" s="126"/>
      <c r="F475" s="127">
        <v>293</v>
      </c>
      <c r="G475" s="128" t="s">
        <v>1696</v>
      </c>
      <c r="H475" s="129">
        <v>2</v>
      </c>
      <c r="I475" s="130">
        <v>30</v>
      </c>
      <c r="J475" s="130"/>
      <c r="K475" s="130"/>
      <c r="L475" s="131">
        <v>0</v>
      </c>
      <c r="M475" s="165" t="s">
        <v>1484</v>
      </c>
      <c r="N475" s="162">
        <v>90</v>
      </c>
      <c r="O475" s="162" t="s">
        <v>1650</v>
      </c>
      <c r="P475" s="132" t="s">
        <v>1596</v>
      </c>
      <c r="Q475" s="163" t="str">
        <f>MaBM</f>
        <v>CTDD</v>
      </c>
      <c r="R475" s="163" t="str">
        <f>MaKhoa</f>
        <v>KCT</v>
      </c>
      <c r="S475" s="125" t="str">
        <f t="shared" si="7"/>
        <v>KCT-CTDD</v>
      </c>
      <c r="T475" s="164"/>
      <c r="U475" s="164"/>
      <c r="V475" s="164"/>
      <c r="W475" s="164"/>
      <c r="X475" s="164"/>
      <c r="Y475" s="164"/>
      <c r="Z475" s="164"/>
      <c r="AA475" s="164"/>
      <c r="AB475" s="164"/>
      <c r="AC475" s="164"/>
      <c r="AD475" s="164"/>
      <c r="AE475" s="164"/>
      <c r="AF475" s="164"/>
      <c r="AG475" s="164"/>
      <c r="AH475" s="164"/>
      <c r="AI475" s="164"/>
      <c r="AJ475" s="164"/>
      <c r="AK475" s="164"/>
      <c r="AL475" s="164"/>
      <c r="AM475" s="164"/>
      <c r="AN475" s="164"/>
      <c r="AO475" s="164"/>
      <c r="AP475" s="164"/>
      <c r="AQ475" s="164"/>
      <c r="AR475" s="164" t="s">
        <v>20</v>
      </c>
      <c r="AS475" s="164"/>
      <c r="AT475" s="164"/>
      <c r="AU475" s="164"/>
      <c r="AV475" s="164"/>
      <c r="AW475" s="164"/>
      <c r="AX475" s="164"/>
      <c r="AY475" s="164"/>
      <c r="AZ475" s="164"/>
      <c r="BA475" s="164"/>
      <c r="BB475" s="164"/>
      <c r="BC475" s="164"/>
      <c r="BD475" s="164"/>
      <c r="BE475" s="164"/>
    </row>
    <row r="476" spans="1:57" x14ac:dyDescent="0.25">
      <c r="A476" s="126" t="s">
        <v>372</v>
      </c>
      <c r="B476" s="126"/>
      <c r="C476" s="126"/>
      <c r="D476" s="126" t="s">
        <v>373</v>
      </c>
      <c r="E476" s="126"/>
      <c r="F476" s="127">
        <v>166</v>
      </c>
      <c r="G476" s="128" t="s">
        <v>374</v>
      </c>
      <c r="H476" s="129">
        <v>3</v>
      </c>
      <c r="I476" s="130">
        <v>45</v>
      </c>
      <c r="J476" s="130"/>
      <c r="K476" s="130"/>
      <c r="L476" s="131">
        <v>0</v>
      </c>
      <c r="M476" s="165" t="s">
        <v>1484</v>
      </c>
      <c r="N476" s="162">
        <v>90</v>
      </c>
      <c r="O476" s="162" t="s">
        <v>1650</v>
      </c>
      <c r="P476" s="132" t="s">
        <v>1596</v>
      </c>
      <c r="Q476" s="163" t="str">
        <f>MaBM</f>
        <v>CTDD</v>
      </c>
      <c r="R476" s="163" t="str">
        <f>MaKhoa</f>
        <v>KCT</v>
      </c>
      <c r="S476" s="125" t="str">
        <f t="shared" si="7"/>
        <v>KCT-CTDD</v>
      </c>
      <c r="T476" s="164"/>
      <c r="U476" s="164"/>
      <c r="V476" s="164"/>
      <c r="W476" s="164"/>
      <c r="X476" s="164"/>
      <c r="Y476" s="164"/>
      <c r="Z476" s="164"/>
      <c r="AA476" s="164"/>
      <c r="AB476" s="164"/>
      <c r="AC476" s="164"/>
      <c r="AD476" s="164"/>
      <c r="AE476" s="164"/>
      <c r="AF476" s="164"/>
      <c r="AG476" s="164"/>
      <c r="AH476" s="164"/>
      <c r="AI476" s="164" t="s">
        <v>21</v>
      </c>
      <c r="AJ476" s="164"/>
      <c r="AK476" s="164"/>
      <c r="AL476" s="164"/>
      <c r="AM476" s="164"/>
      <c r="AN476" s="164"/>
      <c r="AO476" s="164"/>
      <c r="AP476" s="164"/>
      <c r="AQ476" s="164"/>
      <c r="AR476" s="164"/>
      <c r="AS476" s="164"/>
      <c r="AT476" s="164"/>
      <c r="AU476" s="164"/>
      <c r="AV476" s="164"/>
      <c r="AW476" s="164"/>
      <c r="AX476" s="164"/>
      <c r="AY476" s="164"/>
      <c r="AZ476" s="164"/>
      <c r="BA476" s="164"/>
      <c r="BB476" s="164" t="s">
        <v>21</v>
      </c>
      <c r="BC476" s="164"/>
      <c r="BD476" s="164"/>
      <c r="BE476" s="164"/>
    </row>
    <row r="477" spans="1:57" x14ac:dyDescent="0.25">
      <c r="A477" s="126" t="s">
        <v>597</v>
      </c>
      <c r="B477" s="126"/>
      <c r="C477" s="126"/>
      <c r="D477" s="126"/>
      <c r="E477" s="126"/>
      <c r="F477" s="127">
        <v>294</v>
      </c>
      <c r="G477" s="128" t="s">
        <v>598</v>
      </c>
      <c r="H477" s="129">
        <v>3</v>
      </c>
      <c r="I477" s="130">
        <v>45</v>
      </c>
      <c r="J477" s="130"/>
      <c r="K477" s="130"/>
      <c r="L477" s="131">
        <v>0</v>
      </c>
      <c r="M477" s="165" t="s">
        <v>1484</v>
      </c>
      <c r="N477" s="162">
        <v>90</v>
      </c>
      <c r="O477" s="162" t="s">
        <v>1650</v>
      </c>
      <c r="P477" s="132" t="s">
        <v>1596</v>
      </c>
      <c r="Q477" s="163" t="str">
        <f>MaBM</f>
        <v>CTDD</v>
      </c>
      <c r="R477" s="163" t="str">
        <f>MaKhoa</f>
        <v>KCT</v>
      </c>
      <c r="S477" s="125" t="str">
        <f t="shared" si="7"/>
        <v>KCT-CTDD</v>
      </c>
      <c r="T477" s="164"/>
      <c r="U477" s="164"/>
      <c r="V477" s="164"/>
      <c r="W477" s="164"/>
      <c r="X477" s="164"/>
      <c r="Y477" s="164" t="s">
        <v>20</v>
      </c>
      <c r="Z477" s="164"/>
      <c r="AA477" s="164"/>
      <c r="AB477" s="164"/>
      <c r="AC477" s="164"/>
      <c r="AD477" s="164"/>
      <c r="AE477" s="164"/>
      <c r="AF477" s="164"/>
      <c r="AG477" s="164"/>
      <c r="AH477" s="164"/>
      <c r="AI477" s="164"/>
      <c r="AJ477" s="164"/>
      <c r="AK477" s="164"/>
      <c r="AL477" s="164"/>
      <c r="AM477" s="164"/>
      <c r="AN477" s="164"/>
      <c r="AO477" s="164"/>
      <c r="AP477" s="164"/>
      <c r="AQ477" s="164"/>
      <c r="AR477" s="164"/>
      <c r="AS477" s="164"/>
      <c r="AT477" s="164"/>
      <c r="AU477" s="164"/>
      <c r="AV477" s="164"/>
      <c r="AW477" s="164"/>
      <c r="AX477" s="164"/>
      <c r="AY477" s="164"/>
      <c r="AZ477" s="164"/>
      <c r="BA477" s="164"/>
      <c r="BB477" s="164"/>
      <c r="BC477" s="164"/>
      <c r="BD477" s="164"/>
      <c r="BE477" s="164"/>
    </row>
    <row r="478" spans="1:57" x14ac:dyDescent="0.25">
      <c r="A478" s="126"/>
      <c r="B478" s="126"/>
      <c r="C478" s="126"/>
      <c r="D478" s="126" t="s">
        <v>599</v>
      </c>
      <c r="E478" s="126"/>
      <c r="F478" s="127">
        <v>295</v>
      </c>
      <c r="G478" s="128" t="s">
        <v>598</v>
      </c>
      <c r="H478" s="129">
        <v>2</v>
      </c>
      <c r="I478" s="130">
        <v>30</v>
      </c>
      <c r="J478" s="130"/>
      <c r="K478" s="130"/>
      <c r="L478" s="131">
        <v>0</v>
      </c>
      <c r="M478" s="165" t="s">
        <v>1484</v>
      </c>
      <c r="N478" s="162">
        <v>90</v>
      </c>
      <c r="O478" s="162" t="s">
        <v>1650</v>
      </c>
      <c r="P478" s="132" t="s">
        <v>1596</v>
      </c>
      <c r="Q478" s="163" t="str">
        <f>MaBM</f>
        <v>CTDD</v>
      </c>
      <c r="R478" s="163" t="str">
        <f>MaKhoa</f>
        <v>KCT</v>
      </c>
      <c r="S478" s="125" t="str">
        <f t="shared" si="7"/>
        <v>KCT-CTDD</v>
      </c>
      <c r="T478" s="164"/>
      <c r="U478" s="164"/>
      <c r="V478" s="164"/>
      <c r="W478" s="164"/>
      <c r="X478" s="164"/>
      <c r="Y478" s="164"/>
      <c r="Z478" s="164"/>
      <c r="AA478" s="164"/>
      <c r="AB478" s="164"/>
      <c r="AC478" s="164"/>
      <c r="AD478" s="164"/>
      <c r="AE478" s="164"/>
      <c r="AF478" s="164"/>
      <c r="AG478" s="164"/>
      <c r="AH478" s="164"/>
      <c r="AI478" s="164"/>
      <c r="AJ478" s="164"/>
      <c r="AK478" s="164"/>
      <c r="AL478" s="164"/>
      <c r="AM478" s="164"/>
      <c r="AN478" s="164"/>
      <c r="AO478" s="164"/>
      <c r="AP478" s="164"/>
      <c r="AQ478" s="164"/>
      <c r="AR478" s="164" t="s">
        <v>20</v>
      </c>
      <c r="AS478" s="164"/>
      <c r="AT478" s="164"/>
      <c r="AU478" s="164"/>
      <c r="AV478" s="164"/>
      <c r="AW478" s="164"/>
      <c r="AX478" s="164"/>
      <c r="AY478" s="164"/>
      <c r="AZ478" s="164"/>
      <c r="BA478" s="164"/>
      <c r="BB478" s="164"/>
      <c r="BC478" s="164"/>
      <c r="BD478" s="164"/>
      <c r="BE478" s="164"/>
    </row>
    <row r="479" spans="1:57" x14ac:dyDescent="0.25">
      <c r="A479" s="126" t="s">
        <v>1138</v>
      </c>
      <c r="B479" s="126" t="s">
        <v>1138</v>
      </c>
      <c r="C479" s="126"/>
      <c r="D479" s="126"/>
      <c r="E479" s="126"/>
      <c r="F479" s="127">
        <v>574</v>
      </c>
      <c r="G479" s="128" t="s">
        <v>1139</v>
      </c>
      <c r="H479" s="129">
        <v>2</v>
      </c>
      <c r="I479" s="130">
        <v>30</v>
      </c>
      <c r="J479" s="130"/>
      <c r="K479" s="130"/>
      <c r="L479" s="131">
        <v>0</v>
      </c>
      <c r="M479" s="165" t="s">
        <v>1484</v>
      </c>
      <c r="N479" s="162">
        <v>60</v>
      </c>
      <c r="O479" s="162" t="s">
        <v>1650</v>
      </c>
      <c r="P479" s="132" t="s">
        <v>1596</v>
      </c>
      <c r="Q479" s="163" t="str">
        <f>MaBM</f>
        <v>CTDD</v>
      </c>
      <c r="R479" s="163" t="str">
        <f>MaKhoa</f>
        <v>KCT</v>
      </c>
      <c r="S479" s="125" t="str">
        <f t="shared" si="7"/>
        <v>KCT-CTDD</v>
      </c>
      <c r="T479" s="164"/>
      <c r="U479" s="164"/>
      <c r="V479" s="164"/>
      <c r="W479" s="164"/>
      <c r="X479" s="164"/>
      <c r="Y479" s="164" t="s">
        <v>21</v>
      </c>
      <c r="Z479" s="164"/>
      <c r="AA479" s="164"/>
      <c r="AB479" s="164"/>
      <c r="AC479" s="164"/>
      <c r="AD479" s="164"/>
      <c r="AE479" s="164"/>
      <c r="AF479" s="164"/>
      <c r="AG479" s="164"/>
      <c r="AH479" s="164"/>
      <c r="AI479" s="164"/>
      <c r="AJ479" s="164"/>
      <c r="AK479" s="164"/>
      <c r="AL479" s="164"/>
      <c r="AM479" s="164"/>
      <c r="AN479" s="164"/>
      <c r="AO479" s="164"/>
      <c r="AP479" s="164"/>
      <c r="AQ479" s="164"/>
      <c r="AR479" s="164"/>
      <c r="AS479" s="164"/>
      <c r="AT479" s="164"/>
      <c r="AU479" s="164"/>
      <c r="AV479" s="164"/>
      <c r="AW479" s="164"/>
      <c r="AX479" s="164"/>
      <c r="AY479" s="164"/>
      <c r="AZ479" s="164"/>
      <c r="BA479" s="164"/>
      <c r="BB479" s="164"/>
      <c r="BC479" s="164"/>
      <c r="BD479" s="164"/>
      <c r="BE479" s="164"/>
    </row>
    <row r="480" spans="1:57" x14ac:dyDescent="0.25">
      <c r="A480" s="126" t="s">
        <v>369</v>
      </c>
      <c r="B480" s="126"/>
      <c r="C480" s="126"/>
      <c r="D480" s="126" t="s">
        <v>370</v>
      </c>
      <c r="E480" s="126"/>
      <c r="F480" s="127">
        <v>165</v>
      </c>
      <c r="G480" s="128" t="s">
        <v>371</v>
      </c>
      <c r="H480" s="129">
        <v>2</v>
      </c>
      <c r="I480" s="130">
        <v>30</v>
      </c>
      <c r="J480" s="130"/>
      <c r="K480" s="130"/>
      <c r="L480" s="131">
        <v>0</v>
      </c>
      <c r="M480" s="165" t="s">
        <v>1484</v>
      </c>
      <c r="N480" s="162">
        <v>60</v>
      </c>
      <c r="O480" s="162" t="s">
        <v>1650</v>
      </c>
      <c r="P480" s="132" t="s">
        <v>1596</v>
      </c>
      <c r="Q480" s="163" t="str">
        <f>MaBM</f>
        <v>CTDD</v>
      </c>
      <c r="R480" s="163" t="str">
        <f>MaKhoa</f>
        <v>KCT</v>
      </c>
      <c r="S480" s="125" t="str">
        <f t="shared" si="7"/>
        <v>KCT-CTDD</v>
      </c>
      <c r="T480" s="164"/>
      <c r="U480" s="164"/>
      <c r="V480" s="164"/>
      <c r="W480" s="164"/>
      <c r="X480" s="164"/>
      <c r="Y480" s="164"/>
      <c r="Z480" s="164"/>
      <c r="AA480" s="164"/>
      <c r="AB480" s="164"/>
      <c r="AC480" s="164"/>
      <c r="AD480" s="164"/>
      <c r="AE480" s="164"/>
      <c r="AF480" s="164"/>
      <c r="AG480" s="164"/>
      <c r="AH480" s="164"/>
      <c r="AI480" s="164" t="s">
        <v>21</v>
      </c>
      <c r="AJ480" s="164"/>
      <c r="AK480" s="164"/>
      <c r="AL480" s="164"/>
      <c r="AM480" s="164"/>
      <c r="AN480" s="164"/>
      <c r="AO480" s="164"/>
      <c r="AP480" s="164"/>
      <c r="AQ480" s="164"/>
      <c r="AR480" s="164"/>
      <c r="AS480" s="164"/>
      <c r="AT480" s="164"/>
      <c r="AU480" s="164"/>
      <c r="AV480" s="164"/>
      <c r="AW480" s="164"/>
      <c r="AX480" s="164"/>
      <c r="AY480" s="164"/>
      <c r="AZ480" s="164"/>
      <c r="BA480" s="164"/>
      <c r="BB480" s="164" t="s">
        <v>21</v>
      </c>
      <c r="BC480" s="164"/>
      <c r="BD480" s="164"/>
      <c r="BE480" s="164"/>
    </row>
    <row r="481" spans="1:57" x14ac:dyDescent="0.25">
      <c r="A481" s="126" t="s">
        <v>590</v>
      </c>
      <c r="B481" s="126"/>
      <c r="C481" s="126"/>
      <c r="D481" s="126"/>
      <c r="E481" s="126"/>
      <c r="F481" s="127">
        <v>288</v>
      </c>
      <c r="G481" s="128" t="s">
        <v>371</v>
      </c>
      <c r="H481" s="129">
        <v>4</v>
      </c>
      <c r="I481" s="130">
        <v>60</v>
      </c>
      <c r="J481" s="130"/>
      <c r="K481" s="130"/>
      <c r="L481" s="131">
        <v>0</v>
      </c>
      <c r="M481" s="165" t="s">
        <v>1484</v>
      </c>
      <c r="N481" s="162">
        <v>90</v>
      </c>
      <c r="O481" s="162" t="s">
        <v>1650</v>
      </c>
      <c r="P481" s="132" t="s">
        <v>1596</v>
      </c>
      <c r="Q481" s="163" t="str">
        <f>MaBM</f>
        <v>CTDD</v>
      </c>
      <c r="R481" s="163" t="str">
        <f>MaKhoa</f>
        <v>KCT</v>
      </c>
      <c r="S481" s="125" t="str">
        <f t="shared" si="7"/>
        <v>KCT-CTDD</v>
      </c>
      <c r="T481" s="164"/>
      <c r="U481" s="164"/>
      <c r="V481" s="164"/>
      <c r="W481" s="164"/>
      <c r="X481" s="164"/>
      <c r="Y481" s="164" t="s">
        <v>20</v>
      </c>
      <c r="Z481" s="164"/>
      <c r="AA481" s="164"/>
      <c r="AB481" s="164"/>
      <c r="AC481" s="164"/>
      <c r="AD481" s="164"/>
      <c r="AE481" s="164"/>
      <c r="AF481" s="164"/>
      <c r="AG481" s="164"/>
      <c r="AH481" s="164"/>
      <c r="AI481" s="164"/>
      <c r="AJ481" s="164"/>
      <c r="AK481" s="164"/>
      <c r="AL481" s="164"/>
      <c r="AM481" s="164"/>
      <c r="AN481" s="164"/>
      <c r="AO481" s="164"/>
      <c r="AP481" s="164"/>
      <c r="AQ481" s="164"/>
      <c r="AR481" s="164"/>
      <c r="AS481" s="164"/>
      <c r="AT481" s="164"/>
      <c r="AU481" s="164"/>
      <c r="AV481" s="164"/>
      <c r="AW481" s="164"/>
      <c r="AX481" s="164"/>
      <c r="AY481" s="164"/>
      <c r="AZ481" s="164"/>
      <c r="BA481" s="164"/>
      <c r="BB481" s="164"/>
      <c r="BC481" s="164"/>
      <c r="BD481" s="164"/>
      <c r="BE481" s="164"/>
    </row>
    <row r="482" spans="1:57" x14ac:dyDescent="0.25">
      <c r="A482" s="126"/>
      <c r="B482" s="126" t="s">
        <v>592</v>
      </c>
      <c r="C482" s="126"/>
      <c r="D482" s="126"/>
      <c r="E482" s="126"/>
      <c r="F482" s="127">
        <v>290</v>
      </c>
      <c r="G482" s="128" t="s">
        <v>371</v>
      </c>
      <c r="H482" s="129">
        <v>2</v>
      </c>
      <c r="I482" s="130">
        <v>30</v>
      </c>
      <c r="J482" s="130"/>
      <c r="K482" s="130"/>
      <c r="L482" s="131">
        <v>0</v>
      </c>
      <c r="M482" s="165" t="s">
        <v>1484</v>
      </c>
      <c r="N482" s="162">
        <v>60</v>
      </c>
      <c r="O482" s="162" t="s">
        <v>1650</v>
      </c>
      <c r="P482" s="132" t="s">
        <v>1596</v>
      </c>
      <c r="Q482" s="163" t="str">
        <f>MaBM</f>
        <v>CTDD</v>
      </c>
      <c r="R482" s="163" t="str">
        <f>MaKhoa</f>
        <v>KCT</v>
      </c>
      <c r="S482" s="125" t="str">
        <f t="shared" si="7"/>
        <v>KCT-CTDD</v>
      </c>
      <c r="T482" s="164"/>
      <c r="U482" s="164"/>
      <c r="V482" s="164"/>
      <c r="W482" s="164"/>
      <c r="X482" s="164"/>
      <c r="Y482" s="164"/>
      <c r="Z482" s="164"/>
      <c r="AA482" s="164"/>
      <c r="AB482" s="164"/>
      <c r="AC482" s="164"/>
      <c r="AD482" s="164"/>
      <c r="AE482" s="164"/>
      <c r="AF482" s="164"/>
      <c r="AG482" s="164"/>
      <c r="AH482" s="164"/>
      <c r="AI482" s="164"/>
      <c r="AJ482" s="164"/>
      <c r="AK482" s="164"/>
      <c r="AL482" s="164"/>
      <c r="AM482" s="164"/>
      <c r="AN482" s="164"/>
      <c r="AO482" s="164"/>
      <c r="AP482" s="164"/>
      <c r="AQ482" s="164"/>
      <c r="AR482" s="164"/>
      <c r="AS482" s="164"/>
      <c r="AT482" s="164"/>
      <c r="AU482" s="164"/>
      <c r="AV482" s="164"/>
      <c r="AW482" s="164"/>
      <c r="AX482" s="164"/>
      <c r="AY482" s="164"/>
      <c r="AZ482" s="164"/>
      <c r="BA482" s="164"/>
      <c r="BB482" s="164"/>
      <c r="BC482" s="164"/>
      <c r="BD482" s="164"/>
      <c r="BE482" s="164"/>
    </row>
    <row r="483" spans="1:57" x14ac:dyDescent="0.25">
      <c r="A483" s="126"/>
      <c r="B483" s="126"/>
      <c r="C483" s="126"/>
      <c r="D483" s="126" t="s">
        <v>593</v>
      </c>
      <c r="E483" s="126"/>
      <c r="F483" s="127">
        <v>291</v>
      </c>
      <c r="G483" s="128" t="s">
        <v>371</v>
      </c>
      <c r="H483" s="129">
        <v>3</v>
      </c>
      <c r="I483" s="130">
        <v>45</v>
      </c>
      <c r="J483" s="130"/>
      <c r="K483" s="130"/>
      <c r="L483" s="131">
        <v>0</v>
      </c>
      <c r="M483" s="165" t="s">
        <v>1484</v>
      </c>
      <c r="N483" s="162">
        <v>90</v>
      </c>
      <c r="O483" s="162" t="s">
        <v>1650</v>
      </c>
      <c r="P483" s="132" t="s">
        <v>1596</v>
      </c>
      <c r="Q483" s="163" t="str">
        <f>MaBM</f>
        <v>CTDD</v>
      </c>
      <c r="R483" s="163" t="str">
        <f>MaKhoa</f>
        <v>KCT</v>
      </c>
      <c r="S483" s="125" t="str">
        <f t="shared" si="7"/>
        <v>KCT-CTDD</v>
      </c>
      <c r="T483" s="164"/>
      <c r="U483" s="164"/>
      <c r="V483" s="164"/>
      <c r="W483" s="164"/>
      <c r="X483" s="164"/>
      <c r="Y483" s="164"/>
      <c r="Z483" s="164"/>
      <c r="AA483" s="164"/>
      <c r="AB483" s="164"/>
      <c r="AC483" s="164"/>
      <c r="AD483" s="164"/>
      <c r="AE483" s="164"/>
      <c r="AF483" s="164"/>
      <c r="AG483" s="164"/>
      <c r="AH483" s="164"/>
      <c r="AI483" s="164"/>
      <c r="AJ483" s="164"/>
      <c r="AK483" s="164"/>
      <c r="AL483" s="164"/>
      <c r="AM483" s="164"/>
      <c r="AN483" s="164"/>
      <c r="AO483" s="164"/>
      <c r="AP483" s="164"/>
      <c r="AQ483" s="164"/>
      <c r="AR483" s="164" t="s">
        <v>20</v>
      </c>
      <c r="AS483" s="164"/>
      <c r="AT483" s="164"/>
      <c r="AU483" s="164"/>
      <c r="AV483" s="164"/>
      <c r="AW483" s="164"/>
      <c r="AX483" s="164"/>
      <c r="AY483" s="164"/>
      <c r="AZ483" s="164"/>
      <c r="BA483" s="164"/>
      <c r="BB483" s="164"/>
      <c r="BC483" s="164"/>
      <c r="BD483" s="164"/>
      <c r="BE483" s="164"/>
    </row>
    <row r="484" spans="1:57" x14ac:dyDescent="0.25">
      <c r="A484" s="126"/>
      <c r="B484" s="126" t="s">
        <v>614</v>
      </c>
      <c r="C484" s="126"/>
      <c r="D484" s="126"/>
      <c r="E484" s="126"/>
      <c r="F484" s="127">
        <v>302</v>
      </c>
      <c r="G484" s="128" t="s">
        <v>615</v>
      </c>
      <c r="H484" s="129">
        <v>2</v>
      </c>
      <c r="I484" s="130">
        <v>30</v>
      </c>
      <c r="J484" s="130"/>
      <c r="K484" s="130"/>
      <c r="L484" s="131">
        <v>0</v>
      </c>
      <c r="M484" s="165" t="s">
        <v>1484</v>
      </c>
      <c r="N484" s="162">
        <v>90</v>
      </c>
      <c r="O484" s="162" t="s">
        <v>1650</v>
      </c>
      <c r="P484" s="132" t="s">
        <v>1596</v>
      </c>
      <c r="Q484" s="163" t="str">
        <f>MaBM</f>
        <v>CTDD</v>
      </c>
      <c r="R484" s="163" t="str">
        <f>MaKhoa</f>
        <v>KCT</v>
      </c>
      <c r="S484" s="125" t="str">
        <f t="shared" si="7"/>
        <v>KCT-CTDD</v>
      </c>
      <c r="T484" s="164"/>
      <c r="U484" s="164"/>
      <c r="V484" s="164"/>
      <c r="W484" s="164"/>
      <c r="X484" s="164"/>
      <c r="Y484" s="164"/>
      <c r="Z484" s="164"/>
      <c r="AA484" s="164"/>
      <c r="AB484" s="164"/>
      <c r="AC484" s="164"/>
      <c r="AD484" s="164"/>
      <c r="AE484" s="164"/>
      <c r="AF484" s="164"/>
      <c r="AG484" s="164"/>
      <c r="AH484" s="164"/>
      <c r="AI484" s="164"/>
      <c r="AJ484" s="164"/>
      <c r="AK484" s="164"/>
      <c r="AL484" s="164"/>
      <c r="AM484" s="164"/>
      <c r="AN484" s="164"/>
      <c r="AO484" s="164"/>
      <c r="AP484" s="164"/>
      <c r="AQ484" s="164"/>
      <c r="AR484" s="164"/>
      <c r="AS484" s="164"/>
      <c r="AT484" s="164"/>
      <c r="AU484" s="164"/>
      <c r="AV484" s="164"/>
      <c r="AW484" s="164"/>
      <c r="AX484" s="164"/>
      <c r="AY484" s="164"/>
      <c r="AZ484" s="164"/>
      <c r="BA484" s="164"/>
      <c r="BB484" s="164"/>
      <c r="BC484" s="164"/>
      <c r="BD484" s="164"/>
      <c r="BE484" s="164"/>
    </row>
    <row r="485" spans="1:57" x14ac:dyDescent="0.25">
      <c r="A485" s="126" t="s">
        <v>606</v>
      </c>
      <c r="B485" s="126"/>
      <c r="C485" s="126"/>
      <c r="D485" s="126" t="s">
        <v>607</v>
      </c>
      <c r="E485" s="126"/>
      <c r="F485" s="127">
        <v>299</v>
      </c>
      <c r="G485" s="128" t="s">
        <v>608</v>
      </c>
      <c r="H485" s="129">
        <v>3</v>
      </c>
      <c r="I485" s="130">
        <v>45</v>
      </c>
      <c r="J485" s="130"/>
      <c r="K485" s="130"/>
      <c r="L485" s="131">
        <v>0</v>
      </c>
      <c r="M485" s="165" t="s">
        <v>1484</v>
      </c>
      <c r="N485" s="162">
        <v>90</v>
      </c>
      <c r="O485" s="162" t="s">
        <v>1650</v>
      </c>
      <c r="P485" s="132" t="s">
        <v>1596</v>
      </c>
      <c r="Q485" s="163" t="str">
        <f>MaBM</f>
        <v>CTDD</v>
      </c>
      <c r="R485" s="163" t="str">
        <f>MaKhoa</f>
        <v>KCT</v>
      </c>
      <c r="S485" s="125" t="str">
        <f t="shared" si="7"/>
        <v>KCT-CTDD</v>
      </c>
      <c r="T485" s="164"/>
      <c r="U485" s="164"/>
      <c r="V485" s="164"/>
      <c r="W485" s="164"/>
      <c r="X485" s="164"/>
      <c r="Y485" s="164" t="s">
        <v>20</v>
      </c>
      <c r="Z485" s="164"/>
      <c r="AA485" s="164"/>
      <c r="AB485" s="164"/>
      <c r="AC485" s="164"/>
      <c r="AD485" s="164"/>
      <c r="AE485" s="164"/>
      <c r="AF485" s="164"/>
      <c r="AG485" s="164"/>
      <c r="AH485" s="164"/>
      <c r="AI485" s="164"/>
      <c r="AJ485" s="164"/>
      <c r="AK485" s="164"/>
      <c r="AL485" s="164"/>
      <c r="AM485" s="164"/>
      <c r="AN485" s="164"/>
      <c r="AO485" s="164"/>
      <c r="AP485" s="164"/>
      <c r="AQ485" s="164"/>
      <c r="AR485" s="164" t="s">
        <v>20</v>
      </c>
      <c r="AS485" s="164"/>
      <c r="AT485" s="164"/>
      <c r="AU485" s="164"/>
      <c r="AV485" s="164"/>
      <c r="AW485" s="164"/>
      <c r="AX485" s="164"/>
      <c r="AY485" s="164"/>
      <c r="AZ485" s="164"/>
      <c r="BA485" s="164"/>
      <c r="BB485" s="164"/>
      <c r="BC485" s="164"/>
      <c r="BD485" s="164"/>
      <c r="BE485" s="164"/>
    </row>
    <row r="486" spans="1:57" x14ac:dyDescent="0.25">
      <c r="A486" s="126" t="s">
        <v>609</v>
      </c>
      <c r="B486" s="126"/>
      <c r="C486" s="126"/>
      <c r="D486" s="126" t="s">
        <v>610</v>
      </c>
      <c r="E486" s="126"/>
      <c r="F486" s="127">
        <v>300</v>
      </c>
      <c r="G486" s="128" t="s">
        <v>611</v>
      </c>
      <c r="H486" s="129">
        <v>3</v>
      </c>
      <c r="I486" s="130">
        <v>45</v>
      </c>
      <c r="J486" s="130"/>
      <c r="K486" s="130"/>
      <c r="L486" s="131">
        <v>0</v>
      </c>
      <c r="M486" s="165" t="s">
        <v>1484</v>
      </c>
      <c r="N486" s="162">
        <v>90</v>
      </c>
      <c r="O486" s="162" t="s">
        <v>1650</v>
      </c>
      <c r="P486" s="132" t="s">
        <v>1596</v>
      </c>
      <c r="Q486" s="163" t="str">
        <f>MaBM</f>
        <v>CTDD</v>
      </c>
      <c r="R486" s="163" t="str">
        <f>MaKhoa</f>
        <v>KCT</v>
      </c>
      <c r="S486" s="125" t="str">
        <f t="shared" si="7"/>
        <v>KCT-CTDD</v>
      </c>
      <c r="T486" s="164"/>
      <c r="U486" s="164"/>
      <c r="V486" s="164"/>
      <c r="W486" s="164"/>
      <c r="X486" s="164"/>
      <c r="Y486" s="164" t="s">
        <v>20</v>
      </c>
      <c r="Z486" s="164"/>
      <c r="AA486" s="164"/>
      <c r="AB486" s="164"/>
      <c r="AC486" s="164"/>
      <c r="AD486" s="164"/>
      <c r="AE486" s="164"/>
      <c r="AF486" s="164"/>
      <c r="AG486" s="164"/>
      <c r="AH486" s="164"/>
      <c r="AI486" s="164"/>
      <c r="AJ486" s="164"/>
      <c r="AK486" s="164"/>
      <c r="AL486" s="164"/>
      <c r="AM486" s="164"/>
      <c r="AN486" s="164"/>
      <c r="AO486" s="164"/>
      <c r="AP486" s="164"/>
      <c r="AQ486" s="164"/>
      <c r="AR486" s="164" t="s">
        <v>20</v>
      </c>
      <c r="AS486" s="164"/>
      <c r="AT486" s="164"/>
      <c r="AU486" s="164"/>
      <c r="AV486" s="164"/>
      <c r="AW486" s="164"/>
      <c r="AX486" s="164"/>
      <c r="AY486" s="164"/>
      <c r="AZ486" s="164"/>
      <c r="BA486" s="164"/>
      <c r="BB486" s="164"/>
      <c r="BC486" s="164"/>
      <c r="BD486" s="164"/>
      <c r="BE486" s="164"/>
    </row>
    <row r="487" spans="1:57" x14ac:dyDescent="0.25">
      <c r="A487" s="126" t="s">
        <v>378</v>
      </c>
      <c r="B487" s="126"/>
      <c r="C487" s="126"/>
      <c r="D487" s="126" t="s">
        <v>379</v>
      </c>
      <c r="E487" s="126"/>
      <c r="F487" s="127">
        <v>168</v>
      </c>
      <c r="G487" s="128" t="s">
        <v>380</v>
      </c>
      <c r="H487" s="129">
        <v>3</v>
      </c>
      <c r="I487" s="130">
        <v>45</v>
      </c>
      <c r="J487" s="130"/>
      <c r="K487" s="130"/>
      <c r="L487" s="131">
        <v>0</v>
      </c>
      <c r="M487" s="165" t="s">
        <v>1484</v>
      </c>
      <c r="N487" s="162">
        <v>90</v>
      </c>
      <c r="O487" s="162" t="s">
        <v>1650</v>
      </c>
      <c r="P487" s="132" t="s">
        <v>1596</v>
      </c>
      <c r="Q487" s="163" t="str">
        <f>MaBM</f>
        <v>CTDD</v>
      </c>
      <c r="R487" s="163" t="str">
        <f>MaKhoa</f>
        <v>KCT</v>
      </c>
      <c r="S487" s="125" t="str">
        <f t="shared" si="7"/>
        <v>KCT-CTDD</v>
      </c>
      <c r="T487" s="164"/>
      <c r="U487" s="164"/>
      <c r="V487" s="164"/>
      <c r="W487" s="164"/>
      <c r="X487" s="164"/>
      <c r="Y487" s="164"/>
      <c r="Z487" s="164"/>
      <c r="AA487" s="164"/>
      <c r="AB487" s="164"/>
      <c r="AC487" s="164"/>
      <c r="AD487" s="164"/>
      <c r="AE487" s="164"/>
      <c r="AF487" s="164"/>
      <c r="AG487" s="164"/>
      <c r="AH487" s="164"/>
      <c r="AI487" s="164" t="s">
        <v>21</v>
      </c>
      <c r="AJ487" s="164"/>
      <c r="AK487" s="164"/>
      <c r="AL487" s="164"/>
      <c r="AM487" s="164"/>
      <c r="AN487" s="164"/>
      <c r="AO487" s="164"/>
      <c r="AP487" s="164"/>
      <c r="AQ487" s="164"/>
      <c r="AR487" s="164"/>
      <c r="AS487" s="164"/>
      <c r="AT487" s="164"/>
      <c r="AU487" s="164"/>
      <c r="AV487" s="164"/>
      <c r="AW487" s="164"/>
      <c r="AX487" s="164"/>
      <c r="AY487" s="164"/>
      <c r="AZ487" s="164"/>
      <c r="BA487" s="164"/>
      <c r="BB487" s="164" t="s">
        <v>21</v>
      </c>
      <c r="BC487" s="164"/>
      <c r="BD487" s="164"/>
      <c r="BE487" s="164"/>
    </row>
    <row r="488" spans="1:57" x14ac:dyDescent="0.25">
      <c r="A488" s="126" t="s">
        <v>460</v>
      </c>
      <c r="B488" s="126" t="s">
        <v>460</v>
      </c>
      <c r="C488" s="126"/>
      <c r="D488" s="126" t="s">
        <v>461</v>
      </c>
      <c r="E488" s="126"/>
      <c r="F488" s="127">
        <v>218</v>
      </c>
      <c r="G488" s="128" t="s">
        <v>462</v>
      </c>
      <c r="H488" s="129">
        <v>2</v>
      </c>
      <c r="I488" s="130">
        <v>30</v>
      </c>
      <c r="J488" s="130"/>
      <c r="K488" s="130"/>
      <c r="L488" s="131">
        <v>0</v>
      </c>
      <c r="M488" s="165"/>
      <c r="N488" s="162"/>
      <c r="O488" s="162" t="s">
        <v>1650</v>
      </c>
      <c r="P488" s="132" t="s">
        <v>1596</v>
      </c>
      <c r="Q488" s="163" t="str">
        <f>MaBM</f>
        <v>CTDD</v>
      </c>
      <c r="R488" s="163" t="str">
        <f>MaKhoa</f>
        <v>KCT</v>
      </c>
      <c r="S488" s="125" t="str">
        <f t="shared" si="7"/>
        <v>KCT-CTDD</v>
      </c>
      <c r="T488" s="164"/>
      <c r="U488" s="164"/>
      <c r="V488" s="164"/>
      <c r="W488" s="164"/>
      <c r="X488" s="164"/>
      <c r="Y488" s="164" t="s">
        <v>21</v>
      </c>
      <c r="Z488" s="164"/>
      <c r="AA488" s="164"/>
      <c r="AB488" s="164"/>
      <c r="AC488" s="164"/>
      <c r="AD488" s="164"/>
      <c r="AE488" s="164"/>
      <c r="AF488" s="164"/>
      <c r="AG488" s="164"/>
      <c r="AH488" s="164"/>
      <c r="AI488" s="164"/>
      <c r="AJ488" s="164"/>
      <c r="AK488" s="164"/>
      <c r="AL488" s="164"/>
      <c r="AM488" s="164"/>
      <c r="AN488" s="164"/>
      <c r="AO488" s="164"/>
      <c r="AP488" s="164"/>
      <c r="AQ488" s="164"/>
      <c r="AR488" s="164" t="s">
        <v>21</v>
      </c>
      <c r="AS488" s="164"/>
      <c r="AT488" s="164"/>
      <c r="AU488" s="164"/>
      <c r="AV488" s="164"/>
      <c r="AW488" s="164"/>
      <c r="AX488" s="164"/>
      <c r="AY488" s="164"/>
      <c r="AZ488" s="164"/>
      <c r="BA488" s="164"/>
      <c r="BB488" s="164"/>
      <c r="BC488" s="164"/>
      <c r="BD488" s="164"/>
      <c r="BE488" s="164"/>
    </row>
    <row r="489" spans="1:57" x14ac:dyDescent="0.25">
      <c r="A489" s="126" t="s">
        <v>457</v>
      </c>
      <c r="B489" s="126" t="s">
        <v>457</v>
      </c>
      <c r="C489" s="126"/>
      <c r="D489" s="126" t="s">
        <v>458</v>
      </c>
      <c r="E489" s="126"/>
      <c r="F489" s="127">
        <v>217</v>
      </c>
      <c r="G489" s="128" t="s">
        <v>459</v>
      </c>
      <c r="H489" s="129">
        <v>2</v>
      </c>
      <c r="I489" s="130">
        <v>30</v>
      </c>
      <c r="J489" s="130"/>
      <c r="K489" s="130"/>
      <c r="L489" s="131">
        <v>0</v>
      </c>
      <c r="M489" s="165" t="s">
        <v>1484</v>
      </c>
      <c r="N489" s="162">
        <v>60</v>
      </c>
      <c r="O489" s="162" t="s">
        <v>1650</v>
      </c>
      <c r="P489" s="132" t="s">
        <v>1596</v>
      </c>
      <c r="Q489" s="163" t="str">
        <f>MaBM</f>
        <v>CTDD</v>
      </c>
      <c r="R489" s="163" t="str">
        <f>MaKhoa</f>
        <v>KCT</v>
      </c>
      <c r="S489" s="125" t="str">
        <f t="shared" si="7"/>
        <v>KCT-CTDD</v>
      </c>
      <c r="T489" s="164"/>
      <c r="U489" s="164"/>
      <c r="V489" s="164"/>
      <c r="W489" s="164"/>
      <c r="X489" s="164"/>
      <c r="Y489" s="164" t="s">
        <v>21</v>
      </c>
      <c r="Z489" s="164"/>
      <c r="AA489" s="164"/>
      <c r="AB489" s="164"/>
      <c r="AC489" s="164"/>
      <c r="AD489" s="164"/>
      <c r="AE489" s="164"/>
      <c r="AF489" s="164"/>
      <c r="AG489" s="164"/>
      <c r="AH489" s="164"/>
      <c r="AI489" s="164"/>
      <c r="AJ489" s="164"/>
      <c r="AK489" s="164"/>
      <c r="AL489" s="164"/>
      <c r="AM489" s="164"/>
      <c r="AN489" s="164"/>
      <c r="AO489" s="164"/>
      <c r="AP489" s="164"/>
      <c r="AQ489" s="164"/>
      <c r="AR489" s="164" t="s">
        <v>21</v>
      </c>
      <c r="AS489" s="164"/>
      <c r="AT489" s="164"/>
      <c r="AU489" s="164"/>
      <c r="AV489" s="164"/>
      <c r="AW489" s="164"/>
      <c r="AX489" s="164"/>
      <c r="AY489" s="164"/>
      <c r="AZ489" s="164"/>
      <c r="BA489" s="164"/>
      <c r="BB489" s="164"/>
      <c r="BC489" s="164"/>
      <c r="BD489" s="164"/>
      <c r="BE489" s="164"/>
    </row>
    <row r="490" spans="1:57" x14ac:dyDescent="0.25">
      <c r="A490" s="126" t="s">
        <v>1122</v>
      </c>
      <c r="B490" s="126" t="s">
        <v>1745</v>
      </c>
      <c r="C490" s="126"/>
      <c r="D490" s="126" t="s">
        <v>1123</v>
      </c>
      <c r="E490" s="126" t="s">
        <v>1123</v>
      </c>
      <c r="F490" s="127">
        <v>567</v>
      </c>
      <c r="G490" s="128" t="s">
        <v>467</v>
      </c>
      <c r="H490" s="129">
        <v>2</v>
      </c>
      <c r="I490" s="130">
        <v>15</v>
      </c>
      <c r="J490" s="130">
        <v>30</v>
      </c>
      <c r="K490" s="130"/>
      <c r="L490" s="131">
        <v>0</v>
      </c>
      <c r="M490" s="161" t="s">
        <v>2</v>
      </c>
      <c r="N490" s="162"/>
      <c r="O490" s="162" t="s">
        <v>2262</v>
      </c>
      <c r="P490" s="132" t="s">
        <v>1596</v>
      </c>
      <c r="Q490" s="163" t="str">
        <f>MaBM</f>
        <v>CTUD</v>
      </c>
      <c r="R490" s="163" t="str">
        <f>MaKhoa</f>
        <v>KCT</v>
      </c>
      <c r="S490" s="125" t="str">
        <f t="shared" si="7"/>
        <v>KCT-CTUD</v>
      </c>
      <c r="T490" s="164"/>
      <c r="U490" s="164"/>
      <c r="V490" s="164"/>
      <c r="W490" s="164"/>
      <c r="X490" s="164"/>
      <c r="Y490" s="164" t="s">
        <v>21</v>
      </c>
      <c r="Z490" s="164"/>
      <c r="AA490" s="164"/>
      <c r="AB490" s="164"/>
      <c r="AC490" s="164"/>
      <c r="AD490" s="164"/>
      <c r="AE490" s="164"/>
      <c r="AF490" s="164"/>
      <c r="AG490" s="164"/>
      <c r="AH490" s="164"/>
      <c r="AI490" s="164"/>
      <c r="AJ490" s="164"/>
      <c r="AK490" s="164"/>
      <c r="AL490" s="164"/>
      <c r="AM490" s="164"/>
      <c r="AN490" s="164"/>
      <c r="AO490" s="164"/>
      <c r="AP490" s="164"/>
      <c r="AQ490" s="164"/>
      <c r="AR490" s="164" t="s">
        <v>21</v>
      </c>
      <c r="AS490" s="164"/>
      <c r="AT490" s="164"/>
      <c r="AU490" s="164"/>
      <c r="AV490" s="164"/>
      <c r="AW490" s="164"/>
      <c r="AX490" s="164"/>
      <c r="AY490" s="164"/>
      <c r="AZ490" s="164"/>
      <c r="BA490" s="164"/>
      <c r="BB490" s="164"/>
      <c r="BC490" s="164"/>
      <c r="BD490" s="164"/>
      <c r="BE490" s="164"/>
    </row>
    <row r="491" spans="1:57" x14ac:dyDescent="0.25">
      <c r="A491" s="126" t="s">
        <v>612</v>
      </c>
      <c r="B491" s="126"/>
      <c r="C491" s="126"/>
      <c r="D491" s="126"/>
      <c r="E491" s="126"/>
      <c r="F491" s="127">
        <v>301</v>
      </c>
      <c r="G491" s="128" t="s">
        <v>613</v>
      </c>
      <c r="H491" s="129">
        <v>3</v>
      </c>
      <c r="I491" s="130">
        <v>45</v>
      </c>
      <c r="J491" s="130"/>
      <c r="K491" s="130"/>
      <c r="L491" s="131">
        <v>0</v>
      </c>
      <c r="M491" s="165" t="s">
        <v>1484</v>
      </c>
      <c r="N491" s="162">
        <v>90</v>
      </c>
      <c r="O491" s="162" t="s">
        <v>1650</v>
      </c>
      <c r="P491" s="132" t="s">
        <v>1596</v>
      </c>
      <c r="Q491" s="163" t="str">
        <f>MaBM</f>
        <v>CTDD</v>
      </c>
      <c r="R491" s="163" t="str">
        <f>MaKhoa</f>
        <v>KCT</v>
      </c>
      <c r="S491" s="125" t="str">
        <f t="shared" si="7"/>
        <v>KCT-CTDD</v>
      </c>
      <c r="T491" s="164"/>
      <c r="U491" s="164"/>
      <c r="V491" s="164"/>
      <c r="W491" s="164"/>
      <c r="X491" s="164"/>
      <c r="Y491" s="164" t="s">
        <v>20</v>
      </c>
      <c r="Z491" s="164"/>
      <c r="AA491" s="164"/>
      <c r="AB491" s="164"/>
      <c r="AC491" s="164"/>
      <c r="AD491" s="164"/>
      <c r="AE491" s="164"/>
      <c r="AF491" s="164"/>
      <c r="AG491" s="164"/>
      <c r="AH491" s="164"/>
      <c r="AI491" s="164"/>
      <c r="AJ491" s="164"/>
      <c r="AK491" s="164"/>
      <c r="AL491" s="164"/>
      <c r="AM491" s="164"/>
      <c r="AN491" s="164"/>
      <c r="AO491" s="164"/>
      <c r="AP491" s="164"/>
      <c r="AQ491" s="164"/>
      <c r="AR491" s="164"/>
      <c r="AS491" s="164"/>
      <c r="AT491" s="164"/>
      <c r="AU491" s="164"/>
      <c r="AV491" s="164"/>
      <c r="AW491" s="164"/>
      <c r="AX491" s="164"/>
      <c r="AY491" s="164"/>
      <c r="AZ491" s="164"/>
      <c r="BA491" s="164"/>
      <c r="BB491" s="164"/>
      <c r="BC491" s="164"/>
      <c r="BD491" s="164"/>
      <c r="BE491" s="164"/>
    </row>
    <row r="492" spans="1:57" x14ac:dyDescent="0.25">
      <c r="A492" s="126"/>
      <c r="B492" s="126" t="s">
        <v>616</v>
      </c>
      <c r="C492" s="126"/>
      <c r="D492" s="126"/>
      <c r="E492" s="126"/>
      <c r="F492" s="127">
        <v>303</v>
      </c>
      <c r="G492" s="128" t="s">
        <v>613</v>
      </c>
      <c r="H492" s="129">
        <v>2</v>
      </c>
      <c r="I492" s="130">
        <v>30</v>
      </c>
      <c r="J492" s="130"/>
      <c r="K492" s="130"/>
      <c r="L492" s="131">
        <v>0</v>
      </c>
      <c r="M492" s="165" t="s">
        <v>1484</v>
      </c>
      <c r="N492" s="162">
        <v>90</v>
      </c>
      <c r="O492" s="162" t="s">
        <v>1650</v>
      </c>
      <c r="P492" s="132" t="s">
        <v>1596</v>
      </c>
      <c r="Q492" s="163" t="str">
        <f>MaBM</f>
        <v>CTDD</v>
      </c>
      <c r="R492" s="163" t="str">
        <f>MaKhoa</f>
        <v>KCT</v>
      </c>
      <c r="S492" s="125" t="str">
        <f t="shared" si="7"/>
        <v>KCT-CTDD</v>
      </c>
      <c r="T492" s="164"/>
      <c r="U492" s="164"/>
      <c r="V492" s="164"/>
      <c r="W492" s="164"/>
      <c r="X492" s="164"/>
      <c r="Y492" s="164"/>
      <c r="Z492" s="164"/>
      <c r="AA492" s="164"/>
      <c r="AB492" s="164"/>
      <c r="AC492" s="164"/>
      <c r="AD492" s="164"/>
      <c r="AE492" s="164"/>
      <c r="AF492" s="164"/>
      <c r="AG492" s="164"/>
      <c r="AH492" s="164"/>
      <c r="AI492" s="164"/>
      <c r="AJ492" s="164"/>
      <c r="AK492" s="164"/>
      <c r="AL492" s="164"/>
      <c r="AM492" s="164"/>
      <c r="AN492" s="164"/>
      <c r="AO492" s="164"/>
      <c r="AP492" s="164"/>
      <c r="AQ492" s="164"/>
      <c r="AR492" s="164"/>
      <c r="AS492" s="164"/>
      <c r="AT492" s="164"/>
      <c r="AU492" s="164"/>
      <c r="AV492" s="164"/>
      <c r="AW492" s="164"/>
      <c r="AX492" s="164"/>
      <c r="AY492" s="164"/>
      <c r="AZ492" s="164"/>
      <c r="BA492" s="164"/>
      <c r="BB492" s="164"/>
      <c r="BC492" s="164"/>
      <c r="BD492" s="164"/>
      <c r="BE492" s="164"/>
    </row>
    <row r="493" spans="1:57" x14ac:dyDescent="0.25">
      <c r="A493" s="126"/>
      <c r="B493" s="126"/>
      <c r="C493" s="126"/>
      <c r="D493" s="126" t="s">
        <v>618</v>
      </c>
      <c r="E493" s="126"/>
      <c r="F493" s="127">
        <v>305</v>
      </c>
      <c r="G493" s="128" t="s">
        <v>613</v>
      </c>
      <c r="H493" s="129">
        <v>3</v>
      </c>
      <c r="I493" s="130">
        <v>45</v>
      </c>
      <c r="J493" s="130"/>
      <c r="K493" s="130"/>
      <c r="L493" s="131">
        <v>0</v>
      </c>
      <c r="M493" s="165" t="s">
        <v>1484</v>
      </c>
      <c r="N493" s="162">
        <v>90</v>
      </c>
      <c r="O493" s="162" t="s">
        <v>1650</v>
      </c>
      <c r="P493" s="132" t="s">
        <v>1596</v>
      </c>
      <c r="Q493" s="163" t="str">
        <f>MaBM</f>
        <v>CTDD</v>
      </c>
      <c r="R493" s="163" t="str">
        <f>MaKhoa</f>
        <v>KCT</v>
      </c>
      <c r="S493" s="125" t="str">
        <f t="shared" si="7"/>
        <v>KCT-CTDD</v>
      </c>
      <c r="T493" s="164"/>
      <c r="U493" s="164"/>
      <c r="V493" s="164"/>
      <c r="W493" s="164"/>
      <c r="X493" s="164"/>
      <c r="Y493" s="164"/>
      <c r="Z493" s="164"/>
      <c r="AA493" s="164"/>
      <c r="AB493" s="164"/>
      <c r="AC493" s="164"/>
      <c r="AD493" s="164"/>
      <c r="AE493" s="164"/>
      <c r="AF493" s="164"/>
      <c r="AG493" s="164"/>
      <c r="AH493" s="164"/>
      <c r="AI493" s="164"/>
      <c r="AJ493" s="164"/>
      <c r="AK493" s="164"/>
      <c r="AL493" s="164"/>
      <c r="AM493" s="164"/>
      <c r="AN493" s="164"/>
      <c r="AO493" s="164"/>
      <c r="AP493" s="164"/>
      <c r="AQ493" s="164"/>
      <c r="AR493" s="164" t="s">
        <v>20</v>
      </c>
      <c r="AS493" s="164"/>
      <c r="AT493" s="164"/>
      <c r="AU493" s="164"/>
      <c r="AV493" s="164"/>
      <c r="AW493" s="164"/>
      <c r="AX493" s="164"/>
      <c r="AY493" s="164"/>
      <c r="AZ493" s="164"/>
      <c r="BA493" s="164"/>
      <c r="BB493" s="164"/>
      <c r="BC493" s="164"/>
      <c r="BD493" s="164"/>
      <c r="BE493" s="164"/>
    </row>
    <row r="494" spans="1:57" x14ac:dyDescent="0.25">
      <c r="A494" s="126" t="s">
        <v>619</v>
      </c>
      <c r="B494" s="126" t="s">
        <v>1698</v>
      </c>
      <c r="C494" s="126"/>
      <c r="D494" s="126" t="s">
        <v>620</v>
      </c>
      <c r="E494" s="126"/>
      <c r="F494" s="127">
        <v>306</v>
      </c>
      <c r="G494" s="128" t="s">
        <v>621</v>
      </c>
      <c r="H494" s="129">
        <v>2</v>
      </c>
      <c r="I494" s="130">
        <v>30</v>
      </c>
      <c r="J494" s="130"/>
      <c r="K494" s="130"/>
      <c r="L494" s="131">
        <v>0</v>
      </c>
      <c r="M494" s="161" t="s">
        <v>2</v>
      </c>
      <c r="N494" s="162"/>
      <c r="O494" s="162" t="s">
        <v>1650</v>
      </c>
      <c r="P494" s="132" t="s">
        <v>1596</v>
      </c>
      <c r="Q494" s="163" t="str">
        <f>MaBM</f>
        <v>CTDD</v>
      </c>
      <c r="R494" s="163" t="str">
        <f>MaKhoa</f>
        <v>KCT</v>
      </c>
      <c r="S494" s="125" t="str">
        <f t="shared" si="7"/>
        <v>KCT-CTDD</v>
      </c>
      <c r="T494" s="164"/>
      <c r="U494" s="164"/>
      <c r="V494" s="164"/>
      <c r="W494" s="164"/>
      <c r="X494" s="164"/>
      <c r="Y494" s="164" t="s">
        <v>20</v>
      </c>
      <c r="Z494" s="164"/>
      <c r="AA494" s="164"/>
      <c r="AB494" s="164"/>
      <c r="AC494" s="164"/>
      <c r="AD494" s="164"/>
      <c r="AE494" s="164"/>
      <c r="AF494" s="164"/>
      <c r="AG494" s="164"/>
      <c r="AH494" s="164"/>
      <c r="AI494" s="164"/>
      <c r="AJ494" s="164"/>
      <c r="AK494" s="164"/>
      <c r="AL494" s="164"/>
      <c r="AM494" s="164"/>
      <c r="AN494" s="164"/>
      <c r="AO494" s="164"/>
      <c r="AP494" s="164"/>
      <c r="AQ494" s="164"/>
      <c r="AR494" s="164" t="s">
        <v>20</v>
      </c>
      <c r="AS494" s="164"/>
      <c r="AT494" s="164"/>
      <c r="AU494" s="164"/>
      <c r="AV494" s="164"/>
      <c r="AW494" s="164"/>
      <c r="AX494" s="164"/>
      <c r="AY494" s="164"/>
      <c r="AZ494" s="164"/>
      <c r="BA494" s="164"/>
      <c r="BB494" s="164"/>
      <c r="BC494" s="164"/>
      <c r="BD494" s="164"/>
      <c r="BE494" s="164"/>
    </row>
    <row r="495" spans="1:57" x14ac:dyDescent="0.25">
      <c r="A495" s="126"/>
      <c r="B495" s="126"/>
      <c r="C495" s="126"/>
      <c r="D495" s="126" t="s">
        <v>1412</v>
      </c>
      <c r="E495" s="126"/>
      <c r="F495" s="127">
        <v>689</v>
      </c>
      <c r="G495" s="128" t="s">
        <v>1409</v>
      </c>
      <c r="H495" s="129">
        <v>6</v>
      </c>
      <c r="I495" s="130"/>
      <c r="J495" s="130"/>
      <c r="K495" s="130">
        <v>270</v>
      </c>
      <c r="L495" s="131">
        <v>0</v>
      </c>
      <c r="M495" s="161" t="s">
        <v>2</v>
      </c>
      <c r="N495" s="162"/>
      <c r="O495" s="162" t="s">
        <v>1650</v>
      </c>
      <c r="P495" s="132" t="s">
        <v>1596</v>
      </c>
      <c r="Q495" s="163" t="str">
        <f>MaBM</f>
        <v>CTDD</v>
      </c>
      <c r="R495" s="163" t="str">
        <f>MaKhoa</f>
        <v>KCT</v>
      </c>
      <c r="S495" s="125" t="str">
        <f t="shared" si="7"/>
        <v>KCT-CTDD</v>
      </c>
      <c r="T495" s="164"/>
      <c r="U495" s="164"/>
      <c r="V495" s="164"/>
      <c r="W495" s="164"/>
      <c r="X495" s="164"/>
      <c r="Y495" s="164"/>
      <c r="Z495" s="164"/>
      <c r="AA495" s="164"/>
      <c r="AB495" s="164"/>
      <c r="AC495" s="164"/>
      <c r="AD495" s="164"/>
      <c r="AE495" s="164"/>
      <c r="AF495" s="164"/>
      <c r="AG495" s="164"/>
      <c r="AH495" s="164"/>
      <c r="AI495" s="164"/>
      <c r="AJ495" s="164"/>
      <c r="AK495" s="164"/>
      <c r="AL495" s="164"/>
      <c r="AM495" s="164"/>
      <c r="AN495" s="164"/>
      <c r="AO495" s="164"/>
      <c r="AP495" s="164"/>
      <c r="AQ495" s="164"/>
      <c r="AR495" s="164" t="s">
        <v>20</v>
      </c>
      <c r="AS495" s="164"/>
      <c r="AT495" s="164"/>
      <c r="AU495" s="164"/>
      <c r="AV495" s="164"/>
      <c r="AW495" s="164"/>
      <c r="AX495" s="164"/>
      <c r="AY495" s="164"/>
      <c r="AZ495" s="164"/>
      <c r="BA495" s="164"/>
      <c r="BB495" s="164"/>
      <c r="BC495" s="164"/>
      <c r="BD495" s="164"/>
      <c r="BE495" s="164"/>
    </row>
    <row r="496" spans="1:57" x14ac:dyDescent="0.25">
      <c r="A496" s="126" t="s">
        <v>1405</v>
      </c>
      <c r="B496" s="126"/>
      <c r="C496" s="126"/>
      <c r="D496" s="126"/>
      <c r="E496" s="126"/>
      <c r="F496" s="127">
        <v>684</v>
      </c>
      <c r="G496" s="128" t="s">
        <v>1406</v>
      </c>
      <c r="H496" s="129">
        <v>4</v>
      </c>
      <c r="I496" s="130"/>
      <c r="J496" s="130"/>
      <c r="K496" s="130">
        <v>180</v>
      </c>
      <c r="L496" s="131">
        <v>0</v>
      </c>
      <c r="M496" s="161" t="s">
        <v>2</v>
      </c>
      <c r="N496" s="162"/>
      <c r="O496" s="162" t="s">
        <v>1650</v>
      </c>
      <c r="P496" s="132" t="s">
        <v>1596</v>
      </c>
      <c r="Q496" s="163" t="str">
        <f>MaBM</f>
        <v>CTDD</v>
      </c>
      <c r="R496" s="163" t="str">
        <f>MaKhoa</f>
        <v>KCT</v>
      </c>
      <c r="S496" s="125" t="str">
        <f t="shared" si="7"/>
        <v>KCT-CTDD</v>
      </c>
      <c r="T496" s="164"/>
      <c r="U496" s="164"/>
      <c r="V496" s="164"/>
      <c r="W496" s="164"/>
      <c r="X496" s="164"/>
      <c r="Y496" s="164" t="s">
        <v>20</v>
      </c>
      <c r="Z496" s="164"/>
      <c r="AA496" s="164"/>
      <c r="AB496" s="164"/>
      <c r="AC496" s="164"/>
      <c r="AD496" s="164"/>
      <c r="AE496" s="164"/>
      <c r="AF496" s="164"/>
      <c r="AG496" s="164"/>
      <c r="AH496" s="164"/>
      <c r="AI496" s="164"/>
      <c r="AJ496" s="164"/>
      <c r="AK496" s="164"/>
      <c r="AL496" s="164"/>
      <c r="AM496" s="164"/>
      <c r="AN496" s="164"/>
      <c r="AO496" s="164"/>
      <c r="AP496" s="164"/>
      <c r="AQ496" s="164"/>
      <c r="AR496" s="164"/>
      <c r="AS496" s="164"/>
      <c r="AT496" s="164"/>
      <c r="AU496" s="164"/>
      <c r="AV496" s="164"/>
      <c r="AW496" s="164"/>
      <c r="AX496" s="164"/>
      <c r="AY496" s="164"/>
      <c r="AZ496" s="164"/>
      <c r="BA496" s="164"/>
      <c r="BB496" s="164"/>
      <c r="BC496" s="164"/>
      <c r="BD496" s="164"/>
      <c r="BE496" s="164"/>
    </row>
    <row r="497" spans="1:57" x14ac:dyDescent="0.25">
      <c r="A497" s="126" t="s">
        <v>1420</v>
      </c>
      <c r="B497" s="126" t="s">
        <v>1420</v>
      </c>
      <c r="C497" s="126"/>
      <c r="D497" s="126"/>
      <c r="E497" s="126"/>
      <c r="F497" s="127">
        <v>695</v>
      </c>
      <c r="G497" s="128" t="s">
        <v>1415</v>
      </c>
      <c r="H497" s="129">
        <v>4</v>
      </c>
      <c r="I497" s="130"/>
      <c r="J497" s="130"/>
      <c r="K497" s="130">
        <v>180</v>
      </c>
      <c r="L497" s="131">
        <v>0</v>
      </c>
      <c r="M497" s="161" t="s">
        <v>1511</v>
      </c>
      <c r="N497" s="162"/>
      <c r="O497" s="162" t="s">
        <v>1650</v>
      </c>
      <c r="P497" s="132" t="s">
        <v>1596</v>
      </c>
      <c r="Q497" s="163" t="str">
        <f>MaBM</f>
        <v>CTDD</v>
      </c>
      <c r="R497" s="163" t="str">
        <f>MaKhoa</f>
        <v>KCT</v>
      </c>
      <c r="S497" s="125" t="str">
        <f t="shared" si="7"/>
        <v>KCT-CTDD</v>
      </c>
      <c r="T497" s="164"/>
      <c r="U497" s="164"/>
      <c r="V497" s="164"/>
      <c r="W497" s="164"/>
      <c r="X497" s="164"/>
      <c r="Y497" s="164" t="s">
        <v>20</v>
      </c>
      <c r="Z497" s="164"/>
      <c r="AA497" s="164"/>
      <c r="AB497" s="164"/>
      <c r="AC497" s="164"/>
      <c r="AD497" s="164"/>
      <c r="AE497" s="164"/>
      <c r="AF497" s="164"/>
      <c r="AG497" s="164"/>
      <c r="AH497" s="164"/>
      <c r="AI497" s="164"/>
      <c r="AJ497" s="164"/>
      <c r="AK497" s="164"/>
      <c r="AL497" s="164"/>
      <c r="AM497" s="164"/>
      <c r="AN497" s="164"/>
      <c r="AO497" s="164"/>
      <c r="AP497" s="164"/>
      <c r="AQ497" s="164"/>
      <c r="AR497" s="164"/>
      <c r="AS497" s="164"/>
      <c r="AT497" s="164"/>
      <c r="AU497" s="164"/>
      <c r="AV497" s="164"/>
      <c r="AW497" s="164"/>
      <c r="AX497" s="164"/>
      <c r="AY497" s="164"/>
      <c r="AZ497" s="164"/>
      <c r="BA497" s="164"/>
      <c r="BB497" s="164"/>
      <c r="BC497" s="164"/>
      <c r="BD497" s="164"/>
      <c r="BE497" s="164"/>
    </row>
    <row r="498" spans="1:57" x14ac:dyDescent="0.25">
      <c r="A498" s="126" t="s">
        <v>1301</v>
      </c>
      <c r="B498" s="126" t="s">
        <v>1775</v>
      </c>
      <c r="C498" s="126"/>
      <c r="D498" s="126" t="s">
        <v>1302</v>
      </c>
      <c r="E498" s="126"/>
      <c r="F498" s="127">
        <v>646</v>
      </c>
      <c r="G498" s="128" t="s">
        <v>1303</v>
      </c>
      <c r="H498" s="129">
        <v>2</v>
      </c>
      <c r="I498" s="130"/>
      <c r="J498" s="130"/>
      <c r="K498" s="130">
        <v>90</v>
      </c>
      <c r="L498" s="131">
        <v>0</v>
      </c>
      <c r="M498" s="161" t="s">
        <v>2</v>
      </c>
      <c r="N498" s="162"/>
      <c r="O498" s="162" t="s">
        <v>1650</v>
      </c>
      <c r="P498" s="132" t="s">
        <v>1596</v>
      </c>
      <c r="Q498" s="163" t="str">
        <f>MaBM</f>
        <v>CTDD</v>
      </c>
      <c r="R498" s="163" t="str">
        <f>MaKhoa</f>
        <v>KCT</v>
      </c>
      <c r="S498" s="125" t="str">
        <f t="shared" si="7"/>
        <v>KCT-CTDD</v>
      </c>
      <c r="T498" s="164"/>
      <c r="U498" s="164"/>
      <c r="V498" s="164"/>
      <c r="W498" s="164"/>
      <c r="X498" s="164"/>
      <c r="Y498" s="164" t="s">
        <v>20</v>
      </c>
      <c r="Z498" s="164"/>
      <c r="AA498" s="164"/>
      <c r="AB498" s="164"/>
      <c r="AC498" s="164"/>
      <c r="AD498" s="164"/>
      <c r="AE498" s="164"/>
      <c r="AF498" s="164"/>
      <c r="AG498" s="164"/>
      <c r="AH498" s="164"/>
      <c r="AI498" s="164"/>
      <c r="AJ498" s="164"/>
      <c r="AK498" s="164"/>
      <c r="AL498" s="164"/>
      <c r="AM498" s="164"/>
      <c r="AN498" s="164"/>
      <c r="AO498" s="164"/>
      <c r="AP498" s="164"/>
      <c r="AQ498" s="164"/>
      <c r="AR498" s="164" t="s">
        <v>20</v>
      </c>
      <c r="AS498" s="164"/>
      <c r="AT498" s="164"/>
      <c r="AU498" s="164"/>
      <c r="AV498" s="164"/>
      <c r="AW498" s="164"/>
      <c r="AX498" s="164"/>
      <c r="AY498" s="164"/>
      <c r="AZ498" s="164"/>
      <c r="BA498" s="164"/>
      <c r="BB498" s="164"/>
      <c r="BC498" s="164"/>
      <c r="BD498" s="164"/>
      <c r="BE498" s="164"/>
    </row>
    <row r="499" spans="1:57" x14ac:dyDescent="0.25">
      <c r="A499" s="126" t="s">
        <v>1135</v>
      </c>
      <c r="B499" s="126" t="s">
        <v>1135</v>
      </c>
      <c r="C499" s="126"/>
      <c r="D499" s="126" t="s">
        <v>1136</v>
      </c>
      <c r="E499" s="126"/>
      <c r="F499" s="127">
        <v>573</v>
      </c>
      <c r="G499" s="128" t="s">
        <v>1137</v>
      </c>
      <c r="H499" s="129">
        <v>2</v>
      </c>
      <c r="I499" s="130">
        <v>30</v>
      </c>
      <c r="J499" s="130"/>
      <c r="K499" s="130"/>
      <c r="L499" s="131">
        <v>0</v>
      </c>
      <c r="M499" s="165" t="s">
        <v>1484</v>
      </c>
      <c r="N499" s="162">
        <v>60</v>
      </c>
      <c r="O499" s="162" t="s">
        <v>1650</v>
      </c>
      <c r="P499" s="132" t="s">
        <v>1596</v>
      </c>
      <c r="Q499" s="163" t="str">
        <f>MaBM</f>
        <v>CTDD</v>
      </c>
      <c r="R499" s="163" t="str">
        <f>MaKhoa</f>
        <v>KCT</v>
      </c>
      <c r="S499" s="125" t="str">
        <f t="shared" si="7"/>
        <v>KCT-CTDD</v>
      </c>
      <c r="T499" s="164"/>
      <c r="U499" s="164"/>
      <c r="V499" s="164"/>
      <c r="W499" s="164"/>
      <c r="X499" s="164"/>
      <c r="Y499" s="164" t="s">
        <v>21</v>
      </c>
      <c r="Z499" s="164"/>
      <c r="AA499" s="164"/>
      <c r="AB499" s="164"/>
      <c r="AC499" s="164"/>
      <c r="AD499" s="164"/>
      <c r="AE499" s="164"/>
      <c r="AF499" s="164"/>
      <c r="AG499" s="164"/>
      <c r="AH499" s="164"/>
      <c r="AI499" s="164"/>
      <c r="AJ499" s="164"/>
      <c r="AK499" s="164"/>
      <c r="AL499" s="164"/>
      <c r="AM499" s="164"/>
      <c r="AN499" s="164"/>
      <c r="AO499" s="164"/>
      <c r="AP499" s="164"/>
      <c r="AQ499" s="164"/>
      <c r="AR499" s="164" t="s">
        <v>21</v>
      </c>
      <c r="AS499" s="164"/>
      <c r="AT499" s="164"/>
      <c r="AU499" s="164"/>
      <c r="AV499" s="164"/>
      <c r="AW499" s="164"/>
      <c r="AX499" s="164"/>
      <c r="AY499" s="164"/>
      <c r="AZ499" s="164"/>
      <c r="BA499" s="164"/>
      <c r="BB499" s="164"/>
      <c r="BC499" s="164"/>
      <c r="BD499" s="164"/>
      <c r="BE499" s="164"/>
    </row>
    <row r="500" spans="1:57" x14ac:dyDescent="0.25">
      <c r="A500" s="126" t="s">
        <v>184</v>
      </c>
      <c r="B500" s="126"/>
      <c r="C500" s="126"/>
      <c r="D500" s="126" t="s">
        <v>185</v>
      </c>
      <c r="E500" s="126"/>
      <c r="F500" s="127">
        <v>81</v>
      </c>
      <c r="G500" s="128" t="s">
        <v>186</v>
      </c>
      <c r="H500" s="129">
        <v>3</v>
      </c>
      <c r="I500" s="130">
        <v>45</v>
      </c>
      <c r="J500" s="130"/>
      <c r="K500" s="130"/>
      <c r="L500" s="131">
        <v>0</v>
      </c>
      <c r="M500" s="165" t="s">
        <v>1484</v>
      </c>
      <c r="N500" s="162">
        <v>90</v>
      </c>
      <c r="O500" s="162" t="s">
        <v>349</v>
      </c>
      <c r="P500" s="132" t="s">
        <v>1596</v>
      </c>
      <c r="Q500" s="163" t="str">
        <f>MaBM</f>
        <v>CTDK</v>
      </c>
      <c r="R500" s="163" t="str">
        <f>MaKhoa</f>
        <v>KCT</v>
      </c>
      <c r="S500" s="125" t="str">
        <f t="shared" si="7"/>
        <v>KCT-CTDK</v>
      </c>
      <c r="T500" s="164" t="s">
        <v>20</v>
      </c>
      <c r="U500" s="164" t="s">
        <v>20</v>
      </c>
      <c r="V500" s="164" t="s">
        <v>20</v>
      </c>
      <c r="W500" s="164" t="s">
        <v>20</v>
      </c>
      <c r="X500" s="164" t="s">
        <v>20</v>
      </c>
      <c r="Y500" s="164" t="s">
        <v>20</v>
      </c>
      <c r="Z500" s="164" t="s">
        <v>20</v>
      </c>
      <c r="AA500" s="164"/>
      <c r="AB500" s="164"/>
      <c r="AC500" s="164"/>
      <c r="AD500" s="164"/>
      <c r="AE500" s="164"/>
      <c r="AF500" s="164"/>
      <c r="AG500" s="164"/>
      <c r="AH500" s="164"/>
      <c r="AI500" s="164"/>
      <c r="AJ500" s="164"/>
      <c r="AK500" s="164"/>
      <c r="AL500" s="164"/>
      <c r="AM500" s="164"/>
      <c r="AN500" s="164" t="s">
        <v>20</v>
      </c>
      <c r="AO500" s="164" t="s">
        <v>20</v>
      </c>
      <c r="AP500" s="164" t="s">
        <v>20</v>
      </c>
      <c r="AQ500" s="164"/>
      <c r="AR500" s="164" t="s">
        <v>20</v>
      </c>
      <c r="AS500" s="164"/>
      <c r="AT500" s="164"/>
      <c r="AU500" s="164"/>
      <c r="AV500" s="164"/>
      <c r="AW500" s="164"/>
      <c r="AX500" s="164"/>
      <c r="AY500" s="164"/>
      <c r="AZ500" s="164"/>
      <c r="BA500" s="164"/>
      <c r="BB500" s="164"/>
      <c r="BC500" s="164"/>
      <c r="BD500" s="164"/>
      <c r="BE500" s="164"/>
    </row>
    <row r="501" spans="1:57" x14ac:dyDescent="0.25">
      <c r="A501" s="126"/>
      <c r="B501" s="126"/>
      <c r="C501" s="126" t="s">
        <v>1620</v>
      </c>
      <c r="D501" s="126"/>
      <c r="E501" s="126" t="s">
        <v>187</v>
      </c>
      <c r="F501" s="127">
        <v>82</v>
      </c>
      <c r="G501" s="128" t="s">
        <v>186</v>
      </c>
      <c r="H501" s="129">
        <v>2</v>
      </c>
      <c r="I501" s="130">
        <v>30</v>
      </c>
      <c r="J501" s="130"/>
      <c r="K501" s="130"/>
      <c r="L501" s="131">
        <v>0</v>
      </c>
      <c r="M501" s="165" t="s">
        <v>1484</v>
      </c>
      <c r="N501" s="162">
        <v>90</v>
      </c>
      <c r="O501" s="162" t="s">
        <v>349</v>
      </c>
      <c r="P501" s="132" t="s">
        <v>1596</v>
      </c>
      <c r="Q501" s="163" t="str">
        <f>MaBM</f>
        <v>CTDK</v>
      </c>
      <c r="R501" s="163" t="str">
        <f>MaKhoa</f>
        <v>KCT</v>
      </c>
      <c r="S501" s="125" t="str">
        <f t="shared" si="7"/>
        <v>KCT-CTDK</v>
      </c>
      <c r="T501" s="164"/>
      <c r="U501" s="164"/>
      <c r="V501" s="164"/>
      <c r="W501" s="164"/>
      <c r="X501" s="164"/>
      <c r="Y501" s="164"/>
      <c r="Z501" s="164"/>
      <c r="AA501" s="164"/>
      <c r="AB501" s="164"/>
      <c r="AC501" s="164"/>
      <c r="AD501" s="164"/>
      <c r="AE501" s="164"/>
      <c r="AF501" s="164"/>
      <c r="AG501" s="164"/>
      <c r="AH501" s="164"/>
      <c r="AI501" s="164"/>
      <c r="AJ501" s="164"/>
      <c r="AK501" s="164"/>
      <c r="AL501" s="164"/>
      <c r="AM501" s="164"/>
      <c r="AN501" s="164"/>
      <c r="AO501" s="164"/>
      <c r="AP501" s="164"/>
      <c r="AQ501" s="164"/>
      <c r="AR501" s="164"/>
      <c r="AS501" s="164"/>
      <c r="AT501" s="164"/>
      <c r="AU501" s="164"/>
      <c r="AV501" s="164"/>
      <c r="AW501" s="164"/>
      <c r="AX501" s="164"/>
      <c r="AY501" s="164"/>
      <c r="AZ501" s="164"/>
      <c r="BA501" s="164"/>
      <c r="BB501" s="164"/>
      <c r="BC501" s="164"/>
      <c r="BD501" s="164"/>
      <c r="BE501" s="164"/>
    </row>
    <row r="502" spans="1:57" x14ac:dyDescent="0.25">
      <c r="A502" s="126" t="s">
        <v>181</v>
      </c>
      <c r="B502" s="126"/>
      <c r="C502" s="126"/>
      <c r="D502" s="126" t="s">
        <v>182</v>
      </c>
      <c r="E502" s="126"/>
      <c r="F502" s="127">
        <v>80</v>
      </c>
      <c r="G502" s="128" t="s">
        <v>183</v>
      </c>
      <c r="H502" s="129">
        <v>2</v>
      </c>
      <c r="I502" s="130">
        <v>30</v>
      </c>
      <c r="J502" s="130"/>
      <c r="K502" s="130"/>
      <c r="L502" s="131">
        <v>0</v>
      </c>
      <c r="M502" s="165" t="s">
        <v>1484</v>
      </c>
      <c r="N502" s="162">
        <v>90</v>
      </c>
      <c r="O502" s="162" t="s">
        <v>349</v>
      </c>
      <c r="P502" s="132" t="s">
        <v>1596</v>
      </c>
      <c r="Q502" s="163" t="str">
        <f>MaBM</f>
        <v>CTDK</v>
      </c>
      <c r="R502" s="163" t="str">
        <f>MaKhoa</f>
        <v>KCT</v>
      </c>
      <c r="S502" s="125" t="str">
        <f t="shared" si="7"/>
        <v>KCT-CTDK</v>
      </c>
      <c r="T502" s="164" t="s">
        <v>20</v>
      </c>
      <c r="U502" s="164" t="s">
        <v>20</v>
      </c>
      <c r="V502" s="164" t="s">
        <v>20</v>
      </c>
      <c r="W502" s="164" t="s">
        <v>20</v>
      </c>
      <c r="X502" s="164" t="s">
        <v>20</v>
      </c>
      <c r="Y502" s="164" t="s">
        <v>20</v>
      </c>
      <c r="Z502" s="164" t="s">
        <v>20</v>
      </c>
      <c r="AA502" s="164"/>
      <c r="AB502" s="164"/>
      <c r="AC502" s="164"/>
      <c r="AD502" s="164"/>
      <c r="AE502" s="164"/>
      <c r="AF502" s="164"/>
      <c r="AG502" s="164"/>
      <c r="AH502" s="164"/>
      <c r="AI502" s="164"/>
      <c r="AJ502" s="164"/>
      <c r="AK502" s="164"/>
      <c r="AL502" s="164"/>
      <c r="AM502" s="164"/>
      <c r="AN502" s="164" t="s">
        <v>20</v>
      </c>
      <c r="AO502" s="164" t="s">
        <v>20</v>
      </c>
      <c r="AP502" s="164" t="s">
        <v>20</v>
      </c>
      <c r="AQ502" s="164"/>
      <c r="AR502" s="164" t="s">
        <v>20</v>
      </c>
      <c r="AS502" s="164"/>
      <c r="AT502" s="164"/>
      <c r="AU502" s="164"/>
      <c r="AV502" s="164"/>
      <c r="AW502" s="164"/>
      <c r="AX502" s="164"/>
      <c r="AY502" s="164"/>
      <c r="AZ502" s="164"/>
      <c r="BA502" s="164"/>
      <c r="BB502" s="164"/>
      <c r="BC502" s="164"/>
      <c r="BD502" s="164"/>
      <c r="BE502" s="164"/>
    </row>
    <row r="503" spans="1:57" x14ac:dyDescent="0.25">
      <c r="A503" s="126" t="s">
        <v>348</v>
      </c>
      <c r="B503" s="126" t="s">
        <v>348</v>
      </c>
      <c r="C503" s="126"/>
      <c r="D503" s="126"/>
      <c r="E503" s="126"/>
      <c r="F503" s="127">
        <v>157</v>
      </c>
      <c r="G503" s="128" t="s">
        <v>349</v>
      </c>
      <c r="H503" s="129">
        <v>3</v>
      </c>
      <c r="I503" s="130">
        <v>45</v>
      </c>
      <c r="J503" s="130"/>
      <c r="K503" s="130"/>
      <c r="L503" s="131">
        <v>0</v>
      </c>
      <c r="M503" s="165" t="s">
        <v>1484</v>
      </c>
      <c r="N503" s="162">
        <v>90</v>
      </c>
      <c r="O503" s="162" t="s">
        <v>349</v>
      </c>
      <c r="P503" s="132" t="s">
        <v>1596</v>
      </c>
      <c r="Q503" s="163" t="str">
        <f>MaBM</f>
        <v>CTDK</v>
      </c>
      <c r="R503" s="163" t="str">
        <f>MaKhoa</f>
        <v>KCT</v>
      </c>
      <c r="S503" s="125" t="str">
        <f t="shared" si="7"/>
        <v>KCT-CTDK</v>
      </c>
      <c r="T503" s="164"/>
      <c r="U503" s="164"/>
      <c r="V503" s="164"/>
      <c r="W503" s="164"/>
      <c r="X503" s="164"/>
      <c r="Y503" s="164"/>
      <c r="Z503" s="164"/>
      <c r="AA503" s="164"/>
      <c r="AB503" s="164"/>
      <c r="AC503" s="164"/>
      <c r="AD503" s="164"/>
      <c r="AE503" s="164"/>
      <c r="AF503" s="164"/>
      <c r="AG503" s="164"/>
      <c r="AH503" s="164"/>
      <c r="AI503" s="164" t="s">
        <v>20</v>
      </c>
      <c r="AJ503" s="164"/>
      <c r="AK503" s="164"/>
      <c r="AL503" s="164"/>
      <c r="AM503" s="164"/>
      <c r="AN503" s="164"/>
      <c r="AO503" s="164"/>
      <c r="AP503" s="164"/>
      <c r="AQ503" s="164"/>
      <c r="AR503" s="164"/>
      <c r="AS503" s="164"/>
      <c r="AT503" s="164"/>
      <c r="AU503" s="164"/>
      <c r="AV503" s="164"/>
      <c r="AW503" s="164"/>
      <c r="AX503" s="164"/>
      <c r="AY503" s="164"/>
      <c r="AZ503" s="164"/>
      <c r="BA503" s="164"/>
      <c r="BB503" s="164"/>
      <c r="BC503" s="164"/>
      <c r="BD503" s="164"/>
      <c r="BE503" s="164"/>
    </row>
    <row r="504" spans="1:57" x14ac:dyDescent="0.25">
      <c r="A504" s="126" t="s">
        <v>1527</v>
      </c>
      <c r="B504" s="126" t="s">
        <v>1527</v>
      </c>
      <c r="C504" s="126" t="s">
        <v>1527</v>
      </c>
      <c r="D504" s="126" t="s">
        <v>1797</v>
      </c>
      <c r="E504" s="126" t="s">
        <v>1797</v>
      </c>
      <c r="F504" s="127">
        <v>747</v>
      </c>
      <c r="G504" s="128" t="s">
        <v>1529</v>
      </c>
      <c r="H504" s="129">
        <v>1</v>
      </c>
      <c r="I504" s="130"/>
      <c r="J504" s="130"/>
      <c r="K504" s="130">
        <v>45</v>
      </c>
      <c r="L504" s="131">
        <v>0</v>
      </c>
      <c r="M504" s="161" t="s">
        <v>1511</v>
      </c>
      <c r="N504" s="162"/>
      <c r="O504" s="162" t="s">
        <v>349</v>
      </c>
      <c r="P504" s="132" t="s">
        <v>1596</v>
      </c>
      <c r="Q504" s="163" t="str">
        <f>MaBM</f>
        <v>CTDK</v>
      </c>
      <c r="R504" s="163" t="str">
        <f>MaKhoa</f>
        <v>KCT</v>
      </c>
      <c r="S504" s="125" t="str">
        <f t="shared" si="7"/>
        <v>KCT-CTDK</v>
      </c>
      <c r="T504" s="164" t="s">
        <v>20</v>
      </c>
      <c r="U504" s="164" t="s">
        <v>20</v>
      </c>
      <c r="V504" s="164" t="s">
        <v>20</v>
      </c>
      <c r="W504" s="164" t="s">
        <v>20</v>
      </c>
      <c r="X504" s="164" t="s">
        <v>20</v>
      </c>
      <c r="Y504" s="164"/>
      <c r="Z504" s="164" t="s">
        <v>20</v>
      </c>
      <c r="AA504" s="164"/>
      <c r="AB504" s="164"/>
      <c r="AC504" s="164"/>
      <c r="AD504" s="164"/>
      <c r="AE504" s="164"/>
      <c r="AF504" s="164"/>
      <c r="AG504" s="164"/>
      <c r="AH504" s="164"/>
      <c r="AI504" s="164"/>
      <c r="AJ504" s="164"/>
      <c r="AK504" s="164"/>
      <c r="AL504" s="164"/>
      <c r="AM504" s="164"/>
      <c r="AN504" s="164" t="s">
        <v>20</v>
      </c>
      <c r="AO504" s="164" t="s">
        <v>20</v>
      </c>
      <c r="AP504" s="164" t="s">
        <v>20</v>
      </c>
      <c r="AQ504" s="164"/>
      <c r="AR504" s="164"/>
      <c r="AS504" s="164"/>
      <c r="AT504" s="164"/>
      <c r="AU504" s="164"/>
      <c r="AV504" s="164"/>
      <c r="AW504" s="164"/>
      <c r="AX504" s="164"/>
      <c r="AY504" s="164"/>
      <c r="AZ504" s="164"/>
      <c r="BA504" s="164"/>
      <c r="BB504" s="164"/>
      <c r="BC504" s="164"/>
      <c r="BD504" s="164"/>
      <c r="BE504" s="164"/>
    </row>
    <row r="505" spans="1:57" x14ac:dyDescent="0.25">
      <c r="A505" s="126" t="s">
        <v>1531</v>
      </c>
      <c r="B505" s="126" t="s">
        <v>1531</v>
      </c>
      <c r="C505" s="126"/>
      <c r="D505" s="126" t="s">
        <v>1823</v>
      </c>
      <c r="E505" s="126"/>
      <c r="F505" s="127">
        <v>786</v>
      </c>
      <c r="G505" s="128" t="s">
        <v>1529</v>
      </c>
      <c r="H505" s="129">
        <v>1</v>
      </c>
      <c r="I505" s="130"/>
      <c r="J505" s="130"/>
      <c r="K505" s="130">
        <v>45</v>
      </c>
      <c r="L505" s="131">
        <v>0</v>
      </c>
      <c r="M505" s="161" t="s">
        <v>1511</v>
      </c>
      <c r="N505" s="162"/>
      <c r="O505" s="162" t="s">
        <v>349</v>
      </c>
      <c r="P505" s="132" t="s">
        <v>1596</v>
      </c>
      <c r="Q505" s="163" t="str">
        <f>MaBM</f>
        <v>CTDK</v>
      </c>
      <c r="R505" s="163" t="str">
        <f>MaKhoa</f>
        <v>KCT</v>
      </c>
      <c r="S505" s="125" t="str">
        <f t="shared" si="7"/>
        <v>KCT-CTDK</v>
      </c>
      <c r="T505" s="164"/>
      <c r="U505" s="164"/>
      <c r="V505" s="164"/>
      <c r="W505" s="164"/>
      <c r="X505" s="164"/>
      <c r="Y505" s="164" t="s">
        <v>20</v>
      </c>
      <c r="Z505" s="164"/>
      <c r="AA505" s="164"/>
      <c r="AB505" s="164"/>
      <c r="AC505" s="164"/>
      <c r="AD505" s="164"/>
      <c r="AE505" s="164"/>
      <c r="AF505" s="164"/>
      <c r="AG505" s="164"/>
      <c r="AH505" s="164"/>
      <c r="AI505" s="164"/>
      <c r="AJ505" s="164"/>
      <c r="AK505" s="164"/>
      <c r="AL505" s="164"/>
      <c r="AM505" s="164"/>
      <c r="AN505" s="164"/>
      <c r="AO505" s="164"/>
      <c r="AP505" s="164"/>
      <c r="AQ505" s="164"/>
      <c r="AR505" s="164" t="s">
        <v>20</v>
      </c>
      <c r="AS505" s="164"/>
      <c r="AT505" s="164"/>
      <c r="AU505" s="164"/>
      <c r="AV505" s="164"/>
      <c r="AW505" s="164"/>
      <c r="AX505" s="164"/>
      <c r="AY505" s="164"/>
      <c r="AZ505" s="164"/>
      <c r="BA505" s="164"/>
      <c r="BB505" s="164"/>
      <c r="BC505" s="164"/>
      <c r="BD505" s="164"/>
      <c r="BE505" s="164"/>
    </row>
    <row r="506" spans="1:57" x14ac:dyDescent="0.25">
      <c r="A506" s="126" t="s">
        <v>209</v>
      </c>
      <c r="B506" s="126"/>
      <c r="C506" s="126"/>
      <c r="D506" s="126"/>
      <c r="E506" s="126"/>
      <c r="F506" s="127">
        <v>94</v>
      </c>
      <c r="G506" s="128" t="s">
        <v>1492</v>
      </c>
      <c r="H506" s="129">
        <v>3</v>
      </c>
      <c r="I506" s="130">
        <v>45</v>
      </c>
      <c r="J506" s="130"/>
      <c r="K506" s="130"/>
      <c r="L506" s="131">
        <v>0</v>
      </c>
      <c r="M506" s="165" t="s">
        <v>1484</v>
      </c>
      <c r="N506" s="162">
        <v>90</v>
      </c>
      <c r="O506" s="162" t="s">
        <v>349</v>
      </c>
      <c r="P506" s="132" t="s">
        <v>1596</v>
      </c>
      <c r="Q506" s="163" t="str">
        <f>MaBM</f>
        <v>CTDK</v>
      </c>
      <c r="R506" s="163" t="str">
        <f>MaKhoa</f>
        <v>KCT</v>
      </c>
      <c r="S506" s="125" t="str">
        <f t="shared" si="7"/>
        <v>KCT-CTDK</v>
      </c>
      <c r="T506" s="164" t="s">
        <v>20</v>
      </c>
      <c r="U506" s="164" t="s">
        <v>20</v>
      </c>
      <c r="V506" s="164" t="s">
        <v>20</v>
      </c>
      <c r="W506" s="164" t="s">
        <v>20</v>
      </c>
      <c r="X506" s="164" t="s">
        <v>20</v>
      </c>
      <c r="Y506" s="164"/>
      <c r="Z506" s="164" t="s">
        <v>20</v>
      </c>
      <c r="AA506" s="164"/>
      <c r="AB506" s="164"/>
      <c r="AC506" s="164"/>
      <c r="AD506" s="164"/>
      <c r="AE506" s="164"/>
      <c r="AF506" s="164"/>
      <c r="AG506" s="164"/>
      <c r="AH506" s="164"/>
      <c r="AI506" s="164"/>
      <c r="AJ506" s="164"/>
      <c r="AK506" s="164"/>
      <c r="AL506" s="164"/>
      <c r="AM506" s="164"/>
      <c r="AN506" s="164"/>
      <c r="AO506" s="164"/>
      <c r="AP506" s="164"/>
      <c r="AQ506" s="164"/>
      <c r="AR506" s="164"/>
      <c r="AS506" s="164"/>
      <c r="AT506" s="164"/>
      <c r="AU506" s="164"/>
      <c r="AV506" s="164"/>
      <c r="AW506" s="164"/>
      <c r="AX506" s="164"/>
      <c r="AY506" s="164"/>
      <c r="AZ506" s="164"/>
      <c r="BA506" s="164"/>
      <c r="BB506" s="164"/>
      <c r="BC506" s="164"/>
      <c r="BD506" s="164"/>
      <c r="BE506" s="164"/>
    </row>
    <row r="507" spans="1:57" x14ac:dyDescent="0.25">
      <c r="A507" s="126" t="s">
        <v>210</v>
      </c>
      <c r="B507" s="126"/>
      <c r="C507" s="126"/>
      <c r="D507" s="126"/>
      <c r="E507" s="126"/>
      <c r="F507" s="127">
        <v>95</v>
      </c>
      <c r="G507" s="128" t="s">
        <v>1492</v>
      </c>
      <c r="H507" s="129">
        <v>3</v>
      </c>
      <c r="I507" s="130">
        <v>45</v>
      </c>
      <c r="J507" s="130"/>
      <c r="K507" s="130"/>
      <c r="L507" s="131">
        <v>0</v>
      </c>
      <c r="M507" s="165" t="s">
        <v>1484</v>
      </c>
      <c r="N507" s="162">
        <v>90</v>
      </c>
      <c r="O507" s="257" t="s">
        <v>1650</v>
      </c>
      <c r="P507" s="132" t="s">
        <v>1596</v>
      </c>
      <c r="Q507" s="163" t="str">
        <f>MaBM</f>
        <v>CTDD</v>
      </c>
      <c r="R507" s="163" t="str">
        <f>MaKhoa</f>
        <v>KCT</v>
      </c>
      <c r="S507" s="125" t="str">
        <f t="shared" si="7"/>
        <v>KCT-CTDD</v>
      </c>
      <c r="T507" s="164"/>
      <c r="U507" s="164"/>
      <c r="V507" s="164"/>
      <c r="W507" s="164"/>
      <c r="X507" s="164"/>
      <c r="Y507" s="164" t="s">
        <v>20</v>
      </c>
      <c r="Z507" s="164"/>
      <c r="AA507" s="164"/>
      <c r="AB507" s="164"/>
      <c r="AC507" s="164"/>
      <c r="AD507" s="164"/>
      <c r="AE507" s="164"/>
      <c r="AF507" s="164"/>
      <c r="AG507" s="164"/>
      <c r="AH507" s="164"/>
      <c r="AI507" s="164"/>
      <c r="AJ507" s="164"/>
      <c r="AK507" s="164"/>
      <c r="AL507" s="164"/>
      <c r="AM507" s="164"/>
      <c r="AN507" s="164"/>
      <c r="AO507" s="164"/>
      <c r="AP507" s="164"/>
      <c r="AQ507" s="164"/>
      <c r="AR507" s="164"/>
      <c r="AS507" s="164"/>
      <c r="AT507" s="164"/>
      <c r="AU507" s="164"/>
      <c r="AV507" s="164"/>
      <c r="AW507" s="164"/>
      <c r="AX507" s="164"/>
      <c r="AY507" s="164"/>
      <c r="AZ507" s="164"/>
      <c r="BA507" s="164"/>
      <c r="BB507" s="164"/>
      <c r="BC507" s="164"/>
      <c r="BD507" s="164"/>
      <c r="BE507" s="164"/>
    </row>
    <row r="508" spans="1:57" x14ac:dyDescent="0.25">
      <c r="A508" s="126"/>
      <c r="B508" s="126" t="s">
        <v>211</v>
      </c>
      <c r="C508" s="126" t="s">
        <v>1624</v>
      </c>
      <c r="D508" s="126"/>
      <c r="E508" s="126" t="s">
        <v>212</v>
      </c>
      <c r="F508" s="127">
        <v>96</v>
      </c>
      <c r="G508" s="128" t="s">
        <v>1492</v>
      </c>
      <c r="H508" s="129">
        <v>2</v>
      </c>
      <c r="I508" s="130">
        <v>30</v>
      </c>
      <c r="J508" s="130"/>
      <c r="K508" s="130"/>
      <c r="L508" s="131">
        <v>0</v>
      </c>
      <c r="M508" s="165" t="s">
        <v>1484</v>
      </c>
      <c r="N508" s="162">
        <v>90</v>
      </c>
      <c r="O508" s="162" t="s">
        <v>349</v>
      </c>
      <c r="P508" s="132" t="s">
        <v>1596</v>
      </c>
      <c r="Q508" s="163" t="str">
        <f>MaBM</f>
        <v>CTDK</v>
      </c>
      <c r="R508" s="163" t="str">
        <f>MaKhoa</f>
        <v>KCT</v>
      </c>
      <c r="S508" s="125" t="str">
        <f t="shared" si="7"/>
        <v>KCT-CTDK</v>
      </c>
      <c r="T508" s="164"/>
      <c r="U508" s="164"/>
      <c r="V508" s="164"/>
      <c r="W508" s="164"/>
      <c r="X508" s="164"/>
      <c r="Y508" s="164"/>
      <c r="Z508" s="164"/>
      <c r="AA508" s="164"/>
      <c r="AB508" s="164"/>
      <c r="AC508" s="164"/>
      <c r="AD508" s="164"/>
      <c r="AE508" s="164"/>
      <c r="AF508" s="164"/>
      <c r="AG508" s="164"/>
      <c r="AH508" s="164"/>
      <c r="AI508" s="164"/>
      <c r="AJ508" s="164"/>
      <c r="AK508" s="164"/>
      <c r="AL508" s="164"/>
      <c r="AM508" s="164"/>
      <c r="AN508" s="164"/>
      <c r="AO508" s="164"/>
      <c r="AP508" s="164"/>
      <c r="AQ508" s="164"/>
      <c r="AR508" s="164"/>
      <c r="AS508" s="164"/>
      <c r="AT508" s="164"/>
      <c r="AU508" s="164"/>
      <c r="AV508" s="164"/>
      <c r="AW508" s="164"/>
      <c r="AX508" s="164"/>
      <c r="AY508" s="164"/>
      <c r="AZ508" s="164"/>
      <c r="BA508" s="164"/>
      <c r="BB508" s="164"/>
      <c r="BC508" s="164"/>
      <c r="BD508" s="164"/>
      <c r="BE508" s="164"/>
    </row>
    <row r="509" spans="1:57" x14ac:dyDescent="0.25">
      <c r="A509" s="126"/>
      <c r="B509" s="126" t="s">
        <v>213</v>
      </c>
      <c r="C509" s="126"/>
      <c r="D509" s="126"/>
      <c r="E509" s="126" t="s">
        <v>214</v>
      </c>
      <c r="F509" s="127">
        <v>97</v>
      </c>
      <c r="G509" s="128" t="s">
        <v>1492</v>
      </c>
      <c r="H509" s="129">
        <v>2</v>
      </c>
      <c r="I509" s="130">
        <v>30</v>
      </c>
      <c r="J509" s="130"/>
      <c r="K509" s="130"/>
      <c r="L509" s="131">
        <v>0</v>
      </c>
      <c r="M509" s="165" t="s">
        <v>1484</v>
      </c>
      <c r="N509" s="162">
        <v>60</v>
      </c>
      <c r="O509" s="257" t="s">
        <v>1650</v>
      </c>
      <c r="P509" s="132" t="s">
        <v>1596</v>
      </c>
      <c r="Q509" s="163" t="str">
        <f>MaBM</f>
        <v>CTDD</v>
      </c>
      <c r="R509" s="163" t="str">
        <f>MaKhoa</f>
        <v>KCT</v>
      </c>
      <c r="S509" s="125" t="str">
        <f t="shared" si="7"/>
        <v>KCT-CTDD</v>
      </c>
      <c r="T509" s="164"/>
      <c r="U509" s="164"/>
      <c r="V509" s="164"/>
      <c r="W509" s="164"/>
      <c r="X509" s="164"/>
      <c r="Y509" s="164"/>
      <c r="Z509" s="164"/>
      <c r="AA509" s="164"/>
      <c r="AB509" s="164"/>
      <c r="AC509" s="164"/>
      <c r="AD509" s="164"/>
      <c r="AE509" s="164"/>
      <c r="AF509" s="164"/>
      <c r="AG509" s="164"/>
      <c r="AH509" s="164"/>
      <c r="AI509" s="164"/>
      <c r="AJ509" s="164"/>
      <c r="AK509" s="164"/>
      <c r="AL509" s="164"/>
      <c r="AM509" s="164"/>
      <c r="AN509" s="164"/>
      <c r="AO509" s="164"/>
      <c r="AP509" s="164"/>
      <c r="AQ509" s="164"/>
      <c r="AR509" s="164"/>
      <c r="AS509" s="164"/>
      <c r="AT509" s="164"/>
      <c r="AU509" s="164"/>
      <c r="AV509" s="164"/>
      <c r="AW509" s="164"/>
      <c r="AX509" s="164"/>
      <c r="AY509" s="164"/>
      <c r="AZ509" s="164"/>
      <c r="BA509" s="164"/>
      <c r="BB509" s="164"/>
      <c r="BC509" s="164"/>
      <c r="BD509" s="164"/>
      <c r="BE509" s="164"/>
    </row>
    <row r="510" spans="1:57" x14ac:dyDescent="0.25">
      <c r="A510" s="126"/>
      <c r="B510" s="126"/>
      <c r="C510" s="126"/>
      <c r="D510" s="126" t="s">
        <v>215</v>
      </c>
      <c r="E510" s="126"/>
      <c r="F510" s="127">
        <v>98</v>
      </c>
      <c r="G510" s="128" t="s">
        <v>1492</v>
      </c>
      <c r="H510" s="129">
        <v>2</v>
      </c>
      <c r="I510" s="130">
        <v>30</v>
      </c>
      <c r="J510" s="130"/>
      <c r="K510" s="130"/>
      <c r="L510" s="131">
        <v>0</v>
      </c>
      <c r="M510" s="165" t="s">
        <v>1484</v>
      </c>
      <c r="N510" s="162">
        <v>90</v>
      </c>
      <c r="O510" s="162" t="s">
        <v>349</v>
      </c>
      <c r="P510" s="132" t="s">
        <v>1596</v>
      </c>
      <c r="Q510" s="163" t="str">
        <f>MaBM</f>
        <v>CTDK</v>
      </c>
      <c r="R510" s="163" t="str">
        <f>MaKhoa</f>
        <v>KCT</v>
      </c>
      <c r="S510" s="125" t="str">
        <f t="shared" si="7"/>
        <v>KCT-CTDK</v>
      </c>
      <c r="T510" s="164"/>
      <c r="U510" s="164"/>
      <c r="V510" s="164"/>
      <c r="W510" s="164"/>
      <c r="X510" s="164"/>
      <c r="Y510" s="164"/>
      <c r="Z510" s="164"/>
      <c r="AA510" s="164"/>
      <c r="AB510" s="164"/>
      <c r="AC510" s="164"/>
      <c r="AD510" s="164"/>
      <c r="AE510" s="164"/>
      <c r="AF510" s="164"/>
      <c r="AG510" s="164"/>
      <c r="AH510" s="164"/>
      <c r="AI510" s="164"/>
      <c r="AJ510" s="164"/>
      <c r="AK510" s="164"/>
      <c r="AL510" s="164"/>
      <c r="AM510" s="164"/>
      <c r="AN510" s="164" t="s">
        <v>20</v>
      </c>
      <c r="AO510" s="164" t="s">
        <v>20</v>
      </c>
      <c r="AP510" s="164" t="s">
        <v>20</v>
      </c>
      <c r="AQ510" s="164"/>
      <c r="AR510" s="164"/>
      <c r="AS510" s="164"/>
      <c r="AT510" s="164"/>
      <c r="AU510" s="164"/>
      <c r="AV510" s="164"/>
      <c r="AW510" s="164"/>
      <c r="AX510" s="164"/>
      <c r="AY510" s="164"/>
      <c r="AZ510" s="164"/>
      <c r="BA510" s="164"/>
      <c r="BB510" s="164"/>
      <c r="BC510" s="164"/>
      <c r="BD510" s="164"/>
      <c r="BE510" s="164"/>
    </row>
    <row r="511" spans="1:57" x14ac:dyDescent="0.25">
      <c r="A511" s="126"/>
      <c r="B511" s="126"/>
      <c r="C511" s="126"/>
      <c r="D511" s="126" t="s">
        <v>216</v>
      </c>
      <c r="E511" s="126"/>
      <c r="F511" s="127">
        <v>99</v>
      </c>
      <c r="G511" s="128" t="s">
        <v>1492</v>
      </c>
      <c r="H511" s="129">
        <v>2</v>
      </c>
      <c r="I511" s="130">
        <v>30</v>
      </c>
      <c r="J511" s="130"/>
      <c r="K511" s="130"/>
      <c r="L511" s="131">
        <v>0</v>
      </c>
      <c r="M511" s="165" t="s">
        <v>1484</v>
      </c>
      <c r="N511" s="162">
        <v>90</v>
      </c>
      <c r="O511" s="257" t="s">
        <v>1650</v>
      </c>
      <c r="P511" s="132" t="s">
        <v>1596</v>
      </c>
      <c r="Q511" s="163" t="str">
        <f>MaBM</f>
        <v>CTDD</v>
      </c>
      <c r="R511" s="163" t="str">
        <f>MaKhoa</f>
        <v>KCT</v>
      </c>
      <c r="S511" s="125" t="str">
        <f t="shared" si="7"/>
        <v>KCT-CTDD</v>
      </c>
      <c r="T511" s="164"/>
      <c r="U511" s="164"/>
      <c r="V511" s="164"/>
      <c r="W511" s="164"/>
      <c r="X511" s="164"/>
      <c r="Y511" s="164"/>
      <c r="Z511" s="164"/>
      <c r="AA511" s="164"/>
      <c r="AB511" s="164"/>
      <c r="AC511" s="164"/>
      <c r="AD511" s="164"/>
      <c r="AE511" s="164"/>
      <c r="AF511" s="164"/>
      <c r="AG511" s="164"/>
      <c r="AH511" s="164"/>
      <c r="AI511" s="164"/>
      <c r="AJ511" s="164"/>
      <c r="AK511" s="164"/>
      <c r="AL511" s="164"/>
      <c r="AM511" s="164"/>
      <c r="AN511" s="164"/>
      <c r="AO511" s="164"/>
      <c r="AP511" s="164"/>
      <c r="AQ511" s="164"/>
      <c r="AR511" s="164" t="s">
        <v>20</v>
      </c>
      <c r="AS511" s="164"/>
      <c r="AT511" s="164"/>
      <c r="AU511" s="164"/>
      <c r="AV511" s="164"/>
      <c r="AW511" s="164"/>
      <c r="AX511" s="164"/>
      <c r="AY511" s="164"/>
      <c r="AZ511" s="164"/>
      <c r="BA511" s="164"/>
      <c r="BB511" s="164"/>
      <c r="BC511" s="164"/>
      <c r="BD511" s="164"/>
      <c r="BE511" s="164"/>
    </row>
    <row r="512" spans="1:57" x14ac:dyDescent="0.25">
      <c r="A512" s="126" t="s">
        <v>2121</v>
      </c>
      <c r="B512" s="126"/>
      <c r="C512" s="126"/>
      <c r="D512" s="126" t="s">
        <v>2122</v>
      </c>
      <c r="E512" s="126"/>
      <c r="F512" s="127">
        <v>961</v>
      </c>
      <c r="G512" s="128" t="s">
        <v>2123</v>
      </c>
      <c r="H512" s="129">
        <v>2</v>
      </c>
      <c r="I512" s="130"/>
      <c r="J512" s="130">
        <v>60</v>
      </c>
      <c r="K512" s="130"/>
      <c r="L512" s="131">
        <v>0</v>
      </c>
      <c r="M512" s="161" t="s">
        <v>2</v>
      </c>
      <c r="N512" s="162"/>
      <c r="O512" s="162" t="s">
        <v>349</v>
      </c>
      <c r="P512" s="132" t="s">
        <v>1596</v>
      </c>
      <c r="Q512" s="163" t="str">
        <f>MaBM</f>
        <v>CTDK</v>
      </c>
      <c r="R512" s="163" t="str">
        <f>MaKhoa</f>
        <v>KCT</v>
      </c>
      <c r="S512" s="125" t="str">
        <f t="shared" si="7"/>
        <v>KCT-CTDK</v>
      </c>
      <c r="T512" s="164"/>
      <c r="U512" s="164"/>
      <c r="V512" s="164"/>
      <c r="W512" s="164"/>
      <c r="X512" s="164"/>
      <c r="Y512" s="164"/>
      <c r="Z512" s="164"/>
      <c r="AA512" s="164"/>
      <c r="AB512" s="164"/>
      <c r="AC512" s="164"/>
      <c r="AD512" s="164"/>
      <c r="AE512" s="164"/>
      <c r="AF512" s="164"/>
      <c r="AG512" s="164"/>
      <c r="AH512" s="164"/>
      <c r="AI512" s="164"/>
      <c r="AJ512" s="164"/>
      <c r="AK512" s="164"/>
      <c r="AL512" s="164"/>
      <c r="AM512" s="164"/>
      <c r="AN512" s="164"/>
      <c r="AO512" s="164"/>
      <c r="AP512" s="164"/>
      <c r="AQ512" s="164"/>
      <c r="AR512" s="164"/>
      <c r="AS512" s="164"/>
      <c r="AT512" s="164"/>
      <c r="AU512" s="164"/>
      <c r="AV512" s="164"/>
      <c r="AW512" s="164"/>
      <c r="AX512" s="164"/>
      <c r="AY512" s="164"/>
      <c r="AZ512" s="164"/>
      <c r="BA512" s="164"/>
      <c r="BB512" s="164"/>
      <c r="BC512" s="164"/>
      <c r="BD512" s="164"/>
      <c r="BE512" s="164"/>
    </row>
    <row r="513" spans="1:57" x14ac:dyDescent="0.25">
      <c r="A513" s="126" t="s">
        <v>2118</v>
      </c>
      <c r="B513" s="126"/>
      <c r="C513" s="126"/>
      <c r="D513" s="126" t="s">
        <v>2119</v>
      </c>
      <c r="E513" s="126"/>
      <c r="F513" s="127">
        <v>960</v>
      </c>
      <c r="G513" s="128" t="s">
        <v>2120</v>
      </c>
      <c r="H513" s="129">
        <v>4</v>
      </c>
      <c r="I513" s="130"/>
      <c r="J513" s="130">
        <v>120</v>
      </c>
      <c r="K513" s="130"/>
      <c r="L513" s="131">
        <v>0</v>
      </c>
      <c r="M513" s="161" t="s">
        <v>2</v>
      </c>
      <c r="N513" s="162"/>
      <c r="O513" s="162" t="s">
        <v>349</v>
      </c>
      <c r="P513" s="132" t="s">
        <v>1596</v>
      </c>
      <c r="Q513" s="163" t="str">
        <f>MaBM</f>
        <v>CTDK</v>
      </c>
      <c r="R513" s="163" t="str">
        <f>MaKhoa</f>
        <v>KCT</v>
      </c>
      <c r="S513" s="125" t="str">
        <f t="shared" si="7"/>
        <v>KCT-CTDK</v>
      </c>
      <c r="T513" s="164"/>
      <c r="U513" s="164"/>
      <c r="V513" s="164"/>
      <c r="W513" s="164"/>
      <c r="X513" s="164"/>
      <c r="Y513" s="164"/>
      <c r="Z513" s="164"/>
      <c r="AA513" s="164"/>
      <c r="AB513" s="164"/>
      <c r="AC513" s="164"/>
      <c r="AD513" s="164"/>
      <c r="AE513" s="164"/>
      <c r="AF513" s="164"/>
      <c r="AG513" s="164"/>
      <c r="AH513" s="164"/>
      <c r="AI513" s="164"/>
      <c r="AJ513" s="164"/>
      <c r="AK513" s="164"/>
      <c r="AL513" s="164"/>
      <c r="AM513" s="164"/>
      <c r="AN513" s="164"/>
      <c r="AO513" s="164"/>
      <c r="AP513" s="164"/>
      <c r="AQ513" s="164"/>
      <c r="AR513" s="164"/>
      <c r="AS513" s="164"/>
      <c r="AT513" s="164"/>
      <c r="AU513" s="164"/>
      <c r="AV513" s="164"/>
      <c r="AW513" s="164"/>
      <c r="AX513" s="164"/>
      <c r="AY513" s="164"/>
      <c r="AZ513" s="164"/>
      <c r="BA513" s="164"/>
      <c r="BB513" s="164"/>
      <c r="BC513" s="164"/>
      <c r="BD513" s="164"/>
      <c r="BE513" s="164"/>
    </row>
    <row r="514" spans="1:57" x14ac:dyDescent="0.25">
      <c r="A514" s="126" t="s">
        <v>2124</v>
      </c>
      <c r="B514" s="126"/>
      <c r="C514" s="126"/>
      <c r="D514" s="126" t="s">
        <v>2125</v>
      </c>
      <c r="E514" s="126"/>
      <c r="F514" s="127">
        <v>962</v>
      </c>
      <c r="G514" s="128" t="s">
        <v>2126</v>
      </c>
      <c r="H514" s="129">
        <v>2</v>
      </c>
      <c r="I514" s="130"/>
      <c r="J514" s="130">
        <v>60</v>
      </c>
      <c r="K514" s="130"/>
      <c r="L514" s="131">
        <v>0</v>
      </c>
      <c r="M514" s="161" t="s">
        <v>2</v>
      </c>
      <c r="N514" s="162"/>
      <c r="O514" s="162" t="s">
        <v>349</v>
      </c>
      <c r="P514" s="132" t="s">
        <v>1596</v>
      </c>
      <c r="Q514" s="163" t="str">
        <f>MaBM</f>
        <v>CTDK</v>
      </c>
      <c r="R514" s="163" t="str">
        <f>MaKhoa</f>
        <v>KCT</v>
      </c>
      <c r="S514" s="125" t="str">
        <f t="shared" si="7"/>
        <v>KCT-CTDK</v>
      </c>
      <c r="T514" s="164"/>
      <c r="U514" s="164"/>
      <c r="V514" s="164"/>
      <c r="W514" s="164"/>
      <c r="X514" s="164"/>
      <c r="Y514" s="164"/>
      <c r="Z514" s="164"/>
      <c r="AA514" s="164"/>
      <c r="AB514" s="164"/>
      <c r="AC514" s="164"/>
      <c r="AD514" s="164"/>
      <c r="AE514" s="164"/>
      <c r="AF514" s="164"/>
      <c r="AG514" s="164"/>
      <c r="AH514" s="164"/>
      <c r="AI514" s="164"/>
      <c r="AJ514" s="164"/>
      <c r="AK514" s="164"/>
      <c r="AL514" s="164"/>
      <c r="AM514" s="164"/>
      <c r="AN514" s="164"/>
      <c r="AO514" s="164"/>
      <c r="AP514" s="164"/>
      <c r="AQ514" s="164"/>
      <c r="AR514" s="164"/>
      <c r="AS514" s="164"/>
      <c r="AT514" s="164"/>
      <c r="AU514" s="164"/>
      <c r="AV514" s="164"/>
      <c r="AW514" s="164"/>
      <c r="AX514" s="164"/>
      <c r="AY514" s="164"/>
      <c r="AZ514" s="164"/>
      <c r="BA514" s="164"/>
      <c r="BB514" s="164"/>
      <c r="BC514" s="164"/>
      <c r="BD514" s="164"/>
      <c r="BE514" s="164"/>
    </row>
    <row r="515" spans="1:57" x14ac:dyDescent="0.25">
      <c r="A515" s="126" t="s">
        <v>1791</v>
      </c>
      <c r="B515" s="126"/>
      <c r="C515" s="126" t="s">
        <v>1792</v>
      </c>
      <c r="D515" s="126" t="s">
        <v>1793</v>
      </c>
      <c r="E515" s="126"/>
      <c r="F515" s="127">
        <v>745</v>
      </c>
      <c r="G515" s="128" t="s">
        <v>1794</v>
      </c>
      <c r="H515" s="129">
        <v>1</v>
      </c>
      <c r="I515" s="130"/>
      <c r="J515" s="130">
        <v>30</v>
      </c>
      <c r="K515" s="130"/>
      <c r="L515" s="131">
        <v>0</v>
      </c>
      <c r="M515" s="161" t="s">
        <v>2</v>
      </c>
      <c r="N515" s="162"/>
      <c r="O515" s="162" t="s">
        <v>349</v>
      </c>
      <c r="P515" s="132" t="s">
        <v>1596</v>
      </c>
      <c r="Q515" s="163" t="str">
        <f>MaBM</f>
        <v>CTDK</v>
      </c>
      <c r="R515" s="163" t="str">
        <f>MaKhoa</f>
        <v>KCT</v>
      </c>
      <c r="S515" s="125" t="str">
        <f t="shared" si="7"/>
        <v>KCT-CTDK</v>
      </c>
      <c r="T515" s="164" t="s">
        <v>20</v>
      </c>
      <c r="U515" s="164" t="s">
        <v>20</v>
      </c>
      <c r="V515" s="164" t="s">
        <v>20</v>
      </c>
      <c r="W515" s="164" t="s">
        <v>20</v>
      </c>
      <c r="X515" s="164" t="s">
        <v>20</v>
      </c>
      <c r="Y515" s="164" t="s">
        <v>20</v>
      </c>
      <c r="Z515" s="164" t="s">
        <v>20</v>
      </c>
      <c r="AA515" s="164"/>
      <c r="AB515" s="164"/>
      <c r="AC515" s="164"/>
      <c r="AD515" s="164"/>
      <c r="AE515" s="164"/>
      <c r="AF515" s="164"/>
      <c r="AG515" s="164"/>
      <c r="AH515" s="164"/>
      <c r="AI515" s="164"/>
      <c r="AJ515" s="164"/>
      <c r="AK515" s="164"/>
      <c r="AL515" s="164"/>
      <c r="AM515" s="164"/>
      <c r="AN515" s="164" t="s">
        <v>20</v>
      </c>
      <c r="AO515" s="164" t="s">
        <v>20</v>
      </c>
      <c r="AP515" s="164" t="s">
        <v>20</v>
      </c>
      <c r="AQ515" s="164"/>
      <c r="AR515" s="164" t="s">
        <v>20</v>
      </c>
      <c r="AS515" s="164"/>
      <c r="AT515" s="164"/>
      <c r="AU515" s="164"/>
      <c r="AV515" s="164"/>
      <c r="AW515" s="164"/>
      <c r="AX515" s="164"/>
      <c r="AY515" s="164"/>
      <c r="AZ515" s="164"/>
      <c r="BA515" s="164"/>
      <c r="BB515" s="164"/>
      <c r="BC515" s="164"/>
      <c r="BD515" s="164"/>
      <c r="BE515" s="164"/>
    </row>
    <row r="516" spans="1:57" x14ac:dyDescent="0.25">
      <c r="A516" s="126"/>
      <c r="B516" s="126" t="s">
        <v>1841</v>
      </c>
      <c r="C516" s="126"/>
      <c r="D516" s="126"/>
      <c r="E516" s="126"/>
      <c r="F516" s="127">
        <v>794</v>
      </c>
      <c r="G516" s="128" t="s">
        <v>1794</v>
      </c>
      <c r="H516" s="129">
        <v>1</v>
      </c>
      <c r="I516" s="130"/>
      <c r="J516" s="130">
        <v>30</v>
      </c>
      <c r="K516" s="130"/>
      <c r="L516" s="131">
        <v>0</v>
      </c>
      <c r="M516" s="161" t="s">
        <v>2</v>
      </c>
      <c r="N516" s="162"/>
      <c r="O516" s="162" t="s">
        <v>349</v>
      </c>
      <c r="P516" s="132" t="s">
        <v>1596</v>
      </c>
      <c r="Q516" s="163" t="str">
        <f>MaBM</f>
        <v>CTDK</v>
      </c>
      <c r="R516" s="163" t="str">
        <f>MaKhoa</f>
        <v>KCT</v>
      </c>
      <c r="S516" s="125" t="str">
        <f t="shared" ref="S516:S581" si="8">+R516&amp;"-"&amp;Q516</f>
        <v>KCT-CTDK</v>
      </c>
      <c r="T516" s="164"/>
      <c r="U516" s="164"/>
      <c r="V516" s="164"/>
      <c r="W516" s="164"/>
      <c r="X516" s="164"/>
      <c r="Y516" s="164"/>
      <c r="Z516" s="164"/>
      <c r="AA516" s="164"/>
      <c r="AB516" s="164"/>
      <c r="AC516" s="164"/>
      <c r="AD516" s="164"/>
      <c r="AE516" s="164"/>
      <c r="AF516" s="164"/>
      <c r="AG516" s="164"/>
      <c r="AH516" s="164"/>
      <c r="AI516" s="164"/>
      <c r="AJ516" s="164"/>
      <c r="AK516" s="164"/>
      <c r="AL516" s="164"/>
      <c r="AM516" s="164"/>
      <c r="AN516" s="164"/>
      <c r="AO516" s="164"/>
      <c r="AP516" s="164"/>
      <c r="AQ516" s="164"/>
      <c r="AR516" s="164"/>
      <c r="AS516" s="164"/>
      <c r="AT516" s="164"/>
      <c r="AU516" s="164"/>
      <c r="AV516" s="164"/>
      <c r="AW516" s="164"/>
      <c r="AX516" s="164"/>
      <c r="AY516" s="164"/>
      <c r="AZ516" s="164"/>
      <c r="BA516" s="164"/>
      <c r="BB516" s="164"/>
      <c r="BC516" s="164"/>
      <c r="BD516" s="164"/>
      <c r="BE516" s="164"/>
    </row>
    <row r="517" spans="1:57" x14ac:dyDescent="0.25">
      <c r="A517" s="126" t="s">
        <v>1788</v>
      </c>
      <c r="B517" s="126"/>
      <c r="C517" s="126"/>
      <c r="D517" s="126" t="s">
        <v>1789</v>
      </c>
      <c r="E517" s="126"/>
      <c r="F517" s="127">
        <v>744</v>
      </c>
      <c r="G517" s="128" t="s">
        <v>1790</v>
      </c>
      <c r="H517" s="129">
        <v>1</v>
      </c>
      <c r="I517" s="130"/>
      <c r="J517" s="130">
        <v>30</v>
      </c>
      <c r="K517" s="130"/>
      <c r="L517" s="131">
        <v>0</v>
      </c>
      <c r="M517" s="161" t="s">
        <v>2</v>
      </c>
      <c r="N517" s="162"/>
      <c r="O517" s="162" t="s">
        <v>349</v>
      </c>
      <c r="P517" s="132" t="s">
        <v>1596</v>
      </c>
      <c r="Q517" s="163" t="str">
        <f>MaBM</f>
        <v>CTDK</v>
      </c>
      <c r="R517" s="163" t="str">
        <f>MaKhoa</f>
        <v>KCT</v>
      </c>
      <c r="S517" s="125" t="str">
        <f t="shared" si="8"/>
        <v>KCT-CTDK</v>
      </c>
      <c r="T517" s="164" t="s">
        <v>20</v>
      </c>
      <c r="U517" s="164" t="s">
        <v>20</v>
      </c>
      <c r="V517" s="164" t="s">
        <v>20</v>
      </c>
      <c r="W517" s="164" t="s">
        <v>20</v>
      </c>
      <c r="X517" s="164" t="s">
        <v>20</v>
      </c>
      <c r="Y517" s="164" t="s">
        <v>20</v>
      </c>
      <c r="Z517" s="164" t="s">
        <v>20</v>
      </c>
      <c r="AA517" s="164"/>
      <c r="AB517" s="164"/>
      <c r="AC517" s="164"/>
      <c r="AD517" s="164"/>
      <c r="AE517" s="164"/>
      <c r="AF517" s="164"/>
      <c r="AG517" s="164"/>
      <c r="AH517" s="164"/>
      <c r="AI517" s="164"/>
      <c r="AJ517" s="164"/>
      <c r="AK517" s="164"/>
      <c r="AL517" s="164"/>
      <c r="AM517" s="164"/>
      <c r="AN517" s="164" t="s">
        <v>20</v>
      </c>
      <c r="AO517" s="164" t="s">
        <v>20</v>
      </c>
      <c r="AP517" s="164" t="s">
        <v>20</v>
      </c>
      <c r="AQ517" s="164"/>
      <c r="AR517" s="164" t="s">
        <v>20</v>
      </c>
      <c r="AS517" s="164"/>
      <c r="AT517" s="164"/>
      <c r="AU517" s="164"/>
      <c r="AV517" s="164"/>
      <c r="AW517" s="164"/>
      <c r="AX517" s="164"/>
      <c r="AY517" s="164"/>
      <c r="AZ517" s="164"/>
      <c r="BA517" s="164"/>
      <c r="BB517" s="164"/>
      <c r="BC517" s="164"/>
      <c r="BD517" s="164"/>
      <c r="BE517" s="164"/>
    </row>
    <row r="518" spans="1:57" x14ac:dyDescent="0.25">
      <c r="A518" s="126" t="s">
        <v>1133</v>
      </c>
      <c r="B518" s="126"/>
      <c r="C518" s="126"/>
      <c r="D518" s="126"/>
      <c r="E518" s="126"/>
      <c r="F518" s="127">
        <v>572</v>
      </c>
      <c r="G518" s="128" t="s">
        <v>1134</v>
      </c>
      <c r="H518" s="129">
        <v>2</v>
      </c>
      <c r="I518" s="130">
        <v>30</v>
      </c>
      <c r="J518" s="130"/>
      <c r="K518" s="130"/>
      <c r="L518" s="131">
        <v>0</v>
      </c>
      <c r="M518" s="165"/>
      <c r="N518" s="162"/>
      <c r="O518" s="162" t="s">
        <v>1681</v>
      </c>
      <c r="P518" s="132" t="s">
        <v>1596</v>
      </c>
      <c r="Q518" s="163" t="str">
        <f>MaBM</f>
        <v>CTDS</v>
      </c>
      <c r="R518" s="163" t="str">
        <f>MaKhoa</f>
        <v>KCT</v>
      </c>
      <c r="S518" s="125" t="str">
        <f t="shared" si="8"/>
        <v>KCT-CTDS</v>
      </c>
      <c r="T518" s="164"/>
      <c r="U518" s="164"/>
      <c r="V518" s="164"/>
      <c r="W518" s="164"/>
      <c r="X518" s="164" t="s">
        <v>21</v>
      </c>
      <c r="Y518" s="164"/>
      <c r="Z518" s="164"/>
      <c r="AA518" s="164"/>
      <c r="AB518" s="164"/>
      <c r="AC518" s="164"/>
      <c r="AD518" s="164"/>
      <c r="AE518" s="164"/>
      <c r="AF518" s="164"/>
      <c r="AG518" s="164"/>
      <c r="AH518" s="164"/>
      <c r="AI518" s="164"/>
      <c r="AJ518" s="164"/>
      <c r="AK518" s="164"/>
      <c r="AL518" s="164"/>
      <c r="AM518" s="164"/>
      <c r="AN518" s="164"/>
      <c r="AO518" s="164"/>
      <c r="AP518" s="164"/>
      <c r="AQ518" s="164"/>
      <c r="AR518" s="164"/>
      <c r="AS518" s="164"/>
      <c r="AT518" s="164"/>
      <c r="AU518" s="164"/>
      <c r="AV518" s="164"/>
      <c r="AW518" s="164"/>
      <c r="AX518" s="164"/>
      <c r="AY518" s="164"/>
      <c r="AZ518" s="164"/>
      <c r="BA518" s="164"/>
      <c r="BB518" s="164"/>
      <c r="BC518" s="164"/>
      <c r="BD518" s="164"/>
      <c r="BE518" s="164"/>
    </row>
    <row r="519" spans="1:57" x14ac:dyDescent="0.25">
      <c r="A519" s="126" t="s">
        <v>587</v>
      </c>
      <c r="B519" s="126" t="s">
        <v>587</v>
      </c>
      <c r="C519" s="126"/>
      <c r="D519" s="126"/>
      <c r="E519" s="126"/>
      <c r="F519" s="127">
        <v>286</v>
      </c>
      <c r="G519" s="128" t="s">
        <v>588</v>
      </c>
      <c r="H519" s="129">
        <v>2</v>
      </c>
      <c r="I519" s="130"/>
      <c r="J519" s="130"/>
      <c r="K519" s="130">
        <v>90</v>
      </c>
      <c r="L519" s="131">
        <v>0</v>
      </c>
      <c r="M519" s="161" t="s">
        <v>1511</v>
      </c>
      <c r="N519" s="162"/>
      <c r="O519" s="162" t="s">
        <v>1681</v>
      </c>
      <c r="P519" s="132" t="s">
        <v>1596</v>
      </c>
      <c r="Q519" s="163" t="str">
        <f>MaBM</f>
        <v>CTDS</v>
      </c>
      <c r="R519" s="163" t="str">
        <f>MaKhoa</f>
        <v>KCT</v>
      </c>
      <c r="S519" s="125" t="str">
        <f t="shared" si="8"/>
        <v>KCT-CTDS</v>
      </c>
      <c r="T519" s="164"/>
      <c r="U519" s="164"/>
      <c r="V519" s="164"/>
      <c r="W519" s="164" t="s">
        <v>20</v>
      </c>
      <c r="X519" s="164"/>
      <c r="Y519" s="164"/>
      <c r="Z519" s="164"/>
      <c r="AA519" s="164"/>
      <c r="AB519" s="164"/>
      <c r="AC519" s="164"/>
      <c r="AD519" s="164"/>
      <c r="AE519" s="164"/>
      <c r="AF519" s="164"/>
      <c r="AG519" s="164"/>
      <c r="AH519" s="164"/>
      <c r="AI519" s="164"/>
      <c r="AJ519" s="164"/>
      <c r="AK519" s="164"/>
      <c r="AL519" s="164"/>
      <c r="AM519" s="164"/>
      <c r="AN519" s="164"/>
      <c r="AO519" s="164"/>
      <c r="AP519" s="164"/>
      <c r="AQ519" s="164"/>
      <c r="AR519" s="164"/>
      <c r="AS519" s="164"/>
      <c r="AT519" s="164"/>
      <c r="AU519" s="164"/>
      <c r="AV519" s="164"/>
      <c r="AW519" s="164"/>
      <c r="AX519" s="164"/>
      <c r="AY519" s="164"/>
      <c r="AZ519" s="164"/>
      <c r="BA519" s="164"/>
      <c r="BB519" s="164"/>
      <c r="BC519" s="164"/>
      <c r="BD519" s="164"/>
      <c r="BE519" s="164"/>
    </row>
    <row r="520" spans="1:57" x14ac:dyDescent="0.25">
      <c r="A520" s="126"/>
      <c r="B520" s="126"/>
      <c r="C520" s="126"/>
      <c r="D520" s="126" t="s">
        <v>1853</v>
      </c>
      <c r="E520" s="126"/>
      <c r="F520" s="127">
        <v>804</v>
      </c>
      <c r="G520" s="128" t="s">
        <v>588</v>
      </c>
      <c r="H520" s="129">
        <v>1</v>
      </c>
      <c r="I520" s="130"/>
      <c r="J520" s="130"/>
      <c r="K520" s="130">
        <v>45</v>
      </c>
      <c r="L520" s="131">
        <v>0</v>
      </c>
      <c r="M520" s="161" t="s">
        <v>1511</v>
      </c>
      <c r="N520" s="162"/>
      <c r="O520" s="162" t="s">
        <v>1681</v>
      </c>
      <c r="P520" s="132" t="s">
        <v>1596</v>
      </c>
      <c r="Q520" s="163" t="str">
        <f>MaBM</f>
        <v>CTDS</v>
      </c>
      <c r="R520" s="163" t="str">
        <f>MaKhoa</f>
        <v>KCT</v>
      </c>
      <c r="S520" s="125" t="str">
        <f t="shared" si="8"/>
        <v>KCT-CTDS</v>
      </c>
      <c r="T520" s="164"/>
      <c r="U520" s="164"/>
      <c r="V520" s="164"/>
      <c r="W520" s="164"/>
      <c r="X520" s="164"/>
      <c r="Y520" s="164"/>
      <c r="Z520" s="164"/>
      <c r="AA520" s="164"/>
      <c r="AB520" s="164"/>
      <c r="AC520" s="164"/>
      <c r="AD520" s="164"/>
      <c r="AE520" s="164"/>
      <c r="AF520" s="164"/>
      <c r="AG520" s="164"/>
      <c r="AH520" s="164"/>
      <c r="AI520" s="164"/>
      <c r="AJ520" s="164"/>
      <c r="AK520" s="164"/>
      <c r="AL520" s="164"/>
      <c r="AM520" s="164"/>
      <c r="AN520" s="164"/>
      <c r="AO520" s="164"/>
      <c r="AP520" s="164" t="s">
        <v>20</v>
      </c>
      <c r="AQ520" s="164"/>
      <c r="AR520" s="164"/>
      <c r="AS520" s="164"/>
      <c r="AT520" s="164"/>
      <c r="AU520" s="164"/>
      <c r="AV520" s="164"/>
      <c r="AW520" s="164"/>
      <c r="AX520" s="164"/>
      <c r="AY520" s="164"/>
      <c r="AZ520" s="164"/>
      <c r="BA520" s="164"/>
      <c r="BB520" s="164"/>
      <c r="BC520" s="164"/>
      <c r="BD520" s="164"/>
      <c r="BE520" s="164"/>
    </row>
    <row r="521" spans="1:57" x14ac:dyDescent="0.25">
      <c r="A521" s="126" t="s">
        <v>676</v>
      </c>
      <c r="B521" s="126"/>
      <c r="C521" s="126"/>
      <c r="D521" s="126"/>
      <c r="E521" s="126"/>
      <c r="F521" s="127">
        <v>341</v>
      </c>
      <c r="G521" s="128" t="s">
        <v>1703</v>
      </c>
      <c r="H521" s="129">
        <v>3</v>
      </c>
      <c r="I521" s="130">
        <v>45</v>
      </c>
      <c r="J521" s="130"/>
      <c r="K521" s="130"/>
      <c r="L521" s="131">
        <v>0</v>
      </c>
      <c r="M521" s="165" t="s">
        <v>1484</v>
      </c>
      <c r="N521" s="162">
        <v>90</v>
      </c>
      <c r="O521" s="162" t="s">
        <v>1681</v>
      </c>
      <c r="P521" s="132" t="s">
        <v>1596</v>
      </c>
      <c r="Q521" s="163" t="str">
        <f>MaBM</f>
        <v>CTDS</v>
      </c>
      <c r="R521" s="163" t="str">
        <f>MaKhoa</f>
        <v>KCT</v>
      </c>
      <c r="S521" s="125" t="str">
        <f t="shared" si="8"/>
        <v>KCT-CTDS</v>
      </c>
      <c r="T521" s="164"/>
      <c r="U521" s="164"/>
      <c r="V521" s="164"/>
      <c r="W521" s="164" t="s">
        <v>20</v>
      </c>
      <c r="X521" s="164"/>
      <c r="Y521" s="164"/>
      <c r="Z521" s="164"/>
      <c r="AA521" s="164"/>
      <c r="AB521" s="164"/>
      <c r="AC521" s="164"/>
      <c r="AD521" s="164"/>
      <c r="AE521" s="164"/>
      <c r="AF521" s="164"/>
      <c r="AG521" s="164"/>
      <c r="AH521" s="164"/>
      <c r="AI521" s="164"/>
      <c r="AJ521" s="164"/>
      <c r="AK521" s="164"/>
      <c r="AL521" s="164"/>
      <c r="AM521" s="164"/>
      <c r="AN521" s="164"/>
      <c r="AO521" s="164"/>
      <c r="AP521" s="164"/>
      <c r="AQ521" s="164"/>
      <c r="AR521" s="164"/>
      <c r="AS521" s="164"/>
      <c r="AT521" s="164"/>
      <c r="AU521" s="164"/>
      <c r="AV521" s="164"/>
      <c r="AW521" s="164"/>
      <c r="AX521" s="164"/>
      <c r="AY521" s="164"/>
      <c r="AZ521" s="164"/>
      <c r="BA521" s="164"/>
      <c r="BB521" s="164"/>
      <c r="BC521" s="164"/>
      <c r="BD521" s="164"/>
      <c r="BE521" s="164"/>
    </row>
    <row r="522" spans="1:57" x14ac:dyDescent="0.25">
      <c r="A522" s="126"/>
      <c r="B522" s="126"/>
      <c r="C522" s="126"/>
      <c r="D522" s="126" t="s">
        <v>680</v>
      </c>
      <c r="E522" s="126"/>
      <c r="F522" s="127">
        <v>344</v>
      </c>
      <c r="G522" s="128" t="s">
        <v>1703</v>
      </c>
      <c r="H522" s="129">
        <v>2</v>
      </c>
      <c r="I522" s="130">
        <v>30</v>
      </c>
      <c r="J522" s="130"/>
      <c r="K522" s="130"/>
      <c r="L522" s="131">
        <v>0</v>
      </c>
      <c r="M522" s="165"/>
      <c r="N522" s="162"/>
      <c r="O522" s="162" t="s">
        <v>1681</v>
      </c>
      <c r="P522" s="132" t="s">
        <v>1596</v>
      </c>
      <c r="Q522" s="163" t="str">
        <f>MaBM</f>
        <v>CTDS</v>
      </c>
      <c r="R522" s="163" t="str">
        <f>MaKhoa</f>
        <v>KCT</v>
      </c>
      <c r="S522" s="125" t="str">
        <f t="shared" si="8"/>
        <v>KCT-CTDS</v>
      </c>
      <c r="T522" s="164"/>
      <c r="U522" s="164"/>
      <c r="V522" s="164"/>
      <c r="W522" s="164"/>
      <c r="X522" s="164"/>
      <c r="Y522" s="164"/>
      <c r="Z522" s="164"/>
      <c r="AA522" s="164"/>
      <c r="AB522" s="164"/>
      <c r="AC522" s="164"/>
      <c r="AD522" s="164"/>
      <c r="AE522" s="164"/>
      <c r="AF522" s="164"/>
      <c r="AG522" s="164"/>
      <c r="AH522" s="164"/>
      <c r="AI522" s="164"/>
      <c r="AJ522" s="164"/>
      <c r="AK522" s="164"/>
      <c r="AL522" s="164"/>
      <c r="AM522" s="164"/>
      <c r="AN522" s="164"/>
      <c r="AO522" s="164"/>
      <c r="AP522" s="164" t="s">
        <v>20</v>
      </c>
      <c r="AQ522" s="164"/>
      <c r="AR522" s="164"/>
      <c r="AS522" s="164"/>
      <c r="AT522" s="164"/>
      <c r="AU522" s="164"/>
      <c r="AV522" s="164"/>
      <c r="AW522" s="164"/>
      <c r="AX522" s="164"/>
      <c r="AY522" s="164"/>
      <c r="AZ522" s="164"/>
      <c r="BA522" s="164"/>
      <c r="BB522" s="164"/>
      <c r="BC522" s="164"/>
      <c r="BD522" s="164"/>
      <c r="BE522" s="164"/>
    </row>
    <row r="523" spans="1:57" x14ac:dyDescent="0.25">
      <c r="A523" s="126" t="s">
        <v>674</v>
      </c>
      <c r="B523" s="126"/>
      <c r="C523" s="126"/>
      <c r="D523" s="126"/>
      <c r="E523" s="126"/>
      <c r="F523" s="127">
        <v>340</v>
      </c>
      <c r="G523" s="128" t="s">
        <v>675</v>
      </c>
      <c r="H523" s="129">
        <v>3</v>
      </c>
      <c r="I523" s="130">
        <v>45</v>
      </c>
      <c r="J523" s="130"/>
      <c r="K523" s="130"/>
      <c r="L523" s="131">
        <v>0</v>
      </c>
      <c r="M523" s="165" t="s">
        <v>1484</v>
      </c>
      <c r="N523" s="162">
        <v>90</v>
      </c>
      <c r="O523" s="162" t="s">
        <v>1681</v>
      </c>
      <c r="P523" s="132" t="s">
        <v>1596</v>
      </c>
      <c r="Q523" s="163" t="str">
        <f>MaBM</f>
        <v>CTDS</v>
      </c>
      <c r="R523" s="163" t="str">
        <f>MaKhoa</f>
        <v>KCT</v>
      </c>
      <c r="S523" s="125" t="str">
        <f t="shared" si="8"/>
        <v>KCT-CTDS</v>
      </c>
      <c r="T523" s="164"/>
      <c r="U523" s="164"/>
      <c r="V523" s="164"/>
      <c r="W523" s="164" t="s">
        <v>20</v>
      </c>
      <c r="X523" s="164"/>
      <c r="Y523" s="164"/>
      <c r="Z523" s="164"/>
      <c r="AA523" s="164"/>
      <c r="AB523" s="164"/>
      <c r="AC523" s="164"/>
      <c r="AD523" s="164"/>
      <c r="AE523" s="164"/>
      <c r="AF523" s="164"/>
      <c r="AG523" s="164"/>
      <c r="AH523" s="164"/>
      <c r="AI523" s="164"/>
      <c r="AJ523" s="164"/>
      <c r="AK523" s="164"/>
      <c r="AL523" s="164"/>
      <c r="AM523" s="164"/>
      <c r="AN523" s="164"/>
      <c r="AO523" s="164"/>
      <c r="AP523" s="164"/>
      <c r="AQ523" s="164"/>
      <c r="AR523" s="164"/>
      <c r="AS523" s="164"/>
      <c r="AT523" s="164"/>
      <c r="AU523" s="164"/>
      <c r="AV523" s="164"/>
      <c r="AW523" s="164"/>
      <c r="AX523" s="164"/>
      <c r="AY523" s="164"/>
      <c r="AZ523" s="164"/>
      <c r="BA523" s="164"/>
      <c r="BB523" s="164"/>
      <c r="BC523" s="164"/>
      <c r="BD523" s="164"/>
      <c r="BE523" s="164"/>
    </row>
    <row r="524" spans="1:57" x14ac:dyDescent="0.25">
      <c r="A524" s="126"/>
      <c r="B524" s="126"/>
      <c r="C524" s="126"/>
      <c r="D524" s="126" t="s">
        <v>679</v>
      </c>
      <c r="E524" s="126"/>
      <c r="F524" s="127">
        <v>343</v>
      </c>
      <c r="G524" s="128" t="s">
        <v>675</v>
      </c>
      <c r="H524" s="129">
        <v>2</v>
      </c>
      <c r="I524" s="130">
        <v>30</v>
      </c>
      <c r="J524" s="130"/>
      <c r="K524" s="130"/>
      <c r="L524" s="131">
        <v>0</v>
      </c>
      <c r="M524" s="165"/>
      <c r="N524" s="162"/>
      <c r="O524" s="162" t="s">
        <v>1681</v>
      </c>
      <c r="P524" s="132" t="s">
        <v>1596</v>
      </c>
      <c r="Q524" s="163" t="str">
        <f>MaBM</f>
        <v>CTDS</v>
      </c>
      <c r="R524" s="163" t="str">
        <f>MaKhoa</f>
        <v>KCT</v>
      </c>
      <c r="S524" s="125" t="str">
        <f t="shared" si="8"/>
        <v>KCT-CTDS</v>
      </c>
      <c r="T524" s="164"/>
      <c r="U524" s="164"/>
      <c r="V524" s="164"/>
      <c r="W524" s="164"/>
      <c r="X524" s="164"/>
      <c r="Y524" s="164"/>
      <c r="Z524" s="164"/>
      <c r="AA524" s="164"/>
      <c r="AB524" s="164"/>
      <c r="AC524" s="164"/>
      <c r="AD524" s="164"/>
      <c r="AE524" s="164"/>
      <c r="AF524" s="164"/>
      <c r="AG524" s="164"/>
      <c r="AH524" s="164"/>
      <c r="AI524" s="164"/>
      <c r="AJ524" s="164"/>
      <c r="AK524" s="164"/>
      <c r="AL524" s="164"/>
      <c r="AM524" s="164"/>
      <c r="AN524" s="164"/>
      <c r="AO524" s="164"/>
      <c r="AP524" s="164" t="s">
        <v>20</v>
      </c>
      <c r="AQ524" s="164"/>
      <c r="AR524" s="164"/>
      <c r="AS524" s="164"/>
      <c r="AT524" s="164"/>
      <c r="AU524" s="164"/>
      <c r="AV524" s="164"/>
      <c r="AW524" s="164"/>
      <c r="AX524" s="164"/>
      <c r="AY524" s="164"/>
      <c r="AZ524" s="164"/>
      <c r="BA524" s="164"/>
      <c r="BB524" s="164"/>
      <c r="BC524" s="164"/>
      <c r="BD524" s="164"/>
      <c r="BE524" s="164"/>
    </row>
    <row r="525" spans="1:57" x14ac:dyDescent="0.25">
      <c r="A525" s="126"/>
      <c r="B525" s="126" t="s">
        <v>677</v>
      </c>
      <c r="C525" s="126"/>
      <c r="D525" s="126"/>
      <c r="E525" s="126"/>
      <c r="F525" s="127">
        <v>342</v>
      </c>
      <c r="G525" s="128" t="s">
        <v>678</v>
      </c>
      <c r="H525" s="129">
        <v>3</v>
      </c>
      <c r="I525" s="130">
        <v>45</v>
      </c>
      <c r="J525" s="130"/>
      <c r="K525" s="130"/>
      <c r="L525" s="131">
        <v>0</v>
      </c>
      <c r="M525" s="165"/>
      <c r="N525" s="162"/>
      <c r="O525" s="162" t="s">
        <v>1681</v>
      </c>
      <c r="P525" s="132" t="s">
        <v>1596</v>
      </c>
      <c r="Q525" s="163" t="str">
        <f>MaBM</f>
        <v>CTDS</v>
      </c>
      <c r="R525" s="163" t="str">
        <f>MaKhoa</f>
        <v>KCT</v>
      </c>
      <c r="S525" s="125" t="str">
        <f t="shared" si="8"/>
        <v>KCT-CTDS</v>
      </c>
      <c r="T525" s="164"/>
      <c r="U525" s="164"/>
      <c r="V525" s="164"/>
      <c r="W525" s="164"/>
      <c r="X525" s="164"/>
      <c r="Y525" s="164"/>
      <c r="Z525" s="164"/>
      <c r="AA525" s="164"/>
      <c r="AB525" s="164"/>
      <c r="AC525" s="164"/>
      <c r="AD525" s="164"/>
      <c r="AE525" s="164"/>
      <c r="AF525" s="164"/>
      <c r="AG525" s="164"/>
      <c r="AH525" s="164"/>
      <c r="AI525" s="164"/>
      <c r="AJ525" s="164"/>
      <c r="AK525" s="164"/>
      <c r="AL525" s="164"/>
      <c r="AM525" s="164"/>
      <c r="AN525" s="164"/>
      <c r="AO525" s="164"/>
      <c r="AP525" s="164"/>
      <c r="AQ525" s="164"/>
      <c r="AR525" s="164"/>
      <c r="AS525" s="164"/>
      <c r="AT525" s="164"/>
      <c r="AU525" s="164"/>
      <c r="AV525" s="164"/>
      <c r="AW525" s="164"/>
      <c r="AX525" s="164"/>
      <c r="AY525" s="164"/>
      <c r="AZ525" s="164"/>
      <c r="BA525" s="164"/>
      <c r="BB525" s="164"/>
      <c r="BC525" s="164"/>
      <c r="BD525" s="164"/>
      <c r="BE525" s="164"/>
    </row>
    <row r="526" spans="1:57" x14ac:dyDescent="0.25">
      <c r="A526" s="126" t="s">
        <v>708</v>
      </c>
      <c r="B526" s="126"/>
      <c r="C526" s="126"/>
      <c r="D526" s="126"/>
      <c r="E526" s="126"/>
      <c r="F526" s="127">
        <v>366</v>
      </c>
      <c r="G526" s="128" t="s">
        <v>709</v>
      </c>
      <c r="H526" s="129">
        <v>2</v>
      </c>
      <c r="I526" s="130">
        <v>30</v>
      </c>
      <c r="J526" s="130"/>
      <c r="K526" s="130"/>
      <c r="L526" s="131">
        <v>0</v>
      </c>
      <c r="M526" s="165" t="s">
        <v>1484</v>
      </c>
      <c r="N526" s="162"/>
      <c r="O526" s="162" t="s">
        <v>1681</v>
      </c>
      <c r="P526" s="132" t="s">
        <v>1596</v>
      </c>
      <c r="Q526" s="163" t="str">
        <f>MaBM</f>
        <v>CTDS</v>
      </c>
      <c r="R526" s="163" t="str">
        <f>MaKhoa</f>
        <v>KCT</v>
      </c>
      <c r="S526" s="125" t="str">
        <f t="shared" si="8"/>
        <v>KCT-CTDS</v>
      </c>
      <c r="T526" s="164"/>
      <c r="U526" s="164"/>
      <c r="V526" s="164"/>
      <c r="W526" s="164" t="s">
        <v>20</v>
      </c>
      <c r="X526" s="164"/>
      <c r="Y526" s="164"/>
      <c r="Z526" s="164"/>
      <c r="AA526" s="164"/>
      <c r="AB526" s="164"/>
      <c r="AC526" s="164"/>
      <c r="AD526" s="164"/>
      <c r="AE526" s="164"/>
      <c r="AF526" s="164"/>
      <c r="AG526" s="164"/>
      <c r="AH526" s="164"/>
      <c r="AI526" s="164"/>
      <c r="AJ526" s="164"/>
      <c r="AK526" s="164"/>
      <c r="AL526" s="164"/>
      <c r="AM526" s="164"/>
      <c r="AN526" s="164"/>
      <c r="AO526" s="164"/>
      <c r="AP526" s="164"/>
      <c r="AQ526" s="164"/>
      <c r="AR526" s="164"/>
      <c r="AS526" s="164"/>
      <c r="AT526" s="164"/>
      <c r="AU526" s="164"/>
      <c r="AV526" s="164"/>
      <c r="AW526" s="164"/>
      <c r="AX526" s="164"/>
      <c r="AY526" s="164"/>
      <c r="AZ526" s="164"/>
      <c r="BA526" s="164"/>
      <c r="BB526" s="164"/>
      <c r="BC526" s="164"/>
      <c r="BD526" s="164"/>
      <c r="BE526" s="164"/>
    </row>
    <row r="527" spans="1:57" x14ac:dyDescent="0.25">
      <c r="A527" s="126" t="s">
        <v>512</v>
      </c>
      <c r="B527" s="126" t="s">
        <v>512</v>
      </c>
      <c r="C527" s="126"/>
      <c r="D527" s="126" t="s">
        <v>513</v>
      </c>
      <c r="E527" s="126"/>
      <c r="F527" s="127">
        <v>238</v>
      </c>
      <c r="G527" s="128" t="s">
        <v>514</v>
      </c>
      <c r="H527" s="129">
        <v>2</v>
      </c>
      <c r="I527" s="130">
        <v>30</v>
      </c>
      <c r="J527" s="130"/>
      <c r="K527" s="130"/>
      <c r="L527" s="131">
        <v>0</v>
      </c>
      <c r="M527" s="165"/>
      <c r="N527" s="162"/>
      <c r="O527" s="162" t="s">
        <v>1681</v>
      </c>
      <c r="P527" s="132" t="s">
        <v>1596</v>
      </c>
      <c r="Q527" s="163" t="str">
        <f>MaBM</f>
        <v>CTDS</v>
      </c>
      <c r="R527" s="163" t="str">
        <f>MaKhoa</f>
        <v>KCT</v>
      </c>
      <c r="S527" s="125" t="str">
        <f t="shared" si="8"/>
        <v>KCT-CTDS</v>
      </c>
      <c r="T527" s="164"/>
      <c r="U527" s="164"/>
      <c r="V527" s="164"/>
      <c r="W527" s="164"/>
      <c r="X527" s="164"/>
      <c r="Y527" s="164"/>
      <c r="Z527" s="164"/>
      <c r="AA527" s="164"/>
      <c r="AB527" s="164"/>
      <c r="AC527" s="164"/>
      <c r="AD527" s="164"/>
      <c r="AE527" s="164"/>
      <c r="AF527" s="164"/>
      <c r="AG527" s="164"/>
      <c r="AH527" s="164"/>
      <c r="AI527" s="164" t="s">
        <v>21</v>
      </c>
      <c r="AJ527" s="164"/>
      <c r="AK527" s="164"/>
      <c r="AL527" s="164"/>
      <c r="AM527" s="164"/>
      <c r="AN527" s="164"/>
      <c r="AO527" s="164"/>
      <c r="AP527" s="164"/>
      <c r="AQ527" s="164"/>
      <c r="AR527" s="164"/>
      <c r="AS527" s="164"/>
      <c r="AT527" s="164"/>
      <c r="AU527" s="164"/>
      <c r="AV527" s="164"/>
      <c r="AW527" s="164"/>
      <c r="AX527" s="164"/>
      <c r="AY527" s="164"/>
      <c r="AZ527" s="164"/>
      <c r="BA527" s="164"/>
      <c r="BB527" s="164" t="s">
        <v>21</v>
      </c>
      <c r="BC527" s="164"/>
      <c r="BD527" s="164"/>
      <c r="BE527" s="164"/>
    </row>
    <row r="528" spans="1:57" x14ac:dyDescent="0.25">
      <c r="A528" s="126" t="s">
        <v>584</v>
      </c>
      <c r="B528" s="126"/>
      <c r="C528" s="126"/>
      <c r="D528" s="126"/>
      <c r="E528" s="126"/>
      <c r="F528" s="127">
        <v>284</v>
      </c>
      <c r="G528" s="128" t="s">
        <v>514</v>
      </c>
      <c r="H528" s="129">
        <v>4</v>
      </c>
      <c r="I528" s="130">
        <v>60</v>
      </c>
      <c r="J528" s="130"/>
      <c r="K528" s="130"/>
      <c r="L528" s="131">
        <v>0</v>
      </c>
      <c r="M528" s="165" t="s">
        <v>1484</v>
      </c>
      <c r="N528" s="162"/>
      <c r="O528" s="162" t="s">
        <v>1681</v>
      </c>
      <c r="P528" s="132" t="s">
        <v>1596</v>
      </c>
      <c r="Q528" s="163" t="str">
        <f>MaBM</f>
        <v>CTDS</v>
      </c>
      <c r="R528" s="163" t="str">
        <f>MaKhoa</f>
        <v>KCT</v>
      </c>
      <c r="S528" s="125" t="str">
        <f t="shared" si="8"/>
        <v>KCT-CTDS</v>
      </c>
      <c r="T528" s="164"/>
      <c r="U528" s="164"/>
      <c r="V528" s="164"/>
      <c r="W528" s="164" t="s">
        <v>20</v>
      </c>
      <c r="X528" s="164"/>
      <c r="Y528" s="164"/>
      <c r="Z528" s="164"/>
      <c r="AA528" s="164"/>
      <c r="AB528" s="164"/>
      <c r="AC528" s="164"/>
      <c r="AD528" s="164"/>
      <c r="AE528" s="164"/>
      <c r="AF528" s="164"/>
      <c r="AG528" s="164"/>
      <c r="AH528" s="164"/>
      <c r="AI528" s="164"/>
      <c r="AJ528" s="164"/>
      <c r="AK528" s="164"/>
      <c r="AL528" s="164"/>
      <c r="AM528" s="164"/>
      <c r="AN528" s="164"/>
      <c r="AO528" s="164"/>
      <c r="AP528" s="164"/>
      <c r="AQ528" s="164"/>
      <c r="AR528" s="164"/>
      <c r="AS528" s="164"/>
      <c r="AT528" s="164"/>
      <c r="AU528" s="164"/>
      <c r="AV528" s="164"/>
      <c r="AW528" s="164"/>
      <c r="AX528" s="164"/>
      <c r="AY528" s="164"/>
      <c r="AZ528" s="164"/>
      <c r="BA528" s="164"/>
      <c r="BB528" s="164"/>
      <c r="BC528" s="164"/>
      <c r="BD528" s="164"/>
      <c r="BE528" s="164"/>
    </row>
    <row r="529" spans="1:57" x14ac:dyDescent="0.25">
      <c r="A529" s="126"/>
      <c r="B529" s="126" t="s">
        <v>586</v>
      </c>
      <c r="C529" s="126"/>
      <c r="D529" s="126"/>
      <c r="E529" s="126"/>
      <c r="F529" s="127">
        <v>285</v>
      </c>
      <c r="G529" s="128" t="s">
        <v>514</v>
      </c>
      <c r="H529" s="129">
        <v>2</v>
      </c>
      <c r="I529" s="130">
        <v>30</v>
      </c>
      <c r="J529" s="130"/>
      <c r="K529" s="130"/>
      <c r="L529" s="131">
        <v>0</v>
      </c>
      <c r="M529" s="165"/>
      <c r="N529" s="162"/>
      <c r="O529" s="162" t="s">
        <v>1681</v>
      </c>
      <c r="P529" s="132" t="s">
        <v>1596</v>
      </c>
      <c r="Q529" s="163" t="str">
        <f>MaBM</f>
        <v>CTDS</v>
      </c>
      <c r="R529" s="163" t="str">
        <f>MaKhoa</f>
        <v>KCT</v>
      </c>
      <c r="S529" s="125" t="str">
        <f t="shared" si="8"/>
        <v>KCT-CTDS</v>
      </c>
      <c r="T529" s="164"/>
      <c r="U529" s="164"/>
      <c r="V529" s="164"/>
      <c r="W529" s="164"/>
      <c r="X529" s="164"/>
      <c r="Y529" s="164"/>
      <c r="Z529" s="164"/>
      <c r="AA529" s="164"/>
      <c r="AB529" s="164"/>
      <c r="AC529" s="164"/>
      <c r="AD529" s="164"/>
      <c r="AE529" s="164"/>
      <c r="AF529" s="164"/>
      <c r="AG529" s="164"/>
      <c r="AH529" s="164"/>
      <c r="AI529" s="164"/>
      <c r="AJ529" s="164"/>
      <c r="AK529" s="164"/>
      <c r="AL529" s="164"/>
      <c r="AM529" s="164"/>
      <c r="AN529" s="164"/>
      <c r="AO529" s="164"/>
      <c r="AP529" s="164"/>
      <c r="AQ529" s="164"/>
      <c r="AR529" s="164"/>
      <c r="AS529" s="164"/>
      <c r="AT529" s="164"/>
      <c r="AU529" s="164"/>
      <c r="AV529" s="164"/>
      <c r="AW529" s="164"/>
      <c r="AX529" s="164"/>
      <c r="AY529" s="164"/>
      <c r="AZ529" s="164"/>
      <c r="BA529" s="164"/>
      <c r="BB529" s="164"/>
      <c r="BC529" s="164"/>
      <c r="BD529" s="164"/>
      <c r="BE529" s="164"/>
    </row>
    <row r="530" spans="1:57" x14ac:dyDescent="0.25">
      <c r="A530" s="126"/>
      <c r="B530" s="126"/>
      <c r="C530" s="126"/>
      <c r="D530" s="126" t="s">
        <v>589</v>
      </c>
      <c r="E530" s="126"/>
      <c r="F530" s="127">
        <v>287</v>
      </c>
      <c r="G530" s="128" t="s">
        <v>514</v>
      </c>
      <c r="H530" s="129">
        <v>3</v>
      </c>
      <c r="I530" s="130">
        <v>45</v>
      </c>
      <c r="J530" s="130"/>
      <c r="K530" s="130"/>
      <c r="L530" s="131">
        <v>0</v>
      </c>
      <c r="M530" s="165"/>
      <c r="N530" s="162"/>
      <c r="O530" s="162" t="s">
        <v>1681</v>
      </c>
      <c r="P530" s="132" t="s">
        <v>1596</v>
      </c>
      <c r="Q530" s="163" t="str">
        <f>MaBM</f>
        <v>CTDS</v>
      </c>
      <c r="R530" s="163" t="str">
        <f>MaKhoa</f>
        <v>KCT</v>
      </c>
      <c r="S530" s="125" t="str">
        <f t="shared" si="8"/>
        <v>KCT-CTDS</v>
      </c>
      <c r="T530" s="164"/>
      <c r="U530" s="164"/>
      <c r="V530" s="164"/>
      <c r="W530" s="164"/>
      <c r="X530" s="164"/>
      <c r="Y530" s="164"/>
      <c r="Z530" s="164"/>
      <c r="AA530" s="164"/>
      <c r="AB530" s="164"/>
      <c r="AC530" s="164"/>
      <c r="AD530" s="164"/>
      <c r="AE530" s="164"/>
      <c r="AF530" s="164"/>
      <c r="AG530" s="164"/>
      <c r="AH530" s="164"/>
      <c r="AI530" s="164"/>
      <c r="AJ530" s="164"/>
      <c r="AK530" s="164"/>
      <c r="AL530" s="164"/>
      <c r="AM530" s="164"/>
      <c r="AN530" s="164"/>
      <c r="AO530" s="164"/>
      <c r="AP530" s="164" t="s">
        <v>20</v>
      </c>
      <c r="AQ530" s="164"/>
      <c r="AR530" s="164"/>
      <c r="AS530" s="164"/>
      <c r="AT530" s="164"/>
      <c r="AU530" s="164"/>
      <c r="AV530" s="164"/>
      <c r="AW530" s="164"/>
      <c r="AX530" s="164"/>
      <c r="AY530" s="164"/>
      <c r="AZ530" s="164"/>
      <c r="BA530" s="164"/>
      <c r="BB530" s="164"/>
      <c r="BC530" s="164"/>
      <c r="BD530" s="164"/>
      <c r="BE530" s="164"/>
    </row>
    <row r="531" spans="1:57" x14ac:dyDescent="0.25">
      <c r="A531" s="126" t="s">
        <v>1403</v>
      </c>
      <c r="B531" s="126"/>
      <c r="C531" s="126"/>
      <c r="D531" s="126"/>
      <c r="E531" s="126"/>
      <c r="F531" s="127">
        <v>683</v>
      </c>
      <c r="G531" s="128" t="s">
        <v>1404</v>
      </c>
      <c r="H531" s="129">
        <v>3</v>
      </c>
      <c r="I531" s="130"/>
      <c r="J531" s="130"/>
      <c r="K531" s="130">
        <v>135</v>
      </c>
      <c r="L531" s="131">
        <v>0</v>
      </c>
      <c r="M531" s="161" t="s">
        <v>2</v>
      </c>
      <c r="N531" s="162"/>
      <c r="O531" s="162" t="s">
        <v>1681</v>
      </c>
      <c r="P531" s="132" t="s">
        <v>1596</v>
      </c>
      <c r="Q531" s="163" t="str">
        <f>MaBM</f>
        <v>CTDS</v>
      </c>
      <c r="R531" s="163" t="str">
        <f>MaKhoa</f>
        <v>KCT</v>
      </c>
      <c r="S531" s="125" t="str">
        <f t="shared" si="8"/>
        <v>KCT-CTDS</v>
      </c>
      <c r="T531" s="164"/>
      <c r="U531" s="164"/>
      <c r="V531" s="164"/>
      <c r="W531" s="164" t="s">
        <v>20</v>
      </c>
      <c r="X531" s="164"/>
      <c r="Y531" s="164"/>
      <c r="Z531" s="164"/>
      <c r="AA531" s="164"/>
      <c r="AB531" s="164"/>
      <c r="AC531" s="164"/>
      <c r="AD531" s="164"/>
      <c r="AE531" s="164"/>
      <c r="AF531" s="164"/>
      <c r="AG531" s="164"/>
      <c r="AH531" s="164"/>
      <c r="AI531" s="164"/>
      <c r="AJ531" s="164"/>
      <c r="AK531" s="164"/>
      <c r="AL531" s="164"/>
      <c r="AM531" s="164"/>
      <c r="AN531" s="164"/>
      <c r="AO531" s="164"/>
      <c r="AP531" s="164"/>
      <c r="AQ531" s="164"/>
      <c r="AR531" s="164"/>
      <c r="AS531" s="164"/>
      <c r="AT531" s="164"/>
      <c r="AU531" s="164"/>
      <c r="AV531" s="164"/>
      <c r="AW531" s="164"/>
      <c r="AX531" s="164"/>
      <c r="AY531" s="164"/>
      <c r="AZ531" s="164"/>
      <c r="BA531" s="164"/>
      <c r="BB531" s="164"/>
      <c r="BC531" s="164"/>
      <c r="BD531" s="164"/>
      <c r="BE531" s="164"/>
    </row>
    <row r="532" spans="1:57" x14ac:dyDescent="0.25">
      <c r="A532" s="126"/>
      <c r="B532" s="126" t="s">
        <v>1845</v>
      </c>
      <c r="C532" s="126"/>
      <c r="D532" s="126"/>
      <c r="E532" s="126"/>
      <c r="F532" s="127">
        <v>798</v>
      </c>
      <c r="G532" s="128" t="s">
        <v>1846</v>
      </c>
      <c r="H532" s="129">
        <v>1</v>
      </c>
      <c r="I532" s="130"/>
      <c r="J532" s="130">
        <v>30</v>
      </c>
      <c r="K532" s="130"/>
      <c r="L532" s="131">
        <v>0</v>
      </c>
      <c r="M532" s="161" t="s">
        <v>2</v>
      </c>
      <c r="N532" s="162"/>
      <c r="O532" s="162" t="s">
        <v>1681</v>
      </c>
      <c r="P532" s="132" t="s">
        <v>1596</v>
      </c>
      <c r="Q532" s="163" t="str">
        <f>MaBM</f>
        <v>CTDS</v>
      </c>
      <c r="R532" s="163" t="str">
        <f>MaKhoa</f>
        <v>KCT</v>
      </c>
      <c r="S532" s="125" t="str">
        <f t="shared" si="8"/>
        <v>KCT-CTDS</v>
      </c>
      <c r="T532" s="164"/>
      <c r="U532" s="164"/>
      <c r="V532" s="164"/>
      <c r="W532" s="164"/>
      <c r="X532" s="164"/>
      <c r="Y532" s="164"/>
      <c r="Z532" s="164"/>
      <c r="AA532" s="164"/>
      <c r="AB532" s="164"/>
      <c r="AC532" s="164"/>
      <c r="AD532" s="164"/>
      <c r="AE532" s="164"/>
      <c r="AF532" s="164"/>
      <c r="AG532" s="164"/>
      <c r="AH532" s="164"/>
      <c r="AI532" s="164"/>
      <c r="AJ532" s="164"/>
      <c r="AK532" s="164"/>
      <c r="AL532" s="164"/>
      <c r="AM532" s="164"/>
      <c r="AN532" s="164"/>
      <c r="AO532" s="164"/>
      <c r="AP532" s="164"/>
      <c r="AQ532" s="164"/>
      <c r="AR532" s="164"/>
      <c r="AS532" s="164"/>
      <c r="AT532" s="164"/>
      <c r="AU532" s="164"/>
      <c r="AV532" s="164"/>
      <c r="AW532" s="164"/>
      <c r="AX532" s="164"/>
      <c r="AY532" s="164"/>
      <c r="AZ532" s="164"/>
      <c r="BA532" s="164"/>
      <c r="BB532" s="164"/>
      <c r="BC532" s="164"/>
      <c r="BD532" s="164"/>
      <c r="BE532" s="164"/>
    </row>
    <row r="533" spans="1:57" x14ac:dyDescent="0.25">
      <c r="A533" s="126" t="s">
        <v>1837</v>
      </c>
      <c r="B533" s="126" t="s">
        <v>1837</v>
      </c>
      <c r="C533" s="126" t="s">
        <v>1837</v>
      </c>
      <c r="D533" s="126"/>
      <c r="E533" s="126"/>
      <c r="F533" s="127">
        <v>792</v>
      </c>
      <c r="G533" s="128" t="s">
        <v>1838</v>
      </c>
      <c r="H533" s="129">
        <v>2</v>
      </c>
      <c r="I533" s="130">
        <v>30</v>
      </c>
      <c r="J533" s="130"/>
      <c r="K533" s="130"/>
      <c r="L533" s="131">
        <v>0</v>
      </c>
      <c r="M533" s="165" t="s">
        <v>1484</v>
      </c>
      <c r="N533" s="162">
        <v>75</v>
      </c>
      <c r="O533" s="162" t="s">
        <v>1614</v>
      </c>
      <c r="P533" s="132" t="s">
        <v>1596</v>
      </c>
      <c r="Q533" s="163" t="str">
        <f>MaBM</f>
        <v>CTKC</v>
      </c>
      <c r="R533" s="163" t="str">
        <f>MaKhoa</f>
        <v>KCT</v>
      </c>
      <c r="S533" s="125" t="str">
        <f t="shared" si="8"/>
        <v>KCT-CTKC</v>
      </c>
      <c r="T533" s="164" t="s">
        <v>21</v>
      </c>
      <c r="U533" s="164" t="s">
        <v>21</v>
      </c>
      <c r="V533" s="164" t="s">
        <v>21</v>
      </c>
      <c r="W533" s="164" t="s">
        <v>21</v>
      </c>
      <c r="X533" s="164" t="s">
        <v>21</v>
      </c>
      <c r="Y533" s="164"/>
      <c r="Z533" s="164" t="s">
        <v>21</v>
      </c>
      <c r="AA533" s="164"/>
      <c r="AB533" s="164"/>
      <c r="AC533" s="164"/>
      <c r="AD533" s="164"/>
      <c r="AE533" s="164"/>
      <c r="AF533" s="164"/>
      <c r="AG533" s="164"/>
      <c r="AH533" s="164"/>
      <c r="AI533" s="164"/>
      <c r="AJ533" s="164"/>
      <c r="AK533" s="164"/>
      <c r="AL533" s="164"/>
      <c r="AM533" s="164"/>
      <c r="AN533" s="164"/>
      <c r="AO533" s="164"/>
      <c r="AP533" s="164"/>
      <c r="AQ533" s="164"/>
      <c r="AR533" s="164"/>
      <c r="AS533" s="164"/>
      <c r="AT533" s="164"/>
      <c r="AU533" s="164"/>
      <c r="AV533" s="164"/>
      <c r="AW533" s="164"/>
      <c r="AX533" s="164"/>
      <c r="AY533" s="164"/>
      <c r="AZ533" s="164"/>
      <c r="BA533" s="164"/>
      <c r="BB533" s="164"/>
      <c r="BC533" s="164"/>
      <c r="BD533" s="164"/>
      <c r="BE533" s="164"/>
    </row>
    <row r="534" spans="1:57" x14ac:dyDescent="0.25">
      <c r="A534" s="126" t="s">
        <v>167</v>
      </c>
      <c r="B534" s="126"/>
      <c r="C534" s="126"/>
      <c r="D534" s="126"/>
      <c r="E534" s="126"/>
      <c r="F534" s="127">
        <v>71</v>
      </c>
      <c r="G534" s="128" t="s">
        <v>168</v>
      </c>
      <c r="H534" s="129">
        <v>4</v>
      </c>
      <c r="I534" s="130">
        <v>60</v>
      </c>
      <c r="J534" s="130"/>
      <c r="K534" s="130"/>
      <c r="L534" s="131">
        <v>0</v>
      </c>
      <c r="M534" s="161" t="s">
        <v>1511</v>
      </c>
      <c r="N534" s="162"/>
      <c r="O534" s="162" t="s">
        <v>1614</v>
      </c>
      <c r="P534" s="132" t="s">
        <v>1596</v>
      </c>
      <c r="Q534" s="163" t="str">
        <f>MaBM</f>
        <v>CTKC</v>
      </c>
      <c r="R534" s="163" t="str">
        <f>MaKhoa</f>
        <v>KCT</v>
      </c>
      <c r="S534" s="125" t="str">
        <f t="shared" si="8"/>
        <v>KCT-CTKC</v>
      </c>
      <c r="T534" s="164" t="s">
        <v>20</v>
      </c>
      <c r="U534" s="164" t="s">
        <v>20</v>
      </c>
      <c r="V534" s="164" t="s">
        <v>20</v>
      </c>
      <c r="W534" s="164" t="s">
        <v>20</v>
      </c>
      <c r="X534" s="164" t="s">
        <v>20</v>
      </c>
      <c r="Y534" s="164" t="s">
        <v>20</v>
      </c>
      <c r="Z534" s="164" t="s">
        <v>20</v>
      </c>
      <c r="AA534" s="164"/>
      <c r="AB534" s="164"/>
      <c r="AC534" s="164"/>
      <c r="AD534" s="164"/>
      <c r="AE534" s="164"/>
      <c r="AF534" s="164"/>
      <c r="AG534" s="164"/>
      <c r="AH534" s="164"/>
      <c r="AI534" s="164"/>
      <c r="AJ534" s="164"/>
      <c r="AK534" s="164"/>
      <c r="AL534" s="164"/>
      <c r="AM534" s="164"/>
      <c r="AN534" s="164"/>
      <c r="AO534" s="164"/>
      <c r="AP534" s="164"/>
      <c r="AQ534" s="164"/>
      <c r="AR534" s="164"/>
      <c r="AS534" s="164"/>
      <c r="AT534" s="164"/>
      <c r="AU534" s="164"/>
      <c r="AV534" s="164"/>
      <c r="AW534" s="164"/>
      <c r="AX534" s="164"/>
      <c r="AY534" s="164"/>
      <c r="AZ534" s="164"/>
      <c r="BA534" s="164"/>
      <c r="BB534" s="164"/>
      <c r="BC534" s="164"/>
      <c r="BD534" s="164"/>
      <c r="BE534" s="164"/>
    </row>
    <row r="535" spans="1:57" x14ac:dyDescent="0.25">
      <c r="A535" s="126"/>
      <c r="B535" s="126" t="s">
        <v>170</v>
      </c>
      <c r="C535" s="126" t="s">
        <v>170</v>
      </c>
      <c r="D535" s="126"/>
      <c r="E535" s="126"/>
      <c r="F535" s="127">
        <v>72</v>
      </c>
      <c r="G535" s="128" t="s">
        <v>168</v>
      </c>
      <c r="H535" s="129">
        <v>2</v>
      </c>
      <c r="I535" s="130">
        <v>30</v>
      </c>
      <c r="J535" s="130"/>
      <c r="K535" s="130"/>
      <c r="L535" s="131">
        <v>0</v>
      </c>
      <c r="M535" s="161" t="s">
        <v>1511</v>
      </c>
      <c r="N535" s="162"/>
      <c r="O535" s="162" t="s">
        <v>1614</v>
      </c>
      <c r="P535" s="132" t="s">
        <v>1596</v>
      </c>
      <c r="Q535" s="163" t="str">
        <f>MaBM</f>
        <v>CTKC</v>
      </c>
      <c r="R535" s="163" t="str">
        <f>MaKhoa</f>
        <v>KCT</v>
      </c>
      <c r="S535" s="125" t="str">
        <f t="shared" si="8"/>
        <v>KCT-CTKC</v>
      </c>
      <c r="T535" s="164"/>
      <c r="U535" s="164"/>
      <c r="V535" s="164"/>
      <c r="W535" s="164"/>
      <c r="X535" s="164"/>
      <c r="Y535" s="164"/>
      <c r="Z535" s="164"/>
      <c r="AA535" s="164"/>
      <c r="AB535" s="164"/>
      <c r="AC535" s="164"/>
      <c r="AD535" s="164"/>
      <c r="AE535" s="164"/>
      <c r="AF535" s="164"/>
      <c r="AG535" s="164"/>
      <c r="AH535" s="164"/>
      <c r="AI535" s="164"/>
      <c r="AJ535" s="164"/>
      <c r="AK535" s="164"/>
      <c r="AL535" s="164"/>
      <c r="AM535" s="164"/>
      <c r="AN535" s="164"/>
      <c r="AO535" s="164"/>
      <c r="AP535" s="164"/>
      <c r="AQ535" s="164"/>
      <c r="AR535" s="164"/>
      <c r="AS535" s="164"/>
      <c r="AT535" s="164"/>
      <c r="AU535" s="164"/>
      <c r="AV535" s="164"/>
      <c r="AW535" s="164"/>
      <c r="AX535" s="164"/>
      <c r="AY535" s="164"/>
      <c r="AZ535" s="164"/>
      <c r="BA535" s="164"/>
      <c r="BB535" s="164"/>
      <c r="BC535" s="164"/>
      <c r="BD535" s="164"/>
      <c r="BE535" s="164"/>
    </row>
    <row r="536" spans="1:57" x14ac:dyDescent="0.25">
      <c r="A536" s="126"/>
      <c r="B536" s="126"/>
      <c r="C536" s="126"/>
      <c r="D536" s="126" t="s">
        <v>171</v>
      </c>
      <c r="E536" s="126"/>
      <c r="F536" s="127">
        <v>73</v>
      </c>
      <c r="G536" s="128" t="s">
        <v>168</v>
      </c>
      <c r="H536" s="129">
        <v>3</v>
      </c>
      <c r="I536" s="130">
        <v>45</v>
      </c>
      <c r="J536" s="130"/>
      <c r="K536" s="130"/>
      <c r="L536" s="131">
        <v>0</v>
      </c>
      <c r="M536" s="161" t="s">
        <v>1511</v>
      </c>
      <c r="N536" s="162"/>
      <c r="O536" s="162" t="s">
        <v>1614</v>
      </c>
      <c r="P536" s="132" t="s">
        <v>1596</v>
      </c>
      <c r="Q536" s="163" t="str">
        <f>MaBM</f>
        <v>CTKC</v>
      </c>
      <c r="R536" s="163" t="str">
        <f>MaKhoa</f>
        <v>KCT</v>
      </c>
      <c r="S536" s="125" t="str">
        <f t="shared" si="8"/>
        <v>KCT-CTKC</v>
      </c>
      <c r="T536" s="164"/>
      <c r="U536" s="164"/>
      <c r="V536" s="164"/>
      <c r="W536" s="164"/>
      <c r="X536" s="164"/>
      <c r="Y536" s="164"/>
      <c r="Z536" s="164"/>
      <c r="AA536" s="164"/>
      <c r="AB536" s="164"/>
      <c r="AC536" s="164"/>
      <c r="AD536" s="164"/>
      <c r="AE536" s="164"/>
      <c r="AF536" s="164"/>
      <c r="AG536" s="164"/>
      <c r="AH536" s="164"/>
      <c r="AI536" s="164"/>
      <c r="AJ536" s="164"/>
      <c r="AK536" s="164"/>
      <c r="AL536" s="164"/>
      <c r="AM536" s="164"/>
      <c r="AN536" s="164" t="s">
        <v>20</v>
      </c>
      <c r="AO536" s="164" t="s">
        <v>20</v>
      </c>
      <c r="AP536" s="164" t="s">
        <v>20</v>
      </c>
      <c r="AQ536" s="164"/>
      <c r="AR536" s="164" t="s">
        <v>20</v>
      </c>
      <c r="AS536" s="164"/>
      <c r="AT536" s="164"/>
      <c r="AU536" s="164"/>
      <c r="AV536" s="164"/>
      <c r="AW536" s="164"/>
      <c r="AX536" s="164"/>
      <c r="AY536" s="164"/>
      <c r="AZ536" s="164"/>
      <c r="BA536" s="164"/>
      <c r="BB536" s="164"/>
      <c r="BC536" s="164"/>
      <c r="BD536" s="164"/>
      <c r="BE536" s="164"/>
    </row>
    <row r="537" spans="1:57" x14ac:dyDescent="0.25">
      <c r="A537" s="126" t="s">
        <v>260</v>
      </c>
      <c r="B537" s="126" t="s">
        <v>260</v>
      </c>
      <c r="C537" s="126"/>
      <c r="D537" s="126"/>
      <c r="E537" s="126"/>
      <c r="F537" s="127">
        <v>122</v>
      </c>
      <c r="G537" s="128" t="s">
        <v>168</v>
      </c>
      <c r="H537" s="129">
        <v>2</v>
      </c>
      <c r="I537" s="130">
        <v>30</v>
      </c>
      <c r="J537" s="130"/>
      <c r="K537" s="130"/>
      <c r="L537" s="131">
        <v>0</v>
      </c>
      <c r="M537" s="161" t="s">
        <v>1511</v>
      </c>
      <c r="N537" s="162"/>
      <c r="O537" s="162" t="s">
        <v>1614</v>
      </c>
      <c r="P537" s="132" t="s">
        <v>1596</v>
      </c>
      <c r="Q537" s="163" t="str">
        <f>MaBM</f>
        <v>CTKC</v>
      </c>
      <c r="R537" s="163" t="str">
        <f>MaKhoa</f>
        <v>KCT</v>
      </c>
      <c r="S537" s="125" t="str">
        <f t="shared" si="8"/>
        <v>KCT-CTKC</v>
      </c>
      <c r="T537" s="164"/>
      <c r="U537" s="164"/>
      <c r="V537" s="164"/>
      <c r="W537" s="164"/>
      <c r="X537" s="164"/>
      <c r="Y537" s="164"/>
      <c r="Z537" s="164"/>
      <c r="AA537" s="164"/>
      <c r="AB537" s="164"/>
      <c r="AC537" s="164"/>
      <c r="AD537" s="164" t="s">
        <v>20</v>
      </c>
      <c r="AE537" s="164"/>
      <c r="AF537" s="164"/>
      <c r="AG537" s="164"/>
      <c r="AH537" s="164"/>
      <c r="AI537" s="164"/>
      <c r="AJ537" s="164"/>
      <c r="AK537" s="164"/>
      <c r="AL537" s="164"/>
      <c r="AM537" s="164"/>
      <c r="AN537" s="164"/>
      <c r="AO537" s="164"/>
      <c r="AP537" s="164"/>
      <c r="AQ537" s="164"/>
      <c r="AR537" s="164"/>
      <c r="AS537" s="164"/>
      <c r="AT537" s="164"/>
      <c r="AU537" s="164"/>
      <c r="AV537" s="164"/>
      <c r="AW537" s="164"/>
      <c r="AX537" s="164"/>
      <c r="AY537" s="164"/>
      <c r="AZ537" s="164"/>
      <c r="BA537" s="164"/>
      <c r="BB537" s="164"/>
      <c r="BC537" s="164"/>
      <c r="BD537" s="164"/>
      <c r="BE537" s="164"/>
    </row>
    <row r="538" spans="1:57" x14ac:dyDescent="0.25">
      <c r="A538" s="126" t="s">
        <v>1528</v>
      </c>
      <c r="B538" s="126" t="s">
        <v>1528</v>
      </c>
      <c r="C538" s="126" t="s">
        <v>1528</v>
      </c>
      <c r="D538" s="126" t="s">
        <v>1795</v>
      </c>
      <c r="E538" s="126" t="s">
        <v>1795</v>
      </c>
      <c r="F538" s="127">
        <v>746</v>
      </c>
      <c r="G538" s="128" t="s">
        <v>1796</v>
      </c>
      <c r="H538" s="129">
        <v>1</v>
      </c>
      <c r="I538" s="130"/>
      <c r="J538" s="130"/>
      <c r="K538" s="130">
        <v>45</v>
      </c>
      <c r="L538" s="131">
        <v>0</v>
      </c>
      <c r="M538" s="161" t="s">
        <v>1511</v>
      </c>
      <c r="N538" s="162"/>
      <c r="O538" s="162" t="s">
        <v>1614</v>
      </c>
      <c r="P538" s="132" t="s">
        <v>1596</v>
      </c>
      <c r="Q538" s="163" t="str">
        <f>MaBM</f>
        <v>CTKC</v>
      </c>
      <c r="R538" s="163" t="str">
        <f>MaKhoa</f>
        <v>KCT</v>
      </c>
      <c r="S538" s="125" t="str">
        <f t="shared" si="8"/>
        <v>KCT-CTKC</v>
      </c>
      <c r="T538" s="164" t="s">
        <v>20</v>
      </c>
      <c r="U538" s="164" t="s">
        <v>20</v>
      </c>
      <c r="V538" s="164" t="s">
        <v>20</v>
      </c>
      <c r="W538" s="164" t="s">
        <v>20</v>
      </c>
      <c r="X538" s="164" t="s">
        <v>20</v>
      </c>
      <c r="Y538" s="164"/>
      <c r="Z538" s="164" t="s">
        <v>20</v>
      </c>
      <c r="AA538" s="164"/>
      <c r="AB538" s="164"/>
      <c r="AC538" s="164"/>
      <c r="AD538" s="164"/>
      <c r="AE538" s="164"/>
      <c r="AF538" s="164"/>
      <c r="AG538" s="164"/>
      <c r="AH538" s="164"/>
      <c r="AI538" s="164"/>
      <c r="AJ538" s="164"/>
      <c r="AK538" s="164"/>
      <c r="AL538" s="164"/>
      <c r="AM538" s="164"/>
      <c r="AN538" s="164" t="s">
        <v>20</v>
      </c>
      <c r="AO538" s="164" t="s">
        <v>20</v>
      </c>
      <c r="AP538" s="164" t="s">
        <v>20</v>
      </c>
      <c r="AQ538" s="164"/>
      <c r="AR538" s="164"/>
      <c r="AS538" s="164"/>
      <c r="AT538" s="164"/>
      <c r="AU538" s="164"/>
      <c r="AV538" s="164"/>
      <c r="AW538" s="164"/>
      <c r="AX538" s="164"/>
      <c r="AY538" s="164"/>
      <c r="AZ538" s="164"/>
      <c r="BA538" s="164"/>
      <c r="BB538" s="164"/>
      <c r="BC538" s="164"/>
      <c r="BD538" s="164"/>
      <c r="BE538" s="164"/>
    </row>
    <row r="539" spans="1:57" x14ac:dyDescent="0.25">
      <c r="A539" s="126" t="s">
        <v>1530</v>
      </c>
      <c r="B539" s="126" t="s">
        <v>1530</v>
      </c>
      <c r="C539" s="126"/>
      <c r="D539" s="126" t="s">
        <v>1847</v>
      </c>
      <c r="E539" s="126"/>
      <c r="F539" s="127">
        <v>799</v>
      </c>
      <c r="G539" s="128" t="s">
        <v>1796</v>
      </c>
      <c r="H539" s="129">
        <v>1</v>
      </c>
      <c r="I539" s="130"/>
      <c r="J539" s="130"/>
      <c r="K539" s="130">
        <v>45</v>
      </c>
      <c r="L539" s="131">
        <v>0</v>
      </c>
      <c r="M539" s="161" t="s">
        <v>1511</v>
      </c>
      <c r="N539" s="162"/>
      <c r="O539" s="162" t="s">
        <v>1614</v>
      </c>
      <c r="P539" s="132" t="s">
        <v>1596</v>
      </c>
      <c r="Q539" s="163" t="str">
        <f>MaBM</f>
        <v>CTKC</v>
      </c>
      <c r="R539" s="163" t="str">
        <f>MaKhoa</f>
        <v>KCT</v>
      </c>
      <c r="S539" s="125" t="str">
        <f t="shared" si="8"/>
        <v>KCT-CTKC</v>
      </c>
      <c r="T539" s="164"/>
      <c r="U539" s="164"/>
      <c r="V539" s="164"/>
      <c r="W539" s="164"/>
      <c r="X539" s="164"/>
      <c r="Y539" s="164" t="s">
        <v>20</v>
      </c>
      <c r="Z539" s="164"/>
      <c r="AA539" s="164"/>
      <c r="AB539" s="164"/>
      <c r="AC539" s="164"/>
      <c r="AD539" s="164"/>
      <c r="AE539" s="164"/>
      <c r="AF539" s="164"/>
      <c r="AG539" s="164"/>
      <c r="AH539" s="164"/>
      <c r="AI539" s="164"/>
      <c r="AJ539" s="164"/>
      <c r="AK539" s="164"/>
      <c r="AL539" s="164"/>
      <c r="AM539" s="164"/>
      <c r="AN539" s="164"/>
      <c r="AO539" s="164"/>
      <c r="AP539" s="164"/>
      <c r="AQ539" s="164"/>
      <c r="AR539" s="164" t="s">
        <v>20</v>
      </c>
      <c r="AS539" s="164"/>
      <c r="AT539" s="164"/>
      <c r="AU539" s="164"/>
      <c r="AV539" s="164"/>
      <c r="AW539" s="164"/>
      <c r="AX539" s="164"/>
      <c r="AY539" s="164"/>
      <c r="AZ539" s="164"/>
      <c r="BA539" s="164"/>
      <c r="BB539" s="164"/>
      <c r="BC539" s="164"/>
      <c r="BD539" s="164"/>
      <c r="BE539" s="164"/>
    </row>
    <row r="540" spans="1:57" x14ac:dyDescent="0.25">
      <c r="A540" s="126" t="s">
        <v>447</v>
      </c>
      <c r="B540" s="126" t="s">
        <v>447</v>
      </c>
      <c r="C540" s="126" t="s">
        <v>447</v>
      </c>
      <c r="D540" s="126"/>
      <c r="E540" s="126"/>
      <c r="F540" s="127">
        <v>213</v>
      </c>
      <c r="G540" s="128" t="s">
        <v>448</v>
      </c>
      <c r="H540" s="129">
        <v>2</v>
      </c>
      <c r="I540" s="130">
        <v>30</v>
      </c>
      <c r="J540" s="130"/>
      <c r="K540" s="130"/>
      <c r="L540" s="131">
        <v>0</v>
      </c>
      <c r="M540" s="165" t="s">
        <v>1484</v>
      </c>
      <c r="N540" s="162">
        <v>90</v>
      </c>
      <c r="O540" s="162" t="s">
        <v>1614</v>
      </c>
      <c r="P540" s="132" t="s">
        <v>1596</v>
      </c>
      <c r="Q540" s="163" t="str">
        <f>MaBM</f>
        <v>CTKC</v>
      </c>
      <c r="R540" s="163" t="str">
        <f>MaKhoa</f>
        <v>KCT</v>
      </c>
      <c r="S540" s="125" t="str">
        <f t="shared" si="8"/>
        <v>KCT-CTKC</v>
      </c>
      <c r="T540" s="164" t="s">
        <v>21</v>
      </c>
      <c r="U540" s="164" t="s">
        <v>21</v>
      </c>
      <c r="V540" s="164" t="s">
        <v>21</v>
      </c>
      <c r="W540" s="164" t="s">
        <v>21</v>
      </c>
      <c r="X540" s="164" t="s">
        <v>21</v>
      </c>
      <c r="Y540" s="164" t="s">
        <v>21</v>
      </c>
      <c r="Z540" s="164" t="s">
        <v>21</v>
      </c>
      <c r="AA540" s="164"/>
      <c r="AB540" s="164"/>
      <c r="AC540" s="164"/>
      <c r="AD540" s="164"/>
      <c r="AE540" s="164"/>
      <c r="AF540" s="164"/>
      <c r="AG540" s="164"/>
      <c r="AH540" s="164"/>
      <c r="AI540" s="164"/>
      <c r="AJ540" s="164"/>
      <c r="AK540" s="164"/>
      <c r="AL540" s="164"/>
      <c r="AM540" s="164"/>
      <c r="AN540" s="164"/>
      <c r="AO540" s="164"/>
      <c r="AP540" s="164"/>
      <c r="AQ540" s="164"/>
      <c r="AR540" s="164"/>
      <c r="AS540" s="164"/>
      <c r="AT540" s="164"/>
      <c r="AU540" s="164"/>
      <c r="AV540" s="164"/>
      <c r="AW540" s="164"/>
      <c r="AX540" s="164"/>
      <c r="AY540" s="164"/>
      <c r="AZ540" s="164"/>
      <c r="BA540" s="164"/>
      <c r="BB540" s="164"/>
      <c r="BC540" s="164"/>
      <c r="BD540" s="164"/>
      <c r="BE540" s="164"/>
    </row>
    <row r="541" spans="1:57" x14ac:dyDescent="0.25">
      <c r="A541" s="126" t="s">
        <v>198</v>
      </c>
      <c r="B541" s="126"/>
      <c r="C541" s="126"/>
      <c r="D541" s="126"/>
      <c r="E541" s="126"/>
      <c r="F541" s="127">
        <v>87</v>
      </c>
      <c r="G541" s="128" t="s">
        <v>1621</v>
      </c>
      <c r="H541" s="129">
        <v>3</v>
      </c>
      <c r="I541" s="130">
        <v>45</v>
      </c>
      <c r="J541" s="130"/>
      <c r="K541" s="130"/>
      <c r="L541" s="131">
        <v>0</v>
      </c>
      <c r="M541" s="165" t="s">
        <v>1484</v>
      </c>
      <c r="N541" s="162">
        <v>90</v>
      </c>
      <c r="O541" s="162" t="s">
        <v>1614</v>
      </c>
      <c r="P541" s="132" t="s">
        <v>1596</v>
      </c>
      <c r="Q541" s="163" t="str">
        <f>MaBM</f>
        <v>CTKC</v>
      </c>
      <c r="R541" s="163" t="str">
        <f>MaKhoa</f>
        <v>KCT</v>
      </c>
      <c r="S541" s="125" t="str">
        <f t="shared" si="8"/>
        <v>KCT-CTKC</v>
      </c>
      <c r="T541" s="164" t="s">
        <v>20</v>
      </c>
      <c r="U541" s="164"/>
      <c r="V541" s="164" t="s">
        <v>20</v>
      </c>
      <c r="W541" s="164"/>
      <c r="X541" s="164" t="s">
        <v>20</v>
      </c>
      <c r="Y541" s="164"/>
      <c r="Z541" s="164" t="s">
        <v>20</v>
      </c>
      <c r="AA541" s="164"/>
      <c r="AB541" s="164"/>
      <c r="AC541" s="164"/>
      <c r="AD541" s="164"/>
      <c r="AE541" s="164"/>
      <c r="AF541" s="164"/>
      <c r="AG541" s="164"/>
      <c r="AH541" s="164"/>
      <c r="AI541" s="164"/>
      <c r="AJ541" s="164"/>
      <c r="AK541" s="164"/>
      <c r="AL541" s="164"/>
      <c r="AM541" s="164"/>
      <c r="AN541" s="164"/>
      <c r="AO541" s="164"/>
      <c r="AP541" s="164"/>
      <c r="AQ541" s="164"/>
      <c r="AR541" s="164"/>
      <c r="AS541" s="164"/>
      <c r="AT541" s="164"/>
      <c r="AU541" s="164"/>
      <c r="AV541" s="164"/>
      <c r="AW541" s="164"/>
      <c r="AX541" s="164"/>
      <c r="AY541" s="164"/>
      <c r="AZ541" s="164"/>
      <c r="BA541" s="164"/>
      <c r="BB541" s="164"/>
      <c r="BC541" s="164"/>
      <c r="BD541" s="164"/>
      <c r="BE541" s="164"/>
    </row>
    <row r="542" spans="1:57" x14ac:dyDescent="0.25">
      <c r="A542" s="126" t="s">
        <v>3239</v>
      </c>
      <c r="B542" s="126"/>
      <c r="C542" s="126"/>
      <c r="D542" s="126"/>
      <c r="E542" s="126"/>
      <c r="F542" s="127">
        <v>87</v>
      </c>
      <c r="G542" s="128" t="s">
        <v>3238</v>
      </c>
      <c r="H542" s="129">
        <v>3</v>
      </c>
      <c r="I542" s="130">
        <v>45</v>
      </c>
      <c r="J542" s="130"/>
      <c r="K542" s="130"/>
      <c r="L542" s="131">
        <v>0</v>
      </c>
      <c r="M542" s="165" t="s">
        <v>1484</v>
      </c>
      <c r="N542" s="162">
        <v>90</v>
      </c>
      <c r="O542" s="162" t="s">
        <v>1614</v>
      </c>
      <c r="P542" s="132" t="s">
        <v>1596</v>
      </c>
      <c r="Q542" s="163" t="str">
        <f>MaBM</f>
        <v>CTKC</v>
      </c>
      <c r="R542" s="163" t="str">
        <f>MaKhoa</f>
        <v>KCT</v>
      </c>
      <c r="S542" s="125" t="str">
        <f t="shared" ref="S542" si="9">+R542&amp;"-"&amp;Q542</f>
        <v>KCT-CTKC</v>
      </c>
      <c r="T542" s="164"/>
      <c r="U542" s="164" t="s">
        <v>20</v>
      </c>
      <c r="V542" s="164"/>
      <c r="W542" s="164" t="s">
        <v>20</v>
      </c>
      <c r="X542" s="164"/>
      <c r="Y542" s="164"/>
      <c r="Z542" s="164"/>
      <c r="AA542" s="164"/>
      <c r="AB542" s="164"/>
      <c r="AC542" s="164"/>
      <c r="AD542" s="164"/>
      <c r="AE542" s="164"/>
      <c r="AF542" s="164"/>
      <c r="AG542" s="164"/>
      <c r="AH542" s="164"/>
      <c r="AI542" s="164"/>
      <c r="AJ542" s="164"/>
      <c r="AK542" s="164"/>
      <c r="AL542" s="164"/>
      <c r="AM542" s="164"/>
      <c r="AN542" s="164"/>
      <c r="AO542" s="164"/>
      <c r="AP542" s="164"/>
      <c r="AQ542" s="164"/>
      <c r="AR542" s="164"/>
      <c r="AS542" s="164"/>
      <c r="AT542" s="164"/>
      <c r="AU542" s="164"/>
      <c r="AV542" s="164"/>
      <c r="AW542" s="164"/>
      <c r="AX542" s="164"/>
      <c r="AY542" s="164"/>
      <c r="AZ542" s="164"/>
      <c r="BA542" s="164"/>
      <c r="BB542" s="164"/>
      <c r="BC542" s="164"/>
      <c r="BD542" s="164"/>
      <c r="BE542" s="164"/>
    </row>
    <row r="543" spans="1:57" x14ac:dyDescent="0.25">
      <c r="A543" s="126" t="s">
        <v>199</v>
      </c>
      <c r="B543" s="126"/>
      <c r="C543" s="126"/>
      <c r="D543" s="126"/>
      <c r="E543" s="126"/>
      <c r="F543" s="127">
        <v>88</v>
      </c>
      <c r="G543" s="128" t="s">
        <v>1621</v>
      </c>
      <c r="H543" s="129">
        <v>3</v>
      </c>
      <c r="I543" s="130">
        <v>45</v>
      </c>
      <c r="J543" s="130"/>
      <c r="K543" s="130"/>
      <c r="L543" s="131">
        <v>0</v>
      </c>
      <c r="M543" s="165" t="s">
        <v>1484</v>
      </c>
      <c r="N543" s="162">
        <v>90</v>
      </c>
      <c r="O543" s="162" t="s">
        <v>1614</v>
      </c>
      <c r="P543" s="132" t="s">
        <v>1596</v>
      </c>
      <c r="Q543" s="163" t="str">
        <f>MaBM</f>
        <v>CTKC</v>
      </c>
      <c r="R543" s="163" t="str">
        <f>MaKhoa</f>
        <v>KCT</v>
      </c>
      <c r="S543" s="125" t="str">
        <f t="shared" si="8"/>
        <v>KCT-CTKC</v>
      </c>
      <c r="T543" s="164"/>
      <c r="U543" s="164"/>
      <c r="V543" s="164"/>
      <c r="W543" s="164"/>
      <c r="X543" s="164"/>
      <c r="Y543" s="164" t="s">
        <v>20</v>
      </c>
      <c r="Z543" s="164"/>
      <c r="AA543" s="164"/>
      <c r="AB543" s="164"/>
      <c r="AC543" s="164"/>
      <c r="AD543" s="164"/>
      <c r="AE543" s="164"/>
      <c r="AF543" s="164"/>
      <c r="AG543" s="164"/>
      <c r="AH543" s="164"/>
      <c r="AI543" s="164"/>
      <c r="AJ543" s="164"/>
      <c r="AK543" s="164"/>
      <c r="AL543" s="164"/>
      <c r="AM543" s="164"/>
      <c r="AN543" s="164"/>
      <c r="AO543" s="164"/>
      <c r="AP543" s="164"/>
      <c r="AQ543" s="164"/>
      <c r="AR543" s="164"/>
      <c r="AS543" s="164"/>
      <c r="AT543" s="164"/>
      <c r="AU543" s="164"/>
      <c r="AV543" s="164"/>
      <c r="AW543" s="164"/>
      <c r="AX543" s="164"/>
      <c r="AY543" s="164"/>
      <c r="AZ543" s="164"/>
      <c r="BA543" s="164"/>
      <c r="BB543" s="164"/>
      <c r="BC543" s="164"/>
      <c r="BD543" s="164"/>
      <c r="BE543" s="164"/>
    </row>
    <row r="544" spans="1:57" x14ac:dyDescent="0.25">
      <c r="A544" s="126"/>
      <c r="B544" s="126" t="s">
        <v>200</v>
      </c>
      <c r="C544" s="126" t="s">
        <v>1622</v>
      </c>
      <c r="D544" s="126"/>
      <c r="E544" s="126" t="s">
        <v>201</v>
      </c>
      <c r="F544" s="127">
        <v>89</v>
      </c>
      <c r="G544" s="128" t="s">
        <v>1621</v>
      </c>
      <c r="H544" s="129">
        <v>2</v>
      </c>
      <c r="I544" s="130">
        <v>30</v>
      </c>
      <c r="J544" s="130"/>
      <c r="K544" s="130"/>
      <c r="L544" s="131">
        <v>0</v>
      </c>
      <c r="M544" s="165" t="s">
        <v>1484</v>
      </c>
      <c r="N544" s="162">
        <v>90</v>
      </c>
      <c r="O544" s="162" t="s">
        <v>1614</v>
      </c>
      <c r="P544" s="132" t="s">
        <v>1596</v>
      </c>
      <c r="Q544" s="163" t="str">
        <f>MaBM</f>
        <v>CTKC</v>
      </c>
      <c r="R544" s="163" t="str">
        <f>MaKhoa</f>
        <v>KCT</v>
      </c>
      <c r="S544" s="125" t="str">
        <f t="shared" si="8"/>
        <v>KCT-CTKC</v>
      </c>
      <c r="T544" s="164"/>
      <c r="U544" s="164"/>
      <c r="V544" s="164"/>
      <c r="W544" s="164"/>
      <c r="X544" s="164"/>
      <c r="Y544" s="164"/>
      <c r="Z544" s="164"/>
      <c r="AA544" s="164"/>
      <c r="AB544" s="164"/>
      <c r="AC544" s="164"/>
      <c r="AD544" s="164"/>
      <c r="AE544" s="164"/>
      <c r="AF544" s="164"/>
      <c r="AG544" s="164"/>
      <c r="AH544" s="164"/>
      <c r="AI544" s="164"/>
      <c r="AJ544" s="164"/>
      <c r="AK544" s="164"/>
      <c r="AL544" s="164"/>
      <c r="AM544" s="164"/>
      <c r="AN544" s="164"/>
      <c r="AO544" s="164"/>
      <c r="AP544" s="164"/>
      <c r="AQ544" s="164"/>
      <c r="AR544" s="164"/>
      <c r="AS544" s="164"/>
      <c r="AT544" s="164"/>
      <c r="AU544" s="164"/>
      <c r="AV544" s="164"/>
      <c r="AW544" s="164"/>
      <c r="AX544" s="164"/>
      <c r="AY544" s="164"/>
      <c r="AZ544" s="164"/>
      <c r="BA544" s="164"/>
      <c r="BB544" s="164"/>
      <c r="BC544" s="164"/>
      <c r="BD544" s="164"/>
      <c r="BE544" s="164"/>
    </row>
    <row r="545" spans="1:57" x14ac:dyDescent="0.25">
      <c r="A545" s="126"/>
      <c r="B545" s="126" t="s">
        <v>202</v>
      </c>
      <c r="C545" s="126"/>
      <c r="D545" s="126"/>
      <c r="E545" s="126" t="s">
        <v>203</v>
      </c>
      <c r="F545" s="127">
        <v>90</v>
      </c>
      <c r="G545" s="128" t="s">
        <v>1621</v>
      </c>
      <c r="H545" s="129">
        <v>2</v>
      </c>
      <c r="I545" s="130">
        <v>30</v>
      </c>
      <c r="J545" s="130"/>
      <c r="K545" s="130"/>
      <c r="L545" s="131">
        <v>0</v>
      </c>
      <c r="M545" s="165" t="s">
        <v>1484</v>
      </c>
      <c r="N545" s="162">
        <v>90</v>
      </c>
      <c r="O545" s="162" t="s">
        <v>1614</v>
      </c>
      <c r="P545" s="132" t="s">
        <v>1596</v>
      </c>
      <c r="Q545" s="163" t="str">
        <f>MaBM</f>
        <v>CTKC</v>
      </c>
      <c r="R545" s="163" t="str">
        <f>MaKhoa</f>
        <v>KCT</v>
      </c>
      <c r="S545" s="125" t="str">
        <f t="shared" si="8"/>
        <v>KCT-CTKC</v>
      </c>
      <c r="T545" s="164"/>
      <c r="U545" s="164"/>
      <c r="V545" s="164"/>
      <c r="W545" s="164"/>
      <c r="X545" s="164"/>
      <c r="Y545" s="164"/>
      <c r="Z545" s="164"/>
      <c r="AA545" s="164"/>
      <c r="AB545" s="164"/>
      <c r="AC545" s="164"/>
      <c r="AD545" s="164"/>
      <c r="AE545" s="164"/>
      <c r="AF545" s="164"/>
      <c r="AG545" s="164"/>
      <c r="AH545" s="164"/>
      <c r="AI545" s="164"/>
      <c r="AJ545" s="164"/>
      <c r="AK545" s="164"/>
      <c r="AL545" s="164"/>
      <c r="AM545" s="164"/>
      <c r="AN545" s="164"/>
      <c r="AO545" s="164"/>
      <c r="AP545" s="164"/>
      <c r="AQ545" s="164"/>
      <c r="AR545" s="164"/>
      <c r="AS545" s="164"/>
      <c r="AT545" s="164"/>
      <c r="AU545" s="164"/>
      <c r="AV545" s="164"/>
      <c r="AW545" s="164"/>
      <c r="AX545" s="164"/>
      <c r="AY545" s="164"/>
      <c r="AZ545" s="164"/>
      <c r="BA545" s="164"/>
      <c r="BB545" s="164"/>
      <c r="BC545" s="164"/>
      <c r="BD545" s="164"/>
      <c r="BE545" s="164"/>
    </row>
    <row r="546" spans="1:57" x14ac:dyDescent="0.25">
      <c r="A546" s="126"/>
      <c r="B546" s="126"/>
      <c r="C546" s="126"/>
      <c r="D546" s="126" t="s">
        <v>204</v>
      </c>
      <c r="E546" s="126"/>
      <c r="F546" s="127">
        <v>91</v>
      </c>
      <c r="G546" s="128" t="s">
        <v>1621</v>
      </c>
      <c r="H546" s="129">
        <v>2</v>
      </c>
      <c r="I546" s="130">
        <v>30</v>
      </c>
      <c r="J546" s="130"/>
      <c r="K546" s="130"/>
      <c r="L546" s="131">
        <v>0</v>
      </c>
      <c r="M546" s="165" t="s">
        <v>1484</v>
      </c>
      <c r="N546" s="162">
        <v>90</v>
      </c>
      <c r="O546" s="162" t="s">
        <v>1614</v>
      </c>
      <c r="P546" s="132" t="s">
        <v>1596</v>
      </c>
      <c r="Q546" s="163" t="str">
        <f>MaBM</f>
        <v>CTKC</v>
      </c>
      <c r="R546" s="163" t="str">
        <f>MaKhoa</f>
        <v>KCT</v>
      </c>
      <c r="S546" s="125" t="str">
        <f t="shared" si="8"/>
        <v>KCT-CTKC</v>
      </c>
      <c r="T546" s="164"/>
      <c r="U546" s="164"/>
      <c r="V546" s="164"/>
      <c r="W546" s="164"/>
      <c r="X546" s="164"/>
      <c r="Y546" s="164"/>
      <c r="Z546" s="164"/>
      <c r="AA546" s="164"/>
      <c r="AB546" s="164"/>
      <c r="AC546" s="164"/>
      <c r="AD546" s="164"/>
      <c r="AE546" s="164"/>
      <c r="AF546" s="164"/>
      <c r="AG546" s="164"/>
      <c r="AH546" s="164"/>
      <c r="AI546" s="164"/>
      <c r="AJ546" s="164"/>
      <c r="AK546" s="164"/>
      <c r="AL546" s="164"/>
      <c r="AM546" s="164"/>
      <c r="AN546" s="164" t="s">
        <v>20</v>
      </c>
      <c r="AO546" s="164" t="s">
        <v>20</v>
      </c>
      <c r="AP546" s="164" t="s">
        <v>20</v>
      </c>
      <c r="AQ546" s="164"/>
      <c r="AR546" s="164"/>
      <c r="AS546" s="164"/>
      <c r="AT546" s="164"/>
      <c r="AU546" s="164"/>
      <c r="AV546" s="164"/>
      <c r="AW546" s="164"/>
      <c r="AX546" s="164"/>
      <c r="AY546" s="164"/>
      <c r="AZ546" s="164"/>
      <c r="BA546" s="164"/>
      <c r="BB546" s="164"/>
      <c r="BC546" s="164"/>
      <c r="BD546" s="164"/>
      <c r="BE546" s="164"/>
    </row>
    <row r="547" spans="1:57" x14ac:dyDescent="0.25">
      <c r="A547" s="126"/>
      <c r="B547" s="126"/>
      <c r="C547" s="126"/>
      <c r="D547" s="126" t="s">
        <v>205</v>
      </c>
      <c r="E547" s="126"/>
      <c r="F547" s="127">
        <v>92</v>
      </c>
      <c r="G547" s="128" t="s">
        <v>1621</v>
      </c>
      <c r="H547" s="129">
        <v>2</v>
      </c>
      <c r="I547" s="130">
        <v>30</v>
      </c>
      <c r="J547" s="130"/>
      <c r="K547" s="130"/>
      <c r="L547" s="131">
        <v>0</v>
      </c>
      <c r="M547" s="165" t="s">
        <v>1484</v>
      </c>
      <c r="N547" s="162">
        <v>90</v>
      </c>
      <c r="O547" s="162" t="s">
        <v>1614</v>
      </c>
      <c r="P547" s="132" t="s">
        <v>1596</v>
      </c>
      <c r="Q547" s="163" t="str">
        <f>MaBM</f>
        <v>CTKC</v>
      </c>
      <c r="R547" s="163" t="str">
        <f>MaKhoa</f>
        <v>KCT</v>
      </c>
      <c r="S547" s="125" t="str">
        <f t="shared" si="8"/>
        <v>KCT-CTKC</v>
      </c>
      <c r="T547" s="164"/>
      <c r="U547" s="164"/>
      <c r="V547" s="164"/>
      <c r="W547" s="164"/>
      <c r="X547" s="164"/>
      <c r="Y547" s="164"/>
      <c r="Z547" s="164"/>
      <c r="AA547" s="164"/>
      <c r="AB547" s="164"/>
      <c r="AC547" s="164"/>
      <c r="AD547" s="164"/>
      <c r="AE547" s="164"/>
      <c r="AF547" s="164"/>
      <c r="AG547" s="164"/>
      <c r="AH547" s="164"/>
      <c r="AI547" s="164"/>
      <c r="AJ547" s="164"/>
      <c r="AK547" s="164"/>
      <c r="AL547" s="164"/>
      <c r="AM547" s="164"/>
      <c r="AN547" s="164"/>
      <c r="AO547" s="164"/>
      <c r="AP547" s="164"/>
      <c r="AQ547" s="164"/>
      <c r="AR547" s="164" t="s">
        <v>20</v>
      </c>
      <c r="AS547" s="164"/>
      <c r="AT547" s="164"/>
      <c r="AU547" s="164"/>
      <c r="AV547" s="164"/>
      <c r="AW547" s="164"/>
      <c r="AX547" s="164"/>
      <c r="AY547" s="164"/>
      <c r="AZ547" s="164"/>
      <c r="BA547" s="164"/>
      <c r="BB547" s="164"/>
      <c r="BC547" s="164"/>
      <c r="BD547" s="164"/>
      <c r="BE547" s="164"/>
    </row>
    <row r="548" spans="1:57" x14ac:dyDescent="0.25">
      <c r="A548" s="126" t="s">
        <v>206</v>
      </c>
      <c r="B548" s="126"/>
      <c r="C548" s="126"/>
      <c r="D548" s="126" t="s">
        <v>207</v>
      </c>
      <c r="E548" s="126"/>
      <c r="F548" s="127">
        <v>93</v>
      </c>
      <c r="G548" s="128" t="s">
        <v>1623</v>
      </c>
      <c r="H548" s="129">
        <v>2</v>
      </c>
      <c r="I548" s="130">
        <v>30</v>
      </c>
      <c r="J548" s="130"/>
      <c r="K548" s="130"/>
      <c r="L548" s="131">
        <v>0</v>
      </c>
      <c r="M548" s="165" t="s">
        <v>1484</v>
      </c>
      <c r="N548" s="162">
        <v>60</v>
      </c>
      <c r="O548" s="162" t="s">
        <v>1650</v>
      </c>
      <c r="P548" s="132" t="s">
        <v>1596</v>
      </c>
      <c r="Q548" s="163" t="str">
        <f>MaBM</f>
        <v>CTDD</v>
      </c>
      <c r="R548" s="163" t="str">
        <f>MaKhoa</f>
        <v>KCT</v>
      </c>
      <c r="S548" s="125" t="str">
        <f t="shared" si="8"/>
        <v>KCT-CTDD</v>
      </c>
      <c r="T548" s="164"/>
      <c r="U548" s="164"/>
      <c r="V548" s="164"/>
      <c r="W548" s="164"/>
      <c r="X548" s="164"/>
      <c r="Y548" s="164" t="s">
        <v>20</v>
      </c>
      <c r="Z548" s="164"/>
      <c r="AA548" s="164"/>
      <c r="AB548" s="164"/>
      <c r="AC548" s="164"/>
      <c r="AD548" s="164"/>
      <c r="AE548" s="164"/>
      <c r="AF548" s="164"/>
      <c r="AG548" s="164"/>
      <c r="AH548" s="164"/>
      <c r="AI548" s="164"/>
      <c r="AJ548" s="164"/>
      <c r="AK548" s="164"/>
      <c r="AL548" s="164"/>
      <c r="AM548" s="164"/>
      <c r="AN548" s="164"/>
      <c r="AO548" s="164"/>
      <c r="AP548" s="164"/>
      <c r="AQ548" s="164"/>
      <c r="AR548" s="164" t="s">
        <v>20</v>
      </c>
      <c r="AS548" s="164"/>
      <c r="AT548" s="164"/>
      <c r="AU548" s="164"/>
      <c r="AV548" s="164"/>
      <c r="AW548" s="164"/>
      <c r="AX548" s="164"/>
      <c r="AY548" s="164"/>
      <c r="AZ548" s="164"/>
      <c r="BA548" s="164"/>
      <c r="BB548" s="164"/>
      <c r="BC548" s="164"/>
      <c r="BD548" s="164"/>
      <c r="BE548" s="164"/>
    </row>
    <row r="549" spans="1:57" x14ac:dyDescent="0.25">
      <c r="A549" s="126" t="s">
        <v>193</v>
      </c>
      <c r="B549" s="126"/>
      <c r="C549" s="126"/>
      <c r="D549" s="126" t="s">
        <v>194</v>
      </c>
      <c r="E549" s="126"/>
      <c r="F549" s="127">
        <v>85</v>
      </c>
      <c r="G549" s="128" t="s">
        <v>195</v>
      </c>
      <c r="H549" s="129">
        <v>2</v>
      </c>
      <c r="I549" s="130">
        <v>30</v>
      </c>
      <c r="J549" s="130"/>
      <c r="K549" s="130"/>
      <c r="L549" s="131">
        <v>0</v>
      </c>
      <c r="M549" s="165" t="s">
        <v>1484</v>
      </c>
      <c r="N549" s="162">
        <v>75</v>
      </c>
      <c r="O549" s="162" t="s">
        <v>1614</v>
      </c>
      <c r="P549" s="132" t="s">
        <v>1596</v>
      </c>
      <c r="Q549" s="163" t="str">
        <f>MaBM</f>
        <v>CTKC</v>
      </c>
      <c r="R549" s="163" t="str">
        <f>MaKhoa</f>
        <v>KCT</v>
      </c>
      <c r="S549" s="125" t="str">
        <f t="shared" si="8"/>
        <v>KCT-CTKC</v>
      </c>
      <c r="T549" s="164" t="s">
        <v>20</v>
      </c>
      <c r="U549" s="164"/>
      <c r="V549" s="164" t="s">
        <v>20</v>
      </c>
      <c r="W549" s="164"/>
      <c r="X549" s="164" t="s">
        <v>20</v>
      </c>
      <c r="Y549" s="164"/>
      <c r="Z549" s="164" t="s">
        <v>20</v>
      </c>
      <c r="AA549" s="164"/>
      <c r="AB549" s="164"/>
      <c r="AC549" s="164"/>
      <c r="AD549" s="164"/>
      <c r="AE549" s="164"/>
      <c r="AF549" s="164"/>
      <c r="AG549" s="164"/>
      <c r="AH549" s="164"/>
      <c r="AI549" s="164"/>
      <c r="AJ549" s="164"/>
      <c r="AK549" s="164"/>
      <c r="AL549" s="164"/>
      <c r="AM549" s="164"/>
      <c r="AN549" s="164" t="s">
        <v>20</v>
      </c>
      <c r="AO549" s="164" t="s">
        <v>20</v>
      </c>
      <c r="AP549" s="164" t="s">
        <v>20</v>
      </c>
      <c r="AQ549" s="164"/>
      <c r="AR549" s="164"/>
      <c r="AS549" s="164"/>
      <c r="AT549" s="164"/>
      <c r="AU549" s="164"/>
      <c r="AV549" s="164"/>
      <c r="AW549" s="164"/>
      <c r="AX549" s="164"/>
      <c r="AY549" s="164"/>
      <c r="AZ549" s="164"/>
      <c r="BA549" s="164"/>
      <c r="BB549" s="164"/>
      <c r="BC549" s="164"/>
      <c r="BD549" s="164"/>
      <c r="BE549" s="164"/>
    </row>
    <row r="550" spans="1:57" x14ac:dyDescent="0.25">
      <c r="A550" s="126" t="s">
        <v>3240</v>
      </c>
      <c r="B550" s="126"/>
      <c r="C550" s="126"/>
      <c r="D550" s="126" t="s">
        <v>3241</v>
      </c>
      <c r="E550" s="126"/>
      <c r="F550" s="127">
        <v>85</v>
      </c>
      <c r="G550" s="128" t="s">
        <v>3242</v>
      </c>
      <c r="H550" s="129">
        <v>2</v>
      </c>
      <c r="I550" s="130">
        <v>30</v>
      </c>
      <c r="J550" s="130"/>
      <c r="K550" s="130"/>
      <c r="L550" s="131">
        <v>0</v>
      </c>
      <c r="M550" s="165" t="s">
        <v>1484</v>
      </c>
      <c r="N550" s="162">
        <v>75</v>
      </c>
      <c r="O550" s="162" t="s">
        <v>1614</v>
      </c>
      <c r="P550" s="132" t="s">
        <v>1596</v>
      </c>
      <c r="Q550" s="163" t="str">
        <f>MaBM</f>
        <v>CTKC</v>
      </c>
      <c r="R550" s="163" t="str">
        <f>MaKhoa</f>
        <v>KCT</v>
      </c>
      <c r="S550" s="125" t="str">
        <f t="shared" ref="S550" si="10">+R550&amp;"-"&amp;Q550</f>
        <v>KCT-CTKC</v>
      </c>
      <c r="T550" s="164"/>
      <c r="U550" s="164" t="s">
        <v>20</v>
      </c>
      <c r="V550" s="164"/>
      <c r="W550" s="164" t="s">
        <v>20</v>
      </c>
      <c r="X550" s="164"/>
      <c r="Y550" s="164"/>
      <c r="Z550" s="164"/>
      <c r="AA550" s="164"/>
      <c r="AB550" s="164"/>
      <c r="AC550" s="164"/>
      <c r="AD550" s="164"/>
      <c r="AE550" s="164"/>
      <c r="AF550" s="164"/>
      <c r="AG550" s="164"/>
      <c r="AH550" s="164"/>
      <c r="AI550" s="164"/>
      <c r="AJ550" s="164"/>
      <c r="AK550" s="164"/>
      <c r="AL550" s="164"/>
      <c r="AM550" s="164"/>
      <c r="AN550" s="164" t="s">
        <v>20</v>
      </c>
      <c r="AO550" s="164" t="s">
        <v>20</v>
      </c>
      <c r="AP550" s="164" t="s">
        <v>20</v>
      </c>
      <c r="AQ550" s="164"/>
      <c r="AR550" s="164"/>
      <c r="AS550" s="164"/>
      <c r="AT550" s="164"/>
      <c r="AU550" s="164"/>
      <c r="AV550" s="164"/>
      <c r="AW550" s="164"/>
      <c r="AX550" s="164"/>
      <c r="AY550" s="164"/>
      <c r="AZ550" s="164"/>
      <c r="BA550" s="164"/>
      <c r="BB550" s="164"/>
      <c r="BC550" s="164"/>
      <c r="BD550" s="164"/>
      <c r="BE550" s="164"/>
    </row>
    <row r="551" spans="1:57" x14ac:dyDescent="0.25">
      <c r="A551" s="126" t="s">
        <v>196</v>
      </c>
      <c r="B551" s="126"/>
      <c r="C551" s="126"/>
      <c r="D551" s="126" t="s">
        <v>197</v>
      </c>
      <c r="E551" s="126"/>
      <c r="F551" s="127">
        <v>86</v>
      </c>
      <c r="G551" s="128" t="s">
        <v>195</v>
      </c>
      <c r="H551" s="129">
        <v>2</v>
      </c>
      <c r="I551" s="130">
        <v>30</v>
      </c>
      <c r="J551" s="130"/>
      <c r="K551" s="130"/>
      <c r="L551" s="131">
        <v>0</v>
      </c>
      <c r="M551" s="165" t="s">
        <v>1484</v>
      </c>
      <c r="N551" s="162">
        <v>75</v>
      </c>
      <c r="O551" s="162" t="s">
        <v>1614</v>
      </c>
      <c r="P551" s="132" t="s">
        <v>1596</v>
      </c>
      <c r="Q551" s="163" t="str">
        <f>MaBM</f>
        <v>CTKC</v>
      </c>
      <c r="R551" s="163" t="str">
        <f>MaKhoa</f>
        <v>KCT</v>
      </c>
      <c r="S551" s="125" t="str">
        <f t="shared" si="8"/>
        <v>KCT-CTKC</v>
      </c>
      <c r="T551" s="164"/>
      <c r="U551" s="164"/>
      <c r="V551" s="164"/>
      <c r="W551" s="164"/>
      <c r="X551" s="164"/>
      <c r="Y551" s="164" t="s">
        <v>20</v>
      </c>
      <c r="Z551" s="164"/>
      <c r="AA551" s="164"/>
      <c r="AB551" s="164"/>
      <c r="AC551" s="164"/>
      <c r="AD551" s="164"/>
      <c r="AE551" s="164"/>
      <c r="AF551" s="164"/>
      <c r="AG551" s="164"/>
      <c r="AH551" s="164"/>
      <c r="AI551" s="164"/>
      <c r="AJ551" s="164"/>
      <c r="AK551" s="164"/>
      <c r="AL551" s="164"/>
      <c r="AM551" s="164"/>
      <c r="AN551" s="164"/>
      <c r="AO551" s="164"/>
      <c r="AP551" s="164"/>
      <c r="AQ551" s="164"/>
      <c r="AR551" s="164" t="s">
        <v>20</v>
      </c>
      <c r="AS551" s="164"/>
      <c r="AT551" s="164"/>
      <c r="AU551" s="164"/>
      <c r="AV551" s="164"/>
      <c r="AW551" s="164"/>
      <c r="AX551" s="164"/>
      <c r="AY551" s="164"/>
      <c r="AZ551" s="164"/>
      <c r="BA551" s="164"/>
      <c r="BB551" s="164"/>
      <c r="BC551" s="164"/>
      <c r="BD551" s="164"/>
      <c r="BE551" s="164"/>
    </row>
    <row r="552" spans="1:57" x14ac:dyDescent="0.25">
      <c r="A552" s="126" t="s">
        <v>355</v>
      </c>
      <c r="B552" s="126"/>
      <c r="C552" s="126"/>
      <c r="D552" s="126" t="s">
        <v>356</v>
      </c>
      <c r="E552" s="126"/>
      <c r="F552" s="127">
        <v>160</v>
      </c>
      <c r="G552" s="134" t="s">
        <v>1647</v>
      </c>
      <c r="H552" s="129">
        <v>3</v>
      </c>
      <c r="I552" s="130">
        <v>45</v>
      </c>
      <c r="J552" s="130"/>
      <c r="K552" s="130"/>
      <c r="L552" s="131">
        <v>0</v>
      </c>
      <c r="M552" s="165" t="s">
        <v>1484</v>
      </c>
      <c r="N552" s="162">
        <v>90</v>
      </c>
      <c r="O552" s="162" t="s">
        <v>1614</v>
      </c>
      <c r="P552" s="132" t="s">
        <v>1596</v>
      </c>
      <c r="Q552" s="163" t="str">
        <f>MaBM</f>
        <v>CTKC</v>
      </c>
      <c r="R552" s="163" t="str">
        <f>MaKhoa</f>
        <v>KCT</v>
      </c>
      <c r="S552" s="125" t="str">
        <f t="shared" si="8"/>
        <v>KCT-CTKC</v>
      </c>
      <c r="T552" s="164"/>
      <c r="U552" s="164"/>
      <c r="V552" s="164"/>
      <c r="W552" s="164"/>
      <c r="X552" s="164"/>
      <c r="Y552" s="164"/>
      <c r="Z552" s="164"/>
      <c r="AA552" s="164"/>
      <c r="AB552" s="164"/>
      <c r="AC552" s="164"/>
      <c r="AD552" s="164"/>
      <c r="AE552" s="164"/>
      <c r="AF552" s="164"/>
      <c r="AG552" s="164"/>
      <c r="AH552" s="164"/>
      <c r="AI552" s="164" t="s">
        <v>20</v>
      </c>
      <c r="AJ552" s="164"/>
      <c r="AK552" s="164"/>
      <c r="AL552" s="164"/>
      <c r="AM552" s="164"/>
      <c r="AN552" s="164"/>
      <c r="AO552" s="164"/>
      <c r="AP552" s="164"/>
      <c r="AQ552" s="164"/>
      <c r="AR552" s="164"/>
      <c r="AS552" s="164"/>
      <c r="AT552" s="164"/>
      <c r="AU552" s="164"/>
      <c r="AV552" s="164"/>
      <c r="AW552" s="164"/>
      <c r="AX552" s="164"/>
      <c r="AY552" s="164"/>
      <c r="AZ552" s="164"/>
      <c r="BA552" s="164"/>
      <c r="BB552" s="164" t="s">
        <v>20</v>
      </c>
      <c r="BC552" s="164"/>
      <c r="BD552" s="164"/>
      <c r="BE552" s="164"/>
    </row>
    <row r="553" spans="1:57" x14ac:dyDescent="0.25">
      <c r="A553" s="126" t="s">
        <v>1993</v>
      </c>
      <c r="B553" s="126"/>
      <c r="C553" s="126"/>
      <c r="D553" s="126"/>
      <c r="E553" s="126"/>
      <c r="F553" s="127">
        <v>890</v>
      </c>
      <c r="G553" s="128" t="s">
        <v>1994</v>
      </c>
      <c r="H553" s="129">
        <v>1</v>
      </c>
      <c r="I553" s="130"/>
      <c r="J553" s="130">
        <v>30</v>
      </c>
      <c r="K553" s="130"/>
      <c r="L553" s="131">
        <v>0</v>
      </c>
      <c r="M553" s="161" t="s">
        <v>2</v>
      </c>
      <c r="N553" s="162"/>
      <c r="O553" s="162" t="s">
        <v>1614</v>
      </c>
      <c r="P553" s="132" t="s">
        <v>1596</v>
      </c>
      <c r="Q553" s="163" t="str">
        <f>MaBM</f>
        <v>CTKC</v>
      </c>
      <c r="R553" s="163" t="str">
        <f>MaKhoa</f>
        <v>KCT</v>
      </c>
      <c r="S553" s="125" t="str">
        <f t="shared" si="8"/>
        <v>KCT-CTKC</v>
      </c>
      <c r="T553" s="164"/>
      <c r="U553" s="164"/>
      <c r="V553" s="164"/>
      <c r="W553" s="164"/>
      <c r="X553" s="164"/>
      <c r="Y553" s="164"/>
      <c r="Z553" s="164" t="s">
        <v>20</v>
      </c>
      <c r="AA553" s="164"/>
      <c r="AB553" s="164"/>
      <c r="AC553" s="164"/>
      <c r="AD553" s="164"/>
      <c r="AE553" s="164"/>
      <c r="AF553" s="164"/>
      <c r="AG553" s="164"/>
      <c r="AH553" s="164"/>
      <c r="AI553" s="164"/>
      <c r="AJ553" s="164"/>
      <c r="AK553" s="164"/>
      <c r="AL553" s="164"/>
      <c r="AM553" s="164"/>
      <c r="AN553" s="164"/>
      <c r="AO553" s="164"/>
      <c r="AP553" s="164"/>
      <c r="AQ553" s="164"/>
      <c r="AR553" s="164"/>
      <c r="AS553" s="164"/>
      <c r="AT553" s="164"/>
      <c r="AU553" s="164"/>
      <c r="AV553" s="164"/>
      <c r="AW553" s="164"/>
      <c r="AX553" s="164"/>
      <c r="AY553" s="164"/>
      <c r="AZ553" s="164"/>
      <c r="BA553" s="164"/>
      <c r="BB553" s="164"/>
      <c r="BC553" s="164"/>
      <c r="BD553" s="164"/>
      <c r="BE553" s="164"/>
    </row>
    <row r="554" spans="1:57" x14ac:dyDescent="0.25">
      <c r="A554" s="126" t="s">
        <v>1782</v>
      </c>
      <c r="B554" s="126"/>
      <c r="C554" s="126" t="s">
        <v>1783</v>
      </c>
      <c r="D554" s="126" t="s">
        <v>1784</v>
      </c>
      <c r="E554" s="126"/>
      <c r="F554" s="127">
        <v>742</v>
      </c>
      <c r="G554" s="128" t="s">
        <v>1785</v>
      </c>
      <c r="H554" s="129">
        <v>1</v>
      </c>
      <c r="I554" s="130"/>
      <c r="J554" s="130">
        <v>30</v>
      </c>
      <c r="K554" s="130"/>
      <c r="L554" s="131">
        <v>0</v>
      </c>
      <c r="M554" s="161" t="s">
        <v>2</v>
      </c>
      <c r="N554" s="162"/>
      <c r="O554" s="162" t="s">
        <v>1614</v>
      </c>
      <c r="P554" s="132" t="s">
        <v>1596</v>
      </c>
      <c r="Q554" s="163" t="str">
        <f>MaBM</f>
        <v>CTKC</v>
      </c>
      <c r="R554" s="163" t="str">
        <f>MaKhoa</f>
        <v>KCT</v>
      </c>
      <c r="S554" s="125" t="str">
        <f t="shared" si="8"/>
        <v>KCT-CTKC</v>
      </c>
      <c r="T554" s="164" t="s">
        <v>20</v>
      </c>
      <c r="U554" s="164" t="s">
        <v>20</v>
      </c>
      <c r="V554" s="164" t="s">
        <v>20</v>
      </c>
      <c r="W554" s="164" t="s">
        <v>20</v>
      </c>
      <c r="X554" s="164" t="s">
        <v>20</v>
      </c>
      <c r="Y554" s="164"/>
      <c r="Z554" s="164" t="s">
        <v>20</v>
      </c>
      <c r="AA554" s="164"/>
      <c r="AB554" s="164"/>
      <c r="AC554" s="164"/>
      <c r="AD554" s="164"/>
      <c r="AE554" s="164"/>
      <c r="AF554" s="164"/>
      <c r="AG554" s="164"/>
      <c r="AH554" s="164"/>
      <c r="AI554" s="164"/>
      <c r="AJ554" s="164"/>
      <c r="AK554" s="164"/>
      <c r="AL554" s="164"/>
      <c r="AM554" s="164"/>
      <c r="AN554" s="164" t="s">
        <v>20</v>
      </c>
      <c r="AO554" s="164" t="s">
        <v>20</v>
      </c>
      <c r="AP554" s="164" t="s">
        <v>20</v>
      </c>
      <c r="AQ554" s="164"/>
      <c r="AR554" s="164"/>
      <c r="AS554" s="164"/>
      <c r="AT554" s="164"/>
      <c r="AU554" s="164"/>
      <c r="AV554" s="164"/>
      <c r="AW554" s="164"/>
      <c r="AX554" s="164"/>
      <c r="AY554" s="164"/>
      <c r="AZ554" s="164"/>
      <c r="BA554" s="164"/>
      <c r="BB554" s="164"/>
      <c r="BC554" s="164"/>
      <c r="BD554" s="164"/>
      <c r="BE554" s="164"/>
    </row>
    <row r="555" spans="1:57" x14ac:dyDescent="0.25">
      <c r="A555" s="126" t="s">
        <v>1786</v>
      </c>
      <c r="B555" s="126"/>
      <c r="C555" s="126"/>
      <c r="D555" s="126" t="s">
        <v>1787</v>
      </c>
      <c r="E555" s="126"/>
      <c r="F555" s="127">
        <v>743</v>
      </c>
      <c r="G555" s="128" t="s">
        <v>1785</v>
      </c>
      <c r="H555" s="129">
        <v>1</v>
      </c>
      <c r="I555" s="130"/>
      <c r="J555" s="130">
        <v>30</v>
      </c>
      <c r="K555" s="130"/>
      <c r="L555" s="131">
        <v>0</v>
      </c>
      <c r="M555" s="161" t="s">
        <v>2</v>
      </c>
      <c r="N555" s="162"/>
      <c r="O555" s="162" t="s">
        <v>1614</v>
      </c>
      <c r="P555" s="132" t="s">
        <v>1596</v>
      </c>
      <c r="Q555" s="163" t="str">
        <f>MaBM</f>
        <v>CTKC</v>
      </c>
      <c r="R555" s="163" t="str">
        <f>MaKhoa</f>
        <v>KCT</v>
      </c>
      <c r="S555" s="125" t="str">
        <f t="shared" si="8"/>
        <v>KCT-CTKC</v>
      </c>
      <c r="T555" s="164"/>
      <c r="U555" s="164"/>
      <c r="V555" s="164"/>
      <c r="W555" s="164"/>
      <c r="X555" s="164"/>
      <c r="Y555" s="164" t="s">
        <v>20</v>
      </c>
      <c r="Z555" s="164"/>
      <c r="AA555" s="164"/>
      <c r="AB555" s="164"/>
      <c r="AC555" s="164"/>
      <c r="AD555" s="164"/>
      <c r="AE555" s="164"/>
      <c r="AF555" s="164"/>
      <c r="AG555" s="164"/>
      <c r="AH555" s="164"/>
      <c r="AI555" s="164"/>
      <c r="AJ555" s="164"/>
      <c r="AK555" s="164"/>
      <c r="AL555" s="164"/>
      <c r="AM555" s="164"/>
      <c r="AN555" s="164"/>
      <c r="AO555" s="164"/>
      <c r="AP555" s="164"/>
      <c r="AQ555" s="164"/>
      <c r="AR555" s="164" t="s">
        <v>20</v>
      </c>
      <c r="AS555" s="164"/>
      <c r="AT555" s="164"/>
      <c r="AU555" s="164"/>
      <c r="AV555" s="164"/>
      <c r="AW555" s="164"/>
      <c r="AX555" s="164"/>
      <c r="AY555" s="164"/>
      <c r="AZ555" s="164"/>
      <c r="BA555" s="164"/>
      <c r="BB555" s="164"/>
      <c r="BC555" s="164"/>
      <c r="BD555" s="164"/>
      <c r="BE555" s="164"/>
    </row>
    <row r="556" spans="1:57" x14ac:dyDescent="0.25">
      <c r="A556" s="126"/>
      <c r="B556" s="126" t="s">
        <v>1842</v>
      </c>
      <c r="C556" s="126"/>
      <c r="D556" s="126"/>
      <c r="E556" s="126"/>
      <c r="F556" s="127">
        <v>795</v>
      </c>
      <c r="G556" s="128" t="s">
        <v>1785</v>
      </c>
      <c r="H556" s="129">
        <v>3</v>
      </c>
      <c r="I556" s="130"/>
      <c r="J556" s="130">
        <v>90</v>
      </c>
      <c r="K556" s="130"/>
      <c r="L556" s="131">
        <v>0</v>
      </c>
      <c r="M556" s="161" t="s">
        <v>2</v>
      </c>
      <c r="N556" s="162"/>
      <c r="O556" s="162" t="s">
        <v>1614</v>
      </c>
      <c r="P556" s="132" t="s">
        <v>1596</v>
      </c>
      <c r="Q556" s="163" t="str">
        <f>MaBM</f>
        <v>CTKC</v>
      </c>
      <c r="R556" s="163" t="str">
        <f>MaKhoa</f>
        <v>KCT</v>
      </c>
      <c r="S556" s="125" t="str">
        <f t="shared" si="8"/>
        <v>KCT-CTKC</v>
      </c>
      <c r="T556" s="164"/>
      <c r="U556" s="164"/>
      <c r="V556" s="164"/>
      <c r="W556" s="164"/>
      <c r="X556" s="164"/>
      <c r="Y556" s="164"/>
      <c r="Z556" s="164"/>
      <c r="AA556" s="164"/>
      <c r="AB556" s="164"/>
      <c r="AC556" s="164"/>
      <c r="AD556" s="164"/>
      <c r="AE556" s="164"/>
      <c r="AF556" s="164"/>
      <c r="AG556" s="164"/>
      <c r="AH556" s="164"/>
      <c r="AI556" s="164"/>
      <c r="AJ556" s="164"/>
      <c r="AK556" s="164"/>
      <c r="AL556" s="164"/>
      <c r="AM556" s="164"/>
      <c r="AN556" s="164"/>
      <c r="AO556" s="164"/>
      <c r="AP556" s="164"/>
      <c r="AQ556" s="164"/>
      <c r="AR556" s="164"/>
      <c r="AS556" s="164"/>
      <c r="AT556" s="164"/>
      <c r="AU556" s="164"/>
      <c r="AV556" s="164"/>
      <c r="AW556" s="164"/>
      <c r="AX556" s="164"/>
      <c r="AY556" s="164"/>
      <c r="AZ556" s="164"/>
      <c r="BA556" s="164"/>
      <c r="BB556" s="164"/>
      <c r="BC556" s="164"/>
      <c r="BD556" s="164"/>
      <c r="BE556" s="164"/>
    </row>
    <row r="557" spans="1:57" x14ac:dyDescent="0.25">
      <c r="A557" s="126"/>
      <c r="B557" s="126" t="s">
        <v>1848</v>
      </c>
      <c r="C557" s="126"/>
      <c r="D557" s="126"/>
      <c r="E557" s="126"/>
      <c r="F557" s="127">
        <v>795</v>
      </c>
      <c r="G557" s="128" t="s">
        <v>1785</v>
      </c>
      <c r="H557" s="129">
        <v>3</v>
      </c>
      <c r="I557" s="130"/>
      <c r="J557" s="130">
        <v>90</v>
      </c>
      <c r="K557" s="130"/>
      <c r="L557" s="131">
        <v>0</v>
      </c>
      <c r="M557" s="161" t="s">
        <v>2</v>
      </c>
      <c r="N557" s="162"/>
      <c r="O557" s="162" t="s">
        <v>1614</v>
      </c>
      <c r="P557" s="132" t="s">
        <v>1596</v>
      </c>
      <c r="Q557" s="163" t="str">
        <f>MaBM</f>
        <v>CTKC</v>
      </c>
      <c r="R557" s="163" t="str">
        <f>MaKhoa</f>
        <v>KCT</v>
      </c>
      <c r="S557" s="125" t="str">
        <f t="shared" si="8"/>
        <v>KCT-CTKC</v>
      </c>
      <c r="T557" s="164"/>
      <c r="U557" s="164"/>
      <c r="V557" s="164"/>
      <c r="W557" s="164"/>
      <c r="X557" s="164"/>
      <c r="Y557" s="164"/>
      <c r="Z557" s="164"/>
      <c r="AA557" s="164"/>
      <c r="AB557" s="164"/>
      <c r="AC557" s="164"/>
      <c r="AD557" s="164"/>
      <c r="AE557" s="164"/>
      <c r="AF557" s="164"/>
      <c r="AG557" s="164"/>
      <c r="AH557" s="164"/>
      <c r="AI557" s="164"/>
      <c r="AJ557" s="164"/>
      <c r="AK557" s="164"/>
      <c r="AL557" s="164"/>
      <c r="AM557" s="164"/>
      <c r="AN557" s="164"/>
      <c r="AO557" s="164"/>
      <c r="AP557" s="164"/>
      <c r="AQ557" s="164"/>
      <c r="AR557" s="164"/>
      <c r="AS557" s="164"/>
      <c r="AT557" s="164"/>
      <c r="AU557" s="164"/>
      <c r="AV557" s="164"/>
      <c r="AW557" s="164"/>
      <c r="AX557" s="164"/>
      <c r="AY557" s="164"/>
      <c r="AZ557" s="164"/>
      <c r="BA557" s="164"/>
      <c r="BB557" s="164"/>
      <c r="BC557" s="164"/>
      <c r="BD557" s="164"/>
      <c r="BE557" s="164"/>
    </row>
    <row r="558" spans="1:57" x14ac:dyDescent="0.25">
      <c r="A558" s="126" t="s">
        <v>1991</v>
      </c>
      <c r="B558" s="126"/>
      <c r="C558" s="126"/>
      <c r="D558" s="126"/>
      <c r="E558" s="126"/>
      <c r="F558" s="127">
        <v>889</v>
      </c>
      <c r="G558" s="128" t="s">
        <v>1992</v>
      </c>
      <c r="H558" s="129">
        <v>1</v>
      </c>
      <c r="I558" s="130"/>
      <c r="J558" s="130">
        <v>30</v>
      </c>
      <c r="K558" s="130"/>
      <c r="L558" s="131">
        <v>0</v>
      </c>
      <c r="M558" s="161" t="s">
        <v>2</v>
      </c>
      <c r="N558" s="162"/>
      <c r="O558" s="162" t="s">
        <v>1614</v>
      </c>
      <c r="P558" s="132" t="s">
        <v>1596</v>
      </c>
      <c r="Q558" s="163" t="str">
        <f>MaBM</f>
        <v>CTKC</v>
      </c>
      <c r="R558" s="163" t="str">
        <f>MaKhoa</f>
        <v>KCT</v>
      </c>
      <c r="S558" s="125" t="str">
        <f t="shared" si="8"/>
        <v>KCT-CTKC</v>
      </c>
      <c r="T558" s="164"/>
      <c r="U558" s="164"/>
      <c r="V558" s="164"/>
      <c r="W558" s="164"/>
      <c r="X558" s="164"/>
      <c r="Y558" s="164"/>
      <c r="Z558" s="164" t="s">
        <v>20</v>
      </c>
      <c r="AA558" s="164"/>
      <c r="AB558" s="164"/>
      <c r="AC558" s="164"/>
      <c r="AD558" s="164"/>
      <c r="AE558" s="164"/>
      <c r="AF558" s="164"/>
      <c r="AG558" s="164"/>
      <c r="AH558" s="164"/>
      <c r="AI558" s="164"/>
      <c r="AJ558" s="164"/>
      <c r="AK558" s="164"/>
      <c r="AL558" s="164"/>
      <c r="AM558" s="164"/>
      <c r="AN558" s="164"/>
      <c r="AO558" s="164"/>
      <c r="AP558" s="164"/>
      <c r="AQ558" s="164"/>
      <c r="AR558" s="164"/>
      <c r="AS558" s="164"/>
      <c r="AT558" s="164"/>
      <c r="AU558" s="164"/>
      <c r="AV558" s="164"/>
      <c r="AW558" s="164"/>
      <c r="AX558" s="164"/>
      <c r="AY558" s="164"/>
      <c r="AZ558" s="164"/>
      <c r="BA558" s="164"/>
      <c r="BB558" s="164"/>
      <c r="BC558" s="164"/>
      <c r="BD558" s="164"/>
      <c r="BE558" s="164"/>
    </row>
    <row r="559" spans="1:57" x14ac:dyDescent="0.25">
      <c r="A559" s="126" t="s">
        <v>188</v>
      </c>
      <c r="B559" s="126"/>
      <c r="C559" s="126"/>
      <c r="D559" s="126" t="s">
        <v>189</v>
      </c>
      <c r="E559" s="126"/>
      <c r="F559" s="127">
        <v>83</v>
      </c>
      <c r="G559" s="128" t="s">
        <v>190</v>
      </c>
      <c r="H559" s="129">
        <v>3</v>
      </c>
      <c r="I559" s="130">
        <v>45</v>
      </c>
      <c r="J559" s="130"/>
      <c r="K559" s="130"/>
      <c r="L559" s="131">
        <v>0</v>
      </c>
      <c r="M559" s="165" t="s">
        <v>1484</v>
      </c>
      <c r="N559" s="162">
        <v>90</v>
      </c>
      <c r="O559" s="162" t="s">
        <v>1614</v>
      </c>
      <c r="P559" s="132" t="s">
        <v>1596</v>
      </c>
      <c r="Q559" s="163" t="str">
        <f>MaBM</f>
        <v>CTKC</v>
      </c>
      <c r="R559" s="163" t="str">
        <f>MaKhoa</f>
        <v>KCT</v>
      </c>
      <c r="S559" s="125" t="str">
        <f t="shared" si="8"/>
        <v>KCT-CTKC</v>
      </c>
      <c r="T559" s="164" t="s">
        <v>20</v>
      </c>
      <c r="U559" s="164" t="s">
        <v>20</v>
      </c>
      <c r="V559" s="164" t="s">
        <v>20</v>
      </c>
      <c r="W559" s="164" t="s">
        <v>20</v>
      </c>
      <c r="X559" s="164" t="s">
        <v>20</v>
      </c>
      <c r="Y559" s="164"/>
      <c r="Z559" s="164" t="s">
        <v>20</v>
      </c>
      <c r="AA559" s="164"/>
      <c r="AB559" s="164"/>
      <c r="AC559" s="164"/>
      <c r="AD559" s="164"/>
      <c r="AE559" s="164"/>
      <c r="AF559" s="164"/>
      <c r="AG559" s="164"/>
      <c r="AH559" s="164"/>
      <c r="AI559" s="164"/>
      <c r="AJ559" s="164"/>
      <c r="AK559" s="164"/>
      <c r="AL559" s="164"/>
      <c r="AM559" s="164"/>
      <c r="AN559" s="164" t="s">
        <v>20</v>
      </c>
      <c r="AO559" s="164" t="s">
        <v>20</v>
      </c>
      <c r="AP559" s="164" t="s">
        <v>20</v>
      </c>
      <c r="AQ559" s="164"/>
      <c r="AR559" s="164"/>
      <c r="AS559" s="164"/>
      <c r="AT559" s="164"/>
      <c r="AU559" s="164"/>
      <c r="AV559" s="164"/>
      <c r="AW559" s="164"/>
      <c r="AX559" s="164"/>
      <c r="AY559" s="164"/>
      <c r="AZ559" s="164"/>
      <c r="BA559" s="164"/>
      <c r="BB559" s="164"/>
      <c r="BC559" s="164"/>
      <c r="BD559" s="164"/>
      <c r="BE559" s="164"/>
    </row>
    <row r="560" spans="1:57" x14ac:dyDescent="0.25">
      <c r="A560" s="126" t="s">
        <v>191</v>
      </c>
      <c r="B560" s="126"/>
      <c r="C560" s="126"/>
      <c r="D560" s="126" t="s">
        <v>192</v>
      </c>
      <c r="E560" s="126"/>
      <c r="F560" s="127">
        <v>84</v>
      </c>
      <c r="G560" s="128" t="s">
        <v>190</v>
      </c>
      <c r="H560" s="129">
        <v>3</v>
      </c>
      <c r="I560" s="130">
        <v>45</v>
      </c>
      <c r="J560" s="130"/>
      <c r="K560" s="130"/>
      <c r="L560" s="131">
        <v>0</v>
      </c>
      <c r="M560" s="165" t="s">
        <v>1484</v>
      </c>
      <c r="N560" s="162">
        <v>90</v>
      </c>
      <c r="O560" s="162" t="s">
        <v>1614</v>
      </c>
      <c r="P560" s="132" t="s">
        <v>1596</v>
      </c>
      <c r="Q560" s="163" t="str">
        <f>MaBM</f>
        <v>CTKC</v>
      </c>
      <c r="R560" s="163" t="str">
        <f>MaKhoa</f>
        <v>KCT</v>
      </c>
      <c r="S560" s="125" t="str">
        <f t="shared" si="8"/>
        <v>KCT-CTKC</v>
      </c>
      <c r="T560" s="164"/>
      <c r="U560" s="164"/>
      <c r="V560" s="164"/>
      <c r="W560" s="164"/>
      <c r="X560" s="164"/>
      <c r="Y560" s="164" t="s">
        <v>20</v>
      </c>
      <c r="Z560" s="164"/>
      <c r="AA560" s="164"/>
      <c r="AB560" s="164"/>
      <c r="AC560" s="164"/>
      <c r="AD560" s="164"/>
      <c r="AE560" s="164"/>
      <c r="AF560" s="164"/>
      <c r="AG560" s="164"/>
      <c r="AH560" s="164"/>
      <c r="AI560" s="164"/>
      <c r="AJ560" s="164"/>
      <c r="AK560" s="164"/>
      <c r="AL560" s="164"/>
      <c r="AM560" s="164"/>
      <c r="AN560" s="164"/>
      <c r="AO560" s="164"/>
      <c r="AP560" s="164"/>
      <c r="AQ560" s="164"/>
      <c r="AR560" s="164" t="s">
        <v>20</v>
      </c>
      <c r="AS560" s="164"/>
      <c r="AT560" s="164"/>
      <c r="AU560" s="164"/>
      <c r="AV560" s="164"/>
      <c r="AW560" s="164"/>
      <c r="AX560" s="164"/>
      <c r="AY560" s="164"/>
      <c r="AZ560" s="164"/>
      <c r="BA560" s="164"/>
      <c r="BB560" s="164"/>
      <c r="BC560" s="164"/>
      <c r="BD560" s="164"/>
      <c r="BE560" s="164"/>
    </row>
    <row r="561" spans="1:57" x14ac:dyDescent="0.25">
      <c r="A561" s="126" t="s">
        <v>353</v>
      </c>
      <c r="B561" s="126"/>
      <c r="C561" s="126"/>
      <c r="D561" s="126" t="s">
        <v>354</v>
      </c>
      <c r="E561" s="126"/>
      <c r="F561" s="127">
        <v>159</v>
      </c>
      <c r="G561" s="128" t="s">
        <v>190</v>
      </c>
      <c r="H561" s="129">
        <v>2</v>
      </c>
      <c r="I561" s="130">
        <v>30</v>
      </c>
      <c r="J561" s="130"/>
      <c r="K561" s="130"/>
      <c r="L561" s="131">
        <v>0</v>
      </c>
      <c r="M561" s="165" t="s">
        <v>1484</v>
      </c>
      <c r="N561" s="162">
        <v>75</v>
      </c>
      <c r="O561" s="162" t="s">
        <v>1614</v>
      </c>
      <c r="P561" s="132" t="s">
        <v>1596</v>
      </c>
      <c r="Q561" s="163" t="str">
        <f>MaBM</f>
        <v>CTKC</v>
      </c>
      <c r="R561" s="163" t="str">
        <f>MaKhoa</f>
        <v>KCT</v>
      </c>
      <c r="S561" s="125" t="str">
        <f t="shared" si="8"/>
        <v>KCT-CTKC</v>
      </c>
      <c r="T561" s="164"/>
      <c r="U561" s="164"/>
      <c r="V561" s="164"/>
      <c r="W561" s="164"/>
      <c r="X561" s="164"/>
      <c r="Y561" s="164"/>
      <c r="Z561" s="164"/>
      <c r="AA561" s="164"/>
      <c r="AB561" s="164"/>
      <c r="AC561" s="164"/>
      <c r="AD561" s="164"/>
      <c r="AE561" s="164"/>
      <c r="AF561" s="164"/>
      <c r="AG561" s="164"/>
      <c r="AH561" s="164"/>
      <c r="AI561" s="164" t="s">
        <v>20</v>
      </c>
      <c r="AJ561" s="164"/>
      <c r="AK561" s="164"/>
      <c r="AL561" s="164"/>
      <c r="AM561" s="164"/>
      <c r="AN561" s="164"/>
      <c r="AO561" s="164"/>
      <c r="AP561" s="164"/>
      <c r="AQ561" s="164"/>
      <c r="AR561" s="164"/>
      <c r="AS561" s="164"/>
      <c r="AT561" s="164"/>
      <c r="AU561" s="164"/>
      <c r="AV561" s="164"/>
      <c r="AW561" s="164"/>
      <c r="AX561" s="164"/>
      <c r="AY561" s="164"/>
      <c r="AZ561" s="164"/>
      <c r="BA561" s="164"/>
      <c r="BB561" s="164" t="s">
        <v>20</v>
      </c>
      <c r="BC561" s="164"/>
      <c r="BD561" s="164"/>
      <c r="BE561" s="164"/>
    </row>
    <row r="562" spans="1:57" x14ac:dyDescent="0.25">
      <c r="A562" s="126"/>
      <c r="B562" s="126"/>
      <c r="C562" s="126" t="s">
        <v>1933</v>
      </c>
      <c r="D562" s="126"/>
      <c r="E562" s="126"/>
      <c r="F562" s="127">
        <v>858</v>
      </c>
      <c r="G562" s="128" t="s">
        <v>190</v>
      </c>
      <c r="H562" s="129">
        <v>2</v>
      </c>
      <c r="I562" s="130">
        <v>30</v>
      </c>
      <c r="J562" s="130"/>
      <c r="K562" s="130"/>
      <c r="L562" s="131">
        <v>0</v>
      </c>
      <c r="M562" s="165" t="s">
        <v>1484</v>
      </c>
      <c r="N562" s="162">
        <v>75</v>
      </c>
      <c r="O562" s="162" t="s">
        <v>1614</v>
      </c>
      <c r="P562" s="132" t="s">
        <v>1596</v>
      </c>
      <c r="Q562" s="163" t="str">
        <f>MaBM</f>
        <v>CTKC</v>
      </c>
      <c r="R562" s="163" t="str">
        <f>MaKhoa</f>
        <v>KCT</v>
      </c>
      <c r="S562" s="125" t="str">
        <f t="shared" si="8"/>
        <v>KCT-CTKC</v>
      </c>
      <c r="T562" s="164"/>
      <c r="U562" s="164"/>
      <c r="V562" s="164"/>
      <c r="W562" s="164"/>
      <c r="X562" s="164"/>
      <c r="Y562" s="164"/>
      <c r="Z562" s="164"/>
      <c r="AA562" s="164"/>
      <c r="AB562" s="164"/>
      <c r="AC562" s="164"/>
      <c r="AD562" s="164"/>
      <c r="AE562" s="164"/>
      <c r="AF562" s="164"/>
      <c r="AG562" s="164"/>
      <c r="AH562" s="164"/>
      <c r="AI562" s="164"/>
      <c r="AJ562" s="164"/>
      <c r="AK562" s="164"/>
      <c r="AL562" s="164"/>
      <c r="AM562" s="164"/>
      <c r="AN562" s="164"/>
      <c r="AO562" s="164"/>
      <c r="AP562" s="164"/>
      <c r="AQ562" s="164"/>
      <c r="AR562" s="164"/>
      <c r="AS562" s="164"/>
      <c r="AT562" s="164"/>
      <c r="AU562" s="164"/>
      <c r="AV562" s="164"/>
      <c r="AW562" s="164"/>
      <c r="AX562" s="164"/>
      <c r="AY562" s="164"/>
      <c r="AZ562" s="164"/>
      <c r="BA562" s="164"/>
      <c r="BB562" s="164"/>
      <c r="BC562" s="164"/>
      <c r="BD562" s="164"/>
      <c r="BE562" s="164"/>
    </row>
    <row r="563" spans="1:57" x14ac:dyDescent="0.25">
      <c r="A563" s="126" t="s">
        <v>1968</v>
      </c>
      <c r="B563" s="126"/>
      <c r="C563" s="126"/>
      <c r="D563" s="126"/>
      <c r="E563" s="126"/>
      <c r="F563" s="127">
        <v>877</v>
      </c>
      <c r="G563" s="128" t="s">
        <v>190</v>
      </c>
      <c r="H563" s="129">
        <v>2</v>
      </c>
      <c r="I563" s="130">
        <v>30</v>
      </c>
      <c r="J563" s="130"/>
      <c r="K563" s="130"/>
      <c r="L563" s="131">
        <v>0</v>
      </c>
      <c r="M563" s="165" t="s">
        <v>1484</v>
      </c>
      <c r="N563" s="162">
        <v>75</v>
      </c>
      <c r="O563" s="162" t="s">
        <v>1614</v>
      </c>
      <c r="P563" s="132" t="s">
        <v>1596</v>
      </c>
      <c r="Q563" s="163" t="str">
        <f>MaBM</f>
        <v>CTKC</v>
      </c>
      <c r="R563" s="163" t="str">
        <f>MaKhoa</f>
        <v>KCT</v>
      </c>
      <c r="S563" s="125" t="str">
        <f t="shared" si="8"/>
        <v>KCT-CTKC</v>
      </c>
      <c r="T563" s="164"/>
      <c r="U563" s="164"/>
      <c r="V563" s="164"/>
      <c r="W563" s="164"/>
      <c r="X563" s="164"/>
      <c r="Y563" s="164"/>
      <c r="Z563" s="164"/>
      <c r="AA563" s="164"/>
      <c r="AB563" s="164"/>
      <c r="AC563" s="164"/>
      <c r="AD563" s="164"/>
      <c r="AE563" s="164"/>
      <c r="AF563" s="164"/>
      <c r="AG563" s="164"/>
      <c r="AH563" s="164"/>
      <c r="AI563" s="164"/>
      <c r="AJ563" s="164"/>
      <c r="AK563" s="164"/>
      <c r="AL563" s="164"/>
      <c r="AM563" s="164"/>
      <c r="AN563" s="164"/>
      <c r="AO563" s="164"/>
      <c r="AP563" s="164"/>
      <c r="AQ563" s="164"/>
      <c r="AR563" s="164"/>
      <c r="AS563" s="164"/>
      <c r="AT563" s="164"/>
      <c r="AU563" s="164"/>
      <c r="AV563" s="164"/>
      <c r="AW563" s="164"/>
      <c r="AX563" s="164"/>
      <c r="AY563" s="164"/>
      <c r="AZ563" s="164"/>
      <c r="BA563" s="164"/>
      <c r="BB563" s="164"/>
      <c r="BC563" s="164"/>
      <c r="BD563" s="164"/>
      <c r="BE563" s="164"/>
    </row>
    <row r="564" spans="1:57" x14ac:dyDescent="0.25">
      <c r="A564" s="126" t="s">
        <v>449</v>
      </c>
      <c r="B564" s="126" t="s">
        <v>449</v>
      </c>
      <c r="C564" s="126" t="s">
        <v>449</v>
      </c>
      <c r="D564" s="126" t="s">
        <v>450</v>
      </c>
      <c r="E564" s="126" t="s">
        <v>450</v>
      </c>
      <c r="F564" s="127">
        <v>214</v>
      </c>
      <c r="G564" s="128" t="s">
        <v>451</v>
      </c>
      <c r="H564" s="129">
        <v>2</v>
      </c>
      <c r="I564" s="130">
        <v>30</v>
      </c>
      <c r="J564" s="130"/>
      <c r="K564" s="130"/>
      <c r="L564" s="131">
        <v>0</v>
      </c>
      <c r="M564" s="165" t="s">
        <v>1484</v>
      </c>
      <c r="N564" s="162">
        <v>90</v>
      </c>
      <c r="O564" s="162" t="s">
        <v>1619</v>
      </c>
      <c r="P564" s="132" t="s">
        <v>1596</v>
      </c>
      <c r="Q564" s="163" t="str">
        <f>MaBM</f>
        <v>CTKS</v>
      </c>
      <c r="R564" s="163" t="str">
        <f>MaKhoa</f>
        <v>KCT</v>
      </c>
      <c r="S564" s="125" t="str">
        <f t="shared" si="8"/>
        <v>KCT-CTKS</v>
      </c>
      <c r="T564" s="164" t="s">
        <v>21</v>
      </c>
      <c r="U564" s="164" t="s">
        <v>21</v>
      </c>
      <c r="V564" s="164" t="s">
        <v>21</v>
      </c>
      <c r="W564" s="164" t="s">
        <v>21</v>
      </c>
      <c r="X564" s="164" t="s">
        <v>21</v>
      </c>
      <c r="Y564" s="164" t="s">
        <v>20</v>
      </c>
      <c r="Z564" s="164" t="s">
        <v>21</v>
      </c>
      <c r="AA564" s="164"/>
      <c r="AB564" s="164"/>
      <c r="AC564" s="164"/>
      <c r="AD564" s="164"/>
      <c r="AE564" s="164"/>
      <c r="AF564" s="164"/>
      <c r="AG564" s="164"/>
      <c r="AH564" s="164"/>
      <c r="AI564" s="164" t="s">
        <v>21</v>
      </c>
      <c r="AJ564" s="164"/>
      <c r="AK564" s="164"/>
      <c r="AL564" s="164"/>
      <c r="AM564" s="164"/>
      <c r="AN564" s="164" t="s">
        <v>21</v>
      </c>
      <c r="AO564" s="164" t="s">
        <v>21</v>
      </c>
      <c r="AP564" s="164" t="s">
        <v>21</v>
      </c>
      <c r="AQ564" s="164"/>
      <c r="AR564" s="164" t="s">
        <v>20</v>
      </c>
      <c r="AS564" s="164"/>
      <c r="AT564" s="164"/>
      <c r="AU564" s="164"/>
      <c r="AV564" s="164"/>
      <c r="AW564" s="164"/>
      <c r="AX564" s="164"/>
      <c r="AY564" s="164"/>
      <c r="AZ564" s="164"/>
      <c r="BA564" s="164"/>
      <c r="BB564" s="164" t="s">
        <v>21</v>
      </c>
      <c r="BC564" s="164"/>
      <c r="BD564" s="164"/>
      <c r="BE564" s="164"/>
    </row>
    <row r="565" spans="1:57" x14ac:dyDescent="0.25">
      <c r="A565" s="126" t="s">
        <v>1269</v>
      </c>
      <c r="B565" s="126" t="s">
        <v>1767</v>
      </c>
      <c r="C565" s="126"/>
      <c r="D565" s="126" t="s">
        <v>1270</v>
      </c>
      <c r="E565" s="126"/>
      <c r="F565" s="127">
        <v>632</v>
      </c>
      <c r="G565" s="128" t="s">
        <v>1271</v>
      </c>
      <c r="H565" s="129">
        <v>2</v>
      </c>
      <c r="I565" s="130"/>
      <c r="J565" s="130">
        <v>60</v>
      </c>
      <c r="K565" s="130"/>
      <c r="L565" s="131">
        <v>0</v>
      </c>
      <c r="M565" s="161" t="s">
        <v>1511</v>
      </c>
      <c r="N565" s="169"/>
      <c r="O565" s="162" t="s">
        <v>1619</v>
      </c>
      <c r="P565" s="132" t="s">
        <v>1596</v>
      </c>
      <c r="Q565" s="163" t="str">
        <f>MaBM</f>
        <v>CTKS</v>
      </c>
      <c r="R565" s="163" t="str">
        <f>MaKhoa</f>
        <v>KCT</v>
      </c>
      <c r="S565" s="125" t="str">
        <f t="shared" si="8"/>
        <v>KCT-CTKS</v>
      </c>
      <c r="T565" s="164" t="s">
        <v>20</v>
      </c>
      <c r="U565" s="164" t="s">
        <v>20</v>
      </c>
      <c r="V565" s="164" t="s">
        <v>20</v>
      </c>
      <c r="W565" s="164" t="s">
        <v>20</v>
      </c>
      <c r="X565" s="164" t="s">
        <v>20</v>
      </c>
      <c r="Y565" s="164" t="s">
        <v>20</v>
      </c>
      <c r="Z565" s="164" t="s">
        <v>20</v>
      </c>
      <c r="AA565" s="164"/>
      <c r="AB565" s="164"/>
      <c r="AC565" s="164"/>
      <c r="AD565" s="164"/>
      <c r="AE565" s="164"/>
      <c r="AF565" s="164"/>
      <c r="AG565" s="164"/>
      <c r="AH565" s="164"/>
      <c r="AI565" s="164"/>
      <c r="AJ565" s="164"/>
      <c r="AK565" s="164"/>
      <c r="AL565" s="164"/>
      <c r="AM565" s="164"/>
      <c r="AN565" s="164" t="s">
        <v>20</v>
      </c>
      <c r="AO565" s="164" t="s">
        <v>20</v>
      </c>
      <c r="AP565" s="164" t="s">
        <v>20</v>
      </c>
      <c r="AQ565" s="164"/>
      <c r="AR565" s="164" t="s">
        <v>20</v>
      </c>
      <c r="AS565" s="164"/>
      <c r="AT565" s="164"/>
      <c r="AU565" s="164"/>
      <c r="AV565" s="164"/>
      <c r="AW565" s="164"/>
      <c r="AX565" s="164"/>
      <c r="AY565" s="164"/>
      <c r="AZ565" s="164"/>
      <c r="BA565" s="164"/>
      <c r="BB565" s="164"/>
      <c r="BC565" s="164"/>
      <c r="BD565" s="164"/>
      <c r="BE565" s="164"/>
    </row>
    <row r="566" spans="1:57" x14ac:dyDescent="0.25">
      <c r="A566" s="126"/>
      <c r="B566" s="126"/>
      <c r="C566" s="126" t="s">
        <v>1937</v>
      </c>
      <c r="D566" s="126"/>
      <c r="E566" s="126"/>
      <c r="F566" s="127">
        <v>861</v>
      </c>
      <c r="G566" s="128" t="s">
        <v>1938</v>
      </c>
      <c r="H566" s="129">
        <v>1</v>
      </c>
      <c r="I566" s="130"/>
      <c r="J566" s="130">
        <v>30</v>
      </c>
      <c r="K566" s="130"/>
      <c r="L566" s="131">
        <v>0</v>
      </c>
      <c r="M566" s="161" t="s">
        <v>1511</v>
      </c>
      <c r="N566" s="162"/>
      <c r="O566" s="162" t="s">
        <v>1619</v>
      </c>
      <c r="P566" s="132" t="s">
        <v>1596</v>
      </c>
      <c r="Q566" s="163" t="str">
        <f>MaBM</f>
        <v>CTKS</v>
      </c>
      <c r="R566" s="163" t="str">
        <f>MaKhoa</f>
        <v>KCT</v>
      </c>
      <c r="S566" s="125" t="str">
        <f t="shared" si="8"/>
        <v>KCT-CTKS</v>
      </c>
      <c r="T566" s="164"/>
      <c r="U566" s="164"/>
      <c r="V566" s="164"/>
      <c r="W566" s="164"/>
      <c r="X566" s="164"/>
      <c r="Y566" s="164"/>
      <c r="Z566" s="164"/>
      <c r="AA566" s="164"/>
      <c r="AB566" s="164"/>
      <c r="AC566" s="164"/>
      <c r="AD566" s="164"/>
      <c r="AE566" s="164"/>
      <c r="AF566" s="164"/>
      <c r="AG566" s="164"/>
      <c r="AH566" s="164"/>
      <c r="AI566" s="164"/>
      <c r="AJ566" s="164"/>
      <c r="AK566" s="164"/>
      <c r="AL566" s="164"/>
      <c r="AM566" s="164"/>
      <c r="AN566" s="164"/>
      <c r="AO566" s="164"/>
      <c r="AP566" s="164"/>
      <c r="AQ566" s="164"/>
      <c r="AR566" s="164"/>
      <c r="AS566" s="164"/>
      <c r="AT566" s="164"/>
      <c r="AU566" s="164"/>
      <c r="AV566" s="164"/>
      <c r="AW566" s="164"/>
      <c r="AX566" s="164"/>
      <c r="AY566" s="164"/>
      <c r="AZ566" s="164"/>
      <c r="BA566" s="164"/>
      <c r="BB566" s="164"/>
      <c r="BC566" s="164"/>
      <c r="BD566" s="164"/>
      <c r="BE566" s="164"/>
    </row>
    <row r="567" spans="1:57" x14ac:dyDescent="0.25">
      <c r="A567" s="126" t="s">
        <v>1286</v>
      </c>
      <c r="B567" s="126"/>
      <c r="C567" s="126"/>
      <c r="D567" s="126" t="s">
        <v>1287</v>
      </c>
      <c r="E567" s="126"/>
      <c r="F567" s="127">
        <v>640</v>
      </c>
      <c r="G567" s="128" t="s">
        <v>1288</v>
      </c>
      <c r="H567" s="129">
        <v>5</v>
      </c>
      <c r="I567" s="130"/>
      <c r="J567" s="130"/>
      <c r="K567" s="130">
        <v>225</v>
      </c>
      <c r="L567" s="131">
        <v>0</v>
      </c>
      <c r="M567" s="161" t="s">
        <v>1511</v>
      </c>
      <c r="N567" s="162"/>
      <c r="O567" s="162" t="s">
        <v>1619</v>
      </c>
      <c r="P567" s="132" t="s">
        <v>1596</v>
      </c>
      <c r="Q567" s="163" t="str">
        <f>MaBM</f>
        <v>CTKS</v>
      </c>
      <c r="R567" s="163" t="str">
        <f>MaKhoa</f>
        <v>KCT</v>
      </c>
      <c r="S567" s="125" t="str">
        <f t="shared" si="8"/>
        <v>KCT-CTKS</v>
      </c>
      <c r="T567" s="164"/>
      <c r="U567" s="164" t="s">
        <v>20</v>
      </c>
      <c r="V567" s="164"/>
      <c r="W567" s="164"/>
      <c r="X567" s="164"/>
      <c r="Y567" s="164"/>
      <c r="Z567" s="164"/>
      <c r="AA567" s="164"/>
      <c r="AB567" s="164"/>
      <c r="AC567" s="164"/>
      <c r="AD567" s="164"/>
      <c r="AE567" s="164"/>
      <c r="AF567" s="164"/>
      <c r="AG567" s="164"/>
      <c r="AH567" s="164"/>
      <c r="AI567" s="164"/>
      <c r="AJ567" s="164"/>
      <c r="AK567" s="164"/>
      <c r="AL567" s="164"/>
      <c r="AM567" s="164"/>
      <c r="AN567" s="164" t="s">
        <v>20</v>
      </c>
      <c r="AO567" s="164"/>
      <c r="AP567" s="164"/>
      <c r="AQ567" s="164"/>
      <c r="AR567" s="164"/>
      <c r="AS567" s="164"/>
      <c r="AT567" s="164"/>
      <c r="AU567" s="164"/>
      <c r="AV567" s="164"/>
      <c r="AW567" s="164"/>
      <c r="AX567" s="164"/>
      <c r="AY567" s="164"/>
      <c r="AZ567" s="164"/>
      <c r="BA567" s="164"/>
      <c r="BB567" s="164"/>
      <c r="BC567" s="164"/>
      <c r="BD567" s="164"/>
      <c r="BE567" s="164"/>
    </row>
    <row r="568" spans="1:57" x14ac:dyDescent="0.25">
      <c r="A568" s="126" t="s">
        <v>1279</v>
      </c>
      <c r="B568" s="126"/>
      <c r="C568" s="126"/>
      <c r="D568" s="126"/>
      <c r="E568" s="126"/>
      <c r="F568" s="127">
        <v>637</v>
      </c>
      <c r="G568" s="128" t="s">
        <v>1280</v>
      </c>
      <c r="H568" s="129">
        <v>5</v>
      </c>
      <c r="I568" s="130"/>
      <c r="J568" s="130"/>
      <c r="K568" s="130">
        <v>225</v>
      </c>
      <c r="L568" s="131">
        <v>0</v>
      </c>
      <c r="M568" s="161" t="s">
        <v>1511</v>
      </c>
      <c r="N568" s="162"/>
      <c r="O568" s="162" t="s">
        <v>1619</v>
      </c>
      <c r="P568" s="132" t="s">
        <v>1596</v>
      </c>
      <c r="Q568" s="163" t="str">
        <f>MaBM</f>
        <v>CTKS</v>
      </c>
      <c r="R568" s="163" t="str">
        <f>MaKhoa</f>
        <v>KCT</v>
      </c>
      <c r="S568" s="125" t="str">
        <f t="shared" si="8"/>
        <v>KCT-CTKS</v>
      </c>
      <c r="T568" s="164" t="s">
        <v>20</v>
      </c>
      <c r="U568" s="164"/>
      <c r="V568" s="164"/>
      <c r="W568" s="164"/>
      <c r="X568" s="164"/>
      <c r="Y568" s="164"/>
      <c r="Z568" s="164"/>
      <c r="AA568" s="164"/>
      <c r="AB568" s="164"/>
      <c r="AC568" s="164"/>
      <c r="AD568" s="164"/>
      <c r="AE568" s="164"/>
      <c r="AF568" s="164"/>
      <c r="AG568" s="164"/>
      <c r="AH568" s="164"/>
      <c r="AI568" s="164"/>
      <c r="AJ568" s="164"/>
      <c r="AK568" s="164"/>
      <c r="AL568" s="164"/>
      <c r="AM568" s="164"/>
      <c r="AN568" s="164"/>
      <c r="AO568" s="164"/>
      <c r="AP568" s="164"/>
      <c r="AQ568" s="164"/>
      <c r="AR568" s="164"/>
      <c r="AS568" s="164"/>
      <c r="AT568" s="164"/>
      <c r="AU568" s="164"/>
      <c r="AV568" s="164"/>
      <c r="AW568" s="164"/>
      <c r="AX568" s="164"/>
      <c r="AY568" s="164"/>
      <c r="AZ568" s="164"/>
      <c r="BA568" s="164"/>
      <c r="BB568" s="164"/>
      <c r="BC568" s="164"/>
      <c r="BD568" s="164"/>
      <c r="BE568" s="164"/>
    </row>
    <row r="569" spans="1:57" x14ac:dyDescent="0.25">
      <c r="A569" s="126" t="s">
        <v>1276</v>
      </c>
      <c r="B569" s="126"/>
      <c r="C569" s="126"/>
      <c r="D569" s="126" t="s">
        <v>1277</v>
      </c>
      <c r="E569" s="126"/>
      <c r="F569" s="127">
        <v>636</v>
      </c>
      <c r="G569" s="128" t="s">
        <v>1278</v>
      </c>
      <c r="H569" s="129">
        <v>5</v>
      </c>
      <c r="I569" s="130"/>
      <c r="J569" s="130"/>
      <c r="K569" s="130">
        <v>225</v>
      </c>
      <c r="L569" s="131">
        <v>0</v>
      </c>
      <c r="M569" s="161" t="s">
        <v>1511</v>
      </c>
      <c r="N569" s="162"/>
      <c r="O569" s="162" t="s">
        <v>1619</v>
      </c>
      <c r="P569" s="132" t="s">
        <v>1596</v>
      </c>
      <c r="Q569" s="163" t="str">
        <f>MaBM</f>
        <v>CTKS</v>
      </c>
      <c r="R569" s="163" t="str">
        <f>MaKhoa</f>
        <v>KCT</v>
      </c>
      <c r="S569" s="125" t="str">
        <f t="shared" si="8"/>
        <v>KCT-CTKS</v>
      </c>
      <c r="T569" s="164"/>
      <c r="U569" s="164"/>
      <c r="V569" s="164" t="s">
        <v>20</v>
      </c>
      <c r="W569" s="164"/>
      <c r="X569" s="164"/>
      <c r="Y569" s="164"/>
      <c r="Z569" s="164" t="s">
        <v>20</v>
      </c>
      <c r="AA569" s="164"/>
      <c r="AB569" s="164"/>
      <c r="AC569" s="164"/>
      <c r="AD569" s="164"/>
      <c r="AE569" s="164"/>
      <c r="AF569" s="164"/>
      <c r="AG569" s="164"/>
      <c r="AH569" s="164"/>
      <c r="AI569" s="164"/>
      <c r="AJ569" s="164"/>
      <c r="AK569" s="164"/>
      <c r="AL569" s="164"/>
      <c r="AM569" s="164"/>
      <c r="AN569" s="164"/>
      <c r="AO569" s="164" t="s">
        <v>20</v>
      </c>
      <c r="AP569" s="164"/>
      <c r="AQ569" s="164"/>
      <c r="AR569" s="164"/>
      <c r="AS569" s="164"/>
      <c r="AT569" s="164"/>
      <c r="AU569" s="164"/>
      <c r="AV569" s="164"/>
      <c r="AW569" s="164"/>
      <c r="AX569" s="164"/>
      <c r="AY569" s="164"/>
      <c r="AZ569" s="164"/>
      <c r="BA569" s="164"/>
      <c r="BB569" s="164"/>
      <c r="BC569" s="164"/>
      <c r="BD569" s="164"/>
      <c r="BE569" s="164"/>
    </row>
    <row r="570" spans="1:57" x14ac:dyDescent="0.25">
      <c r="A570" s="126"/>
      <c r="B570" s="126"/>
      <c r="C570" s="126" t="s">
        <v>1941</v>
      </c>
      <c r="D570" s="126"/>
      <c r="E570" s="126"/>
      <c r="F570" s="127">
        <v>863</v>
      </c>
      <c r="G570" s="128" t="s">
        <v>1278</v>
      </c>
      <c r="H570" s="129">
        <v>3</v>
      </c>
      <c r="I570" s="130"/>
      <c r="J570" s="130"/>
      <c r="K570" s="130">
        <v>135</v>
      </c>
      <c r="L570" s="131">
        <v>0</v>
      </c>
      <c r="M570" s="161" t="s">
        <v>1511</v>
      </c>
      <c r="N570" s="162"/>
      <c r="O570" s="162" t="s">
        <v>1619</v>
      </c>
      <c r="P570" s="132" t="s">
        <v>1596</v>
      </c>
      <c r="Q570" s="163" t="str">
        <f>MaBM</f>
        <v>CTKS</v>
      </c>
      <c r="R570" s="163" t="str">
        <f>MaKhoa</f>
        <v>KCT</v>
      </c>
      <c r="S570" s="125" t="str">
        <f t="shared" si="8"/>
        <v>KCT-CTKS</v>
      </c>
      <c r="T570" s="164"/>
      <c r="U570" s="164"/>
      <c r="V570" s="164"/>
      <c r="W570" s="164"/>
      <c r="X570" s="164"/>
      <c r="Y570" s="164"/>
      <c r="Z570" s="164"/>
      <c r="AA570" s="164"/>
      <c r="AB570" s="164"/>
      <c r="AC570" s="164"/>
      <c r="AD570" s="164"/>
      <c r="AE570" s="164"/>
      <c r="AF570" s="164"/>
      <c r="AG570" s="164"/>
      <c r="AH570" s="164"/>
      <c r="AI570" s="164"/>
      <c r="AJ570" s="164"/>
      <c r="AK570" s="164"/>
      <c r="AL570" s="164"/>
      <c r="AM570" s="164"/>
      <c r="AN570" s="164"/>
      <c r="AO570" s="164"/>
      <c r="AP570" s="164"/>
      <c r="AQ570" s="164"/>
      <c r="AR570" s="164"/>
      <c r="AS570" s="164"/>
      <c r="AT570" s="164"/>
      <c r="AU570" s="164"/>
      <c r="AV570" s="164"/>
      <c r="AW570" s="164"/>
      <c r="AX570" s="164"/>
      <c r="AY570" s="164"/>
      <c r="AZ570" s="164"/>
      <c r="BA570" s="164"/>
      <c r="BB570" s="164"/>
      <c r="BC570" s="164"/>
      <c r="BD570" s="164"/>
      <c r="BE570" s="164"/>
    </row>
    <row r="571" spans="1:57" x14ac:dyDescent="0.25">
      <c r="A571" s="126" t="s">
        <v>1283</v>
      </c>
      <c r="B571" s="126"/>
      <c r="C571" s="126"/>
      <c r="D571" s="126" t="s">
        <v>1284</v>
      </c>
      <c r="E571" s="126"/>
      <c r="F571" s="127">
        <v>639</v>
      </c>
      <c r="G571" s="128" t="s">
        <v>1285</v>
      </c>
      <c r="H571" s="129">
        <v>5</v>
      </c>
      <c r="I571" s="130"/>
      <c r="J571" s="130"/>
      <c r="K571" s="130">
        <v>225</v>
      </c>
      <c r="L571" s="131">
        <v>0</v>
      </c>
      <c r="M571" s="161" t="s">
        <v>1511</v>
      </c>
      <c r="N571" s="162"/>
      <c r="O571" s="162" t="s">
        <v>1619</v>
      </c>
      <c r="P571" s="132" t="s">
        <v>1596</v>
      </c>
      <c r="Q571" s="163" t="str">
        <f>MaBM</f>
        <v>CTKS</v>
      </c>
      <c r="R571" s="163" t="str">
        <f>MaKhoa</f>
        <v>KCT</v>
      </c>
      <c r="S571" s="125" t="str">
        <f t="shared" si="8"/>
        <v>KCT-CTKS</v>
      </c>
      <c r="T571" s="164"/>
      <c r="U571" s="164"/>
      <c r="V571" s="164"/>
      <c r="W571" s="164" t="s">
        <v>20</v>
      </c>
      <c r="X571" s="164"/>
      <c r="Y571" s="164"/>
      <c r="Z571" s="164"/>
      <c r="AA571" s="164"/>
      <c r="AB571" s="164"/>
      <c r="AC571" s="164"/>
      <c r="AD571" s="164"/>
      <c r="AE571" s="164"/>
      <c r="AF571" s="164"/>
      <c r="AG571" s="164"/>
      <c r="AH571" s="164"/>
      <c r="AI571" s="164"/>
      <c r="AJ571" s="164"/>
      <c r="AK571" s="164"/>
      <c r="AL571" s="164"/>
      <c r="AM571" s="164"/>
      <c r="AN571" s="164"/>
      <c r="AO571" s="164"/>
      <c r="AP571" s="164" t="s">
        <v>20</v>
      </c>
      <c r="AQ571" s="164"/>
      <c r="AR571" s="164"/>
      <c r="AS571" s="164"/>
      <c r="AT571" s="164"/>
      <c r="AU571" s="164"/>
      <c r="AV571" s="164"/>
      <c r="AW571" s="164"/>
      <c r="AX571" s="164"/>
      <c r="AY571" s="164"/>
      <c r="AZ571" s="164"/>
      <c r="BA571" s="164"/>
      <c r="BB571" s="164"/>
      <c r="BC571" s="164"/>
      <c r="BD571" s="164"/>
      <c r="BE571" s="164"/>
    </row>
    <row r="572" spans="1:57" x14ac:dyDescent="0.25">
      <c r="A572" s="126" t="s">
        <v>1281</v>
      </c>
      <c r="B572" s="126"/>
      <c r="C572" s="126"/>
      <c r="D572" s="126"/>
      <c r="E572" s="126"/>
      <c r="F572" s="127">
        <v>638</v>
      </c>
      <c r="G572" s="128" t="s">
        <v>1282</v>
      </c>
      <c r="H572" s="129">
        <v>5</v>
      </c>
      <c r="I572" s="130"/>
      <c r="J572" s="130"/>
      <c r="K572" s="130">
        <v>225</v>
      </c>
      <c r="L572" s="131">
        <v>0</v>
      </c>
      <c r="M572" s="161" t="s">
        <v>1511</v>
      </c>
      <c r="N572" s="162"/>
      <c r="O572" s="162" t="s">
        <v>1619</v>
      </c>
      <c r="P572" s="132" t="s">
        <v>1596</v>
      </c>
      <c r="Q572" s="163" t="str">
        <f>MaBM</f>
        <v>CTKS</v>
      </c>
      <c r="R572" s="163" t="str">
        <f>MaKhoa</f>
        <v>KCT</v>
      </c>
      <c r="S572" s="125" t="str">
        <f t="shared" si="8"/>
        <v>KCT-CTKS</v>
      </c>
      <c r="T572" s="164"/>
      <c r="U572" s="164"/>
      <c r="V572" s="164"/>
      <c r="W572" s="164"/>
      <c r="X572" s="164" t="s">
        <v>20</v>
      </c>
      <c r="Y572" s="164"/>
      <c r="Z572" s="164"/>
      <c r="AA572" s="164"/>
      <c r="AB572" s="164"/>
      <c r="AC572" s="164"/>
      <c r="AD572" s="164"/>
      <c r="AE572" s="164"/>
      <c r="AF572" s="164"/>
      <c r="AG572" s="164"/>
      <c r="AH572" s="164"/>
      <c r="AI572" s="164"/>
      <c r="AJ572" s="164"/>
      <c r="AK572" s="164"/>
      <c r="AL572" s="164"/>
      <c r="AM572" s="164"/>
      <c r="AN572" s="164"/>
      <c r="AO572" s="164"/>
      <c r="AP572" s="164"/>
      <c r="AQ572" s="164"/>
      <c r="AR572" s="164"/>
      <c r="AS572" s="164"/>
      <c r="AT572" s="164"/>
      <c r="AU572" s="164"/>
      <c r="AV572" s="164"/>
      <c r="AW572" s="164"/>
      <c r="AX572" s="164"/>
      <c r="AY572" s="164"/>
      <c r="AZ572" s="164"/>
      <c r="BA572" s="164"/>
      <c r="BB572" s="164"/>
      <c r="BC572" s="164"/>
      <c r="BD572" s="164"/>
      <c r="BE572" s="164"/>
    </row>
    <row r="573" spans="1:57" x14ac:dyDescent="0.25">
      <c r="A573" s="126" t="s">
        <v>178</v>
      </c>
      <c r="B573" s="126"/>
      <c r="C573" s="126"/>
      <c r="D573" s="126" t="s">
        <v>179</v>
      </c>
      <c r="E573" s="126"/>
      <c r="F573" s="127">
        <v>79</v>
      </c>
      <c r="G573" s="128" t="s">
        <v>180</v>
      </c>
      <c r="H573" s="129">
        <v>3</v>
      </c>
      <c r="I573" s="130">
        <v>45</v>
      </c>
      <c r="J573" s="130"/>
      <c r="K573" s="130"/>
      <c r="L573" s="131">
        <v>0</v>
      </c>
      <c r="M573" s="165" t="s">
        <v>1484</v>
      </c>
      <c r="N573" s="162">
        <v>60</v>
      </c>
      <c r="O573" s="162" t="s">
        <v>1619</v>
      </c>
      <c r="P573" s="132" t="s">
        <v>1596</v>
      </c>
      <c r="Q573" s="163" t="str">
        <f>MaBM</f>
        <v>CTKS</v>
      </c>
      <c r="R573" s="163" t="str">
        <f>MaKhoa</f>
        <v>KCT</v>
      </c>
      <c r="S573" s="125" t="str">
        <f t="shared" si="8"/>
        <v>KCT-CTKS</v>
      </c>
      <c r="T573" s="164" t="s">
        <v>20</v>
      </c>
      <c r="U573" s="164" t="s">
        <v>20</v>
      </c>
      <c r="V573" s="164" t="s">
        <v>20</v>
      </c>
      <c r="W573" s="164" t="s">
        <v>20</v>
      </c>
      <c r="X573" s="164" t="s">
        <v>20</v>
      </c>
      <c r="Y573" s="164" t="s">
        <v>20</v>
      </c>
      <c r="Z573" s="164" t="s">
        <v>20</v>
      </c>
      <c r="AA573" s="164"/>
      <c r="AB573" s="164"/>
      <c r="AC573" s="164"/>
      <c r="AD573" s="164"/>
      <c r="AE573" s="164"/>
      <c r="AF573" s="164"/>
      <c r="AG573" s="164"/>
      <c r="AH573" s="164"/>
      <c r="AI573" s="164"/>
      <c r="AJ573" s="164"/>
      <c r="AK573" s="164"/>
      <c r="AL573" s="164"/>
      <c r="AM573" s="164"/>
      <c r="AN573" s="164" t="s">
        <v>20</v>
      </c>
      <c r="AO573" s="164" t="s">
        <v>20</v>
      </c>
      <c r="AP573" s="164" t="s">
        <v>20</v>
      </c>
      <c r="AQ573" s="164"/>
      <c r="AR573" s="164" t="s">
        <v>20</v>
      </c>
      <c r="AS573" s="164"/>
      <c r="AT573" s="164"/>
      <c r="AU573" s="164"/>
      <c r="AV573" s="164"/>
      <c r="AW573" s="164"/>
      <c r="AX573" s="164"/>
      <c r="AY573" s="164"/>
      <c r="AZ573" s="164"/>
      <c r="BA573" s="164"/>
      <c r="BB573" s="164"/>
      <c r="BC573" s="164"/>
      <c r="BD573" s="164"/>
      <c r="BE573" s="164"/>
    </row>
    <row r="574" spans="1:57" x14ac:dyDescent="0.25">
      <c r="A574" s="126"/>
      <c r="B574" s="126"/>
      <c r="C574" s="126" t="s">
        <v>1932</v>
      </c>
      <c r="D574" s="126"/>
      <c r="E574" s="126"/>
      <c r="F574" s="127">
        <v>857</v>
      </c>
      <c r="G574" s="128" t="s">
        <v>180</v>
      </c>
      <c r="H574" s="129">
        <v>2</v>
      </c>
      <c r="I574" s="130">
        <v>30</v>
      </c>
      <c r="J574" s="130"/>
      <c r="K574" s="130"/>
      <c r="L574" s="131">
        <v>0</v>
      </c>
      <c r="M574" s="165" t="s">
        <v>1484</v>
      </c>
      <c r="N574" s="162">
        <v>90</v>
      </c>
      <c r="O574" s="162" t="s">
        <v>1619</v>
      </c>
      <c r="P574" s="132" t="s">
        <v>1596</v>
      </c>
      <c r="Q574" s="163" t="str">
        <f>MaBM</f>
        <v>CTKS</v>
      </c>
      <c r="R574" s="163" t="str">
        <f>MaKhoa</f>
        <v>KCT</v>
      </c>
      <c r="S574" s="125" t="str">
        <f t="shared" si="8"/>
        <v>KCT-CTKS</v>
      </c>
      <c r="T574" s="164"/>
      <c r="U574" s="164"/>
      <c r="V574" s="164"/>
      <c r="W574" s="164"/>
      <c r="X574" s="164"/>
      <c r="Y574" s="164"/>
      <c r="Z574" s="164"/>
      <c r="AA574" s="164"/>
      <c r="AB574" s="164"/>
      <c r="AC574" s="164"/>
      <c r="AD574" s="164"/>
      <c r="AE574" s="164"/>
      <c r="AF574" s="164"/>
      <c r="AG574" s="164"/>
      <c r="AH574" s="164"/>
      <c r="AI574" s="164"/>
      <c r="AJ574" s="164"/>
      <c r="AK574" s="164"/>
      <c r="AL574" s="164"/>
      <c r="AM574" s="164"/>
      <c r="AN574" s="164"/>
      <c r="AO574" s="164"/>
      <c r="AP574" s="164"/>
      <c r="AQ574" s="164"/>
      <c r="AR574" s="164"/>
      <c r="AS574" s="164"/>
      <c r="AT574" s="164"/>
      <c r="AU574" s="164"/>
      <c r="AV574" s="164"/>
      <c r="AW574" s="164"/>
      <c r="AX574" s="164"/>
      <c r="AY574" s="164"/>
      <c r="AZ574" s="164"/>
      <c r="BA574" s="164"/>
      <c r="BB574" s="164"/>
      <c r="BC574" s="164"/>
      <c r="BD574" s="164"/>
      <c r="BE574" s="164"/>
    </row>
    <row r="575" spans="1:57" x14ac:dyDescent="0.25">
      <c r="A575" s="126" t="s">
        <v>350</v>
      </c>
      <c r="B575" s="126"/>
      <c r="C575" s="126"/>
      <c r="D575" s="126" t="s">
        <v>351</v>
      </c>
      <c r="E575" s="126"/>
      <c r="F575" s="127">
        <v>158</v>
      </c>
      <c r="G575" s="128" t="s">
        <v>352</v>
      </c>
      <c r="H575" s="129">
        <v>2</v>
      </c>
      <c r="I575" s="130">
        <v>30</v>
      </c>
      <c r="J575" s="130"/>
      <c r="K575" s="130"/>
      <c r="L575" s="131">
        <v>0</v>
      </c>
      <c r="M575" s="165" t="s">
        <v>1484</v>
      </c>
      <c r="N575" s="162">
        <v>90</v>
      </c>
      <c r="O575" s="162" t="s">
        <v>1619</v>
      </c>
      <c r="P575" s="132" t="s">
        <v>1596</v>
      </c>
      <c r="Q575" s="163" t="str">
        <f>MaBM</f>
        <v>CTKS</v>
      </c>
      <c r="R575" s="163" t="str">
        <f>MaKhoa</f>
        <v>KCT</v>
      </c>
      <c r="S575" s="125" t="str">
        <f t="shared" si="8"/>
        <v>KCT-CTKS</v>
      </c>
      <c r="T575" s="164"/>
      <c r="U575" s="164"/>
      <c r="V575" s="164"/>
      <c r="W575" s="164"/>
      <c r="X575" s="164"/>
      <c r="Y575" s="164"/>
      <c r="Z575" s="164"/>
      <c r="AA575" s="164"/>
      <c r="AB575" s="164"/>
      <c r="AC575" s="164"/>
      <c r="AD575" s="164"/>
      <c r="AE575" s="164"/>
      <c r="AF575" s="164"/>
      <c r="AG575" s="164"/>
      <c r="AH575" s="164"/>
      <c r="AI575" s="164" t="s">
        <v>20</v>
      </c>
      <c r="AJ575" s="164"/>
      <c r="AK575" s="164"/>
      <c r="AL575" s="164"/>
      <c r="AM575" s="164"/>
      <c r="AN575" s="164"/>
      <c r="AO575" s="164"/>
      <c r="AP575" s="164"/>
      <c r="AQ575" s="164"/>
      <c r="AR575" s="164"/>
      <c r="AS575" s="164"/>
      <c r="AT575" s="164"/>
      <c r="AU575" s="164"/>
      <c r="AV575" s="164"/>
      <c r="AW575" s="164"/>
      <c r="AX575" s="164"/>
      <c r="AY575" s="164"/>
      <c r="AZ575" s="164"/>
      <c r="BA575" s="164"/>
      <c r="BB575" s="164" t="s">
        <v>20</v>
      </c>
      <c r="BC575" s="164"/>
      <c r="BD575" s="164"/>
      <c r="BE575" s="164"/>
    </row>
    <row r="576" spans="1:57" x14ac:dyDescent="0.25">
      <c r="A576" s="126" t="s">
        <v>1969</v>
      </c>
      <c r="B576" s="126"/>
      <c r="C576" s="126"/>
      <c r="D576" s="126"/>
      <c r="E576" s="126"/>
      <c r="F576" s="127">
        <v>878</v>
      </c>
      <c r="G576" s="128" t="s">
        <v>1970</v>
      </c>
      <c r="H576" s="129">
        <v>3</v>
      </c>
      <c r="I576" s="130">
        <v>30</v>
      </c>
      <c r="J576" s="130">
        <v>30</v>
      </c>
      <c r="K576" s="130"/>
      <c r="L576" s="131">
        <v>0</v>
      </c>
      <c r="M576" s="165" t="s">
        <v>1484</v>
      </c>
      <c r="N576" s="162">
        <v>90</v>
      </c>
      <c r="O576" s="162" t="s">
        <v>1619</v>
      </c>
      <c r="P576" s="132" t="s">
        <v>1596</v>
      </c>
      <c r="Q576" s="163" t="str">
        <f>MaBM</f>
        <v>CTKS</v>
      </c>
      <c r="R576" s="163" t="str">
        <f>MaKhoa</f>
        <v>KCT</v>
      </c>
      <c r="S576" s="125" t="str">
        <f t="shared" si="8"/>
        <v>KCT-CTKS</v>
      </c>
      <c r="T576" s="164"/>
      <c r="U576" s="164"/>
      <c r="V576" s="164"/>
      <c r="W576" s="164"/>
      <c r="X576" s="164"/>
      <c r="Y576" s="164"/>
      <c r="Z576" s="164"/>
      <c r="AA576" s="164"/>
      <c r="AB576" s="164"/>
      <c r="AC576" s="164"/>
      <c r="AD576" s="164"/>
      <c r="AE576" s="164"/>
      <c r="AF576" s="164"/>
      <c r="AG576" s="164"/>
      <c r="AH576" s="164"/>
      <c r="AI576" s="164"/>
      <c r="AJ576" s="164"/>
      <c r="AK576" s="164"/>
      <c r="AL576" s="164"/>
      <c r="AM576" s="164"/>
      <c r="AN576" s="164"/>
      <c r="AO576" s="164"/>
      <c r="AP576" s="164"/>
      <c r="AQ576" s="164"/>
      <c r="AR576" s="164"/>
      <c r="AS576" s="164"/>
      <c r="AT576" s="164"/>
      <c r="AU576" s="164"/>
      <c r="AV576" s="164"/>
      <c r="AW576" s="164"/>
      <c r="AX576" s="164"/>
      <c r="AY576" s="164"/>
      <c r="AZ576" s="164"/>
      <c r="BA576" s="164"/>
      <c r="BB576" s="164"/>
      <c r="BC576" s="164"/>
      <c r="BD576" s="164"/>
      <c r="BE576" s="164"/>
    </row>
    <row r="577" spans="1:57" x14ac:dyDescent="0.25">
      <c r="A577" s="126" t="s">
        <v>2057</v>
      </c>
      <c r="B577" s="126"/>
      <c r="C577" s="126"/>
      <c r="D577" s="126"/>
      <c r="E577" s="126"/>
      <c r="F577" s="127">
        <v>927</v>
      </c>
      <c r="G577" s="128" t="s">
        <v>2058</v>
      </c>
      <c r="H577" s="129">
        <v>2</v>
      </c>
      <c r="I577" s="130">
        <v>30</v>
      </c>
      <c r="J577" s="130"/>
      <c r="K577" s="130"/>
      <c r="L577" s="131">
        <v>0</v>
      </c>
      <c r="M577" s="165" t="s">
        <v>1484</v>
      </c>
      <c r="N577" s="162">
        <v>90</v>
      </c>
      <c r="O577" s="162" t="s">
        <v>1595</v>
      </c>
      <c r="P577" s="132" t="s">
        <v>1596</v>
      </c>
      <c r="Q577" s="163" t="str">
        <f>MaBM</f>
        <v>CTMO</v>
      </c>
      <c r="R577" s="163" t="str">
        <f>MaKhoa</f>
        <v>KCT</v>
      </c>
      <c r="S577" s="125" t="str">
        <f t="shared" si="8"/>
        <v>KCT-CTMO</v>
      </c>
      <c r="T577" s="164"/>
      <c r="U577" s="164"/>
      <c r="V577" s="164"/>
      <c r="W577" s="164"/>
      <c r="X577" s="164"/>
      <c r="Y577" s="164"/>
      <c r="Z577" s="164"/>
      <c r="AA577" s="164"/>
      <c r="AB577" s="164"/>
      <c r="AC577" s="164"/>
      <c r="AD577" s="164"/>
      <c r="AE577" s="164"/>
      <c r="AF577" s="164"/>
      <c r="AG577" s="164"/>
      <c r="AH577" s="164"/>
      <c r="AI577" s="164"/>
      <c r="AJ577" s="164"/>
      <c r="AK577" s="164"/>
      <c r="AL577" s="164"/>
      <c r="AM577" s="164"/>
      <c r="AN577" s="164"/>
      <c r="AO577" s="164"/>
      <c r="AP577" s="164"/>
      <c r="AQ577" s="164"/>
      <c r="AR577" s="164"/>
      <c r="AS577" s="164"/>
      <c r="AT577" s="164"/>
      <c r="AU577" s="164"/>
      <c r="AV577" s="164"/>
      <c r="AW577" s="164"/>
      <c r="AX577" s="164"/>
      <c r="AY577" s="164"/>
      <c r="AZ577" s="164"/>
      <c r="BA577" s="164"/>
      <c r="BB577" s="164"/>
      <c r="BC577" s="164"/>
      <c r="BD577" s="164"/>
      <c r="BE577" s="164"/>
    </row>
    <row r="578" spans="1:57" x14ac:dyDescent="0.25">
      <c r="A578" s="126" t="s">
        <v>1727</v>
      </c>
      <c r="B578" s="126"/>
      <c r="C578" s="126"/>
      <c r="D578" s="126"/>
      <c r="E578" s="126" t="s">
        <v>1728</v>
      </c>
      <c r="F578" s="127">
        <v>484</v>
      </c>
      <c r="G578" s="128" t="s">
        <v>1729</v>
      </c>
      <c r="H578" s="129">
        <v>2</v>
      </c>
      <c r="I578" s="130">
        <v>30</v>
      </c>
      <c r="J578" s="130"/>
      <c r="K578" s="130"/>
      <c r="L578" s="131">
        <v>0</v>
      </c>
      <c r="M578" s="165"/>
      <c r="N578" s="162"/>
      <c r="O578" s="162" t="s">
        <v>1595</v>
      </c>
      <c r="P578" s="132" t="s">
        <v>1596</v>
      </c>
      <c r="Q578" s="163" t="str">
        <f>MaBM</f>
        <v>CTMO</v>
      </c>
      <c r="R578" s="163" t="str">
        <f>MaKhoa</f>
        <v>KCT</v>
      </c>
      <c r="S578" s="125" t="str">
        <f t="shared" si="8"/>
        <v>KCT-CTMO</v>
      </c>
      <c r="T578" s="164"/>
      <c r="U578" s="164"/>
      <c r="V578" s="164"/>
      <c r="W578" s="164"/>
      <c r="X578" s="164"/>
      <c r="Y578" s="164"/>
      <c r="Z578" s="164"/>
      <c r="AA578" s="164"/>
      <c r="AB578" s="164"/>
      <c r="AC578" s="164"/>
      <c r="AD578" s="164"/>
      <c r="AE578" s="164"/>
      <c r="AF578" s="164"/>
      <c r="AG578" s="164"/>
      <c r="AH578" s="164"/>
      <c r="AI578" s="164"/>
      <c r="AJ578" s="164"/>
      <c r="AK578" s="164"/>
      <c r="AL578" s="164"/>
      <c r="AM578" s="164"/>
      <c r="AN578" s="164"/>
      <c r="AO578" s="164"/>
      <c r="AP578" s="164"/>
      <c r="AQ578" s="164"/>
      <c r="AR578" s="164"/>
      <c r="AS578" s="164"/>
      <c r="AT578" s="164"/>
      <c r="AU578" s="164"/>
      <c r="AV578" s="164"/>
      <c r="AW578" s="164"/>
      <c r="AX578" s="164"/>
      <c r="AY578" s="164"/>
      <c r="AZ578" s="164"/>
      <c r="BA578" s="164"/>
      <c r="BB578" s="164"/>
      <c r="BC578" s="164"/>
      <c r="BD578" s="164"/>
      <c r="BE578" s="164"/>
    </row>
    <row r="579" spans="1:57" x14ac:dyDescent="0.25">
      <c r="A579" s="126" t="s">
        <v>1983</v>
      </c>
      <c r="B579" s="126"/>
      <c r="C579" s="126"/>
      <c r="D579" s="126"/>
      <c r="E579" s="126"/>
      <c r="F579" s="127">
        <v>885</v>
      </c>
      <c r="G579" s="128" t="s">
        <v>1984</v>
      </c>
      <c r="H579" s="129">
        <v>2</v>
      </c>
      <c r="I579" s="130">
        <v>30</v>
      </c>
      <c r="J579" s="130"/>
      <c r="K579" s="130"/>
      <c r="L579" s="131">
        <v>0</v>
      </c>
      <c r="M579" s="165"/>
      <c r="N579" s="162"/>
      <c r="O579" s="162" t="s">
        <v>1595</v>
      </c>
      <c r="P579" s="132" t="s">
        <v>1596</v>
      </c>
      <c r="Q579" s="163" t="str">
        <f>MaBM</f>
        <v>CTMO</v>
      </c>
      <c r="R579" s="163" t="str">
        <f>MaKhoa</f>
        <v>KCT</v>
      </c>
      <c r="S579" s="125" t="str">
        <f t="shared" si="8"/>
        <v>KCT-CTMO</v>
      </c>
      <c r="T579" s="164"/>
      <c r="U579" s="164"/>
      <c r="V579" s="164"/>
      <c r="W579" s="164"/>
      <c r="X579" s="164"/>
      <c r="Y579" s="164"/>
      <c r="Z579" s="164"/>
      <c r="AA579" s="164"/>
      <c r="AB579" s="164"/>
      <c r="AC579" s="164"/>
      <c r="AD579" s="164"/>
      <c r="AE579" s="164"/>
      <c r="AF579" s="164"/>
      <c r="AG579" s="164"/>
      <c r="AH579" s="164"/>
      <c r="AI579" s="164"/>
      <c r="AJ579" s="164"/>
      <c r="AK579" s="164"/>
      <c r="AL579" s="164"/>
      <c r="AM579" s="164"/>
      <c r="AN579" s="164"/>
      <c r="AO579" s="164"/>
      <c r="AP579" s="164"/>
      <c r="AQ579" s="164"/>
      <c r="AR579" s="164"/>
      <c r="AS579" s="164"/>
      <c r="AT579" s="164"/>
      <c r="AU579" s="164"/>
      <c r="AV579" s="164"/>
      <c r="AW579" s="164"/>
      <c r="AX579" s="164"/>
      <c r="AY579" s="164"/>
      <c r="AZ579" s="164"/>
      <c r="BA579" s="164"/>
      <c r="BB579" s="164"/>
      <c r="BC579" s="164"/>
      <c r="BD579" s="164"/>
      <c r="BE579" s="164"/>
    </row>
    <row r="580" spans="1:57" x14ac:dyDescent="0.25">
      <c r="A580" s="126" t="s">
        <v>1768</v>
      </c>
      <c r="B580" s="126"/>
      <c r="C580" s="126"/>
      <c r="D580" s="126" t="s">
        <v>1769</v>
      </c>
      <c r="E580" s="126"/>
      <c r="F580" s="127">
        <v>633</v>
      </c>
      <c r="G580" s="128" t="s">
        <v>1770</v>
      </c>
      <c r="H580" s="129">
        <v>3</v>
      </c>
      <c r="I580" s="130">
        <v>45</v>
      </c>
      <c r="J580" s="130"/>
      <c r="K580" s="130"/>
      <c r="L580" s="131">
        <v>0</v>
      </c>
      <c r="M580" s="165"/>
      <c r="N580" s="162"/>
      <c r="O580" s="162" t="s">
        <v>1595</v>
      </c>
      <c r="P580" s="132" t="s">
        <v>1596</v>
      </c>
      <c r="Q580" s="163" t="str">
        <f>MaBM</f>
        <v>CTMO</v>
      </c>
      <c r="R580" s="163" t="str">
        <f>MaKhoa</f>
        <v>KCT</v>
      </c>
      <c r="S580" s="125" t="str">
        <f t="shared" si="8"/>
        <v>KCT-CTMO</v>
      </c>
      <c r="T580" s="164"/>
      <c r="U580" s="164"/>
      <c r="V580" s="164"/>
      <c r="W580" s="164"/>
      <c r="X580" s="164"/>
      <c r="Y580" s="164"/>
      <c r="Z580" s="164"/>
      <c r="AA580" s="164"/>
      <c r="AB580" s="164"/>
      <c r="AC580" s="164"/>
      <c r="AD580" s="164"/>
      <c r="AE580" s="164"/>
      <c r="AF580" s="164"/>
      <c r="AG580" s="164"/>
      <c r="AH580" s="164"/>
      <c r="AI580" s="164"/>
      <c r="AJ580" s="164"/>
      <c r="AK580" s="164"/>
      <c r="AL580" s="164"/>
      <c r="AM580" s="164"/>
      <c r="AN580" s="164"/>
      <c r="AO580" s="164"/>
      <c r="AP580" s="164"/>
      <c r="AQ580" s="164"/>
      <c r="AR580" s="164"/>
      <c r="AS580" s="164"/>
      <c r="AT580" s="164"/>
      <c r="AU580" s="164"/>
      <c r="AV580" s="164"/>
      <c r="AW580" s="164"/>
      <c r="AX580" s="164"/>
      <c r="AY580" s="164"/>
      <c r="AZ580" s="164"/>
      <c r="BA580" s="164"/>
      <c r="BB580" s="164"/>
      <c r="BC580" s="164"/>
      <c r="BD580" s="164"/>
      <c r="BE580" s="164"/>
    </row>
    <row r="581" spans="1:57" x14ac:dyDescent="0.25">
      <c r="A581" s="126" t="s">
        <v>1971</v>
      </c>
      <c r="B581" s="126"/>
      <c r="C581" s="126"/>
      <c r="D581" s="126"/>
      <c r="E581" s="126"/>
      <c r="F581" s="127">
        <v>879</v>
      </c>
      <c r="G581" s="128" t="s">
        <v>1972</v>
      </c>
      <c r="H581" s="129">
        <v>3</v>
      </c>
      <c r="I581" s="130">
        <v>45</v>
      </c>
      <c r="J581" s="130"/>
      <c r="K581" s="130"/>
      <c r="L581" s="131">
        <v>0</v>
      </c>
      <c r="M581" s="165"/>
      <c r="N581" s="162"/>
      <c r="O581" s="162" t="s">
        <v>1595</v>
      </c>
      <c r="P581" s="132" t="s">
        <v>1596</v>
      </c>
      <c r="Q581" s="163" t="str">
        <f>MaBM</f>
        <v>CTMO</v>
      </c>
      <c r="R581" s="163" t="str">
        <f>MaKhoa</f>
        <v>KCT</v>
      </c>
      <c r="S581" s="125" t="str">
        <f t="shared" si="8"/>
        <v>KCT-CTMO</v>
      </c>
      <c r="T581" s="164"/>
      <c r="U581" s="164"/>
      <c r="V581" s="164"/>
      <c r="W581" s="164"/>
      <c r="X581" s="164"/>
      <c r="Y581" s="164"/>
      <c r="Z581" s="164"/>
      <c r="AA581" s="164"/>
      <c r="AB581" s="164"/>
      <c r="AC581" s="164"/>
      <c r="AD581" s="164"/>
      <c r="AE581" s="164"/>
      <c r="AF581" s="164"/>
      <c r="AG581" s="164"/>
      <c r="AH581" s="164"/>
      <c r="AI581" s="164"/>
      <c r="AJ581" s="164"/>
      <c r="AK581" s="164"/>
      <c r="AL581" s="164"/>
      <c r="AM581" s="164"/>
      <c r="AN581" s="164"/>
      <c r="AO581" s="164"/>
      <c r="AP581" s="164"/>
      <c r="AQ581" s="164"/>
      <c r="AR581" s="164"/>
      <c r="AS581" s="164"/>
      <c r="AT581" s="164"/>
      <c r="AU581" s="164"/>
      <c r="AV581" s="164"/>
      <c r="AW581" s="164"/>
      <c r="AX581" s="164"/>
      <c r="AY581" s="164"/>
      <c r="AZ581" s="164"/>
      <c r="BA581" s="164"/>
      <c r="BB581" s="164"/>
      <c r="BC581" s="164"/>
      <c r="BD581" s="164"/>
      <c r="BE581" s="164"/>
    </row>
    <row r="582" spans="1:57" x14ac:dyDescent="0.25">
      <c r="A582" s="126" t="s">
        <v>1979</v>
      </c>
      <c r="B582" s="126"/>
      <c r="C582" s="126"/>
      <c r="D582" s="126"/>
      <c r="E582" s="126"/>
      <c r="F582" s="127">
        <v>883</v>
      </c>
      <c r="G582" s="128" t="s">
        <v>1980</v>
      </c>
      <c r="H582" s="129">
        <v>3</v>
      </c>
      <c r="I582" s="130">
        <v>45</v>
      </c>
      <c r="J582" s="130"/>
      <c r="K582" s="130"/>
      <c r="L582" s="131">
        <v>0</v>
      </c>
      <c r="M582" s="165"/>
      <c r="N582" s="162"/>
      <c r="O582" s="162" t="s">
        <v>1595</v>
      </c>
      <c r="P582" s="132" t="s">
        <v>1596</v>
      </c>
      <c r="Q582" s="163" t="str">
        <f>MaBM</f>
        <v>CTMO</v>
      </c>
      <c r="R582" s="163" t="str">
        <f>MaKhoa</f>
        <v>KCT</v>
      </c>
      <c r="S582" s="125" t="str">
        <f t="shared" ref="S582:S648" si="11">+R582&amp;"-"&amp;Q582</f>
        <v>KCT-CTMO</v>
      </c>
      <c r="T582" s="164"/>
      <c r="U582" s="164"/>
      <c r="V582" s="164"/>
      <c r="W582" s="164"/>
      <c r="X582" s="164"/>
      <c r="Y582" s="164"/>
      <c r="Z582" s="164"/>
      <c r="AA582" s="164"/>
      <c r="AB582" s="164"/>
      <c r="AC582" s="164"/>
      <c r="AD582" s="164"/>
      <c r="AE582" s="164"/>
      <c r="AF582" s="164"/>
      <c r="AG582" s="164"/>
      <c r="AH582" s="164"/>
      <c r="AI582" s="164"/>
      <c r="AJ582" s="164"/>
      <c r="AK582" s="164"/>
      <c r="AL582" s="164"/>
      <c r="AM582" s="164"/>
      <c r="AN582" s="164"/>
      <c r="AO582" s="164"/>
      <c r="AP582" s="164"/>
      <c r="AQ582" s="164"/>
      <c r="AR582" s="164"/>
      <c r="AS582" s="164"/>
      <c r="AT582" s="164"/>
      <c r="AU582" s="164"/>
      <c r="AV582" s="164"/>
      <c r="AW582" s="164"/>
      <c r="AX582" s="164"/>
      <c r="AY582" s="164"/>
      <c r="AZ582" s="164"/>
      <c r="BA582" s="164"/>
      <c r="BB582" s="164"/>
      <c r="BC582" s="164"/>
      <c r="BD582" s="164"/>
      <c r="BE582" s="164"/>
    </row>
    <row r="583" spans="1:57" x14ac:dyDescent="0.25">
      <c r="A583" s="126" t="s">
        <v>1975</v>
      </c>
      <c r="B583" s="126"/>
      <c r="C583" s="126"/>
      <c r="D583" s="126"/>
      <c r="E583" s="126"/>
      <c r="F583" s="127">
        <v>881</v>
      </c>
      <c r="G583" s="128" t="s">
        <v>1976</v>
      </c>
      <c r="H583" s="129">
        <v>3</v>
      </c>
      <c r="I583" s="130">
        <v>45</v>
      </c>
      <c r="J583" s="130"/>
      <c r="K583" s="130"/>
      <c r="L583" s="131">
        <v>0</v>
      </c>
      <c r="M583" s="165"/>
      <c r="N583" s="162"/>
      <c r="O583" s="162" t="s">
        <v>1595</v>
      </c>
      <c r="P583" s="132" t="s">
        <v>1596</v>
      </c>
      <c r="Q583" s="163" t="str">
        <f>MaBM</f>
        <v>CTMO</v>
      </c>
      <c r="R583" s="163" t="str">
        <f>MaKhoa</f>
        <v>KCT</v>
      </c>
      <c r="S583" s="125" t="str">
        <f t="shared" si="11"/>
        <v>KCT-CTMO</v>
      </c>
      <c r="T583" s="164"/>
      <c r="U583" s="164"/>
      <c r="V583" s="164"/>
      <c r="W583" s="164"/>
      <c r="X583" s="164"/>
      <c r="Y583" s="164"/>
      <c r="Z583" s="164"/>
      <c r="AA583" s="164"/>
      <c r="AB583" s="164"/>
      <c r="AC583" s="164"/>
      <c r="AD583" s="164"/>
      <c r="AE583" s="164"/>
      <c r="AF583" s="164"/>
      <c r="AG583" s="164"/>
      <c r="AH583" s="164"/>
      <c r="AI583" s="164"/>
      <c r="AJ583" s="164"/>
      <c r="AK583" s="164"/>
      <c r="AL583" s="164"/>
      <c r="AM583" s="164"/>
      <c r="AN583" s="164"/>
      <c r="AO583" s="164"/>
      <c r="AP583" s="164"/>
      <c r="AQ583" s="164"/>
      <c r="AR583" s="164"/>
      <c r="AS583" s="164"/>
      <c r="AT583" s="164"/>
      <c r="AU583" s="164"/>
      <c r="AV583" s="164"/>
      <c r="AW583" s="164"/>
      <c r="AX583" s="164"/>
      <c r="AY583" s="164"/>
      <c r="AZ583" s="164"/>
      <c r="BA583" s="164"/>
      <c r="BB583" s="164"/>
      <c r="BC583" s="164"/>
      <c r="BD583" s="164"/>
      <c r="BE583" s="164"/>
    </row>
    <row r="584" spans="1:57" x14ac:dyDescent="0.25">
      <c r="A584" s="126" t="s">
        <v>1146</v>
      </c>
      <c r="B584" s="126" t="s">
        <v>1146</v>
      </c>
      <c r="C584" s="126"/>
      <c r="D584" s="126"/>
      <c r="E584" s="126"/>
      <c r="F584" s="127">
        <v>578</v>
      </c>
      <c r="G584" s="128" t="s">
        <v>1748</v>
      </c>
      <c r="H584" s="129">
        <v>2</v>
      </c>
      <c r="I584" s="130">
        <v>30</v>
      </c>
      <c r="J584" s="130"/>
      <c r="K584" s="130"/>
      <c r="L584" s="131">
        <v>0</v>
      </c>
      <c r="M584" s="165"/>
      <c r="N584" s="162"/>
      <c r="O584" s="162" t="s">
        <v>1595</v>
      </c>
      <c r="P584" s="132" t="s">
        <v>1596</v>
      </c>
      <c r="Q584" s="163" t="str">
        <f>MaBM</f>
        <v>CTMO</v>
      </c>
      <c r="R584" s="163" t="str">
        <f>MaKhoa</f>
        <v>KCT</v>
      </c>
      <c r="S584" s="125" t="str">
        <f t="shared" si="11"/>
        <v>KCT-CTMO</v>
      </c>
      <c r="T584" s="164"/>
      <c r="U584" s="164" t="s">
        <v>21</v>
      </c>
      <c r="V584" s="164"/>
      <c r="W584" s="164"/>
      <c r="X584" s="164"/>
      <c r="Y584" s="164"/>
      <c r="Z584" s="164"/>
      <c r="AA584" s="164"/>
      <c r="AB584" s="164"/>
      <c r="AC584" s="164"/>
      <c r="AD584" s="164"/>
      <c r="AE584" s="164"/>
      <c r="AF584" s="164"/>
      <c r="AG584" s="164"/>
      <c r="AH584" s="164"/>
      <c r="AI584" s="164"/>
      <c r="AJ584" s="164"/>
      <c r="AK584" s="164"/>
      <c r="AL584" s="164"/>
      <c r="AM584" s="164"/>
      <c r="AN584" s="164"/>
      <c r="AO584" s="164"/>
      <c r="AP584" s="164"/>
      <c r="AQ584" s="164"/>
      <c r="AR584" s="164"/>
      <c r="AS584" s="164"/>
      <c r="AT584" s="164"/>
      <c r="AU584" s="164"/>
      <c r="AV584" s="164"/>
      <c r="AW584" s="164"/>
      <c r="AX584" s="164"/>
      <c r="AY584" s="164"/>
      <c r="AZ584" s="164"/>
      <c r="BA584" s="164"/>
      <c r="BB584" s="164"/>
      <c r="BC584" s="164"/>
      <c r="BD584" s="164"/>
      <c r="BE584" s="164"/>
    </row>
    <row r="585" spans="1:57" x14ac:dyDescent="0.25">
      <c r="A585" s="126" t="s">
        <v>1939</v>
      </c>
      <c r="B585" s="126"/>
      <c r="C585" s="126"/>
      <c r="D585" s="126"/>
      <c r="E585" s="126"/>
      <c r="F585" s="127">
        <v>862</v>
      </c>
      <c r="G585" s="128" t="s">
        <v>1940</v>
      </c>
      <c r="H585" s="129">
        <v>2</v>
      </c>
      <c r="I585" s="130"/>
      <c r="J585" s="130"/>
      <c r="K585" s="130">
        <v>90</v>
      </c>
      <c r="L585" s="131">
        <v>0</v>
      </c>
      <c r="M585" s="161" t="s">
        <v>1511</v>
      </c>
      <c r="N585" s="162"/>
      <c r="O585" s="162" t="s">
        <v>1595</v>
      </c>
      <c r="P585" s="132" t="s">
        <v>1596</v>
      </c>
      <c r="Q585" s="163" t="str">
        <f>MaBM</f>
        <v>CTMO</v>
      </c>
      <c r="R585" s="163" t="str">
        <f>MaKhoa</f>
        <v>KCT</v>
      </c>
      <c r="S585" s="125" t="str">
        <f t="shared" si="11"/>
        <v>KCT-CTMO</v>
      </c>
      <c r="T585" s="164"/>
      <c r="U585" s="164"/>
      <c r="V585" s="164"/>
      <c r="W585" s="164"/>
      <c r="X585" s="164"/>
      <c r="Y585" s="164"/>
      <c r="Z585" s="164"/>
      <c r="AA585" s="164"/>
      <c r="AB585" s="164"/>
      <c r="AC585" s="164"/>
      <c r="AD585" s="164"/>
      <c r="AE585" s="164"/>
      <c r="AF585" s="164"/>
      <c r="AG585" s="164"/>
      <c r="AH585" s="164"/>
      <c r="AI585" s="164"/>
      <c r="AJ585" s="164"/>
      <c r="AK585" s="164"/>
      <c r="AL585" s="164"/>
      <c r="AM585" s="164"/>
      <c r="AN585" s="164"/>
      <c r="AO585" s="164"/>
      <c r="AP585" s="164"/>
      <c r="AQ585" s="164"/>
      <c r="AR585" s="164"/>
      <c r="AS585" s="164"/>
      <c r="AT585" s="164"/>
      <c r="AU585" s="164"/>
      <c r="AV585" s="164"/>
      <c r="AW585" s="164"/>
      <c r="AX585" s="164"/>
      <c r="AY585" s="164"/>
      <c r="AZ585" s="164"/>
      <c r="BA585" s="164"/>
      <c r="BB585" s="164"/>
      <c r="BC585" s="164"/>
      <c r="BD585" s="164"/>
      <c r="BE585" s="164"/>
    </row>
    <row r="586" spans="1:57" x14ac:dyDescent="0.25">
      <c r="A586" s="126" t="s">
        <v>1973</v>
      </c>
      <c r="B586" s="126"/>
      <c r="C586" s="126"/>
      <c r="D586" s="126"/>
      <c r="E586" s="126"/>
      <c r="F586" s="127">
        <v>880</v>
      </c>
      <c r="G586" s="128" t="s">
        <v>1974</v>
      </c>
      <c r="H586" s="129">
        <v>1</v>
      </c>
      <c r="I586" s="130"/>
      <c r="J586" s="130"/>
      <c r="K586" s="130">
        <v>45</v>
      </c>
      <c r="L586" s="131">
        <v>0</v>
      </c>
      <c r="M586" s="161" t="s">
        <v>1511</v>
      </c>
      <c r="N586" s="162"/>
      <c r="O586" s="162" t="s">
        <v>1595</v>
      </c>
      <c r="P586" s="132" t="s">
        <v>1596</v>
      </c>
      <c r="Q586" s="163" t="str">
        <f>MaBM</f>
        <v>CTMO</v>
      </c>
      <c r="R586" s="163" t="str">
        <f>MaKhoa</f>
        <v>KCT</v>
      </c>
      <c r="S586" s="125" t="str">
        <f t="shared" si="11"/>
        <v>KCT-CTMO</v>
      </c>
      <c r="T586" s="164"/>
      <c r="U586" s="164"/>
      <c r="V586" s="164"/>
      <c r="W586" s="164"/>
      <c r="X586" s="164"/>
      <c r="Y586" s="164"/>
      <c r="Z586" s="164"/>
      <c r="AA586" s="164"/>
      <c r="AB586" s="164"/>
      <c r="AC586" s="164"/>
      <c r="AD586" s="164"/>
      <c r="AE586" s="164"/>
      <c r="AF586" s="164"/>
      <c r="AG586" s="164"/>
      <c r="AH586" s="164"/>
      <c r="AI586" s="164"/>
      <c r="AJ586" s="164"/>
      <c r="AK586" s="164"/>
      <c r="AL586" s="164"/>
      <c r="AM586" s="164"/>
      <c r="AN586" s="164"/>
      <c r="AO586" s="164"/>
      <c r="AP586" s="164"/>
      <c r="AQ586" s="164"/>
      <c r="AR586" s="164"/>
      <c r="AS586" s="164"/>
      <c r="AT586" s="164"/>
      <c r="AU586" s="164"/>
      <c r="AV586" s="164"/>
      <c r="AW586" s="164"/>
      <c r="AX586" s="164"/>
      <c r="AY586" s="164"/>
      <c r="AZ586" s="164"/>
      <c r="BA586" s="164"/>
      <c r="BB586" s="164"/>
      <c r="BC586" s="164"/>
      <c r="BD586" s="164"/>
      <c r="BE586" s="164"/>
    </row>
    <row r="587" spans="1:57" x14ac:dyDescent="0.25">
      <c r="A587" s="126" t="s">
        <v>1981</v>
      </c>
      <c r="B587" s="126"/>
      <c r="C587" s="126"/>
      <c r="D587" s="126"/>
      <c r="E587" s="126"/>
      <c r="F587" s="127">
        <v>884</v>
      </c>
      <c r="G587" s="128" t="s">
        <v>1982</v>
      </c>
      <c r="H587" s="129">
        <v>1</v>
      </c>
      <c r="I587" s="130"/>
      <c r="J587" s="130"/>
      <c r="K587" s="130">
        <v>45</v>
      </c>
      <c r="L587" s="131">
        <v>0</v>
      </c>
      <c r="M587" s="161" t="s">
        <v>1511</v>
      </c>
      <c r="N587" s="162"/>
      <c r="O587" s="162" t="s">
        <v>1595</v>
      </c>
      <c r="P587" s="132" t="s">
        <v>1596</v>
      </c>
      <c r="Q587" s="163" t="str">
        <f>MaBM</f>
        <v>CTMO</v>
      </c>
      <c r="R587" s="163" t="str">
        <f>MaKhoa</f>
        <v>KCT</v>
      </c>
      <c r="S587" s="125" t="str">
        <f t="shared" si="11"/>
        <v>KCT-CTMO</v>
      </c>
      <c r="T587" s="164"/>
      <c r="U587" s="164"/>
      <c r="V587" s="164"/>
      <c r="W587" s="164"/>
      <c r="X587" s="164"/>
      <c r="Y587" s="164"/>
      <c r="Z587" s="164"/>
      <c r="AA587" s="164"/>
      <c r="AB587" s="164"/>
      <c r="AC587" s="164"/>
      <c r="AD587" s="164"/>
      <c r="AE587" s="164"/>
      <c r="AF587" s="164"/>
      <c r="AG587" s="164"/>
      <c r="AH587" s="164"/>
      <c r="AI587" s="164"/>
      <c r="AJ587" s="164"/>
      <c r="AK587" s="164"/>
      <c r="AL587" s="164"/>
      <c r="AM587" s="164"/>
      <c r="AN587" s="164"/>
      <c r="AO587" s="164"/>
      <c r="AP587" s="164"/>
      <c r="AQ587" s="164"/>
      <c r="AR587" s="164"/>
      <c r="AS587" s="164"/>
      <c r="AT587" s="164"/>
      <c r="AU587" s="164"/>
      <c r="AV587" s="164"/>
      <c r="AW587" s="164"/>
      <c r="AX587" s="164"/>
      <c r="AY587" s="164"/>
      <c r="AZ587" s="164"/>
      <c r="BA587" s="164"/>
      <c r="BB587" s="164"/>
      <c r="BC587" s="164"/>
      <c r="BD587" s="164"/>
      <c r="BE587" s="164"/>
    </row>
    <row r="588" spans="1:57" x14ac:dyDescent="0.25">
      <c r="A588" s="126" t="s">
        <v>1977</v>
      </c>
      <c r="B588" s="126"/>
      <c r="C588" s="126"/>
      <c r="D588" s="126"/>
      <c r="E588" s="126"/>
      <c r="F588" s="127">
        <v>882</v>
      </c>
      <c r="G588" s="128" t="s">
        <v>1978</v>
      </c>
      <c r="H588" s="129">
        <v>2</v>
      </c>
      <c r="I588" s="130"/>
      <c r="J588" s="130"/>
      <c r="K588" s="130">
        <v>90</v>
      </c>
      <c r="L588" s="131">
        <v>0</v>
      </c>
      <c r="M588" s="161" t="s">
        <v>1511</v>
      </c>
      <c r="N588" s="162"/>
      <c r="O588" s="162" t="s">
        <v>1595</v>
      </c>
      <c r="P588" s="132" t="s">
        <v>1596</v>
      </c>
      <c r="Q588" s="163" t="str">
        <f>MaBM</f>
        <v>CTMO</v>
      </c>
      <c r="R588" s="163" t="str">
        <f>MaKhoa</f>
        <v>KCT</v>
      </c>
      <c r="S588" s="125" t="str">
        <f t="shared" si="11"/>
        <v>KCT-CTMO</v>
      </c>
      <c r="T588" s="164"/>
      <c r="U588" s="164"/>
      <c r="V588" s="164"/>
      <c r="W588" s="164"/>
      <c r="X588" s="164"/>
      <c r="Y588" s="164"/>
      <c r="Z588" s="164"/>
      <c r="AA588" s="164"/>
      <c r="AB588" s="164"/>
      <c r="AC588" s="164"/>
      <c r="AD588" s="164"/>
      <c r="AE588" s="164"/>
      <c r="AF588" s="164"/>
      <c r="AG588" s="164"/>
      <c r="AH588" s="164"/>
      <c r="AI588" s="164"/>
      <c r="AJ588" s="164"/>
      <c r="AK588" s="164"/>
      <c r="AL588" s="164"/>
      <c r="AM588" s="164"/>
      <c r="AN588" s="164"/>
      <c r="AO588" s="164"/>
      <c r="AP588" s="164"/>
      <c r="AQ588" s="164"/>
      <c r="AR588" s="164"/>
      <c r="AS588" s="164"/>
      <c r="AT588" s="164"/>
      <c r="AU588" s="164"/>
      <c r="AV588" s="164"/>
      <c r="AW588" s="164"/>
      <c r="AX588" s="164"/>
      <c r="AY588" s="164"/>
      <c r="AZ588" s="164"/>
      <c r="BA588" s="164"/>
      <c r="BB588" s="164"/>
      <c r="BC588" s="164"/>
      <c r="BD588" s="164"/>
      <c r="BE588" s="164"/>
    </row>
    <row r="589" spans="1:57" x14ac:dyDescent="0.25">
      <c r="A589" s="126" t="s">
        <v>2060</v>
      </c>
      <c r="B589" s="126"/>
      <c r="C589" s="126"/>
      <c r="D589" s="126"/>
      <c r="E589" s="126"/>
      <c r="F589" s="127">
        <v>929</v>
      </c>
      <c r="G589" s="128" t="s">
        <v>1444</v>
      </c>
      <c r="H589" s="129">
        <v>8</v>
      </c>
      <c r="I589" s="130"/>
      <c r="J589" s="130"/>
      <c r="K589" s="130">
        <v>480</v>
      </c>
      <c r="L589" s="131">
        <v>0</v>
      </c>
      <c r="M589" s="161" t="s">
        <v>1511</v>
      </c>
      <c r="N589" s="162"/>
      <c r="O589" s="162" t="s">
        <v>1595</v>
      </c>
      <c r="P589" s="132" t="s">
        <v>1596</v>
      </c>
      <c r="Q589" s="163" t="str">
        <f>MaBM</f>
        <v>CTMO</v>
      </c>
      <c r="R589" s="163" t="str">
        <f>MaKhoa</f>
        <v>KCT</v>
      </c>
      <c r="S589" s="125" t="str">
        <f t="shared" si="11"/>
        <v>KCT-CTMO</v>
      </c>
      <c r="T589" s="164"/>
      <c r="U589" s="164"/>
      <c r="V589" s="164"/>
      <c r="W589" s="164"/>
      <c r="X589" s="164"/>
      <c r="Y589" s="164"/>
      <c r="Z589" s="164"/>
      <c r="AA589" s="164"/>
      <c r="AB589" s="164"/>
      <c r="AC589" s="164"/>
      <c r="AD589" s="164"/>
      <c r="AE589" s="164"/>
      <c r="AF589" s="164"/>
      <c r="AG589" s="164"/>
      <c r="AH589" s="164"/>
      <c r="AI589" s="164"/>
      <c r="AJ589" s="164"/>
      <c r="AK589" s="164"/>
      <c r="AL589" s="164"/>
      <c r="AM589" s="164"/>
      <c r="AN589" s="164"/>
      <c r="AO589" s="164"/>
      <c r="AP589" s="164"/>
      <c r="AQ589" s="164"/>
      <c r="AR589" s="164"/>
      <c r="AS589" s="164"/>
      <c r="AT589" s="164"/>
      <c r="AU589" s="164"/>
      <c r="AV589" s="164"/>
      <c r="AW589" s="164"/>
      <c r="AX589" s="164"/>
      <c r="AY589" s="164"/>
      <c r="AZ589" s="164"/>
      <c r="BA589" s="164"/>
      <c r="BB589" s="164"/>
      <c r="BC589" s="164"/>
      <c r="BD589" s="164"/>
      <c r="BE589" s="164"/>
    </row>
    <row r="590" spans="1:57" x14ac:dyDescent="0.25">
      <c r="A590" s="126" t="s">
        <v>1948</v>
      </c>
      <c r="B590" s="126"/>
      <c r="C590" s="126"/>
      <c r="D590" s="126"/>
      <c r="E590" s="126"/>
      <c r="F590" s="127">
        <v>867</v>
      </c>
      <c r="G590" s="128" t="s">
        <v>1949</v>
      </c>
      <c r="H590" s="129">
        <v>2</v>
      </c>
      <c r="I590" s="130">
        <v>30</v>
      </c>
      <c r="J590" s="130"/>
      <c r="K590" s="130"/>
      <c r="L590" s="131">
        <v>0</v>
      </c>
      <c r="M590" s="165"/>
      <c r="N590" s="162"/>
      <c r="O590" s="162" t="s">
        <v>1595</v>
      </c>
      <c r="P590" s="132" t="s">
        <v>1596</v>
      </c>
      <c r="Q590" s="163" t="str">
        <f>MaBM</f>
        <v>CTMO</v>
      </c>
      <c r="R590" s="163" t="str">
        <f>MaKhoa</f>
        <v>KCT</v>
      </c>
      <c r="S590" s="125" t="str">
        <f t="shared" si="11"/>
        <v>KCT-CTMO</v>
      </c>
      <c r="T590" s="164"/>
      <c r="U590" s="164"/>
      <c r="V590" s="164"/>
      <c r="W590" s="164"/>
      <c r="X590" s="164"/>
      <c r="Y590" s="164"/>
      <c r="Z590" s="164"/>
      <c r="AA590" s="164"/>
      <c r="AB590" s="164"/>
      <c r="AC590" s="164"/>
      <c r="AD590" s="164"/>
      <c r="AE590" s="164"/>
      <c r="AF590" s="164"/>
      <c r="AG590" s="164"/>
      <c r="AH590" s="164"/>
      <c r="AI590" s="164"/>
      <c r="AJ590" s="164"/>
      <c r="AK590" s="164"/>
      <c r="AL590" s="164"/>
      <c r="AM590" s="164"/>
      <c r="AN590" s="164"/>
      <c r="AO590" s="164"/>
      <c r="AP590" s="164"/>
      <c r="AQ590" s="164"/>
      <c r="AR590" s="164"/>
      <c r="AS590" s="164"/>
      <c r="AT590" s="164"/>
      <c r="AU590" s="164"/>
      <c r="AV590" s="164"/>
      <c r="AW590" s="164"/>
      <c r="AX590" s="164"/>
      <c r="AY590" s="164"/>
      <c r="AZ590" s="164"/>
      <c r="BA590" s="164"/>
      <c r="BB590" s="164"/>
      <c r="BC590" s="164"/>
      <c r="BD590" s="164"/>
      <c r="BE590" s="164"/>
    </row>
    <row r="591" spans="1:57" x14ac:dyDescent="0.25">
      <c r="A591" s="126" t="s">
        <v>1946</v>
      </c>
      <c r="B591" s="126"/>
      <c r="C591" s="126"/>
      <c r="D591" s="126"/>
      <c r="E591" s="126"/>
      <c r="F591" s="127">
        <v>866</v>
      </c>
      <c r="G591" s="128" t="s">
        <v>1947</v>
      </c>
      <c r="H591" s="129">
        <v>3</v>
      </c>
      <c r="I591" s="130">
        <v>30</v>
      </c>
      <c r="J591" s="130">
        <v>30</v>
      </c>
      <c r="K591" s="130"/>
      <c r="L591" s="131">
        <v>0</v>
      </c>
      <c r="M591" s="165"/>
      <c r="N591" s="162"/>
      <c r="O591" s="162" t="s">
        <v>1595</v>
      </c>
      <c r="P591" s="132" t="s">
        <v>1596</v>
      </c>
      <c r="Q591" s="163" t="str">
        <f>MaBM</f>
        <v>CTMO</v>
      </c>
      <c r="R591" s="163" t="str">
        <f>MaKhoa</f>
        <v>KCT</v>
      </c>
      <c r="S591" s="125" t="str">
        <f t="shared" si="11"/>
        <v>KCT-CTMO</v>
      </c>
      <c r="T591" s="164"/>
      <c r="U591" s="164"/>
      <c r="V591" s="164"/>
      <c r="W591" s="164"/>
      <c r="X591" s="164"/>
      <c r="Y591" s="164"/>
      <c r="Z591" s="164"/>
      <c r="AA591" s="164"/>
      <c r="AB591" s="164"/>
      <c r="AC591" s="164"/>
      <c r="AD591" s="164"/>
      <c r="AE591" s="164"/>
      <c r="AF591" s="164"/>
      <c r="AG591" s="164"/>
      <c r="AH591" s="164"/>
      <c r="AI591" s="164"/>
      <c r="AJ591" s="164"/>
      <c r="AK591" s="164"/>
      <c r="AL591" s="164"/>
      <c r="AM591" s="164"/>
      <c r="AN591" s="164"/>
      <c r="AO591" s="164"/>
      <c r="AP591" s="164"/>
      <c r="AQ591" s="164"/>
      <c r="AR591" s="164"/>
      <c r="AS591" s="164"/>
      <c r="AT591" s="164"/>
      <c r="AU591" s="164"/>
      <c r="AV591" s="164"/>
      <c r="AW591" s="164"/>
      <c r="AX591" s="164"/>
      <c r="AY591" s="164"/>
      <c r="AZ591" s="164"/>
      <c r="BA591" s="164"/>
      <c r="BB591" s="164"/>
      <c r="BC591" s="164"/>
      <c r="BD591" s="164"/>
      <c r="BE591" s="164"/>
    </row>
    <row r="592" spans="1:57" x14ac:dyDescent="0.25">
      <c r="A592" s="126" t="s">
        <v>1944</v>
      </c>
      <c r="B592" s="126"/>
      <c r="C592" s="126"/>
      <c r="D592" s="126"/>
      <c r="E592" s="126"/>
      <c r="F592" s="127">
        <v>865</v>
      </c>
      <c r="G592" s="128" t="s">
        <v>1945</v>
      </c>
      <c r="H592" s="129">
        <v>2</v>
      </c>
      <c r="I592" s="130">
        <v>30</v>
      </c>
      <c r="J592" s="130"/>
      <c r="K592" s="130"/>
      <c r="L592" s="131">
        <v>0</v>
      </c>
      <c r="M592" s="165"/>
      <c r="N592" s="162"/>
      <c r="O592" s="162" t="s">
        <v>1595</v>
      </c>
      <c r="P592" s="132" t="s">
        <v>1596</v>
      </c>
      <c r="Q592" s="163" t="str">
        <f>MaBM</f>
        <v>CTMO</v>
      </c>
      <c r="R592" s="163" t="str">
        <f>MaKhoa</f>
        <v>KCT</v>
      </c>
      <c r="S592" s="125" t="str">
        <f t="shared" si="11"/>
        <v>KCT-CTMO</v>
      </c>
      <c r="T592" s="164"/>
      <c r="U592" s="164"/>
      <c r="V592" s="164"/>
      <c r="W592" s="164"/>
      <c r="X592" s="164"/>
      <c r="Y592" s="164"/>
      <c r="Z592" s="164"/>
      <c r="AA592" s="164"/>
      <c r="AB592" s="164"/>
      <c r="AC592" s="164"/>
      <c r="AD592" s="164"/>
      <c r="AE592" s="164"/>
      <c r="AF592" s="164"/>
      <c r="AG592" s="164"/>
      <c r="AH592" s="164"/>
      <c r="AI592" s="164"/>
      <c r="AJ592" s="164"/>
      <c r="AK592" s="164"/>
      <c r="AL592" s="164"/>
      <c r="AM592" s="164"/>
      <c r="AN592" s="164"/>
      <c r="AO592" s="164"/>
      <c r="AP592" s="164"/>
      <c r="AQ592" s="164"/>
      <c r="AR592" s="164"/>
      <c r="AS592" s="164"/>
      <c r="AT592" s="164"/>
      <c r="AU592" s="164"/>
      <c r="AV592" s="164"/>
      <c r="AW592" s="164"/>
      <c r="AX592" s="164"/>
      <c r="AY592" s="164"/>
      <c r="AZ592" s="164"/>
      <c r="BA592" s="164"/>
      <c r="BB592" s="164"/>
      <c r="BC592" s="164"/>
      <c r="BD592" s="164"/>
      <c r="BE592" s="164"/>
    </row>
    <row r="593" spans="1:57" x14ac:dyDescent="0.25">
      <c r="A593" s="126" t="s">
        <v>1942</v>
      </c>
      <c r="B593" s="126"/>
      <c r="C593" s="126"/>
      <c r="D593" s="126"/>
      <c r="E593" s="126"/>
      <c r="F593" s="127">
        <v>864</v>
      </c>
      <c r="G593" s="128" t="s">
        <v>1943</v>
      </c>
      <c r="H593" s="129">
        <v>2</v>
      </c>
      <c r="I593" s="130">
        <v>30</v>
      </c>
      <c r="J593" s="130"/>
      <c r="K593" s="130"/>
      <c r="L593" s="131">
        <v>0</v>
      </c>
      <c r="M593" s="165"/>
      <c r="N593" s="162"/>
      <c r="O593" s="162" t="s">
        <v>1595</v>
      </c>
      <c r="P593" s="132" t="s">
        <v>1596</v>
      </c>
      <c r="Q593" s="163" t="str">
        <f>MaBM</f>
        <v>CTMO</v>
      </c>
      <c r="R593" s="163" t="str">
        <f>MaKhoa</f>
        <v>KCT</v>
      </c>
      <c r="S593" s="125" t="str">
        <f t="shared" si="11"/>
        <v>KCT-CTMO</v>
      </c>
      <c r="T593" s="164"/>
      <c r="U593" s="164"/>
      <c r="V593" s="164"/>
      <c r="W593" s="164"/>
      <c r="X593" s="164"/>
      <c r="Y593" s="164"/>
      <c r="Z593" s="164"/>
      <c r="AA593" s="164"/>
      <c r="AB593" s="164"/>
      <c r="AC593" s="164"/>
      <c r="AD593" s="164"/>
      <c r="AE593" s="164"/>
      <c r="AF593" s="164"/>
      <c r="AG593" s="164"/>
      <c r="AH593" s="164"/>
      <c r="AI593" s="164"/>
      <c r="AJ593" s="164"/>
      <c r="AK593" s="164"/>
      <c r="AL593" s="164"/>
      <c r="AM593" s="164"/>
      <c r="AN593" s="164"/>
      <c r="AO593" s="164"/>
      <c r="AP593" s="164"/>
      <c r="AQ593" s="164"/>
      <c r="AR593" s="164"/>
      <c r="AS593" s="164"/>
      <c r="AT593" s="164"/>
      <c r="AU593" s="164"/>
      <c r="AV593" s="164"/>
      <c r="AW593" s="164"/>
      <c r="AX593" s="164"/>
      <c r="AY593" s="164"/>
      <c r="AZ593" s="164"/>
      <c r="BA593" s="164"/>
      <c r="BB593" s="164"/>
      <c r="BC593" s="164"/>
      <c r="BD593" s="164"/>
      <c r="BE593" s="164"/>
    </row>
    <row r="594" spans="1:57" x14ac:dyDescent="0.25">
      <c r="A594" s="126" t="s">
        <v>1966</v>
      </c>
      <c r="B594" s="126"/>
      <c r="C594" s="126"/>
      <c r="D594" s="126"/>
      <c r="E594" s="126"/>
      <c r="F594" s="127">
        <v>876</v>
      </c>
      <c r="G594" s="128" t="s">
        <v>1967</v>
      </c>
      <c r="H594" s="129">
        <v>2</v>
      </c>
      <c r="I594" s="130">
        <v>30</v>
      </c>
      <c r="J594" s="130"/>
      <c r="K594" s="130"/>
      <c r="L594" s="131">
        <v>0</v>
      </c>
      <c r="M594" s="165"/>
      <c r="N594" s="162"/>
      <c r="O594" s="162" t="s">
        <v>1595</v>
      </c>
      <c r="P594" s="132" t="s">
        <v>1596</v>
      </c>
      <c r="Q594" s="163" t="str">
        <f>MaBM</f>
        <v>CTMO</v>
      </c>
      <c r="R594" s="163" t="str">
        <f>MaKhoa</f>
        <v>KCT</v>
      </c>
      <c r="S594" s="125" t="str">
        <f t="shared" si="11"/>
        <v>KCT-CTMO</v>
      </c>
      <c r="T594" s="164"/>
      <c r="U594" s="164"/>
      <c r="V594" s="164"/>
      <c r="W594" s="164"/>
      <c r="X594" s="164"/>
      <c r="Y594" s="164"/>
      <c r="Z594" s="164"/>
      <c r="AA594" s="164"/>
      <c r="AB594" s="164"/>
      <c r="AC594" s="164"/>
      <c r="AD594" s="164"/>
      <c r="AE594" s="164"/>
      <c r="AF594" s="164"/>
      <c r="AG594" s="164"/>
      <c r="AH594" s="164"/>
      <c r="AI594" s="164"/>
      <c r="AJ594" s="164"/>
      <c r="AK594" s="164"/>
      <c r="AL594" s="164"/>
      <c r="AM594" s="164"/>
      <c r="AN594" s="164"/>
      <c r="AO594" s="164"/>
      <c r="AP594" s="164"/>
      <c r="AQ594" s="164"/>
      <c r="AR594" s="164"/>
      <c r="AS594" s="164"/>
      <c r="AT594" s="164"/>
      <c r="AU594" s="164"/>
      <c r="AV594" s="164"/>
      <c r="AW594" s="164"/>
      <c r="AX594" s="164"/>
      <c r="AY594" s="164"/>
      <c r="AZ594" s="164"/>
      <c r="BA594" s="164"/>
      <c r="BB594" s="164"/>
      <c r="BC594" s="164"/>
      <c r="BD594" s="164"/>
      <c r="BE594" s="164"/>
    </row>
    <row r="595" spans="1:57" x14ac:dyDescent="0.25">
      <c r="A595" s="126" t="s">
        <v>1725</v>
      </c>
      <c r="B595" s="126"/>
      <c r="C595" s="126"/>
      <c r="D595" s="126"/>
      <c r="E595" s="126"/>
      <c r="F595" s="127">
        <v>483</v>
      </c>
      <c r="G595" s="128" t="s">
        <v>1726</v>
      </c>
      <c r="H595" s="129">
        <v>2</v>
      </c>
      <c r="I595" s="130">
        <v>30</v>
      </c>
      <c r="J595" s="130"/>
      <c r="K595" s="130"/>
      <c r="L595" s="131">
        <v>0</v>
      </c>
      <c r="M595" s="165"/>
      <c r="N595" s="162"/>
      <c r="O595" s="162" t="s">
        <v>1595</v>
      </c>
      <c r="P595" s="132" t="s">
        <v>1596</v>
      </c>
      <c r="Q595" s="163" t="str">
        <f>MaBM</f>
        <v>CTMO</v>
      </c>
      <c r="R595" s="163" t="str">
        <f>MaKhoa</f>
        <v>KCT</v>
      </c>
      <c r="S595" s="125" t="str">
        <f t="shared" si="11"/>
        <v>KCT-CTMO</v>
      </c>
      <c r="T595" s="164"/>
      <c r="U595" s="164"/>
      <c r="V595" s="164"/>
      <c r="W595" s="164"/>
      <c r="X595" s="164"/>
      <c r="Y595" s="164"/>
      <c r="Z595" s="164"/>
      <c r="AA595" s="164"/>
      <c r="AB595" s="164"/>
      <c r="AC595" s="164"/>
      <c r="AD595" s="164"/>
      <c r="AE595" s="164"/>
      <c r="AF595" s="164"/>
      <c r="AG595" s="164"/>
      <c r="AH595" s="164"/>
      <c r="AI595" s="164"/>
      <c r="AJ595" s="164"/>
      <c r="AK595" s="164"/>
      <c r="AL595" s="164"/>
      <c r="AM595" s="164"/>
      <c r="AN595" s="164"/>
      <c r="AO595" s="164"/>
      <c r="AP595" s="164"/>
      <c r="AQ595" s="164"/>
      <c r="AR595" s="164"/>
      <c r="AS595" s="164"/>
      <c r="AT595" s="164"/>
      <c r="AU595" s="164"/>
      <c r="AV595" s="164"/>
      <c r="AW595" s="164"/>
      <c r="AX595" s="164"/>
      <c r="AY595" s="164"/>
      <c r="AZ595" s="164"/>
      <c r="BA595" s="164"/>
      <c r="BB595" s="164"/>
      <c r="BC595" s="164"/>
      <c r="BD595" s="164"/>
      <c r="BE595" s="164"/>
    </row>
    <row r="596" spans="1:57" x14ac:dyDescent="0.25">
      <c r="A596" s="126" t="s">
        <v>1593</v>
      </c>
      <c r="B596" s="126"/>
      <c r="C596" s="126"/>
      <c r="D596" s="126"/>
      <c r="E596" s="126"/>
      <c r="F596" s="127">
        <v>35</v>
      </c>
      <c r="G596" s="128" t="s">
        <v>1594</v>
      </c>
      <c r="H596" s="129">
        <v>2</v>
      </c>
      <c r="I596" s="130">
        <v>30</v>
      </c>
      <c r="J596" s="130"/>
      <c r="K596" s="130"/>
      <c r="L596" s="131">
        <v>0</v>
      </c>
      <c r="M596" s="165"/>
      <c r="N596" s="162"/>
      <c r="O596" s="162" t="s">
        <v>1595</v>
      </c>
      <c r="P596" s="132" t="s">
        <v>1596</v>
      </c>
      <c r="Q596" s="163" t="str">
        <f>MaBM</f>
        <v>CTMO</v>
      </c>
      <c r="R596" s="163" t="str">
        <f>MaKhoa</f>
        <v>KCT</v>
      </c>
      <c r="S596" s="125" t="str">
        <f t="shared" si="11"/>
        <v>KCT-CTMO</v>
      </c>
      <c r="T596" s="164"/>
      <c r="U596" s="164"/>
      <c r="V596" s="164"/>
      <c r="W596" s="164"/>
      <c r="X596" s="164"/>
      <c r="Y596" s="164"/>
      <c r="Z596" s="164"/>
      <c r="AA596" s="164"/>
      <c r="AB596" s="164"/>
      <c r="AC596" s="164"/>
      <c r="AD596" s="164"/>
      <c r="AE596" s="164"/>
      <c r="AF596" s="164"/>
      <c r="AG596" s="164"/>
      <c r="AH596" s="164"/>
      <c r="AI596" s="164"/>
      <c r="AJ596" s="164"/>
      <c r="AK596" s="164"/>
      <c r="AL596" s="164"/>
      <c r="AM596" s="164"/>
      <c r="AN596" s="164"/>
      <c r="AO596" s="164"/>
      <c r="AP596" s="164"/>
      <c r="AQ596" s="164"/>
      <c r="AR596" s="164"/>
      <c r="AS596" s="164"/>
      <c r="AT596" s="164"/>
      <c r="AU596" s="164"/>
      <c r="AV596" s="164"/>
      <c r="AW596" s="164"/>
      <c r="AX596" s="164"/>
      <c r="AY596" s="164"/>
      <c r="AZ596" s="164"/>
      <c r="BA596" s="164"/>
      <c r="BB596" s="164"/>
      <c r="BC596" s="164"/>
      <c r="BD596" s="164"/>
      <c r="BE596" s="164"/>
    </row>
    <row r="597" spans="1:57" x14ac:dyDescent="0.25">
      <c r="A597" s="126" t="s">
        <v>1985</v>
      </c>
      <c r="B597" s="126"/>
      <c r="C597" s="126"/>
      <c r="D597" s="126"/>
      <c r="E597" s="126"/>
      <c r="F597" s="127">
        <v>886</v>
      </c>
      <c r="G597" s="128" t="s">
        <v>1986</v>
      </c>
      <c r="H597" s="129">
        <v>2</v>
      </c>
      <c r="I597" s="130">
        <v>30</v>
      </c>
      <c r="J597" s="130"/>
      <c r="K597" s="130"/>
      <c r="L597" s="131">
        <v>0</v>
      </c>
      <c r="M597" s="165"/>
      <c r="N597" s="162"/>
      <c r="O597" s="162" t="s">
        <v>1595</v>
      </c>
      <c r="P597" s="132" t="s">
        <v>1596</v>
      </c>
      <c r="Q597" s="163" t="str">
        <f>MaBM</f>
        <v>CTMO</v>
      </c>
      <c r="R597" s="163" t="str">
        <f>MaKhoa</f>
        <v>KCT</v>
      </c>
      <c r="S597" s="125" t="str">
        <f t="shared" si="11"/>
        <v>KCT-CTMO</v>
      </c>
      <c r="T597" s="164"/>
      <c r="U597" s="164"/>
      <c r="V597" s="164"/>
      <c r="W597" s="164"/>
      <c r="X597" s="164"/>
      <c r="Y597" s="164"/>
      <c r="Z597" s="164"/>
      <c r="AA597" s="164"/>
      <c r="AB597" s="164"/>
      <c r="AC597" s="164"/>
      <c r="AD597" s="164"/>
      <c r="AE597" s="164"/>
      <c r="AF597" s="164"/>
      <c r="AG597" s="164"/>
      <c r="AH597" s="164"/>
      <c r="AI597" s="164"/>
      <c r="AJ597" s="164"/>
      <c r="AK597" s="164"/>
      <c r="AL597" s="164"/>
      <c r="AM597" s="164"/>
      <c r="AN597" s="164"/>
      <c r="AO597" s="164"/>
      <c r="AP597" s="164"/>
      <c r="AQ597" s="164"/>
      <c r="AR597" s="164"/>
      <c r="AS597" s="164"/>
      <c r="AT597" s="164"/>
      <c r="AU597" s="164"/>
      <c r="AV597" s="164"/>
      <c r="AW597" s="164"/>
      <c r="AX597" s="164"/>
      <c r="AY597" s="164"/>
      <c r="AZ597" s="164"/>
      <c r="BA597" s="164"/>
      <c r="BB597" s="164"/>
      <c r="BC597" s="164"/>
      <c r="BD597" s="164"/>
      <c r="BE597" s="164"/>
    </row>
    <row r="598" spans="1:57" x14ac:dyDescent="0.25">
      <c r="A598" s="126" t="s">
        <v>1960</v>
      </c>
      <c r="B598" s="126"/>
      <c r="C598" s="126"/>
      <c r="D598" s="126"/>
      <c r="E598" s="126"/>
      <c r="F598" s="127">
        <v>873</v>
      </c>
      <c r="G598" s="128" t="s">
        <v>1961</v>
      </c>
      <c r="H598" s="129">
        <v>2</v>
      </c>
      <c r="I598" s="130">
        <v>30</v>
      </c>
      <c r="J598" s="130"/>
      <c r="K598" s="130"/>
      <c r="L598" s="131">
        <v>0</v>
      </c>
      <c r="M598" s="165"/>
      <c r="N598" s="162"/>
      <c r="O598" s="162" t="s">
        <v>1595</v>
      </c>
      <c r="P598" s="132" t="s">
        <v>1596</v>
      </c>
      <c r="Q598" s="163" t="str">
        <f>MaBM</f>
        <v>CTMO</v>
      </c>
      <c r="R598" s="163" t="str">
        <f>MaKhoa</f>
        <v>KCT</v>
      </c>
      <c r="S598" s="125" t="str">
        <f t="shared" si="11"/>
        <v>KCT-CTMO</v>
      </c>
      <c r="T598" s="164"/>
      <c r="U598" s="164"/>
      <c r="V598" s="164"/>
      <c r="W598" s="164"/>
      <c r="X598" s="164"/>
      <c r="Y598" s="164"/>
      <c r="Z598" s="164"/>
      <c r="AA598" s="164"/>
      <c r="AB598" s="164"/>
      <c r="AC598" s="164"/>
      <c r="AD598" s="164"/>
      <c r="AE598" s="164"/>
      <c r="AF598" s="164"/>
      <c r="AG598" s="164"/>
      <c r="AH598" s="164"/>
      <c r="AI598" s="164"/>
      <c r="AJ598" s="164"/>
      <c r="AK598" s="164"/>
      <c r="AL598" s="164"/>
      <c r="AM598" s="164"/>
      <c r="AN598" s="164"/>
      <c r="AO598" s="164"/>
      <c r="AP598" s="164"/>
      <c r="AQ598" s="164"/>
      <c r="AR598" s="164"/>
      <c r="AS598" s="164"/>
      <c r="AT598" s="164"/>
      <c r="AU598" s="164"/>
      <c r="AV598" s="164"/>
      <c r="AW598" s="164"/>
      <c r="AX598" s="164"/>
      <c r="AY598" s="164"/>
      <c r="AZ598" s="164"/>
      <c r="BA598" s="164"/>
      <c r="BB598" s="164"/>
      <c r="BC598" s="164"/>
      <c r="BD598" s="164"/>
      <c r="BE598" s="164"/>
    </row>
    <row r="599" spans="1:57" x14ac:dyDescent="0.25">
      <c r="A599" s="126" t="s">
        <v>1964</v>
      </c>
      <c r="B599" s="126"/>
      <c r="C599" s="126"/>
      <c r="D599" s="126"/>
      <c r="E599" s="126"/>
      <c r="F599" s="127">
        <v>875</v>
      </c>
      <c r="G599" s="128" t="s">
        <v>1965</v>
      </c>
      <c r="H599" s="129">
        <v>2</v>
      </c>
      <c r="I599" s="130">
        <v>30</v>
      </c>
      <c r="J599" s="130"/>
      <c r="K599" s="130"/>
      <c r="L599" s="131">
        <v>0</v>
      </c>
      <c r="M599" s="165"/>
      <c r="N599" s="162"/>
      <c r="O599" s="162" t="s">
        <v>1595</v>
      </c>
      <c r="P599" s="132" t="s">
        <v>1596</v>
      </c>
      <c r="Q599" s="163" t="str">
        <f>MaBM</f>
        <v>CTMO</v>
      </c>
      <c r="R599" s="163" t="str">
        <f>MaKhoa</f>
        <v>KCT</v>
      </c>
      <c r="S599" s="125" t="str">
        <f t="shared" si="11"/>
        <v>KCT-CTMO</v>
      </c>
      <c r="T599" s="164"/>
      <c r="U599" s="164"/>
      <c r="V599" s="164"/>
      <c r="W599" s="164"/>
      <c r="X599" s="164"/>
      <c r="Y599" s="164"/>
      <c r="Z599" s="164"/>
      <c r="AA599" s="164"/>
      <c r="AB599" s="164"/>
      <c r="AC599" s="164"/>
      <c r="AD599" s="164"/>
      <c r="AE599" s="164"/>
      <c r="AF599" s="164"/>
      <c r="AG599" s="164"/>
      <c r="AH599" s="164"/>
      <c r="AI599" s="164"/>
      <c r="AJ599" s="164"/>
      <c r="AK599" s="164"/>
      <c r="AL599" s="164"/>
      <c r="AM599" s="164"/>
      <c r="AN599" s="164"/>
      <c r="AO599" s="164"/>
      <c r="AP599" s="164"/>
      <c r="AQ599" s="164"/>
      <c r="AR599" s="164"/>
      <c r="AS599" s="164"/>
      <c r="AT599" s="164"/>
      <c r="AU599" s="164"/>
      <c r="AV599" s="164"/>
      <c r="AW599" s="164"/>
      <c r="AX599" s="164"/>
      <c r="AY599" s="164"/>
      <c r="AZ599" s="164"/>
      <c r="BA599" s="164"/>
      <c r="BB599" s="164"/>
      <c r="BC599" s="164"/>
      <c r="BD599" s="164"/>
      <c r="BE599" s="164"/>
    </row>
    <row r="600" spans="1:57" x14ac:dyDescent="0.25">
      <c r="A600" s="126" t="s">
        <v>104</v>
      </c>
      <c r="B600" s="126" t="s">
        <v>104</v>
      </c>
      <c r="C600" s="126" t="s">
        <v>104</v>
      </c>
      <c r="D600" s="126" t="s">
        <v>105</v>
      </c>
      <c r="E600" s="126" t="s">
        <v>105</v>
      </c>
      <c r="F600" s="127">
        <v>38</v>
      </c>
      <c r="G600" s="128" t="s">
        <v>106</v>
      </c>
      <c r="H600" s="129">
        <v>2</v>
      </c>
      <c r="I600" s="130">
        <v>30</v>
      </c>
      <c r="J600" s="130"/>
      <c r="K600" s="130"/>
      <c r="L600" s="131">
        <v>0</v>
      </c>
      <c r="M600" s="165" t="s">
        <v>1484</v>
      </c>
      <c r="N600" s="162">
        <v>90</v>
      </c>
      <c r="O600" s="162" t="s">
        <v>1595</v>
      </c>
      <c r="P600" s="132" t="s">
        <v>1596</v>
      </c>
      <c r="Q600" s="163" t="str">
        <f>MaBM</f>
        <v>CTMO</v>
      </c>
      <c r="R600" s="163" t="str">
        <f>MaKhoa</f>
        <v>KCT</v>
      </c>
      <c r="S600" s="125" t="str">
        <f t="shared" si="11"/>
        <v>KCT-CTMO</v>
      </c>
      <c r="T600" s="164" t="s">
        <v>21</v>
      </c>
      <c r="U600" s="164" t="s">
        <v>21</v>
      </c>
      <c r="V600" s="164" t="s">
        <v>21</v>
      </c>
      <c r="W600" s="164" t="s">
        <v>21</v>
      </c>
      <c r="X600" s="164" t="s">
        <v>21</v>
      </c>
      <c r="Y600" s="164" t="s">
        <v>21</v>
      </c>
      <c r="Z600" s="164" t="s">
        <v>21</v>
      </c>
      <c r="AA600" s="164"/>
      <c r="AB600" s="164"/>
      <c r="AC600" s="164"/>
      <c r="AD600" s="164"/>
      <c r="AE600" s="164"/>
      <c r="AF600" s="164"/>
      <c r="AG600" s="164"/>
      <c r="AH600" s="164"/>
      <c r="AI600" s="164"/>
      <c r="AJ600" s="164"/>
      <c r="AK600" s="164"/>
      <c r="AL600" s="164"/>
      <c r="AM600" s="164"/>
      <c r="AN600" s="164" t="s">
        <v>21</v>
      </c>
      <c r="AO600" s="164" t="s">
        <v>21</v>
      </c>
      <c r="AP600" s="164" t="s">
        <v>21</v>
      </c>
      <c r="AQ600" s="164"/>
      <c r="AR600" s="164" t="s">
        <v>21</v>
      </c>
      <c r="AS600" s="164"/>
      <c r="AT600" s="164"/>
      <c r="AU600" s="164"/>
      <c r="AV600" s="164"/>
      <c r="AW600" s="164"/>
      <c r="AX600" s="164"/>
      <c r="AY600" s="164"/>
      <c r="AZ600" s="164"/>
      <c r="BA600" s="164"/>
      <c r="BB600" s="164"/>
      <c r="BC600" s="164"/>
      <c r="BD600" s="164"/>
      <c r="BE600" s="164"/>
    </row>
    <row r="601" spans="1:57" x14ac:dyDescent="0.25">
      <c r="A601" s="126" t="s">
        <v>114</v>
      </c>
      <c r="B601" s="126" t="s">
        <v>114</v>
      </c>
      <c r="C601" s="126" t="s">
        <v>114</v>
      </c>
      <c r="D601" s="126"/>
      <c r="E601" s="126"/>
      <c r="F601" s="127">
        <v>42</v>
      </c>
      <c r="G601" s="128" t="s">
        <v>115</v>
      </c>
      <c r="H601" s="129">
        <v>2</v>
      </c>
      <c r="I601" s="130">
        <v>30</v>
      </c>
      <c r="J601" s="130"/>
      <c r="K601" s="130"/>
      <c r="L601" s="131">
        <v>0</v>
      </c>
      <c r="M601" s="165" t="s">
        <v>1484</v>
      </c>
      <c r="N601" s="162">
        <v>75</v>
      </c>
      <c r="O601" s="162"/>
      <c r="P601" s="132" t="s">
        <v>1600</v>
      </c>
      <c r="Q601" s="163" t="str">
        <f>MaBM</f>
        <v/>
      </c>
      <c r="R601" s="163" t="str">
        <f>MaKhoa</f>
        <v>KTVT</v>
      </c>
      <c r="S601" s="125" t="str">
        <f t="shared" si="11"/>
        <v>KTVT-</v>
      </c>
      <c r="T601" s="164"/>
      <c r="U601" s="164"/>
      <c r="V601" s="164"/>
      <c r="W601" s="164"/>
      <c r="X601" s="164"/>
      <c r="Y601" s="164"/>
      <c r="Z601" s="164"/>
      <c r="AA601" s="164"/>
      <c r="AB601" s="164"/>
      <c r="AC601" s="164"/>
      <c r="AD601" s="164"/>
      <c r="AE601" s="164" t="s">
        <v>21</v>
      </c>
      <c r="AF601" s="164" t="s">
        <v>21</v>
      </c>
      <c r="AG601" s="164" t="s">
        <v>21</v>
      </c>
      <c r="AH601" s="164" t="s">
        <v>21</v>
      </c>
      <c r="AI601" s="164" t="s">
        <v>21</v>
      </c>
      <c r="AJ601" s="164" t="s">
        <v>21</v>
      </c>
      <c r="AK601" s="164" t="s">
        <v>21</v>
      </c>
      <c r="AL601" s="164" t="s">
        <v>21</v>
      </c>
      <c r="AM601" s="164"/>
      <c r="AN601" s="164"/>
      <c r="AO601" s="164"/>
      <c r="AP601" s="164"/>
      <c r="AQ601" s="164"/>
      <c r="AR601" s="164"/>
      <c r="AS601" s="164"/>
      <c r="AT601" s="164"/>
      <c r="AU601" s="164"/>
      <c r="AV601" s="164"/>
      <c r="AW601" s="164"/>
      <c r="AX601" s="164"/>
      <c r="AY601" s="164"/>
      <c r="AZ601" s="164"/>
      <c r="BA601" s="164"/>
      <c r="BB601" s="164"/>
      <c r="BC601" s="164"/>
      <c r="BD601" s="164"/>
      <c r="BE601" s="164"/>
    </row>
    <row r="602" spans="1:57" x14ac:dyDescent="0.25">
      <c r="A602" s="152" t="s">
        <v>2363</v>
      </c>
      <c r="B602" s="152" t="s">
        <v>2363</v>
      </c>
      <c r="C602" s="152" t="s">
        <v>2363</v>
      </c>
      <c r="D602" s="152"/>
      <c r="E602" s="152"/>
      <c r="F602" s="153">
        <v>42</v>
      </c>
      <c r="G602" s="154" t="s">
        <v>115</v>
      </c>
      <c r="H602" s="155">
        <v>2</v>
      </c>
      <c r="I602" s="141">
        <v>30</v>
      </c>
      <c r="J602" s="141"/>
      <c r="K602" s="141"/>
      <c r="L602" s="156">
        <v>0</v>
      </c>
      <c r="M602" s="165"/>
      <c r="N602" s="170"/>
      <c r="O602" s="170" t="s">
        <v>1595</v>
      </c>
      <c r="P602" s="157" t="s">
        <v>1596</v>
      </c>
      <c r="Q602" s="163" t="str">
        <f>MaBM</f>
        <v>CTMO</v>
      </c>
      <c r="R602" s="163" t="str">
        <f>MaKhoa</f>
        <v>KCT</v>
      </c>
      <c r="S602" s="125" t="str">
        <f t="shared" si="11"/>
        <v>KCT-CTMO</v>
      </c>
      <c r="T602" s="164"/>
      <c r="U602" s="164"/>
      <c r="V602" s="164"/>
      <c r="W602" s="164"/>
      <c r="X602" s="164"/>
      <c r="Y602" s="164"/>
      <c r="Z602" s="164"/>
      <c r="AA602" s="164"/>
      <c r="AB602" s="164"/>
      <c r="AC602" s="164"/>
      <c r="AD602" s="164"/>
      <c r="AE602" s="164"/>
      <c r="AF602" s="164"/>
      <c r="AG602" s="164"/>
      <c r="AH602" s="164"/>
      <c r="AI602" s="164"/>
      <c r="AJ602" s="164"/>
      <c r="AK602" s="164"/>
      <c r="AL602" s="164"/>
      <c r="AM602" s="164"/>
      <c r="AN602" s="164"/>
      <c r="AO602" s="164"/>
      <c r="AP602" s="164"/>
      <c r="AQ602" s="164"/>
      <c r="AR602" s="164"/>
      <c r="AS602" s="164"/>
      <c r="AT602" s="164"/>
      <c r="AU602" s="164"/>
      <c r="AV602" s="164"/>
      <c r="AW602" s="164"/>
      <c r="AX602" s="164"/>
      <c r="AY602" s="164"/>
      <c r="AZ602" s="164"/>
      <c r="BA602" s="164"/>
      <c r="BB602" s="164"/>
      <c r="BC602" s="164"/>
      <c r="BD602" s="164"/>
      <c r="BE602" s="164"/>
    </row>
    <row r="603" spans="1:57" x14ac:dyDescent="0.25">
      <c r="A603" s="126" t="s">
        <v>1952</v>
      </c>
      <c r="B603" s="126"/>
      <c r="C603" s="126"/>
      <c r="D603" s="126"/>
      <c r="E603" s="126"/>
      <c r="F603" s="127">
        <v>869</v>
      </c>
      <c r="G603" s="128" t="s">
        <v>1953</v>
      </c>
      <c r="H603" s="129">
        <v>3</v>
      </c>
      <c r="I603" s="130">
        <v>45</v>
      </c>
      <c r="J603" s="130"/>
      <c r="K603" s="130"/>
      <c r="L603" s="131">
        <v>0</v>
      </c>
      <c r="M603" s="165" t="s">
        <v>1484</v>
      </c>
      <c r="N603" s="162"/>
      <c r="O603" s="162" t="s">
        <v>1595</v>
      </c>
      <c r="P603" s="132" t="s">
        <v>1596</v>
      </c>
      <c r="Q603" s="163" t="str">
        <f>MaBM</f>
        <v>CTMO</v>
      </c>
      <c r="R603" s="163" t="str">
        <f>MaKhoa</f>
        <v>KCT</v>
      </c>
      <c r="S603" s="125" t="str">
        <f t="shared" si="11"/>
        <v>KCT-CTMO</v>
      </c>
      <c r="T603" s="164"/>
      <c r="U603" s="164"/>
      <c r="V603" s="164"/>
      <c r="W603" s="164"/>
      <c r="X603" s="164"/>
      <c r="Y603" s="164"/>
      <c r="Z603" s="164"/>
      <c r="AA603" s="164"/>
      <c r="AB603" s="164"/>
      <c r="AC603" s="164"/>
      <c r="AD603" s="164"/>
      <c r="AE603" s="164"/>
      <c r="AF603" s="164"/>
      <c r="AG603" s="164"/>
      <c r="AH603" s="164"/>
      <c r="AI603" s="164"/>
      <c r="AJ603" s="164"/>
      <c r="AK603" s="164"/>
      <c r="AL603" s="164"/>
      <c r="AM603" s="164"/>
      <c r="AN603" s="164"/>
      <c r="AO603" s="164"/>
      <c r="AP603" s="164"/>
      <c r="AQ603" s="164"/>
      <c r="AR603" s="164"/>
      <c r="AS603" s="164"/>
      <c r="AT603" s="164"/>
      <c r="AU603" s="164"/>
      <c r="AV603" s="164"/>
      <c r="AW603" s="164"/>
      <c r="AX603" s="164"/>
      <c r="AY603" s="164"/>
      <c r="AZ603" s="164"/>
      <c r="BA603" s="164"/>
      <c r="BB603" s="164"/>
      <c r="BC603" s="164"/>
      <c r="BD603" s="164"/>
      <c r="BE603" s="164"/>
    </row>
    <row r="604" spans="1:57" x14ac:dyDescent="0.25">
      <c r="A604" s="126" t="s">
        <v>1954</v>
      </c>
      <c r="B604" s="126"/>
      <c r="C604" s="126"/>
      <c r="D604" s="126"/>
      <c r="E604" s="126"/>
      <c r="F604" s="127">
        <v>870</v>
      </c>
      <c r="G604" s="128" t="s">
        <v>1955</v>
      </c>
      <c r="H604" s="129">
        <v>3</v>
      </c>
      <c r="I604" s="130">
        <v>30</v>
      </c>
      <c r="J604" s="130">
        <v>30</v>
      </c>
      <c r="K604" s="130"/>
      <c r="L604" s="131">
        <v>0</v>
      </c>
      <c r="M604" s="165"/>
      <c r="N604" s="162"/>
      <c r="O604" s="162" t="s">
        <v>1595</v>
      </c>
      <c r="P604" s="132" t="s">
        <v>1596</v>
      </c>
      <c r="Q604" s="163" t="str">
        <f>MaBM</f>
        <v>CTMO</v>
      </c>
      <c r="R604" s="163" t="str">
        <f>MaKhoa</f>
        <v>KCT</v>
      </c>
      <c r="S604" s="125" t="str">
        <f t="shared" si="11"/>
        <v>KCT-CTMO</v>
      </c>
      <c r="T604" s="164"/>
      <c r="U604" s="164"/>
      <c r="V604" s="164"/>
      <c r="W604" s="164"/>
      <c r="X604" s="164"/>
      <c r="Y604" s="164"/>
      <c r="Z604" s="164"/>
      <c r="AA604" s="164"/>
      <c r="AB604" s="164"/>
      <c r="AC604" s="164"/>
      <c r="AD604" s="164"/>
      <c r="AE604" s="164"/>
      <c r="AF604" s="164"/>
      <c r="AG604" s="164"/>
      <c r="AH604" s="164"/>
      <c r="AI604" s="164"/>
      <c r="AJ604" s="164"/>
      <c r="AK604" s="164"/>
      <c r="AL604" s="164"/>
      <c r="AM604" s="164"/>
      <c r="AN604" s="164"/>
      <c r="AO604" s="164"/>
      <c r="AP604" s="164"/>
      <c r="AQ604" s="164"/>
      <c r="AR604" s="164"/>
      <c r="AS604" s="164"/>
      <c r="AT604" s="164"/>
      <c r="AU604" s="164"/>
      <c r="AV604" s="164"/>
      <c r="AW604" s="164"/>
      <c r="AX604" s="164"/>
      <c r="AY604" s="164"/>
      <c r="AZ604" s="164"/>
      <c r="BA604" s="164"/>
      <c r="BB604" s="164"/>
      <c r="BC604" s="164"/>
      <c r="BD604" s="164"/>
      <c r="BE604" s="164"/>
    </row>
    <row r="605" spans="1:57" x14ac:dyDescent="0.25">
      <c r="A605" s="126" t="s">
        <v>1706</v>
      </c>
      <c r="B605" s="126" t="s">
        <v>1706</v>
      </c>
      <c r="C605" s="126" t="s">
        <v>1706</v>
      </c>
      <c r="D605" s="126"/>
      <c r="E605" s="126"/>
      <c r="F605" s="127">
        <v>358</v>
      </c>
      <c r="G605" s="128" t="s">
        <v>697</v>
      </c>
      <c r="H605" s="129">
        <v>3</v>
      </c>
      <c r="I605" s="130">
        <v>45</v>
      </c>
      <c r="J605" s="130"/>
      <c r="K605" s="130"/>
      <c r="L605" s="131">
        <v>0</v>
      </c>
      <c r="M605" s="165" t="s">
        <v>1484</v>
      </c>
      <c r="N605" s="162">
        <v>90</v>
      </c>
      <c r="O605" s="162" t="s">
        <v>1595</v>
      </c>
      <c r="P605" s="132" t="s">
        <v>1596</v>
      </c>
      <c r="Q605" s="163" t="str">
        <f>MaBM</f>
        <v>CTMO</v>
      </c>
      <c r="R605" s="163" t="str">
        <f>MaKhoa</f>
        <v>KCT</v>
      </c>
      <c r="S605" s="125" t="str">
        <f t="shared" si="11"/>
        <v>KCT-CTMO</v>
      </c>
      <c r="T605" s="164" t="s">
        <v>20</v>
      </c>
      <c r="U605" s="164" t="s">
        <v>20</v>
      </c>
      <c r="V605" s="164" t="s">
        <v>20</v>
      </c>
      <c r="W605" s="164" t="s">
        <v>20</v>
      </c>
      <c r="X605" s="164" t="s">
        <v>20</v>
      </c>
      <c r="Y605" s="164" t="s">
        <v>20</v>
      </c>
      <c r="Z605" s="164" t="s">
        <v>20</v>
      </c>
      <c r="AA605" s="164"/>
      <c r="AB605" s="164"/>
      <c r="AC605" s="164"/>
      <c r="AD605" s="164"/>
      <c r="AE605" s="164"/>
      <c r="AF605" s="164"/>
      <c r="AG605" s="164"/>
      <c r="AH605" s="164"/>
      <c r="AI605" s="164"/>
      <c r="AJ605" s="164"/>
      <c r="AK605" s="164"/>
      <c r="AL605" s="164"/>
      <c r="AM605" s="164"/>
      <c r="AN605" s="164"/>
      <c r="AO605" s="164"/>
      <c r="AP605" s="164"/>
      <c r="AQ605" s="164"/>
      <c r="AR605" s="164"/>
      <c r="AS605" s="164"/>
      <c r="AT605" s="164"/>
      <c r="AU605" s="164"/>
      <c r="AV605" s="164"/>
      <c r="AW605" s="164"/>
      <c r="AX605" s="164"/>
      <c r="AY605" s="164"/>
      <c r="AZ605" s="164"/>
      <c r="BA605" s="164"/>
      <c r="BB605" s="164"/>
      <c r="BC605" s="164"/>
      <c r="BD605" s="164"/>
      <c r="BE605" s="164"/>
    </row>
    <row r="606" spans="1:57" x14ac:dyDescent="0.25">
      <c r="A606" s="126" t="s">
        <v>1765</v>
      </c>
      <c r="B606" s="126" t="s">
        <v>1765</v>
      </c>
      <c r="C606" s="126"/>
      <c r="D606" s="126"/>
      <c r="E606" s="126"/>
      <c r="F606" s="127">
        <v>631</v>
      </c>
      <c r="G606" s="128" t="s">
        <v>1766</v>
      </c>
      <c r="H606" s="129">
        <v>2</v>
      </c>
      <c r="I606" s="130">
        <v>30</v>
      </c>
      <c r="J606" s="130"/>
      <c r="K606" s="130"/>
      <c r="L606" s="131">
        <v>0</v>
      </c>
      <c r="M606" s="165"/>
      <c r="N606" s="162"/>
      <c r="O606" s="162" t="s">
        <v>1595</v>
      </c>
      <c r="P606" s="132" t="s">
        <v>1596</v>
      </c>
      <c r="Q606" s="163" t="str">
        <f>MaBM</f>
        <v>CTMO</v>
      </c>
      <c r="R606" s="163" t="str">
        <f>MaKhoa</f>
        <v>KCT</v>
      </c>
      <c r="S606" s="125" t="str">
        <f t="shared" si="11"/>
        <v>KCT-CTMO</v>
      </c>
      <c r="T606" s="164"/>
      <c r="U606" s="164"/>
      <c r="V606" s="164"/>
      <c r="W606" s="164"/>
      <c r="X606" s="164"/>
      <c r="Y606" s="164"/>
      <c r="Z606" s="164"/>
      <c r="AA606" s="164"/>
      <c r="AB606" s="164"/>
      <c r="AC606" s="164"/>
      <c r="AD606" s="164"/>
      <c r="AE606" s="164"/>
      <c r="AF606" s="164"/>
      <c r="AG606" s="164"/>
      <c r="AH606" s="164"/>
      <c r="AI606" s="164"/>
      <c r="AJ606" s="164"/>
      <c r="AK606" s="164"/>
      <c r="AL606" s="164"/>
      <c r="AM606" s="164"/>
      <c r="AN606" s="164"/>
      <c r="AO606" s="164"/>
      <c r="AP606" s="164"/>
      <c r="AQ606" s="164"/>
      <c r="AR606" s="164"/>
      <c r="AS606" s="164"/>
      <c r="AT606" s="164"/>
      <c r="AU606" s="164"/>
      <c r="AV606" s="164"/>
      <c r="AW606" s="164"/>
      <c r="AX606" s="164"/>
      <c r="AY606" s="164"/>
      <c r="AZ606" s="164"/>
      <c r="BA606" s="164"/>
      <c r="BB606" s="164"/>
      <c r="BC606" s="164"/>
      <c r="BD606" s="164"/>
      <c r="BE606" s="164"/>
    </row>
    <row r="607" spans="1:57" x14ac:dyDescent="0.25">
      <c r="A607" s="126" t="s">
        <v>1956</v>
      </c>
      <c r="B607" s="126"/>
      <c r="C607" s="126"/>
      <c r="D607" s="126"/>
      <c r="E607" s="126"/>
      <c r="F607" s="127">
        <v>871</v>
      </c>
      <c r="G607" s="128" t="s">
        <v>1957</v>
      </c>
      <c r="H607" s="129">
        <v>3</v>
      </c>
      <c r="I607" s="130">
        <v>45</v>
      </c>
      <c r="J607" s="130"/>
      <c r="K607" s="130"/>
      <c r="L607" s="131">
        <v>0</v>
      </c>
      <c r="M607" s="165"/>
      <c r="N607" s="162"/>
      <c r="O607" s="162" t="s">
        <v>1595</v>
      </c>
      <c r="P607" s="132" t="s">
        <v>1596</v>
      </c>
      <c r="Q607" s="163" t="str">
        <f>MaBM</f>
        <v>CTMO</v>
      </c>
      <c r="R607" s="163" t="str">
        <f>MaKhoa</f>
        <v>KCT</v>
      </c>
      <c r="S607" s="125" t="str">
        <f t="shared" si="11"/>
        <v>KCT-CTMO</v>
      </c>
      <c r="T607" s="164"/>
      <c r="U607" s="164"/>
      <c r="V607" s="164"/>
      <c r="W607" s="164"/>
      <c r="X607" s="164"/>
      <c r="Y607" s="164"/>
      <c r="Z607" s="164"/>
      <c r="AA607" s="164"/>
      <c r="AB607" s="164"/>
      <c r="AC607" s="164"/>
      <c r="AD607" s="164"/>
      <c r="AE607" s="164"/>
      <c r="AF607" s="164"/>
      <c r="AG607" s="164"/>
      <c r="AH607" s="164"/>
      <c r="AI607" s="164"/>
      <c r="AJ607" s="164"/>
      <c r="AK607" s="164"/>
      <c r="AL607" s="164"/>
      <c r="AM607" s="164"/>
      <c r="AN607" s="164"/>
      <c r="AO607" s="164"/>
      <c r="AP607" s="164"/>
      <c r="AQ607" s="164"/>
      <c r="AR607" s="164"/>
      <c r="AS607" s="164"/>
      <c r="AT607" s="164"/>
      <c r="AU607" s="164"/>
      <c r="AV607" s="164"/>
      <c r="AW607" s="164"/>
      <c r="AX607" s="164"/>
      <c r="AY607" s="164"/>
      <c r="AZ607" s="164"/>
      <c r="BA607" s="164"/>
      <c r="BB607" s="164"/>
      <c r="BC607" s="164"/>
      <c r="BD607" s="164"/>
      <c r="BE607" s="164"/>
    </row>
    <row r="608" spans="1:57" x14ac:dyDescent="0.25">
      <c r="A608" s="126" t="s">
        <v>1962</v>
      </c>
      <c r="B608" s="126"/>
      <c r="C608" s="126"/>
      <c r="D608" s="126"/>
      <c r="E608" s="126"/>
      <c r="F608" s="127">
        <v>874</v>
      </c>
      <c r="G608" s="128" t="s">
        <v>1963</v>
      </c>
      <c r="H608" s="129">
        <v>2</v>
      </c>
      <c r="I608" s="130">
        <v>30</v>
      </c>
      <c r="J608" s="130"/>
      <c r="K608" s="130"/>
      <c r="L608" s="131">
        <v>0</v>
      </c>
      <c r="M608" s="165"/>
      <c r="N608" s="162"/>
      <c r="O608" s="162" t="s">
        <v>1595</v>
      </c>
      <c r="P608" s="132" t="s">
        <v>1596</v>
      </c>
      <c r="Q608" s="163" t="str">
        <f>MaBM</f>
        <v>CTMO</v>
      </c>
      <c r="R608" s="163" t="str">
        <f>MaKhoa</f>
        <v>KCT</v>
      </c>
      <c r="S608" s="125" t="str">
        <f t="shared" si="11"/>
        <v>KCT-CTMO</v>
      </c>
      <c r="T608" s="164"/>
      <c r="U608" s="164"/>
      <c r="V608" s="164"/>
      <c r="W608" s="164"/>
      <c r="X608" s="164"/>
      <c r="Y608" s="164"/>
      <c r="Z608" s="164"/>
      <c r="AA608" s="164"/>
      <c r="AB608" s="164"/>
      <c r="AC608" s="164"/>
      <c r="AD608" s="164"/>
      <c r="AE608" s="164"/>
      <c r="AF608" s="164"/>
      <c r="AG608" s="164"/>
      <c r="AH608" s="164"/>
      <c r="AI608" s="164"/>
      <c r="AJ608" s="164"/>
      <c r="AK608" s="164"/>
      <c r="AL608" s="164"/>
      <c r="AM608" s="164"/>
      <c r="AN608" s="164"/>
      <c r="AO608" s="164"/>
      <c r="AP608" s="164"/>
      <c r="AQ608" s="164"/>
      <c r="AR608" s="164"/>
      <c r="AS608" s="164"/>
      <c r="AT608" s="164"/>
      <c r="AU608" s="164"/>
      <c r="AV608" s="164"/>
      <c r="AW608" s="164"/>
      <c r="AX608" s="164"/>
      <c r="AY608" s="164"/>
      <c r="AZ608" s="164"/>
      <c r="BA608" s="164"/>
      <c r="BB608" s="164"/>
      <c r="BC608" s="164"/>
      <c r="BD608" s="164"/>
      <c r="BE608" s="164"/>
    </row>
    <row r="609" spans="1:57" x14ac:dyDescent="0.25">
      <c r="A609" s="126" t="s">
        <v>111</v>
      </c>
      <c r="B609" s="126" t="s">
        <v>111</v>
      </c>
      <c r="C609" s="126" t="s">
        <v>111</v>
      </c>
      <c r="D609" s="126" t="s">
        <v>112</v>
      </c>
      <c r="E609" s="126" t="s">
        <v>112</v>
      </c>
      <c r="F609" s="127">
        <v>41</v>
      </c>
      <c r="G609" s="128" t="s">
        <v>113</v>
      </c>
      <c r="H609" s="129">
        <v>2</v>
      </c>
      <c r="I609" s="130">
        <v>30</v>
      </c>
      <c r="J609" s="130"/>
      <c r="K609" s="130"/>
      <c r="L609" s="131">
        <v>0</v>
      </c>
      <c r="M609" s="165" t="s">
        <v>1484</v>
      </c>
      <c r="N609" s="162">
        <v>90</v>
      </c>
      <c r="O609" s="162" t="s">
        <v>1595</v>
      </c>
      <c r="P609" s="132" t="s">
        <v>1596</v>
      </c>
      <c r="Q609" s="163" t="str">
        <f>MaBM</f>
        <v>CTMO</v>
      </c>
      <c r="R609" s="163" t="str">
        <f>MaKhoa</f>
        <v>KCT</v>
      </c>
      <c r="S609" s="125" t="str">
        <f t="shared" si="11"/>
        <v>KCT-CTMO</v>
      </c>
      <c r="T609" s="164" t="s">
        <v>21</v>
      </c>
      <c r="U609" s="164" t="s">
        <v>21</v>
      </c>
      <c r="V609" s="164" t="s">
        <v>21</v>
      </c>
      <c r="W609" s="164" t="s">
        <v>21</v>
      </c>
      <c r="X609" s="164" t="s">
        <v>21</v>
      </c>
      <c r="Y609" s="164" t="s">
        <v>21</v>
      </c>
      <c r="Z609" s="164" t="s">
        <v>21</v>
      </c>
      <c r="AA609" s="164" t="s">
        <v>21</v>
      </c>
      <c r="AB609" s="164" t="s">
        <v>21</v>
      </c>
      <c r="AC609" s="164" t="s">
        <v>21</v>
      </c>
      <c r="AD609" s="164" t="s">
        <v>21</v>
      </c>
      <c r="AE609" s="164"/>
      <c r="AF609" s="164"/>
      <c r="AG609" s="164"/>
      <c r="AH609" s="164"/>
      <c r="AI609" s="164" t="s">
        <v>21</v>
      </c>
      <c r="AJ609" s="164" t="s">
        <v>21</v>
      </c>
      <c r="AK609" s="164" t="s">
        <v>21</v>
      </c>
      <c r="AL609" s="164" t="s">
        <v>21</v>
      </c>
      <c r="AM609" s="164"/>
      <c r="AN609" s="164"/>
      <c r="AO609" s="164" t="s">
        <v>21</v>
      </c>
      <c r="AP609" s="164" t="s">
        <v>21</v>
      </c>
      <c r="AQ609" s="164"/>
      <c r="AR609" s="164" t="s">
        <v>21</v>
      </c>
      <c r="AS609" s="164"/>
      <c r="AT609" s="164" t="s">
        <v>21</v>
      </c>
      <c r="AU609" s="164" t="s">
        <v>21</v>
      </c>
      <c r="AV609" s="164" t="s">
        <v>21</v>
      </c>
      <c r="AW609" s="164" t="s">
        <v>21</v>
      </c>
      <c r="AX609" s="164"/>
      <c r="AY609" s="164"/>
      <c r="AZ609" s="164"/>
      <c r="BA609" s="164"/>
      <c r="BB609" s="164" t="s">
        <v>21</v>
      </c>
      <c r="BC609" s="164" t="s">
        <v>21</v>
      </c>
      <c r="BD609" s="164" t="s">
        <v>21</v>
      </c>
      <c r="BE609" s="164"/>
    </row>
    <row r="610" spans="1:57" s="252" customFormat="1" x14ac:dyDescent="0.25">
      <c r="A610" s="152" t="s">
        <v>2396</v>
      </c>
      <c r="B610" s="152" t="s">
        <v>2396</v>
      </c>
      <c r="C610" s="152" t="s">
        <v>2396</v>
      </c>
      <c r="D610" s="152" t="s">
        <v>2397</v>
      </c>
      <c r="E610" s="152" t="s">
        <v>2397</v>
      </c>
      <c r="F610" s="153">
        <v>41</v>
      </c>
      <c r="G610" s="154" t="s">
        <v>2398</v>
      </c>
      <c r="H610" s="155">
        <v>2</v>
      </c>
      <c r="I610" s="141">
        <v>30</v>
      </c>
      <c r="J610" s="141"/>
      <c r="K610" s="141"/>
      <c r="L610" s="156">
        <v>0</v>
      </c>
      <c r="M610" s="234" t="s">
        <v>1484</v>
      </c>
      <c r="N610" s="170">
        <v>90</v>
      </c>
      <c r="O610" s="170" t="s">
        <v>2399</v>
      </c>
      <c r="P610" s="157" t="s">
        <v>1581</v>
      </c>
      <c r="Q610" s="249" t="str">
        <f>MaBM</f>
        <v>TTDT</v>
      </c>
      <c r="R610" s="249" t="str">
        <f>MaKhoa</f>
        <v>CNTT</v>
      </c>
      <c r="S610" s="250" t="str">
        <f>+R610&amp;"-"&amp;Q610</f>
        <v>CNTT-TTDT</v>
      </c>
      <c r="T610" s="251"/>
      <c r="U610" s="251"/>
      <c r="V610" s="251"/>
      <c r="W610" s="251"/>
      <c r="X610" s="251"/>
      <c r="Y610" s="251"/>
      <c r="Z610" s="251"/>
      <c r="AA610" s="251"/>
      <c r="AB610" s="251"/>
      <c r="AC610" s="251"/>
      <c r="AD610" s="251"/>
      <c r="AE610" s="251" t="s">
        <v>21</v>
      </c>
      <c r="AF610" s="251"/>
      <c r="AG610" s="251"/>
      <c r="AH610" s="251"/>
      <c r="AI610" s="251"/>
      <c r="AJ610" s="251"/>
      <c r="AK610" s="251"/>
      <c r="AL610" s="251"/>
      <c r="AM610" s="251"/>
      <c r="AN610" s="251"/>
      <c r="AO610" s="251"/>
      <c r="AP610" s="251"/>
      <c r="AQ610" s="251"/>
      <c r="AR610" s="251"/>
      <c r="AS610" s="251"/>
      <c r="AT610" s="251"/>
      <c r="AU610" s="251"/>
      <c r="AV610" s="251"/>
      <c r="AW610" s="251"/>
      <c r="AX610" s="251" t="s">
        <v>21</v>
      </c>
      <c r="AY610" s="251" t="s">
        <v>21</v>
      </c>
      <c r="AZ610" s="251"/>
      <c r="BA610" s="251"/>
      <c r="BB610" s="251"/>
      <c r="BC610" s="251"/>
      <c r="BD610" s="251"/>
      <c r="BE610" s="251"/>
    </row>
    <row r="611" spans="1:57" x14ac:dyDescent="0.25">
      <c r="A611" s="126" t="s">
        <v>111</v>
      </c>
      <c r="B611" s="126" t="s">
        <v>111</v>
      </c>
      <c r="C611" s="126" t="s">
        <v>111</v>
      </c>
      <c r="D611" s="126" t="s">
        <v>112</v>
      </c>
      <c r="E611" s="126" t="s">
        <v>112</v>
      </c>
      <c r="F611" s="127">
        <v>41</v>
      </c>
      <c r="G611" s="128" t="s">
        <v>113</v>
      </c>
      <c r="H611" s="129">
        <v>2</v>
      </c>
      <c r="I611" s="130">
        <v>30</v>
      </c>
      <c r="J611" s="130"/>
      <c r="K611" s="130"/>
      <c r="L611" s="131">
        <v>0</v>
      </c>
      <c r="M611" s="165" t="s">
        <v>1484</v>
      </c>
      <c r="N611" s="162">
        <v>90</v>
      </c>
      <c r="O611" s="162" t="s">
        <v>1595</v>
      </c>
      <c r="P611" s="132" t="s">
        <v>1596</v>
      </c>
      <c r="Q611" s="163" t="str">
        <f>MaBM</f>
        <v>CTMO</v>
      </c>
      <c r="R611" s="163" t="str">
        <f>MaKhoa</f>
        <v>KCT</v>
      </c>
      <c r="S611" s="125" t="str">
        <f>+R611&amp;"-"&amp;Q611</f>
        <v>KCT-CTMO</v>
      </c>
      <c r="T611" s="164"/>
      <c r="U611" s="164"/>
      <c r="V611" s="164"/>
      <c r="W611" s="164"/>
      <c r="X611" s="164"/>
      <c r="Y611" s="164"/>
      <c r="Z611" s="164"/>
      <c r="AA611" s="164"/>
      <c r="AB611" s="164"/>
      <c r="AC611" s="164"/>
      <c r="AD611" s="164"/>
      <c r="AE611" s="164"/>
      <c r="AF611" s="164"/>
      <c r="AG611" s="164"/>
      <c r="AH611" s="164"/>
      <c r="AI611" s="164"/>
      <c r="AJ611" s="164"/>
      <c r="AK611" s="164"/>
      <c r="AL611" s="164"/>
      <c r="AM611" s="164"/>
      <c r="AN611" s="164"/>
      <c r="AO611" s="164"/>
      <c r="AP611" s="164"/>
      <c r="AQ611" s="164"/>
      <c r="AR611" s="164"/>
      <c r="AS611" s="164"/>
      <c r="AT611" s="164"/>
      <c r="AU611" s="164"/>
      <c r="AV611" s="164"/>
      <c r="AW611" s="164"/>
      <c r="AX611" s="164"/>
      <c r="AY611" s="164"/>
      <c r="AZ611" s="164"/>
      <c r="BA611" s="164"/>
      <c r="BB611" s="164"/>
      <c r="BC611" s="164"/>
      <c r="BD611" s="164"/>
      <c r="BE611" s="164"/>
    </row>
    <row r="612" spans="1:57" x14ac:dyDescent="0.25">
      <c r="A612" s="126" t="s">
        <v>172</v>
      </c>
      <c r="B612" s="126"/>
      <c r="C612" s="126"/>
      <c r="D612" s="126"/>
      <c r="E612" s="126"/>
      <c r="F612" s="127">
        <v>74</v>
      </c>
      <c r="G612" s="128" t="s">
        <v>173</v>
      </c>
      <c r="H612" s="129">
        <v>4</v>
      </c>
      <c r="I612" s="130">
        <v>45</v>
      </c>
      <c r="J612" s="130">
        <v>30</v>
      </c>
      <c r="K612" s="130"/>
      <c r="L612" s="131">
        <v>0</v>
      </c>
      <c r="M612" s="165" t="s">
        <v>1484</v>
      </c>
      <c r="N612" s="162">
        <v>90</v>
      </c>
      <c r="O612" s="162" t="s">
        <v>1595</v>
      </c>
      <c r="P612" s="132" t="s">
        <v>1596</v>
      </c>
      <c r="Q612" s="163" t="str">
        <f>MaBM</f>
        <v>CTMO</v>
      </c>
      <c r="R612" s="163" t="str">
        <f>MaKhoa</f>
        <v>KCT</v>
      </c>
      <c r="S612" s="125" t="str">
        <f t="shared" si="11"/>
        <v>KCT-CTMO</v>
      </c>
      <c r="T612" s="164" t="s">
        <v>20</v>
      </c>
      <c r="U612" s="164"/>
      <c r="V612" s="164" t="s">
        <v>20</v>
      </c>
      <c r="W612" s="164" t="s">
        <v>20</v>
      </c>
      <c r="X612" s="164" t="s">
        <v>20</v>
      </c>
      <c r="Y612" s="164"/>
      <c r="Z612" s="164" t="s">
        <v>20</v>
      </c>
      <c r="AA612" s="164"/>
      <c r="AB612" s="164"/>
      <c r="AC612" s="164"/>
      <c r="AD612" s="164"/>
      <c r="AE612" s="164"/>
      <c r="AF612" s="164"/>
      <c r="AG612" s="164"/>
      <c r="AH612" s="164"/>
      <c r="AI612" s="164"/>
      <c r="AJ612" s="164"/>
      <c r="AK612" s="164"/>
      <c r="AL612" s="164"/>
      <c r="AM612" s="164"/>
      <c r="AN612" s="164"/>
      <c r="AO612" s="164"/>
      <c r="AP612" s="164"/>
      <c r="AQ612" s="164"/>
      <c r="AR612" s="164"/>
      <c r="AS612" s="164"/>
      <c r="AT612" s="164"/>
      <c r="AU612" s="164"/>
      <c r="AV612" s="164"/>
      <c r="AW612" s="164"/>
      <c r="AX612" s="164"/>
      <c r="AY612" s="164"/>
      <c r="AZ612" s="164"/>
      <c r="BA612" s="164"/>
      <c r="BB612" s="164"/>
      <c r="BC612" s="164"/>
      <c r="BD612" s="164"/>
      <c r="BE612" s="164"/>
    </row>
    <row r="613" spans="1:57" x14ac:dyDescent="0.25">
      <c r="A613" s="126"/>
      <c r="B613" s="126" t="s">
        <v>174</v>
      </c>
      <c r="C613" s="126" t="s">
        <v>174</v>
      </c>
      <c r="D613" s="126"/>
      <c r="E613" s="126"/>
      <c r="F613" s="127">
        <v>75</v>
      </c>
      <c r="G613" s="128" t="s">
        <v>173</v>
      </c>
      <c r="H613" s="129">
        <v>2</v>
      </c>
      <c r="I613" s="130">
        <v>30</v>
      </c>
      <c r="J613" s="130"/>
      <c r="K613" s="130"/>
      <c r="L613" s="131">
        <v>0</v>
      </c>
      <c r="M613" s="165" t="s">
        <v>1484</v>
      </c>
      <c r="N613" s="162">
        <v>90</v>
      </c>
      <c r="O613" s="162" t="s">
        <v>1595</v>
      </c>
      <c r="P613" s="132" t="s">
        <v>1596</v>
      </c>
      <c r="Q613" s="163" t="str">
        <f>MaBM</f>
        <v>CTMO</v>
      </c>
      <c r="R613" s="163" t="str">
        <f>MaKhoa</f>
        <v>KCT</v>
      </c>
      <c r="S613" s="125" t="str">
        <f t="shared" si="11"/>
        <v>KCT-CTMO</v>
      </c>
      <c r="T613" s="164"/>
      <c r="U613" s="164"/>
      <c r="V613" s="164"/>
      <c r="W613" s="164"/>
      <c r="X613" s="164"/>
      <c r="Y613" s="164"/>
      <c r="Z613" s="164"/>
      <c r="AA613" s="164"/>
      <c r="AB613" s="164"/>
      <c r="AC613" s="164"/>
      <c r="AD613" s="164"/>
      <c r="AE613" s="164"/>
      <c r="AF613" s="164"/>
      <c r="AG613" s="164"/>
      <c r="AH613" s="164"/>
      <c r="AI613" s="164"/>
      <c r="AJ613" s="164"/>
      <c r="AK613" s="164"/>
      <c r="AL613" s="164"/>
      <c r="AM613" s="164"/>
      <c r="AN613" s="164"/>
      <c r="AO613" s="164"/>
      <c r="AP613" s="164"/>
      <c r="AQ613" s="164"/>
      <c r="AR613" s="164"/>
      <c r="AS613" s="164"/>
      <c r="AT613" s="164"/>
      <c r="AU613" s="164"/>
      <c r="AV613" s="164"/>
      <c r="AW613" s="164"/>
      <c r="AX613" s="164"/>
      <c r="AY613" s="164"/>
      <c r="AZ613" s="164"/>
      <c r="BA613" s="164"/>
      <c r="BB613" s="164"/>
      <c r="BC613" s="164"/>
      <c r="BD613" s="164"/>
      <c r="BE613" s="164"/>
    </row>
    <row r="614" spans="1:57" x14ac:dyDescent="0.25">
      <c r="A614" s="126"/>
      <c r="B614" s="126"/>
      <c r="C614" s="126"/>
      <c r="D614" s="126" t="s">
        <v>175</v>
      </c>
      <c r="E614" s="126"/>
      <c r="F614" s="127">
        <v>76</v>
      </c>
      <c r="G614" s="128" t="s">
        <v>173</v>
      </c>
      <c r="H614" s="129">
        <v>3</v>
      </c>
      <c r="I614" s="130">
        <v>45</v>
      </c>
      <c r="J614" s="130"/>
      <c r="K614" s="130"/>
      <c r="L614" s="131">
        <v>0</v>
      </c>
      <c r="M614" s="165" t="s">
        <v>1484</v>
      </c>
      <c r="N614" s="162">
        <v>90</v>
      </c>
      <c r="O614" s="162" t="s">
        <v>1595</v>
      </c>
      <c r="P614" s="132" t="s">
        <v>1596</v>
      </c>
      <c r="Q614" s="163" t="str">
        <f>MaBM</f>
        <v>CTMO</v>
      </c>
      <c r="R614" s="163" t="str">
        <f>MaKhoa</f>
        <v>KCT</v>
      </c>
      <c r="S614" s="125" t="str">
        <f t="shared" si="11"/>
        <v>KCT-CTMO</v>
      </c>
      <c r="T614" s="164"/>
      <c r="U614" s="164"/>
      <c r="V614" s="164"/>
      <c r="W614" s="164"/>
      <c r="X614" s="164"/>
      <c r="Y614" s="164"/>
      <c r="Z614" s="164"/>
      <c r="AA614" s="164"/>
      <c r="AB614" s="164"/>
      <c r="AC614" s="164"/>
      <c r="AD614" s="164"/>
      <c r="AE614" s="164"/>
      <c r="AF614" s="164"/>
      <c r="AG614" s="164"/>
      <c r="AH614" s="164"/>
      <c r="AI614" s="164"/>
      <c r="AJ614" s="164"/>
      <c r="AK614" s="164"/>
      <c r="AL614" s="164"/>
      <c r="AM614" s="164"/>
      <c r="AN614" s="164"/>
      <c r="AO614" s="164" t="s">
        <v>20</v>
      </c>
      <c r="AP614" s="164" t="s">
        <v>20</v>
      </c>
      <c r="AQ614" s="164"/>
      <c r="AR614" s="164"/>
      <c r="AS614" s="164"/>
      <c r="AT614" s="164"/>
      <c r="AU614" s="164"/>
      <c r="AV614" s="164"/>
      <c r="AW614" s="164"/>
      <c r="AX614" s="164"/>
      <c r="AY614" s="164"/>
      <c r="AZ614" s="164"/>
      <c r="BA614" s="164"/>
      <c r="BB614" s="164"/>
      <c r="BC614" s="164"/>
      <c r="BD614" s="164"/>
      <c r="BE614" s="164"/>
    </row>
    <row r="615" spans="1:57" x14ac:dyDescent="0.25">
      <c r="A615" s="126" t="s">
        <v>1617</v>
      </c>
      <c r="B615" s="126"/>
      <c r="C615" s="126"/>
      <c r="D615" s="126" t="s">
        <v>1618</v>
      </c>
      <c r="E615" s="126"/>
      <c r="F615" s="127">
        <v>78</v>
      </c>
      <c r="G615" s="128" t="s">
        <v>173</v>
      </c>
      <c r="H615" s="129">
        <v>4</v>
      </c>
      <c r="I615" s="130">
        <v>45</v>
      </c>
      <c r="J615" s="130">
        <v>30</v>
      </c>
      <c r="K615" s="130"/>
      <c r="L615" s="131">
        <v>0</v>
      </c>
      <c r="M615" s="165" t="s">
        <v>1484</v>
      </c>
      <c r="N615" s="162">
        <v>90</v>
      </c>
      <c r="O615" s="162" t="s">
        <v>1595</v>
      </c>
      <c r="P615" s="132" t="s">
        <v>1596</v>
      </c>
      <c r="Q615" s="163" t="str">
        <f>MaBM</f>
        <v>CTMO</v>
      </c>
      <c r="R615" s="163" t="str">
        <f>MaKhoa</f>
        <v>KCT</v>
      </c>
      <c r="S615" s="125" t="str">
        <f t="shared" si="11"/>
        <v>KCT-CTMO</v>
      </c>
      <c r="T615" s="164"/>
      <c r="U615" s="164" t="s">
        <v>20</v>
      </c>
      <c r="V615" s="164"/>
      <c r="W615" s="164"/>
      <c r="X615" s="164"/>
      <c r="Y615" s="164"/>
      <c r="Z615" s="164"/>
      <c r="AA615" s="164"/>
      <c r="AB615" s="164"/>
      <c r="AC615" s="164"/>
      <c r="AD615" s="164"/>
      <c r="AE615" s="164"/>
      <c r="AF615" s="164"/>
      <c r="AG615" s="164"/>
      <c r="AH615" s="164"/>
      <c r="AI615" s="164"/>
      <c r="AJ615" s="164"/>
      <c r="AK615" s="164"/>
      <c r="AL615" s="164"/>
      <c r="AM615" s="164"/>
      <c r="AN615" s="164" t="s">
        <v>20</v>
      </c>
      <c r="AO615" s="164"/>
      <c r="AP615" s="164"/>
      <c r="AQ615" s="164"/>
      <c r="AR615" s="164"/>
      <c r="AS615" s="164"/>
      <c r="AT615" s="164"/>
      <c r="AU615" s="164"/>
      <c r="AV615" s="164"/>
      <c r="AW615" s="164"/>
      <c r="AX615" s="164"/>
      <c r="AY615" s="164"/>
      <c r="AZ615" s="164"/>
      <c r="BA615" s="164"/>
      <c r="BB615" s="164"/>
      <c r="BC615" s="164"/>
      <c r="BD615" s="164"/>
      <c r="BE615" s="164"/>
    </row>
    <row r="616" spans="1:57" x14ac:dyDescent="0.25">
      <c r="A616" s="126" t="s">
        <v>1615</v>
      </c>
      <c r="B616" s="126"/>
      <c r="C616" s="126"/>
      <c r="D616" s="126" t="s">
        <v>1616</v>
      </c>
      <c r="E616" s="126"/>
      <c r="F616" s="127">
        <v>77</v>
      </c>
      <c r="G616" s="128" t="s">
        <v>176</v>
      </c>
      <c r="H616" s="129">
        <v>2</v>
      </c>
      <c r="I616" s="130">
        <v>30</v>
      </c>
      <c r="J616" s="130"/>
      <c r="K616" s="130"/>
      <c r="L616" s="131">
        <v>0</v>
      </c>
      <c r="M616" s="165" t="s">
        <v>1484</v>
      </c>
      <c r="N616" s="162">
        <v>90</v>
      </c>
      <c r="O616" s="162" t="s">
        <v>1595</v>
      </c>
      <c r="P616" s="132" t="s">
        <v>1596</v>
      </c>
      <c r="Q616" s="163" t="str">
        <f>MaBM</f>
        <v>CTMO</v>
      </c>
      <c r="R616" s="163" t="str">
        <f>MaKhoa</f>
        <v>KCT</v>
      </c>
      <c r="S616" s="125" t="str">
        <f t="shared" si="11"/>
        <v>KCT-CTMO</v>
      </c>
      <c r="T616" s="164"/>
      <c r="U616" s="164"/>
      <c r="V616" s="164"/>
      <c r="W616" s="164"/>
      <c r="X616" s="164"/>
      <c r="Y616" s="164" t="s">
        <v>20</v>
      </c>
      <c r="Z616" s="164"/>
      <c r="AA616" s="164"/>
      <c r="AB616" s="164"/>
      <c r="AC616" s="164"/>
      <c r="AD616" s="164"/>
      <c r="AE616" s="164"/>
      <c r="AF616" s="164"/>
      <c r="AG616" s="164"/>
      <c r="AH616" s="164"/>
      <c r="AI616" s="164"/>
      <c r="AJ616" s="164"/>
      <c r="AK616" s="164"/>
      <c r="AL616" s="164"/>
      <c r="AM616" s="164"/>
      <c r="AN616" s="164"/>
      <c r="AO616" s="164"/>
      <c r="AP616" s="164"/>
      <c r="AQ616" s="164"/>
      <c r="AR616" s="164" t="s">
        <v>20</v>
      </c>
      <c r="AS616" s="164"/>
      <c r="AT616" s="164"/>
      <c r="AU616" s="164"/>
      <c r="AV616" s="164"/>
      <c r="AW616" s="164"/>
      <c r="AX616" s="164"/>
      <c r="AY616" s="164"/>
      <c r="AZ616" s="164"/>
      <c r="BA616" s="164"/>
      <c r="BB616" s="164"/>
      <c r="BC616" s="164"/>
      <c r="BD616" s="164"/>
      <c r="BE616" s="164"/>
    </row>
    <row r="617" spans="1:57" x14ac:dyDescent="0.25">
      <c r="A617" s="126" t="s">
        <v>1958</v>
      </c>
      <c r="B617" s="126"/>
      <c r="C617" s="126"/>
      <c r="D617" s="126"/>
      <c r="E617" s="126"/>
      <c r="F617" s="127">
        <v>872</v>
      </c>
      <c r="G617" s="128" t="s">
        <v>1959</v>
      </c>
      <c r="H617" s="129">
        <v>3</v>
      </c>
      <c r="I617" s="130">
        <v>45</v>
      </c>
      <c r="J617" s="130"/>
      <c r="K617" s="130"/>
      <c r="L617" s="131">
        <v>0</v>
      </c>
      <c r="M617" s="165" t="s">
        <v>1484</v>
      </c>
      <c r="N617" s="162"/>
      <c r="O617" s="162" t="s">
        <v>1595</v>
      </c>
      <c r="P617" s="132" t="s">
        <v>1596</v>
      </c>
      <c r="Q617" s="163" t="str">
        <f>MaBM</f>
        <v>CTMO</v>
      </c>
      <c r="R617" s="163" t="str">
        <f>MaKhoa</f>
        <v>KCT</v>
      </c>
      <c r="S617" s="125" t="str">
        <f t="shared" si="11"/>
        <v>KCT-CTMO</v>
      </c>
      <c r="T617" s="164"/>
      <c r="U617" s="164"/>
      <c r="V617" s="164"/>
      <c r="W617" s="164"/>
      <c r="X617" s="164"/>
      <c r="Y617" s="164"/>
      <c r="Z617" s="164"/>
      <c r="AA617" s="164"/>
      <c r="AB617" s="164"/>
      <c r="AC617" s="164"/>
      <c r="AD617" s="164"/>
      <c r="AE617" s="164"/>
      <c r="AF617" s="164"/>
      <c r="AG617" s="164"/>
      <c r="AH617" s="164"/>
      <c r="AI617" s="164"/>
      <c r="AJ617" s="164"/>
      <c r="AK617" s="164"/>
      <c r="AL617" s="164"/>
      <c r="AM617" s="164"/>
      <c r="AN617" s="164"/>
      <c r="AO617" s="164"/>
      <c r="AP617" s="164"/>
      <c r="AQ617" s="164"/>
      <c r="AR617" s="164"/>
      <c r="AS617" s="164"/>
      <c r="AT617" s="164"/>
      <c r="AU617" s="164"/>
      <c r="AV617" s="164"/>
      <c r="AW617" s="164"/>
      <c r="AX617" s="164"/>
      <c r="AY617" s="164"/>
      <c r="AZ617" s="164"/>
      <c r="BA617" s="164"/>
      <c r="BB617" s="164"/>
      <c r="BC617" s="164"/>
      <c r="BD617" s="164"/>
      <c r="BE617" s="164"/>
    </row>
    <row r="618" spans="1:57" x14ac:dyDescent="0.25">
      <c r="A618" s="126" t="s">
        <v>1987</v>
      </c>
      <c r="B618" s="126"/>
      <c r="C618" s="126"/>
      <c r="D618" s="126"/>
      <c r="E618" s="126"/>
      <c r="F618" s="127">
        <v>887</v>
      </c>
      <c r="G618" s="128" t="s">
        <v>1988</v>
      </c>
      <c r="H618" s="129">
        <v>2</v>
      </c>
      <c r="I618" s="130"/>
      <c r="J618" s="130"/>
      <c r="K618" s="130">
        <v>60</v>
      </c>
      <c r="L618" s="131">
        <v>0</v>
      </c>
      <c r="M618" s="161" t="s">
        <v>2</v>
      </c>
      <c r="N618" s="162"/>
      <c r="O618" s="162" t="s">
        <v>1595</v>
      </c>
      <c r="P618" s="132" t="s">
        <v>1596</v>
      </c>
      <c r="Q618" s="163" t="str">
        <f>MaBM</f>
        <v>CTMO</v>
      </c>
      <c r="R618" s="163" t="str">
        <f>MaKhoa</f>
        <v>KCT</v>
      </c>
      <c r="S618" s="125" t="str">
        <f t="shared" si="11"/>
        <v>KCT-CTMO</v>
      </c>
      <c r="T618" s="164"/>
      <c r="U618" s="164"/>
      <c r="V618" s="164"/>
      <c r="W618" s="164"/>
      <c r="X618" s="164"/>
      <c r="Y618" s="164"/>
      <c r="Z618" s="164"/>
      <c r="AA618" s="164"/>
      <c r="AB618" s="164"/>
      <c r="AC618" s="164"/>
      <c r="AD618" s="164"/>
      <c r="AE618" s="164"/>
      <c r="AF618" s="164"/>
      <c r="AG618" s="164"/>
      <c r="AH618" s="164"/>
      <c r="AI618" s="164"/>
      <c r="AJ618" s="164"/>
      <c r="AK618" s="164"/>
      <c r="AL618" s="164"/>
      <c r="AM618" s="164"/>
      <c r="AN618" s="164"/>
      <c r="AO618" s="164"/>
      <c r="AP618" s="164"/>
      <c r="AQ618" s="164"/>
      <c r="AR618" s="164"/>
      <c r="AS618" s="164"/>
      <c r="AT618" s="164"/>
      <c r="AU618" s="164"/>
      <c r="AV618" s="164"/>
      <c r="AW618" s="164"/>
      <c r="AX618" s="164"/>
      <c r="AY618" s="164"/>
      <c r="AZ618" s="164"/>
      <c r="BA618" s="164"/>
      <c r="BB618" s="164"/>
      <c r="BC618" s="164"/>
      <c r="BD618" s="164"/>
      <c r="BE618" s="164"/>
    </row>
    <row r="619" spans="1:57" x14ac:dyDescent="0.25">
      <c r="A619" s="126" t="s">
        <v>2055</v>
      </c>
      <c r="B619" s="126"/>
      <c r="C619" s="126"/>
      <c r="D619" s="126"/>
      <c r="E619" s="126"/>
      <c r="F619" s="127">
        <v>926</v>
      </c>
      <c r="G619" s="128" t="s">
        <v>2056</v>
      </c>
      <c r="H619" s="129">
        <v>2</v>
      </c>
      <c r="I619" s="130"/>
      <c r="J619" s="130"/>
      <c r="K619" s="130">
        <v>90</v>
      </c>
      <c r="L619" s="131">
        <v>0</v>
      </c>
      <c r="M619" s="161" t="s">
        <v>2</v>
      </c>
      <c r="N619" s="162"/>
      <c r="O619" s="162" t="s">
        <v>1595</v>
      </c>
      <c r="P619" s="132" t="s">
        <v>1596</v>
      </c>
      <c r="Q619" s="163" t="str">
        <f>MaBM</f>
        <v>CTMO</v>
      </c>
      <c r="R619" s="163" t="str">
        <f>MaKhoa</f>
        <v>KCT</v>
      </c>
      <c r="S619" s="125" t="str">
        <f t="shared" si="11"/>
        <v>KCT-CTMO</v>
      </c>
      <c r="T619" s="164"/>
      <c r="U619" s="164"/>
      <c r="V619" s="164"/>
      <c r="W619" s="164"/>
      <c r="X619" s="164"/>
      <c r="Y619" s="164"/>
      <c r="Z619" s="164"/>
      <c r="AA619" s="164"/>
      <c r="AB619" s="164"/>
      <c r="AC619" s="164"/>
      <c r="AD619" s="164"/>
      <c r="AE619" s="164"/>
      <c r="AF619" s="164"/>
      <c r="AG619" s="164"/>
      <c r="AH619" s="164"/>
      <c r="AI619" s="164"/>
      <c r="AJ619" s="164"/>
      <c r="AK619" s="164"/>
      <c r="AL619" s="164"/>
      <c r="AM619" s="164"/>
      <c r="AN619" s="164"/>
      <c r="AO619" s="164"/>
      <c r="AP619" s="164"/>
      <c r="AQ619" s="164"/>
      <c r="AR619" s="164"/>
      <c r="AS619" s="164"/>
      <c r="AT619" s="164"/>
      <c r="AU619" s="164"/>
      <c r="AV619" s="164"/>
      <c r="AW619" s="164"/>
      <c r="AX619" s="164"/>
      <c r="AY619" s="164"/>
      <c r="AZ619" s="164"/>
      <c r="BA619" s="164"/>
      <c r="BB619" s="164"/>
      <c r="BC619" s="164"/>
      <c r="BD619" s="164"/>
      <c r="BE619" s="164"/>
    </row>
    <row r="620" spans="1:57" x14ac:dyDescent="0.25">
      <c r="A620" s="126" t="s">
        <v>2059</v>
      </c>
      <c r="B620" s="126"/>
      <c r="C620" s="126"/>
      <c r="D620" s="126"/>
      <c r="E620" s="126"/>
      <c r="F620" s="127">
        <v>928</v>
      </c>
      <c r="G620" s="128" t="s">
        <v>1415</v>
      </c>
      <c r="H620" s="129">
        <v>4</v>
      </c>
      <c r="I620" s="130"/>
      <c r="J620" s="130"/>
      <c r="K620" s="130">
        <v>180</v>
      </c>
      <c r="L620" s="131">
        <v>0</v>
      </c>
      <c r="M620" s="161" t="s">
        <v>2</v>
      </c>
      <c r="N620" s="162"/>
      <c r="O620" s="162" t="s">
        <v>1595</v>
      </c>
      <c r="P620" s="132" t="s">
        <v>1596</v>
      </c>
      <c r="Q620" s="163" t="str">
        <f>MaBM</f>
        <v>CTMO</v>
      </c>
      <c r="R620" s="163" t="str">
        <f>MaKhoa</f>
        <v>KCT</v>
      </c>
      <c r="S620" s="125" t="str">
        <f t="shared" si="11"/>
        <v>KCT-CTMO</v>
      </c>
      <c r="T620" s="164"/>
      <c r="U620" s="164"/>
      <c r="V620" s="164"/>
      <c r="W620" s="164"/>
      <c r="X620" s="164"/>
      <c r="Y620" s="164"/>
      <c r="Z620" s="164"/>
      <c r="AA620" s="164"/>
      <c r="AB620" s="164"/>
      <c r="AC620" s="164"/>
      <c r="AD620" s="164"/>
      <c r="AE620" s="164"/>
      <c r="AF620" s="164"/>
      <c r="AG620" s="164"/>
      <c r="AH620" s="164"/>
      <c r="AI620" s="164"/>
      <c r="AJ620" s="164"/>
      <c r="AK620" s="164"/>
      <c r="AL620" s="164"/>
      <c r="AM620" s="164"/>
      <c r="AN620" s="164"/>
      <c r="AO620" s="164"/>
      <c r="AP620" s="164"/>
      <c r="AQ620" s="164"/>
      <c r="AR620" s="164"/>
      <c r="AS620" s="164"/>
      <c r="AT620" s="164"/>
      <c r="AU620" s="164"/>
      <c r="AV620" s="164"/>
      <c r="AW620" s="164"/>
      <c r="AX620" s="164"/>
      <c r="AY620" s="164"/>
      <c r="AZ620" s="164"/>
      <c r="BA620" s="164"/>
      <c r="BB620" s="164"/>
      <c r="BC620" s="164"/>
      <c r="BD620" s="164"/>
      <c r="BE620" s="164"/>
    </row>
    <row r="621" spans="1:57" x14ac:dyDescent="0.25">
      <c r="A621" s="126" t="s">
        <v>1989</v>
      </c>
      <c r="B621" s="126"/>
      <c r="C621" s="126"/>
      <c r="D621" s="126"/>
      <c r="E621" s="126"/>
      <c r="F621" s="127">
        <v>888</v>
      </c>
      <c r="G621" s="128" t="s">
        <v>1990</v>
      </c>
      <c r="H621" s="129">
        <v>2</v>
      </c>
      <c r="I621" s="130"/>
      <c r="J621" s="130"/>
      <c r="K621" s="130">
        <v>90</v>
      </c>
      <c r="L621" s="131">
        <v>0</v>
      </c>
      <c r="M621" s="161" t="s">
        <v>2</v>
      </c>
      <c r="N621" s="162"/>
      <c r="O621" s="162" t="s">
        <v>1595</v>
      </c>
      <c r="P621" s="132" t="s">
        <v>1596</v>
      </c>
      <c r="Q621" s="163" t="str">
        <f>MaBM</f>
        <v>CTMO</v>
      </c>
      <c r="R621" s="163" t="str">
        <f>MaKhoa</f>
        <v>KCT</v>
      </c>
      <c r="S621" s="125" t="str">
        <f t="shared" si="11"/>
        <v>KCT-CTMO</v>
      </c>
      <c r="T621" s="164"/>
      <c r="U621" s="164"/>
      <c r="V621" s="164"/>
      <c r="W621" s="164"/>
      <c r="X621" s="164"/>
      <c r="Y621" s="164"/>
      <c r="Z621" s="164"/>
      <c r="AA621" s="164"/>
      <c r="AB621" s="164"/>
      <c r="AC621" s="164"/>
      <c r="AD621" s="164"/>
      <c r="AE621" s="164"/>
      <c r="AF621" s="164"/>
      <c r="AG621" s="164"/>
      <c r="AH621" s="164"/>
      <c r="AI621" s="164"/>
      <c r="AJ621" s="164"/>
      <c r="AK621" s="164"/>
      <c r="AL621" s="164"/>
      <c r="AM621" s="164"/>
      <c r="AN621" s="164"/>
      <c r="AO621" s="164"/>
      <c r="AP621" s="164"/>
      <c r="AQ621" s="164"/>
      <c r="AR621" s="164"/>
      <c r="AS621" s="164"/>
      <c r="AT621" s="164"/>
      <c r="AU621" s="164"/>
      <c r="AV621" s="164"/>
      <c r="AW621" s="164"/>
      <c r="AX621" s="164"/>
      <c r="AY621" s="164"/>
      <c r="AZ621" s="164"/>
      <c r="BA621" s="164"/>
      <c r="BB621" s="164"/>
      <c r="BC621" s="164"/>
      <c r="BD621" s="164"/>
      <c r="BE621" s="164"/>
    </row>
    <row r="622" spans="1:57" x14ac:dyDescent="0.25">
      <c r="A622" s="126" t="s">
        <v>2007</v>
      </c>
      <c r="B622" s="126"/>
      <c r="C622" s="126"/>
      <c r="D622" s="126"/>
      <c r="E622" s="126"/>
      <c r="F622" s="127">
        <v>899</v>
      </c>
      <c r="G622" s="128" t="s">
        <v>2008</v>
      </c>
      <c r="H622" s="129">
        <v>2</v>
      </c>
      <c r="I622" s="130"/>
      <c r="J622" s="130"/>
      <c r="K622" s="130">
        <v>90</v>
      </c>
      <c r="L622" s="131">
        <v>0</v>
      </c>
      <c r="M622" s="161" t="s">
        <v>2</v>
      </c>
      <c r="N622" s="162"/>
      <c r="O622" s="162" t="s">
        <v>1595</v>
      </c>
      <c r="P622" s="132" t="s">
        <v>1596</v>
      </c>
      <c r="Q622" s="163" t="str">
        <f>MaBM</f>
        <v>CTMO</v>
      </c>
      <c r="R622" s="163" t="str">
        <f>MaKhoa</f>
        <v>KCT</v>
      </c>
      <c r="S622" s="125" t="str">
        <f t="shared" si="11"/>
        <v>KCT-CTMO</v>
      </c>
      <c r="T622" s="164"/>
      <c r="U622" s="164"/>
      <c r="V622" s="164"/>
      <c r="W622" s="164"/>
      <c r="X622" s="164"/>
      <c r="Y622" s="164"/>
      <c r="Z622" s="164"/>
      <c r="AA622" s="164"/>
      <c r="AB622" s="164"/>
      <c r="AC622" s="164"/>
      <c r="AD622" s="164"/>
      <c r="AE622" s="164"/>
      <c r="AF622" s="164"/>
      <c r="AG622" s="164"/>
      <c r="AH622" s="164"/>
      <c r="AI622" s="164"/>
      <c r="AJ622" s="164"/>
      <c r="AK622" s="164"/>
      <c r="AL622" s="164"/>
      <c r="AM622" s="164"/>
      <c r="AN622" s="164"/>
      <c r="AO622" s="164"/>
      <c r="AP622" s="164"/>
      <c r="AQ622" s="164"/>
      <c r="AR622" s="164"/>
      <c r="AS622" s="164"/>
      <c r="AT622" s="164"/>
      <c r="AU622" s="164"/>
      <c r="AV622" s="164"/>
      <c r="AW622" s="164"/>
      <c r="AX622" s="164"/>
      <c r="AY622" s="164"/>
      <c r="AZ622" s="164"/>
      <c r="BA622" s="164"/>
      <c r="BB622" s="164"/>
      <c r="BC622" s="164"/>
      <c r="BD622" s="164"/>
      <c r="BE622" s="164"/>
    </row>
    <row r="623" spans="1:57" x14ac:dyDescent="0.25">
      <c r="A623" s="126" t="s">
        <v>1950</v>
      </c>
      <c r="B623" s="126"/>
      <c r="C623" s="126"/>
      <c r="D623" s="126"/>
      <c r="E623" s="126"/>
      <c r="F623" s="127">
        <v>868</v>
      </c>
      <c r="G623" s="128" t="s">
        <v>1951</v>
      </c>
      <c r="H623" s="129">
        <v>3</v>
      </c>
      <c r="I623" s="130">
        <v>30</v>
      </c>
      <c r="J623" s="130">
        <v>30</v>
      </c>
      <c r="K623" s="130"/>
      <c r="L623" s="131">
        <v>0</v>
      </c>
      <c r="M623" s="165" t="s">
        <v>1484</v>
      </c>
      <c r="N623" s="162"/>
      <c r="O623" s="162" t="s">
        <v>1595</v>
      </c>
      <c r="P623" s="132" t="s">
        <v>1596</v>
      </c>
      <c r="Q623" s="163" t="str">
        <f>MaBM</f>
        <v>CTMO</v>
      </c>
      <c r="R623" s="163" t="str">
        <f>MaKhoa</f>
        <v>KCT</v>
      </c>
      <c r="S623" s="125" t="str">
        <f t="shared" si="11"/>
        <v>KCT-CTMO</v>
      </c>
      <c r="T623" s="164"/>
      <c r="U623" s="164"/>
      <c r="V623" s="164"/>
      <c r="W623" s="164"/>
      <c r="X623" s="164"/>
      <c r="Y623" s="164"/>
      <c r="Z623" s="164"/>
      <c r="AA623" s="164"/>
      <c r="AB623" s="164"/>
      <c r="AC623" s="164"/>
      <c r="AD623" s="164"/>
      <c r="AE623" s="164"/>
      <c r="AF623" s="164"/>
      <c r="AG623" s="164"/>
      <c r="AH623" s="164"/>
      <c r="AI623" s="164"/>
      <c r="AJ623" s="164"/>
      <c r="AK623" s="164"/>
      <c r="AL623" s="164"/>
      <c r="AM623" s="164"/>
      <c r="AN623" s="164"/>
      <c r="AO623" s="164"/>
      <c r="AP623" s="164"/>
      <c r="AQ623" s="164"/>
      <c r="AR623" s="164"/>
      <c r="AS623" s="164"/>
      <c r="AT623" s="164"/>
      <c r="AU623" s="164"/>
      <c r="AV623" s="164"/>
      <c r="AW623" s="164"/>
      <c r="AX623" s="164"/>
      <c r="AY623" s="164"/>
      <c r="AZ623" s="164"/>
      <c r="BA623" s="164"/>
      <c r="BB623" s="164"/>
      <c r="BC623" s="164"/>
      <c r="BD623" s="164"/>
      <c r="BE623" s="164"/>
    </row>
    <row r="624" spans="1:57" x14ac:dyDescent="0.25">
      <c r="A624" s="126" t="s">
        <v>2116</v>
      </c>
      <c r="B624" s="126"/>
      <c r="C624" s="126"/>
      <c r="D624" s="126" t="s">
        <v>2117</v>
      </c>
      <c r="E624" s="126"/>
      <c r="F624" s="127">
        <v>959</v>
      </c>
      <c r="G624" s="128" t="s">
        <v>467</v>
      </c>
      <c r="H624" s="129">
        <v>2</v>
      </c>
      <c r="I624" s="130">
        <v>15</v>
      </c>
      <c r="J624" s="130">
        <v>30</v>
      </c>
      <c r="K624" s="130"/>
      <c r="L624" s="131">
        <v>0</v>
      </c>
      <c r="M624" s="161" t="s">
        <v>2</v>
      </c>
      <c r="N624" s="162"/>
      <c r="O624" s="162" t="s">
        <v>2262</v>
      </c>
      <c r="P624" s="132" t="s">
        <v>1596</v>
      </c>
      <c r="Q624" s="163" t="str">
        <f>MaBM</f>
        <v>CTUD</v>
      </c>
      <c r="R624" s="163" t="str">
        <f>MaKhoa</f>
        <v>KCT</v>
      </c>
      <c r="S624" s="125" t="str">
        <f t="shared" si="11"/>
        <v>KCT-CTUD</v>
      </c>
      <c r="T624" s="164"/>
      <c r="U624" s="164"/>
      <c r="V624" s="164"/>
      <c r="W624" s="164"/>
      <c r="X624" s="164"/>
      <c r="Y624" s="164"/>
      <c r="Z624" s="164"/>
      <c r="AA624" s="164"/>
      <c r="AB624" s="164"/>
      <c r="AC624" s="164"/>
      <c r="AD624" s="164"/>
      <c r="AE624" s="164"/>
      <c r="AF624" s="164"/>
      <c r="AG624" s="164"/>
      <c r="AH624" s="164"/>
      <c r="AI624" s="164"/>
      <c r="AJ624" s="164"/>
      <c r="AK624" s="164"/>
      <c r="AL624" s="164"/>
      <c r="AM624" s="164"/>
      <c r="AN624" s="164"/>
      <c r="AO624" s="164"/>
      <c r="AP624" s="164"/>
      <c r="AQ624" s="164"/>
      <c r="AR624" s="164"/>
      <c r="AS624" s="164"/>
      <c r="AT624" s="164"/>
      <c r="AU624" s="164"/>
      <c r="AV624" s="164"/>
      <c r="AW624" s="164"/>
      <c r="AX624" s="164"/>
      <c r="AY624" s="164"/>
      <c r="AZ624" s="164"/>
      <c r="BA624" s="164"/>
      <c r="BB624" s="164"/>
      <c r="BC624" s="164"/>
      <c r="BD624" s="164"/>
      <c r="BE624" s="164"/>
    </row>
    <row r="625" spans="1:57" x14ac:dyDescent="0.25">
      <c r="A625" s="126" t="s">
        <v>1995</v>
      </c>
      <c r="B625" s="126"/>
      <c r="C625" s="126"/>
      <c r="D625" s="126"/>
      <c r="E625" s="126"/>
      <c r="F625" s="127">
        <v>891</v>
      </c>
      <c r="G625" s="128" t="s">
        <v>1996</v>
      </c>
      <c r="H625" s="129">
        <v>2</v>
      </c>
      <c r="I625" s="130">
        <v>15</v>
      </c>
      <c r="J625" s="130">
        <v>30</v>
      </c>
      <c r="K625" s="130"/>
      <c r="L625" s="131">
        <v>0</v>
      </c>
      <c r="M625" s="161" t="s">
        <v>2</v>
      </c>
      <c r="N625" s="162"/>
      <c r="O625" s="162" t="s">
        <v>2262</v>
      </c>
      <c r="P625" s="132" t="s">
        <v>1596</v>
      </c>
      <c r="Q625" s="163" t="str">
        <f>MaBM</f>
        <v>CTUD</v>
      </c>
      <c r="R625" s="163" t="str">
        <f>MaKhoa</f>
        <v>KCT</v>
      </c>
      <c r="S625" s="125" t="str">
        <f t="shared" si="11"/>
        <v>KCT-CTUD</v>
      </c>
      <c r="T625" s="164"/>
      <c r="U625" s="164"/>
      <c r="V625" s="164"/>
      <c r="W625" s="164"/>
      <c r="X625" s="164"/>
      <c r="Y625" s="164"/>
      <c r="Z625" s="164" t="s">
        <v>20</v>
      </c>
      <c r="AA625" s="164"/>
      <c r="AB625" s="164"/>
      <c r="AC625" s="164"/>
      <c r="AD625" s="164"/>
      <c r="AE625" s="164"/>
      <c r="AF625" s="164"/>
      <c r="AG625" s="164"/>
      <c r="AH625" s="164"/>
      <c r="AI625" s="164"/>
      <c r="AJ625" s="164"/>
      <c r="AK625" s="164"/>
      <c r="AL625" s="164"/>
      <c r="AM625" s="164"/>
      <c r="AN625" s="164"/>
      <c r="AO625" s="164"/>
      <c r="AP625" s="164"/>
      <c r="AQ625" s="164"/>
      <c r="AR625" s="164"/>
      <c r="AS625" s="164"/>
      <c r="AT625" s="164"/>
      <c r="AU625" s="164"/>
      <c r="AV625" s="164"/>
      <c r="AW625" s="164"/>
      <c r="AX625" s="164"/>
      <c r="AY625" s="164"/>
      <c r="AZ625" s="164"/>
      <c r="BA625" s="164"/>
      <c r="BB625" s="164"/>
      <c r="BC625" s="164"/>
      <c r="BD625" s="164"/>
      <c r="BE625" s="164"/>
    </row>
    <row r="626" spans="1:57" x14ac:dyDescent="0.25">
      <c r="A626" s="126" t="s">
        <v>1272</v>
      </c>
      <c r="B626" s="126"/>
      <c r="C626" s="126"/>
      <c r="D626" s="126" t="s">
        <v>1273</v>
      </c>
      <c r="E626" s="126"/>
      <c r="F626" s="127">
        <v>635</v>
      </c>
      <c r="G626" s="128" t="s">
        <v>1274</v>
      </c>
      <c r="H626" s="129">
        <v>3</v>
      </c>
      <c r="I626" s="130"/>
      <c r="J626" s="130"/>
      <c r="K626" s="130">
        <v>135</v>
      </c>
      <c r="L626" s="131">
        <v>0</v>
      </c>
      <c r="M626" s="161" t="s">
        <v>2</v>
      </c>
      <c r="N626" s="162"/>
      <c r="O626" s="162" t="s">
        <v>1772</v>
      </c>
      <c r="P626" s="132" t="s">
        <v>1596</v>
      </c>
      <c r="Q626" s="163" t="str">
        <f>MaBM</f>
        <v>CTXU</v>
      </c>
      <c r="R626" s="163" t="str">
        <f>MaKhoa</f>
        <v>KCT</v>
      </c>
      <c r="S626" s="125" t="str">
        <f t="shared" si="11"/>
        <v>KCT-CTXU</v>
      </c>
      <c r="T626" s="164" t="s">
        <v>20</v>
      </c>
      <c r="U626" s="164" t="s">
        <v>20</v>
      </c>
      <c r="V626" s="164" t="s">
        <v>20</v>
      </c>
      <c r="W626" s="164" t="s">
        <v>20</v>
      </c>
      <c r="X626" s="164" t="s">
        <v>20</v>
      </c>
      <c r="Y626" s="164" t="s">
        <v>20</v>
      </c>
      <c r="Z626" s="164" t="s">
        <v>20</v>
      </c>
      <c r="AA626" s="164"/>
      <c r="AB626" s="164"/>
      <c r="AC626" s="164"/>
      <c r="AD626" s="164"/>
      <c r="AE626" s="164"/>
      <c r="AF626" s="164"/>
      <c r="AG626" s="164"/>
      <c r="AH626" s="164"/>
      <c r="AI626" s="164"/>
      <c r="AJ626" s="164"/>
      <c r="AK626" s="164"/>
      <c r="AL626" s="164"/>
      <c r="AM626" s="164"/>
      <c r="AN626" s="164" t="s">
        <v>20</v>
      </c>
      <c r="AO626" s="164" t="s">
        <v>20</v>
      </c>
      <c r="AP626" s="164" t="s">
        <v>20</v>
      </c>
      <c r="AQ626" s="164"/>
      <c r="AR626" s="164" t="s">
        <v>20</v>
      </c>
      <c r="AS626" s="164"/>
      <c r="AT626" s="164"/>
      <c r="AU626" s="164"/>
      <c r="AV626" s="164"/>
      <c r="AW626" s="164"/>
      <c r="AX626" s="164"/>
      <c r="AY626" s="164"/>
      <c r="AZ626" s="164"/>
      <c r="BA626" s="164"/>
      <c r="BB626" s="164"/>
      <c r="BC626" s="164"/>
      <c r="BD626" s="164"/>
      <c r="BE626" s="164"/>
    </row>
    <row r="627" spans="1:57" ht="25.5" x14ac:dyDescent="0.25">
      <c r="A627" s="126"/>
      <c r="B627" s="126"/>
      <c r="C627" s="126"/>
      <c r="D627" s="126" t="s">
        <v>712</v>
      </c>
      <c r="E627" s="126"/>
      <c r="F627" s="127">
        <v>368</v>
      </c>
      <c r="G627" s="128" t="s">
        <v>1709</v>
      </c>
      <c r="H627" s="129">
        <v>3</v>
      </c>
      <c r="I627" s="130">
        <v>45</v>
      </c>
      <c r="J627" s="130"/>
      <c r="K627" s="130"/>
      <c r="L627" s="131">
        <v>0</v>
      </c>
      <c r="M627" s="165"/>
      <c r="N627" s="162"/>
      <c r="O627" s="162" t="s">
        <v>1705</v>
      </c>
      <c r="P627" s="132" t="s">
        <v>1596</v>
      </c>
      <c r="Q627" s="163" t="str">
        <f>MaBM</f>
        <v>KCT</v>
      </c>
      <c r="R627" s="163" t="str">
        <f>MaKhoa</f>
        <v>KCT</v>
      </c>
      <c r="S627" s="125" t="str">
        <f t="shared" si="11"/>
        <v>KCT-KCT</v>
      </c>
      <c r="T627" s="164"/>
      <c r="U627" s="164"/>
      <c r="V627" s="164"/>
      <c r="W627" s="164"/>
      <c r="X627" s="164"/>
      <c r="Y627" s="164"/>
      <c r="Z627" s="164"/>
      <c r="AA627" s="164"/>
      <c r="AB627" s="164"/>
      <c r="AC627" s="164"/>
      <c r="AD627" s="164"/>
      <c r="AE627" s="164"/>
      <c r="AF627" s="164"/>
      <c r="AG627" s="164"/>
      <c r="AH627" s="164"/>
      <c r="AI627" s="164"/>
      <c r="AJ627" s="164"/>
      <c r="AK627" s="164"/>
      <c r="AL627" s="164"/>
      <c r="AM627" s="164"/>
      <c r="AN627" s="164"/>
      <c r="AO627" s="164"/>
      <c r="AP627" s="164" t="s">
        <v>20</v>
      </c>
      <c r="AQ627" s="164"/>
      <c r="AR627" s="164"/>
      <c r="AS627" s="164"/>
      <c r="AT627" s="164"/>
      <c r="AU627" s="164"/>
      <c r="AV627" s="164"/>
      <c r="AW627" s="164"/>
      <c r="AX627" s="164"/>
      <c r="AY627" s="164"/>
      <c r="AZ627" s="164"/>
      <c r="BA627" s="164"/>
      <c r="BB627" s="164"/>
      <c r="BC627" s="164"/>
      <c r="BD627" s="164"/>
      <c r="BE627" s="164"/>
    </row>
    <row r="628" spans="1:57" ht="25.5" x14ac:dyDescent="0.25">
      <c r="A628" s="126" t="s">
        <v>694</v>
      </c>
      <c r="B628" s="126" t="s">
        <v>694</v>
      </c>
      <c r="C628" s="126"/>
      <c r="D628" s="126"/>
      <c r="E628" s="126"/>
      <c r="F628" s="127">
        <v>355</v>
      </c>
      <c r="G628" s="128" t="s">
        <v>1697</v>
      </c>
      <c r="H628" s="129">
        <v>2</v>
      </c>
      <c r="I628" s="130"/>
      <c r="J628" s="130"/>
      <c r="K628" s="130">
        <v>90</v>
      </c>
      <c r="L628" s="131">
        <v>0</v>
      </c>
      <c r="M628" s="161" t="s">
        <v>1511</v>
      </c>
      <c r="N628" s="162"/>
      <c r="O628" s="162" t="s">
        <v>1705</v>
      </c>
      <c r="P628" s="132" t="s">
        <v>1596</v>
      </c>
      <c r="Q628" s="163" t="str">
        <f>MaBM</f>
        <v>KCT</v>
      </c>
      <c r="R628" s="163" t="str">
        <f>MaKhoa</f>
        <v>KCT</v>
      </c>
      <c r="S628" s="125" t="str">
        <f t="shared" si="11"/>
        <v>KCT-KCT</v>
      </c>
      <c r="T628" s="164"/>
      <c r="U628" s="164"/>
      <c r="V628" s="164"/>
      <c r="W628" s="164" t="s">
        <v>20</v>
      </c>
      <c r="X628" s="164"/>
      <c r="Y628" s="164"/>
      <c r="Z628" s="164"/>
      <c r="AA628" s="164"/>
      <c r="AB628" s="164"/>
      <c r="AC628" s="164"/>
      <c r="AD628" s="164"/>
      <c r="AE628" s="164"/>
      <c r="AF628" s="164"/>
      <c r="AG628" s="164"/>
      <c r="AH628" s="164"/>
      <c r="AI628" s="164"/>
      <c r="AJ628" s="164"/>
      <c r="AK628" s="164"/>
      <c r="AL628" s="164"/>
      <c r="AM628" s="164"/>
      <c r="AN628" s="164"/>
      <c r="AO628" s="164"/>
      <c r="AP628" s="164"/>
      <c r="AQ628" s="164"/>
      <c r="AR628" s="164"/>
      <c r="AS628" s="164"/>
      <c r="AT628" s="164"/>
      <c r="AU628" s="164"/>
      <c r="AV628" s="164"/>
      <c r="AW628" s="164"/>
      <c r="AX628" s="164"/>
      <c r="AY628" s="164"/>
      <c r="AZ628" s="164"/>
      <c r="BA628" s="164"/>
      <c r="BB628" s="164"/>
      <c r="BC628" s="164"/>
      <c r="BD628" s="164"/>
      <c r="BE628" s="164"/>
    </row>
    <row r="629" spans="1:57" x14ac:dyDescent="0.25">
      <c r="A629" s="126" t="s">
        <v>1446</v>
      </c>
      <c r="B629" s="126" t="s">
        <v>1446</v>
      </c>
      <c r="C629" s="126"/>
      <c r="D629" s="126"/>
      <c r="E629" s="126"/>
      <c r="F629" s="127">
        <v>710</v>
      </c>
      <c r="G629" s="128" t="s">
        <v>1444</v>
      </c>
      <c r="H629" s="129">
        <v>8</v>
      </c>
      <c r="I629" s="130"/>
      <c r="J629" s="130"/>
      <c r="K629" s="130">
        <v>480</v>
      </c>
      <c r="L629" s="131">
        <v>0</v>
      </c>
      <c r="M629" s="161" t="s">
        <v>1511</v>
      </c>
      <c r="N629" s="162"/>
      <c r="O629" s="162" t="s">
        <v>1705</v>
      </c>
      <c r="P629" s="132" t="s">
        <v>1596</v>
      </c>
      <c r="Q629" s="163" t="str">
        <f>MaBM</f>
        <v>KCT</v>
      </c>
      <c r="R629" s="163" t="str">
        <f>MaKhoa</f>
        <v>KCT</v>
      </c>
      <c r="S629" s="125" t="str">
        <f t="shared" si="11"/>
        <v>KCT-KCT</v>
      </c>
      <c r="T629" s="164"/>
      <c r="U629" s="164"/>
      <c r="V629" s="164"/>
      <c r="W629" s="164" t="s">
        <v>20</v>
      </c>
      <c r="X629" s="164"/>
      <c r="Y629" s="164"/>
      <c r="Z629" s="164"/>
      <c r="AA629" s="164"/>
      <c r="AB629" s="164"/>
      <c r="AC629" s="164"/>
      <c r="AD629" s="164"/>
      <c r="AE629" s="164"/>
      <c r="AF629" s="164"/>
      <c r="AG629" s="164"/>
      <c r="AH629" s="164"/>
      <c r="AI629" s="164"/>
      <c r="AJ629" s="164"/>
      <c r="AK629" s="164"/>
      <c r="AL629" s="164"/>
      <c r="AM629" s="164"/>
      <c r="AN629" s="164"/>
      <c r="AO629" s="164"/>
      <c r="AP629" s="164"/>
      <c r="AQ629" s="164"/>
      <c r="AR629" s="164"/>
      <c r="AS629" s="164"/>
      <c r="AT629" s="164"/>
      <c r="AU629" s="164"/>
      <c r="AV629" s="164"/>
      <c r="AW629" s="164"/>
      <c r="AX629" s="164"/>
      <c r="AY629" s="164"/>
      <c r="AZ629" s="164"/>
      <c r="BA629" s="164"/>
      <c r="BB629" s="164"/>
      <c r="BC629" s="164"/>
      <c r="BD629" s="164"/>
      <c r="BE629" s="164"/>
    </row>
    <row r="630" spans="1:57" x14ac:dyDescent="0.25">
      <c r="A630" s="126"/>
      <c r="B630" s="126"/>
      <c r="C630" s="126"/>
      <c r="D630" s="126" t="s">
        <v>1452</v>
      </c>
      <c r="E630" s="126"/>
      <c r="F630" s="127">
        <v>716</v>
      </c>
      <c r="G630" s="128" t="s">
        <v>1444</v>
      </c>
      <c r="H630" s="129">
        <v>4</v>
      </c>
      <c r="I630" s="130"/>
      <c r="J630" s="130"/>
      <c r="K630" s="130">
        <v>240</v>
      </c>
      <c r="L630" s="131">
        <v>0</v>
      </c>
      <c r="M630" s="161" t="s">
        <v>1511</v>
      </c>
      <c r="N630" s="162"/>
      <c r="O630" s="162" t="s">
        <v>1705</v>
      </c>
      <c r="P630" s="132" t="s">
        <v>1596</v>
      </c>
      <c r="Q630" s="163" t="str">
        <f>MaBM</f>
        <v>KCT</v>
      </c>
      <c r="R630" s="163" t="str">
        <f>MaKhoa</f>
        <v>KCT</v>
      </c>
      <c r="S630" s="125" t="str">
        <f t="shared" si="11"/>
        <v>KCT-KCT</v>
      </c>
      <c r="T630" s="164"/>
      <c r="U630" s="164"/>
      <c r="V630" s="164"/>
      <c r="W630" s="164"/>
      <c r="X630" s="164"/>
      <c r="Y630" s="164"/>
      <c r="Z630" s="164"/>
      <c r="AA630" s="164"/>
      <c r="AB630" s="164"/>
      <c r="AC630" s="164"/>
      <c r="AD630" s="164"/>
      <c r="AE630" s="164"/>
      <c r="AF630" s="164"/>
      <c r="AG630" s="164"/>
      <c r="AH630" s="164"/>
      <c r="AI630" s="164"/>
      <c r="AJ630" s="164"/>
      <c r="AK630" s="164"/>
      <c r="AL630" s="164"/>
      <c r="AM630" s="164"/>
      <c r="AN630" s="164"/>
      <c r="AO630" s="164"/>
      <c r="AP630" s="164" t="s">
        <v>20</v>
      </c>
      <c r="AQ630" s="164"/>
      <c r="AR630" s="164"/>
      <c r="AS630" s="164"/>
      <c r="AT630" s="164"/>
      <c r="AU630" s="164"/>
      <c r="AV630" s="164"/>
      <c r="AW630" s="164"/>
      <c r="AX630" s="164"/>
      <c r="AY630" s="164"/>
      <c r="AZ630" s="164"/>
      <c r="BA630" s="164"/>
      <c r="BB630" s="164"/>
      <c r="BC630" s="164"/>
      <c r="BD630" s="164"/>
      <c r="BE630" s="164"/>
    </row>
    <row r="631" spans="1:57" ht="25.5" x14ac:dyDescent="0.25">
      <c r="A631" s="126"/>
      <c r="B631" s="126" t="s">
        <v>710</v>
      </c>
      <c r="C631" s="126"/>
      <c r="D631" s="126"/>
      <c r="E631" s="126"/>
      <c r="F631" s="127">
        <v>367</v>
      </c>
      <c r="G631" s="128" t="s">
        <v>711</v>
      </c>
      <c r="H631" s="129">
        <v>2</v>
      </c>
      <c r="I631" s="130">
        <v>30</v>
      </c>
      <c r="J631" s="130"/>
      <c r="K631" s="130"/>
      <c r="L631" s="131">
        <v>0</v>
      </c>
      <c r="M631" s="165"/>
      <c r="N631" s="162"/>
      <c r="O631" s="162" t="s">
        <v>1705</v>
      </c>
      <c r="P631" s="132" t="s">
        <v>1596</v>
      </c>
      <c r="Q631" s="163" t="str">
        <f>MaBM</f>
        <v>KCT</v>
      </c>
      <c r="R631" s="163" t="str">
        <f>MaKhoa</f>
        <v>KCT</v>
      </c>
      <c r="S631" s="125" t="str">
        <f t="shared" si="11"/>
        <v>KCT-KCT</v>
      </c>
      <c r="T631" s="164"/>
      <c r="U631" s="164"/>
      <c r="V631" s="164"/>
      <c r="W631" s="164"/>
      <c r="X631" s="164"/>
      <c r="Y631" s="164"/>
      <c r="Z631" s="164"/>
      <c r="AA631" s="164"/>
      <c r="AB631" s="164"/>
      <c r="AC631" s="164"/>
      <c r="AD631" s="164"/>
      <c r="AE631" s="164"/>
      <c r="AF631" s="164"/>
      <c r="AG631" s="164"/>
      <c r="AH631" s="164"/>
      <c r="AI631" s="164"/>
      <c r="AJ631" s="164"/>
      <c r="AK631" s="164"/>
      <c r="AL631" s="164"/>
      <c r="AM631" s="164"/>
      <c r="AN631" s="164"/>
      <c r="AO631" s="164"/>
      <c r="AP631" s="164"/>
      <c r="AQ631" s="164"/>
      <c r="AR631" s="164"/>
      <c r="AS631" s="164"/>
      <c r="AT631" s="164"/>
      <c r="AU631" s="164"/>
      <c r="AV631" s="164"/>
      <c r="AW631" s="164"/>
      <c r="AX631" s="164"/>
      <c r="AY631" s="164"/>
      <c r="AZ631" s="164"/>
      <c r="BA631" s="164"/>
      <c r="BB631" s="164"/>
      <c r="BC631" s="164"/>
      <c r="BD631" s="164"/>
      <c r="BE631" s="164"/>
    </row>
    <row r="632" spans="1:57" x14ac:dyDescent="0.25">
      <c r="A632" s="126" t="s">
        <v>1118</v>
      </c>
      <c r="B632" s="126" t="s">
        <v>1743</v>
      </c>
      <c r="C632" s="126"/>
      <c r="D632" s="126" t="s">
        <v>1119</v>
      </c>
      <c r="E632" s="126"/>
      <c r="F632" s="127">
        <v>565</v>
      </c>
      <c r="G632" s="128" t="s">
        <v>467</v>
      </c>
      <c r="H632" s="129">
        <v>2</v>
      </c>
      <c r="I632" s="130">
        <v>15</v>
      </c>
      <c r="J632" s="130">
        <v>30</v>
      </c>
      <c r="K632" s="130"/>
      <c r="L632" s="131">
        <v>0</v>
      </c>
      <c r="M632" s="161" t="s">
        <v>2</v>
      </c>
      <c r="N632" s="162"/>
      <c r="O632" s="162" t="s">
        <v>2262</v>
      </c>
      <c r="P632" s="132" t="s">
        <v>1596</v>
      </c>
      <c r="Q632" s="163" t="str">
        <f>MaBM</f>
        <v>CTUD</v>
      </c>
      <c r="R632" s="163" t="str">
        <f>MaKhoa</f>
        <v>KCT</v>
      </c>
      <c r="S632" s="125" t="str">
        <f t="shared" si="11"/>
        <v>KCT-CTUD</v>
      </c>
      <c r="T632" s="164"/>
      <c r="U632" s="164"/>
      <c r="V632" s="164"/>
      <c r="W632" s="164" t="s">
        <v>21</v>
      </c>
      <c r="X632" s="164"/>
      <c r="Y632" s="164"/>
      <c r="Z632" s="164"/>
      <c r="AA632" s="164"/>
      <c r="AB632" s="164"/>
      <c r="AC632" s="164"/>
      <c r="AD632" s="164"/>
      <c r="AE632" s="164"/>
      <c r="AF632" s="164"/>
      <c r="AG632" s="164"/>
      <c r="AH632" s="164"/>
      <c r="AI632" s="164"/>
      <c r="AJ632" s="164"/>
      <c r="AK632" s="164"/>
      <c r="AL632" s="164"/>
      <c r="AM632" s="164"/>
      <c r="AN632" s="164"/>
      <c r="AO632" s="164"/>
      <c r="AP632" s="164" t="s">
        <v>21</v>
      </c>
      <c r="AQ632" s="164"/>
      <c r="AR632" s="164"/>
      <c r="AS632" s="164"/>
      <c r="AT632" s="164"/>
      <c r="AU632" s="164"/>
      <c r="AV632" s="164"/>
      <c r="AW632" s="164"/>
      <c r="AX632" s="164"/>
      <c r="AY632" s="164"/>
      <c r="AZ632" s="164"/>
      <c r="BA632" s="164"/>
      <c r="BB632" s="164"/>
      <c r="BC632" s="164"/>
      <c r="BD632" s="164"/>
      <c r="BE632" s="164"/>
    </row>
    <row r="633" spans="1:57" x14ac:dyDescent="0.25">
      <c r="A633" s="126" t="s">
        <v>693</v>
      </c>
      <c r="B633" s="126"/>
      <c r="C633" s="126"/>
      <c r="D633" s="126"/>
      <c r="E633" s="126"/>
      <c r="F633" s="127">
        <v>354</v>
      </c>
      <c r="G633" s="128" t="s">
        <v>613</v>
      </c>
      <c r="H633" s="129">
        <v>3</v>
      </c>
      <c r="I633" s="130">
        <v>45</v>
      </c>
      <c r="J633" s="130"/>
      <c r="K633" s="130"/>
      <c r="L633" s="131">
        <v>0</v>
      </c>
      <c r="M633" s="165" t="s">
        <v>1484</v>
      </c>
      <c r="N633" s="162"/>
      <c r="O633" s="162" t="s">
        <v>1705</v>
      </c>
      <c r="P633" s="132" t="s">
        <v>1596</v>
      </c>
      <c r="Q633" s="163" t="str">
        <f>MaBM</f>
        <v>KCT</v>
      </c>
      <c r="R633" s="163" t="str">
        <f>MaKhoa</f>
        <v>KCT</v>
      </c>
      <c r="S633" s="125" t="str">
        <f t="shared" si="11"/>
        <v>KCT-KCT</v>
      </c>
      <c r="T633" s="164"/>
      <c r="U633" s="164"/>
      <c r="V633" s="164"/>
      <c r="W633" s="164" t="s">
        <v>20</v>
      </c>
      <c r="X633" s="164"/>
      <c r="Y633" s="164"/>
      <c r="Z633" s="164"/>
      <c r="AA633" s="164"/>
      <c r="AB633" s="164"/>
      <c r="AC633" s="164"/>
      <c r="AD633" s="164"/>
      <c r="AE633" s="164"/>
      <c r="AF633" s="164"/>
      <c r="AG633" s="164"/>
      <c r="AH633" s="164"/>
      <c r="AI633" s="164"/>
      <c r="AJ633" s="164"/>
      <c r="AK633" s="164"/>
      <c r="AL633" s="164"/>
      <c r="AM633" s="164"/>
      <c r="AN633" s="164"/>
      <c r="AO633" s="164"/>
      <c r="AP633" s="164"/>
      <c r="AQ633" s="164"/>
      <c r="AR633" s="164"/>
      <c r="AS633" s="164"/>
      <c r="AT633" s="164"/>
      <c r="AU633" s="164"/>
      <c r="AV633" s="164"/>
      <c r="AW633" s="164"/>
      <c r="AX633" s="164"/>
      <c r="AY633" s="164"/>
      <c r="AZ633" s="164"/>
      <c r="BA633" s="164"/>
      <c r="BB633" s="164"/>
      <c r="BC633" s="164"/>
      <c r="BD633" s="164"/>
      <c r="BE633" s="164"/>
    </row>
    <row r="634" spans="1:57" x14ac:dyDescent="0.25">
      <c r="A634" s="126"/>
      <c r="B634" s="126"/>
      <c r="C634" s="126"/>
      <c r="D634" s="126" t="s">
        <v>696</v>
      </c>
      <c r="E634" s="126"/>
      <c r="F634" s="127">
        <v>357</v>
      </c>
      <c r="G634" s="128" t="s">
        <v>613</v>
      </c>
      <c r="H634" s="129">
        <v>3</v>
      </c>
      <c r="I634" s="130">
        <v>45</v>
      </c>
      <c r="J634" s="130"/>
      <c r="K634" s="130"/>
      <c r="L634" s="131">
        <v>0</v>
      </c>
      <c r="M634" s="165"/>
      <c r="N634" s="162"/>
      <c r="O634" s="162" t="s">
        <v>1705</v>
      </c>
      <c r="P634" s="132" t="s">
        <v>1596</v>
      </c>
      <c r="Q634" s="163" t="str">
        <f>MaBM</f>
        <v>KCT</v>
      </c>
      <c r="R634" s="163" t="str">
        <f>MaKhoa</f>
        <v>KCT</v>
      </c>
      <c r="S634" s="125" t="str">
        <f t="shared" si="11"/>
        <v>KCT-KCT</v>
      </c>
      <c r="T634" s="164"/>
      <c r="U634" s="164"/>
      <c r="V634" s="164"/>
      <c r="W634" s="164"/>
      <c r="X634" s="164"/>
      <c r="Y634" s="164"/>
      <c r="Z634" s="164"/>
      <c r="AA634" s="164"/>
      <c r="AB634" s="164"/>
      <c r="AC634" s="164"/>
      <c r="AD634" s="164"/>
      <c r="AE634" s="164"/>
      <c r="AF634" s="164"/>
      <c r="AG634" s="164"/>
      <c r="AH634" s="164"/>
      <c r="AI634" s="164"/>
      <c r="AJ634" s="164"/>
      <c r="AK634" s="164"/>
      <c r="AL634" s="164"/>
      <c r="AM634" s="164"/>
      <c r="AN634" s="164"/>
      <c r="AO634" s="164"/>
      <c r="AP634" s="164" t="s">
        <v>20</v>
      </c>
      <c r="AQ634" s="164"/>
      <c r="AR634" s="164"/>
      <c r="AS634" s="164"/>
      <c r="AT634" s="164"/>
      <c r="AU634" s="164"/>
      <c r="AV634" s="164"/>
      <c r="AW634" s="164"/>
      <c r="AX634" s="164"/>
      <c r="AY634" s="164"/>
      <c r="AZ634" s="164"/>
      <c r="BA634" s="164"/>
      <c r="BB634" s="164"/>
      <c r="BC634" s="164"/>
      <c r="BD634" s="164"/>
      <c r="BE634" s="164"/>
    </row>
    <row r="635" spans="1:57" x14ac:dyDescent="0.25">
      <c r="A635" s="126"/>
      <c r="B635" s="126"/>
      <c r="C635" s="126"/>
      <c r="D635" s="126" t="s">
        <v>1410</v>
      </c>
      <c r="E635" s="126"/>
      <c r="F635" s="127">
        <v>687</v>
      </c>
      <c r="G635" s="128" t="s">
        <v>1409</v>
      </c>
      <c r="H635" s="129">
        <v>6</v>
      </c>
      <c r="I635" s="130"/>
      <c r="J635" s="130"/>
      <c r="K635" s="130">
        <v>270</v>
      </c>
      <c r="L635" s="131">
        <v>0</v>
      </c>
      <c r="M635" s="161" t="s">
        <v>2</v>
      </c>
      <c r="N635" s="162"/>
      <c r="O635" s="162" t="s">
        <v>1705</v>
      </c>
      <c r="P635" s="132" t="s">
        <v>1596</v>
      </c>
      <c r="Q635" s="163" t="str">
        <f>MaBM</f>
        <v>KCT</v>
      </c>
      <c r="R635" s="163" t="str">
        <f>MaKhoa</f>
        <v>KCT</v>
      </c>
      <c r="S635" s="125" t="str">
        <f t="shared" si="11"/>
        <v>KCT-KCT</v>
      </c>
      <c r="T635" s="164"/>
      <c r="U635" s="164"/>
      <c r="V635" s="164"/>
      <c r="W635" s="164"/>
      <c r="X635" s="164"/>
      <c r="Y635" s="164"/>
      <c r="Z635" s="164"/>
      <c r="AA635" s="164"/>
      <c r="AB635" s="164"/>
      <c r="AC635" s="164"/>
      <c r="AD635" s="164"/>
      <c r="AE635" s="164"/>
      <c r="AF635" s="164"/>
      <c r="AG635" s="164"/>
      <c r="AH635" s="164"/>
      <c r="AI635" s="164"/>
      <c r="AJ635" s="164"/>
      <c r="AK635" s="164"/>
      <c r="AL635" s="164"/>
      <c r="AM635" s="164"/>
      <c r="AN635" s="164"/>
      <c r="AO635" s="164"/>
      <c r="AP635" s="164" t="s">
        <v>20</v>
      </c>
      <c r="AQ635" s="164"/>
      <c r="AR635" s="164"/>
      <c r="AS635" s="164"/>
      <c r="AT635" s="164"/>
      <c r="AU635" s="164"/>
      <c r="AV635" s="164"/>
      <c r="AW635" s="164"/>
      <c r="AX635" s="164"/>
      <c r="AY635" s="164"/>
      <c r="AZ635" s="164"/>
      <c r="BA635" s="164"/>
      <c r="BB635" s="164"/>
      <c r="BC635" s="164"/>
      <c r="BD635" s="164"/>
      <c r="BE635" s="164"/>
    </row>
    <row r="636" spans="1:57" x14ac:dyDescent="0.25">
      <c r="A636" s="126" t="s">
        <v>1416</v>
      </c>
      <c r="B636" s="126" t="s">
        <v>1416</v>
      </c>
      <c r="C636" s="126"/>
      <c r="D636" s="126"/>
      <c r="E636" s="126"/>
      <c r="F636" s="127">
        <v>691</v>
      </c>
      <c r="G636" s="128" t="s">
        <v>1415</v>
      </c>
      <c r="H636" s="129">
        <v>4</v>
      </c>
      <c r="I636" s="130"/>
      <c r="J636" s="130"/>
      <c r="K636" s="130">
        <v>180</v>
      </c>
      <c r="L636" s="131">
        <v>0</v>
      </c>
      <c r="M636" s="161" t="s">
        <v>1511</v>
      </c>
      <c r="N636" s="162"/>
      <c r="O636" s="162" t="s">
        <v>1705</v>
      </c>
      <c r="P636" s="132" t="s">
        <v>1596</v>
      </c>
      <c r="Q636" s="163" t="str">
        <f>MaBM</f>
        <v>KCT</v>
      </c>
      <c r="R636" s="163" t="str">
        <f>MaKhoa</f>
        <v>KCT</v>
      </c>
      <c r="S636" s="125" t="str">
        <f t="shared" si="11"/>
        <v>KCT-KCT</v>
      </c>
      <c r="T636" s="164"/>
      <c r="U636" s="164"/>
      <c r="V636" s="164"/>
      <c r="W636" s="164" t="s">
        <v>20</v>
      </c>
      <c r="X636" s="164"/>
      <c r="Y636" s="164"/>
      <c r="Z636" s="164"/>
      <c r="AA636" s="164"/>
      <c r="AB636" s="164"/>
      <c r="AC636" s="164"/>
      <c r="AD636" s="164"/>
      <c r="AE636" s="164"/>
      <c r="AF636" s="164"/>
      <c r="AG636" s="164"/>
      <c r="AH636" s="164"/>
      <c r="AI636" s="164"/>
      <c r="AJ636" s="164"/>
      <c r="AK636" s="164"/>
      <c r="AL636" s="164"/>
      <c r="AM636" s="164"/>
      <c r="AN636" s="164"/>
      <c r="AO636" s="164"/>
      <c r="AP636" s="164"/>
      <c r="AQ636" s="164"/>
      <c r="AR636" s="164"/>
      <c r="AS636" s="164"/>
      <c r="AT636" s="164"/>
      <c r="AU636" s="164"/>
      <c r="AV636" s="164"/>
      <c r="AW636" s="164"/>
      <c r="AX636" s="164"/>
      <c r="AY636" s="164"/>
      <c r="AZ636" s="164"/>
      <c r="BA636" s="164"/>
      <c r="BB636" s="164"/>
      <c r="BC636" s="164"/>
      <c r="BD636" s="164"/>
      <c r="BE636" s="164"/>
    </row>
    <row r="637" spans="1:57" x14ac:dyDescent="0.25">
      <c r="A637" s="126" t="s">
        <v>1296</v>
      </c>
      <c r="B637" s="126"/>
      <c r="C637" s="126"/>
      <c r="D637" s="126" t="s">
        <v>1297</v>
      </c>
      <c r="E637" s="126" t="s">
        <v>1297</v>
      </c>
      <c r="F637" s="127">
        <v>644</v>
      </c>
      <c r="G637" s="128" t="s">
        <v>1298</v>
      </c>
      <c r="H637" s="129">
        <v>2</v>
      </c>
      <c r="I637" s="130"/>
      <c r="J637" s="130"/>
      <c r="K637" s="130">
        <v>90</v>
      </c>
      <c r="L637" s="131">
        <v>0</v>
      </c>
      <c r="M637" s="161" t="s">
        <v>2</v>
      </c>
      <c r="N637" s="162"/>
      <c r="O637" s="162" t="s">
        <v>1705</v>
      </c>
      <c r="P637" s="132" t="s">
        <v>1596</v>
      </c>
      <c r="Q637" s="163" t="str">
        <f>MaBM</f>
        <v>KCT</v>
      </c>
      <c r="R637" s="163" t="str">
        <f>MaKhoa</f>
        <v>KCT</v>
      </c>
      <c r="S637" s="125" t="str">
        <f t="shared" si="11"/>
        <v>KCT-KCT</v>
      </c>
      <c r="T637" s="164"/>
      <c r="U637" s="164"/>
      <c r="V637" s="164"/>
      <c r="W637" s="164" t="s">
        <v>20</v>
      </c>
      <c r="X637" s="164"/>
      <c r="Y637" s="164"/>
      <c r="Z637" s="164"/>
      <c r="AA637" s="164"/>
      <c r="AB637" s="164"/>
      <c r="AC637" s="164"/>
      <c r="AD637" s="164"/>
      <c r="AE637" s="164"/>
      <c r="AF637" s="164"/>
      <c r="AG637" s="164"/>
      <c r="AH637" s="164"/>
      <c r="AI637" s="164"/>
      <c r="AJ637" s="164"/>
      <c r="AK637" s="164"/>
      <c r="AL637" s="164"/>
      <c r="AM637" s="164"/>
      <c r="AN637" s="164"/>
      <c r="AO637" s="164"/>
      <c r="AP637" s="164" t="s">
        <v>20</v>
      </c>
      <c r="AQ637" s="164"/>
      <c r="AR637" s="164"/>
      <c r="AS637" s="164"/>
      <c r="AT637" s="164"/>
      <c r="AU637" s="164"/>
      <c r="AV637" s="164"/>
      <c r="AW637" s="164"/>
      <c r="AX637" s="164"/>
      <c r="AY637" s="164"/>
      <c r="AZ637" s="164"/>
      <c r="BA637" s="164"/>
      <c r="BB637" s="164"/>
      <c r="BC637" s="164"/>
      <c r="BD637" s="164"/>
      <c r="BE637" s="164"/>
    </row>
    <row r="638" spans="1:57" x14ac:dyDescent="0.25">
      <c r="A638" s="126" t="s">
        <v>2068</v>
      </c>
      <c r="B638" s="126"/>
      <c r="C638" s="126"/>
      <c r="D638" s="126"/>
      <c r="E638" s="126"/>
      <c r="F638" s="127">
        <v>935</v>
      </c>
      <c r="G638" s="128" t="s">
        <v>2069</v>
      </c>
      <c r="H638" s="129">
        <v>3</v>
      </c>
      <c r="I638" s="130">
        <v>45</v>
      </c>
      <c r="J638" s="130"/>
      <c r="K638" s="130"/>
      <c r="L638" s="131">
        <v>0</v>
      </c>
      <c r="M638" s="165"/>
      <c r="N638" s="162"/>
      <c r="O638" s="162"/>
      <c r="P638" s="132" t="s">
        <v>1600</v>
      </c>
      <c r="Q638" s="163" t="str">
        <f>MaBM</f>
        <v/>
      </c>
      <c r="R638" s="163" t="str">
        <f>MaKhoa</f>
        <v>KTVT</v>
      </c>
      <c r="S638" s="125" t="str">
        <f t="shared" si="11"/>
        <v>KTVT-</v>
      </c>
      <c r="T638" s="164"/>
      <c r="U638" s="164"/>
      <c r="V638" s="164"/>
      <c r="W638" s="164"/>
      <c r="X638" s="164"/>
      <c r="Y638" s="164"/>
      <c r="Z638" s="164"/>
      <c r="AA638" s="164"/>
      <c r="AB638" s="164"/>
      <c r="AC638" s="164"/>
      <c r="AD638" s="164"/>
      <c r="AE638" s="164"/>
      <c r="AF638" s="164"/>
      <c r="AG638" s="164"/>
      <c r="AH638" s="164"/>
      <c r="AI638" s="164"/>
      <c r="AJ638" s="164"/>
      <c r="AK638" s="164"/>
      <c r="AL638" s="164"/>
      <c r="AM638" s="164"/>
      <c r="AN638" s="164"/>
      <c r="AO638" s="164"/>
      <c r="AP638" s="164"/>
      <c r="AQ638" s="164"/>
      <c r="AR638" s="164"/>
      <c r="AS638" s="164"/>
      <c r="AT638" s="164"/>
      <c r="AU638" s="164"/>
      <c r="AV638" s="164"/>
      <c r="AW638" s="164"/>
      <c r="AX638" s="164"/>
      <c r="AY638" s="164"/>
      <c r="AZ638" s="164"/>
      <c r="BA638" s="164"/>
      <c r="BB638" s="164"/>
      <c r="BC638" s="164"/>
      <c r="BD638" s="164"/>
      <c r="BE638" s="164"/>
    </row>
    <row r="639" spans="1:57" x14ac:dyDescent="0.25">
      <c r="A639" s="126" t="s">
        <v>2082</v>
      </c>
      <c r="B639" s="126"/>
      <c r="C639" s="126"/>
      <c r="D639" s="126"/>
      <c r="E639" s="126"/>
      <c r="F639" s="127">
        <v>942</v>
      </c>
      <c r="G639" s="128" t="s">
        <v>2083</v>
      </c>
      <c r="H639" s="129">
        <v>2</v>
      </c>
      <c r="I639" s="130">
        <v>30</v>
      </c>
      <c r="J639" s="130"/>
      <c r="K639" s="130"/>
      <c r="L639" s="131">
        <v>0</v>
      </c>
      <c r="M639" s="165"/>
      <c r="N639" s="162"/>
      <c r="O639" s="162"/>
      <c r="P639" s="132" t="s">
        <v>1600</v>
      </c>
      <c r="Q639" s="163" t="str">
        <f>MaBM</f>
        <v/>
      </c>
      <c r="R639" s="163" t="str">
        <f>MaKhoa</f>
        <v>KTVT</v>
      </c>
      <c r="S639" s="125" t="str">
        <f t="shared" si="11"/>
        <v>KTVT-</v>
      </c>
      <c r="T639" s="164"/>
      <c r="U639" s="164"/>
      <c r="V639" s="164"/>
      <c r="W639" s="164"/>
      <c r="X639" s="164"/>
      <c r="Y639" s="164"/>
      <c r="Z639" s="164"/>
      <c r="AA639" s="164"/>
      <c r="AB639" s="164"/>
      <c r="AC639" s="164"/>
      <c r="AD639" s="164"/>
      <c r="AE639" s="164"/>
      <c r="AF639" s="164"/>
      <c r="AG639" s="164"/>
      <c r="AH639" s="164"/>
      <c r="AI639" s="164"/>
      <c r="AJ639" s="164"/>
      <c r="AK639" s="164"/>
      <c r="AL639" s="164"/>
      <c r="AM639" s="164"/>
      <c r="AN639" s="164"/>
      <c r="AO639" s="164"/>
      <c r="AP639" s="164"/>
      <c r="AQ639" s="164"/>
      <c r="AR639" s="164"/>
      <c r="AS639" s="164"/>
      <c r="AT639" s="164"/>
      <c r="AU639" s="164"/>
      <c r="AV639" s="164"/>
      <c r="AW639" s="164"/>
      <c r="AX639" s="164"/>
      <c r="AY639" s="164"/>
      <c r="AZ639" s="164"/>
      <c r="BA639" s="164"/>
      <c r="BB639" s="164"/>
      <c r="BC639" s="164"/>
      <c r="BD639" s="164"/>
      <c r="BE639" s="164"/>
    </row>
    <row r="640" spans="1:57" x14ac:dyDescent="0.25">
      <c r="A640" s="126" t="s">
        <v>2066</v>
      </c>
      <c r="B640" s="126"/>
      <c r="C640" s="126"/>
      <c r="D640" s="126"/>
      <c r="E640" s="126"/>
      <c r="F640" s="127">
        <v>934</v>
      </c>
      <c r="G640" s="128" t="s">
        <v>2067</v>
      </c>
      <c r="H640" s="129">
        <v>3</v>
      </c>
      <c r="I640" s="130">
        <v>45</v>
      </c>
      <c r="J640" s="130"/>
      <c r="K640" s="130"/>
      <c r="L640" s="131">
        <v>0</v>
      </c>
      <c r="M640" s="165"/>
      <c r="N640" s="162"/>
      <c r="O640" s="162"/>
      <c r="P640" s="132" t="s">
        <v>1600</v>
      </c>
      <c r="Q640" s="163" t="str">
        <f>MaBM</f>
        <v/>
      </c>
      <c r="R640" s="163" t="str">
        <f>MaKhoa</f>
        <v>KTVT</v>
      </c>
      <c r="S640" s="125" t="str">
        <f t="shared" si="11"/>
        <v>KTVT-</v>
      </c>
      <c r="T640" s="164"/>
      <c r="U640" s="164"/>
      <c r="V640" s="164"/>
      <c r="W640" s="164"/>
      <c r="X640" s="164"/>
      <c r="Y640" s="164"/>
      <c r="Z640" s="164"/>
      <c r="AA640" s="164"/>
      <c r="AB640" s="164"/>
      <c r="AC640" s="164"/>
      <c r="AD640" s="164"/>
      <c r="AE640" s="164"/>
      <c r="AF640" s="164"/>
      <c r="AG640" s="164"/>
      <c r="AH640" s="164"/>
      <c r="AI640" s="164"/>
      <c r="AJ640" s="164"/>
      <c r="AK640" s="164"/>
      <c r="AL640" s="164"/>
      <c r="AM640" s="164"/>
      <c r="AN640" s="164"/>
      <c r="AO640" s="164"/>
      <c r="AP640" s="164"/>
      <c r="AQ640" s="164"/>
      <c r="AR640" s="164"/>
      <c r="AS640" s="164"/>
      <c r="AT640" s="164"/>
      <c r="AU640" s="164"/>
      <c r="AV640" s="164"/>
      <c r="AW640" s="164"/>
      <c r="AX640" s="164"/>
      <c r="AY640" s="164"/>
      <c r="AZ640" s="164"/>
      <c r="BA640" s="164"/>
      <c r="BB640" s="164"/>
      <c r="BC640" s="164"/>
      <c r="BD640" s="164"/>
      <c r="BE640" s="164"/>
    </row>
    <row r="641" spans="1:57" x14ac:dyDescent="0.25">
      <c r="A641" s="126" t="s">
        <v>2072</v>
      </c>
      <c r="B641" s="126"/>
      <c r="C641" s="126"/>
      <c r="D641" s="126"/>
      <c r="E641" s="126"/>
      <c r="F641" s="127">
        <v>937</v>
      </c>
      <c r="G641" s="128" t="s">
        <v>2073</v>
      </c>
      <c r="H641" s="129">
        <v>2</v>
      </c>
      <c r="I641" s="130"/>
      <c r="J641" s="130"/>
      <c r="K641" s="130">
        <v>90</v>
      </c>
      <c r="L641" s="131">
        <v>0</v>
      </c>
      <c r="M641" s="161" t="s">
        <v>1511</v>
      </c>
      <c r="N641" s="162"/>
      <c r="O641" s="162"/>
      <c r="P641" s="132" t="s">
        <v>1600</v>
      </c>
      <c r="Q641" s="163" t="str">
        <f>MaBM</f>
        <v/>
      </c>
      <c r="R641" s="163" t="str">
        <f>MaKhoa</f>
        <v>KTVT</v>
      </c>
      <c r="S641" s="125" t="str">
        <f t="shared" si="11"/>
        <v>KTVT-</v>
      </c>
      <c r="T641" s="164"/>
      <c r="U641" s="164"/>
      <c r="V641" s="164"/>
      <c r="W641" s="164"/>
      <c r="X641" s="164"/>
      <c r="Y641" s="164"/>
      <c r="Z641" s="164"/>
      <c r="AA641" s="164"/>
      <c r="AB641" s="164"/>
      <c r="AC641" s="164"/>
      <c r="AD641" s="164"/>
      <c r="AE641" s="164"/>
      <c r="AF641" s="164"/>
      <c r="AG641" s="164"/>
      <c r="AH641" s="164"/>
      <c r="AI641" s="164"/>
      <c r="AJ641" s="164"/>
      <c r="AK641" s="164"/>
      <c r="AL641" s="164"/>
      <c r="AM641" s="164"/>
      <c r="AN641" s="164"/>
      <c r="AO641" s="164"/>
      <c r="AP641" s="164"/>
      <c r="AQ641" s="164"/>
      <c r="AR641" s="164"/>
      <c r="AS641" s="164"/>
      <c r="AT641" s="164"/>
      <c r="AU641" s="164"/>
      <c r="AV641" s="164"/>
      <c r="AW641" s="164"/>
      <c r="AX641" s="164"/>
      <c r="AY641" s="164"/>
      <c r="AZ641" s="164"/>
      <c r="BA641" s="164"/>
      <c r="BB641" s="164"/>
      <c r="BC641" s="164"/>
      <c r="BD641" s="164"/>
      <c r="BE641" s="164"/>
    </row>
    <row r="642" spans="1:57" x14ac:dyDescent="0.25">
      <c r="A642" s="126" t="s">
        <v>2070</v>
      </c>
      <c r="B642" s="126"/>
      <c r="C642" s="126"/>
      <c r="D642" s="126"/>
      <c r="E642" s="126"/>
      <c r="F642" s="127">
        <v>936</v>
      </c>
      <c r="G642" s="128" t="s">
        <v>2071</v>
      </c>
      <c r="H642" s="129">
        <v>3</v>
      </c>
      <c r="I642" s="130">
        <v>45</v>
      </c>
      <c r="J642" s="130"/>
      <c r="K642" s="130"/>
      <c r="L642" s="131">
        <v>0</v>
      </c>
      <c r="M642" s="165" t="s">
        <v>1484</v>
      </c>
      <c r="N642" s="162">
        <v>90</v>
      </c>
      <c r="O642" s="162"/>
      <c r="P642" s="132" t="s">
        <v>1600</v>
      </c>
      <c r="Q642" s="163" t="str">
        <f>MaBM</f>
        <v/>
      </c>
      <c r="R642" s="163" t="str">
        <f>MaKhoa</f>
        <v>KTVT</v>
      </c>
      <c r="S642" s="125" t="str">
        <f t="shared" si="11"/>
        <v>KTVT-</v>
      </c>
      <c r="T642" s="164"/>
      <c r="U642" s="164"/>
      <c r="V642" s="164"/>
      <c r="W642" s="164"/>
      <c r="X642" s="164"/>
      <c r="Y642" s="164"/>
      <c r="Z642" s="164"/>
      <c r="AA642" s="164"/>
      <c r="AB642" s="164"/>
      <c r="AC642" s="164"/>
      <c r="AD642" s="164"/>
      <c r="AE642" s="164"/>
      <c r="AF642" s="164"/>
      <c r="AG642" s="164"/>
      <c r="AH642" s="164"/>
      <c r="AI642" s="164"/>
      <c r="AJ642" s="164"/>
      <c r="AK642" s="164"/>
      <c r="AL642" s="164"/>
      <c r="AM642" s="164"/>
      <c r="AN642" s="164"/>
      <c r="AO642" s="164"/>
      <c r="AP642" s="164"/>
      <c r="AQ642" s="164"/>
      <c r="AR642" s="164"/>
      <c r="AS642" s="164"/>
      <c r="AT642" s="164"/>
      <c r="AU642" s="164"/>
      <c r="AV642" s="164"/>
      <c r="AW642" s="164"/>
      <c r="AX642" s="164"/>
      <c r="AY642" s="164"/>
      <c r="AZ642" s="164"/>
      <c r="BA642" s="164"/>
      <c r="BB642" s="164"/>
      <c r="BC642" s="164"/>
      <c r="BD642" s="164"/>
      <c r="BE642" s="164"/>
    </row>
    <row r="643" spans="1:57" x14ac:dyDescent="0.25">
      <c r="A643" s="126" t="s">
        <v>2087</v>
      </c>
      <c r="B643" s="126"/>
      <c r="C643" s="126"/>
      <c r="D643" s="126"/>
      <c r="E643" s="126"/>
      <c r="F643" s="127">
        <v>946</v>
      </c>
      <c r="G643" s="128" t="s">
        <v>504</v>
      </c>
      <c r="H643" s="129">
        <v>3</v>
      </c>
      <c r="I643" s="130">
        <v>45</v>
      </c>
      <c r="J643" s="130"/>
      <c r="K643" s="130"/>
      <c r="L643" s="131">
        <v>0</v>
      </c>
      <c r="M643" s="165"/>
      <c r="N643" s="162"/>
      <c r="O643" s="162"/>
      <c r="P643" s="132" t="s">
        <v>1600</v>
      </c>
      <c r="Q643" s="163" t="str">
        <f>MaBM</f>
        <v/>
      </c>
      <c r="R643" s="163" t="str">
        <f>MaKhoa</f>
        <v>KTVT</v>
      </c>
      <c r="S643" s="125" t="str">
        <f t="shared" si="11"/>
        <v>KTVT-</v>
      </c>
      <c r="T643" s="164"/>
      <c r="U643" s="164"/>
      <c r="V643" s="164"/>
      <c r="W643" s="164"/>
      <c r="X643" s="164"/>
      <c r="Y643" s="164"/>
      <c r="Z643" s="164"/>
      <c r="AA643" s="164"/>
      <c r="AB643" s="164"/>
      <c r="AC643" s="164"/>
      <c r="AD643" s="164"/>
      <c r="AE643" s="164"/>
      <c r="AF643" s="164"/>
      <c r="AG643" s="164"/>
      <c r="AH643" s="164"/>
      <c r="AI643" s="164"/>
      <c r="AJ643" s="164"/>
      <c r="AK643" s="164"/>
      <c r="AL643" s="164"/>
      <c r="AM643" s="164"/>
      <c r="AN643" s="164"/>
      <c r="AO643" s="164"/>
      <c r="AP643" s="164"/>
      <c r="AQ643" s="164"/>
      <c r="AR643" s="164"/>
      <c r="AS643" s="164"/>
      <c r="AT643" s="164"/>
      <c r="AU643" s="164"/>
      <c r="AV643" s="164"/>
      <c r="AW643" s="164"/>
      <c r="AX643" s="164"/>
      <c r="AY643" s="164"/>
      <c r="AZ643" s="164"/>
      <c r="BA643" s="164"/>
      <c r="BB643" s="164"/>
      <c r="BC643" s="164"/>
      <c r="BD643" s="164"/>
      <c r="BE643" s="164"/>
    </row>
    <row r="644" spans="1:57" x14ac:dyDescent="0.25">
      <c r="A644" s="126" t="s">
        <v>2086</v>
      </c>
      <c r="B644" s="126"/>
      <c r="C644" s="126"/>
      <c r="D644" s="126"/>
      <c r="E644" s="126"/>
      <c r="F644" s="127">
        <v>945</v>
      </c>
      <c r="G644" s="128" t="s">
        <v>502</v>
      </c>
      <c r="H644" s="129">
        <v>3</v>
      </c>
      <c r="I644" s="130">
        <v>45</v>
      </c>
      <c r="J644" s="130"/>
      <c r="K644" s="130"/>
      <c r="L644" s="131">
        <v>0</v>
      </c>
      <c r="M644" s="165"/>
      <c r="N644" s="162"/>
      <c r="O644" s="162"/>
      <c r="P644" s="132" t="s">
        <v>1600</v>
      </c>
      <c r="Q644" s="163" t="str">
        <f>MaBM</f>
        <v/>
      </c>
      <c r="R644" s="163" t="str">
        <f>MaKhoa</f>
        <v>KTVT</v>
      </c>
      <c r="S644" s="125" t="str">
        <f t="shared" si="11"/>
        <v>KTVT-</v>
      </c>
      <c r="T644" s="164"/>
      <c r="U644" s="164"/>
      <c r="V644" s="164"/>
      <c r="W644" s="164"/>
      <c r="X644" s="164"/>
      <c r="Y644" s="164"/>
      <c r="Z644" s="164"/>
      <c r="AA644" s="164"/>
      <c r="AB644" s="164"/>
      <c r="AC644" s="164"/>
      <c r="AD644" s="164"/>
      <c r="AE644" s="164"/>
      <c r="AF644" s="164"/>
      <c r="AG644" s="164"/>
      <c r="AH644" s="164"/>
      <c r="AI644" s="164"/>
      <c r="AJ644" s="164"/>
      <c r="AK644" s="164"/>
      <c r="AL644" s="164"/>
      <c r="AM644" s="164"/>
      <c r="AN644" s="164"/>
      <c r="AO644" s="164"/>
      <c r="AP644" s="164"/>
      <c r="AQ644" s="164"/>
      <c r="AR644" s="164"/>
      <c r="AS644" s="164"/>
      <c r="AT644" s="164"/>
      <c r="AU644" s="164"/>
      <c r="AV644" s="164"/>
      <c r="AW644" s="164"/>
      <c r="AX644" s="164"/>
      <c r="AY644" s="164"/>
      <c r="AZ644" s="164"/>
      <c r="BA644" s="164"/>
      <c r="BB644" s="164"/>
      <c r="BC644" s="164"/>
      <c r="BD644" s="164"/>
      <c r="BE644" s="164"/>
    </row>
    <row r="645" spans="1:57" x14ac:dyDescent="0.25">
      <c r="A645" s="126" t="s">
        <v>2085</v>
      </c>
      <c r="B645" s="126"/>
      <c r="C645" s="126"/>
      <c r="D645" s="126"/>
      <c r="E645" s="126"/>
      <c r="F645" s="127">
        <v>944</v>
      </c>
      <c r="G645" s="128" t="s">
        <v>498</v>
      </c>
      <c r="H645" s="129">
        <v>3</v>
      </c>
      <c r="I645" s="130">
        <v>45</v>
      </c>
      <c r="J645" s="130"/>
      <c r="K645" s="130"/>
      <c r="L645" s="131">
        <v>0</v>
      </c>
      <c r="M645" s="165"/>
      <c r="N645" s="162"/>
      <c r="O645" s="162"/>
      <c r="P645" s="132" t="s">
        <v>1600</v>
      </c>
      <c r="Q645" s="163" t="str">
        <f>MaBM</f>
        <v/>
      </c>
      <c r="R645" s="163" t="str">
        <f>MaKhoa</f>
        <v>KTVT</v>
      </c>
      <c r="S645" s="125" t="str">
        <f t="shared" si="11"/>
        <v>KTVT-</v>
      </c>
      <c r="T645" s="164"/>
      <c r="U645" s="164"/>
      <c r="V645" s="164"/>
      <c r="W645" s="164"/>
      <c r="X645" s="164"/>
      <c r="Y645" s="164"/>
      <c r="Z645" s="164"/>
      <c r="AA645" s="164"/>
      <c r="AB645" s="164"/>
      <c r="AC645" s="164"/>
      <c r="AD645" s="164"/>
      <c r="AE645" s="164"/>
      <c r="AF645" s="164"/>
      <c r="AG645" s="164"/>
      <c r="AH645" s="164"/>
      <c r="AI645" s="164"/>
      <c r="AJ645" s="164"/>
      <c r="AK645" s="164"/>
      <c r="AL645" s="164"/>
      <c r="AM645" s="164"/>
      <c r="AN645" s="164"/>
      <c r="AO645" s="164"/>
      <c r="AP645" s="164"/>
      <c r="AQ645" s="164"/>
      <c r="AR645" s="164"/>
      <c r="AS645" s="164"/>
      <c r="AT645" s="164"/>
      <c r="AU645" s="164"/>
      <c r="AV645" s="164"/>
      <c r="AW645" s="164"/>
      <c r="AX645" s="164"/>
      <c r="AY645" s="164"/>
      <c r="AZ645" s="164"/>
      <c r="BA645" s="164"/>
      <c r="BB645" s="164"/>
      <c r="BC645" s="164"/>
      <c r="BD645" s="164"/>
      <c r="BE645" s="164"/>
    </row>
    <row r="646" spans="1:57" x14ac:dyDescent="0.25">
      <c r="A646" s="126" t="s">
        <v>2062</v>
      </c>
      <c r="B646" s="126"/>
      <c r="C646" s="126"/>
      <c r="D646" s="126"/>
      <c r="E646" s="126"/>
      <c r="F646" s="127">
        <v>931</v>
      </c>
      <c r="G646" s="128" t="s">
        <v>492</v>
      </c>
      <c r="H646" s="129">
        <v>3</v>
      </c>
      <c r="I646" s="130">
        <v>45</v>
      </c>
      <c r="J646" s="130"/>
      <c r="K646" s="130"/>
      <c r="L646" s="131">
        <v>0</v>
      </c>
      <c r="M646" s="165" t="s">
        <v>1484</v>
      </c>
      <c r="N646" s="162"/>
      <c r="O646" s="162"/>
      <c r="P646" s="132" t="s">
        <v>1600</v>
      </c>
      <c r="Q646" s="163" t="str">
        <f>MaBM</f>
        <v/>
      </c>
      <c r="R646" s="163" t="str">
        <f>MaKhoa</f>
        <v>KTVT</v>
      </c>
      <c r="S646" s="125" t="str">
        <f t="shared" si="11"/>
        <v>KTVT-</v>
      </c>
      <c r="T646" s="164"/>
      <c r="U646" s="164"/>
      <c r="V646" s="164"/>
      <c r="W646" s="164"/>
      <c r="X646" s="164"/>
      <c r="Y646" s="164"/>
      <c r="Z646" s="164"/>
      <c r="AA646" s="164"/>
      <c r="AB646" s="164"/>
      <c r="AC646" s="164"/>
      <c r="AD646" s="164"/>
      <c r="AE646" s="164"/>
      <c r="AF646" s="164"/>
      <c r="AG646" s="164"/>
      <c r="AH646" s="164"/>
      <c r="AI646" s="164"/>
      <c r="AJ646" s="164"/>
      <c r="AK646" s="164"/>
      <c r="AL646" s="164"/>
      <c r="AM646" s="164"/>
      <c r="AN646" s="164"/>
      <c r="AO646" s="164"/>
      <c r="AP646" s="164"/>
      <c r="AQ646" s="164"/>
      <c r="AR646" s="164"/>
      <c r="AS646" s="164"/>
      <c r="AT646" s="164"/>
      <c r="AU646" s="164"/>
      <c r="AV646" s="164"/>
      <c r="AW646" s="164"/>
      <c r="AX646" s="164"/>
      <c r="AY646" s="164"/>
      <c r="AZ646" s="164"/>
      <c r="BA646" s="164"/>
      <c r="BB646" s="164"/>
      <c r="BC646" s="164"/>
      <c r="BD646" s="164"/>
      <c r="BE646" s="164"/>
    </row>
    <row r="647" spans="1:57" x14ac:dyDescent="0.25">
      <c r="A647" s="126" t="s">
        <v>1591</v>
      </c>
      <c r="B647" s="126"/>
      <c r="C647" s="126"/>
      <c r="D647" s="126"/>
      <c r="E647" s="126"/>
      <c r="F647" s="127">
        <v>34</v>
      </c>
      <c r="G647" s="128" t="s">
        <v>1592</v>
      </c>
      <c r="H647" s="129">
        <v>3</v>
      </c>
      <c r="I647" s="130">
        <v>45</v>
      </c>
      <c r="J647" s="130"/>
      <c r="K647" s="130"/>
      <c r="L647" s="131">
        <v>0</v>
      </c>
      <c r="M647" s="165"/>
      <c r="N647" s="162"/>
      <c r="O647" s="162"/>
      <c r="P647" s="132" t="s">
        <v>1600</v>
      </c>
      <c r="Q647" s="163" t="str">
        <f>MaBM</f>
        <v/>
      </c>
      <c r="R647" s="163" t="str">
        <f>MaKhoa</f>
        <v>KTVT</v>
      </c>
      <c r="S647" s="125" t="str">
        <f t="shared" si="11"/>
        <v>KTVT-</v>
      </c>
      <c r="T647" s="164"/>
      <c r="U647" s="164"/>
      <c r="V647" s="164"/>
      <c r="W647" s="164"/>
      <c r="X647" s="164"/>
      <c r="Y647" s="164"/>
      <c r="Z647" s="164"/>
      <c r="AA647" s="164"/>
      <c r="AB647" s="164"/>
      <c r="AC647" s="164"/>
      <c r="AD647" s="164"/>
      <c r="AE647" s="164"/>
      <c r="AF647" s="164"/>
      <c r="AG647" s="164"/>
      <c r="AH647" s="164"/>
      <c r="AI647" s="164"/>
      <c r="AJ647" s="164"/>
      <c r="AK647" s="164"/>
      <c r="AL647" s="164"/>
      <c r="AM647" s="164"/>
      <c r="AN647" s="164"/>
      <c r="AO647" s="164"/>
      <c r="AP647" s="164"/>
      <c r="AQ647" s="164"/>
      <c r="AR647" s="164"/>
      <c r="AS647" s="164"/>
      <c r="AT647" s="164"/>
      <c r="AU647" s="164"/>
      <c r="AV647" s="164"/>
      <c r="AW647" s="164"/>
      <c r="AX647" s="164"/>
      <c r="AY647" s="164"/>
      <c r="AZ647" s="164"/>
      <c r="BA647" s="164"/>
      <c r="BB647" s="164"/>
      <c r="BC647" s="164"/>
      <c r="BD647" s="164"/>
      <c r="BE647" s="164"/>
    </row>
    <row r="648" spans="1:57" x14ac:dyDescent="0.25">
      <c r="A648" s="126" t="s">
        <v>2078</v>
      </c>
      <c r="B648" s="126"/>
      <c r="C648" s="126"/>
      <c r="D648" s="126"/>
      <c r="E648" s="126"/>
      <c r="F648" s="127">
        <v>940</v>
      </c>
      <c r="G648" s="128" t="s">
        <v>2079</v>
      </c>
      <c r="H648" s="129">
        <v>2</v>
      </c>
      <c r="I648" s="130">
        <v>30</v>
      </c>
      <c r="J648" s="130"/>
      <c r="K648" s="130"/>
      <c r="L648" s="131">
        <v>0</v>
      </c>
      <c r="M648" s="165"/>
      <c r="N648" s="162"/>
      <c r="O648" s="162"/>
      <c r="P648" s="132" t="s">
        <v>1600</v>
      </c>
      <c r="Q648" s="163" t="str">
        <f>MaBM</f>
        <v/>
      </c>
      <c r="R648" s="163" t="str">
        <f>MaKhoa</f>
        <v>KTVT</v>
      </c>
      <c r="S648" s="125" t="str">
        <f t="shared" si="11"/>
        <v>KTVT-</v>
      </c>
      <c r="T648" s="164"/>
      <c r="U648" s="164"/>
      <c r="V648" s="164"/>
      <c r="W648" s="164"/>
      <c r="X648" s="164"/>
      <c r="Y648" s="164"/>
      <c r="Z648" s="164"/>
      <c r="AA648" s="164"/>
      <c r="AB648" s="164"/>
      <c r="AC648" s="164"/>
      <c r="AD648" s="164"/>
      <c r="AE648" s="164"/>
      <c r="AF648" s="164"/>
      <c r="AG648" s="164"/>
      <c r="AH648" s="164"/>
      <c r="AI648" s="164"/>
      <c r="AJ648" s="164"/>
      <c r="AK648" s="164"/>
      <c r="AL648" s="164"/>
      <c r="AM648" s="164"/>
      <c r="AN648" s="164"/>
      <c r="AO648" s="164"/>
      <c r="AP648" s="164"/>
      <c r="AQ648" s="164"/>
      <c r="AR648" s="164"/>
      <c r="AS648" s="164"/>
      <c r="AT648" s="164"/>
      <c r="AU648" s="164"/>
      <c r="AV648" s="164"/>
      <c r="AW648" s="164"/>
      <c r="AX648" s="164"/>
      <c r="AY648" s="164"/>
      <c r="AZ648" s="164"/>
      <c r="BA648" s="164"/>
      <c r="BB648" s="164"/>
      <c r="BC648" s="164"/>
      <c r="BD648" s="164"/>
      <c r="BE648" s="164"/>
    </row>
    <row r="649" spans="1:57" x14ac:dyDescent="0.25">
      <c r="A649" s="126" t="s">
        <v>2074</v>
      </c>
      <c r="B649" s="126"/>
      <c r="C649" s="126"/>
      <c r="D649" s="126"/>
      <c r="E649" s="126"/>
      <c r="F649" s="127">
        <v>938</v>
      </c>
      <c r="G649" s="128" t="s">
        <v>2075</v>
      </c>
      <c r="H649" s="129">
        <v>2</v>
      </c>
      <c r="I649" s="130">
        <v>30</v>
      </c>
      <c r="J649" s="130"/>
      <c r="K649" s="130"/>
      <c r="L649" s="131">
        <v>0</v>
      </c>
      <c r="M649" s="165"/>
      <c r="N649" s="162"/>
      <c r="O649" s="162"/>
      <c r="P649" s="132" t="s">
        <v>1600</v>
      </c>
      <c r="Q649" s="163" t="str">
        <f>MaBM</f>
        <v/>
      </c>
      <c r="R649" s="163" t="str">
        <f>MaKhoa</f>
        <v>KTVT</v>
      </c>
      <c r="S649" s="125" t="str">
        <f t="shared" ref="S649:S712" si="12">+R649&amp;"-"&amp;Q649</f>
        <v>KTVT-</v>
      </c>
      <c r="T649" s="164"/>
      <c r="U649" s="164"/>
      <c r="V649" s="164"/>
      <c r="W649" s="164"/>
      <c r="X649" s="164"/>
      <c r="Y649" s="164"/>
      <c r="Z649" s="164"/>
      <c r="AA649" s="164"/>
      <c r="AB649" s="164"/>
      <c r="AC649" s="164"/>
      <c r="AD649" s="164"/>
      <c r="AE649" s="164"/>
      <c r="AF649" s="164"/>
      <c r="AG649" s="164"/>
      <c r="AH649" s="164"/>
      <c r="AI649" s="164"/>
      <c r="AJ649" s="164"/>
      <c r="AK649" s="164"/>
      <c r="AL649" s="164"/>
      <c r="AM649" s="164"/>
      <c r="AN649" s="164"/>
      <c r="AO649" s="164"/>
      <c r="AP649" s="164"/>
      <c r="AQ649" s="164"/>
      <c r="AR649" s="164"/>
      <c r="AS649" s="164"/>
      <c r="AT649" s="164"/>
      <c r="AU649" s="164"/>
      <c r="AV649" s="164"/>
      <c r="AW649" s="164"/>
      <c r="AX649" s="164"/>
      <c r="AY649" s="164"/>
      <c r="AZ649" s="164"/>
      <c r="BA649" s="164"/>
      <c r="BB649" s="164"/>
      <c r="BC649" s="164"/>
      <c r="BD649" s="164"/>
      <c r="BE649" s="164"/>
    </row>
    <row r="650" spans="1:57" x14ac:dyDescent="0.25">
      <c r="A650" s="126" t="s">
        <v>2061</v>
      </c>
      <c r="B650" s="126"/>
      <c r="C650" s="126"/>
      <c r="D650" s="126"/>
      <c r="E650" s="126"/>
      <c r="F650" s="127">
        <v>930</v>
      </c>
      <c r="G650" s="128" t="s">
        <v>475</v>
      </c>
      <c r="H650" s="129">
        <v>2</v>
      </c>
      <c r="I650" s="130">
        <v>30</v>
      </c>
      <c r="J650" s="130"/>
      <c r="K650" s="130"/>
      <c r="L650" s="131">
        <v>0</v>
      </c>
      <c r="M650" s="165"/>
      <c r="N650" s="162"/>
      <c r="O650" s="162"/>
      <c r="P650" s="132" t="s">
        <v>1600</v>
      </c>
      <c r="Q650" s="163" t="str">
        <f>MaBM</f>
        <v/>
      </c>
      <c r="R650" s="163" t="str">
        <f>MaKhoa</f>
        <v>KTVT</v>
      </c>
      <c r="S650" s="125" t="str">
        <f t="shared" si="12"/>
        <v>KTVT-</v>
      </c>
      <c r="T650" s="164"/>
      <c r="U650" s="164"/>
      <c r="V650" s="164"/>
      <c r="W650" s="164"/>
      <c r="X650" s="164"/>
      <c r="Y650" s="164"/>
      <c r="Z650" s="164"/>
      <c r="AA650" s="164"/>
      <c r="AB650" s="164"/>
      <c r="AC650" s="164"/>
      <c r="AD650" s="164"/>
      <c r="AE650" s="164"/>
      <c r="AF650" s="164"/>
      <c r="AG650" s="164"/>
      <c r="AH650" s="164"/>
      <c r="AI650" s="164"/>
      <c r="AJ650" s="164"/>
      <c r="AK650" s="164"/>
      <c r="AL650" s="164" t="s">
        <v>21</v>
      </c>
      <c r="AM650" s="164"/>
      <c r="AN650" s="164"/>
      <c r="AO650" s="164"/>
      <c r="AP650" s="164"/>
      <c r="AQ650" s="164"/>
      <c r="AR650" s="164"/>
      <c r="AS650" s="164"/>
      <c r="AT650" s="164"/>
      <c r="AU650" s="164"/>
      <c r="AV650" s="164"/>
      <c r="AW650" s="164"/>
      <c r="AX650" s="164"/>
      <c r="AY650" s="164"/>
      <c r="AZ650" s="164"/>
      <c r="BA650" s="164"/>
      <c r="BB650" s="164"/>
      <c r="BC650" s="164"/>
      <c r="BD650" s="164"/>
      <c r="BE650" s="164"/>
    </row>
    <row r="651" spans="1:57" x14ac:dyDescent="0.25">
      <c r="A651" s="126" t="s">
        <v>2076</v>
      </c>
      <c r="B651" s="126"/>
      <c r="C651" s="126"/>
      <c r="D651" s="126"/>
      <c r="E651" s="126"/>
      <c r="F651" s="127">
        <v>939</v>
      </c>
      <c r="G651" s="128" t="s">
        <v>2077</v>
      </c>
      <c r="H651" s="129">
        <v>2</v>
      </c>
      <c r="I651" s="130">
        <v>30</v>
      </c>
      <c r="J651" s="130"/>
      <c r="K651" s="130"/>
      <c r="L651" s="131">
        <v>0</v>
      </c>
      <c r="M651" s="165"/>
      <c r="N651" s="162"/>
      <c r="O651" s="162"/>
      <c r="P651" s="132" t="s">
        <v>1600</v>
      </c>
      <c r="Q651" s="163" t="str">
        <f>MaBM</f>
        <v/>
      </c>
      <c r="R651" s="163" t="str">
        <f>MaKhoa</f>
        <v>KTVT</v>
      </c>
      <c r="S651" s="125" t="str">
        <f t="shared" si="12"/>
        <v>KTVT-</v>
      </c>
      <c r="T651" s="164"/>
      <c r="U651" s="164"/>
      <c r="V651" s="164"/>
      <c r="W651" s="164"/>
      <c r="X651" s="164"/>
      <c r="Y651" s="164"/>
      <c r="Z651" s="164"/>
      <c r="AA651" s="164"/>
      <c r="AB651" s="164"/>
      <c r="AC651" s="164"/>
      <c r="AD651" s="164"/>
      <c r="AE651" s="164"/>
      <c r="AF651" s="164"/>
      <c r="AG651" s="164"/>
      <c r="AH651" s="164"/>
      <c r="AI651" s="164"/>
      <c r="AJ651" s="164"/>
      <c r="AK651" s="164"/>
      <c r="AL651" s="164"/>
      <c r="AM651" s="164"/>
      <c r="AN651" s="164"/>
      <c r="AO651" s="164"/>
      <c r="AP651" s="164"/>
      <c r="AQ651" s="164"/>
      <c r="AR651" s="164"/>
      <c r="AS651" s="164"/>
      <c r="AT651" s="164"/>
      <c r="AU651" s="164"/>
      <c r="AV651" s="164"/>
      <c r="AW651" s="164"/>
      <c r="AX651" s="164"/>
      <c r="AY651" s="164"/>
      <c r="AZ651" s="164"/>
      <c r="BA651" s="164"/>
      <c r="BB651" s="164"/>
      <c r="BC651" s="164"/>
      <c r="BD651" s="164"/>
      <c r="BE651" s="164"/>
    </row>
    <row r="652" spans="1:57" x14ac:dyDescent="0.25">
      <c r="A652" s="126" t="s">
        <v>2080</v>
      </c>
      <c r="B652" s="126"/>
      <c r="C652" s="126"/>
      <c r="D652" s="126"/>
      <c r="E652" s="126"/>
      <c r="F652" s="127">
        <v>941</v>
      </c>
      <c r="G652" s="128" t="s">
        <v>2081</v>
      </c>
      <c r="H652" s="129">
        <v>2</v>
      </c>
      <c r="I652" s="130">
        <v>30</v>
      </c>
      <c r="J652" s="130"/>
      <c r="K652" s="130"/>
      <c r="L652" s="131">
        <v>0</v>
      </c>
      <c r="M652" s="165"/>
      <c r="N652" s="162"/>
      <c r="O652" s="162"/>
      <c r="P652" s="132" t="s">
        <v>1600</v>
      </c>
      <c r="Q652" s="163" t="str">
        <f>MaBM</f>
        <v/>
      </c>
      <c r="R652" s="163" t="str">
        <f>MaKhoa</f>
        <v>KTVT</v>
      </c>
      <c r="S652" s="125" t="str">
        <f t="shared" si="12"/>
        <v>KTVT-</v>
      </c>
      <c r="T652" s="164"/>
      <c r="U652" s="164"/>
      <c r="V652" s="164"/>
      <c r="W652" s="164"/>
      <c r="X652" s="164"/>
      <c r="Y652" s="164"/>
      <c r="Z652" s="164"/>
      <c r="AA652" s="164"/>
      <c r="AB652" s="164"/>
      <c r="AC652" s="164"/>
      <c r="AD652" s="164"/>
      <c r="AE652" s="164"/>
      <c r="AF652" s="164"/>
      <c r="AG652" s="164"/>
      <c r="AH652" s="164"/>
      <c r="AI652" s="164"/>
      <c r="AJ652" s="164"/>
      <c r="AK652" s="164"/>
      <c r="AL652" s="164"/>
      <c r="AM652" s="164"/>
      <c r="AN652" s="164"/>
      <c r="AO652" s="164"/>
      <c r="AP652" s="164"/>
      <c r="AQ652" s="164"/>
      <c r="AR652" s="164"/>
      <c r="AS652" s="164"/>
      <c r="AT652" s="164"/>
      <c r="AU652" s="164"/>
      <c r="AV652" s="164"/>
      <c r="AW652" s="164"/>
      <c r="AX652" s="164"/>
      <c r="AY652" s="164"/>
      <c r="AZ652" s="164"/>
      <c r="BA652" s="164"/>
      <c r="BB652" s="164"/>
      <c r="BC652" s="164"/>
      <c r="BD652" s="164"/>
      <c r="BE652" s="164"/>
    </row>
    <row r="653" spans="1:57" x14ac:dyDescent="0.25">
      <c r="A653" s="126" t="s">
        <v>1679</v>
      </c>
      <c r="B653" s="126" t="s">
        <v>1679</v>
      </c>
      <c r="C653" s="126"/>
      <c r="D653" s="126" t="s">
        <v>503</v>
      </c>
      <c r="E653" s="126"/>
      <c r="F653" s="127">
        <v>234</v>
      </c>
      <c r="G653" s="128" t="s">
        <v>504</v>
      </c>
      <c r="H653" s="129">
        <v>2</v>
      </c>
      <c r="I653" s="130">
        <v>30</v>
      </c>
      <c r="J653" s="130"/>
      <c r="K653" s="130"/>
      <c r="L653" s="131">
        <v>0</v>
      </c>
      <c r="M653" s="165"/>
      <c r="N653" s="162"/>
      <c r="O653" s="162" t="s">
        <v>1599</v>
      </c>
      <c r="P653" s="132" t="s">
        <v>1600</v>
      </c>
      <c r="Q653" s="163" t="str">
        <f>MaBM</f>
        <v>KVCS</v>
      </c>
      <c r="R653" s="163" t="str">
        <f>MaKhoa</f>
        <v>KTVT</v>
      </c>
      <c r="S653" s="125" t="str">
        <f t="shared" si="12"/>
        <v>KTVT-KVCS</v>
      </c>
      <c r="T653" s="164"/>
      <c r="U653" s="164"/>
      <c r="V653" s="164"/>
      <c r="W653" s="164"/>
      <c r="X653" s="164"/>
      <c r="Y653" s="164"/>
      <c r="Z653" s="164"/>
      <c r="AA653" s="164"/>
      <c r="AB653" s="164"/>
      <c r="AC653" s="164"/>
      <c r="AD653" s="164"/>
      <c r="AE653" s="164"/>
      <c r="AF653" s="164"/>
      <c r="AG653" s="164"/>
      <c r="AH653" s="164"/>
      <c r="AI653" s="164"/>
      <c r="AJ653" s="164"/>
      <c r="AK653" s="164"/>
      <c r="AL653" s="164"/>
      <c r="AM653" s="164"/>
      <c r="AN653" s="164"/>
      <c r="AO653" s="164"/>
      <c r="AP653" s="164"/>
      <c r="AQ653" s="164"/>
      <c r="AR653" s="164"/>
      <c r="AS653" s="164"/>
      <c r="AT653" s="164"/>
      <c r="AU653" s="164"/>
      <c r="AV653" s="164"/>
      <c r="AW653" s="164"/>
      <c r="AX653" s="164"/>
      <c r="AY653" s="164"/>
      <c r="AZ653" s="164"/>
      <c r="BA653" s="164"/>
      <c r="BB653" s="164"/>
      <c r="BC653" s="164"/>
      <c r="BD653" s="164"/>
      <c r="BE653" s="164"/>
    </row>
    <row r="654" spans="1:57" x14ac:dyDescent="0.25">
      <c r="A654" s="126" t="s">
        <v>1678</v>
      </c>
      <c r="B654" s="126" t="s">
        <v>1678</v>
      </c>
      <c r="C654" s="126"/>
      <c r="D654" s="126" t="s">
        <v>501</v>
      </c>
      <c r="E654" s="126"/>
      <c r="F654" s="127">
        <v>233</v>
      </c>
      <c r="G654" s="128" t="s">
        <v>502</v>
      </c>
      <c r="H654" s="129">
        <v>2</v>
      </c>
      <c r="I654" s="130">
        <v>30</v>
      </c>
      <c r="J654" s="130"/>
      <c r="K654" s="130"/>
      <c r="L654" s="131">
        <v>0</v>
      </c>
      <c r="M654" s="165"/>
      <c r="N654" s="162"/>
      <c r="O654" s="162" t="s">
        <v>1599</v>
      </c>
      <c r="P654" s="132" t="s">
        <v>1600</v>
      </c>
      <c r="Q654" s="163" t="str">
        <f>MaBM</f>
        <v>KVCS</v>
      </c>
      <c r="R654" s="163" t="str">
        <f>MaKhoa</f>
        <v>KTVT</v>
      </c>
      <c r="S654" s="125" t="str">
        <f t="shared" si="12"/>
        <v>KTVT-KVCS</v>
      </c>
      <c r="T654" s="164"/>
      <c r="U654" s="164"/>
      <c r="V654" s="164"/>
      <c r="W654" s="164"/>
      <c r="X654" s="164"/>
      <c r="Y654" s="164"/>
      <c r="Z654" s="164"/>
      <c r="AA654" s="164"/>
      <c r="AB654" s="164"/>
      <c r="AC654" s="164"/>
      <c r="AD654" s="164"/>
      <c r="AE654" s="164"/>
      <c r="AF654" s="164"/>
      <c r="AG654" s="164"/>
      <c r="AH654" s="164"/>
      <c r="AI654" s="164"/>
      <c r="AJ654" s="164"/>
      <c r="AK654" s="164"/>
      <c r="AL654" s="164"/>
      <c r="AM654" s="164"/>
      <c r="AN654" s="164"/>
      <c r="AO654" s="164"/>
      <c r="AP654" s="164"/>
      <c r="AQ654" s="164"/>
      <c r="AR654" s="164"/>
      <c r="AS654" s="164"/>
      <c r="AT654" s="164"/>
      <c r="AU654" s="164"/>
      <c r="AV654" s="164"/>
      <c r="AW654" s="164"/>
      <c r="AX654" s="164"/>
      <c r="AY654" s="164"/>
      <c r="AZ654" s="164"/>
      <c r="BA654" s="164"/>
      <c r="BB654" s="164"/>
      <c r="BC654" s="164"/>
      <c r="BD654" s="164"/>
      <c r="BE654" s="164"/>
    </row>
    <row r="655" spans="1:57" x14ac:dyDescent="0.25">
      <c r="A655" s="126" t="s">
        <v>319</v>
      </c>
      <c r="B655" s="126" t="s">
        <v>319</v>
      </c>
      <c r="C655" s="126" t="s">
        <v>319</v>
      </c>
      <c r="D655" s="126" t="s">
        <v>320</v>
      </c>
      <c r="E655" s="126"/>
      <c r="F655" s="127">
        <v>144</v>
      </c>
      <c r="G655" s="128" t="s">
        <v>321</v>
      </c>
      <c r="H655" s="129">
        <v>4</v>
      </c>
      <c r="I655" s="130">
        <v>60</v>
      </c>
      <c r="J655" s="130"/>
      <c r="K655" s="130"/>
      <c r="L655" s="131">
        <v>0</v>
      </c>
      <c r="M655" s="165" t="s">
        <v>1484</v>
      </c>
      <c r="N655" s="162">
        <v>90</v>
      </c>
      <c r="O655" s="162" t="s">
        <v>1599</v>
      </c>
      <c r="P655" s="132" t="s">
        <v>1600</v>
      </c>
      <c r="Q655" s="163" t="str">
        <f>MaBM</f>
        <v>KVCS</v>
      </c>
      <c r="R655" s="163" t="str">
        <f>MaKhoa</f>
        <v>KTVT</v>
      </c>
      <c r="S655" s="125" t="str">
        <f t="shared" si="12"/>
        <v>KTVT-KVCS</v>
      </c>
      <c r="T655" s="164"/>
      <c r="U655" s="164"/>
      <c r="V655" s="164"/>
      <c r="W655" s="164"/>
      <c r="X655" s="164"/>
      <c r="Y655" s="164"/>
      <c r="Z655" s="164"/>
      <c r="AA655" s="164"/>
      <c r="AB655" s="164"/>
      <c r="AC655" s="164"/>
      <c r="AD655" s="164"/>
      <c r="AE655" s="164"/>
      <c r="AF655" s="164"/>
      <c r="AG655" s="164"/>
      <c r="AH655" s="164"/>
      <c r="AI655" s="164" t="s">
        <v>20</v>
      </c>
      <c r="AJ655" s="164" t="s">
        <v>20</v>
      </c>
      <c r="AK655" s="164" t="s">
        <v>20</v>
      </c>
      <c r="AL655" s="164" t="s">
        <v>20</v>
      </c>
      <c r="AM655" s="164"/>
      <c r="AN655" s="164"/>
      <c r="AO655" s="164"/>
      <c r="AP655" s="164"/>
      <c r="AQ655" s="164"/>
      <c r="AR655" s="164"/>
      <c r="AS655" s="164"/>
      <c r="AT655" s="164"/>
      <c r="AU655" s="164"/>
      <c r="AV655" s="164"/>
      <c r="AW655" s="164"/>
      <c r="AX655" s="164"/>
      <c r="AY655" s="164"/>
      <c r="AZ655" s="164"/>
      <c r="BA655" s="164"/>
      <c r="BB655" s="164" t="s">
        <v>20</v>
      </c>
      <c r="BC655" s="164" t="s">
        <v>20</v>
      </c>
      <c r="BD655" s="164"/>
      <c r="BE655" s="164"/>
    </row>
    <row r="656" spans="1:57" x14ac:dyDescent="0.25">
      <c r="A656" s="126" t="s">
        <v>107</v>
      </c>
      <c r="B656" s="126" t="s">
        <v>107</v>
      </c>
      <c r="C656" s="126" t="s">
        <v>107</v>
      </c>
      <c r="D656" s="126"/>
      <c r="E656" s="126"/>
      <c r="F656" s="127">
        <v>39</v>
      </c>
      <c r="G656" s="128" t="s">
        <v>108</v>
      </c>
      <c r="H656" s="129">
        <v>2</v>
      </c>
      <c r="I656" s="130">
        <v>30</v>
      </c>
      <c r="J656" s="130"/>
      <c r="K656" s="130"/>
      <c r="L656" s="131">
        <v>0</v>
      </c>
      <c r="M656" s="165"/>
      <c r="N656" s="162"/>
      <c r="O656" s="162" t="s">
        <v>1599</v>
      </c>
      <c r="P656" s="132" t="s">
        <v>1600</v>
      </c>
      <c r="Q656" s="163" t="str">
        <f>MaBM</f>
        <v>KVCS</v>
      </c>
      <c r="R656" s="163" t="str">
        <f>MaKhoa</f>
        <v>KTVT</v>
      </c>
      <c r="S656" s="125" t="str">
        <f t="shared" si="12"/>
        <v>KTVT-KVCS</v>
      </c>
      <c r="T656" s="164" t="s">
        <v>21</v>
      </c>
      <c r="U656" s="164" t="s">
        <v>21</v>
      </c>
      <c r="V656" s="164" t="s">
        <v>21</v>
      </c>
      <c r="W656" s="164" t="s">
        <v>21</v>
      </c>
      <c r="X656" s="164" t="s">
        <v>21</v>
      </c>
      <c r="Y656" s="164" t="s">
        <v>21</v>
      </c>
      <c r="Z656" s="164" t="s">
        <v>21</v>
      </c>
      <c r="AA656" s="164" t="s">
        <v>21</v>
      </c>
      <c r="AB656" s="164" t="s">
        <v>21</v>
      </c>
      <c r="AC656" s="164" t="s">
        <v>21</v>
      </c>
      <c r="AD656" s="164" t="s">
        <v>21</v>
      </c>
      <c r="AE656" s="164"/>
      <c r="AF656" s="164"/>
      <c r="AG656" s="164"/>
      <c r="AH656" s="164"/>
      <c r="AI656" s="164"/>
      <c r="AJ656" s="164"/>
      <c r="AK656" s="164"/>
      <c r="AL656" s="164"/>
      <c r="AM656" s="164"/>
      <c r="AN656" s="164"/>
      <c r="AO656" s="164"/>
      <c r="AP656" s="164"/>
      <c r="AQ656" s="164"/>
      <c r="AR656" s="164"/>
      <c r="AS656" s="164"/>
      <c r="AT656" s="164"/>
      <c r="AU656" s="164"/>
      <c r="AV656" s="164"/>
      <c r="AW656" s="164"/>
      <c r="AX656" s="164"/>
      <c r="AY656" s="164"/>
      <c r="AZ656" s="164"/>
      <c r="BA656" s="164"/>
      <c r="BB656" s="164"/>
      <c r="BC656" s="164"/>
      <c r="BD656" s="164"/>
      <c r="BE656" s="164"/>
    </row>
    <row r="657" spans="1:57" x14ac:dyDescent="0.25">
      <c r="A657" s="126" t="s">
        <v>496</v>
      </c>
      <c r="B657" s="126" t="s">
        <v>496</v>
      </c>
      <c r="C657" s="126"/>
      <c r="D657" s="126" t="s">
        <v>497</v>
      </c>
      <c r="E657" s="126"/>
      <c r="F657" s="127">
        <v>231</v>
      </c>
      <c r="G657" s="128" t="s">
        <v>498</v>
      </c>
      <c r="H657" s="129">
        <v>2</v>
      </c>
      <c r="I657" s="130">
        <v>30</v>
      </c>
      <c r="J657" s="130"/>
      <c r="K657" s="130"/>
      <c r="L657" s="131">
        <v>0</v>
      </c>
      <c r="M657" s="165"/>
      <c r="N657" s="162"/>
      <c r="O657" s="162" t="s">
        <v>1599</v>
      </c>
      <c r="P657" s="132" t="s">
        <v>1600</v>
      </c>
      <c r="Q657" s="163" t="str">
        <f>MaBM</f>
        <v>KVCS</v>
      </c>
      <c r="R657" s="163" t="str">
        <f>MaKhoa</f>
        <v>KTVT</v>
      </c>
      <c r="S657" s="125" t="str">
        <f t="shared" si="12"/>
        <v>KTVT-KVCS</v>
      </c>
      <c r="T657" s="164"/>
      <c r="U657" s="164"/>
      <c r="V657" s="164"/>
      <c r="W657" s="164"/>
      <c r="X657" s="164"/>
      <c r="Y657" s="164"/>
      <c r="Z657" s="164"/>
      <c r="AA657" s="164"/>
      <c r="AB657" s="164"/>
      <c r="AC657" s="164"/>
      <c r="AD657" s="164"/>
      <c r="AE657" s="164"/>
      <c r="AF657" s="164"/>
      <c r="AG657" s="164" t="s">
        <v>21</v>
      </c>
      <c r="AH657" s="164" t="s">
        <v>21</v>
      </c>
      <c r="AI657" s="164"/>
      <c r="AJ657" s="164"/>
      <c r="AK657" s="164"/>
      <c r="AL657" s="164"/>
      <c r="AM657" s="164"/>
      <c r="AN657" s="164"/>
      <c r="AO657" s="164"/>
      <c r="AP657" s="164"/>
      <c r="AQ657" s="164"/>
      <c r="AR657" s="164"/>
      <c r="AS657" s="164"/>
      <c r="AT657" s="164"/>
      <c r="AU657" s="164"/>
      <c r="AV657" s="164"/>
      <c r="AW657" s="164"/>
      <c r="AX657" s="164"/>
      <c r="AY657" s="164"/>
      <c r="AZ657" s="164"/>
      <c r="BA657" s="164"/>
      <c r="BB657" s="164"/>
      <c r="BC657" s="164"/>
      <c r="BD657" s="164"/>
      <c r="BE657" s="164"/>
    </row>
    <row r="658" spans="1:57" x14ac:dyDescent="0.25">
      <c r="A658" s="126" t="s">
        <v>490</v>
      </c>
      <c r="B658" s="126" t="s">
        <v>490</v>
      </c>
      <c r="C658" s="126"/>
      <c r="D658" s="126" t="s">
        <v>491</v>
      </c>
      <c r="E658" s="126"/>
      <c r="F658" s="127">
        <v>229</v>
      </c>
      <c r="G658" s="128" t="s">
        <v>492</v>
      </c>
      <c r="H658" s="129">
        <v>2</v>
      </c>
      <c r="I658" s="130">
        <v>30</v>
      </c>
      <c r="J658" s="130"/>
      <c r="K658" s="130"/>
      <c r="L658" s="131">
        <v>0</v>
      </c>
      <c r="M658" s="165" t="s">
        <v>1484</v>
      </c>
      <c r="N658" s="162">
        <v>60</v>
      </c>
      <c r="O658" s="162" t="s">
        <v>1599</v>
      </c>
      <c r="P658" s="132" t="s">
        <v>1600</v>
      </c>
      <c r="Q658" s="163" t="str">
        <f>MaBM</f>
        <v>KVCS</v>
      </c>
      <c r="R658" s="163" t="str">
        <f>MaKhoa</f>
        <v>KTVT</v>
      </c>
      <c r="S658" s="125" t="str">
        <f t="shared" si="12"/>
        <v>KTVT-KVCS</v>
      </c>
      <c r="T658" s="164"/>
      <c r="U658" s="164"/>
      <c r="V658" s="164"/>
      <c r="W658" s="164"/>
      <c r="X658" s="164"/>
      <c r="Y658" s="164"/>
      <c r="Z658" s="164"/>
      <c r="AA658" s="164"/>
      <c r="AB658" s="164"/>
      <c r="AC658" s="164"/>
      <c r="AD658" s="164"/>
      <c r="AE658" s="164"/>
      <c r="AF658" s="164"/>
      <c r="AG658" s="164" t="s">
        <v>21</v>
      </c>
      <c r="AH658" s="164" t="s">
        <v>21</v>
      </c>
      <c r="AI658" s="164"/>
      <c r="AJ658" s="164"/>
      <c r="AK658" s="164"/>
      <c r="AL658" s="164" t="s">
        <v>21</v>
      </c>
      <c r="AM658" s="164"/>
      <c r="AN658" s="164"/>
      <c r="AO658" s="164"/>
      <c r="AP658" s="164"/>
      <c r="AQ658" s="164"/>
      <c r="AR658" s="164"/>
      <c r="AS658" s="164"/>
      <c r="AT658" s="164"/>
      <c r="AU658" s="164"/>
      <c r="AV658" s="164"/>
      <c r="AW658" s="164"/>
      <c r="AX658" s="164"/>
      <c r="AY658" s="164"/>
      <c r="AZ658" s="164" t="s">
        <v>21</v>
      </c>
      <c r="BA658" s="164" t="s">
        <v>21</v>
      </c>
      <c r="BB658" s="164"/>
      <c r="BC658" s="164"/>
      <c r="BD658" s="164"/>
      <c r="BE658" s="164"/>
    </row>
    <row r="659" spans="1:57" x14ac:dyDescent="0.25">
      <c r="A659" s="126" t="s">
        <v>266</v>
      </c>
      <c r="B659" s="126"/>
      <c r="C659" s="126"/>
      <c r="D659" s="126" t="s">
        <v>267</v>
      </c>
      <c r="E659" s="126" t="s">
        <v>267</v>
      </c>
      <c r="F659" s="127">
        <v>125</v>
      </c>
      <c r="G659" s="128" t="s">
        <v>268</v>
      </c>
      <c r="H659" s="129">
        <v>3</v>
      </c>
      <c r="I659" s="130">
        <v>45</v>
      </c>
      <c r="J659" s="130"/>
      <c r="K659" s="130"/>
      <c r="L659" s="131">
        <v>0</v>
      </c>
      <c r="M659" s="165"/>
      <c r="N659" s="162"/>
      <c r="O659" s="162" t="s">
        <v>1599</v>
      </c>
      <c r="P659" s="132" t="s">
        <v>1600</v>
      </c>
      <c r="Q659" s="163" t="str">
        <f>MaBM</f>
        <v>KVCS</v>
      </c>
      <c r="R659" s="163" t="str">
        <f>MaKhoa</f>
        <v>KTVT</v>
      </c>
      <c r="S659" s="125" t="str">
        <f t="shared" si="12"/>
        <v>KTVT-KVCS</v>
      </c>
      <c r="T659" s="164"/>
      <c r="U659" s="164"/>
      <c r="V659" s="164"/>
      <c r="W659" s="164"/>
      <c r="X659" s="164"/>
      <c r="Y659" s="164"/>
      <c r="Z659" s="164"/>
      <c r="AA659" s="164"/>
      <c r="AB659" s="164"/>
      <c r="AC659" s="164"/>
      <c r="AD659" s="164"/>
      <c r="AE659" s="164"/>
      <c r="AF659" s="164"/>
      <c r="AG659" s="164" t="s">
        <v>20</v>
      </c>
      <c r="AH659" s="164" t="s">
        <v>20</v>
      </c>
      <c r="AI659" s="164"/>
      <c r="AJ659" s="164"/>
      <c r="AK659" s="164"/>
      <c r="AL659" s="164"/>
      <c r="AM659" s="164"/>
      <c r="AN659" s="164"/>
      <c r="AO659" s="164"/>
      <c r="AP659" s="164"/>
      <c r="AQ659" s="164"/>
      <c r="AR659" s="164"/>
      <c r="AS659" s="164"/>
      <c r="AT659" s="164"/>
      <c r="AU659" s="164"/>
      <c r="AV659" s="164"/>
      <c r="AW659" s="164"/>
      <c r="AX659" s="164"/>
      <c r="AY659" s="164"/>
      <c r="AZ659" s="164" t="s">
        <v>20</v>
      </c>
      <c r="BA659" s="164" t="s">
        <v>20</v>
      </c>
      <c r="BB659" s="164"/>
      <c r="BC659" s="164"/>
      <c r="BD659" s="164"/>
      <c r="BE659" s="164"/>
    </row>
    <row r="660" spans="1:57" x14ac:dyDescent="0.25">
      <c r="A660" s="126" t="s">
        <v>269</v>
      </c>
      <c r="B660" s="126"/>
      <c r="C660" s="126"/>
      <c r="D660" s="126" t="s">
        <v>270</v>
      </c>
      <c r="E660" s="126" t="s">
        <v>270</v>
      </c>
      <c r="F660" s="127">
        <v>126</v>
      </c>
      <c r="G660" s="128" t="s">
        <v>271</v>
      </c>
      <c r="H660" s="129">
        <v>3</v>
      </c>
      <c r="I660" s="130">
        <v>45</v>
      </c>
      <c r="J660" s="130"/>
      <c r="K660" s="130"/>
      <c r="L660" s="131">
        <v>0</v>
      </c>
      <c r="M660" s="165" t="s">
        <v>1484</v>
      </c>
      <c r="N660" s="162">
        <v>75</v>
      </c>
      <c r="O660" s="162" t="s">
        <v>1599</v>
      </c>
      <c r="P660" s="132" t="s">
        <v>1600</v>
      </c>
      <c r="Q660" s="163" t="str">
        <f>MaBM</f>
        <v>KVCS</v>
      </c>
      <c r="R660" s="163" t="str">
        <f>MaKhoa</f>
        <v>KTVT</v>
      </c>
      <c r="S660" s="125" t="str">
        <f t="shared" si="12"/>
        <v>KTVT-KVCS</v>
      </c>
      <c r="T660" s="164"/>
      <c r="U660" s="164"/>
      <c r="V660" s="164"/>
      <c r="W660" s="164"/>
      <c r="X660" s="164"/>
      <c r="Y660" s="164"/>
      <c r="Z660" s="164"/>
      <c r="AA660" s="164"/>
      <c r="AB660" s="164"/>
      <c r="AC660" s="164"/>
      <c r="AD660" s="164"/>
      <c r="AE660" s="164"/>
      <c r="AF660" s="164"/>
      <c r="AG660" s="164" t="s">
        <v>20</v>
      </c>
      <c r="AH660" s="164" t="s">
        <v>20</v>
      </c>
      <c r="AI660" s="164"/>
      <c r="AJ660" s="164"/>
      <c r="AK660" s="164"/>
      <c r="AL660" s="164"/>
      <c r="AM660" s="164"/>
      <c r="AN660" s="164"/>
      <c r="AO660" s="164"/>
      <c r="AP660" s="164"/>
      <c r="AQ660" s="164"/>
      <c r="AR660" s="164"/>
      <c r="AS660" s="164"/>
      <c r="AT660" s="164"/>
      <c r="AU660" s="164"/>
      <c r="AV660" s="164"/>
      <c r="AW660" s="164"/>
      <c r="AX660" s="164"/>
      <c r="AY660" s="164"/>
      <c r="AZ660" s="164" t="s">
        <v>20</v>
      </c>
      <c r="BA660" s="164" t="s">
        <v>20</v>
      </c>
      <c r="BB660" s="164"/>
      <c r="BC660" s="164"/>
      <c r="BD660" s="164"/>
      <c r="BE660" s="164"/>
    </row>
    <row r="661" spans="1:57" x14ac:dyDescent="0.25">
      <c r="A661" s="126" t="s">
        <v>275</v>
      </c>
      <c r="B661" s="126"/>
      <c r="C661" s="126"/>
      <c r="D661" s="126" t="s">
        <v>276</v>
      </c>
      <c r="E661" s="126"/>
      <c r="F661" s="127">
        <v>128</v>
      </c>
      <c r="G661" s="128" t="s">
        <v>277</v>
      </c>
      <c r="H661" s="129">
        <v>3</v>
      </c>
      <c r="I661" s="130">
        <v>45</v>
      </c>
      <c r="J661" s="130"/>
      <c r="K661" s="130"/>
      <c r="L661" s="131">
        <v>0</v>
      </c>
      <c r="M661" s="165" t="s">
        <v>1484</v>
      </c>
      <c r="N661" s="162">
        <v>75</v>
      </c>
      <c r="O661" s="162" t="s">
        <v>1599</v>
      </c>
      <c r="P661" s="132" t="s">
        <v>1600</v>
      </c>
      <c r="Q661" s="163" t="str">
        <f>MaBM</f>
        <v>KVCS</v>
      </c>
      <c r="R661" s="163" t="str">
        <f>MaKhoa</f>
        <v>KTVT</v>
      </c>
      <c r="S661" s="125" t="str">
        <f t="shared" si="12"/>
        <v>KTVT-KVCS</v>
      </c>
      <c r="T661" s="164"/>
      <c r="U661" s="164"/>
      <c r="V661" s="164"/>
      <c r="W661" s="164"/>
      <c r="X661" s="164"/>
      <c r="Y661" s="164"/>
      <c r="Z661" s="164"/>
      <c r="AA661" s="164"/>
      <c r="AB661" s="164"/>
      <c r="AC661" s="164"/>
      <c r="AD661" s="164"/>
      <c r="AE661" s="164"/>
      <c r="AF661" s="164"/>
      <c r="AG661" s="164" t="s">
        <v>20</v>
      </c>
      <c r="AH661" s="164" t="s">
        <v>20</v>
      </c>
      <c r="AI661" s="164"/>
      <c r="AJ661" s="164"/>
      <c r="AK661" s="164"/>
      <c r="AL661" s="164"/>
      <c r="AM661" s="164"/>
      <c r="AN661" s="164"/>
      <c r="AO661" s="164"/>
      <c r="AP661" s="164"/>
      <c r="AQ661" s="164"/>
      <c r="AR661" s="164"/>
      <c r="AS661" s="164"/>
      <c r="AT661" s="164"/>
      <c r="AU661" s="164"/>
      <c r="AV661" s="164"/>
      <c r="AW661" s="164"/>
      <c r="AX661" s="164"/>
      <c r="AY661" s="164"/>
      <c r="AZ661" s="164" t="s">
        <v>20</v>
      </c>
      <c r="BA661" s="164" t="s">
        <v>20</v>
      </c>
      <c r="BB661" s="164"/>
      <c r="BC661" s="164"/>
      <c r="BD661" s="164"/>
      <c r="BE661" s="164"/>
    </row>
    <row r="662" spans="1:57" x14ac:dyDescent="0.25">
      <c r="A662" s="126" t="s">
        <v>325</v>
      </c>
      <c r="B662" s="126"/>
      <c r="C662" s="126" t="s">
        <v>325</v>
      </c>
      <c r="D662" s="126" t="s">
        <v>326</v>
      </c>
      <c r="E662" s="126" t="s">
        <v>326</v>
      </c>
      <c r="F662" s="127">
        <v>146</v>
      </c>
      <c r="G662" s="128" t="s">
        <v>327</v>
      </c>
      <c r="H662" s="129">
        <v>3</v>
      </c>
      <c r="I662" s="130">
        <v>45</v>
      </c>
      <c r="J662" s="130"/>
      <c r="K662" s="130"/>
      <c r="L662" s="131">
        <v>0</v>
      </c>
      <c r="M662" s="165" t="s">
        <v>1484</v>
      </c>
      <c r="N662" s="162"/>
      <c r="O662" s="162" t="s">
        <v>1599</v>
      </c>
      <c r="P662" s="132" t="s">
        <v>1600</v>
      </c>
      <c r="Q662" s="163" t="str">
        <f>MaBM</f>
        <v>KVCS</v>
      </c>
      <c r="R662" s="163" t="str">
        <f>MaKhoa</f>
        <v>KTVT</v>
      </c>
      <c r="S662" s="125" t="str">
        <f t="shared" si="12"/>
        <v>KTVT-KVCS</v>
      </c>
      <c r="T662" s="164"/>
      <c r="U662" s="164"/>
      <c r="V662" s="164"/>
      <c r="W662" s="164"/>
      <c r="X662" s="164"/>
      <c r="Y662" s="164"/>
      <c r="Z662" s="164"/>
      <c r="AA662" s="164"/>
      <c r="AB662" s="164"/>
      <c r="AC662" s="164"/>
      <c r="AD662" s="164"/>
      <c r="AE662" s="164"/>
      <c r="AF662" s="164"/>
      <c r="AG662" s="164"/>
      <c r="AH662" s="164"/>
      <c r="AI662" s="164"/>
      <c r="AJ662" s="164" t="s">
        <v>20</v>
      </c>
      <c r="AK662" s="164" t="s">
        <v>20</v>
      </c>
      <c r="AL662" s="164" t="s">
        <v>20</v>
      </c>
      <c r="AM662" s="164"/>
      <c r="AN662" s="164"/>
      <c r="AO662" s="164"/>
      <c r="AP662" s="164"/>
      <c r="AQ662" s="164"/>
      <c r="AR662" s="164"/>
      <c r="AS662" s="164"/>
      <c r="AT662" s="164"/>
      <c r="AU662" s="164"/>
      <c r="AV662" s="164"/>
      <c r="AW662" s="164"/>
      <c r="AX662" s="164"/>
      <c r="AY662" s="164"/>
      <c r="AZ662" s="164"/>
      <c r="BA662" s="164"/>
      <c r="BB662" s="164"/>
      <c r="BC662" s="164" t="s">
        <v>20</v>
      </c>
      <c r="BD662" s="164" t="s">
        <v>20</v>
      </c>
      <c r="BE662" s="164"/>
    </row>
    <row r="663" spans="1:57" x14ac:dyDescent="0.25">
      <c r="A663" s="126" t="s">
        <v>272</v>
      </c>
      <c r="B663" s="126"/>
      <c r="C663" s="126"/>
      <c r="D663" s="126" t="s">
        <v>273</v>
      </c>
      <c r="E663" s="126"/>
      <c r="F663" s="127">
        <v>127</v>
      </c>
      <c r="G663" s="128" t="s">
        <v>274</v>
      </c>
      <c r="H663" s="129">
        <v>3</v>
      </c>
      <c r="I663" s="130">
        <v>30</v>
      </c>
      <c r="J663" s="130">
        <v>30</v>
      </c>
      <c r="K663" s="130"/>
      <c r="L663" s="131">
        <v>0</v>
      </c>
      <c r="M663" s="165" t="s">
        <v>1484</v>
      </c>
      <c r="N663" s="162"/>
      <c r="O663" s="162" t="s">
        <v>1599</v>
      </c>
      <c r="P663" s="132" t="s">
        <v>1600</v>
      </c>
      <c r="Q663" s="163" t="str">
        <f>MaBM</f>
        <v>KVCS</v>
      </c>
      <c r="R663" s="163" t="str">
        <f>MaKhoa</f>
        <v>KTVT</v>
      </c>
      <c r="S663" s="125" t="str">
        <f t="shared" si="12"/>
        <v>KTVT-KVCS</v>
      </c>
      <c r="T663" s="164"/>
      <c r="U663" s="164"/>
      <c r="V663" s="164"/>
      <c r="W663" s="164"/>
      <c r="X663" s="164"/>
      <c r="Y663" s="164"/>
      <c r="Z663" s="164"/>
      <c r="AA663" s="164"/>
      <c r="AB663" s="164"/>
      <c r="AC663" s="164"/>
      <c r="AD663" s="164"/>
      <c r="AE663" s="164"/>
      <c r="AF663" s="164"/>
      <c r="AG663" s="164" t="s">
        <v>20</v>
      </c>
      <c r="AH663" s="164" t="s">
        <v>20</v>
      </c>
      <c r="AI663" s="164"/>
      <c r="AJ663" s="164"/>
      <c r="AK663" s="164"/>
      <c r="AL663" s="164"/>
      <c r="AM663" s="164"/>
      <c r="AN663" s="164"/>
      <c r="AO663" s="164"/>
      <c r="AP663" s="164"/>
      <c r="AQ663" s="164"/>
      <c r="AR663" s="164"/>
      <c r="AS663" s="164"/>
      <c r="AT663" s="164"/>
      <c r="AU663" s="164"/>
      <c r="AV663" s="164"/>
      <c r="AW663" s="164"/>
      <c r="AX663" s="164"/>
      <c r="AY663" s="164"/>
      <c r="AZ663" s="164" t="s">
        <v>20</v>
      </c>
      <c r="BA663" s="164" t="s">
        <v>20</v>
      </c>
      <c r="BB663" s="164"/>
      <c r="BC663" s="164"/>
      <c r="BD663" s="164"/>
      <c r="BE663" s="164"/>
    </row>
    <row r="664" spans="1:57" x14ac:dyDescent="0.25">
      <c r="A664" s="126" t="s">
        <v>287</v>
      </c>
      <c r="B664" s="126" t="s">
        <v>287</v>
      </c>
      <c r="C664" s="126"/>
      <c r="D664" s="126" t="s">
        <v>288</v>
      </c>
      <c r="E664" s="126" t="s">
        <v>288</v>
      </c>
      <c r="F664" s="127">
        <v>132</v>
      </c>
      <c r="G664" s="128" t="s">
        <v>289</v>
      </c>
      <c r="H664" s="129">
        <v>3</v>
      </c>
      <c r="I664" s="130">
        <v>45</v>
      </c>
      <c r="J664" s="130"/>
      <c r="K664" s="130"/>
      <c r="L664" s="131">
        <v>0</v>
      </c>
      <c r="M664" s="165" t="s">
        <v>1484</v>
      </c>
      <c r="N664" s="162">
        <v>90</v>
      </c>
      <c r="O664" s="162" t="s">
        <v>1599</v>
      </c>
      <c r="P664" s="132" t="s">
        <v>1600</v>
      </c>
      <c r="Q664" s="163" t="str">
        <f>MaBM</f>
        <v>KVCS</v>
      </c>
      <c r="R664" s="163" t="str">
        <f>MaKhoa</f>
        <v>KTVT</v>
      </c>
      <c r="S664" s="125" t="str">
        <f t="shared" si="12"/>
        <v>KTVT-KVCS</v>
      </c>
      <c r="T664" s="164"/>
      <c r="U664" s="164"/>
      <c r="V664" s="164"/>
      <c r="W664" s="164"/>
      <c r="X664" s="164"/>
      <c r="Y664" s="164"/>
      <c r="Z664" s="164"/>
      <c r="AA664" s="164"/>
      <c r="AB664" s="164"/>
      <c r="AC664" s="164"/>
      <c r="AD664" s="164"/>
      <c r="AE664" s="164"/>
      <c r="AF664" s="164"/>
      <c r="AG664" s="164" t="s">
        <v>20</v>
      </c>
      <c r="AH664" s="164" t="s">
        <v>20</v>
      </c>
      <c r="AI664" s="164"/>
      <c r="AJ664" s="164"/>
      <c r="AK664" s="164"/>
      <c r="AL664" s="164"/>
      <c r="AM664" s="164"/>
      <c r="AN664" s="164"/>
      <c r="AO664" s="164"/>
      <c r="AP664" s="164"/>
      <c r="AQ664" s="164"/>
      <c r="AR664" s="164"/>
      <c r="AS664" s="164"/>
      <c r="AT664" s="164"/>
      <c r="AU664" s="164"/>
      <c r="AV664" s="164"/>
      <c r="AW664" s="164"/>
      <c r="AX664" s="164"/>
      <c r="AY664" s="164"/>
      <c r="AZ664" s="164" t="s">
        <v>20</v>
      </c>
      <c r="BA664" s="164" t="s">
        <v>20</v>
      </c>
      <c r="BB664" s="164"/>
      <c r="BC664" s="164"/>
      <c r="BD664" s="164"/>
      <c r="BE664" s="164"/>
    </row>
    <row r="665" spans="1:57" x14ac:dyDescent="0.25">
      <c r="A665" s="126" t="s">
        <v>507</v>
      </c>
      <c r="B665" s="126" t="s">
        <v>507</v>
      </c>
      <c r="C665" s="126" t="s">
        <v>507</v>
      </c>
      <c r="D665" s="126" t="s">
        <v>508</v>
      </c>
      <c r="E665" s="126" t="s">
        <v>508</v>
      </c>
      <c r="F665" s="127">
        <v>236</v>
      </c>
      <c r="G665" s="128" t="s">
        <v>289</v>
      </c>
      <c r="H665" s="129">
        <v>2</v>
      </c>
      <c r="I665" s="130">
        <v>30</v>
      </c>
      <c r="J665" s="130"/>
      <c r="K665" s="130"/>
      <c r="L665" s="131">
        <v>0</v>
      </c>
      <c r="M665" s="165" t="s">
        <v>1484</v>
      </c>
      <c r="N665" s="162">
        <v>75</v>
      </c>
      <c r="O665" s="162" t="s">
        <v>1599</v>
      </c>
      <c r="P665" s="132" t="s">
        <v>1600</v>
      </c>
      <c r="Q665" s="163" t="str">
        <f>MaBM</f>
        <v>KVCS</v>
      </c>
      <c r="R665" s="163" t="str">
        <f>MaKhoa</f>
        <v>KTVT</v>
      </c>
      <c r="S665" s="125" t="str">
        <f t="shared" si="12"/>
        <v>KTVT-KVCS</v>
      </c>
      <c r="T665" s="164"/>
      <c r="U665" s="164"/>
      <c r="V665" s="164"/>
      <c r="W665" s="164"/>
      <c r="X665" s="164"/>
      <c r="Y665" s="164"/>
      <c r="Z665" s="164"/>
      <c r="AA665" s="164"/>
      <c r="AB665" s="164"/>
      <c r="AC665" s="164"/>
      <c r="AD665" s="164"/>
      <c r="AE665" s="164"/>
      <c r="AF665" s="164"/>
      <c r="AG665" s="164"/>
      <c r="AH665" s="164"/>
      <c r="AI665" s="164"/>
      <c r="AJ665" s="164" t="s">
        <v>21</v>
      </c>
      <c r="AK665" s="164" t="s">
        <v>21</v>
      </c>
      <c r="AL665" s="164" t="s">
        <v>20</v>
      </c>
      <c r="AM665" s="164"/>
      <c r="AN665" s="164"/>
      <c r="AO665" s="164"/>
      <c r="AP665" s="164"/>
      <c r="AQ665" s="164"/>
      <c r="AR665" s="164"/>
      <c r="AS665" s="164"/>
      <c r="AT665" s="164"/>
      <c r="AU665" s="164"/>
      <c r="AV665" s="164"/>
      <c r="AW665" s="164"/>
      <c r="AX665" s="164"/>
      <c r="AY665" s="164"/>
      <c r="AZ665" s="164"/>
      <c r="BA665" s="164"/>
      <c r="BB665" s="164"/>
      <c r="BC665" s="164" t="s">
        <v>21</v>
      </c>
      <c r="BD665" s="164" t="s">
        <v>21</v>
      </c>
      <c r="BE665" s="164"/>
    </row>
    <row r="666" spans="1:57" x14ac:dyDescent="0.25">
      <c r="A666" s="126" t="s">
        <v>121</v>
      </c>
      <c r="B666" s="126" t="s">
        <v>121</v>
      </c>
      <c r="C666" s="126"/>
      <c r="D666" s="126" t="s">
        <v>122</v>
      </c>
      <c r="E666" s="126"/>
      <c r="F666" s="127">
        <v>45</v>
      </c>
      <c r="G666" s="128" t="s">
        <v>123</v>
      </c>
      <c r="H666" s="129">
        <v>2</v>
      </c>
      <c r="I666" s="130">
        <v>30</v>
      </c>
      <c r="J666" s="130"/>
      <c r="K666" s="130"/>
      <c r="L666" s="131">
        <v>0</v>
      </c>
      <c r="M666" s="165" t="s">
        <v>1484</v>
      </c>
      <c r="N666" s="162"/>
      <c r="O666" s="162" t="s">
        <v>1599</v>
      </c>
      <c r="P666" s="132" t="s">
        <v>1600</v>
      </c>
      <c r="Q666" s="163" t="str">
        <f>MaBM</f>
        <v>KVCS</v>
      </c>
      <c r="R666" s="163" t="str">
        <f>MaKhoa</f>
        <v>KTVT</v>
      </c>
      <c r="S666" s="125" t="str">
        <f t="shared" si="12"/>
        <v>KTVT-KVCS</v>
      </c>
      <c r="T666" s="164"/>
      <c r="U666" s="164"/>
      <c r="V666" s="164"/>
      <c r="W666" s="164"/>
      <c r="X666" s="164"/>
      <c r="Y666" s="164"/>
      <c r="Z666" s="164"/>
      <c r="AA666" s="164"/>
      <c r="AB666" s="164"/>
      <c r="AC666" s="164"/>
      <c r="AD666" s="164"/>
      <c r="AE666" s="164"/>
      <c r="AF666" s="164"/>
      <c r="AG666" s="164" t="s">
        <v>21</v>
      </c>
      <c r="AH666" s="164" t="s">
        <v>21</v>
      </c>
      <c r="AI666" s="164" t="s">
        <v>21</v>
      </c>
      <c r="AJ666" s="164"/>
      <c r="AK666" s="164"/>
      <c r="AL666" s="164"/>
      <c r="AM666" s="164"/>
      <c r="AN666" s="164"/>
      <c r="AO666" s="164"/>
      <c r="AP666" s="164"/>
      <c r="AQ666" s="164"/>
      <c r="AR666" s="164"/>
      <c r="AS666" s="164"/>
      <c r="AT666" s="164"/>
      <c r="AU666" s="164"/>
      <c r="AV666" s="164"/>
      <c r="AW666" s="164"/>
      <c r="AX666" s="164"/>
      <c r="AY666" s="164"/>
      <c r="AZ666" s="164" t="s">
        <v>21</v>
      </c>
      <c r="BA666" s="164" t="s">
        <v>21</v>
      </c>
      <c r="BB666" s="164" t="s">
        <v>21</v>
      </c>
      <c r="BC666" s="164"/>
      <c r="BD666" s="164"/>
      <c r="BE666" s="164"/>
    </row>
    <row r="667" spans="1:57" x14ac:dyDescent="0.25">
      <c r="A667" s="126" t="s">
        <v>284</v>
      </c>
      <c r="B667" s="126"/>
      <c r="C667" s="126"/>
      <c r="D667" s="126" t="s">
        <v>285</v>
      </c>
      <c r="E667" s="126"/>
      <c r="F667" s="127">
        <v>131</v>
      </c>
      <c r="G667" s="128" t="s">
        <v>286</v>
      </c>
      <c r="H667" s="129">
        <v>3</v>
      </c>
      <c r="I667" s="130">
        <v>45</v>
      </c>
      <c r="J667" s="130"/>
      <c r="K667" s="130"/>
      <c r="L667" s="131">
        <v>0</v>
      </c>
      <c r="M667" s="165" t="s">
        <v>1484</v>
      </c>
      <c r="N667" s="162">
        <v>90</v>
      </c>
      <c r="O667" s="162" t="s">
        <v>1599</v>
      </c>
      <c r="P667" s="132" t="s">
        <v>1600</v>
      </c>
      <c r="Q667" s="163" t="str">
        <f>MaBM</f>
        <v>KVCS</v>
      </c>
      <c r="R667" s="163" t="str">
        <f>MaKhoa</f>
        <v>KTVT</v>
      </c>
      <c r="S667" s="125" t="str">
        <f t="shared" si="12"/>
        <v>KTVT-KVCS</v>
      </c>
      <c r="T667" s="164"/>
      <c r="U667" s="164"/>
      <c r="V667" s="164"/>
      <c r="W667" s="164"/>
      <c r="X667" s="164"/>
      <c r="Y667" s="164"/>
      <c r="Z667" s="164"/>
      <c r="AA667" s="164"/>
      <c r="AB667" s="164"/>
      <c r="AC667" s="164"/>
      <c r="AD667" s="164"/>
      <c r="AE667" s="164"/>
      <c r="AF667" s="164"/>
      <c r="AG667" s="164" t="s">
        <v>20</v>
      </c>
      <c r="AH667" s="164" t="s">
        <v>20</v>
      </c>
      <c r="AI667" s="164"/>
      <c r="AJ667" s="164" t="s">
        <v>20</v>
      </c>
      <c r="AK667" s="164"/>
      <c r="AL667" s="164" t="s">
        <v>20</v>
      </c>
      <c r="AM667" s="164"/>
      <c r="AN667" s="164"/>
      <c r="AO667" s="164"/>
      <c r="AP667" s="164"/>
      <c r="AQ667" s="164"/>
      <c r="AR667" s="164"/>
      <c r="AS667" s="164"/>
      <c r="AT667" s="164"/>
      <c r="AU667" s="164"/>
      <c r="AV667" s="164"/>
      <c r="AW667" s="164"/>
      <c r="AX667" s="164"/>
      <c r="AY667" s="164"/>
      <c r="AZ667" s="164" t="s">
        <v>20</v>
      </c>
      <c r="BA667" s="164" t="s">
        <v>20</v>
      </c>
      <c r="BB667" s="164"/>
      <c r="BC667" s="164" t="s">
        <v>20</v>
      </c>
      <c r="BD667" s="164"/>
      <c r="BE667" s="164"/>
    </row>
    <row r="668" spans="1:57" x14ac:dyDescent="0.25">
      <c r="A668" s="126" t="s">
        <v>858</v>
      </c>
      <c r="B668" s="126" t="s">
        <v>858</v>
      </c>
      <c r="C668" s="126"/>
      <c r="D668" s="126"/>
      <c r="E668" s="126"/>
      <c r="F668" s="127">
        <v>448</v>
      </c>
      <c r="G668" s="128" t="s">
        <v>859</v>
      </c>
      <c r="H668" s="129">
        <v>2</v>
      </c>
      <c r="I668" s="130"/>
      <c r="J668" s="130"/>
      <c r="K668" s="130">
        <v>90</v>
      </c>
      <c r="L668" s="131">
        <v>0</v>
      </c>
      <c r="M668" s="161" t="s">
        <v>1511</v>
      </c>
      <c r="N668" s="162"/>
      <c r="O668" s="162" t="s">
        <v>1633</v>
      </c>
      <c r="P668" s="132" t="s">
        <v>1600</v>
      </c>
      <c r="Q668" s="163" t="str">
        <f>MaBM</f>
        <v>KVKK</v>
      </c>
      <c r="R668" s="163" t="str">
        <f>MaKhoa</f>
        <v>KTVT</v>
      </c>
      <c r="S668" s="125" t="str">
        <f t="shared" si="12"/>
        <v>KTVT-KVKK</v>
      </c>
      <c r="T668" s="164"/>
      <c r="U668" s="164"/>
      <c r="V668" s="164"/>
      <c r="W668" s="164"/>
      <c r="X668" s="164"/>
      <c r="Y668" s="164"/>
      <c r="Z668" s="164"/>
      <c r="AA668" s="164"/>
      <c r="AB668" s="164"/>
      <c r="AC668" s="164"/>
      <c r="AD668" s="164"/>
      <c r="AE668" s="164"/>
      <c r="AF668" s="164"/>
      <c r="AG668" s="164" t="s">
        <v>20</v>
      </c>
      <c r="AH668" s="164"/>
      <c r="AI668" s="164"/>
      <c r="AJ668" s="164"/>
      <c r="AK668" s="164"/>
      <c r="AL668" s="164"/>
      <c r="AM668" s="164"/>
      <c r="AN668" s="164"/>
      <c r="AO668" s="164"/>
      <c r="AP668" s="164"/>
      <c r="AQ668" s="164"/>
      <c r="AR668" s="164"/>
      <c r="AS668" s="164"/>
      <c r="AT668" s="164"/>
      <c r="AU668" s="164"/>
      <c r="AV668" s="164"/>
      <c r="AW668" s="164"/>
      <c r="AX668" s="164"/>
      <c r="AY668" s="164"/>
      <c r="AZ668" s="164"/>
      <c r="BA668" s="164"/>
      <c r="BB668" s="164"/>
      <c r="BC668" s="164"/>
      <c r="BD668" s="164"/>
      <c r="BE668" s="164"/>
    </row>
    <row r="669" spans="1:57" x14ac:dyDescent="0.25">
      <c r="A669" s="126" t="s">
        <v>1829</v>
      </c>
      <c r="B669" s="126"/>
      <c r="C669" s="126"/>
      <c r="D669" s="126" t="s">
        <v>1830</v>
      </c>
      <c r="E669" s="126"/>
      <c r="F669" s="127">
        <v>789</v>
      </c>
      <c r="G669" s="128" t="s">
        <v>1831</v>
      </c>
      <c r="H669" s="129">
        <v>1</v>
      </c>
      <c r="I669" s="130"/>
      <c r="J669" s="130"/>
      <c r="K669" s="130">
        <v>45</v>
      </c>
      <c r="L669" s="131">
        <v>0</v>
      </c>
      <c r="M669" s="161" t="s">
        <v>1511</v>
      </c>
      <c r="N669" s="162"/>
      <c r="O669" s="162" t="s">
        <v>1633</v>
      </c>
      <c r="P669" s="132" t="s">
        <v>1600</v>
      </c>
      <c r="Q669" s="163" t="str">
        <f>MaBM</f>
        <v>KVKK</v>
      </c>
      <c r="R669" s="163" t="str">
        <f>MaKhoa</f>
        <v>KTVT</v>
      </c>
      <c r="S669" s="125" t="str">
        <f t="shared" si="12"/>
        <v>KTVT-KVKK</v>
      </c>
      <c r="T669" s="164"/>
      <c r="U669" s="164"/>
      <c r="V669" s="164"/>
      <c r="W669" s="164"/>
      <c r="X669" s="164"/>
      <c r="Y669" s="164"/>
      <c r="Z669" s="164"/>
      <c r="AA669" s="164"/>
      <c r="AB669" s="164"/>
      <c r="AC669" s="164"/>
      <c r="AD669" s="164"/>
      <c r="AE669" s="164"/>
      <c r="AF669" s="164"/>
      <c r="AG669" s="164"/>
      <c r="AH669" s="164"/>
      <c r="AI669" s="164" t="s">
        <v>20</v>
      </c>
      <c r="AJ669" s="164"/>
      <c r="AK669" s="164"/>
      <c r="AL669" s="164"/>
      <c r="AM669" s="164"/>
      <c r="AN669" s="164"/>
      <c r="AO669" s="164"/>
      <c r="AP669" s="164"/>
      <c r="AQ669" s="164"/>
      <c r="AR669" s="164"/>
      <c r="AS669" s="164"/>
      <c r="AT669" s="164"/>
      <c r="AU669" s="164"/>
      <c r="AV669" s="164"/>
      <c r="AW669" s="164"/>
      <c r="AX669" s="164"/>
      <c r="AY669" s="164"/>
      <c r="AZ669" s="164"/>
      <c r="BA669" s="164"/>
      <c r="BB669" s="164" t="s">
        <v>20</v>
      </c>
      <c r="BC669" s="164"/>
      <c r="BD669" s="164"/>
      <c r="BE669" s="164"/>
    </row>
    <row r="670" spans="1:57" x14ac:dyDescent="0.25">
      <c r="A670" s="126" t="s">
        <v>1873</v>
      </c>
      <c r="B670" s="126"/>
      <c r="C670" s="126"/>
      <c r="D670" s="126"/>
      <c r="E670" s="126"/>
      <c r="F670" s="127">
        <v>819</v>
      </c>
      <c r="G670" s="128" t="s">
        <v>1874</v>
      </c>
      <c r="H670" s="129">
        <v>2</v>
      </c>
      <c r="I670" s="130"/>
      <c r="J670" s="130"/>
      <c r="K670" s="130">
        <v>90</v>
      </c>
      <c r="L670" s="131">
        <v>0</v>
      </c>
      <c r="M670" s="161" t="s">
        <v>1511</v>
      </c>
      <c r="N670" s="162"/>
      <c r="O670" s="162" t="s">
        <v>1633</v>
      </c>
      <c r="P670" s="132" t="s">
        <v>1600</v>
      </c>
      <c r="Q670" s="163" t="str">
        <f>MaBM</f>
        <v>KVKK</v>
      </c>
      <c r="R670" s="163" t="str">
        <f>MaKhoa</f>
        <v>KTVT</v>
      </c>
      <c r="S670" s="125" t="str">
        <f t="shared" si="12"/>
        <v>KTVT-KVKK</v>
      </c>
      <c r="T670" s="164"/>
      <c r="U670" s="164"/>
      <c r="V670" s="164"/>
      <c r="W670" s="164"/>
      <c r="X670" s="164"/>
      <c r="Y670" s="164"/>
      <c r="Z670" s="164"/>
      <c r="AA670" s="164"/>
      <c r="AB670" s="164"/>
      <c r="AC670" s="164"/>
      <c r="AD670" s="164"/>
      <c r="AE670" s="164"/>
      <c r="AF670" s="164"/>
      <c r="AG670" s="164"/>
      <c r="AH670" s="164"/>
      <c r="AI670" s="164"/>
      <c r="AJ670" s="164"/>
      <c r="AK670" s="164"/>
      <c r="AL670" s="164"/>
      <c r="AM670" s="164"/>
      <c r="AN670" s="164"/>
      <c r="AO670" s="164"/>
      <c r="AP670" s="164"/>
      <c r="AQ670" s="164"/>
      <c r="AR670" s="164"/>
      <c r="AS670" s="164"/>
      <c r="AT670" s="164"/>
      <c r="AU670" s="164"/>
      <c r="AV670" s="164"/>
      <c r="AW670" s="164"/>
      <c r="AX670" s="164"/>
      <c r="AY670" s="164"/>
      <c r="AZ670" s="164"/>
      <c r="BA670" s="164"/>
      <c r="BB670" s="164"/>
      <c r="BC670" s="164"/>
      <c r="BD670" s="164"/>
      <c r="BE670" s="164"/>
    </row>
    <row r="671" spans="1:57" x14ac:dyDescent="0.25">
      <c r="A671" s="126" t="s">
        <v>1880</v>
      </c>
      <c r="B671" s="126"/>
      <c r="C671" s="126"/>
      <c r="D671" s="126"/>
      <c r="E671" s="126"/>
      <c r="F671" s="127">
        <v>823</v>
      </c>
      <c r="G671" s="128" t="s">
        <v>1444</v>
      </c>
      <c r="H671" s="129">
        <v>8</v>
      </c>
      <c r="I671" s="130"/>
      <c r="J671" s="130"/>
      <c r="K671" s="130">
        <v>480</v>
      </c>
      <c r="L671" s="131">
        <v>0</v>
      </c>
      <c r="M671" s="161" t="s">
        <v>1511</v>
      </c>
      <c r="N671" s="162"/>
      <c r="O671" s="162" t="s">
        <v>1633</v>
      </c>
      <c r="P671" s="132" t="s">
        <v>1600</v>
      </c>
      <c r="Q671" s="163" t="str">
        <f>MaBM</f>
        <v>KVKK</v>
      </c>
      <c r="R671" s="163" t="str">
        <f>MaKhoa</f>
        <v>KTVT</v>
      </c>
      <c r="S671" s="125" t="str">
        <f t="shared" si="12"/>
        <v>KTVT-KVKK</v>
      </c>
      <c r="T671" s="164"/>
      <c r="U671" s="164"/>
      <c r="V671" s="164"/>
      <c r="W671" s="164"/>
      <c r="X671" s="164"/>
      <c r="Y671" s="164"/>
      <c r="Z671" s="164"/>
      <c r="AA671" s="164"/>
      <c r="AB671" s="164"/>
      <c r="AC671" s="164"/>
      <c r="AD671" s="164"/>
      <c r="AE671" s="164"/>
      <c r="AF671" s="164"/>
      <c r="AG671" s="164"/>
      <c r="AH671" s="164"/>
      <c r="AI671" s="164"/>
      <c r="AJ671" s="164"/>
      <c r="AK671" s="164"/>
      <c r="AL671" s="164"/>
      <c r="AM671" s="164"/>
      <c r="AN671" s="164"/>
      <c r="AO671" s="164"/>
      <c r="AP671" s="164"/>
      <c r="AQ671" s="164"/>
      <c r="AR671" s="164"/>
      <c r="AS671" s="164"/>
      <c r="AT671" s="164"/>
      <c r="AU671" s="164"/>
      <c r="AV671" s="164"/>
      <c r="AW671" s="164"/>
      <c r="AX671" s="164"/>
      <c r="AY671" s="164"/>
      <c r="AZ671" s="164"/>
      <c r="BA671" s="164"/>
      <c r="BB671" s="164"/>
      <c r="BC671" s="164"/>
      <c r="BD671" s="164"/>
      <c r="BE671" s="164"/>
    </row>
    <row r="672" spans="1:57" x14ac:dyDescent="0.25">
      <c r="A672" s="126" t="s">
        <v>301</v>
      </c>
      <c r="B672" s="126"/>
      <c r="C672" s="126"/>
      <c r="D672" s="126" t="s">
        <v>302</v>
      </c>
      <c r="E672" s="126"/>
      <c r="F672" s="127">
        <v>137</v>
      </c>
      <c r="G672" s="128" t="s">
        <v>303</v>
      </c>
      <c r="H672" s="129">
        <v>4</v>
      </c>
      <c r="I672" s="130">
        <v>60</v>
      </c>
      <c r="J672" s="130"/>
      <c r="K672" s="130"/>
      <c r="L672" s="131">
        <v>0</v>
      </c>
      <c r="M672" s="165" t="s">
        <v>1484</v>
      </c>
      <c r="N672" s="162">
        <v>90</v>
      </c>
      <c r="O672" s="162" t="s">
        <v>1633</v>
      </c>
      <c r="P672" s="132" t="s">
        <v>1600</v>
      </c>
      <c r="Q672" s="163" t="str">
        <f>MaBM</f>
        <v>KVKK</v>
      </c>
      <c r="R672" s="163" t="str">
        <f>MaKhoa</f>
        <v>KTVT</v>
      </c>
      <c r="S672" s="125" t="str">
        <f t="shared" si="12"/>
        <v>KTVT-KVKK</v>
      </c>
      <c r="T672" s="164"/>
      <c r="U672" s="164"/>
      <c r="V672" s="164"/>
      <c r="W672" s="164"/>
      <c r="X672" s="164"/>
      <c r="Y672" s="164"/>
      <c r="Z672" s="164"/>
      <c r="AA672" s="164"/>
      <c r="AB672" s="164"/>
      <c r="AC672" s="164"/>
      <c r="AD672" s="164"/>
      <c r="AE672" s="164"/>
      <c r="AF672" s="164"/>
      <c r="AG672" s="164"/>
      <c r="AH672" s="164" t="s">
        <v>20</v>
      </c>
      <c r="AI672" s="164"/>
      <c r="AJ672" s="164"/>
      <c r="AK672" s="164"/>
      <c r="AL672" s="164"/>
      <c r="AM672" s="164"/>
      <c r="AN672" s="164"/>
      <c r="AO672" s="164"/>
      <c r="AP672" s="164"/>
      <c r="AQ672" s="164"/>
      <c r="AR672" s="164"/>
      <c r="AS672" s="164"/>
      <c r="AT672" s="164"/>
      <c r="AU672" s="164"/>
      <c r="AV672" s="164"/>
      <c r="AW672" s="164"/>
      <c r="AX672" s="164"/>
      <c r="AY672" s="164"/>
      <c r="AZ672" s="164"/>
      <c r="BA672" s="164" t="s">
        <v>20</v>
      </c>
      <c r="BB672" s="164"/>
      <c r="BC672" s="164"/>
      <c r="BD672" s="164"/>
      <c r="BE672" s="164"/>
    </row>
    <row r="673" spans="1:57" x14ac:dyDescent="0.25">
      <c r="A673" s="126" t="s">
        <v>2029</v>
      </c>
      <c r="B673" s="126"/>
      <c r="C673" s="126"/>
      <c r="D673" s="126"/>
      <c r="E673" s="126"/>
      <c r="F673" s="127">
        <v>911</v>
      </c>
      <c r="G673" s="128" t="s">
        <v>303</v>
      </c>
      <c r="H673" s="129">
        <v>3</v>
      </c>
      <c r="I673" s="130">
        <v>45</v>
      </c>
      <c r="J673" s="130"/>
      <c r="K673" s="130"/>
      <c r="L673" s="131">
        <v>0</v>
      </c>
      <c r="M673" s="165" t="s">
        <v>1484</v>
      </c>
      <c r="N673" s="162">
        <v>90</v>
      </c>
      <c r="O673" s="162" t="s">
        <v>1633</v>
      </c>
      <c r="P673" s="132" t="s">
        <v>1600</v>
      </c>
      <c r="Q673" s="163" t="str">
        <f>MaBM</f>
        <v>KVKK</v>
      </c>
      <c r="R673" s="163" t="str">
        <f>MaKhoa</f>
        <v>KTVT</v>
      </c>
      <c r="S673" s="125" t="str">
        <f t="shared" si="12"/>
        <v>KTVT-KVKK</v>
      </c>
      <c r="T673" s="164"/>
      <c r="U673" s="164"/>
      <c r="V673" s="164"/>
      <c r="W673" s="164"/>
      <c r="X673" s="164"/>
      <c r="Y673" s="164"/>
      <c r="Z673" s="164"/>
      <c r="AA673" s="164"/>
      <c r="AB673" s="164"/>
      <c r="AC673" s="164"/>
      <c r="AD673" s="164"/>
      <c r="AE673" s="164"/>
      <c r="AF673" s="164"/>
      <c r="AG673" s="164"/>
      <c r="AH673" s="164"/>
      <c r="AI673" s="164"/>
      <c r="AJ673" s="164"/>
      <c r="AK673" s="164"/>
      <c r="AL673" s="164" t="s">
        <v>20</v>
      </c>
      <c r="AM673" s="164"/>
      <c r="AN673" s="164"/>
      <c r="AO673" s="164"/>
      <c r="AP673" s="164"/>
      <c r="AQ673" s="164"/>
      <c r="AR673" s="164"/>
      <c r="AS673" s="164"/>
      <c r="AT673" s="164"/>
      <c r="AU673" s="164"/>
      <c r="AV673" s="164"/>
      <c r="AW673" s="164"/>
      <c r="AX673" s="164"/>
      <c r="AY673" s="164"/>
      <c r="AZ673" s="164"/>
      <c r="BA673" s="164"/>
      <c r="BB673" s="164"/>
      <c r="BC673" s="164"/>
      <c r="BD673" s="164"/>
      <c r="BE673" s="164"/>
    </row>
    <row r="674" spans="1:57" x14ac:dyDescent="0.25">
      <c r="A674" s="126" t="s">
        <v>1000</v>
      </c>
      <c r="B674" s="126" t="s">
        <v>1000</v>
      </c>
      <c r="C674" s="126"/>
      <c r="D674" s="126"/>
      <c r="E674" s="126"/>
      <c r="F674" s="127">
        <v>506</v>
      </c>
      <c r="G674" s="128" t="s">
        <v>1001</v>
      </c>
      <c r="H674" s="129">
        <v>3</v>
      </c>
      <c r="I674" s="130">
        <v>4</v>
      </c>
      <c r="J674" s="130"/>
      <c r="K674" s="130"/>
      <c r="L674" s="131">
        <v>0</v>
      </c>
      <c r="M674" s="165" t="s">
        <v>1484</v>
      </c>
      <c r="N674" s="162">
        <v>90</v>
      </c>
      <c r="O674" s="162" t="s">
        <v>1633</v>
      </c>
      <c r="P674" s="132" t="s">
        <v>1600</v>
      </c>
      <c r="Q674" s="163" t="str">
        <f>MaBM</f>
        <v>KVKK</v>
      </c>
      <c r="R674" s="163" t="str">
        <f>MaKhoa</f>
        <v>KTVT</v>
      </c>
      <c r="S674" s="125" t="str">
        <f t="shared" si="12"/>
        <v>KTVT-KVKK</v>
      </c>
      <c r="T674" s="164"/>
      <c r="U674" s="164"/>
      <c r="V674" s="164"/>
      <c r="W674" s="164"/>
      <c r="X674" s="164"/>
      <c r="Y674" s="164"/>
      <c r="Z674" s="164"/>
      <c r="AA674" s="164"/>
      <c r="AB674" s="164"/>
      <c r="AC674" s="164"/>
      <c r="AD674" s="164"/>
      <c r="AE674" s="164"/>
      <c r="AF674" s="164"/>
      <c r="AG674" s="164"/>
      <c r="AH674" s="164"/>
      <c r="AI674" s="164"/>
      <c r="AJ674" s="164" t="s">
        <v>20</v>
      </c>
      <c r="AK674" s="164"/>
      <c r="AL674" s="164"/>
      <c r="AM674" s="164"/>
      <c r="AN674" s="164"/>
      <c r="AO674" s="164"/>
      <c r="AP674" s="164"/>
      <c r="AQ674" s="164"/>
      <c r="AR674" s="164"/>
      <c r="AS674" s="164"/>
      <c r="AT674" s="164"/>
      <c r="AU674" s="164"/>
      <c r="AV674" s="164"/>
      <c r="AW674" s="164"/>
      <c r="AX674" s="164"/>
      <c r="AY674" s="164"/>
      <c r="AZ674" s="164"/>
      <c r="BA674" s="164"/>
      <c r="BB674" s="164"/>
      <c r="BC674" s="164"/>
      <c r="BD674" s="164"/>
      <c r="BE674" s="164"/>
    </row>
    <row r="675" spans="1:57" x14ac:dyDescent="0.25">
      <c r="A675" s="126" t="s">
        <v>1194</v>
      </c>
      <c r="B675" s="126" t="s">
        <v>1751</v>
      </c>
      <c r="C675" s="126"/>
      <c r="D675" s="126" t="s">
        <v>1195</v>
      </c>
      <c r="E675" s="126" t="s">
        <v>1195</v>
      </c>
      <c r="F675" s="127">
        <v>596</v>
      </c>
      <c r="G675" s="128" t="s">
        <v>1196</v>
      </c>
      <c r="H675" s="129">
        <v>2</v>
      </c>
      <c r="I675" s="130">
        <v>30</v>
      </c>
      <c r="J675" s="130"/>
      <c r="K675" s="130"/>
      <c r="L675" s="131">
        <v>0</v>
      </c>
      <c r="M675" s="165" t="s">
        <v>1484</v>
      </c>
      <c r="N675" s="162">
        <v>90</v>
      </c>
      <c r="O675" s="162" t="s">
        <v>1633</v>
      </c>
      <c r="P675" s="132" t="s">
        <v>1600</v>
      </c>
      <c r="Q675" s="163" t="str">
        <f>MaBM</f>
        <v>KVKK</v>
      </c>
      <c r="R675" s="163" t="str">
        <f>MaKhoa</f>
        <v>KTVT</v>
      </c>
      <c r="S675" s="125" t="str">
        <f t="shared" si="12"/>
        <v>KTVT-KVKK</v>
      </c>
      <c r="T675" s="164"/>
      <c r="U675" s="164"/>
      <c r="V675" s="164"/>
      <c r="W675" s="164"/>
      <c r="X675" s="164"/>
      <c r="Y675" s="164"/>
      <c r="Z675" s="164"/>
      <c r="AA675" s="164"/>
      <c r="AB675" s="164"/>
      <c r="AC675" s="164"/>
      <c r="AD675" s="164"/>
      <c r="AE675" s="164"/>
      <c r="AF675" s="164"/>
      <c r="AG675" s="164" t="s">
        <v>21</v>
      </c>
      <c r="AH675" s="164"/>
      <c r="AI675" s="164"/>
      <c r="AJ675" s="164"/>
      <c r="AK675" s="164"/>
      <c r="AL675" s="164"/>
      <c r="AM675" s="164"/>
      <c r="AN675" s="164"/>
      <c r="AO675" s="164"/>
      <c r="AP675" s="164"/>
      <c r="AQ675" s="164"/>
      <c r="AR675" s="164"/>
      <c r="AS675" s="164"/>
      <c r="AT675" s="164"/>
      <c r="AU675" s="164"/>
      <c r="AV675" s="164"/>
      <c r="AW675" s="164"/>
      <c r="AX675" s="164"/>
      <c r="AY675" s="164"/>
      <c r="AZ675" s="164" t="s">
        <v>21</v>
      </c>
      <c r="BA675" s="164"/>
      <c r="BB675" s="164"/>
      <c r="BC675" s="164"/>
      <c r="BD675" s="164"/>
      <c r="BE675" s="164"/>
    </row>
    <row r="676" spans="1:57" x14ac:dyDescent="0.25">
      <c r="A676" s="126" t="s">
        <v>860</v>
      </c>
      <c r="B676" s="126" t="s">
        <v>1719</v>
      </c>
      <c r="C676" s="126"/>
      <c r="D676" s="126" t="s">
        <v>861</v>
      </c>
      <c r="E676" s="126" t="s">
        <v>861</v>
      </c>
      <c r="F676" s="127">
        <v>449</v>
      </c>
      <c r="G676" s="128" t="s">
        <v>862</v>
      </c>
      <c r="H676" s="129">
        <v>3</v>
      </c>
      <c r="I676" s="130">
        <v>45</v>
      </c>
      <c r="J676" s="130"/>
      <c r="K676" s="130"/>
      <c r="L676" s="131">
        <v>0</v>
      </c>
      <c r="M676" s="165" t="s">
        <v>1484</v>
      </c>
      <c r="N676" s="162">
        <v>90</v>
      </c>
      <c r="O676" s="162" t="s">
        <v>1633</v>
      </c>
      <c r="P676" s="132" t="s">
        <v>1600</v>
      </c>
      <c r="Q676" s="163" t="str">
        <f>MaBM</f>
        <v>KVKK</v>
      </c>
      <c r="R676" s="163" t="str">
        <f>MaKhoa</f>
        <v>KTVT</v>
      </c>
      <c r="S676" s="125" t="str">
        <f t="shared" si="12"/>
        <v>KTVT-KVKK</v>
      </c>
      <c r="T676" s="164"/>
      <c r="U676" s="164"/>
      <c r="V676" s="164"/>
      <c r="W676" s="164"/>
      <c r="X676" s="164"/>
      <c r="Y676" s="164"/>
      <c r="Z676" s="164"/>
      <c r="AA676" s="164"/>
      <c r="AB676" s="164"/>
      <c r="AC676" s="164"/>
      <c r="AD676" s="164"/>
      <c r="AE676" s="164"/>
      <c r="AF676" s="164"/>
      <c r="AG676" s="164" t="s">
        <v>20</v>
      </c>
      <c r="AH676" s="164"/>
      <c r="AI676" s="164"/>
      <c r="AJ676" s="164"/>
      <c r="AK676" s="164"/>
      <c r="AL676" s="164"/>
      <c r="AM676" s="164"/>
      <c r="AN676" s="164"/>
      <c r="AO676" s="164"/>
      <c r="AP676" s="164"/>
      <c r="AQ676" s="164"/>
      <c r="AR676" s="164"/>
      <c r="AS676" s="164"/>
      <c r="AT676" s="164"/>
      <c r="AU676" s="164"/>
      <c r="AV676" s="164"/>
      <c r="AW676" s="164"/>
      <c r="AX676" s="164"/>
      <c r="AY676" s="164"/>
      <c r="AZ676" s="164" t="s">
        <v>20</v>
      </c>
      <c r="BA676" s="164"/>
      <c r="BB676" s="164"/>
      <c r="BC676" s="164"/>
      <c r="BD676" s="164"/>
      <c r="BE676" s="164"/>
    </row>
    <row r="677" spans="1:57" x14ac:dyDescent="0.25">
      <c r="A677" s="126" t="s">
        <v>1634</v>
      </c>
      <c r="B677" s="126"/>
      <c r="C677" s="126"/>
      <c r="D677" s="126" t="s">
        <v>304</v>
      </c>
      <c r="E677" s="126"/>
      <c r="F677" s="127">
        <v>138</v>
      </c>
      <c r="G677" s="128" t="s">
        <v>305</v>
      </c>
      <c r="H677" s="129">
        <v>3</v>
      </c>
      <c r="I677" s="130">
        <v>45</v>
      </c>
      <c r="J677" s="130"/>
      <c r="K677" s="130"/>
      <c r="L677" s="131">
        <v>0</v>
      </c>
      <c r="M677" s="165" t="s">
        <v>1484</v>
      </c>
      <c r="N677" s="162">
        <v>90</v>
      </c>
      <c r="O677" s="162" t="s">
        <v>1633</v>
      </c>
      <c r="P677" s="132" t="s">
        <v>1600</v>
      </c>
      <c r="Q677" s="163" t="str">
        <f>MaBM</f>
        <v>KVKK</v>
      </c>
      <c r="R677" s="163" t="str">
        <f>MaKhoa</f>
        <v>KTVT</v>
      </c>
      <c r="S677" s="125" t="str">
        <f t="shared" si="12"/>
        <v>KTVT-KVKK</v>
      </c>
      <c r="T677" s="164"/>
      <c r="U677" s="164"/>
      <c r="V677" s="164"/>
      <c r="W677" s="164"/>
      <c r="X677" s="164"/>
      <c r="Y677" s="164"/>
      <c r="Z677" s="164"/>
      <c r="AA677" s="164"/>
      <c r="AB677" s="164"/>
      <c r="AC677" s="164"/>
      <c r="AD677" s="164"/>
      <c r="AE677" s="164"/>
      <c r="AF677" s="164"/>
      <c r="AG677" s="164"/>
      <c r="AH677" s="164"/>
      <c r="AI677" s="164"/>
      <c r="AJ677" s="164"/>
      <c r="AK677" s="164"/>
      <c r="AL677" s="164"/>
      <c r="AM677" s="164"/>
      <c r="AN677" s="164"/>
      <c r="AO677" s="164"/>
      <c r="AP677" s="164"/>
      <c r="AQ677" s="164"/>
      <c r="AR677" s="164"/>
      <c r="AS677" s="164"/>
      <c r="AT677" s="164"/>
      <c r="AU677" s="164"/>
      <c r="AV677" s="164"/>
      <c r="AW677" s="164"/>
      <c r="AX677" s="164"/>
      <c r="AY677" s="164"/>
      <c r="AZ677" s="164"/>
      <c r="BA677" s="164"/>
      <c r="BB677" s="164"/>
      <c r="BC677" s="164"/>
      <c r="BD677" s="164"/>
      <c r="BE677" s="164"/>
    </row>
    <row r="678" spans="1:57" x14ac:dyDescent="0.25">
      <c r="A678" s="126"/>
      <c r="B678" s="126" t="s">
        <v>854</v>
      </c>
      <c r="C678" s="126"/>
      <c r="D678" s="126"/>
      <c r="E678" s="126" t="s">
        <v>855</v>
      </c>
      <c r="F678" s="127">
        <v>446</v>
      </c>
      <c r="G678" s="128" t="s">
        <v>305</v>
      </c>
      <c r="H678" s="129">
        <v>2</v>
      </c>
      <c r="I678" s="130">
        <v>30</v>
      </c>
      <c r="J678" s="130"/>
      <c r="K678" s="130"/>
      <c r="L678" s="131">
        <v>0</v>
      </c>
      <c r="M678" s="165" t="s">
        <v>1484</v>
      </c>
      <c r="N678" s="162">
        <v>90</v>
      </c>
      <c r="O678" s="162" t="s">
        <v>1633</v>
      </c>
      <c r="P678" s="132" t="s">
        <v>1600</v>
      </c>
      <c r="Q678" s="163" t="str">
        <f>MaBM</f>
        <v>KVKK</v>
      </c>
      <c r="R678" s="163" t="str">
        <f>MaKhoa</f>
        <v>KTVT</v>
      </c>
      <c r="S678" s="125" t="str">
        <f t="shared" si="12"/>
        <v>KTVT-KVKK</v>
      </c>
      <c r="T678" s="164"/>
      <c r="U678" s="164"/>
      <c r="V678" s="164"/>
      <c r="W678" s="164"/>
      <c r="X678" s="164"/>
      <c r="Y678" s="164"/>
      <c r="Z678" s="164"/>
      <c r="AA678" s="164"/>
      <c r="AB678" s="164"/>
      <c r="AC678" s="164"/>
      <c r="AD678" s="164"/>
      <c r="AE678" s="164"/>
      <c r="AF678" s="164"/>
      <c r="AG678" s="164"/>
      <c r="AH678" s="164"/>
      <c r="AI678" s="164"/>
      <c r="AJ678" s="164"/>
      <c r="AK678" s="164"/>
      <c r="AL678" s="164"/>
      <c r="AM678" s="164"/>
      <c r="AN678" s="164"/>
      <c r="AO678" s="164"/>
      <c r="AP678" s="164"/>
      <c r="AQ678" s="164"/>
      <c r="AR678" s="164"/>
      <c r="AS678" s="164"/>
      <c r="AT678" s="164"/>
      <c r="AU678" s="164"/>
      <c r="AV678" s="164"/>
      <c r="AW678" s="164"/>
      <c r="AX678" s="164"/>
      <c r="AY678" s="164"/>
      <c r="AZ678" s="164"/>
      <c r="BA678" s="164"/>
      <c r="BB678" s="164"/>
      <c r="BC678" s="164"/>
      <c r="BD678" s="164"/>
      <c r="BE678" s="164"/>
    </row>
    <row r="679" spans="1:57" x14ac:dyDescent="0.25">
      <c r="A679" s="126" t="s">
        <v>845</v>
      </c>
      <c r="B679" s="126"/>
      <c r="C679" s="126"/>
      <c r="D679" s="126" t="s">
        <v>846</v>
      </c>
      <c r="E679" s="126"/>
      <c r="F679" s="127">
        <v>443</v>
      </c>
      <c r="G679" s="128" t="s">
        <v>847</v>
      </c>
      <c r="H679" s="129">
        <v>3</v>
      </c>
      <c r="I679" s="130">
        <v>45</v>
      </c>
      <c r="J679" s="130"/>
      <c r="K679" s="130"/>
      <c r="L679" s="131">
        <v>0</v>
      </c>
      <c r="M679" s="165" t="s">
        <v>1484</v>
      </c>
      <c r="N679" s="162">
        <v>90</v>
      </c>
      <c r="O679" s="162" t="s">
        <v>1633</v>
      </c>
      <c r="P679" s="132" t="s">
        <v>1600</v>
      </c>
      <c r="Q679" s="163" t="str">
        <f>MaBM</f>
        <v>KVKK</v>
      </c>
      <c r="R679" s="163" t="str">
        <f>MaKhoa</f>
        <v>KTVT</v>
      </c>
      <c r="S679" s="125" t="str">
        <f t="shared" si="12"/>
        <v>KTVT-KVKK</v>
      </c>
      <c r="T679" s="164"/>
      <c r="U679" s="164"/>
      <c r="V679" s="164"/>
      <c r="W679" s="164"/>
      <c r="X679" s="164"/>
      <c r="Y679" s="164"/>
      <c r="Z679" s="164"/>
      <c r="AA679" s="164"/>
      <c r="AB679" s="164"/>
      <c r="AC679" s="164"/>
      <c r="AD679" s="164"/>
      <c r="AE679" s="164"/>
      <c r="AF679" s="164"/>
      <c r="AG679" s="164" t="s">
        <v>20</v>
      </c>
      <c r="AH679" s="164"/>
      <c r="AI679" s="164"/>
      <c r="AJ679" s="164"/>
      <c r="AK679" s="164"/>
      <c r="AL679" s="164"/>
      <c r="AM679" s="164"/>
      <c r="AN679" s="164"/>
      <c r="AO679" s="164"/>
      <c r="AP679" s="164"/>
      <c r="AQ679" s="164"/>
      <c r="AR679" s="164"/>
      <c r="AS679" s="164"/>
      <c r="AT679" s="164"/>
      <c r="AU679" s="164"/>
      <c r="AV679" s="164"/>
      <c r="AW679" s="164"/>
      <c r="AX679" s="164"/>
      <c r="AY679" s="164"/>
      <c r="AZ679" s="164" t="s">
        <v>20</v>
      </c>
      <c r="BA679" s="164"/>
      <c r="BB679" s="164"/>
      <c r="BC679" s="164"/>
      <c r="BD679" s="164"/>
      <c r="BE679" s="164"/>
    </row>
    <row r="680" spans="1:57" x14ac:dyDescent="0.25">
      <c r="A680" s="126" t="s">
        <v>848</v>
      </c>
      <c r="B680" s="126"/>
      <c r="C680" s="126"/>
      <c r="D680" s="126" t="s">
        <v>849</v>
      </c>
      <c r="E680" s="126"/>
      <c r="F680" s="127">
        <v>444</v>
      </c>
      <c r="G680" s="128" t="s">
        <v>850</v>
      </c>
      <c r="H680" s="129">
        <v>3</v>
      </c>
      <c r="I680" s="130">
        <v>45</v>
      </c>
      <c r="J680" s="130"/>
      <c r="K680" s="130"/>
      <c r="L680" s="131">
        <v>0</v>
      </c>
      <c r="M680" s="165" t="s">
        <v>1484</v>
      </c>
      <c r="N680" s="162">
        <v>90</v>
      </c>
      <c r="O680" s="162" t="s">
        <v>1633</v>
      </c>
      <c r="P680" s="132" t="s">
        <v>1600</v>
      </c>
      <c r="Q680" s="163" t="str">
        <f>MaBM</f>
        <v>KVKK</v>
      </c>
      <c r="R680" s="163" t="str">
        <f>MaKhoa</f>
        <v>KTVT</v>
      </c>
      <c r="S680" s="125" t="str">
        <f t="shared" si="12"/>
        <v>KTVT-KVKK</v>
      </c>
      <c r="T680" s="164"/>
      <c r="U680" s="164"/>
      <c r="V680" s="164"/>
      <c r="W680" s="164"/>
      <c r="X680" s="164"/>
      <c r="Y680" s="164"/>
      <c r="Z680" s="164"/>
      <c r="AA680" s="164"/>
      <c r="AB680" s="164"/>
      <c r="AC680" s="164"/>
      <c r="AD680" s="164"/>
      <c r="AE680" s="164"/>
      <c r="AF680" s="164"/>
      <c r="AG680" s="164" t="s">
        <v>20</v>
      </c>
      <c r="AH680" s="164"/>
      <c r="AI680" s="164"/>
      <c r="AJ680" s="164"/>
      <c r="AK680" s="164"/>
      <c r="AL680" s="164"/>
      <c r="AM680" s="164"/>
      <c r="AN680" s="164"/>
      <c r="AO680" s="164"/>
      <c r="AP680" s="164"/>
      <c r="AQ680" s="164"/>
      <c r="AR680" s="164"/>
      <c r="AS680" s="164"/>
      <c r="AT680" s="164"/>
      <c r="AU680" s="164"/>
      <c r="AV680" s="164"/>
      <c r="AW680" s="164"/>
      <c r="AX680" s="164"/>
      <c r="AY680" s="164"/>
      <c r="AZ680" s="164" t="s">
        <v>20</v>
      </c>
      <c r="BA680" s="164"/>
      <c r="BB680" s="164"/>
      <c r="BC680" s="164"/>
      <c r="BD680" s="164"/>
      <c r="BE680" s="164"/>
    </row>
    <row r="681" spans="1:57" x14ac:dyDescent="0.25">
      <c r="A681" s="126" t="s">
        <v>851</v>
      </c>
      <c r="B681" s="126"/>
      <c r="C681" s="126"/>
      <c r="D681" s="126" t="s">
        <v>852</v>
      </c>
      <c r="E681" s="126"/>
      <c r="F681" s="127">
        <v>445</v>
      </c>
      <c r="G681" s="128" t="s">
        <v>853</v>
      </c>
      <c r="H681" s="129">
        <v>3</v>
      </c>
      <c r="I681" s="130">
        <v>45</v>
      </c>
      <c r="J681" s="130"/>
      <c r="K681" s="130"/>
      <c r="L681" s="131">
        <v>0</v>
      </c>
      <c r="M681" s="165" t="s">
        <v>1484</v>
      </c>
      <c r="N681" s="162">
        <v>90</v>
      </c>
      <c r="O681" s="162" t="s">
        <v>1633</v>
      </c>
      <c r="P681" s="132" t="s">
        <v>1600</v>
      </c>
      <c r="Q681" s="163" t="str">
        <f>MaBM</f>
        <v>KVKK</v>
      </c>
      <c r="R681" s="163" t="str">
        <f>MaKhoa</f>
        <v>KTVT</v>
      </c>
      <c r="S681" s="125" t="str">
        <f t="shared" si="12"/>
        <v>KTVT-KVKK</v>
      </c>
      <c r="T681" s="164"/>
      <c r="U681" s="164"/>
      <c r="V681" s="164"/>
      <c r="W681" s="164"/>
      <c r="X681" s="164"/>
      <c r="Y681" s="164"/>
      <c r="Z681" s="164"/>
      <c r="AA681" s="164"/>
      <c r="AB681" s="164"/>
      <c r="AC681" s="164"/>
      <c r="AD681" s="164"/>
      <c r="AE681" s="164"/>
      <c r="AF681" s="164"/>
      <c r="AG681" s="164" t="s">
        <v>20</v>
      </c>
      <c r="AH681" s="164"/>
      <c r="AI681" s="164"/>
      <c r="AJ681" s="164"/>
      <c r="AK681" s="164"/>
      <c r="AL681" s="164"/>
      <c r="AM681" s="164"/>
      <c r="AN681" s="164"/>
      <c r="AO681" s="164"/>
      <c r="AP681" s="164"/>
      <c r="AQ681" s="164"/>
      <c r="AR681" s="164"/>
      <c r="AS681" s="164"/>
      <c r="AT681" s="164"/>
      <c r="AU681" s="164"/>
      <c r="AV681" s="164"/>
      <c r="AW681" s="164"/>
      <c r="AX681" s="164"/>
      <c r="AY681" s="164"/>
      <c r="AZ681" s="164" t="s">
        <v>20</v>
      </c>
      <c r="BA681" s="164"/>
      <c r="BB681" s="164"/>
      <c r="BC681" s="164"/>
      <c r="BD681" s="164"/>
      <c r="BE681" s="164"/>
    </row>
    <row r="682" spans="1:57" x14ac:dyDescent="0.25">
      <c r="A682" s="126" t="s">
        <v>856</v>
      </c>
      <c r="B682" s="126" t="s">
        <v>856</v>
      </c>
      <c r="C682" s="126"/>
      <c r="D682" s="126"/>
      <c r="E682" s="126"/>
      <c r="F682" s="127">
        <v>447</v>
      </c>
      <c r="G682" s="128" t="s">
        <v>857</v>
      </c>
      <c r="H682" s="129">
        <v>3</v>
      </c>
      <c r="I682" s="130">
        <v>45</v>
      </c>
      <c r="J682" s="130"/>
      <c r="K682" s="130"/>
      <c r="L682" s="131">
        <v>0</v>
      </c>
      <c r="M682" s="165" t="s">
        <v>1484</v>
      </c>
      <c r="N682" s="162">
        <v>90</v>
      </c>
      <c r="O682" s="162" t="s">
        <v>1633</v>
      </c>
      <c r="P682" s="132" t="s">
        <v>1600</v>
      </c>
      <c r="Q682" s="163" t="str">
        <f>MaBM</f>
        <v>KVKK</v>
      </c>
      <c r="R682" s="163" t="str">
        <f>MaKhoa</f>
        <v>KTVT</v>
      </c>
      <c r="S682" s="125" t="str">
        <f t="shared" si="12"/>
        <v>KTVT-KVKK</v>
      </c>
      <c r="T682" s="164"/>
      <c r="U682" s="164"/>
      <c r="V682" s="164"/>
      <c r="W682" s="164"/>
      <c r="X682" s="164"/>
      <c r="Y682" s="164"/>
      <c r="Z682" s="164"/>
      <c r="AA682" s="164"/>
      <c r="AB682" s="164"/>
      <c r="AC682" s="164"/>
      <c r="AD682" s="164"/>
      <c r="AE682" s="164"/>
      <c r="AF682" s="164"/>
      <c r="AG682" s="164" t="s">
        <v>20</v>
      </c>
      <c r="AH682" s="164"/>
      <c r="AI682" s="164"/>
      <c r="AJ682" s="164"/>
      <c r="AK682" s="164"/>
      <c r="AL682" s="164"/>
      <c r="AM682" s="164"/>
      <c r="AN682" s="164"/>
      <c r="AO682" s="164"/>
      <c r="AP682" s="164"/>
      <c r="AQ682" s="164"/>
      <c r="AR682" s="164"/>
      <c r="AS682" s="164"/>
      <c r="AT682" s="164"/>
      <c r="AU682" s="164"/>
      <c r="AV682" s="164"/>
      <c r="AW682" s="164"/>
      <c r="AX682" s="164"/>
      <c r="AY682" s="164"/>
      <c r="AZ682" s="164"/>
      <c r="BA682" s="164"/>
      <c r="BB682" s="164"/>
      <c r="BC682" s="164"/>
      <c r="BD682" s="164"/>
      <c r="BE682" s="164"/>
    </row>
    <row r="683" spans="1:57" x14ac:dyDescent="0.25">
      <c r="A683" s="126" t="s">
        <v>870</v>
      </c>
      <c r="B683" s="126" t="s">
        <v>867</v>
      </c>
      <c r="C683" s="126"/>
      <c r="D683" s="126" t="s">
        <v>871</v>
      </c>
      <c r="E683" s="126" t="s">
        <v>871</v>
      </c>
      <c r="F683" s="127">
        <v>452</v>
      </c>
      <c r="G683" s="128" t="s">
        <v>872</v>
      </c>
      <c r="H683" s="129">
        <v>2</v>
      </c>
      <c r="I683" s="130">
        <v>30</v>
      </c>
      <c r="J683" s="130"/>
      <c r="K683" s="130"/>
      <c r="L683" s="131">
        <v>0</v>
      </c>
      <c r="M683" s="165" t="s">
        <v>1484</v>
      </c>
      <c r="N683" s="162">
        <v>75</v>
      </c>
      <c r="O683" s="162" t="s">
        <v>1633</v>
      </c>
      <c r="P683" s="132" t="s">
        <v>1600</v>
      </c>
      <c r="Q683" s="163" t="str">
        <f>MaBM</f>
        <v>KVKK</v>
      </c>
      <c r="R683" s="163" t="str">
        <f>MaKhoa</f>
        <v>KTVT</v>
      </c>
      <c r="S683" s="125" t="str">
        <f t="shared" si="12"/>
        <v>KTVT-KVKK</v>
      </c>
      <c r="T683" s="164"/>
      <c r="U683" s="164"/>
      <c r="V683" s="164"/>
      <c r="W683" s="164"/>
      <c r="X683" s="164"/>
      <c r="Y683" s="164"/>
      <c r="Z683" s="164"/>
      <c r="AA683" s="164"/>
      <c r="AB683" s="164"/>
      <c r="AC683" s="164"/>
      <c r="AD683" s="164"/>
      <c r="AE683" s="164"/>
      <c r="AF683" s="164"/>
      <c r="AG683" s="164" t="s">
        <v>20</v>
      </c>
      <c r="AH683" s="164"/>
      <c r="AI683" s="164"/>
      <c r="AJ683" s="164"/>
      <c r="AK683" s="164"/>
      <c r="AL683" s="164"/>
      <c r="AM683" s="164"/>
      <c r="AN683" s="164"/>
      <c r="AO683" s="164"/>
      <c r="AP683" s="164"/>
      <c r="AQ683" s="164"/>
      <c r="AR683" s="164"/>
      <c r="AS683" s="164"/>
      <c r="AT683" s="164"/>
      <c r="AU683" s="164"/>
      <c r="AV683" s="164"/>
      <c r="AW683" s="164"/>
      <c r="AX683" s="164"/>
      <c r="AY683" s="164"/>
      <c r="AZ683" s="164" t="s">
        <v>20</v>
      </c>
      <c r="BA683" s="164"/>
      <c r="BB683" s="164"/>
      <c r="BC683" s="164"/>
      <c r="BD683" s="164"/>
      <c r="BE683" s="164"/>
    </row>
    <row r="684" spans="1:57" x14ac:dyDescent="0.25">
      <c r="A684" s="126" t="s">
        <v>1200</v>
      </c>
      <c r="B684" s="126" t="s">
        <v>1200</v>
      </c>
      <c r="C684" s="126"/>
      <c r="D684" s="126" t="s">
        <v>1201</v>
      </c>
      <c r="E684" s="126" t="s">
        <v>1201</v>
      </c>
      <c r="F684" s="127">
        <v>598</v>
      </c>
      <c r="G684" s="128" t="s">
        <v>1202</v>
      </c>
      <c r="H684" s="129">
        <v>2</v>
      </c>
      <c r="I684" s="130">
        <v>30</v>
      </c>
      <c r="J684" s="130"/>
      <c r="K684" s="130"/>
      <c r="L684" s="131">
        <v>0</v>
      </c>
      <c r="M684" s="165" t="s">
        <v>1484</v>
      </c>
      <c r="N684" s="162">
        <v>75</v>
      </c>
      <c r="O684" s="162" t="s">
        <v>1633</v>
      </c>
      <c r="P684" s="132" t="s">
        <v>1600</v>
      </c>
      <c r="Q684" s="163" t="str">
        <f>MaBM</f>
        <v>KVKK</v>
      </c>
      <c r="R684" s="163" t="str">
        <f>MaKhoa</f>
        <v>KTVT</v>
      </c>
      <c r="S684" s="125" t="str">
        <f t="shared" si="12"/>
        <v>KTVT-KVKK</v>
      </c>
      <c r="T684" s="164"/>
      <c r="U684" s="164"/>
      <c r="V684" s="164"/>
      <c r="W684" s="164"/>
      <c r="X684" s="164"/>
      <c r="Y684" s="164"/>
      <c r="Z684" s="164"/>
      <c r="AA684" s="164"/>
      <c r="AB684" s="164"/>
      <c r="AC684" s="164"/>
      <c r="AD684" s="164"/>
      <c r="AE684" s="164"/>
      <c r="AF684" s="164"/>
      <c r="AG684" s="164" t="s">
        <v>21</v>
      </c>
      <c r="AH684" s="164"/>
      <c r="AI684" s="164"/>
      <c r="AJ684" s="164"/>
      <c r="AK684" s="164"/>
      <c r="AL684" s="164"/>
      <c r="AM684" s="164"/>
      <c r="AN684" s="164"/>
      <c r="AO684" s="164"/>
      <c r="AP684" s="164"/>
      <c r="AQ684" s="164"/>
      <c r="AR684" s="164"/>
      <c r="AS684" s="164"/>
      <c r="AT684" s="164"/>
      <c r="AU684" s="164"/>
      <c r="AV684" s="164"/>
      <c r="AW684" s="164"/>
      <c r="AX684" s="164"/>
      <c r="AY684" s="164"/>
      <c r="AZ684" s="164" t="s">
        <v>21</v>
      </c>
      <c r="BA684" s="164"/>
      <c r="BB684" s="164"/>
      <c r="BC684" s="164"/>
      <c r="BD684" s="164"/>
      <c r="BE684" s="164"/>
    </row>
    <row r="685" spans="1:57" x14ac:dyDescent="0.25">
      <c r="A685" s="126" t="s">
        <v>873</v>
      </c>
      <c r="B685" s="126" t="s">
        <v>867</v>
      </c>
      <c r="C685" s="126"/>
      <c r="D685" s="126" t="s">
        <v>874</v>
      </c>
      <c r="E685" s="126" t="s">
        <v>874</v>
      </c>
      <c r="F685" s="127">
        <v>453</v>
      </c>
      <c r="G685" s="128" t="s">
        <v>875</v>
      </c>
      <c r="H685" s="129">
        <v>2</v>
      </c>
      <c r="I685" s="130">
        <v>30</v>
      </c>
      <c r="J685" s="130"/>
      <c r="K685" s="130"/>
      <c r="L685" s="131">
        <v>0</v>
      </c>
      <c r="M685" s="165" t="s">
        <v>1484</v>
      </c>
      <c r="N685" s="162">
        <v>90</v>
      </c>
      <c r="O685" s="162" t="s">
        <v>1633</v>
      </c>
      <c r="P685" s="132" t="s">
        <v>1600</v>
      </c>
      <c r="Q685" s="163" t="str">
        <f>MaBM</f>
        <v>KVKK</v>
      </c>
      <c r="R685" s="163" t="str">
        <f>MaKhoa</f>
        <v>KTVT</v>
      </c>
      <c r="S685" s="125" t="str">
        <f t="shared" si="12"/>
        <v>KTVT-KVKK</v>
      </c>
      <c r="T685" s="164"/>
      <c r="U685" s="164"/>
      <c r="V685" s="164"/>
      <c r="W685" s="164"/>
      <c r="X685" s="164"/>
      <c r="Y685" s="164"/>
      <c r="Z685" s="164"/>
      <c r="AA685" s="164"/>
      <c r="AB685" s="164"/>
      <c r="AC685" s="164"/>
      <c r="AD685" s="164"/>
      <c r="AE685" s="164"/>
      <c r="AF685" s="164"/>
      <c r="AG685" s="164" t="s">
        <v>20</v>
      </c>
      <c r="AH685" s="164"/>
      <c r="AI685" s="164"/>
      <c r="AJ685" s="164"/>
      <c r="AK685" s="164"/>
      <c r="AL685" s="164"/>
      <c r="AM685" s="164"/>
      <c r="AN685" s="164"/>
      <c r="AO685" s="164"/>
      <c r="AP685" s="164"/>
      <c r="AQ685" s="164"/>
      <c r="AR685" s="164"/>
      <c r="AS685" s="164"/>
      <c r="AT685" s="164"/>
      <c r="AU685" s="164"/>
      <c r="AV685" s="164"/>
      <c r="AW685" s="164"/>
      <c r="AX685" s="164"/>
      <c r="AY685" s="164"/>
      <c r="AZ685" s="164" t="s">
        <v>20</v>
      </c>
      <c r="BA685" s="164"/>
      <c r="BB685" s="164"/>
      <c r="BC685" s="164"/>
      <c r="BD685" s="164"/>
      <c r="BE685" s="164"/>
    </row>
    <row r="686" spans="1:57" x14ac:dyDescent="0.25">
      <c r="A686" s="126" t="s">
        <v>882</v>
      </c>
      <c r="B686" s="126" t="s">
        <v>882</v>
      </c>
      <c r="C686" s="126"/>
      <c r="D686" s="126"/>
      <c r="E686" s="126"/>
      <c r="F686" s="127">
        <v>456</v>
      </c>
      <c r="G686" s="128" t="s">
        <v>883</v>
      </c>
      <c r="H686" s="129">
        <v>3</v>
      </c>
      <c r="I686" s="130">
        <v>45</v>
      </c>
      <c r="J686" s="130"/>
      <c r="K686" s="130"/>
      <c r="L686" s="131">
        <v>0</v>
      </c>
      <c r="M686" s="165" t="s">
        <v>1484</v>
      </c>
      <c r="N686" s="162">
        <v>90</v>
      </c>
      <c r="O686" s="162" t="s">
        <v>1633</v>
      </c>
      <c r="P686" s="132" t="s">
        <v>1600</v>
      </c>
      <c r="Q686" s="163" t="str">
        <f>MaBM</f>
        <v>KVKK</v>
      </c>
      <c r="R686" s="163" t="str">
        <f>MaKhoa</f>
        <v>KTVT</v>
      </c>
      <c r="S686" s="125" t="str">
        <f t="shared" si="12"/>
        <v>KTVT-KVKK</v>
      </c>
      <c r="T686" s="164"/>
      <c r="U686" s="164"/>
      <c r="V686" s="164"/>
      <c r="W686" s="164"/>
      <c r="X686" s="164"/>
      <c r="Y686" s="164"/>
      <c r="Z686" s="164"/>
      <c r="AA686" s="164"/>
      <c r="AB686" s="164"/>
      <c r="AC686" s="164"/>
      <c r="AD686" s="164"/>
      <c r="AE686" s="164"/>
      <c r="AF686" s="164"/>
      <c r="AG686" s="164" t="s">
        <v>20</v>
      </c>
      <c r="AH686" s="164"/>
      <c r="AI686" s="164"/>
      <c r="AJ686" s="164"/>
      <c r="AK686" s="164"/>
      <c r="AL686" s="164"/>
      <c r="AM686" s="164"/>
      <c r="AN686" s="164"/>
      <c r="AO686" s="164"/>
      <c r="AP686" s="164"/>
      <c r="AQ686" s="164"/>
      <c r="AR686" s="164"/>
      <c r="AS686" s="164"/>
      <c r="AT686" s="164"/>
      <c r="AU686" s="164"/>
      <c r="AV686" s="164"/>
      <c r="AW686" s="164"/>
      <c r="AX686" s="164"/>
      <c r="AY686" s="164"/>
      <c r="AZ686" s="164"/>
      <c r="BA686" s="164"/>
      <c r="BB686" s="164"/>
      <c r="BC686" s="164"/>
      <c r="BD686" s="164"/>
      <c r="BE686" s="164"/>
    </row>
    <row r="687" spans="1:57" x14ac:dyDescent="0.25">
      <c r="A687" s="126" t="s">
        <v>290</v>
      </c>
      <c r="B687" s="126" t="s">
        <v>290</v>
      </c>
      <c r="C687" s="126"/>
      <c r="D687" s="126" t="s">
        <v>291</v>
      </c>
      <c r="E687" s="126" t="s">
        <v>291</v>
      </c>
      <c r="F687" s="127">
        <v>133</v>
      </c>
      <c r="G687" s="128" t="s">
        <v>292</v>
      </c>
      <c r="H687" s="129">
        <v>3</v>
      </c>
      <c r="I687" s="130">
        <v>45</v>
      </c>
      <c r="J687" s="130"/>
      <c r="K687" s="130"/>
      <c r="L687" s="131">
        <v>0</v>
      </c>
      <c r="M687" s="165" t="s">
        <v>1484</v>
      </c>
      <c r="N687" s="162">
        <v>90</v>
      </c>
      <c r="O687" s="162" t="s">
        <v>1633</v>
      </c>
      <c r="P687" s="132" t="s">
        <v>1600</v>
      </c>
      <c r="Q687" s="163" t="str">
        <f>MaBM</f>
        <v>KVKK</v>
      </c>
      <c r="R687" s="163" t="str">
        <f>MaKhoa</f>
        <v>KTVT</v>
      </c>
      <c r="S687" s="125" t="str">
        <f t="shared" si="12"/>
        <v>KTVT-KVKK</v>
      </c>
      <c r="T687" s="164"/>
      <c r="U687" s="164"/>
      <c r="V687" s="164"/>
      <c r="W687" s="164"/>
      <c r="X687" s="164"/>
      <c r="Y687" s="164"/>
      <c r="Z687" s="164"/>
      <c r="AA687" s="164"/>
      <c r="AB687" s="164"/>
      <c r="AC687" s="164"/>
      <c r="AD687" s="164"/>
      <c r="AE687" s="164"/>
      <c r="AF687" s="164"/>
      <c r="AG687" s="164" t="s">
        <v>20</v>
      </c>
      <c r="AH687" s="164"/>
      <c r="AI687" s="164"/>
      <c r="AJ687" s="164"/>
      <c r="AK687" s="164"/>
      <c r="AL687" s="164"/>
      <c r="AM687" s="164"/>
      <c r="AN687" s="164"/>
      <c r="AO687" s="164"/>
      <c r="AP687" s="164"/>
      <c r="AQ687" s="164"/>
      <c r="AR687" s="164"/>
      <c r="AS687" s="164"/>
      <c r="AT687" s="164"/>
      <c r="AU687" s="164"/>
      <c r="AV687" s="164"/>
      <c r="AW687" s="164"/>
      <c r="AX687" s="164"/>
      <c r="AY687" s="164"/>
      <c r="AZ687" s="164" t="s">
        <v>20</v>
      </c>
      <c r="BA687" s="164"/>
      <c r="BB687" s="164"/>
      <c r="BC687" s="164"/>
      <c r="BD687" s="164"/>
      <c r="BE687" s="164"/>
    </row>
    <row r="688" spans="1:57" x14ac:dyDescent="0.25">
      <c r="A688" s="126" t="s">
        <v>1871</v>
      </c>
      <c r="B688" s="126"/>
      <c r="C688" s="126"/>
      <c r="D688" s="126"/>
      <c r="E688" s="126"/>
      <c r="F688" s="127">
        <v>818</v>
      </c>
      <c r="G688" s="128" t="s">
        <v>1872</v>
      </c>
      <c r="H688" s="129">
        <v>3</v>
      </c>
      <c r="I688" s="130">
        <v>45</v>
      </c>
      <c r="J688" s="130"/>
      <c r="K688" s="130"/>
      <c r="L688" s="131">
        <v>0</v>
      </c>
      <c r="M688" s="165" t="s">
        <v>1484</v>
      </c>
      <c r="N688" s="162">
        <v>90</v>
      </c>
      <c r="O688" s="162" t="s">
        <v>1633</v>
      </c>
      <c r="P688" s="132" t="s">
        <v>1600</v>
      </c>
      <c r="Q688" s="163" t="str">
        <f>MaBM</f>
        <v>KVKK</v>
      </c>
      <c r="R688" s="163" t="str">
        <f>MaKhoa</f>
        <v>KTVT</v>
      </c>
      <c r="S688" s="125" t="str">
        <f t="shared" si="12"/>
        <v>KTVT-KVKK</v>
      </c>
      <c r="T688" s="164"/>
      <c r="U688" s="164"/>
      <c r="V688" s="164"/>
      <c r="W688" s="164"/>
      <c r="X688" s="164"/>
      <c r="Y688" s="164"/>
      <c r="Z688" s="164"/>
      <c r="AA688" s="164"/>
      <c r="AB688" s="164"/>
      <c r="AC688" s="164"/>
      <c r="AD688" s="164"/>
      <c r="AE688" s="164"/>
      <c r="AF688" s="164"/>
      <c r="AG688" s="164"/>
      <c r="AH688" s="164"/>
      <c r="AI688" s="164"/>
      <c r="AJ688" s="164"/>
      <c r="AK688" s="164"/>
      <c r="AL688" s="164"/>
      <c r="AM688" s="164"/>
      <c r="AN688" s="164"/>
      <c r="AO688" s="164"/>
      <c r="AP688" s="164"/>
      <c r="AQ688" s="164"/>
      <c r="AR688" s="164"/>
      <c r="AS688" s="164"/>
      <c r="AT688" s="164"/>
      <c r="AU688" s="164"/>
      <c r="AV688" s="164"/>
      <c r="AW688" s="164"/>
      <c r="AX688" s="164"/>
      <c r="AY688" s="164"/>
      <c r="AZ688" s="164"/>
      <c r="BA688" s="164"/>
      <c r="BB688" s="164"/>
      <c r="BC688" s="164"/>
      <c r="BD688" s="164"/>
      <c r="BE688" s="164"/>
    </row>
    <row r="689" spans="1:57" x14ac:dyDescent="0.25">
      <c r="A689" s="126" t="s">
        <v>1463</v>
      </c>
      <c r="B689" s="126" t="s">
        <v>1463</v>
      </c>
      <c r="C689" s="126"/>
      <c r="D689" s="126"/>
      <c r="E689" s="126"/>
      <c r="F689" s="127">
        <v>727</v>
      </c>
      <c r="G689" s="128" t="s">
        <v>1464</v>
      </c>
      <c r="H689" s="129">
        <v>8</v>
      </c>
      <c r="I689" s="130"/>
      <c r="J689" s="130"/>
      <c r="K689" s="130">
        <v>480</v>
      </c>
      <c r="L689" s="131">
        <v>0</v>
      </c>
      <c r="M689" s="161" t="s">
        <v>1511</v>
      </c>
      <c r="N689" s="162"/>
      <c r="O689" s="162" t="s">
        <v>1633</v>
      </c>
      <c r="P689" s="132" t="s">
        <v>1600</v>
      </c>
      <c r="Q689" s="163" t="str">
        <f>MaBM</f>
        <v>KVKK</v>
      </c>
      <c r="R689" s="163" t="str">
        <f>MaKhoa</f>
        <v>KTVT</v>
      </c>
      <c r="S689" s="125" t="str">
        <f t="shared" si="12"/>
        <v>KTVT-KVKK</v>
      </c>
      <c r="T689" s="164"/>
      <c r="U689" s="164"/>
      <c r="V689" s="164"/>
      <c r="W689" s="164"/>
      <c r="X689" s="164"/>
      <c r="Y689" s="164"/>
      <c r="Z689" s="164"/>
      <c r="AA689" s="164"/>
      <c r="AB689" s="164"/>
      <c r="AC689" s="164"/>
      <c r="AD689" s="164"/>
      <c r="AE689" s="164"/>
      <c r="AF689" s="164"/>
      <c r="AG689" s="164" t="s">
        <v>20</v>
      </c>
      <c r="AH689" s="164"/>
      <c r="AI689" s="164"/>
      <c r="AJ689" s="164"/>
      <c r="AK689" s="164"/>
      <c r="AL689" s="164"/>
      <c r="AM689" s="164"/>
      <c r="AN689" s="164"/>
      <c r="AO689" s="164"/>
      <c r="AP689" s="164"/>
      <c r="AQ689" s="164"/>
      <c r="AR689" s="164"/>
      <c r="AS689" s="164"/>
      <c r="AT689" s="164"/>
      <c r="AU689" s="164"/>
      <c r="AV689" s="164"/>
      <c r="AW689" s="164"/>
      <c r="AX689" s="164"/>
      <c r="AY689" s="164"/>
      <c r="AZ689" s="164"/>
      <c r="BA689" s="164"/>
      <c r="BB689" s="164"/>
      <c r="BC689" s="164"/>
      <c r="BD689" s="164"/>
      <c r="BE689" s="164"/>
    </row>
    <row r="690" spans="1:57" x14ac:dyDescent="0.25">
      <c r="A690" s="126"/>
      <c r="B690" s="126"/>
      <c r="C690" s="126"/>
      <c r="D690" s="126" t="s">
        <v>1465</v>
      </c>
      <c r="E690" s="126" t="s">
        <v>1465</v>
      </c>
      <c r="F690" s="127">
        <v>728</v>
      </c>
      <c r="G690" s="128" t="s">
        <v>1464</v>
      </c>
      <c r="H690" s="129">
        <v>4</v>
      </c>
      <c r="I690" s="130"/>
      <c r="J690" s="130"/>
      <c r="K690" s="130">
        <v>240</v>
      </c>
      <c r="L690" s="131">
        <v>0</v>
      </c>
      <c r="M690" s="161" t="s">
        <v>1511</v>
      </c>
      <c r="N690" s="162"/>
      <c r="O690" s="162" t="s">
        <v>1633</v>
      </c>
      <c r="P690" s="132" t="s">
        <v>1600</v>
      </c>
      <c r="Q690" s="163" t="str">
        <f>MaBM</f>
        <v>KVKK</v>
      </c>
      <c r="R690" s="163" t="str">
        <f>MaKhoa</f>
        <v>KTVT</v>
      </c>
      <c r="S690" s="125" t="str">
        <f t="shared" si="12"/>
        <v>KTVT-KVKK</v>
      </c>
      <c r="T690" s="164"/>
      <c r="U690" s="164"/>
      <c r="V690" s="164"/>
      <c r="W690" s="164"/>
      <c r="X690" s="164"/>
      <c r="Y690" s="164"/>
      <c r="Z690" s="164"/>
      <c r="AA690" s="164"/>
      <c r="AB690" s="164"/>
      <c r="AC690" s="164"/>
      <c r="AD690" s="164"/>
      <c r="AE690" s="164"/>
      <c r="AF690" s="164"/>
      <c r="AG690" s="164"/>
      <c r="AH690" s="164"/>
      <c r="AI690" s="164"/>
      <c r="AJ690" s="164"/>
      <c r="AK690" s="164"/>
      <c r="AL690" s="164"/>
      <c r="AM690" s="164"/>
      <c r="AN690" s="164"/>
      <c r="AO690" s="164"/>
      <c r="AP690" s="164"/>
      <c r="AQ690" s="164"/>
      <c r="AR690" s="164"/>
      <c r="AS690" s="164"/>
      <c r="AT690" s="164"/>
      <c r="AU690" s="164"/>
      <c r="AV690" s="164"/>
      <c r="AW690" s="164"/>
      <c r="AX690" s="164"/>
      <c r="AY690" s="164"/>
      <c r="AZ690" s="164" t="s">
        <v>20</v>
      </c>
      <c r="BA690" s="164"/>
      <c r="BB690" s="164"/>
      <c r="BC690" s="164"/>
      <c r="BD690" s="164"/>
      <c r="BE690" s="164"/>
    </row>
    <row r="691" spans="1:57" x14ac:dyDescent="0.25">
      <c r="A691" s="126" t="s">
        <v>281</v>
      </c>
      <c r="B691" s="126" t="s">
        <v>281</v>
      </c>
      <c r="C691" s="126"/>
      <c r="D691" s="126" t="s">
        <v>282</v>
      </c>
      <c r="E691" s="126"/>
      <c r="F691" s="127">
        <v>130</v>
      </c>
      <c r="G691" s="128" t="s">
        <v>283</v>
      </c>
      <c r="H691" s="129">
        <v>3</v>
      </c>
      <c r="I691" s="130">
        <v>45</v>
      </c>
      <c r="J691" s="130"/>
      <c r="K691" s="130"/>
      <c r="L691" s="131">
        <v>0</v>
      </c>
      <c r="M691" s="165" t="s">
        <v>1484</v>
      </c>
      <c r="N691" s="162">
        <v>90</v>
      </c>
      <c r="O691" s="162" t="s">
        <v>1633</v>
      </c>
      <c r="P691" s="132" t="s">
        <v>1600</v>
      </c>
      <c r="Q691" s="163" t="str">
        <f>MaBM</f>
        <v>KVKK</v>
      </c>
      <c r="R691" s="163" t="str">
        <f>MaKhoa</f>
        <v>KTVT</v>
      </c>
      <c r="S691" s="125" t="str">
        <f t="shared" si="12"/>
        <v>KTVT-KVKK</v>
      </c>
      <c r="T691" s="164"/>
      <c r="U691" s="164"/>
      <c r="V691" s="164"/>
      <c r="W691" s="164"/>
      <c r="X691" s="164"/>
      <c r="Y691" s="164"/>
      <c r="Z691" s="164"/>
      <c r="AA691" s="164"/>
      <c r="AB691" s="164"/>
      <c r="AC691" s="164"/>
      <c r="AD691" s="164"/>
      <c r="AE691" s="164"/>
      <c r="AF691" s="164"/>
      <c r="AG691" s="164" t="s">
        <v>20</v>
      </c>
      <c r="AH691" s="164" t="s">
        <v>20</v>
      </c>
      <c r="AI691" s="164" t="s">
        <v>20</v>
      </c>
      <c r="AJ691" s="164" t="s">
        <v>20</v>
      </c>
      <c r="AK691" s="164"/>
      <c r="AL691" s="164" t="s">
        <v>20</v>
      </c>
      <c r="AM691" s="164"/>
      <c r="AN691" s="164"/>
      <c r="AO691" s="164"/>
      <c r="AP691" s="164"/>
      <c r="AQ691" s="164"/>
      <c r="AR691" s="164"/>
      <c r="AS691" s="164"/>
      <c r="AT691" s="164"/>
      <c r="AU691" s="164"/>
      <c r="AV691" s="164"/>
      <c r="AW691" s="164"/>
      <c r="AX691" s="164"/>
      <c r="AY691" s="164"/>
      <c r="AZ691" s="164" t="s">
        <v>20</v>
      </c>
      <c r="BA691" s="164" t="s">
        <v>20</v>
      </c>
      <c r="BB691" s="164" t="s">
        <v>20</v>
      </c>
      <c r="BC691" s="164" t="s">
        <v>20</v>
      </c>
      <c r="BD691" s="164"/>
      <c r="BE691" s="164"/>
    </row>
    <row r="692" spans="1:57" x14ac:dyDescent="0.25">
      <c r="A692" s="126" t="s">
        <v>1197</v>
      </c>
      <c r="B692" s="126" t="s">
        <v>1752</v>
      </c>
      <c r="C692" s="126"/>
      <c r="D692" s="126" t="s">
        <v>1198</v>
      </c>
      <c r="E692" s="126" t="s">
        <v>1198</v>
      </c>
      <c r="F692" s="127">
        <v>597</v>
      </c>
      <c r="G692" s="128" t="s">
        <v>1199</v>
      </c>
      <c r="H692" s="129">
        <v>2</v>
      </c>
      <c r="I692" s="130">
        <v>30</v>
      </c>
      <c r="J692" s="130"/>
      <c r="K692" s="130"/>
      <c r="L692" s="131">
        <v>0</v>
      </c>
      <c r="M692" s="161" t="s">
        <v>1511</v>
      </c>
      <c r="N692" s="162"/>
      <c r="O692" s="162" t="s">
        <v>1633</v>
      </c>
      <c r="P692" s="132" t="s">
        <v>1600</v>
      </c>
      <c r="Q692" s="163" t="str">
        <f>MaBM</f>
        <v>KVKK</v>
      </c>
      <c r="R692" s="163" t="str">
        <f>MaKhoa</f>
        <v>KTVT</v>
      </c>
      <c r="S692" s="125" t="str">
        <f t="shared" si="12"/>
        <v>KTVT-KVKK</v>
      </c>
      <c r="T692" s="164"/>
      <c r="U692" s="164"/>
      <c r="V692" s="164"/>
      <c r="W692" s="164"/>
      <c r="X692" s="164"/>
      <c r="Y692" s="164"/>
      <c r="Z692" s="164"/>
      <c r="AA692" s="164"/>
      <c r="AB692" s="164"/>
      <c r="AC692" s="164"/>
      <c r="AD692" s="164"/>
      <c r="AE692" s="164"/>
      <c r="AF692" s="164"/>
      <c r="AG692" s="164" t="s">
        <v>21</v>
      </c>
      <c r="AH692" s="164"/>
      <c r="AI692" s="164"/>
      <c r="AJ692" s="164"/>
      <c r="AK692" s="164"/>
      <c r="AL692" s="164"/>
      <c r="AM692" s="164"/>
      <c r="AN692" s="164"/>
      <c r="AO692" s="164"/>
      <c r="AP692" s="164"/>
      <c r="AQ692" s="164"/>
      <c r="AR692" s="164"/>
      <c r="AS692" s="164"/>
      <c r="AT692" s="164"/>
      <c r="AU692" s="164"/>
      <c r="AV692" s="164"/>
      <c r="AW692" s="164"/>
      <c r="AX692" s="164"/>
      <c r="AY692" s="164"/>
      <c r="AZ692" s="164" t="s">
        <v>21</v>
      </c>
      <c r="BA692" s="164"/>
      <c r="BB692" s="164"/>
      <c r="BC692" s="164"/>
      <c r="BD692" s="164"/>
      <c r="BE692" s="164"/>
    </row>
    <row r="693" spans="1:57" x14ac:dyDescent="0.25">
      <c r="A693" s="126" t="s">
        <v>843</v>
      </c>
      <c r="B693" s="126" t="s">
        <v>843</v>
      </c>
      <c r="C693" s="126"/>
      <c r="D693" s="126"/>
      <c r="E693" s="126"/>
      <c r="F693" s="127">
        <v>442</v>
      </c>
      <c r="G693" s="128" t="s">
        <v>844</v>
      </c>
      <c r="H693" s="129">
        <v>2</v>
      </c>
      <c r="I693" s="130">
        <v>30</v>
      </c>
      <c r="J693" s="130"/>
      <c r="K693" s="130"/>
      <c r="L693" s="131">
        <v>0</v>
      </c>
      <c r="M693" s="165" t="s">
        <v>1484</v>
      </c>
      <c r="N693" s="162">
        <v>75</v>
      </c>
      <c r="O693" s="162" t="s">
        <v>1633</v>
      </c>
      <c r="P693" s="132" t="s">
        <v>1600</v>
      </c>
      <c r="Q693" s="163" t="str">
        <f>MaBM</f>
        <v>KVKK</v>
      </c>
      <c r="R693" s="163" t="str">
        <f>MaKhoa</f>
        <v>KTVT</v>
      </c>
      <c r="S693" s="125" t="str">
        <f t="shared" si="12"/>
        <v>KTVT-KVKK</v>
      </c>
      <c r="T693" s="164"/>
      <c r="U693" s="164"/>
      <c r="V693" s="164"/>
      <c r="W693" s="164"/>
      <c r="X693" s="164"/>
      <c r="Y693" s="164"/>
      <c r="Z693" s="164"/>
      <c r="AA693" s="164"/>
      <c r="AB693" s="164"/>
      <c r="AC693" s="164"/>
      <c r="AD693" s="164"/>
      <c r="AE693" s="164"/>
      <c r="AF693" s="164"/>
      <c r="AG693" s="164" t="s">
        <v>20</v>
      </c>
      <c r="AH693" s="164"/>
      <c r="AI693" s="164"/>
      <c r="AJ693" s="164"/>
      <c r="AK693" s="164"/>
      <c r="AL693" s="164"/>
      <c r="AM693" s="164"/>
      <c r="AN693" s="164"/>
      <c r="AO693" s="164"/>
      <c r="AP693" s="164"/>
      <c r="AQ693" s="164"/>
      <c r="AR693" s="164"/>
      <c r="AS693" s="164"/>
      <c r="AT693" s="164"/>
      <c r="AU693" s="164"/>
      <c r="AV693" s="164"/>
      <c r="AW693" s="164"/>
      <c r="AX693" s="164"/>
      <c r="AY693" s="164"/>
      <c r="AZ693" s="164"/>
      <c r="BA693" s="164"/>
      <c r="BB693" s="164"/>
      <c r="BC693" s="164"/>
      <c r="BD693" s="164"/>
      <c r="BE693" s="164"/>
    </row>
    <row r="694" spans="1:57" x14ac:dyDescent="0.25">
      <c r="A694" s="126" t="s">
        <v>1875</v>
      </c>
      <c r="B694" s="126"/>
      <c r="C694" s="126"/>
      <c r="D694" s="126"/>
      <c r="E694" s="126"/>
      <c r="F694" s="127">
        <v>820</v>
      </c>
      <c r="G694" s="128" t="s">
        <v>1876</v>
      </c>
      <c r="H694" s="129">
        <v>5</v>
      </c>
      <c r="I694" s="130"/>
      <c r="J694" s="130">
        <v>150</v>
      </c>
      <c r="K694" s="130"/>
      <c r="L694" s="131">
        <v>0</v>
      </c>
      <c r="M694" s="161" t="s">
        <v>2</v>
      </c>
      <c r="N694" s="162"/>
      <c r="O694" s="162" t="s">
        <v>1633</v>
      </c>
      <c r="P694" s="132" t="s">
        <v>1600</v>
      </c>
      <c r="Q694" s="163" t="str">
        <f>MaBM</f>
        <v>KVKK</v>
      </c>
      <c r="R694" s="163" t="str">
        <f>MaKhoa</f>
        <v>KTVT</v>
      </c>
      <c r="S694" s="125" t="str">
        <f t="shared" si="12"/>
        <v>KTVT-KVKK</v>
      </c>
      <c r="T694" s="164"/>
      <c r="U694" s="164"/>
      <c r="V694" s="164"/>
      <c r="W694" s="164"/>
      <c r="X694" s="164"/>
      <c r="Y694" s="164"/>
      <c r="Z694" s="164"/>
      <c r="AA694" s="164"/>
      <c r="AB694" s="164"/>
      <c r="AC694" s="164"/>
      <c r="AD694" s="164"/>
      <c r="AE694" s="164"/>
      <c r="AF694" s="164"/>
      <c r="AG694" s="164"/>
      <c r="AH694" s="164"/>
      <c r="AI694" s="164"/>
      <c r="AJ694" s="164"/>
      <c r="AK694" s="164"/>
      <c r="AL694" s="164"/>
      <c r="AM694" s="164"/>
      <c r="AN694" s="164"/>
      <c r="AO694" s="164"/>
      <c r="AP694" s="164"/>
      <c r="AQ694" s="164"/>
      <c r="AR694" s="164"/>
      <c r="AS694" s="164"/>
      <c r="AT694" s="164"/>
      <c r="AU694" s="164"/>
      <c r="AV694" s="164"/>
      <c r="AW694" s="164"/>
      <c r="AX694" s="164"/>
      <c r="AY694" s="164"/>
      <c r="AZ694" s="164"/>
      <c r="BA694" s="164"/>
      <c r="BB694" s="164"/>
      <c r="BC694" s="164"/>
      <c r="BD694" s="164"/>
      <c r="BE694" s="164"/>
    </row>
    <row r="695" spans="1:57" x14ac:dyDescent="0.25">
      <c r="A695" s="126" t="s">
        <v>1360</v>
      </c>
      <c r="B695" s="126"/>
      <c r="C695" s="126"/>
      <c r="D695" s="126" t="s">
        <v>1361</v>
      </c>
      <c r="E695" s="126"/>
      <c r="F695" s="127">
        <v>666</v>
      </c>
      <c r="G695" s="128" t="s">
        <v>1362</v>
      </c>
      <c r="H695" s="129">
        <v>4</v>
      </c>
      <c r="I695" s="130"/>
      <c r="J695" s="130">
        <v>120</v>
      </c>
      <c r="K695" s="130"/>
      <c r="L695" s="131">
        <v>0</v>
      </c>
      <c r="M695" s="161" t="s">
        <v>2</v>
      </c>
      <c r="N695" s="162"/>
      <c r="O695" s="162" t="s">
        <v>1633</v>
      </c>
      <c r="P695" s="132" t="s">
        <v>1600</v>
      </c>
      <c r="Q695" s="163" t="str">
        <f>MaBM</f>
        <v>KVKK</v>
      </c>
      <c r="R695" s="163" t="str">
        <f>MaKhoa</f>
        <v>KTVT</v>
      </c>
      <c r="S695" s="125" t="str">
        <f t="shared" si="12"/>
        <v>KTVT-KVKK</v>
      </c>
      <c r="T695" s="164"/>
      <c r="U695" s="164"/>
      <c r="V695" s="164"/>
      <c r="W695" s="164"/>
      <c r="X695" s="164"/>
      <c r="Y695" s="164"/>
      <c r="Z695" s="164"/>
      <c r="AA695" s="164"/>
      <c r="AB695" s="164"/>
      <c r="AC695" s="164"/>
      <c r="AD695" s="164"/>
      <c r="AE695" s="164"/>
      <c r="AF695" s="164"/>
      <c r="AG695" s="164" t="s">
        <v>20</v>
      </c>
      <c r="AH695" s="164"/>
      <c r="AI695" s="164"/>
      <c r="AJ695" s="164"/>
      <c r="AK695" s="164"/>
      <c r="AL695" s="164"/>
      <c r="AM695" s="164"/>
      <c r="AN695" s="164"/>
      <c r="AO695" s="164"/>
      <c r="AP695" s="164"/>
      <c r="AQ695" s="164"/>
      <c r="AR695" s="164"/>
      <c r="AS695" s="164"/>
      <c r="AT695" s="164"/>
      <c r="AU695" s="164"/>
      <c r="AV695" s="164"/>
      <c r="AW695" s="164"/>
      <c r="AX695" s="164"/>
      <c r="AY695" s="164"/>
      <c r="AZ695" s="164" t="s">
        <v>20</v>
      </c>
      <c r="BA695" s="164"/>
      <c r="BB695" s="164"/>
      <c r="BC695" s="164"/>
      <c r="BD695" s="164"/>
      <c r="BE695" s="164"/>
    </row>
    <row r="696" spans="1:57" x14ac:dyDescent="0.25">
      <c r="A696" s="126" t="s">
        <v>1363</v>
      </c>
      <c r="B696" s="126"/>
      <c r="C696" s="126"/>
      <c r="D696" s="126" t="s">
        <v>1364</v>
      </c>
      <c r="E696" s="126"/>
      <c r="F696" s="127">
        <v>667</v>
      </c>
      <c r="G696" s="128" t="s">
        <v>1365</v>
      </c>
      <c r="H696" s="129">
        <v>4</v>
      </c>
      <c r="I696" s="130"/>
      <c r="J696" s="130">
        <v>120</v>
      </c>
      <c r="K696" s="130"/>
      <c r="L696" s="131">
        <v>0</v>
      </c>
      <c r="M696" s="161" t="s">
        <v>2</v>
      </c>
      <c r="N696" s="162"/>
      <c r="O696" s="162" t="s">
        <v>1633</v>
      </c>
      <c r="P696" s="132" t="s">
        <v>1600</v>
      </c>
      <c r="Q696" s="163" t="str">
        <f>MaBM</f>
        <v>KVKK</v>
      </c>
      <c r="R696" s="163" t="str">
        <f>MaKhoa</f>
        <v>KTVT</v>
      </c>
      <c r="S696" s="125" t="str">
        <f t="shared" si="12"/>
        <v>KTVT-KVKK</v>
      </c>
      <c r="T696" s="164"/>
      <c r="U696" s="164"/>
      <c r="V696" s="164"/>
      <c r="W696" s="164"/>
      <c r="X696" s="164"/>
      <c r="Y696" s="164"/>
      <c r="Z696" s="164"/>
      <c r="AA696" s="164"/>
      <c r="AB696" s="164"/>
      <c r="AC696" s="164"/>
      <c r="AD696" s="164"/>
      <c r="AE696" s="164"/>
      <c r="AF696" s="164"/>
      <c r="AG696" s="164" t="s">
        <v>20</v>
      </c>
      <c r="AH696" s="164"/>
      <c r="AI696" s="164"/>
      <c r="AJ696" s="164"/>
      <c r="AK696" s="164"/>
      <c r="AL696" s="164"/>
      <c r="AM696" s="164"/>
      <c r="AN696" s="164"/>
      <c r="AO696" s="164"/>
      <c r="AP696" s="164"/>
      <c r="AQ696" s="164"/>
      <c r="AR696" s="164"/>
      <c r="AS696" s="164"/>
      <c r="AT696" s="164"/>
      <c r="AU696" s="164"/>
      <c r="AV696" s="164"/>
      <c r="AW696" s="164"/>
      <c r="AX696" s="164"/>
      <c r="AY696" s="164"/>
      <c r="AZ696" s="164" t="s">
        <v>20</v>
      </c>
      <c r="BA696" s="164"/>
      <c r="BB696" s="164"/>
      <c r="BC696" s="164"/>
      <c r="BD696" s="164"/>
      <c r="BE696" s="164"/>
    </row>
    <row r="697" spans="1:57" x14ac:dyDescent="0.25">
      <c r="A697" s="126" t="s">
        <v>1877</v>
      </c>
      <c r="B697" s="126"/>
      <c r="C697" s="126"/>
      <c r="D697" s="126"/>
      <c r="E697" s="126"/>
      <c r="F697" s="127">
        <v>821</v>
      </c>
      <c r="G697" s="128" t="s">
        <v>1878</v>
      </c>
      <c r="H697" s="129">
        <v>5</v>
      </c>
      <c r="I697" s="130"/>
      <c r="J697" s="130">
        <v>150</v>
      </c>
      <c r="K697" s="130"/>
      <c r="L697" s="131">
        <v>0</v>
      </c>
      <c r="M697" s="161" t="s">
        <v>2</v>
      </c>
      <c r="N697" s="162"/>
      <c r="O697" s="162" t="s">
        <v>1633</v>
      </c>
      <c r="P697" s="132" t="s">
        <v>1600</v>
      </c>
      <c r="Q697" s="163" t="str">
        <f>MaBM</f>
        <v>KVKK</v>
      </c>
      <c r="R697" s="163" t="str">
        <f>MaKhoa</f>
        <v>KTVT</v>
      </c>
      <c r="S697" s="125" t="str">
        <f t="shared" si="12"/>
        <v>KTVT-KVKK</v>
      </c>
      <c r="T697" s="164"/>
      <c r="U697" s="164"/>
      <c r="V697" s="164"/>
      <c r="W697" s="164"/>
      <c r="X697" s="164"/>
      <c r="Y697" s="164"/>
      <c r="Z697" s="164"/>
      <c r="AA697" s="164"/>
      <c r="AB697" s="164"/>
      <c r="AC697" s="164"/>
      <c r="AD697" s="164"/>
      <c r="AE697" s="164"/>
      <c r="AF697" s="164"/>
      <c r="AG697" s="164"/>
      <c r="AH697" s="164"/>
      <c r="AI697" s="164"/>
      <c r="AJ697" s="164"/>
      <c r="AK697" s="164"/>
      <c r="AL697" s="164"/>
      <c r="AM697" s="164"/>
      <c r="AN697" s="164"/>
      <c r="AO697" s="164"/>
      <c r="AP697" s="164"/>
      <c r="AQ697" s="164"/>
      <c r="AR697" s="164"/>
      <c r="AS697" s="164"/>
      <c r="AT697" s="164"/>
      <c r="AU697" s="164"/>
      <c r="AV697" s="164"/>
      <c r="AW697" s="164"/>
      <c r="AX697" s="164"/>
      <c r="AY697" s="164"/>
      <c r="AZ697" s="164"/>
      <c r="BA697" s="164"/>
      <c r="BB697" s="164"/>
      <c r="BC697" s="164"/>
      <c r="BD697" s="164"/>
      <c r="BE697" s="164"/>
    </row>
    <row r="698" spans="1:57" x14ac:dyDescent="0.25">
      <c r="A698" s="126" t="s">
        <v>1429</v>
      </c>
      <c r="B698" s="126" t="s">
        <v>1429</v>
      </c>
      <c r="C698" s="126"/>
      <c r="D698" s="126" t="s">
        <v>1430</v>
      </c>
      <c r="E698" s="126" t="s">
        <v>1430</v>
      </c>
      <c r="F698" s="127">
        <v>700</v>
      </c>
      <c r="G698" s="128" t="s">
        <v>1415</v>
      </c>
      <c r="H698" s="129">
        <v>4</v>
      </c>
      <c r="I698" s="130"/>
      <c r="J698" s="130"/>
      <c r="K698" s="130">
        <v>180</v>
      </c>
      <c r="L698" s="131">
        <v>0</v>
      </c>
      <c r="M698" s="161" t="s">
        <v>1511</v>
      </c>
      <c r="N698" s="162"/>
      <c r="O698" s="162" t="s">
        <v>1633</v>
      </c>
      <c r="P698" s="132" t="s">
        <v>1600</v>
      </c>
      <c r="Q698" s="163" t="str">
        <f>MaBM</f>
        <v>KVKK</v>
      </c>
      <c r="R698" s="163" t="str">
        <f>MaKhoa</f>
        <v>KTVT</v>
      </c>
      <c r="S698" s="125" t="str">
        <f t="shared" si="12"/>
        <v>KTVT-KVKK</v>
      </c>
      <c r="T698" s="164"/>
      <c r="U698" s="164"/>
      <c r="V698" s="164"/>
      <c r="W698" s="164"/>
      <c r="X698" s="164"/>
      <c r="Y698" s="164"/>
      <c r="Z698" s="164"/>
      <c r="AA698" s="164"/>
      <c r="AB698" s="164"/>
      <c r="AC698" s="164"/>
      <c r="AD698" s="164"/>
      <c r="AE698" s="164"/>
      <c r="AF698" s="164"/>
      <c r="AG698" s="164" t="s">
        <v>20</v>
      </c>
      <c r="AH698" s="164"/>
      <c r="AI698" s="164"/>
      <c r="AJ698" s="164"/>
      <c r="AK698" s="164"/>
      <c r="AL698" s="164"/>
      <c r="AM698" s="164"/>
      <c r="AN698" s="164"/>
      <c r="AO698" s="164"/>
      <c r="AP698" s="164"/>
      <c r="AQ698" s="164"/>
      <c r="AR698" s="164"/>
      <c r="AS698" s="164"/>
      <c r="AT698" s="164"/>
      <c r="AU698" s="164"/>
      <c r="AV698" s="164"/>
      <c r="AW698" s="164"/>
      <c r="AX698" s="164"/>
      <c r="AY698" s="164"/>
      <c r="AZ698" s="164" t="s">
        <v>20</v>
      </c>
      <c r="BA698" s="164"/>
      <c r="BB698" s="164"/>
      <c r="BC698" s="164"/>
      <c r="BD698" s="164"/>
      <c r="BE698" s="164"/>
    </row>
    <row r="699" spans="1:57" x14ac:dyDescent="0.25">
      <c r="A699" s="126" t="s">
        <v>1879</v>
      </c>
      <c r="B699" s="126"/>
      <c r="C699" s="126"/>
      <c r="D699" s="126"/>
      <c r="E699" s="126"/>
      <c r="F699" s="127">
        <v>822</v>
      </c>
      <c r="G699" s="128" t="s">
        <v>1415</v>
      </c>
      <c r="H699" s="129">
        <v>4</v>
      </c>
      <c r="I699" s="130"/>
      <c r="J699" s="130"/>
      <c r="K699" s="130">
        <v>240</v>
      </c>
      <c r="L699" s="131">
        <v>0</v>
      </c>
      <c r="M699" s="161" t="s">
        <v>1511</v>
      </c>
      <c r="N699" s="162"/>
      <c r="O699" s="162" t="s">
        <v>1633</v>
      </c>
      <c r="P699" s="132" t="s">
        <v>1600</v>
      </c>
      <c r="Q699" s="163" t="str">
        <f>MaBM</f>
        <v>KVKK</v>
      </c>
      <c r="R699" s="163" t="str">
        <f>MaKhoa</f>
        <v>KTVT</v>
      </c>
      <c r="S699" s="125" t="str">
        <f t="shared" si="12"/>
        <v>KTVT-KVKK</v>
      </c>
      <c r="T699" s="164"/>
      <c r="U699" s="164"/>
      <c r="V699" s="164"/>
      <c r="W699" s="164"/>
      <c r="X699" s="164"/>
      <c r="Y699" s="164"/>
      <c r="Z699" s="164"/>
      <c r="AA699" s="164"/>
      <c r="AB699" s="164"/>
      <c r="AC699" s="164"/>
      <c r="AD699" s="164"/>
      <c r="AE699" s="164"/>
      <c r="AF699" s="164"/>
      <c r="AG699" s="164"/>
      <c r="AH699" s="164"/>
      <c r="AI699" s="164"/>
      <c r="AJ699" s="164"/>
      <c r="AK699" s="164"/>
      <c r="AL699" s="164"/>
      <c r="AM699" s="164"/>
      <c r="AN699" s="164"/>
      <c r="AO699" s="164"/>
      <c r="AP699" s="164"/>
      <c r="AQ699" s="164"/>
      <c r="AR699" s="164"/>
      <c r="AS699" s="164"/>
      <c r="AT699" s="164"/>
      <c r="AU699" s="164"/>
      <c r="AV699" s="164"/>
      <c r="AW699" s="164"/>
      <c r="AX699" s="164"/>
      <c r="AY699" s="164"/>
      <c r="AZ699" s="164"/>
      <c r="BA699" s="164"/>
      <c r="BB699" s="164"/>
      <c r="BC699" s="164"/>
      <c r="BD699" s="164"/>
      <c r="BE699" s="164"/>
    </row>
    <row r="700" spans="1:57" x14ac:dyDescent="0.25">
      <c r="A700" s="126" t="s">
        <v>1867</v>
      </c>
      <c r="B700" s="126"/>
      <c r="C700" s="126"/>
      <c r="D700" s="126"/>
      <c r="E700" s="126"/>
      <c r="F700" s="127">
        <v>816</v>
      </c>
      <c r="G700" s="128" t="s">
        <v>1868</v>
      </c>
      <c r="H700" s="129">
        <v>2</v>
      </c>
      <c r="I700" s="130">
        <v>30</v>
      </c>
      <c r="J700" s="130"/>
      <c r="K700" s="130"/>
      <c r="L700" s="131">
        <v>0</v>
      </c>
      <c r="M700" s="165"/>
      <c r="N700" s="162"/>
      <c r="O700" s="170" t="s">
        <v>1648</v>
      </c>
      <c r="P700" s="132" t="s">
        <v>1596</v>
      </c>
      <c r="Q700" s="163" t="str">
        <f>MaBM</f>
        <v>CTDB</v>
      </c>
      <c r="R700" s="163" t="str">
        <f>MaKhoa</f>
        <v>KCT</v>
      </c>
      <c r="S700" s="125" t="str">
        <f t="shared" si="12"/>
        <v>KCT-CTDB</v>
      </c>
      <c r="T700" s="164"/>
      <c r="U700" s="164"/>
      <c r="V700" s="164"/>
      <c r="W700" s="164"/>
      <c r="X700" s="164"/>
      <c r="Y700" s="164"/>
      <c r="Z700" s="164"/>
      <c r="AA700" s="164"/>
      <c r="AB700" s="164"/>
      <c r="AC700" s="164"/>
      <c r="AD700" s="164"/>
      <c r="AE700" s="164"/>
      <c r="AF700" s="164"/>
      <c r="AG700" s="164"/>
      <c r="AH700" s="164"/>
      <c r="AI700" s="164"/>
      <c r="AJ700" s="164"/>
      <c r="AK700" s="164"/>
      <c r="AL700" s="164"/>
      <c r="AM700" s="164"/>
      <c r="AN700" s="164"/>
      <c r="AO700" s="164"/>
      <c r="AP700" s="164"/>
      <c r="AQ700" s="164"/>
      <c r="AR700" s="164"/>
      <c r="AS700" s="164"/>
      <c r="AT700" s="164"/>
      <c r="AU700" s="164"/>
      <c r="AV700" s="164"/>
      <c r="AW700" s="164"/>
      <c r="AX700" s="164"/>
      <c r="AY700" s="164"/>
      <c r="AZ700" s="164"/>
      <c r="BA700" s="164"/>
      <c r="BB700" s="164"/>
      <c r="BC700" s="164"/>
      <c r="BD700" s="164"/>
      <c r="BE700" s="164"/>
    </row>
    <row r="701" spans="1:57" x14ac:dyDescent="0.25">
      <c r="A701" s="126" t="s">
        <v>1241</v>
      </c>
      <c r="B701" s="126" t="s">
        <v>1241</v>
      </c>
      <c r="C701" s="126"/>
      <c r="D701" s="126" t="s">
        <v>1242</v>
      </c>
      <c r="E701" s="126"/>
      <c r="F701" s="127">
        <v>618</v>
      </c>
      <c r="G701" s="128" t="s">
        <v>1243</v>
      </c>
      <c r="H701" s="129">
        <v>2</v>
      </c>
      <c r="I701" s="130">
        <v>30</v>
      </c>
      <c r="J701" s="130"/>
      <c r="K701" s="130"/>
      <c r="L701" s="131">
        <v>0</v>
      </c>
      <c r="M701" s="165" t="s">
        <v>1484</v>
      </c>
      <c r="N701" s="162">
        <v>60</v>
      </c>
      <c r="O701" s="162" t="s">
        <v>297</v>
      </c>
      <c r="P701" s="132" t="s">
        <v>1600</v>
      </c>
      <c r="Q701" s="163" t="str">
        <f>MaBM</f>
        <v>KVKX</v>
      </c>
      <c r="R701" s="163" t="str">
        <f>MaKhoa</f>
        <v>KTVT</v>
      </c>
      <c r="S701" s="125" t="str">
        <f t="shared" si="12"/>
        <v>KTVT-KVKX</v>
      </c>
      <c r="T701" s="164"/>
      <c r="U701" s="164"/>
      <c r="V701" s="164"/>
      <c r="W701" s="164"/>
      <c r="X701" s="164"/>
      <c r="Y701" s="164"/>
      <c r="Z701" s="164"/>
      <c r="AA701" s="164"/>
      <c r="AB701" s="164"/>
      <c r="AC701" s="164"/>
      <c r="AD701" s="164"/>
      <c r="AE701" s="164"/>
      <c r="AF701" s="164"/>
      <c r="AG701" s="164"/>
      <c r="AH701" s="164"/>
      <c r="AI701" s="164" t="s">
        <v>21</v>
      </c>
      <c r="AJ701" s="164"/>
      <c r="AK701" s="164"/>
      <c r="AL701" s="164"/>
      <c r="AM701" s="164"/>
      <c r="AN701" s="164"/>
      <c r="AO701" s="164"/>
      <c r="AP701" s="164"/>
      <c r="AQ701" s="164"/>
      <c r="AR701" s="164"/>
      <c r="AS701" s="164"/>
      <c r="AT701" s="164"/>
      <c r="AU701" s="164"/>
      <c r="AV701" s="164"/>
      <c r="AW701" s="164"/>
      <c r="AX701" s="164"/>
      <c r="AY701" s="164"/>
      <c r="AZ701" s="164"/>
      <c r="BA701" s="164"/>
      <c r="BB701" s="164" t="s">
        <v>21</v>
      </c>
      <c r="BC701" s="164"/>
      <c r="BD701" s="164"/>
      <c r="BE701" s="164"/>
    </row>
    <row r="702" spans="1:57" x14ac:dyDescent="0.25">
      <c r="A702" s="126" t="s">
        <v>1029</v>
      </c>
      <c r="B702" s="126"/>
      <c r="C702" s="126"/>
      <c r="D702" s="126" t="s">
        <v>1030</v>
      </c>
      <c r="E702" s="126"/>
      <c r="F702" s="127">
        <v>520</v>
      </c>
      <c r="G702" s="128" t="s">
        <v>1031</v>
      </c>
      <c r="H702" s="129">
        <v>3</v>
      </c>
      <c r="I702" s="130">
        <v>45</v>
      </c>
      <c r="J702" s="130"/>
      <c r="K702" s="130"/>
      <c r="L702" s="131">
        <v>0</v>
      </c>
      <c r="M702" s="165" t="s">
        <v>1484</v>
      </c>
      <c r="N702" s="162">
        <v>90</v>
      </c>
      <c r="O702" s="162" t="s">
        <v>297</v>
      </c>
      <c r="P702" s="132" t="s">
        <v>1600</v>
      </c>
      <c r="Q702" s="163" t="str">
        <f>MaBM</f>
        <v>KVKX</v>
      </c>
      <c r="R702" s="163" t="str">
        <f>MaKhoa</f>
        <v>KTVT</v>
      </c>
      <c r="S702" s="125" t="str">
        <f t="shared" si="12"/>
        <v>KTVT-KVKX</v>
      </c>
      <c r="T702" s="164"/>
      <c r="U702" s="164"/>
      <c r="V702" s="164"/>
      <c r="W702" s="164"/>
      <c r="X702" s="164"/>
      <c r="Y702" s="164"/>
      <c r="Z702" s="164"/>
      <c r="AA702" s="164"/>
      <c r="AB702" s="164"/>
      <c r="AC702" s="164"/>
      <c r="AD702" s="164"/>
      <c r="AE702" s="164"/>
      <c r="AF702" s="164"/>
      <c r="AG702" s="164"/>
      <c r="AH702" s="164"/>
      <c r="AI702" s="164" t="s">
        <v>20</v>
      </c>
      <c r="AJ702" s="164"/>
      <c r="AK702" s="164"/>
      <c r="AL702" s="164"/>
      <c r="AM702" s="164"/>
      <c r="AN702" s="164"/>
      <c r="AO702" s="164"/>
      <c r="AP702" s="164"/>
      <c r="AQ702" s="164"/>
      <c r="AR702" s="164"/>
      <c r="AS702" s="164"/>
      <c r="AT702" s="164"/>
      <c r="AU702" s="164"/>
      <c r="AV702" s="164"/>
      <c r="AW702" s="164"/>
      <c r="AX702" s="164"/>
      <c r="AY702" s="164"/>
      <c r="AZ702" s="164"/>
      <c r="BA702" s="164"/>
      <c r="BB702" s="164" t="s">
        <v>20</v>
      </c>
      <c r="BC702" s="164"/>
      <c r="BD702" s="164"/>
      <c r="BE702" s="164"/>
    </row>
    <row r="703" spans="1:57" x14ac:dyDescent="0.25">
      <c r="A703" s="126" t="s">
        <v>1015</v>
      </c>
      <c r="B703" s="126"/>
      <c r="C703" s="126"/>
      <c r="D703" s="126"/>
      <c r="E703" s="126"/>
      <c r="F703" s="127">
        <v>512</v>
      </c>
      <c r="G703" s="128" t="s">
        <v>1018</v>
      </c>
      <c r="H703" s="129">
        <v>3</v>
      </c>
      <c r="I703" s="130">
        <v>45</v>
      </c>
      <c r="J703" s="130"/>
      <c r="K703" s="130"/>
      <c r="L703" s="131">
        <v>0</v>
      </c>
      <c r="M703" s="165" t="s">
        <v>1484</v>
      </c>
      <c r="N703" s="162">
        <v>90</v>
      </c>
      <c r="O703" s="162" t="s">
        <v>297</v>
      </c>
      <c r="P703" s="132" t="s">
        <v>1600</v>
      </c>
      <c r="Q703" s="163" t="str">
        <f>MaBM</f>
        <v>KVKX</v>
      </c>
      <c r="R703" s="163" t="str">
        <f>MaKhoa</f>
        <v>KTVT</v>
      </c>
      <c r="S703" s="125" t="str">
        <f t="shared" si="12"/>
        <v>KTVT-KVKX</v>
      </c>
      <c r="T703" s="164"/>
      <c r="U703" s="164"/>
      <c r="V703" s="164"/>
      <c r="W703" s="164"/>
      <c r="X703" s="164"/>
      <c r="Y703" s="164"/>
      <c r="Z703" s="164"/>
      <c r="AA703" s="164"/>
      <c r="AB703" s="164"/>
      <c r="AC703" s="164"/>
      <c r="AD703" s="164"/>
      <c r="AE703" s="164"/>
      <c r="AF703" s="164"/>
      <c r="AG703" s="164"/>
      <c r="AH703" s="164"/>
      <c r="AI703" s="164" t="s">
        <v>20</v>
      </c>
      <c r="AJ703" s="164"/>
      <c r="AK703" s="164"/>
      <c r="AL703" s="164"/>
      <c r="AM703" s="164"/>
      <c r="AN703" s="164"/>
      <c r="AO703" s="164"/>
      <c r="AP703" s="164"/>
      <c r="AQ703" s="164"/>
      <c r="AR703" s="164"/>
      <c r="AS703" s="164"/>
      <c r="AT703" s="164"/>
      <c r="AU703" s="164"/>
      <c r="AV703" s="164"/>
      <c r="AW703" s="164"/>
      <c r="AX703" s="164"/>
      <c r="AY703" s="164"/>
      <c r="AZ703" s="164"/>
      <c r="BA703" s="164"/>
      <c r="BB703" s="164"/>
      <c r="BC703" s="164"/>
      <c r="BD703" s="164"/>
      <c r="BE703" s="164"/>
    </row>
    <row r="704" spans="1:57" x14ac:dyDescent="0.25">
      <c r="A704" s="126"/>
      <c r="B704" s="126" t="s">
        <v>1016</v>
      </c>
      <c r="C704" s="126"/>
      <c r="D704" s="126"/>
      <c r="E704" s="126"/>
      <c r="F704" s="127">
        <v>513</v>
      </c>
      <c r="G704" s="128" t="s">
        <v>1018</v>
      </c>
      <c r="H704" s="129">
        <v>2</v>
      </c>
      <c r="I704" s="130">
        <v>30</v>
      </c>
      <c r="J704" s="130"/>
      <c r="K704" s="130"/>
      <c r="L704" s="131">
        <v>0</v>
      </c>
      <c r="M704" s="165" t="s">
        <v>1484</v>
      </c>
      <c r="N704" s="162">
        <v>90</v>
      </c>
      <c r="O704" s="162" t="s">
        <v>297</v>
      </c>
      <c r="P704" s="132" t="s">
        <v>1600</v>
      </c>
      <c r="Q704" s="163" t="str">
        <f>MaBM</f>
        <v>KVKX</v>
      </c>
      <c r="R704" s="163" t="str">
        <f>MaKhoa</f>
        <v>KTVT</v>
      </c>
      <c r="S704" s="125" t="str">
        <f t="shared" si="12"/>
        <v>KTVT-KVKX</v>
      </c>
      <c r="T704" s="164"/>
      <c r="U704" s="164"/>
      <c r="V704" s="164"/>
      <c r="W704" s="164"/>
      <c r="X704" s="164"/>
      <c r="Y704" s="164"/>
      <c r="Z704" s="164"/>
      <c r="AA704" s="164"/>
      <c r="AB704" s="164"/>
      <c r="AC704" s="164"/>
      <c r="AD704" s="164"/>
      <c r="AE704" s="164"/>
      <c r="AF704" s="164"/>
      <c r="AG704" s="164"/>
      <c r="AH704" s="164"/>
      <c r="AI704" s="164"/>
      <c r="AJ704" s="164"/>
      <c r="AK704" s="164"/>
      <c r="AL704" s="164"/>
      <c r="AM704" s="164"/>
      <c r="AN704" s="164"/>
      <c r="AO704" s="164"/>
      <c r="AP704" s="164"/>
      <c r="AQ704" s="164"/>
      <c r="AR704" s="164"/>
      <c r="AS704" s="164"/>
      <c r="AT704" s="164"/>
      <c r="AU704" s="164"/>
      <c r="AV704" s="164"/>
      <c r="AW704" s="164"/>
      <c r="AX704" s="164"/>
      <c r="AY704" s="164"/>
      <c r="AZ704" s="164"/>
      <c r="BA704" s="164"/>
      <c r="BB704" s="164"/>
      <c r="BC704" s="164"/>
      <c r="BD704" s="164"/>
      <c r="BE704" s="164"/>
    </row>
    <row r="705" spans="1:57" x14ac:dyDescent="0.25">
      <c r="A705" s="126"/>
      <c r="B705" s="126"/>
      <c r="C705" s="126"/>
      <c r="D705" s="126" t="s">
        <v>1017</v>
      </c>
      <c r="E705" s="126"/>
      <c r="F705" s="127">
        <v>514</v>
      </c>
      <c r="G705" s="128" t="s">
        <v>1018</v>
      </c>
      <c r="H705" s="129">
        <v>3</v>
      </c>
      <c r="I705" s="130">
        <v>45</v>
      </c>
      <c r="J705" s="130"/>
      <c r="K705" s="130"/>
      <c r="L705" s="131">
        <v>0</v>
      </c>
      <c r="M705" s="165" t="s">
        <v>1484</v>
      </c>
      <c r="N705" s="162">
        <v>90</v>
      </c>
      <c r="O705" s="162" t="s">
        <v>297</v>
      </c>
      <c r="P705" s="132" t="s">
        <v>1600</v>
      </c>
      <c r="Q705" s="163" t="str">
        <f>MaBM</f>
        <v>KVKX</v>
      </c>
      <c r="R705" s="163" t="str">
        <f>MaKhoa</f>
        <v>KTVT</v>
      </c>
      <c r="S705" s="125" t="str">
        <f t="shared" si="12"/>
        <v>KTVT-KVKX</v>
      </c>
      <c r="T705" s="164"/>
      <c r="U705" s="164"/>
      <c r="V705" s="164"/>
      <c r="W705" s="164"/>
      <c r="X705" s="164"/>
      <c r="Y705" s="164"/>
      <c r="Z705" s="164"/>
      <c r="AA705" s="164"/>
      <c r="AB705" s="164"/>
      <c r="AC705" s="164"/>
      <c r="AD705" s="164"/>
      <c r="AE705" s="164"/>
      <c r="AF705" s="164"/>
      <c r="AG705" s="164"/>
      <c r="AH705" s="164"/>
      <c r="AI705" s="164"/>
      <c r="AJ705" s="164"/>
      <c r="AK705" s="164"/>
      <c r="AL705" s="164"/>
      <c r="AM705" s="164"/>
      <c r="AN705" s="164"/>
      <c r="AO705" s="164"/>
      <c r="AP705" s="164"/>
      <c r="AQ705" s="164"/>
      <c r="AR705" s="164"/>
      <c r="AS705" s="164"/>
      <c r="AT705" s="164"/>
      <c r="AU705" s="164"/>
      <c r="AV705" s="164"/>
      <c r="AW705" s="164"/>
      <c r="AX705" s="164"/>
      <c r="AY705" s="164"/>
      <c r="AZ705" s="164"/>
      <c r="BA705" s="164"/>
      <c r="BB705" s="164" t="s">
        <v>20</v>
      </c>
      <c r="BC705" s="164"/>
      <c r="BD705" s="164"/>
      <c r="BE705" s="164"/>
    </row>
    <row r="706" spans="1:57" x14ac:dyDescent="0.25">
      <c r="A706" s="126" t="s">
        <v>1869</v>
      </c>
      <c r="B706" s="126"/>
      <c r="C706" s="126"/>
      <c r="D706" s="126"/>
      <c r="E706" s="126"/>
      <c r="F706" s="127">
        <v>817</v>
      </c>
      <c r="G706" s="128" t="s">
        <v>1870</v>
      </c>
      <c r="H706" s="129">
        <v>2</v>
      </c>
      <c r="I706" s="130"/>
      <c r="J706" s="130"/>
      <c r="K706" s="130">
        <v>90</v>
      </c>
      <c r="L706" s="131">
        <v>0</v>
      </c>
      <c r="M706" s="161" t="s">
        <v>1511</v>
      </c>
      <c r="N706" s="162"/>
      <c r="O706" s="162" t="s">
        <v>297</v>
      </c>
      <c r="P706" s="132" t="s">
        <v>1600</v>
      </c>
      <c r="Q706" s="163" t="str">
        <f>MaBM</f>
        <v>KVKX</v>
      </c>
      <c r="R706" s="163" t="str">
        <f>MaKhoa</f>
        <v>KTVT</v>
      </c>
      <c r="S706" s="125" t="str">
        <f t="shared" si="12"/>
        <v>KTVT-KVKX</v>
      </c>
      <c r="T706" s="164"/>
      <c r="U706" s="164"/>
      <c r="V706" s="164"/>
      <c r="W706" s="164"/>
      <c r="X706" s="164"/>
      <c r="Y706" s="164"/>
      <c r="Z706" s="164"/>
      <c r="AA706" s="164"/>
      <c r="AB706" s="164"/>
      <c r="AC706" s="164"/>
      <c r="AD706" s="164"/>
      <c r="AE706" s="164"/>
      <c r="AF706" s="164"/>
      <c r="AG706" s="164"/>
      <c r="AH706" s="164"/>
      <c r="AI706" s="164"/>
      <c r="AJ706" s="164"/>
      <c r="AK706" s="164"/>
      <c r="AL706" s="164"/>
      <c r="AM706" s="164"/>
      <c r="AN706" s="164"/>
      <c r="AO706" s="164"/>
      <c r="AP706" s="164"/>
      <c r="AQ706" s="164"/>
      <c r="AR706" s="164"/>
      <c r="AS706" s="164"/>
      <c r="AT706" s="164"/>
      <c r="AU706" s="164"/>
      <c r="AV706" s="164"/>
      <c r="AW706" s="164"/>
      <c r="AX706" s="164"/>
      <c r="AY706" s="164"/>
      <c r="AZ706" s="164"/>
      <c r="BA706" s="164"/>
      <c r="BB706" s="164"/>
      <c r="BC706" s="164"/>
      <c r="BD706" s="164"/>
      <c r="BE706" s="164"/>
    </row>
    <row r="707" spans="1:57" x14ac:dyDescent="0.25">
      <c r="A707" s="126" t="s">
        <v>1032</v>
      </c>
      <c r="B707" s="126"/>
      <c r="C707" s="126"/>
      <c r="D707" s="126" t="s">
        <v>1033</v>
      </c>
      <c r="E707" s="126"/>
      <c r="F707" s="127">
        <v>521</v>
      </c>
      <c r="G707" s="128" t="s">
        <v>1034</v>
      </c>
      <c r="H707" s="129">
        <v>2</v>
      </c>
      <c r="I707" s="130"/>
      <c r="J707" s="130"/>
      <c r="K707" s="130">
        <v>90</v>
      </c>
      <c r="L707" s="131">
        <v>0</v>
      </c>
      <c r="M707" s="161" t="s">
        <v>1511</v>
      </c>
      <c r="N707" s="162"/>
      <c r="O707" s="162" t="s">
        <v>297</v>
      </c>
      <c r="P707" s="132" t="s">
        <v>1600</v>
      </c>
      <c r="Q707" s="163" t="str">
        <f>MaBM</f>
        <v>KVKX</v>
      </c>
      <c r="R707" s="163" t="str">
        <f>MaKhoa</f>
        <v>KTVT</v>
      </c>
      <c r="S707" s="125" t="str">
        <f t="shared" si="12"/>
        <v>KTVT-KVKX</v>
      </c>
      <c r="T707" s="164"/>
      <c r="U707" s="164"/>
      <c r="V707" s="164"/>
      <c r="W707" s="164"/>
      <c r="X707" s="164"/>
      <c r="Y707" s="164"/>
      <c r="Z707" s="164"/>
      <c r="AA707" s="164"/>
      <c r="AB707" s="164"/>
      <c r="AC707" s="164"/>
      <c r="AD707" s="164"/>
      <c r="AE707" s="164"/>
      <c r="AF707" s="164"/>
      <c r="AG707" s="164"/>
      <c r="AH707" s="164"/>
      <c r="AI707" s="164" t="s">
        <v>20</v>
      </c>
      <c r="AJ707" s="164"/>
      <c r="AK707" s="164"/>
      <c r="AL707" s="164"/>
      <c r="AM707" s="164"/>
      <c r="AN707" s="164"/>
      <c r="AO707" s="164"/>
      <c r="AP707" s="164"/>
      <c r="AQ707" s="164"/>
      <c r="AR707" s="164"/>
      <c r="AS707" s="164"/>
      <c r="AT707" s="164"/>
      <c r="AU707" s="164"/>
      <c r="AV707" s="164"/>
      <c r="AW707" s="164"/>
      <c r="AX707" s="164"/>
      <c r="AY707" s="164"/>
      <c r="AZ707" s="164"/>
      <c r="BA707" s="164"/>
      <c r="BB707" s="164" t="s">
        <v>20</v>
      </c>
      <c r="BC707" s="164"/>
      <c r="BD707" s="164"/>
      <c r="BE707" s="164"/>
    </row>
    <row r="708" spans="1:57" x14ac:dyDescent="0.25">
      <c r="A708" s="126" t="s">
        <v>1827</v>
      </c>
      <c r="B708" s="126" t="s">
        <v>1827</v>
      </c>
      <c r="C708" s="126"/>
      <c r="D708" s="126"/>
      <c r="E708" s="126"/>
      <c r="F708" s="127">
        <v>788</v>
      </c>
      <c r="G708" s="128" t="s">
        <v>1828</v>
      </c>
      <c r="H708" s="129">
        <v>1</v>
      </c>
      <c r="I708" s="130"/>
      <c r="J708" s="130"/>
      <c r="K708" s="130">
        <v>45</v>
      </c>
      <c r="L708" s="131">
        <v>0</v>
      </c>
      <c r="M708" s="161" t="s">
        <v>1511</v>
      </c>
      <c r="N708" s="162"/>
      <c r="O708" s="162" t="s">
        <v>297</v>
      </c>
      <c r="P708" s="132" t="s">
        <v>1600</v>
      </c>
      <c r="Q708" s="163" t="str">
        <f>MaBM</f>
        <v>KVKX</v>
      </c>
      <c r="R708" s="163" t="str">
        <f>MaKhoa</f>
        <v>KTVT</v>
      </c>
      <c r="S708" s="125" t="str">
        <f t="shared" si="12"/>
        <v>KTVT-KVKX</v>
      </c>
      <c r="T708" s="164"/>
      <c r="U708" s="164"/>
      <c r="V708" s="164"/>
      <c r="W708" s="164"/>
      <c r="X708" s="164"/>
      <c r="Y708" s="164"/>
      <c r="Z708" s="164"/>
      <c r="AA708" s="164"/>
      <c r="AB708" s="164"/>
      <c r="AC708" s="164"/>
      <c r="AD708" s="164"/>
      <c r="AE708" s="164"/>
      <c r="AF708" s="164"/>
      <c r="AG708" s="164"/>
      <c r="AH708" s="164"/>
      <c r="AI708" s="164" t="s">
        <v>20</v>
      </c>
      <c r="AJ708" s="164"/>
      <c r="AK708" s="164"/>
      <c r="AL708" s="164"/>
      <c r="AM708" s="164"/>
      <c r="AN708" s="164"/>
      <c r="AO708" s="164"/>
      <c r="AP708" s="164"/>
      <c r="AQ708" s="164"/>
      <c r="AR708" s="164"/>
      <c r="AS708" s="164"/>
      <c r="AT708" s="164"/>
      <c r="AU708" s="164"/>
      <c r="AV708" s="164"/>
      <c r="AW708" s="164"/>
      <c r="AX708" s="164"/>
      <c r="AY708" s="164"/>
      <c r="AZ708" s="164"/>
      <c r="BA708" s="164"/>
      <c r="BB708" s="164"/>
      <c r="BC708" s="164"/>
      <c r="BD708" s="164"/>
      <c r="BE708" s="164"/>
    </row>
    <row r="709" spans="1:57" x14ac:dyDescent="0.25">
      <c r="A709" s="126" t="s">
        <v>1037</v>
      </c>
      <c r="B709" s="126" t="s">
        <v>1037</v>
      </c>
      <c r="C709" s="126"/>
      <c r="D709" s="126"/>
      <c r="E709" s="126"/>
      <c r="F709" s="127">
        <v>523</v>
      </c>
      <c r="G709" s="128" t="s">
        <v>1038</v>
      </c>
      <c r="H709" s="129">
        <v>2</v>
      </c>
      <c r="I709" s="130"/>
      <c r="J709" s="130"/>
      <c r="K709" s="130">
        <v>90</v>
      </c>
      <c r="L709" s="131">
        <v>0</v>
      </c>
      <c r="M709" s="161" t="s">
        <v>1511</v>
      </c>
      <c r="N709" s="162"/>
      <c r="O709" s="162" t="s">
        <v>297</v>
      </c>
      <c r="P709" s="132" t="s">
        <v>1600</v>
      </c>
      <c r="Q709" s="163" t="str">
        <f>MaBM</f>
        <v>KVKX</v>
      </c>
      <c r="R709" s="163" t="str">
        <f>MaKhoa</f>
        <v>KTVT</v>
      </c>
      <c r="S709" s="125" t="str">
        <f t="shared" si="12"/>
        <v>KTVT-KVKX</v>
      </c>
      <c r="T709" s="164"/>
      <c r="U709" s="164"/>
      <c r="V709" s="164"/>
      <c r="W709" s="164"/>
      <c r="X709" s="164"/>
      <c r="Y709" s="164"/>
      <c r="Z709" s="164"/>
      <c r="AA709" s="164"/>
      <c r="AB709" s="164"/>
      <c r="AC709" s="164"/>
      <c r="AD709" s="164"/>
      <c r="AE709" s="164"/>
      <c r="AF709" s="164"/>
      <c r="AG709" s="164"/>
      <c r="AH709" s="164"/>
      <c r="AI709" s="164" t="s">
        <v>20</v>
      </c>
      <c r="AJ709" s="164"/>
      <c r="AK709" s="164"/>
      <c r="AL709" s="164"/>
      <c r="AM709" s="164"/>
      <c r="AN709" s="164"/>
      <c r="AO709" s="164"/>
      <c r="AP709" s="164"/>
      <c r="AQ709" s="164"/>
      <c r="AR709" s="164"/>
      <c r="AS709" s="164"/>
      <c r="AT709" s="164"/>
      <c r="AU709" s="164"/>
      <c r="AV709" s="164"/>
      <c r="AW709" s="164"/>
      <c r="AX709" s="164"/>
      <c r="AY709" s="164"/>
      <c r="AZ709" s="164"/>
      <c r="BA709" s="164"/>
      <c r="BB709" s="164"/>
      <c r="BC709" s="164"/>
      <c r="BD709" s="164"/>
      <c r="BE709" s="164"/>
    </row>
    <row r="710" spans="1:57" ht="25.5" x14ac:dyDescent="0.25">
      <c r="A710" s="126" t="s">
        <v>1835</v>
      </c>
      <c r="B710" s="126" t="s">
        <v>1835</v>
      </c>
      <c r="C710" s="126"/>
      <c r="D710" s="126"/>
      <c r="E710" s="126"/>
      <c r="F710" s="127">
        <v>791</v>
      </c>
      <c r="G710" s="128" t="s">
        <v>1836</v>
      </c>
      <c r="H710" s="129">
        <v>1</v>
      </c>
      <c r="I710" s="130"/>
      <c r="J710" s="130"/>
      <c r="K710" s="130">
        <v>45</v>
      </c>
      <c r="L710" s="131">
        <v>0</v>
      </c>
      <c r="M710" s="161" t="s">
        <v>1511</v>
      </c>
      <c r="N710" s="162"/>
      <c r="O710" s="162" t="s">
        <v>297</v>
      </c>
      <c r="P710" s="132" t="s">
        <v>1600</v>
      </c>
      <c r="Q710" s="163" t="str">
        <f>MaBM</f>
        <v>KVKX</v>
      </c>
      <c r="R710" s="163" t="str">
        <f>MaKhoa</f>
        <v>KTVT</v>
      </c>
      <c r="S710" s="125" t="str">
        <f t="shared" si="12"/>
        <v>KTVT-KVKX</v>
      </c>
      <c r="T710" s="164"/>
      <c r="U710" s="164"/>
      <c r="V710" s="164"/>
      <c r="W710" s="164"/>
      <c r="X710" s="164"/>
      <c r="Y710" s="164"/>
      <c r="Z710" s="164"/>
      <c r="AA710" s="164"/>
      <c r="AB710" s="164"/>
      <c r="AC710" s="164"/>
      <c r="AD710" s="164"/>
      <c r="AE710" s="164"/>
      <c r="AF710" s="164"/>
      <c r="AG710" s="164"/>
      <c r="AH710" s="164"/>
      <c r="AI710" s="164" t="s">
        <v>20</v>
      </c>
      <c r="AJ710" s="164"/>
      <c r="AK710" s="164"/>
      <c r="AL710" s="164"/>
      <c r="AM710" s="164"/>
      <c r="AN710" s="164"/>
      <c r="AO710" s="164"/>
      <c r="AP710" s="164"/>
      <c r="AQ710" s="164"/>
      <c r="AR710" s="164"/>
      <c r="AS710" s="164"/>
      <c r="AT710" s="164"/>
      <c r="AU710" s="164"/>
      <c r="AV710" s="164"/>
      <c r="AW710" s="164"/>
      <c r="AX710" s="164"/>
      <c r="AY710" s="164"/>
      <c r="AZ710" s="164"/>
      <c r="BA710" s="164"/>
      <c r="BB710" s="164"/>
      <c r="BC710" s="164"/>
      <c r="BD710" s="164"/>
      <c r="BE710" s="164"/>
    </row>
    <row r="711" spans="1:57" x14ac:dyDescent="0.25">
      <c r="A711" s="126" t="s">
        <v>1473</v>
      </c>
      <c r="B711" s="126" t="s">
        <v>1473</v>
      </c>
      <c r="C711" s="126"/>
      <c r="D711" s="126"/>
      <c r="E711" s="126"/>
      <c r="F711" s="127">
        <v>736</v>
      </c>
      <c r="G711" s="128" t="s">
        <v>1444</v>
      </c>
      <c r="H711" s="129">
        <v>8</v>
      </c>
      <c r="I711" s="130"/>
      <c r="J711" s="130"/>
      <c r="K711" s="130">
        <v>480</v>
      </c>
      <c r="L711" s="131">
        <v>0</v>
      </c>
      <c r="M711" s="161" t="s">
        <v>1511</v>
      </c>
      <c r="N711" s="162"/>
      <c r="O711" s="162" t="s">
        <v>297</v>
      </c>
      <c r="P711" s="132" t="s">
        <v>1600</v>
      </c>
      <c r="Q711" s="163" t="str">
        <f>MaBM</f>
        <v>KVKX</v>
      </c>
      <c r="R711" s="163" t="str">
        <f>MaKhoa</f>
        <v>KTVT</v>
      </c>
      <c r="S711" s="125" t="str">
        <f t="shared" si="12"/>
        <v>KTVT-KVKX</v>
      </c>
      <c r="T711" s="164"/>
      <c r="U711" s="164"/>
      <c r="V711" s="164"/>
      <c r="W711" s="164"/>
      <c r="X711" s="164"/>
      <c r="Y711" s="164"/>
      <c r="Z711" s="164"/>
      <c r="AA711" s="164"/>
      <c r="AB711" s="164"/>
      <c r="AC711" s="164"/>
      <c r="AD711" s="164"/>
      <c r="AE711" s="164"/>
      <c r="AF711" s="164"/>
      <c r="AG711" s="164"/>
      <c r="AH711" s="164"/>
      <c r="AI711" s="164" t="s">
        <v>20</v>
      </c>
      <c r="AJ711" s="164"/>
      <c r="AK711" s="164"/>
      <c r="AL711" s="164"/>
      <c r="AM711" s="164"/>
      <c r="AN711" s="164"/>
      <c r="AO711" s="164"/>
      <c r="AP711" s="164"/>
      <c r="AQ711" s="164"/>
      <c r="AR711" s="164"/>
      <c r="AS711" s="164"/>
      <c r="AT711" s="164"/>
      <c r="AU711" s="164"/>
      <c r="AV711" s="164"/>
      <c r="AW711" s="164"/>
      <c r="AX711" s="164"/>
      <c r="AY711" s="164"/>
      <c r="AZ711" s="164"/>
      <c r="BA711" s="164"/>
      <c r="BB711" s="164"/>
      <c r="BC711" s="164"/>
      <c r="BD711" s="164"/>
      <c r="BE711" s="164"/>
    </row>
    <row r="712" spans="1:57" x14ac:dyDescent="0.25">
      <c r="A712" s="126"/>
      <c r="B712" s="126"/>
      <c r="C712" s="126"/>
      <c r="D712" s="126" t="s">
        <v>1474</v>
      </c>
      <c r="E712" s="126"/>
      <c r="F712" s="127">
        <v>737</v>
      </c>
      <c r="G712" s="128" t="s">
        <v>1444</v>
      </c>
      <c r="H712" s="129">
        <v>4</v>
      </c>
      <c r="I712" s="130"/>
      <c r="J712" s="130"/>
      <c r="K712" s="130">
        <v>240</v>
      </c>
      <c r="L712" s="131">
        <v>0</v>
      </c>
      <c r="M712" s="161" t="s">
        <v>1511</v>
      </c>
      <c r="N712" s="162"/>
      <c r="O712" s="162" t="s">
        <v>297</v>
      </c>
      <c r="P712" s="132" t="s">
        <v>1600</v>
      </c>
      <c r="Q712" s="163" t="str">
        <f>MaBM</f>
        <v>KVKX</v>
      </c>
      <c r="R712" s="163" t="str">
        <f>MaKhoa</f>
        <v>KTVT</v>
      </c>
      <c r="S712" s="125" t="str">
        <f t="shared" si="12"/>
        <v>KTVT-KVKX</v>
      </c>
      <c r="T712" s="164"/>
      <c r="U712" s="164"/>
      <c r="V712" s="164"/>
      <c r="W712" s="164"/>
      <c r="X712" s="164"/>
      <c r="Y712" s="164"/>
      <c r="Z712" s="164"/>
      <c r="AA712" s="164"/>
      <c r="AB712" s="164"/>
      <c r="AC712" s="164"/>
      <c r="AD712" s="164"/>
      <c r="AE712" s="164"/>
      <c r="AF712" s="164"/>
      <c r="AG712" s="164"/>
      <c r="AH712" s="164"/>
      <c r="AI712" s="164"/>
      <c r="AJ712" s="164"/>
      <c r="AK712" s="164"/>
      <c r="AL712" s="164"/>
      <c r="AM712" s="164"/>
      <c r="AN712" s="164"/>
      <c r="AO712" s="164"/>
      <c r="AP712" s="164"/>
      <c r="AQ712" s="164"/>
      <c r="AR712" s="164"/>
      <c r="AS712" s="164"/>
      <c r="AT712" s="164"/>
      <c r="AU712" s="164"/>
      <c r="AV712" s="164"/>
      <c r="AW712" s="164"/>
      <c r="AX712" s="164"/>
      <c r="AY712" s="164"/>
      <c r="AZ712" s="164"/>
      <c r="BA712" s="164"/>
      <c r="BB712" s="164" t="s">
        <v>20</v>
      </c>
      <c r="BC712" s="164"/>
      <c r="BD712" s="164"/>
      <c r="BE712" s="164"/>
    </row>
    <row r="713" spans="1:57" x14ac:dyDescent="0.25">
      <c r="A713" s="126" t="s">
        <v>1019</v>
      </c>
      <c r="B713" s="126"/>
      <c r="C713" s="126"/>
      <c r="D713" s="126" t="s">
        <v>1020</v>
      </c>
      <c r="E713" s="126"/>
      <c r="F713" s="127">
        <v>515</v>
      </c>
      <c r="G713" s="128" t="s">
        <v>875</v>
      </c>
      <c r="H713" s="129">
        <v>3</v>
      </c>
      <c r="I713" s="130">
        <v>45</v>
      </c>
      <c r="J713" s="130"/>
      <c r="K713" s="130"/>
      <c r="L713" s="131">
        <v>0</v>
      </c>
      <c r="M713" s="165" t="s">
        <v>1484</v>
      </c>
      <c r="N713" s="162">
        <v>90</v>
      </c>
      <c r="O713" s="162" t="s">
        <v>1633</v>
      </c>
      <c r="P713" s="132" t="s">
        <v>1600</v>
      </c>
      <c r="Q713" s="163" t="str">
        <f>MaBM</f>
        <v>KVKK</v>
      </c>
      <c r="R713" s="163" t="str">
        <f>MaKhoa</f>
        <v>KTVT</v>
      </c>
      <c r="S713" s="125" t="str">
        <f t="shared" ref="S713:S777" si="13">+R713&amp;"-"&amp;Q713</f>
        <v>KTVT-KVKK</v>
      </c>
      <c r="T713" s="164"/>
      <c r="U713" s="164"/>
      <c r="V713" s="164"/>
      <c r="W713" s="164"/>
      <c r="X713" s="164"/>
      <c r="Y713" s="164"/>
      <c r="Z713" s="164"/>
      <c r="AA713" s="164"/>
      <c r="AB713" s="164"/>
      <c r="AC713" s="164"/>
      <c r="AD713" s="164"/>
      <c r="AE713" s="164"/>
      <c r="AF713" s="164"/>
      <c r="AG713" s="164"/>
      <c r="AH713" s="164"/>
      <c r="AI713" s="164" t="s">
        <v>20</v>
      </c>
      <c r="AJ713" s="164"/>
      <c r="AK713" s="164"/>
      <c r="AL713" s="164"/>
      <c r="AM713" s="164"/>
      <c r="AN713" s="164"/>
      <c r="AO713" s="164"/>
      <c r="AP713" s="164"/>
      <c r="AQ713" s="164"/>
      <c r="AR713" s="164"/>
      <c r="AS713" s="164"/>
      <c r="AT713" s="164"/>
      <c r="AU713" s="164"/>
      <c r="AV713" s="164"/>
      <c r="AW713" s="164"/>
      <c r="AX713" s="164"/>
      <c r="AY713" s="164"/>
      <c r="AZ713" s="164"/>
      <c r="BA713" s="164"/>
      <c r="BB713" s="164" t="s">
        <v>20</v>
      </c>
      <c r="BC713" s="164"/>
      <c r="BD713" s="164"/>
      <c r="BE713" s="164"/>
    </row>
    <row r="714" spans="1:57" x14ac:dyDescent="0.25">
      <c r="A714" s="126" t="s">
        <v>1026</v>
      </c>
      <c r="B714" s="126"/>
      <c r="C714" s="126"/>
      <c r="D714" s="126" t="s">
        <v>1027</v>
      </c>
      <c r="E714" s="126"/>
      <c r="F714" s="127">
        <v>518</v>
      </c>
      <c r="G714" s="128" t="s">
        <v>502</v>
      </c>
      <c r="H714" s="129">
        <v>3</v>
      </c>
      <c r="I714" s="130">
        <v>45</v>
      </c>
      <c r="J714" s="130"/>
      <c r="K714" s="130"/>
      <c r="L714" s="131">
        <v>0</v>
      </c>
      <c r="M714" s="165" t="s">
        <v>1484</v>
      </c>
      <c r="N714" s="162">
        <v>90</v>
      </c>
      <c r="O714" s="162" t="s">
        <v>297</v>
      </c>
      <c r="P714" s="132" t="s">
        <v>1600</v>
      </c>
      <c r="Q714" s="163" t="str">
        <f>MaBM</f>
        <v>KVKX</v>
      </c>
      <c r="R714" s="163" t="str">
        <f>MaKhoa</f>
        <v>KTVT</v>
      </c>
      <c r="S714" s="125" t="str">
        <f t="shared" si="13"/>
        <v>KTVT-KVKX</v>
      </c>
      <c r="T714" s="164"/>
      <c r="U714" s="164"/>
      <c r="V714" s="164"/>
      <c r="W714" s="164"/>
      <c r="X714" s="164"/>
      <c r="Y714" s="164"/>
      <c r="Z714" s="164"/>
      <c r="AA714" s="164"/>
      <c r="AB714" s="164"/>
      <c r="AC714" s="164"/>
      <c r="AD714" s="164"/>
      <c r="AE714" s="164"/>
      <c r="AF714" s="164"/>
      <c r="AG714" s="164"/>
      <c r="AH714" s="164"/>
      <c r="AI714" s="164" t="s">
        <v>20</v>
      </c>
      <c r="AJ714" s="164"/>
      <c r="AK714" s="164"/>
      <c r="AL714" s="164"/>
      <c r="AM714" s="164"/>
      <c r="AN714" s="164"/>
      <c r="AO714" s="164"/>
      <c r="AP714" s="164"/>
      <c r="AQ714" s="164"/>
      <c r="AR714" s="164"/>
      <c r="AS714" s="164"/>
      <c r="AT714" s="164"/>
      <c r="AU714" s="164"/>
      <c r="AV714" s="164"/>
      <c r="AW714" s="164"/>
      <c r="AX714" s="164"/>
      <c r="AY714" s="164"/>
      <c r="AZ714" s="164"/>
      <c r="BA714" s="164"/>
      <c r="BB714" s="164" t="s">
        <v>20</v>
      </c>
      <c r="BC714" s="164"/>
      <c r="BD714" s="164"/>
      <c r="BE714" s="164"/>
    </row>
    <row r="715" spans="1:57" x14ac:dyDescent="0.25">
      <c r="A715" s="126" t="s">
        <v>295</v>
      </c>
      <c r="B715" s="126" t="s">
        <v>295</v>
      </c>
      <c r="C715" s="126"/>
      <c r="D715" s="126" t="s">
        <v>296</v>
      </c>
      <c r="E715" s="126"/>
      <c r="F715" s="127">
        <v>135</v>
      </c>
      <c r="G715" s="128" t="s">
        <v>297</v>
      </c>
      <c r="H715" s="129">
        <v>2</v>
      </c>
      <c r="I715" s="130">
        <v>30</v>
      </c>
      <c r="J715" s="130"/>
      <c r="K715" s="130"/>
      <c r="L715" s="131">
        <v>0</v>
      </c>
      <c r="M715" s="165" t="s">
        <v>1484</v>
      </c>
      <c r="N715" s="162">
        <v>90</v>
      </c>
      <c r="O715" s="162" t="s">
        <v>297</v>
      </c>
      <c r="P715" s="132" t="s">
        <v>1600</v>
      </c>
      <c r="Q715" s="163" t="str">
        <f>MaBM</f>
        <v>KVKX</v>
      </c>
      <c r="R715" s="163" t="str">
        <f>MaKhoa</f>
        <v>KTVT</v>
      </c>
      <c r="S715" s="125" t="str">
        <f t="shared" si="13"/>
        <v>KTVT-KVKX</v>
      </c>
      <c r="T715" s="164"/>
      <c r="U715" s="164"/>
      <c r="V715" s="164"/>
      <c r="W715" s="164"/>
      <c r="X715" s="164"/>
      <c r="Y715" s="164"/>
      <c r="Z715" s="164"/>
      <c r="AA715" s="164"/>
      <c r="AB715" s="164"/>
      <c r="AC715" s="164"/>
      <c r="AD715" s="164"/>
      <c r="AE715" s="164"/>
      <c r="AF715" s="164"/>
      <c r="AG715" s="164" t="s">
        <v>20</v>
      </c>
      <c r="AH715" s="164" t="s">
        <v>21</v>
      </c>
      <c r="AI715" s="164"/>
      <c r="AJ715" s="164"/>
      <c r="AK715" s="164"/>
      <c r="AL715" s="164"/>
      <c r="AM715" s="164"/>
      <c r="AN715" s="164"/>
      <c r="AO715" s="164"/>
      <c r="AP715" s="164"/>
      <c r="AQ715" s="164"/>
      <c r="AR715" s="164"/>
      <c r="AS715" s="164"/>
      <c r="AT715" s="164"/>
      <c r="AU715" s="164"/>
      <c r="AV715" s="164"/>
      <c r="AW715" s="164"/>
      <c r="AX715" s="164"/>
      <c r="AY715" s="164"/>
      <c r="AZ715" s="164" t="s">
        <v>21</v>
      </c>
      <c r="BA715" s="164" t="s">
        <v>21</v>
      </c>
      <c r="BB715" s="164"/>
      <c r="BC715" s="164"/>
      <c r="BD715" s="164"/>
      <c r="BE715" s="164"/>
    </row>
    <row r="716" spans="1:57" x14ac:dyDescent="0.25">
      <c r="A716" s="126" t="s">
        <v>1024</v>
      </c>
      <c r="B716" s="126"/>
      <c r="C716" s="126"/>
      <c r="D716" s="126" t="s">
        <v>1025</v>
      </c>
      <c r="E716" s="126"/>
      <c r="F716" s="127">
        <v>517</v>
      </c>
      <c r="G716" s="128" t="s">
        <v>297</v>
      </c>
      <c r="H716" s="129">
        <v>3</v>
      </c>
      <c r="I716" s="130">
        <v>45</v>
      </c>
      <c r="J716" s="130"/>
      <c r="K716" s="130"/>
      <c r="L716" s="131">
        <v>0</v>
      </c>
      <c r="M716" s="165" t="s">
        <v>1484</v>
      </c>
      <c r="N716" s="162">
        <v>90</v>
      </c>
      <c r="O716" s="162" t="s">
        <v>297</v>
      </c>
      <c r="P716" s="132" t="s">
        <v>1600</v>
      </c>
      <c r="Q716" s="163" t="str">
        <f>MaBM</f>
        <v>KVKX</v>
      </c>
      <c r="R716" s="163" t="str">
        <f>MaKhoa</f>
        <v>KTVT</v>
      </c>
      <c r="S716" s="125" t="str">
        <f t="shared" si="13"/>
        <v>KTVT-KVKX</v>
      </c>
      <c r="T716" s="164"/>
      <c r="U716" s="164"/>
      <c r="V716" s="164"/>
      <c r="W716" s="164"/>
      <c r="X716" s="164"/>
      <c r="Y716" s="164"/>
      <c r="Z716" s="164"/>
      <c r="AA716" s="164"/>
      <c r="AB716" s="164"/>
      <c r="AC716" s="164"/>
      <c r="AD716" s="164"/>
      <c r="AE716" s="164"/>
      <c r="AF716" s="164"/>
      <c r="AG716" s="164"/>
      <c r="AH716" s="164"/>
      <c r="AI716" s="164" t="s">
        <v>20</v>
      </c>
      <c r="AJ716" s="164"/>
      <c r="AK716" s="164"/>
      <c r="AL716" s="164"/>
      <c r="AM716" s="164"/>
      <c r="AN716" s="164"/>
      <c r="AO716" s="164"/>
      <c r="AP716" s="164"/>
      <c r="AQ716" s="164"/>
      <c r="AR716" s="164"/>
      <c r="AS716" s="164"/>
      <c r="AT716" s="164"/>
      <c r="AU716" s="164"/>
      <c r="AV716" s="164"/>
      <c r="AW716" s="164"/>
      <c r="AX716" s="164"/>
      <c r="AY716" s="164"/>
      <c r="AZ716" s="164"/>
      <c r="BA716" s="164"/>
      <c r="BB716" s="164" t="s">
        <v>20</v>
      </c>
      <c r="BC716" s="164"/>
      <c r="BD716" s="164"/>
      <c r="BE716" s="164"/>
    </row>
    <row r="717" spans="1:57" x14ac:dyDescent="0.25">
      <c r="A717" s="126" t="s">
        <v>1124</v>
      </c>
      <c r="B717" s="126" t="s">
        <v>1124</v>
      </c>
      <c r="C717" s="126" t="s">
        <v>1124</v>
      </c>
      <c r="D717" s="126" t="s">
        <v>1125</v>
      </c>
      <c r="E717" s="126" t="s">
        <v>1125</v>
      </c>
      <c r="F717" s="127">
        <v>568</v>
      </c>
      <c r="G717" s="128" t="s">
        <v>297</v>
      </c>
      <c r="H717" s="129">
        <v>2</v>
      </c>
      <c r="I717" s="130">
        <v>30</v>
      </c>
      <c r="J717" s="130"/>
      <c r="K717" s="130"/>
      <c r="L717" s="131">
        <v>0</v>
      </c>
      <c r="M717" s="165" t="s">
        <v>1484</v>
      </c>
      <c r="N717" s="162">
        <v>90</v>
      </c>
      <c r="O717" s="162" t="s">
        <v>297</v>
      </c>
      <c r="P717" s="132" t="s">
        <v>1600</v>
      </c>
      <c r="Q717" s="163" t="str">
        <f>MaBM</f>
        <v>KVKX</v>
      </c>
      <c r="R717" s="163" t="str">
        <f>MaKhoa</f>
        <v>KTVT</v>
      </c>
      <c r="S717" s="125" t="str">
        <f t="shared" si="13"/>
        <v>KTVT-KVKX</v>
      </c>
      <c r="T717" s="164" t="s">
        <v>21</v>
      </c>
      <c r="U717" s="164" t="s">
        <v>21</v>
      </c>
      <c r="V717" s="164" t="s">
        <v>21</v>
      </c>
      <c r="W717" s="164" t="s">
        <v>21</v>
      </c>
      <c r="X717" s="164" t="s">
        <v>20</v>
      </c>
      <c r="Y717" s="164" t="s">
        <v>21</v>
      </c>
      <c r="Z717" s="164" t="s">
        <v>21</v>
      </c>
      <c r="AA717" s="164"/>
      <c r="AB717" s="164"/>
      <c r="AC717" s="164"/>
      <c r="AD717" s="164"/>
      <c r="AE717" s="164"/>
      <c r="AF717" s="164"/>
      <c r="AG717" s="164"/>
      <c r="AH717" s="164"/>
      <c r="AI717" s="164"/>
      <c r="AJ717" s="164"/>
      <c r="AK717" s="164"/>
      <c r="AL717" s="164"/>
      <c r="AM717" s="164"/>
      <c r="AN717" s="164" t="s">
        <v>21</v>
      </c>
      <c r="AO717" s="164" t="s">
        <v>21</v>
      </c>
      <c r="AP717" s="164" t="s">
        <v>21</v>
      </c>
      <c r="AQ717" s="164"/>
      <c r="AR717" s="164" t="s">
        <v>21</v>
      </c>
      <c r="AS717" s="164"/>
      <c r="AT717" s="164"/>
      <c r="AU717" s="164"/>
      <c r="AV717" s="164"/>
      <c r="AW717" s="164"/>
      <c r="AX717" s="164"/>
      <c r="AY717" s="164"/>
      <c r="AZ717" s="164"/>
      <c r="BA717" s="164"/>
      <c r="BB717" s="164"/>
      <c r="BC717" s="164"/>
      <c r="BD717" s="164"/>
      <c r="BE717" s="164"/>
    </row>
    <row r="718" spans="1:57" x14ac:dyDescent="0.25">
      <c r="A718" s="126" t="s">
        <v>133</v>
      </c>
      <c r="B718" s="126" t="s">
        <v>133</v>
      </c>
      <c r="C718" s="126" t="s">
        <v>133</v>
      </c>
      <c r="D718" s="126" t="s">
        <v>134</v>
      </c>
      <c r="E718" s="126" t="s">
        <v>134</v>
      </c>
      <c r="F718" s="127">
        <v>49</v>
      </c>
      <c r="G718" s="128" t="s">
        <v>135</v>
      </c>
      <c r="H718" s="129">
        <v>2</v>
      </c>
      <c r="I718" s="130">
        <v>30</v>
      </c>
      <c r="J718" s="130"/>
      <c r="K718" s="130"/>
      <c r="L718" s="131">
        <v>0</v>
      </c>
      <c r="M718" s="165" t="s">
        <v>1484</v>
      </c>
      <c r="N718" s="162">
        <v>90</v>
      </c>
      <c r="O718" s="162" t="s">
        <v>297</v>
      </c>
      <c r="P718" s="132" t="s">
        <v>1600</v>
      </c>
      <c r="Q718" s="163" t="str">
        <f>MaBM</f>
        <v>KVKX</v>
      </c>
      <c r="R718" s="163" t="str">
        <f>MaKhoa</f>
        <v>KTVT</v>
      </c>
      <c r="S718" s="125" t="str">
        <f t="shared" si="13"/>
        <v>KTVT-KVKX</v>
      </c>
      <c r="T718" s="164"/>
      <c r="U718" s="164"/>
      <c r="V718" s="164"/>
      <c r="W718" s="164"/>
      <c r="X718" s="164"/>
      <c r="Y718" s="164"/>
      <c r="Z718" s="164"/>
      <c r="AA718" s="164"/>
      <c r="AB718" s="164"/>
      <c r="AC718" s="164"/>
      <c r="AD718" s="164"/>
      <c r="AE718" s="164"/>
      <c r="AF718" s="164"/>
      <c r="AG718" s="164"/>
      <c r="AH718" s="164"/>
      <c r="AI718" s="164" t="s">
        <v>21</v>
      </c>
      <c r="AJ718" s="164" t="s">
        <v>21</v>
      </c>
      <c r="AK718" s="164" t="s">
        <v>21</v>
      </c>
      <c r="AL718" s="164" t="s">
        <v>21</v>
      </c>
      <c r="AM718" s="164"/>
      <c r="AN718" s="164"/>
      <c r="AO718" s="164"/>
      <c r="AP718" s="164"/>
      <c r="AQ718" s="164"/>
      <c r="AR718" s="164"/>
      <c r="AS718" s="164"/>
      <c r="AT718" s="164"/>
      <c r="AU718" s="164"/>
      <c r="AV718" s="164"/>
      <c r="AW718" s="164"/>
      <c r="AX718" s="164"/>
      <c r="AY718" s="164"/>
      <c r="AZ718" s="164"/>
      <c r="BA718" s="164"/>
      <c r="BB718" s="164" t="s">
        <v>21</v>
      </c>
      <c r="BC718" s="164" t="s">
        <v>21</v>
      </c>
      <c r="BD718" s="164" t="s">
        <v>21</v>
      </c>
      <c r="BE718" s="164"/>
    </row>
    <row r="719" spans="1:57" x14ac:dyDescent="0.25">
      <c r="A719" s="126" t="s">
        <v>1832</v>
      </c>
      <c r="B719" s="126" t="s">
        <v>1832</v>
      </c>
      <c r="C719" s="126"/>
      <c r="D719" s="126" t="s">
        <v>1833</v>
      </c>
      <c r="E719" s="126"/>
      <c r="F719" s="127">
        <v>790</v>
      </c>
      <c r="G719" s="128" t="s">
        <v>1834</v>
      </c>
      <c r="H719" s="129">
        <v>2</v>
      </c>
      <c r="I719" s="130"/>
      <c r="J719" s="130"/>
      <c r="K719" s="130">
        <v>90</v>
      </c>
      <c r="L719" s="131">
        <v>0</v>
      </c>
      <c r="M719" s="165" t="s">
        <v>1484</v>
      </c>
      <c r="N719" s="162">
        <v>60</v>
      </c>
      <c r="O719" s="162" t="s">
        <v>297</v>
      </c>
      <c r="P719" s="132" t="s">
        <v>1600</v>
      </c>
      <c r="Q719" s="163" t="str">
        <f>MaBM</f>
        <v>KVKX</v>
      </c>
      <c r="R719" s="163" t="str">
        <f>MaKhoa</f>
        <v>KTVT</v>
      </c>
      <c r="S719" s="125" t="str">
        <f t="shared" si="13"/>
        <v>KTVT-KVKX</v>
      </c>
      <c r="T719" s="164"/>
      <c r="U719" s="164"/>
      <c r="V719" s="164"/>
      <c r="W719" s="164"/>
      <c r="X719" s="164"/>
      <c r="Y719" s="164"/>
      <c r="Z719" s="164"/>
      <c r="AA719" s="164"/>
      <c r="AB719" s="164"/>
      <c r="AC719" s="164"/>
      <c r="AD719" s="164"/>
      <c r="AE719" s="164"/>
      <c r="AF719" s="164"/>
      <c r="AG719" s="164"/>
      <c r="AH719" s="164"/>
      <c r="AI719" s="164" t="s">
        <v>21</v>
      </c>
      <c r="AJ719" s="164"/>
      <c r="AK719" s="164"/>
      <c r="AL719" s="164"/>
      <c r="AM719" s="164"/>
      <c r="AN719" s="164"/>
      <c r="AO719" s="164"/>
      <c r="AP719" s="164"/>
      <c r="AQ719" s="164"/>
      <c r="AR719" s="164"/>
      <c r="AS719" s="164"/>
      <c r="AT719" s="164"/>
      <c r="AU719" s="164"/>
      <c r="AV719" s="164"/>
      <c r="AW719" s="164"/>
      <c r="AX719" s="164"/>
      <c r="AY719" s="164"/>
      <c r="AZ719" s="164"/>
      <c r="BA719" s="164"/>
      <c r="BB719" s="164" t="s">
        <v>21</v>
      </c>
      <c r="BC719" s="164"/>
      <c r="BD719" s="164"/>
      <c r="BE719" s="164"/>
    </row>
    <row r="720" spans="1:57" ht="25.5" x14ac:dyDescent="0.25">
      <c r="A720" s="126" t="s">
        <v>1039</v>
      </c>
      <c r="B720" s="126"/>
      <c r="C720" s="126"/>
      <c r="D720" s="126"/>
      <c r="E720" s="126"/>
      <c r="F720" s="127">
        <v>524</v>
      </c>
      <c r="G720" s="128" t="s">
        <v>1042</v>
      </c>
      <c r="H720" s="129">
        <v>3</v>
      </c>
      <c r="I720" s="130">
        <v>45</v>
      </c>
      <c r="J720" s="130"/>
      <c r="K720" s="130"/>
      <c r="L720" s="131">
        <v>0</v>
      </c>
      <c r="M720" s="165" t="s">
        <v>1484</v>
      </c>
      <c r="N720" s="162">
        <v>90</v>
      </c>
      <c r="O720" s="162" t="s">
        <v>297</v>
      </c>
      <c r="P720" s="132" t="s">
        <v>1600</v>
      </c>
      <c r="Q720" s="163" t="str">
        <f>MaBM</f>
        <v>KVKX</v>
      </c>
      <c r="R720" s="163" t="str">
        <f>MaKhoa</f>
        <v>KTVT</v>
      </c>
      <c r="S720" s="125" t="str">
        <f t="shared" si="13"/>
        <v>KTVT-KVKX</v>
      </c>
      <c r="T720" s="164"/>
      <c r="U720" s="164"/>
      <c r="V720" s="164"/>
      <c r="W720" s="164"/>
      <c r="X720" s="164"/>
      <c r="Y720" s="164"/>
      <c r="Z720" s="164"/>
      <c r="AA720" s="164"/>
      <c r="AB720" s="164"/>
      <c r="AC720" s="164"/>
      <c r="AD720" s="164"/>
      <c r="AE720" s="164"/>
      <c r="AF720" s="164"/>
      <c r="AG720" s="164"/>
      <c r="AH720" s="164"/>
      <c r="AI720" s="164" t="s">
        <v>20</v>
      </c>
      <c r="AJ720" s="164"/>
      <c r="AK720" s="164"/>
      <c r="AL720" s="164"/>
      <c r="AM720" s="164"/>
      <c r="AN720" s="164"/>
      <c r="AO720" s="164"/>
      <c r="AP720" s="164"/>
      <c r="AQ720" s="164"/>
      <c r="AR720" s="164"/>
      <c r="AS720" s="164"/>
      <c r="AT720" s="164"/>
      <c r="AU720" s="164"/>
      <c r="AV720" s="164"/>
      <c r="AW720" s="164"/>
      <c r="AX720" s="164"/>
      <c r="AY720" s="164"/>
      <c r="AZ720" s="164"/>
      <c r="BA720" s="164"/>
      <c r="BB720" s="164"/>
      <c r="BC720" s="164"/>
      <c r="BD720" s="164"/>
      <c r="BE720" s="164"/>
    </row>
    <row r="721" spans="1:57" ht="25.5" x14ac:dyDescent="0.25">
      <c r="A721" s="126"/>
      <c r="B721" s="126" t="s">
        <v>1040</v>
      </c>
      <c r="C721" s="126"/>
      <c r="D721" s="126"/>
      <c r="E721" s="126"/>
      <c r="F721" s="127">
        <v>525</v>
      </c>
      <c r="G721" s="128" t="s">
        <v>1042</v>
      </c>
      <c r="H721" s="129">
        <v>2</v>
      </c>
      <c r="I721" s="130">
        <v>30</v>
      </c>
      <c r="J721" s="130"/>
      <c r="K721" s="130"/>
      <c r="L721" s="131">
        <v>0</v>
      </c>
      <c r="M721" s="165" t="s">
        <v>1484</v>
      </c>
      <c r="N721" s="162">
        <v>90</v>
      </c>
      <c r="O721" s="162" t="s">
        <v>297</v>
      </c>
      <c r="P721" s="132" t="s">
        <v>1600</v>
      </c>
      <c r="Q721" s="163" t="str">
        <f>MaBM</f>
        <v>KVKX</v>
      </c>
      <c r="R721" s="163" t="str">
        <f>MaKhoa</f>
        <v>KTVT</v>
      </c>
      <c r="S721" s="125" t="str">
        <f t="shared" si="13"/>
        <v>KTVT-KVKX</v>
      </c>
      <c r="T721" s="164"/>
      <c r="U721" s="164"/>
      <c r="V721" s="164"/>
      <c r="W721" s="164"/>
      <c r="X721" s="164"/>
      <c r="Y721" s="164"/>
      <c r="Z721" s="164"/>
      <c r="AA721" s="164"/>
      <c r="AB721" s="164"/>
      <c r="AC721" s="164"/>
      <c r="AD721" s="164"/>
      <c r="AE721" s="164"/>
      <c r="AF721" s="164"/>
      <c r="AG721" s="164"/>
      <c r="AH721" s="164"/>
      <c r="AI721" s="164"/>
      <c r="AJ721" s="164"/>
      <c r="AK721" s="164"/>
      <c r="AL721" s="164"/>
      <c r="AM721" s="164"/>
      <c r="AN721" s="164"/>
      <c r="AO721" s="164"/>
      <c r="AP721" s="164"/>
      <c r="AQ721" s="164"/>
      <c r="AR721" s="164"/>
      <c r="AS721" s="164"/>
      <c r="AT721" s="164"/>
      <c r="AU721" s="164"/>
      <c r="AV721" s="164"/>
      <c r="AW721" s="164"/>
      <c r="AX721" s="164"/>
      <c r="AY721" s="164"/>
      <c r="AZ721" s="164"/>
      <c r="BA721" s="164"/>
      <c r="BB721" s="164"/>
      <c r="BC721" s="164"/>
      <c r="BD721" s="164"/>
      <c r="BE721" s="164"/>
    </row>
    <row r="722" spans="1:57" ht="25.5" x14ac:dyDescent="0.25">
      <c r="A722" s="126"/>
      <c r="B722" s="126"/>
      <c r="C722" s="126"/>
      <c r="D722" s="126" t="s">
        <v>1041</v>
      </c>
      <c r="E722" s="126"/>
      <c r="F722" s="127">
        <v>526</v>
      </c>
      <c r="G722" s="128" t="s">
        <v>1042</v>
      </c>
      <c r="H722" s="129">
        <v>3</v>
      </c>
      <c r="I722" s="130">
        <v>45</v>
      </c>
      <c r="J722" s="130"/>
      <c r="K722" s="130"/>
      <c r="L722" s="131">
        <v>0</v>
      </c>
      <c r="M722" s="165" t="s">
        <v>1484</v>
      </c>
      <c r="N722" s="162">
        <v>90</v>
      </c>
      <c r="O722" s="162" t="s">
        <v>297</v>
      </c>
      <c r="P722" s="132" t="s">
        <v>1600</v>
      </c>
      <c r="Q722" s="163" t="str">
        <f>MaBM</f>
        <v>KVKX</v>
      </c>
      <c r="R722" s="163" t="str">
        <f>MaKhoa</f>
        <v>KTVT</v>
      </c>
      <c r="S722" s="125" t="str">
        <f t="shared" si="13"/>
        <v>KTVT-KVKX</v>
      </c>
      <c r="T722" s="164"/>
      <c r="U722" s="164"/>
      <c r="V722" s="164"/>
      <c r="W722" s="164"/>
      <c r="X722" s="164"/>
      <c r="Y722" s="164"/>
      <c r="Z722" s="164"/>
      <c r="AA722" s="164"/>
      <c r="AB722" s="164"/>
      <c r="AC722" s="164"/>
      <c r="AD722" s="164"/>
      <c r="AE722" s="164"/>
      <c r="AF722" s="164"/>
      <c r="AG722" s="164"/>
      <c r="AH722" s="164"/>
      <c r="AI722" s="164"/>
      <c r="AJ722" s="164"/>
      <c r="AK722" s="164"/>
      <c r="AL722" s="164"/>
      <c r="AM722" s="164"/>
      <c r="AN722" s="164"/>
      <c r="AO722" s="164"/>
      <c r="AP722" s="164"/>
      <c r="AQ722" s="164"/>
      <c r="AR722" s="164"/>
      <c r="AS722" s="164"/>
      <c r="AT722" s="164"/>
      <c r="AU722" s="164"/>
      <c r="AV722" s="164"/>
      <c r="AW722" s="164"/>
      <c r="AX722" s="164"/>
      <c r="AY722" s="164"/>
      <c r="AZ722" s="164"/>
      <c r="BA722" s="164"/>
      <c r="BB722" s="164" t="s">
        <v>20</v>
      </c>
      <c r="BC722" s="164"/>
      <c r="BD722" s="164"/>
      <c r="BE722" s="164"/>
    </row>
    <row r="723" spans="1:57" x14ac:dyDescent="0.25">
      <c r="A723" s="126" t="s">
        <v>1028</v>
      </c>
      <c r="B723" s="126" t="s">
        <v>1028</v>
      </c>
      <c r="C723" s="126"/>
      <c r="D723" s="126"/>
      <c r="E723" s="126"/>
      <c r="F723" s="127">
        <v>519</v>
      </c>
      <c r="G723" s="128" t="s">
        <v>901</v>
      </c>
      <c r="H723" s="129">
        <v>2</v>
      </c>
      <c r="I723" s="130">
        <v>30</v>
      </c>
      <c r="J723" s="130"/>
      <c r="K723" s="130"/>
      <c r="L723" s="131">
        <v>0</v>
      </c>
      <c r="M723" s="165" t="s">
        <v>1484</v>
      </c>
      <c r="N723" s="162">
        <v>90</v>
      </c>
      <c r="O723" s="162" t="s">
        <v>297</v>
      </c>
      <c r="P723" s="132" t="s">
        <v>1600</v>
      </c>
      <c r="Q723" s="163" t="str">
        <f>MaBM</f>
        <v>KVKX</v>
      </c>
      <c r="R723" s="163" t="str">
        <f>MaKhoa</f>
        <v>KTVT</v>
      </c>
      <c r="S723" s="125" t="str">
        <f t="shared" si="13"/>
        <v>KTVT-KVKX</v>
      </c>
      <c r="T723" s="164"/>
      <c r="U723" s="164"/>
      <c r="V723" s="164"/>
      <c r="W723" s="164"/>
      <c r="X723" s="164"/>
      <c r="Y723" s="164"/>
      <c r="Z723" s="164"/>
      <c r="AA723" s="164"/>
      <c r="AB723" s="164"/>
      <c r="AC723" s="164"/>
      <c r="AD723" s="164"/>
      <c r="AE723" s="164"/>
      <c r="AF723" s="164"/>
      <c r="AG723" s="164"/>
      <c r="AH723" s="164"/>
      <c r="AI723" s="164" t="s">
        <v>20</v>
      </c>
      <c r="AJ723" s="164"/>
      <c r="AK723" s="164"/>
      <c r="AL723" s="164"/>
      <c r="AM723" s="164"/>
      <c r="AN723" s="164"/>
      <c r="AO723" s="164"/>
      <c r="AP723" s="164"/>
      <c r="AQ723" s="164"/>
      <c r="AR723" s="164"/>
      <c r="AS723" s="164"/>
      <c r="AT723" s="164"/>
      <c r="AU723" s="164"/>
      <c r="AV723" s="164"/>
      <c r="AW723" s="164"/>
      <c r="AX723" s="164"/>
      <c r="AY723" s="164"/>
      <c r="AZ723" s="164"/>
      <c r="BA723" s="164"/>
      <c r="BB723" s="164"/>
      <c r="BC723" s="164"/>
      <c r="BD723" s="164"/>
      <c r="BE723" s="164"/>
    </row>
    <row r="724" spans="1:57" x14ac:dyDescent="0.25">
      <c r="A724" s="126" t="s">
        <v>1238</v>
      </c>
      <c r="B724" s="126" t="s">
        <v>1238</v>
      </c>
      <c r="C724" s="126"/>
      <c r="D724" s="126" t="s">
        <v>1239</v>
      </c>
      <c r="E724" s="126"/>
      <c r="F724" s="127">
        <v>617</v>
      </c>
      <c r="G724" s="128" t="s">
        <v>1240</v>
      </c>
      <c r="H724" s="129">
        <v>2</v>
      </c>
      <c r="I724" s="130">
        <v>30</v>
      </c>
      <c r="J724" s="130"/>
      <c r="K724" s="130"/>
      <c r="L724" s="131">
        <v>0</v>
      </c>
      <c r="M724" s="165" t="s">
        <v>1484</v>
      </c>
      <c r="N724" s="162">
        <v>60</v>
      </c>
      <c r="O724" s="162" t="s">
        <v>297</v>
      </c>
      <c r="P724" s="132" t="s">
        <v>1600</v>
      </c>
      <c r="Q724" s="163" t="str">
        <f>MaBM</f>
        <v>KVKX</v>
      </c>
      <c r="R724" s="163" t="str">
        <f>MaKhoa</f>
        <v>KTVT</v>
      </c>
      <c r="S724" s="125" t="str">
        <f t="shared" si="13"/>
        <v>KTVT-KVKX</v>
      </c>
      <c r="T724" s="164"/>
      <c r="U724" s="164"/>
      <c r="V724" s="164"/>
      <c r="W724" s="164"/>
      <c r="X724" s="164"/>
      <c r="Y724" s="164"/>
      <c r="Z724" s="164"/>
      <c r="AA724" s="164"/>
      <c r="AB724" s="164"/>
      <c r="AC724" s="164"/>
      <c r="AD724" s="164"/>
      <c r="AE724" s="164"/>
      <c r="AF724" s="164"/>
      <c r="AG724" s="164"/>
      <c r="AH724" s="164"/>
      <c r="AI724" s="164" t="s">
        <v>21</v>
      </c>
      <c r="AJ724" s="164"/>
      <c r="AK724" s="164"/>
      <c r="AL724" s="164"/>
      <c r="AM724" s="164"/>
      <c r="AN724" s="164"/>
      <c r="AO724" s="164"/>
      <c r="AP724" s="164"/>
      <c r="AQ724" s="164"/>
      <c r="AR724" s="164"/>
      <c r="AS724" s="164"/>
      <c r="AT724" s="164"/>
      <c r="AU724" s="164"/>
      <c r="AV724" s="164"/>
      <c r="AW724" s="164"/>
      <c r="AX724" s="164"/>
      <c r="AY724" s="164"/>
      <c r="AZ724" s="164"/>
      <c r="BA724" s="164"/>
      <c r="BB724" s="164" t="s">
        <v>21</v>
      </c>
      <c r="BC724" s="164"/>
      <c r="BD724" s="164"/>
      <c r="BE724" s="164"/>
    </row>
    <row r="725" spans="1:57" x14ac:dyDescent="0.25">
      <c r="A725" s="126" t="s">
        <v>1021</v>
      </c>
      <c r="B725" s="126"/>
      <c r="C725" s="126"/>
      <c r="D725" s="126" t="s">
        <v>1022</v>
      </c>
      <c r="E725" s="126"/>
      <c r="F725" s="127">
        <v>516</v>
      </c>
      <c r="G725" s="128" t="s">
        <v>1023</v>
      </c>
      <c r="H725" s="129">
        <v>3</v>
      </c>
      <c r="I725" s="130">
        <v>45</v>
      </c>
      <c r="J725" s="130"/>
      <c r="K725" s="130"/>
      <c r="L725" s="131">
        <v>0</v>
      </c>
      <c r="M725" s="165" t="s">
        <v>1484</v>
      </c>
      <c r="N725" s="162">
        <v>90</v>
      </c>
      <c r="O725" s="162" t="s">
        <v>297</v>
      </c>
      <c r="P725" s="132" t="s">
        <v>1600</v>
      </c>
      <c r="Q725" s="163" t="str">
        <f>MaBM</f>
        <v>KVKX</v>
      </c>
      <c r="R725" s="163" t="str">
        <f>MaKhoa</f>
        <v>KTVT</v>
      </c>
      <c r="S725" s="125" t="str">
        <f t="shared" si="13"/>
        <v>KTVT-KVKX</v>
      </c>
      <c r="T725" s="164"/>
      <c r="U725" s="164"/>
      <c r="V725" s="164"/>
      <c r="W725" s="164"/>
      <c r="X725" s="164"/>
      <c r="Y725" s="164"/>
      <c r="Z725" s="164"/>
      <c r="AA725" s="164"/>
      <c r="AB725" s="164"/>
      <c r="AC725" s="164"/>
      <c r="AD725" s="164"/>
      <c r="AE725" s="164"/>
      <c r="AF725" s="164"/>
      <c r="AG725" s="164"/>
      <c r="AH725" s="164"/>
      <c r="AI725" s="164" t="s">
        <v>20</v>
      </c>
      <c r="AJ725" s="164"/>
      <c r="AK725" s="164"/>
      <c r="AL725" s="164"/>
      <c r="AM725" s="164"/>
      <c r="AN725" s="164"/>
      <c r="AO725" s="164"/>
      <c r="AP725" s="164"/>
      <c r="AQ725" s="164"/>
      <c r="AR725" s="164"/>
      <c r="AS725" s="164"/>
      <c r="AT725" s="164"/>
      <c r="AU725" s="164"/>
      <c r="AV725" s="164"/>
      <c r="AW725" s="164"/>
      <c r="AX725" s="164"/>
      <c r="AY725" s="164"/>
      <c r="AZ725" s="164"/>
      <c r="BA725" s="164"/>
      <c r="BB725" s="164" t="s">
        <v>20</v>
      </c>
      <c r="BC725" s="164"/>
      <c r="BD725" s="164"/>
      <c r="BE725" s="164"/>
    </row>
    <row r="726" spans="1:57" x14ac:dyDescent="0.25">
      <c r="A726" s="126" t="s">
        <v>1236</v>
      </c>
      <c r="B726" s="126" t="s">
        <v>1236</v>
      </c>
      <c r="C726" s="126"/>
      <c r="D726" s="126" t="s">
        <v>1237</v>
      </c>
      <c r="E726" s="126"/>
      <c r="F726" s="127">
        <v>616</v>
      </c>
      <c r="G726" s="128" t="s">
        <v>467</v>
      </c>
      <c r="H726" s="129">
        <v>2</v>
      </c>
      <c r="I726" s="130">
        <v>15</v>
      </c>
      <c r="J726" s="130">
        <v>30</v>
      </c>
      <c r="K726" s="130"/>
      <c r="L726" s="131">
        <v>0</v>
      </c>
      <c r="M726" s="161" t="s">
        <v>2</v>
      </c>
      <c r="N726" s="162"/>
      <c r="O726" s="162" t="s">
        <v>297</v>
      </c>
      <c r="P726" s="132" t="s">
        <v>1600</v>
      </c>
      <c r="Q726" s="163" t="str">
        <f>MaBM</f>
        <v>KVKX</v>
      </c>
      <c r="R726" s="163" t="str">
        <f>MaKhoa</f>
        <v>KTVT</v>
      </c>
      <c r="S726" s="125" t="str">
        <f t="shared" si="13"/>
        <v>KTVT-KVKX</v>
      </c>
      <c r="T726" s="164"/>
      <c r="U726" s="164"/>
      <c r="V726" s="164"/>
      <c r="W726" s="164"/>
      <c r="X726" s="164"/>
      <c r="Y726" s="164"/>
      <c r="Z726" s="164"/>
      <c r="AA726" s="164"/>
      <c r="AB726" s="164"/>
      <c r="AC726" s="164"/>
      <c r="AD726" s="164"/>
      <c r="AE726" s="164"/>
      <c r="AF726" s="164"/>
      <c r="AG726" s="164"/>
      <c r="AH726" s="164"/>
      <c r="AI726" s="164" t="s">
        <v>21</v>
      </c>
      <c r="AJ726" s="164"/>
      <c r="AK726" s="164"/>
      <c r="AL726" s="164"/>
      <c r="AM726" s="164"/>
      <c r="AN726" s="164"/>
      <c r="AO726" s="164"/>
      <c r="AP726" s="164"/>
      <c r="AQ726" s="164"/>
      <c r="AR726" s="164"/>
      <c r="AS726" s="164"/>
      <c r="AT726" s="164"/>
      <c r="AU726" s="164"/>
      <c r="AV726" s="164"/>
      <c r="AW726" s="164"/>
      <c r="AX726" s="164"/>
      <c r="AY726" s="164"/>
      <c r="AZ726" s="164"/>
      <c r="BA726" s="164"/>
      <c r="BB726" s="164" t="s">
        <v>21</v>
      </c>
      <c r="BC726" s="164"/>
      <c r="BD726" s="164"/>
      <c r="BE726" s="164"/>
    </row>
    <row r="727" spans="1:57" x14ac:dyDescent="0.25">
      <c r="A727" s="126" t="s">
        <v>1035</v>
      </c>
      <c r="B727" s="126" t="s">
        <v>1035</v>
      </c>
      <c r="C727" s="126"/>
      <c r="D727" s="126"/>
      <c r="E727" s="126"/>
      <c r="F727" s="127">
        <v>522</v>
      </c>
      <c r="G727" s="128" t="s">
        <v>1036</v>
      </c>
      <c r="H727" s="129">
        <v>3</v>
      </c>
      <c r="I727" s="130">
        <v>45</v>
      </c>
      <c r="J727" s="130"/>
      <c r="K727" s="130"/>
      <c r="L727" s="131">
        <v>0</v>
      </c>
      <c r="M727" s="165" t="s">
        <v>1484</v>
      </c>
      <c r="N727" s="162">
        <v>90</v>
      </c>
      <c r="O727" s="162" t="s">
        <v>297</v>
      </c>
      <c r="P727" s="132" t="s">
        <v>1600</v>
      </c>
      <c r="Q727" s="163" t="str">
        <f>MaBM</f>
        <v>KVKX</v>
      </c>
      <c r="R727" s="163" t="str">
        <f>MaKhoa</f>
        <v>KTVT</v>
      </c>
      <c r="S727" s="125" t="str">
        <f t="shared" si="13"/>
        <v>KTVT-KVKX</v>
      </c>
      <c r="T727" s="164"/>
      <c r="U727" s="164"/>
      <c r="V727" s="164"/>
      <c r="W727" s="164"/>
      <c r="X727" s="164"/>
      <c r="Y727" s="164"/>
      <c r="Z727" s="164"/>
      <c r="AA727" s="164"/>
      <c r="AB727" s="164"/>
      <c r="AC727" s="164"/>
      <c r="AD727" s="164"/>
      <c r="AE727" s="164"/>
      <c r="AF727" s="164"/>
      <c r="AG727" s="164"/>
      <c r="AH727" s="164"/>
      <c r="AI727" s="164" t="s">
        <v>20</v>
      </c>
      <c r="AJ727" s="164"/>
      <c r="AK727" s="164"/>
      <c r="AL727" s="164"/>
      <c r="AM727" s="164"/>
      <c r="AN727" s="164"/>
      <c r="AO727" s="164"/>
      <c r="AP727" s="164"/>
      <c r="AQ727" s="164"/>
      <c r="AR727" s="164"/>
      <c r="AS727" s="164"/>
      <c r="AT727" s="164"/>
      <c r="AU727" s="164"/>
      <c r="AV727" s="164"/>
      <c r="AW727" s="164"/>
      <c r="AX727" s="164"/>
      <c r="AY727" s="164"/>
      <c r="AZ727" s="164"/>
      <c r="BA727" s="164"/>
      <c r="BB727" s="164"/>
      <c r="BC727" s="164"/>
      <c r="BD727" s="164"/>
      <c r="BE727" s="164"/>
    </row>
    <row r="728" spans="1:57" x14ac:dyDescent="0.25">
      <c r="A728" s="126" t="s">
        <v>1012</v>
      </c>
      <c r="B728" s="126"/>
      <c r="C728" s="126"/>
      <c r="D728" s="126" t="s">
        <v>1013</v>
      </c>
      <c r="E728" s="126"/>
      <c r="F728" s="127">
        <v>511</v>
      </c>
      <c r="G728" s="128" t="s">
        <v>1014</v>
      </c>
      <c r="H728" s="129">
        <v>3</v>
      </c>
      <c r="I728" s="130">
        <v>45</v>
      </c>
      <c r="J728" s="130"/>
      <c r="K728" s="130"/>
      <c r="L728" s="131">
        <v>0</v>
      </c>
      <c r="M728" s="165" t="s">
        <v>1484</v>
      </c>
      <c r="N728" s="162">
        <v>90</v>
      </c>
      <c r="O728" s="162" t="s">
        <v>297</v>
      </c>
      <c r="P728" s="132" t="s">
        <v>1600</v>
      </c>
      <c r="Q728" s="163" t="str">
        <f>MaBM</f>
        <v>KVKX</v>
      </c>
      <c r="R728" s="163" t="str">
        <f>MaKhoa</f>
        <v>KTVT</v>
      </c>
      <c r="S728" s="125" t="str">
        <f t="shared" si="13"/>
        <v>KTVT-KVKX</v>
      </c>
      <c r="T728" s="164"/>
      <c r="U728" s="164"/>
      <c r="V728" s="164"/>
      <c r="W728" s="164"/>
      <c r="X728" s="164"/>
      <c r="Y728" s="164"/>
      <c r="Z728" s="164"/>
      <c r="AA728" s="164"/>
      <c r="AB728" s="164"/>
      <c r="AC728" s="164"/>
      <c r="AD728" s="164"/>
      <c r="AE728" s="164"/>
      <c r="AF728" s="164"/>
      <c r="AG728" s="164"/>
      <c r="AH728" s="164"/>
      <c r="AI728" s="164" t="s">
        <v>20</v>
      </c>
      <c r="AJ728" s="164"/>
      <c r="AK728" s="164"/>
      <c r="AL728" s="164"/>
      <c r="AM728" s="164"/>
      <c r="AN728" s="164"/>
      <c r="AO728" s="164"/>
      <c r="AP728" s="164"/>
      <c r="AQ728" s="164"/>
      <c r="AR728" s="164"/>
      <c r="AS728" s="164"/>
      <c r="AT728" s="164"/>
      <c r="AU728" s="164"/>
      <c r="AV728" s="164"/>
      <c r="AW728" s="164"/>
      <c r="AX728" s="164"/>
      <c r="AY728" s="164"/>
      <c r="AZ728" s="164"/>
      <c r="BA728" s="164"/>
      <c r="BB728" s="164" t="s">
        <v>20</v>
      </c>
      <c r="BC728" s="164"/>
      <c r="BD728" s="164"/>
      <c r="BE728" s="164"/>
    </row>
    <row r="729" spans="1:57" x14ac:dyDescent="0.25">
      <c r="A729" s="126" t="s">
        <v>1386</v>
      </c>
      <c r="B729" s="126"/>
      <c r="C729" s="126"/>
      <c r="D729" s="126" t="s">
        <v>1387</v>
      </c>
      <c r="E729" s="126"/>
      <c r="F729" s="127">
        <v>676</v>
      </c>
      <c r="G729" s="128" t="s">
        <v>1373</v>
      </c>
      <c r="H729" s="129">
        <v>4</v>
      </c>
      <c r="I729" s="130"/>
      <c r="J729" s="130"/>
      <c r="K729" s="130">
        <v>180</v>
      </c>
      <c r="L729" s="131">
        <v>0</v>
      </c>
      <c r="M729" s="161" t="s">
        <v>2</v>
      </c>
      <c r="N729" s="162"/>
      <c r="O729" s="162" t="s">
        <v>297</v>
      </c>
      <c r="P729" s="132" t="s">
        <v>1600</v>
      </c>
      <c r="Q729" s="163" t="str">
        <f>MaBM</f>
        <v>KVKX</v>
      </c>
      <c r="R729" s="163" t="str">
        <f>MaKhoa</f>
        <v>KTVT</v>
      </c>
      <c r="S729" s="125" t="str">
        <f t="shared" si="13"/>
        <v>KTVT-KVKX</v>
      </c>
      <c r="T729" s="164"/>
      <c r="U729" s="164"/>
      <c r="V729" s="164"/>
      <c r="W729" s="164"/>
      <c r="X729" s="164"/>
      <c r="Y729" s="164"/>
      <c r="Z729" s="164"/>
      <c r="AA729" s="164"/>
      <c r="AB729" s="164"/>
      <c r="AC729" s="164"/>
      <c r="AD729" s="164"/>
      <c r="AE729" s="164"/>
      <c r="AF729" s="164"/>
      <c r="AG729" s="164"/>
      <c r="AH729" s="164"/>
      <c r="AI729" s="164" t="s">
        <v>20</v>
      </c>
      <c r="AJ729" s="164"/>
      <c r="AK729" s="164"/>
      <c r="AL729" s="164"/>
      <c r="AM729" s="164"/>
      <c r="AN729" s="164"/>
      <c r="AO729" s="164"/>
      <c r="AP729" s="164"/>
      <c r="AQ729" s="164"/>
      <c r="AR729" s="164"/>
      <c r="AS729" s="164"/>
      <c r="AT729" s="164"/>
      <c r="AU729" s="164"/>
      <c r="AV729" s="164"/>
      <c r="AW729" s="164"/>
      <c r="AX729" s="164"/>
      <c r="AY729" s="164"/>
      <c r="AZ729" s="164"/>
      <c r="BA729" s="164"/>
      <c r="BB729" s="164" t="s">
        <v>20</v>
      </c>
      <c r="BC729" s="164"/>
      <c r="BD729" s="164"/>
      <c r="BE729" s="164"/>
    </row>
    <row r="730" spans="1:57" x14ac:dyDescent="0.25">
      <c r="A730" s="126" t="s">
        <v>1388</v>
      </c>
      <c r="B730" s="126"/>
      <c r="C730" s="126"/>
      <c r="D730" s="126" t="s">
        <v>1389</v>
      </c>
      <c r="E730" s="126"/>
      <c r="F730" s="127">
        <v>677</v>
      </c>
      <c r="G730" s="128" t="s">
        <v>1375</v>
      </c>
      <c r="H730" s="129">
        <v>4</v>
      </c>
      <c r="I730" s="130"/>
      <c r="J730" s="130"/>
      <c r="K730" s="130">
        <v>180</v>
      </c>
      <c r="L730" s="131">
        <v>0</v>
      </c>
      <c r="M730" s="161" t="s">
        <v>2</v>
      </c>
      <c r="N730" s="162"/>
      <c r="O730" s="162" t="s">
        <v>297</v>
      </c>
      <c r="P730" s="132" t="s">
        <v>1600</v>
      </c>
      <c r="Q730" s="163" t="str">
        <f>MaBM</f>
        <v>KVKX</v>
      </c>
      <c r="R730" s="163" t="str">
        <f>MaKhoa</f>
        <v>KTVT</v>
      </c>
      <c r="S730" s="125" t="str">
        <f t="shared" si="13"/>
        <v>KTVT-KVKX</v>
      </c>
      <c r="T730" s="164"/>
      <c r="U730" s="164"/>
      <c r="V730" s="164"/>
      <c r="W730" s="164"/>
      <c r="X730" s="164"/>
      <c r="Y730" s="164"/>
      <c r="Z730" s="164"/>
      <c r="AA730" s="164"/>
      <c r="AB730" s="164"/>
      <c r="AC730" s="164"/>
      <c r="AD730" s="164"/>
      <c r="AE730" s="164"/>
      <c r="AF730" s="164"/>
      <c r="AG730" s="164"/>
      <c r="AH730" s="164"/>
      <c r="AI730" s="164" t="s">
        <v>20</v>
      </c>
      <c r="AJ730" s="164"/>
      <c r="AK730" s="164"/>
      <c r="AL730" s="164"/>
      <c r="AM730" s="164"/>
      <c r="AN730" s="164"/>
      <c r="AO730" s="164"/>
      <c r="AP730" s="164"/>
      <c r="AQ730" s="164"/>
      <c r="AR730" s="164"/>
      <c r="AS730" s="164"/>
      <c r="AT730" s="164"/>
      <c r="AU730" s="164"/>
      <c r="AV730" s="164"/>
      <c r="AW730" s="164"/>
      <c r="AX730" s="164"/>
      <c r="AY730" s="164"/>
      <c r="AZ730" s="164"/>
      <c r="BA730" s="164"/>
      <c r="BB730" s="164" t="s">
        <v>20</v>
      </c>
      <c r="BC730" s="164"/>
      <c r="BD730" s="164"/>
      <c r="BE730" s="164"/>
    </row>
    <row r="731" spans="1:57" x14ac:dyDescent="0.25">
      <c r="A731" s="126" t="s">
        <v>1438</v>
      </c>
      <c r="B731" s="126" t="s">
        <v>1438</v>
      </c>
      <c r="C731" s="126"/>
      <c r="D731" s="126" t="s">
        <v>1439</v>
      </c>
      <c r="E731" s="126"/>
      <c r="F731" s="127">
        <v>705</v>
      </c>
      <c r="G731" s="128" t="s">
        <v>1415</v>
      </c>
      <c r="H731" s="129">
        <v>4</v>
      </c>
      <c r="I731" s="130"/>
      <c r="J731" s="130"/>
      <c r="K731" s="130">
        <v>180</v>
      </c>
      <c r="L731" s="131">
        <v>0</v>
      </c>
      <c r="M731" s="161" t="s">
        <v>1511</v>
      </c>
      <c r="N731" s="162"/>
      <c r="O731" s="162" t="s">
        <v>297</v>
      </c>
      <c r="P731" s="132" t="s">
        <v>1600</v>
      </c>
      <c r="Q731" s="163" t="str">
        <f>MaBM</f>
        <v>KVKX</v>
      </c>
      <c r="R731" s="163" t="str">
        <f>MaKhoa</f>
        <v>KTVT</v>
      </c>
      <c r="S731" s="125" t="str">
        <f t="shared" si="13"/>
        <v>KTVT-KVKX</v>
      </c>
      <c r="T731" s="164"/>
      <c r="U731" s="164"/>
      <c r="V731" s="164"/>
      <c r="W731" s="164"/>
      <c r="X731" s="164"/>
      <c r="Y731" s="164"/>
      <c r="Z731" s="164"/>
      <c r="AA731" s="164"/>
      <c r="AB731" s="164"/>
      <c r="AC731" s="164"/>
      <c r="AD731" s="164"/>
      <c r="AE731" s="164"/>
      <c r="AF731" s="164"/>
      <c r="AG731" s="164"/>
      <c r="AH731" s="164"/>
      <c r="AI731" s="164" t="s">
        <v>20</v>
      </c>
      <c r="AJ731" s="164"/>
      <c r="AK731" s="164"/>
      <c r="AL731" s="164"/>
      <c r="AM731" s="164"/>
      <c r="AN731" s="164"/>
      <c r="AO731" s="164"/>
      <c r="AP731" s="164"/>
      <c r="AQ731" s="164"/>
      <c r="AR731" s="164"/>
      <c r="AS731" s="164"/>
      <c r="AT731" s="164"/>
      <c r="AU731" s="164"/>
      <c r="AV731" s="164"/>
      <c r="AW731" s="164"/>
      <c r="AX731" s="164"/>
      <c r="AY731" s="164"/>
      <c r="AZ731" s="164"/>
      <c r="BA731" s="164"/>
      <c r="BB731" s="164" t="s">
        <v>20</v>
      </c>
      <c r="BC731" s="164"/>
      <c r="BD731" s="164"/>
      <c r="BE731" s="164"/>
    </row>
    <row r="732" spans="1:57" x14ac:dyDescent="0.25">
      <c r="A732" s="126" t="s">
        <v>298</v>
      </c>
      <c r="B732" s="126"/>
      <c r="C732" s="126"/>
      <c r="D732" s="126" t="s">
        <v>299</v>
      </c>
      <c r="E732" s="126"/>
      <c r="F732" s="127">
        <v>136</v>
      </c>
      <c r="G732" s="128" t="s">
        <v>300</v>
      </c>
      <c r="H732" s="129">
        <v>2</v>
      </c>
      <c r="I732" s="130">
        <v>30</v>
      </c>
      <c r="J732" s="130"/>
      <c r="K732" s="130"/>
      <c r="L732" s="131">
        <v>0</v>
      </c>
      <c r="M732" s="165" t="s">
        <v>1484</v>
      </c>
      <c r="N732" s="162"/>
      <c r="O732" s="162" t="s">
        <v>1603</v>
      </c>
      <c r="P732" s="132" t="s">
        <v>1600</v>
      </c>
      <c r="Q732" s="163" t="str">
        <f>MaBM</f>
        <v>KVQT</v>
      </c>
      <c r="R732" s="163" t="str">
        <f>MaKhoa</f>
        <v>KTVT</v>
      </c>
      <c r="S732" s="125" t="str">
        <f t="shared" si="13"/>
        <v>KTVT-KVQT</v>
      </c>
      <c r="T732" s="164"/>
      <c r="U732" s="164"/>
      <c r="V732" s="164"/>
      <c r="W732" s="164"/>
      <c r="X732" s="164"/>
      <c r="Y732" s="164"/>
      <c r="Z732" s="164"/>
      <c r="AA732" s="164"/>
      <c r="AB732" s="164"/>
      <c r="AC732" s="164"/>
      <c r="AD732" s="164"/>
      <c r="AE732" s="164"/>
      <c r="AF732" s="164"/>
      <c r="AG732" s="164"/>
      <c r="AH732" s="164" t="s">
        <v>20</v>
      </c>
      <c r="AI732" s="164"/>
      <c r="AJ732" s="164"/>
      <c r="AK732" s="164"/>
      <c r="AL732" s="164"/>
      <c r="AM732" s="164"/>
      <c r="AN732" s="164"/>
      <c r="AO732" s="164"/>
      <c r="AP732" s="164"/>
      <c r="AQ732" s="164"/>
      <c r="AR732" s="164"/>
      <c r="AS732" s="164"/>
      <c r="AT732" s="164"/>
      <c r="AU732" s="164"/>
      <c r="AV732" s="164"/>
      <c r="AW732" s="164"/>
      <c r="AX732" s="164"/>
      <c r="AY732" s="164"/>
      <c r="AZ732" s="164"/>
      <c r="BA732" s="164" t="s">
        <v>20</v>
      </c>
      <c r="BB732" s="164"/>
      <c r="BC732" s="164"/>
      <c r="BD732" s="164"/>
      <c r="BE732" s="164"/>
    </row>
    <row r="733" spans="1:57" x14ac:dyDescent="0.25">
      <c r="A733" s="126" t="s">
        <v>907</v>
      </c>
      <c r="B733" s="126" t="s">
        <v>907</v>
      </c>
      <c r="C733" s="126"/>
      <c r="D733" s="126"/>
      <c r="E733" s="126"/>
      <c r="F733" s="127">
        <v>466</v>
      </c>
      <c r="G733" s="128" t="s">
        <v>908</v>
      </c>
      <c r="H733" s="129">
        <v>2</v>
      </c>
      <c r="I733" s="130"/>
      <c r="J733" s="130"/>
      <c r="K733" s="130">
        <v>90</v>
      </c>
      <c r="L733" s="131">
        <v>0</v>
      </c>
      <c r="M733" s="161" t="s">
        <v>1511</v>
      </c>
      <c r="N733" s="162"/>
      <c r="O733" s="162" t="s">
        <v>1603</v>
      </c>
      <c r="P733" s="132" t="s">
        <v>1600</v>
      </c>
      <c r="Q733" s="163" t="str">
        <f>MaBM</f>
        <v>KVQT</v>
      </c>
      <c r="R733" s="163" t="str">
        <f>MaKhoa</f>
        <v>KTVT</v>
      </c>
      <c r="S733" s="125" t="str">
        <f t="shared" si="13"/>
        <v>KTVT-KVQT</v>
      </c>
      <c r="T733" s="164"/>
      <c r="U733" s="164"/>
      <c r="V733" s="164"/>
      <c r="W733" s="164"/>
      <c r="X733" s="164"/>
      <c r="Y733" s="164"/>
      <c r="Z733" s="164"/>
      <c r="AA733" s="164"/>
      <c r="AB733" s="164"/>
      <c r="AC733" s="164"/>
      <c r="AD733" s="164"/>
      <c r="AE733" s="164"/>
      <c r="AF733" s="164"/>
      <c r="AG733" s="164"/>
      <c r="AH733" s="164" t="s">
        <v>20</v>
      </c>
      <c r="AI733" s="164"/>
      <c r="AJ733" s="164"/>
      <c r="AK733" s="164"/>
      <c r="AL733" s="164"/>
      <c r="AM733" s="164"/>
      <c r="AN733" s="164"/>
      <c r="AO733" s="164"/>
      <c r="AP733" s="164"/>
      <c r="AQ733" s="164"/>
      <c r="AR733" s="164"/>
      <c r="AS733" s="164"/>
      <c r="AT733" s="164"/>
      <c r="AU733" s="164"/>
      <c r="AV733" s="164"/>
      <c r="AW733" s="164"/>
      <c r="AX733" s="164"/>
      <c r="AY733" s="164"/>
      <c r="AZ733" s="164"/>
      <c r="BA733" s="164"/>
      <c r="BB733" s="164"/>
      <c r="BC733" s="164"/>
      <c r="BD733" s="164"/>
      <c r="BE733" s="164"/>
    </row>
    <row r="734" spans="1:57" x14ac:dyDescent="0.25">
      <c r="A734" s="126" t="s">
        <v>909</v>
      </c>
      <c r="B734" s="126" t="s">
        <v>909</v>
      </c>
      <c r="C734" s="126" t="s">
        <v>909</v>
      </c>
      <c r="D734" s="126" t="s">
        <v>910</v>
      </c>
      <c r="E734" s="126" t="s">
        <v>910</v>
      </c>
      <c r="F734" s="127">
        <v>467</v>
      </c>
      <c r="G734" s="128" t="s">
        <v>911</v>
      </c>
      <c r="H734" s="129">
        <v>2</v>
      </c>
      <c r="I734" s="130">
        <v>30</v>
      </c>
      <c r="J734" s="130"/>
      <c r="K734" s="130"/>
      <c r="L734" s="131">
        <v>0</v>
      </c>
      <c r="M734" s="165" t="s">
        <v>1484</v>
      </c>
      <c r="N734" s="162">
        <v>75</v>
      </c>
      <c r="O734" s="162" t="s">
        <v>1603</v>
      </c>
      <c r="P734" s="132" t="s">
        <v>1600</v>
      </c>
      <c r="Q734" s="163" t="str">
        <f>MaBM</f>
        <v>KVQT</v>
      </c>
      <c r="R734" s="163" t="str">
        <f>MaKhoa</f>
        <v>KTVT</v>
      </c>
      <c r="S734" s="125" t="str">
        <f t="shared" si="13"/>
        <v>KTVT-KVQT</v>
      </c>
      <c r="T734" s="164"/>
      <c r="U734" s="164"/>
      <c r="V734" s="164"/>
      <c r="W734" s="164"/>
      <c r="X734" s="164"/>
      <c r="Y734" s="164"/>
      <c r="Z734" s="164"/>
      <c r="AA734" s="164"/>
      <c r="AB734" s="164"/>
      <c r="AC734" s="164"/>
      <c r="AD734" s="164"/>
      <c r="AE734" s="164"/>
      <c r="AF734" s="164"/>
      <c r="AG734" s="164" t="s">
        <v>21</v>
      </c>
      <c r="AH734" s="164" t="s">
        <v>20</v>
      </c>
      <c r="AI734" s="164" t="s">
        <v>21</v>
      </c>
      <c r="AJ734" s="164" t="s">
        <v>21</v>
      </c>
      <c r="AK734" s="164" t="s">
        <v>21</v>
      </c>
      <c r="AL734" s="164" t="s">
        <v>21</v>
      </c>
      <c r="AM734" s="164"/>
      <c r="AN734" s="164"/>
      <c r="AO734" s="164"/>
      <c r="AP734" s="164"/>
      <c r="AQ734" s="164"/>
      <c r="AR734" s="164"/>
      <c r="AS734" s="164"/>
      <c r="AT734" s="164"/>
      <c r="AU734" s="164"/>
      <c r="AV734" s="164"/>
      <c r="AW734" s="164"/>
      <c r="AX734" s="164"/>
      <c r="AY734" s="164"/>
      <c r="AZ734" s="164" t="s">
        <v>21</v>
      </c>
      <c r="BA734" s="164" t="s">
        <v>20</v>
      </c>
      <c r="BB734" s="164" t="s">
        <v>21</v>
      </c>
      <c r="BC734" s="164" t="s">
        <v>21</v>
      </c>
      <c r="BD734" s="164" t="s">
        <v>21</v>
      </c>
      <c r="BE734" s="164"/>
    </row>
    <row r="735" spans="1:57" x14ac:dyDescent="0.25">
      <c r="A735" s="126" t="s">
        <v>1206</v>
      </c>
      <c r="B735" s="126" t="s">
        <v>1206</v>
      </c>
      <c r="C735" s="126"/>
      <c r="D735" s="126" t="s">
        <v>1207</v>
      </c>
      <c r="E735" s="126"/>
      <c r="F735" s="127">
        <v>601</v>
      </c>
      <c r="G735" s="128" t="s">
        <v>1205</v>
      </c>
      <c r="H735" s="129">
        <v>2</v>
      </c>
      <c r="I735" s="130">
        <v>30</v>
      </c>
      <c r="J735" s="130"/>
      <c r="K735" s="130"/>
      <c r="L735" s="131">
        <v>0</v>
      </c>
      <c r="M735" s="165" t="s">
        <v>1484</v>
      </c>
      <c r="N735" s="162">
        <v>75</v>
      </c>
      <c r="O735" s="162" t="s">
        <v>1603</v>
      </c>
      <c r="P735" s="132" t="s">
        <v>1600</v>
      </c>
      <c r="Q735" s="163" t="str">
        <f>MaBM</f>
        <v>KVQT</v>
      </c>
      <c r="R735" s="163" t="str">
        <f>MaKhoa</f>
        <v>KTVT</v>
      </c>
      <c r="S735" s="125" t="str">
        <f t="shared" si="13"/>
        <v>KTVT-KVQT</v>
      </c>
      <c r="T735" s="164"/>
      <c r="U735" s="164"/>
      <c r="V735" s="164"/>
      <c r="W735" s="164"/>
      <c r="X735" s="164"/>
      <c r="Y735" s="164"/>
      <c r="Z735" s="164"/>
      <c r="AA735" s="164"/>
      <c r="AB735" s="164"/>
      <c r="AC735" s="164"/>
      <c r="AD735" s="164"/>
      <c r="AE735" s="164"/>
      <c r="AF735" s="164"/>
      <c r="AG735" s="164"/>
      <c r="AH735" s="164" t="s">
        <v>21</v>
      </c>
      <c r="AI735" s="164" t="s">
        <v>21</v>
      </c>
      <c r="AJ735" s="164"/>
      <c r="AK735" s="164"/>
      <c r="AL735" s="164"/>
      <c r="AM735" s="164"/>
      <c r="AN735" s="164"/>
      <c r="AO735" s="164"/>
      <c r="AP735" s="164"/>
      <c r="AQ735" s="164"/>
      <c r="AR735" s="164"/>
      <c r="AS735" s="164"/>
      <c r="AT735" s="164"/>
      <c r="AU735" s="164"/>
      <c r="AV735" s="164"/>
      <c r="AW735" s="164"/>
      <c r="AX735" s="164"/>
      <c r="AY735" s="164"/>
      <c r="AZ735" s="164"/>
      <c r="BA735" s="164" t="s">
        <v>21</v>
      </c>
      <c r="BB735" s="164"/>
      <c r="BC735" s="164"/>
      <c r="BD735" s="164"/>
      <c r="BE735" s="164"/>
    </row>
    <row r="736" spans="1:57" x14ac:dyDescent="0.25">
      <c r="A736" s="126" t="s">
        <v>293</v>
      </c>
      <c r="B736" s="126" t="s">
        <v>293</v>
      </c>
      <c r="C736" s="126"/>
      <c r="D736" s="126"/>
      <c r="E736" s="126"/>
      <c r="F736" s="127">
        <v>134</v>
      </c>
      <c r="G736" s="128" t="s">
        <v>294</v>
      </c>
      <c r="H736" s="129">
        <v>3</v>
      </c>
      <c r="I736" s="130">
        <v>45</v>
      </c>
      <c r="J736" s="130"/>
      <c r="K736" s="130"/>
      <c r="L736" s="131">
        <v>0</v>
      </c>
      <c r="M736" s="165" t="s">
        <v>1484</v>
      </c>
      <c r="N736" s="162">
        <v>90</v>
      </c>
      <c r="O736" s="162" t="s">
        <v>1603</v>
      </c>
      <c r="P736" s="132" t="s">
        <v>1600</v>
      </c>
      <c r="Q736" s="163" t="str">
        <f>MaBM</f>
        <v>KVQT</v>
      </c>
      <c r="R736" s="163" t="str">
        <f>MaKhoa</f>
        <v>KTVT</v>
      </c>
      <c r="S736" s="125" t="str">
        <f t="shared" si="13"/>
        <v>KTVT-KVQT</v>
      </c>
      <c r="T736" s="164"/>
      <c r="U736" s="164"/>
      <c r="V736" s="164"/>
      <c r="W736" s="164"/>
      <c r="X736" s="164"/>
      <c r="Y736" s="164"/>
      <c r="Z736" s="164"/>
      <c r="AA736" s="164"/>
      <c r="AB736" s="164"/>
      <c r="AC736" s="164"/>
      <c r="AD736" s="164"/>
      <c r="AE736" s="164"/>
      <c r="AF736" s="164"/>
      <c r="AG736" s="164" t="s">
        <v>20</v>
      </c>
      <c r="AH736" s="164" t="s">
        <v>20</v>
      </c>
      <c r="AI736" s="164" t="s">
        <v>20</v>
      </c>
      <c r="AJ736" s="164"/>
      <c r="AK736" s="164"/>
      <c r="AL736" s="164"/>
      <c r="AM736" s="164"/>
      <c r="AN736" s="164"/>
      <c r="AO736" s="164"/>
      <c r="AP736" s="164"/>
      <c r="AQ736" s="164"/>
      <c r="AR736" s="164"/>
      <c r="AS736" s="164"/>
      <c r="AT736" s="164"/>
      <c r="AU736" s="164"/>
      <c r="AV736" s="164"/>
      <c r="AW736" s="164"/>
      <c r="AX736" s="164"/>
      <c r="AY736" s="164"/>
      <c r="AZ736" s="164"/>
      <c r="BA736" s="164"/>
      <c r="BB736" s="164"/>
      <c r="BC736" s="164"/>
      <c r="BD736" s="164"/>
      <c r="BE736" s="164"/>
    </row>
    <row r="737" spans="1:57" x14ac:dyDescent="0.25">
      <c r="A737" s="126" t="s">
        <v>1466</v>
      </c>
      <c r="B737" s="126" t="s">
        <v>1466</v>
      </c>
      <c r="C737" s="126"/>
      <c r="D737" s="126"/>
      <c r="E737" s="126"/>
      <c r="F737" s="127">
        <v>729</v>
      </c>
      <c r="G737" s="128" t="s">
        <v>1464</v>
      </c>
      <c r="H737" s="129">
        <v>8</v>
      </c>
      <c r="I737" s="130"/>
      <c r="J737" s="130"/>
      <c r="K737" s="130">
        <v>480</v>
      </c>
      <c r="L737" s="131">
        <v>0</v>
      </c>
      <c r="M737" s="165"/>
      <c r="N737" s="162"/>
      <c r="O737" s="162" t="s">
        <v>1603</v>
      </c>
      <c r="P737" s="132" t="s">
        <v>1600</v>
      </c>
      <c r="Q737" s="163" t="str">
        <f>MaBM</f>
        <v>KVQT</v>
      </c>
      <c r="R737" s="163" t="str">
        <f>MaKhoa</f>
        <v>KTVT</v>
      </c>
      <c r="S737" s="125" t="str">
        <f t="shared" si="13"/>
        <v>KTVT-KVQT</v>
      </c>
      <c r="T737" s="164"/>
      <c r="U737" s="164"/>
      <c r="V737" s="164"/>
      <c r="W737" s="164"/>
      <c r="X737" s="164"/>
      <c r="Y737" s="164"/>
      <c r="Z737" s="164"/>
      <c r="AA737" s="164"/>
      <c r="AB737" s="164"/>
      <c r="AC737" s="164"/>
      <c r="AD737" s="164"/>
      <c r="AE737" s="164"/>
      <c r="AF737" s="164"/>
      <c r="AG737" s="164"/>
      <c r="AH737" s="164" t="s">
        <v>20</v>
      </c>
      <c r="AI737" s="164"/>
      <c r="AJ737" s="164"/>
      <c r="AK737" s="164"/>
      <c r="AL737" s="164"/>
      <c r="AM737" s="164"/>
      <c r="AN737" s="164"/>
      <c r="AO737" s="164"/>
      <c r="AP737" s="164"/>
      <c r="AQ737" s="164"/>
      <c r="AR737" s="164"/>
      <c r="AS737" s="164"/>
      <c r="AT737" s="164"/>
      <c r="AU737" s="164"/>
      <c r="AV737" s="164"/>
      <c r="AW737" s="164"/>
      <c r="AX737" s="164"/>
      <c r="AY737" s="164"/>
      <c r="AZ737" s="164"/>
      <c r="BA737" s="164"/>
      <c r="BB737" s="164"/>
      <c r="BC737" s="164"/>
      <c r="BD737" s="164"/>
      <c r="BE737" s="164"/>
    </row>
    <row r="738" spans="1:57" x14ac:dyDescent="0.25">
      <c r="A738" s="126"/>
      <c r="B738" s="126"/>
      <c r="C738" s="126"/>
      <c r="D738" s="126" t="s">
        <v>1467</v>
      </c>
      <c r="E738" s="126" t="s">
        <v>1467</v>
      </c>
      <c r="F738" s="127">
        <v>730</v>
      </c>
      <c r="G738" s="128" t="s">
        <v>1464</v>
      </c>
      <c r="H738" s="129">
        <v>4</v>
      </c>
      <c r="I738" s="130"/>
      <c r="J738" s="130"/>
      <c r="K738" s="130">
        <v>240</v>
      </c>
      <c r="L738" s="131">
        <v>0</v>
      </c>
      <c r="M738" s="165"/>
      <c r="N738" s="162"/>
      <c r="O738" s="162" t="s">
        <v>1603</v>
      </c>
      <c r="P738" s="132" t="s">
        <v>1600</v>
      </c>
      <c r="Q738" s="163" t="str">
        <f>MaBM</f>
        <v>KVQT</v>
      </c>
      <c r="R738" s="163" t="str">
        <f>MaKhoa</f>
        <v>KTVT</v>
      </c>
      <c r="S738" s="125" t="str">
        <f t="shared" si="13"/>
        <v>KTVT-KVQT</v>
      </c>
      <c r="T738" s="164"/>
      <c r="U738" s="164"/>
      <c r="V738" s="164"/>
      <c r="W738" s="164"/>
      <c r="X738" s="164"/>
      <c r="Y738" s="164"/>
      <c r="Z738" s="164"/>
      <c r="AA738" s="164"/>
      <c r="AB738" s="164"/>
      <c r="AC738" s="164"/>
      <c r="AD738" s="164"/>
      <c r="AE738" s="164"/>
      <c r="AF738" s="164"/>
      <c r="AG738" s="164"/>
      <c r="AH738" s="164"/>
      <c r="AI738" s="164"/>
      <c r="AJ738" s="164"/>
      <c r="AK738" s="164"/>
      <c r="AL738" s="164"/>
      <c r="AM738" s="164"/>
      <c r="AN738" s="164"/>
      <c r="AO738" s="164"/>
      <c r="AP738" s="164"/>
      <c r="AQ738" s="164"/>
      <c r="AR738" s="164"/>
      <c r="AS738" s="164"/>
      <c r="AT738" s="164"/>
      <c r="AU738" s="164"/>
      <c r="AV738" s="164"/>
      <c r="AW738" s="164"/>
      <c r="AX738" s="164"/>
      <c r="AY738" s="164"/>
      <c r="AZ738" s="164"/>
      <c r="BA738" s="164" t="s">
        <v>20</v>
      </c>
      <c r="BB738" s="164"/>
      <c r="BC738" s="164"/>
      <c r="BD738" s="164"/>
      <c r="BE738" s="164"/>
    </row>
    <row r="739" spans="1:57" x14ac:dyDescent="0.25">
      <c r="A739" s="126" t="s">
        <v>879</v>
      </c>
      <c r="B739" s="126"/>
      <c r="C739" s="126"/>
      <c r="D739" s="126" t="s">
        <v>880</v>
      </c>
      <c r="E739" s="126"/>
      <c r="F739" s="127">
        <v>455</v>
      </c>
      <c r="G739" s="128" t="s">
        <v>881</v>
      </c>
      <c r="H739" s="129">
        <v>3</v>
      </c>
      <c r="I739" s="130">
        <v>45</v>
      </c>
      <c r="J739" s="130"/>
      <c r="K739" s="130"/>
      <c r="L739" s="131">
        <v>0</v>
      </c>
      <c r="M739" s="165" t="s">
        <v>1484</v>
      </c>
      <c r="N739" s="162"/>
      <c r="O739" s="162" t="s">
        <v>1603</v>
      </c>
      <c r="P739" s="132" t="s">
        <v>1600</v>
      </c>
      <c r="Q739" s="163" t="str">
        <f>MaBM</f>
        <v>KVQT</v>
      </c>
      <c r="R739" s="163" t="str">
        <f>MaKhoa</f>
        <v>KTVT</v>
      </c>
      <c r="S739" s="125" t="str">
        <f t="shared" si="13"/>
        <v>KTVT-KVQT</v>
      </c>
      <c r="T739" s="164"/>
      <c r="U739" s="164"/>
      <c r="V739" s="164"/>
      <c r="W739" s="164"/>
      <c r="X739" s="164"/>
      <c r="Y739" s="164"/>
      <c r="Z739" s="164"/>
      <c r="AA739" s="164"/>
      <c r="AB739" s="164"/>
      <c r="AC739" s="164"/>
      <c r="AD739" s="164"/>
      <c r="AE739" s="164"/>
      <c r="AF739" s="164"/>
      <c r="AG739" s="164" t="s">
        <v>20</v>
      </c>
      <c r="AH739" s="164" t="s">
        <v>20</v>
      </c>
      <c r="AI739" s="164"/>
      <c r="AJ739" s="164"/>
      <c r="AK739" s="164"/>
      <c r="AL739" s="164"/>
      <c r="AM739" s="164"/>
      <c r="AN739" s="164"/>
      <c r="AO739" s="164"/>
      <c r="AP739" s="164"/>
      <c r="AQ739" s="164"/>
      <c r="AR739" s="164"/>
      <c r="AS739" s="164"/>
      <c r="AT739" s="164"/>
      <c r="AU739" s="164"/>
      <c r="AV739" s="164"/>
      <c r="AW739" s="164"/>
      <c r="AX739" s="164"/>
      <c r="AY739" s="164"/>
      <c r="AZ739" s="164" t="s">
        <v>20</v>
      </c>
      <c r="BA739" s="164" t="s">
        <v>20</v>
      </c>
      <c r="BB739" s="164"/>
      <c r="BC739" s="164"/>
      <c r="BD739" s="164"/>
      <c r="BE739" s="164"/>
    </row>
    <row r="740" spans="1:57" x14ac:dyDescent="0.25">
      <c r="A740" s="126" t="s">
        <v>898</v>
      </c>
      <c r="B740" s="126"/>
      <c r="C740" s="126"/>
      <c r="D740" s="126" t="s">
        <v>899</v>
      </c>
      <c r="E740" s="126"/>
      <c r="F740" s="127">
        <v>462</v>
      </c>
      <c r="G740" s="128" t="s">
        <v>475</v>
      </c>
      <c r="H740" s="129">
        <v>2</v>
      </c>
      <c r="I740" s="130">
        <v>30</v>
      </c>
      <c r="J740" s="130"/>
      <c r="K740" s="130"/>
      <c r="L740" s="131">
        <v>0</v>
      </c>
      <c r="M740" s="165" t="s">
        <v>1484</v>
      </c>
      <c r="N740" s="162"/>
      <c r="O740" s="162" t="s">
        <v>1603</v>
      </c>
      <c r="P740" s="132" t="s">
        <v>1600</v>
      </c>
      <c r="Q740" s="163" t="str">
        <f>MaBM</f>
        <v>KVQT</v>
      </c>
      <c r="R740" s="163" t="str">
        <f>MaKhoa</f>
        <v>KTVT</v>
      </c>
      <c r="S740" s="125" t="str">
        <f t="shared" si="13"/>
        <v>KTVT-KVQT</v>
      </c>
      <c r="T740" s="164"/>
      <c r="U740" s="164"/>
      <c r="V740" s="164"/>
      <c r="W740" s="164"/>
      <c r="X740" s="164"/>
      <c r="Y740" s="164"/>
      <c r="Z740" s="164"/>
      <c r="AA740" s="164"/>
      <c r="AB740" s="164"/>
      <c r="AC740" s="164"/>
      <c r="AD740" s="164"/>
      <c r="AE740" s="164"/>
      <c r="AF740" s="164"/>
      <c r="AG740" s="164"/>
      <c r="AH740" s="164" t="s">
        <v>20</v>
      </c>
      <c r="AI740" s="164"/>
      <c r="AJ740" s="164"/>
      <c r="AK740" s="164"/>
      <c r="AL740" s="164"/>
      <c r="AM740" s="164"/>
      <c r="AN740" s="164"/>
      <c r="AO740" s="164"/>
      <c r="AP740" s="164"/>
      <c r="AQ740" s="164"/>
      <c r="AR740" s="164"/>
      <c r="AS740" s="164"/>
      <c r="AT740" s="164"/>
      <c r="AU740" s="164"/>
      <c r="AV740" s="164"/>
      <c r="AW740" s="164"/>
      <c r="AX740" s="164"/>
      <c r="AY740" s="164"/>
      <c r="AZ740" s="164"/>
      <c r="BA740" s="164" t="s">
        <v>20</v>
      </c>
      <c r="BB740" s="164"/>
      <c r="BC740" s="164"/>
      <c r="BD740" s="164"/>
      <c r="BE740" s="164"/>
    </row>
    <row r="741" spans="1:57" x14ac:dyDescent="0.25">
      <c r="A741" s="126" t="s">
        <v>902</v>
      </c>
      <c r="B741" s="126" t="s">
        <v>902</v>
      </c>
      <c r="C741" s="126"/>
      <c r="D741" s="126"/>
      <c r="E741" s="126"/>
      <c r="F741" s="127">
        <v>464</v>
      </c>
      <c r="G741" s="128" t="s">
        <v>903</v>
      </c>
      <c r="H741" s="129">
        <v>3</v>
      </c>
      <c r="I741" s="130">
        <v>45</v>
      </c>
      <c r="J741" s="130"/>
      <c r="K741" s="130"/>
      <c r="L741" s="131">
        <v>0</v>
      </c>
      <c r="M741" s="165" t="s">
        <v>1484</v>
      </c>
      <c r="N741" s="162">
        <v>75</v>
      </c>
      <c r="O741" s="162" t="s">
        <v>1603</v>
      </c>
      <c r="P741" s="132" t="s">
        <v>1600</v>
      </c>
      <c r="Q741" s="163" t="str">
        <f>MaBM</f>
        <v>KVQT</v>
      </c>
      <c r="R741" s="163" t="str">
        <f>MaKhoa</f>
        <v>KTVT</v>
      </c>
      <c r="S741" s="125" t="str">
        <f t="shared" si="13"/>
        <v>KTVT-KVQT</v>
      </c>
      <c r="T741" s="164"/>
      <c r="U741" s="164"/>
      <c r="V741" s="164"/>
      <c r="W741" s="164"/>
      <c r="X741" s="164"/>
      <c r="Y741" s="164"/>
      <c r="Z741" s="164"/>
      <c r="AA741" s="164"/>
      <c r="AB741" s="164"/>
      <c r="AC741" s="164"/>
      <c r="AD741" s="164"/>
      <c r="AE741" s="164"/>
      <c r="AF741" s="164"/>
      <c r="AG741" s="164"/>
      <c r="AH741" s="164" t="s">
        <v>20</v>
      </c>
      <c r="AI741" s="164"/>
      <c r="AJ741" s="164"/>
      <c r="AK741" s="164"/>
      <c r="AL741" s="164"/>
      <c r="AM741" s="164"/>
      <c r="AN741" s="164"/>
      <c r="AO741" s="164"/>
      <c r="AP741" s="164"/>
      <c r="AQ741" s="164"/>
      <c r="AR741" s="164"/>
      <c r="AS741" s="164"/>
      <c r="AT741" s="164"/>
      <c r="AU741" s="164"/>
      <c r="AV741" s="164"/>
      <c r="AW741" s="164"/>
      <c r="AX741" s="164"/>
      <c r="AY741" s="164"/>
      <c r="AZ741" s="164"/>
      <c r="BA741" s="164"/>
      <c r="BB741" s="164"/>
      <c r="BC741" s="164"/>
      <c r="BD741" s="164"/>
      <c r="BE741" s="164"/>
    </row>
    <row r="742" spans="1:57" x14ac:dyDescent="0.25">
      <c r="A742" s="126" t="s">
        <v>904</v>
      </c>
      <c r="B742" s="126" t="s">
        <v>904</v>
      </c>
      <c r="C742" s="126"/>
      <c r="D742" s="126" t="s">
        <v>905</v>
      </c>
      <c r="E742" s="126"/>
      <c r="F742" s="127">
        <v>465</v>
      </c>
      <c r="G742" s="128" t="s">
        <v>906</v>
      </c>
      <c r="H742" s="129">
        <v>3</v>
      </c>
      <c r="I742" s="130">
        <v>45</v>
      </c>
      <c r="J742" s="130"/>
      <c r="K742" s="130"/>
      <c r="L742" s="131">
        <v>0</v>
      </c>
      <c r="M742" s="165" t="s">
        <v>1484</v>
      </c>
      <c r="N742" s="162">
        <v>75</v>
      </c>
      <c r="O742" s="162" t="s">
        <v>1603</v>
      </c>
      <c r="P742" s="132" t="s">
        <v>1600</v>
      </c>
      <c r="Q742" s="163" t="str">
        <f>MaBM</f>
        <v>KVQT</v>
      </c>
      <c r="R742" s="163" t="str">
        <f>MaKhoa</f>
        <v>KTVT</v>
      </c>
      <c r="S742" s="125" t="str">
        <f t="shared" si="13"/>
        <v>KTVT-KVQT</v>
      </c>
      <c r="T742" s="164"/>
      <c r="U742" s="164"/>
      <c r="V742" s="164"/>
      <c r="W742" s="164"/>
      <c r="X742" s="164"/>
      <c r="Y742" s="164"/>
      <c r="Z742" s="164"/>
      <c r="AA742" s="164"/>
      <c r="AB742" s="164"/>
      <c r="AC742" s="164"/>
      <c r="AD742" s="164"/>
      <c r="AE742" s="164"/>
      <c r="AF742" s="164"/>
      <c r="AG742" s="164" t="s">
        <v>20</v>
      </c>
      <c r="AH742" s="164" t="s">
        <v>20</v>
      </c>
      <c r="AI742" s="164"/>
      <c r="AJ742" s="164"/>
      <c r="AK742" s="164"/>
      <c r="AL742" s="164"/>
      <c r="AM742" s="164"/>
      <c r="AN742" s="164"/>
      <c r="AO742" s="164"/>
      <c r="AP742" s="164"/>
      <c r="AQ742" s="164"/>
      <c r="AR742" s="164"/>
      <c r="AS742" s="164"/>
      <c r="AT742" s="164"/>
      <c r="AU742" s="164"/>
      <c r="AV742" s="164"/>
      <c r="AW742" s="164"/>
      <c r="AX742" s="164"/>
      <c r="AY742" s="164"/>
      <c r="AZ742" s="164"/>
      <c r="BA742" s="164"/>
      <c r="BB742" s="164"/>
      <c r="BC742" s="164"/>
      <c r="BD742" s="164"/>
      <c r="BE742" s="164"/>
    </row>
    <row r="743" spans="1:57" x14ac:dyDescent="0.25">
      <c r="A743" s="126" t="s">
        <v>900</v>
      </c>
      <c r="B743" s="126" t="s">
        <v>900</v>
      </c>
      <c r="C743" s="126"/>
      <c r="D743" s="126"/>
      <c r="E743" s="126"/>
      <c r="F743" s="127">
        <v>463</v>
      </c>
      <c r="G743" s="128" t="s">
        <v>901</v>
      </c>
      <c r="H743" s="129">
        <v>3</v>
      </c>
      <c r="I743" s="130">
        <v>45</v>
      </c>
      <c r="J743" s="130"/>
      <c r="K743" s="130"/>
      <c r="L743" s="131">
        <v>0</v>
      </c>
      <c r="M743" s="165" t="s">
        <v>1484</v>
      </c>
      <c r="N743" s="162"/>
      <c r="O743" s="162" t="s">
        <v>1603</v>
      </c>
      <c r="P743" s="132" t="s">
        <v>1600</v>
      </c>
      <c r="Q743" s="163" t="str">
        <f>MaBM</f>
        <v>KVQT</v>
      </c>
      <c r="R743" s="163" t="str">
        <f>MaKhoa</f>
        <v>KTVT</v>
      </c>
      <c r="S743" s="125" t="str">
        <f t="shared" si="13"/>
        <v>KTVT-KVQT</v>
      </c>
      <c r="T743" s="164"/>
      <c r="U743" s="164"/>
      <c r="V743" s="164"/>
      <c r="W743" s="164"/>
      <c r="X743" s="164"/>
      <c r="Y743" s="164"/>
      <c r="Z743" s="164"/>
      <c r="AA743" s="164"/>
      <c r="AB743" s="164"/>
      <c r="AC743" s="164"/>
      <c r="AD743" s="164"/>
      <c r="AE743" s="164"/>
      <c r="AF743" s="164"/>
      <c r="AG743" s="164"/>
      <c r="AH743" s="164" t="s">
        <v>20</v>
      </c>
      <c r="AI743" s="164"/>
      <c r="AJ743" s="164"/>
      <c r="AK743" s="164"/>
      <c r="AL743" s="164"/>
      <c r="AM743" s="164"/>
      <c r="AN743" s="164"/>
      <c r="AO743" s="164"/>
      <c r="AP743" s="164"/>
      <c r="AQ743" s="164"/>
      <c r="AR743" s="164"/>
      <c r="AS743" s="164"/>
      <c r="AT743" s="164"/>
      <c r="AU743" s="164"/>
      <c r="AV743" s="164"/>
      <c r="AW743" s="164"/>
      <c r="AX743" s="164"/>
      <c r="AY743" s="164"/>
      <c r="AZ743" s="164"/>
      <c r="BA743" s="164"/>
      <c r="BB743" s="164"/>
      <c r="BC743" s="164"/>
      <c r="BD743" s="164"/>
      <c r="BE743" s="164"/>
    </row>
    <row r="744" spans="1:57" x14ac:dyDescent="0.25">
      <c r="A744" s="126" t="s">
        <v>912</v>
      </c>
      <c r="B744" s="126" t="s">
        <v>912</v>
      </c>
      <c r="C744" s="126"/>
      <c r="D744" s="126" t="s">
        <v>913</v>
      </c>
      <c r="E744" s="126"/>
      <c r="F744" s="127">
        <v>468</v>
      </c>
      <c r="G744" s="128" t="s">
        <v>914</v>
      </c>
      <c r="H744" s="129">
        <v>2</v>
      </c>
      <c r="I744" s="130">
        <v>30</v>
      </c>
      <c r="J744" s="130"/>
      <c r="K744" s="130"/>
      <c r="L744" s="131">
        <v>0</v>
      </c>
      <c r="M744" s="165"/>
      <c r="N744" s="162"/>
      <c r="O744" s="162" t="s">
        <v>1603</v>
      </c>
      <c r="P744" s="132" t="s">
        <v>1600</v>
      </c>
      <c r="Q744" s="163" t="str">
        <f>MaBM</f>
        <v>KVQT</v>
      </c>
      <c r="R744" s="163" t="str">
        <f>MaKhoa</f>
        <v>KTVT</v>
      </c>
      <c r="S744" s="125" t="str">
        <f t="shared" si="13"/>
        <v>KTVT-KVQT</v>
      </c>
      <c r="T744" s="164"/>
      <c r="U744" s="164"/>
      <c r="V744" s="164"/>
      <c r="W744" s="164"/>
      <c r="X744" s="164"/>
      <c r="Y744" s="164"/>
      <c r="Z744" s="164"/>
      <c r="AA744" s="164"/>
      <c r="AB744" s="164"/>
      <c r="AC744" s="164"/>
      <c r="AD744" s="164"/>
      <c r="AE744" s="164"/>
      <c r="AF744" s="164"/>
      <c r="AG744" s="164"/>
      <c r="AH744" s="164" t="s">
        <v>20</v>
      </c>
      <c r="AI744" s="164"/>
      <c r="AJ744" s="164"/>
      <c r="AK744" s="164"/>
      <c r="AL744" s="164"/>
      <c r="AM744" s="164"/>
      <c r="AN744" s="164"/>
      <c r="AO744" s="164"/>
      <c r="AP744" s="164"/>
      <c r="AQ744" s="164"/>
      <c r="AR744" s="164"/>
      <c r="AS744" s="164"/>
      <c r="AT744" s="164"/>
      <c r="AU744" s="164"/>
      <c r="AV744" s="164"/>
      <c r="AW744" s="164"/>
      <c r="AX744" s="164"/>
      <c r="AY744" s="164"/>
      <c r="AZ744" s="164"/>
      <c r="BA744" s="164" t="s">
        <v>21</v>
      </c>
      <c r="BB744" s="164"/>
      <c r="BC744" s="164"/>
      <c r="BD744" s="164"/>
      <c r="BE744" s="164"/>
    </row>
    <row r="745" spans="1:57" x14ac:dyDescent="0.25">
      <c r="A745" s="126" t="s">
        <v>278</v>
      </c>
      <c r="B745" s="126" t="s">
        <v>278</v>
      </c>
      <c r="C745" s="126"/>
      <c r="D745" s="126" t="s">
        <v>279</v>
      </c>
      <c r="E745" s="126" t="s">
        <v>279</v>
      </c>
      <c r="F745" s="127">
        <v>129</v>
      </c>
      <c r="G745" s="128" t="s">
        <v>280</v>
      </c>
      <c r="H745" s="129">
        <v>3</v>
      </c>
      <c r="I745" s="130">
        <v>45</v>
      </c>
      <c r="J745" s="130"/>
      <c r="K745" s="130"/>
      <c r="L745" s="131">
        <v>0</v>
      </c>
      <c r="M745" s="165" t="s">
        <v>1484</v>
      </c>
      <c r="N745" s="162">
        <v>75</v>
      </c>
      <c r="O745" s="162" t="s">
        <v>1603</v>
      </c>
      <c r="P745" s="132" t="s">
        <v>1600</v>
      </c>
      <c r="Q745" s="163" t="str">
        <f>MaBM</f>
        <v>KVQT</v>
      </c>
      <c r="R745" s="163" t="str">
        <f>MaKhoa</f>
        <v>KTVT</v>
      </c>
      <c r="S745" s="125" t="str">
        <f t="shared" si="13"/>
        <v>KTVT-KVQT</v>
      </c>
      <c r="T745" s="164"/>
      <c r="U745" s="164"/>
      <c r="V745" s="164"/>
      <c r="W745" s="164"/>
      <c r="X745" s="164"/>
      <c r="Y745" s="164"/>
      <c r="Z745" s="164"/>
      <c r="AA745" s="164"/>
      <c r="AB745" s="164"/>
      <c r="AC745" s="164"/>
      <c r="AD745" s="164"/>
      <c r="AE745" s="164"/>
      <c r="AF745" s="164"/>
      <c r="AG745" s="164" t="s">
        <v>20</v>
      </c>
      <c r="AH745" s="164" t="s">
        <v>20</v>
      </c>
      <c r="AI745" s="164"/>
      <c r="AJ745" s="164"/>
      <c r="AK745" s="164"/>
      <c r="AL745" s="164"/>
      <c r="AM745" s="164"/>
      <c r="AN745" s="164"/>
      <c r="AO745" s="164"/>
      <c r="AP745" s="164"/>
      <c r="AQ745" s="164"/>
      <c r="AR745" s="164"/>
      <c r="AS745" s="164"/>
      <c r="AT745" s="164"/>
      <c r="AU745" s="164"/>
      <c r="AV745" s="164"/>
      <c r="AW745" s="164"/>
      <c r="AX745" s="164"/>
      <c r="AY745" s="164"/>
      <c r="AZ745" s="164" t="s">
        <v>20</v>
      </c>
      <c r="BA745" s="164" t="s">
        <v>20</v>
      </c>
      <c r="BB745" s="164"/>
      <c r="BC745" s="164"/>
      <c r="BD745" s="164"/>
      <c r="BE745" s="164"/>
    </row>
    <row r="746" spans="1:57" x14ac:dyDescent="0.25">
      <c r="A746" s="126" t="s">
        <v>509</v>
      </c>
      <c r="B746" s="126" t="s">
        <v>509</v>
      </c>
      <c r="C746" s="126"/>
      <c r="D746" s="126" t="s">
        <v>510</v>
      </c>
      <c r="E746" s="126"/>
      <c r="F746" s="127">
        <v>237</v>
      </c>
      <c r="G746" s="128" t="s">
        <v>511</v>
      </c>
      <c r="H746" s="129">
        <v>2</v>
      </c>
      <c r="I746" s="130">
        <v>30</v>
      </c>
      <c r="J746" s="130"/>
      <c r="K746" s="130"/>
      <c r="L746" s="131">
        <v>0</v>
      </c>
      <c r="M746" s="165" t="s">
        <v>1484</v>
      </c>
      <c r="N746" s="162">
        <v>75</v>
      </c>
      <c r="O746" s="162" t="s">
        <v>1603</v>
      </c>
      <c r="P746" s="132" t="s">
        <v>1600</v>
      </c>
      <c r="Q746" s="163" t="str">
        <f>MaBM</f>
        <v>KVQT</v>
      </c>
      <c r="R746" s="163" t="str">
        <f>MaKhoa</f>
        <v>KTVT</v>
      </c>
      <c r="S746" s="125" t="str">
        <f t="shared" si="13"/>
        <v>KTVT-KVQT</v>
      </c>
      <c r="T746" s="164"/>
      <c r="U746" s="164"/>
      <c r="V746" s="164"/>
      <c r="W746" s="164"/>
      <c r="X746" s="164"/>
      <c r="Y746" s="164"/>
      <c r="Z746" s="164"/>
      <c r="AA746" s="164"/>
      <c r="AB746" s="164"/>
      <c r="AC746" s="164"/>
      <c r="AD746" s="164"/>
      <c r="AE746" s="164"/>
      <c r="AF746" s="164"/>
      <c r="AG746" s="164"/>
      <c r="AH746" s="164"/>
      <c r="AI746" s="164" t="s">
        <v>21</v>
      </c>
      <c r="AJ746" s="164" t="s">
        <v>20</v>
      </c>
      <c r="AK746" s="164"/>
      <c r="AL746" s="164" t="s">
        <v>20</v>
      </c>
      <c r="AM746" s="164"/>
      <c r="AN746" s="164"/>
      <c r="AO746" s="164"/>
      <c r="AP746" s="164"/>
      <c r="AQ746" s="164"/>
      <c r="AR746" s="164"/>
      <c r="AS746" s="164"/>
      <c r="AT746" s="164"/>
      <c r="AU746" s="164"/>
      <c r="AV746" s="164"/>
      <c r="AW746" s="164"/>
      <c r="AX746" s="164"/>
      <c r="AY746" s="164"/>
      <c r="AZ746" s="164"/>
      <c r="BA746" s="164"/>
      <c r="BB746" s="164" t="s">
        <v>21</v>
      </c>
      <c r="BC746" s="164"/>
      <c r="BD746" s="164"/>
      <c r="BE746" s="164"/>
    </row>
    <row r="747" spans="1:57" x14ac:dyDescent="0.25">
      <c r="A747" s="126" t="s">
        <v>1212</v>
      </c>
      <c r="B747" s="126" t="s">
        <v>1212</v>
      </c>
      <c r="C747" s="126"/>
      <c r="D747" s="126"/>
      <c r="E747" s="126"/>
      <c r="F747" s="127">
        <v>604</v>
      </c>
      <c r="G747" s="128" t="s">
        <v>1213</v>
      </c>
      <c r="H747" s="129">
        <v>2</v>
      </c>
      <c r="I747" s="130">
        <v>30</v>
      </c>
      <c r="J747" s="130"/>
      <c r="K747" s="130"/>
      <c r="L747" s="131">
        <v>0</v>
      </c>
      <c r="M747" s="165"/>
      <c r="N747" s="162"/>
      <c r="O747" s="162" t="s">
        <v>1603</v>
      </c>
      <c r="P747" s="132" t="s">
        <v>1600</v>
      </c>
      <c r="Q747" s="163" t="str">
        <f>MaBM</f>
        <v>KVQT</v>
      </c>
      <c r="R747" s="163" t="str">
        <f>MaKhoa</f>
        <v>KTVT</v>
      </c>
      <c r="S747" s="125" t="str">
        <f t="shared" si="13"/>
        <v>KTVT-KVQT</v>
      </c>
      <c r="T747" s="164"/>
      <c r="U747" s="164"/>
      <c r="V747" s="164"/>
      <c r="W747" s="164"/>
      <c r="X747" s="164"/>
      <c r="Y747" s="164"/>
      <c r="Z747" s="164"/>
      <c r="AA747" s="164"/>
      <c r="AB747" s="164"/>
      <c r="AC747" s="164"/>
      <c r="AD747" s="164"/>
      <c r="AE747" s="164"/>
      <c r="AF747" s="164"/>
      <c r="AG747" s="164"/>
      <c r="AH747" s="164" t="s">
        <v>21</v>
      </c>
      <c r="AI747" s="164"/>
      <c r="AJ747" s="164"/>
      <c r="AK747" s="164"/>
      <c r="AL747" s="164"/>
      <c r="AM747" s="164"/>
      <c r="AN747" s="164"/>
      <c r="AO747" s="164"/>
      <c r="AP747" s="164"/>
      <c r="AQ747" s="164"/>
      <c r="AR747" s="164"/>
      <c r="AS747" s="164"/>
      <c r="AT747" s="164"/>
      <c r="AU747" s="164"/>
      <c r="AV747" s="164"/>
      <c r="AW747" s="164"/>
      <c r="AX747" s="164"/>
      <c r="AY747" s="164"/>
      <c r="AZ747" s="164"/>
      <c r="BA747" s="164"/>
      <c r="BB747" s="164"/>
      <c r="BC747" s="164"/>
      <c r="BD747" s="164"/>
      <c r="BE747" s="164"/>
    </row>
    <row r="748" spans="1:57" x14ac:dyDescent="0.25">
      <c r="A748" s="126" t="s">
        <v>895</v>
      </c>
      <c r="B748" s="126"/>
      <c r="C748" s="126"/>
      <c r="D748" s="126" t="s">
        <v>896</v>
      </c>
      <c r="E748" s="126"/>
      <c r="F748" s="127">
        <v>461</v>
      </c>
      <c r="G748" s="128" t="s">
        <v>897</v>
      </c>
      <c r="H748" s="129">
        <v>3</v>
      </c>
      <c r="I748" s="130">
        <v>30</v>
      </c>
      <c r="J748" s="130">
        <v>30</v>
      </c>
      <c r="K748" s="130"/>
      <c r="L748" s="131">
        <v>0</v>
      </c>
      <c r="M748" s="165" t="s">
        <v>1484</v>
      </c>
      <c r="N748" s="162"/>
      <c r="O748" s="162" t="s">
        <v>1603</v>
      </c>
      <c r="P748" s="132" t="s">
        <v>1600</v>
      </c>
      <c r="Q748" s="163" t="str">
        <f>MaBM</f>
        <v>KVQT</v>
      </c>
      <c r="R748" s="163" t="str">
        <f>MaKhoa</f>
        <v>KTVT</v>
      </c>
      <c r="S748" s="125" t="str">
        <f t="shared" si="13"/>
        <v>KTVT-KVQT</v>
      </c>
      <c r="T748" s="164"/>
      <c r="U748" s="164"/>
      <c r="V748" s="164"/>
      <c r="W748" s="164"/>
      <c r="X748" s="164"/>
      <c r="Y748" s="164"/>
      <c r="Z748" s="164"/>
      <c r="AA748" s="164"/>
      <c r="AB748" s="164"/>
      <c r="AC748" s="164"/>
      <c r="AD748" s="164"/>
      <c r="AE748" s="164"/>
      <c r="AF748" s="164"/>
      <c r="AG748" s="164"/>
      <c r="AH748" s="164" t="s">
        <v>20</v>
      </c>
      <c r="AI748" s="164"/>
      <c r="AJ748" s="164"/>
      <c r="AK748" s="164"/>
      <c r="AL748" s="164"/>
      <c r="AM748" s="164"/>
      <c r="AN748" s="164"/>
      <c r="AO748" s="164"/>
      <c r="AP748" s="164"/>
      <c r="AQ748" s="164"/>
      <c r="AR748" s="164"/>
      <c r="AS748" s="164"/>
      <c r="AT748" s="164"/>
      <c r="AU748" s="164"/>
      <c r="AV748" s="164"/>
      <c r="AW748" s="164"/>
      <c r="AX748" s="164"/>
      <c r="AY748" s="164"/>
      <c r="AZ748" s="164"/>
      <c r="BA748" s="164" t="s">
        <v>20</v>
      </c>
      <c r="BB748" s="164"/>
      <c r="BC748" s="164"/>
      <c r="BD748" s="164"/>
      <c r="BE748" s="164"/>
    </row>
    <row r="749" spans="1:57" x14ac:dyDescent="0.25">
      <c r="A749" s="126" t="s">
        <v>892</v>
      </c>
      <c r="B749" s="126"/>
      <c r="C749" s="126"/>
      <c r="D749" s="126" t="s">
        <v>893</v>
      </c>
      <c r="E749" s="126"/>
      <c r="F749" s="127">
        <v>460</v>
      </c>
      <c r="G749" s="128" t="s">
        <v>894</v>
      </c>
      <c r="H749" s="129">
        <v>3</v>
      </c>
      <c r="I749" s="130">
        <v>30</v>
      </c>
      <c r="J749" s="130">
        <v>30</v>
      </c>
      <c r="K749" s="130"/>
      <c r="L749" s="131">
        <v>0</v>
      </c>
      <c r="M749" s="165" t="s">
        <v>1484</v>
      </c>
      <c r="N749" s="162">
        <v>75</v>
      </c>
      <c r="O749" s="162" t="s">
        <v>1603</v>
      </c>
      <c r="P749" s="132" t="s">
        <v>1600</v>
      </c>
      <c r="Q749" s="163" t="str">
        <f>MaBM</f>
        <v>KVQT</v>
      </c>
      <c r="R749" s="163" t="str">
        <f>MaKhoa</f>
        <v>KTVT</v>
      </c>
      <c r="S749" s="125" t="str">
        <f t="shared" si="13"/>
        <v>KTVT-KVQT</v>
      </c>
      <c r="T749" s="164"/>
      <c r="U749" s="164"/>
      <c r="V749" s="164"/>
      <c r="W749" s="164"/>
      <c r="X749" s="164"/>
      <c r="Y749" s="164"/>
      <c r="Z749" s="164"/>
      <c r="AA749" s="164"/>
      <c r="AB749" s="164"/>
      <c r="AC749" s="164"/>
      <c r="AD749" s="164"/>
      <c r="AE749" s="164"/>
      <c r="AF749" s="164"/>
      <c r="AG749" s="164"/>
      <c r="AH749" s="164" t="s">
        <v>20</v>
      </c>
      <c r="AI749" s="164"/>
      <c r="AJ749" s="164"/>
      <c r="AK749" s="164"/>
      <c r="AL749" s="164"/>
      <c r="AM749" s="164"/>
      <c r="AN749" s="164"/>
      <c r="AO749" s="164"/>
      <c r="AP749" s="164"/>
      <c r="AQ749" s="164"/>
      <c r="AR749" s="164"/>
      <c r="AS749" s="164"/>
      <c r="AT749" s="164"/>
      <c r="AU749" s="164"/>
      <c r="AV749" s="164"/>
      <c r="AW749" s="164"/>
      <c r="AX749" s="164"/>
      <c r="AY749" s="164"/>
      <c r="AZ749" s="164"/>
      <c r="BA749" s="164" t="s">
        <v>20</v>
      </c>
      <c r="BB749" s="164"/>
      <c r="BC749" s="164"/>
      <c r="BD749" s="164"/>
      <c r="BE749" s="164"/>
    </row>
    <row r="750" spans="1:57" x14ac:dyDescent="0.25">
      <c r="A750" s="126" t="s">
        <v>1210</v>
      </c>
      <c r="B750" s="126" t="s">
        <v>1210</v>
      </c>
      <c r="C750" s="126"/>
      <c r="D750" s="126"/>
      <c r="E750" s="126"/>
      <c r="F750" s="127">
        <v>603</v>
      </c>
      <c r="G750" s="128" t="s">
        <v>1211</v>
      </c>
      <c r="H750" s="129">
        <v>2</v>
      </c>
      <c r="I750" s="130">
        <v>30</v>
      </c>
      <c r="J750" s="130"/>
      <c r="K750" s="130"/>
      <c r="L750" s="131">
        <v>0</v>
      </c>
      <c r="M750" s="165" t="s">
        <v>1484</v>
      </c>
      <c r="N750" s="162">
        <v>75</v>
      </c>
      <c r="O750" s="162" t="s">
        <v>1603</v>
      </c>
      <c r="P750" s="132" t="s">
        <v>1600</v>
      </c>
      <c r="Q750" s="163" t="str">
        <f>MaBM</f>
        <v>KVQT</v>
      </c>
      <c r="R750" s="163" t="str">
        <f>MaKhoa</f>
        <v>KTVT</v>
      </c>
      <c r="S750" s="125" t="str">
        <f t="shared" si="13"/>
        <v>KTVT-KVQT</v>
      </c>
      <c r="T750" s="164"/>
      <c r="U750" s="164"/>
      <c r="V750" s="164"/>
      <c r="W750" s="164"/>
      <c r="X750" s="164"/>
      <c r="Y750" s="164"/>
      <c r="Z750" s="164"/>
      <c r="AA750" s="164"/>
      <c r="AB750" s="164"/>
      <c r="AC750" s="164"/>
      <c r="AD750" s="164"/>
      <c r="AE750" s="164"/>
      <c r="AF750" s="164"/>
      <c r="AG750" s="164"/>
      <c r="AH750" s="164" t="s">
        <v>21</v>
      </c>
      <c r="AI750" s="164"/>
      <c r="AJ750" s="164"/>
      <c r="AK750" s="164"/>
      <c r="AL750" s="164"/>
      <c r="AM750" s="164"/>
      <c r="AN750" s="164"/>
      <c r="AO750" s="164"/>
      <c r="AP750" s="164"/>
      <c r="AQ750" s="164"/>
      <c r="AR750" s="164"/>
      <c r="AS750" s="164"/>
      <c r="AT750" s="164"/>
      <c r="AU750" s="164"/>
      <c r="AV750" s="164"/>
      <c r="AW750" s="164"/>
      <c r="AX750" s="164"/>
      <c r="AY750" s="164"/>
      <c r="AZ750" s="164"/>
      <c r="BA750" s="164"/>
      <c r="BB750" s="164"/>
      <c r="BC750" s="164"/>
      <c r="BD750" s="164"/>
      <c r="BE750" s="164"/>
    </row>
    <row r="751" spans="1:57" x14ac:dyDescent="0.25">
      <c r="A751" s="126"/>
      <c r="B751" s="126" t="s">
        <v>890</v>
      </c>
      <c r="C751" s="126"/>
      <c r="D751" s="126"/>
      <c r="E751" s="126"/>
      <c r="F751" s="127">
        <v>459</v>
      </c>
      <c r="G751" s="128" t="s">
        <v>891</v>
      </c>
      <c r="H751" s="129">
        <v>3</v>
      </c>
      <c r="I751" s="130">
        <v>45</v>
      </c>
      <c r="J751" s="130"/>
      <c r="K751" s="130"/>
      <c r="L751" s="131">
        <v>0</v>
      </c>
      <c r="M751" s="165"/>
      <c r="N751" s="162"/>
      <c r="O751" s="162" t="s">
        <v>1603</v>
      </c>
      <c r="P751" s="132" t="s">
        <v>1600</v>
      </c>
      <c r="Q751" s="163" t="str">
        <f>MaBM</f>
        <v>KVQT</v>
      </c>
      <c r="R751" s="163" t="str">
        <f>MaKhoa</f>
        <v>KTVT</v>
      </c>
      <c r="S751" s="125" t="str">
        <f t="shared" si="13"/>
        <v>KTVT-KVQT</v>
      </c>
      <c r="T751" s="164"/>
      <c r="U751" s="164"/>
      <c r="V751" s="164"/>
      <c r="W751" s="164"/>
      <c r="X751" s="164"/>
      <c r="Y751" s="164"/>
      <c r="Z751" s="164"/>
      <c r="AA751" s="164"/>
      <c r="AB751" s="164"/>
      <c r="AC751" s="164"/>
      <c r="AD751" s="164"/>
      <c r="AE751" s="164"/>
      <c r="AF751" s="164"/>
      <c r="AG751" s="164"/>
      <c r="AH751" s="164"/>
      <c r="AI751" s="164"/>
      <c r="AJ751" s="164"/>
      <c r="AK751" s="164"/>
      <c r="AL751" s="164"/>
      <c r="AM751" s="164"/>
      <c r="AN751" s="164"/>
      <c r="AO751" s="164"/>
      <c r="AP751" s="164"/>
      <c r="AQ751" s="164"/>
      <c r="AR751" s="164"/>
      <c r="AS751" s="164"/>
      <c r="AT751" s="164"/>
      <c r="AU751" s="164"/>
      <c r="AV751" s="164"/>
      <c r="AW751" s="164"/>
      <c r="AX751" s="164"/>
      <c r="AY751" s="164"/>
      <c r="AZ751" s="164"/>
      <c r="BA751" s="164"/>
      <c r="BB751" s="164"/>
      <c r="BC751" s="164"/>
      <c r="BD751" s="164"/>
      <c r="BE751" s="164"/>
    </row>
    <row r="752" spans="1:57" x14ac:dyDescent="0.25">
      <c r="A752" s="126" t="s">
        <v>884</v>
      </c>
      <c r="B752" s="126"/>
      <c r="C752" s="126"/>
      <c r="D752" s="126" t="s">
        <v>885</v>
      </c>
      <c r="E752" s="126"/>
      <c r="F752" s="127">
        <v>457</v>
      </c>
      <c r="G752" s="128" t="s">
        <v>886</v>
      </c>
      <c r="H752" s="129">
        <v>3</v>
      </c>
      <c r="I752" s="130">
        <v>45</v>
      </c>
      <c r="J752" s="130"/>
      <c r="K752" s="130"/>
      <c r="L752" s="131">
        <v>0</v>
      </c>
      <c r="M752" s="165"/>
      <c r="N752" s="162"/>
      <c r="O752" s="162" t="s">
        <v>1603</v>
      </c>
      <c r="P752" s="132" t="s">
        <v>1600</v>
      </c>
      <c r="Q752" s="163" t="str">
        <f>MaBM</f>
        <v>KVQT</v>
      </c>
      <c r="R752" s="163" t="str">
        <f>MaKhoa</f>
        <v>KTVT</v>
      </c>
      <c r="S752" s="125" t="str">
        <f t="shared" si="13"/>
        <v>KTVT-KVQT</v>
      </c>
      <c r="T752" s="164"/>
      <c r="U752" s="164"/>
      <c r="V752" s="164"/>
      <c r="W752" s="164"/>
      <c r="X752" s="164"/>
      <c r="Y752" s="164"/>
      <c r="Z752" s="164"/>
      <c r="AA752" s="164"/>
      <c r="AB752" s="164"/>
      <c r="AC752" s="164"/>
      <c r="AD752" s="164"/>
      <c r="AE752" s="164"/>
      <c r="AF752" s="164"/>
      <c r="AG752" s="164"/>
      <c r="AH752" s="164" t="s">
        <v>20</v>
      </c>
      <c r="AI752" s="164"/>
      <c r="AJ752" s="164"/>
      <c r="AK752" s="164"/>
      <c r="AL752" s="164"/>
      <c r="AM752" s="164"/>
      <c r="AN752" s="164"/>
      <c r="AO752" s="164"/>
      <c r="AP752" s="164"/>
      <c r="AQ752" s="164"/>
      <c r="AR752" s="164"/>
      <c r="AS752" s="164"/>
      <c r="AT752" s="164"/>
      <c r="AU752" s="164"/>
      <c r="AV752" s="164"/>
      <c r="AW752" s="164"/>
      <c r="AX752" s="164"/>
      <c r="AY752" s="164"/>
      <c r="AZ752" s="164"/>
      <c r="BA752" s="164" t="s">
        <v>20</v>
      </c>
      <c r="BB752" s="164"/>
      <c r="BC752" s="164"/>
      <c r="BD752" s="164"/>
      <c r="BE752" s="164"/>
    </row>
    <row r="753" spans="1:57" x14ac:dyDescent="0.25">
      <c r="A753" s="126" t="s">
        <v>887</v>
      </c>
      <c r="B753" s="126"/>
      <c r="C753" s="126"/>
      <c r="D753" s="126" t="s">
        <v>888</v>
      </c>
      <c r="E753" s="126"/>
      <c r="F753" s="127">
        <v>458</v>
      </c>
      <c r="G753" s="128" t="s">
        <v>889</v>
      </c>
      <c r="H753" s="129">
        <v>3</v>
      </c>
      <c r="I753" s="130">
        <v>45</v>
      </c>
      <c r="J753" s="130"/>
      <c r="K753" s="130"/>
      <c r="L753" s="131">
        <v>0</v>
      </c>
      <c r="M753" s="165" t="s">
        <v>1484</v>
      </c>
      <c r="N753" s="162">
        <v>90</v>
      </c>
      <c r="O753" s="162" t="s">
        <v>297</v>
      </c>
      <c r="P753" s="132" t="s">
        <v>1600</v>
      </c>
      <c r="Q753" s="163" t="str">
        <f>MaBM</f>
        <v>KVKX</v>
      </c>
      <c r="R753" s="163" t="str">
        <f>MaKhoa</f>
        <v>KTVT</v>
      </c>
      <c r="S753" s="125" t="str">
        <f t="shared" si="13"/>
        <v>KTVT-KVKX</v>
      </c>
      <c r="T753" s="164"/>
      <c r="U753" s="164"/>
      <c r="V753" s="164"/>
      <c r="W753" s="164"/>
      <c r="X753" s="164"/>
      <c r="Y753" s="164"/>
      <c r="Z753" s="164"/>
      <c r="AA753" s="164"/>
      <c r="AB753" s="164"/>
      <c r="AC753" s="164"/>
      <c r="AD753" s="164"/>
      <c r="AE753" s="164"/>
      <c r="AF753" s="164"/>
      <c r="AG753" s="164"/>
      <c r="AH753" s="164" t="s">
        <v>20</v>
      </c>
      <c r="AI753" s="164"/>
      <c r="AJ753" s="164"/>
      <c r="AK753" s="164"/>
      <c r="AL753" s="164"/>
      <c r="AM753" s="164"/>
      <c r="AN753" s="164"/>
      <c r="AO753" s="164"/>
      <c r="AP753" s="164"/>
      <c r="AQ753" s="164"/>
      <c r="AR753" s="164"/>
      <c r="AS753" s="164"/>
      <c r="AT753" s="164"/>
      <c r="AU753" s="164"/>
      <c r="AV753" s="164"/>
      <c r="AW753" s="164"/>
      <c r="AX753" s="164"/>
      <c r="AY753" s="164"/>
      <c r="AZ753" s="164"/>
      <c r="BA753" s="164" t="s">
        <v>20</v>
      </c>
      <c r="BB753" s="164"/>
      <c r="BC753" s="164"/>
      <c r="BD753" s="164"/>
      <c r="BE753" s="164"/>
    </row>
    <row r="754" spans="1:57" x14ac:dyDescent="0.25">
      <c r="A754" s="126" t="s">
        <v>863</v>
      </c>
      <c r="B754" s="126"/>
      <c r="C754" s="126"/>
      <c r="D754" s="126" t="s">
        <v>864</v>
      </c>
      <c r="E754" s="126"/>
      <c r="F754" s="127">
        <v>450</v>
      </c>
      <c r="G754" s="128" t="s">
        <v>865</v>
      </c>
      <c r="H754" s="129">
        <v>3</v>
      </c>
      <c r="I754" s="130">
        <v>45</v>
      </c>
      <c r="J754" s="130"/>
      <c r="K754" s="130"/>
      <c r="L754" s="131">
        <v>0</v>
      </c>
      <c r="M754" s="165" t="s">
        <v>1484</v>
      </c>
      <c r="N754" s="162">
        <v>75</v>
      </c>
      <c r="O754" s="162" t="s">
        <v>1603</v>
      </c>
      <c r="P754" s="132" t="s">
        <v>1600</v>
      </c>
      <c r="Q754" s="163" t="str">
        <f>MaBM</f>
        <v>KVQT</v>
      </c>
      <c r="R754" s="163" t="str">
        <f>MaKhoa</f>
        <v>KTVT</v>
      </c>
      <c r="S754" s="125" t="str">
        <f t="shared" si="13"/>
        <v>KTVT-KVQT</v>
      </c>
      <c r="T754" s="164"/>
      <c r="U754" s="164"/>
      <c r="V754" s="164"/>
      <c r="W754" s="164"/>
      <c r="X754" s="164"/>
      <c r="Y754" s="164"/>
      <c r="Z754" s="164"/>
      <c r="AA754" s="164"/>
      <c r="AB754" s="164"/>
      <c r="AC754" s="164"/>
      <c r="AD754" s="164"/>
      <c r="AE754" s="164"/>
      <c r="AF754" s="164"/>
      <c r="AG754" s="164" t="s">
        <v>20</v>
      </c>
      <c r="AH754" s="164" t="s">
        <v>20</v>
      </c>
      <c r="AI754" s="164"/>
      <c r="AJ754" s="164"/>
      <c r="AK754" s="164"/>
      <c r="AL754" s="164"/>
      <c r="AM754" s="164"/>
      <c r="AN754" s="164"/>
      <c r="AO754" s="164"/>
      <c r="AP754" s="164"/>
      <c r="AQ754" s="164"/>
      <c r="AR754" s="164"/>
      <c r="AS754" s="164"/>
      <c r="AT754" s="164"/>
      <c r="AU754" s="164"/>
      <c r="AV754" s="164"/>
      <c r="AW754" s="164"/>
      <c r="AX754" s="164"/>
      <c r="AY754" s="164"/>
      <c r="AZ754" s="164" t="s">
        <v>20</v>
      </c>
      <c r="BA754" s="164" t="s">
        <v>20</v>
      </c>
      <c r="BB754" s="164"/>
      <c r="BC754" s="164"/>
      <c r="BD754" s="164"/>
      <c r="BE754" s="164"/>
    </row>
    <row r="755" spans="1:57" x14ac:dyDescent="0.25">
      <c r="A755" s="126" t="s">
        <v>1214</v>
      </c>
      <c r="B755" s="126" t="s">
        <v>1214</v>
      </c>
      <c r="C755" s="126"/>
      <c r="D755" s="126" t="s">
        <v>1215</v>
      </c>
      <c r="E755" s="126"/>
      <c r="F755" s="127">
        <v>605</v>
      </c>
      <c r="G755" s="128" t="s">
        <v>1216</v>
      </c>
      <c r="H755" s="129">
        <v>2</v>
      </c>
      <c r="I755" s="130">
        <v>30</v>
      </c>
      <c r="J755" s="130"/>
      <c r="K755" s="130"/>
      <c r="L755" s="131">
        <v>0</v>
      </c>
      <c r="M755" s="165"/>
      <c r="N755" s="162"/>
      <c r="O755" s="162" t="s">
        <v>1603</v>
      </c>
      <c r="P755" s="132" t="s">
        <v>1600</v>
      </c>
      <c r="Q755" s="163" t="str">
        <f>MaBM</f>
        <v>KVQT</v>
      </c>
      <c r="R755" s="163" t="str">
        <f>MaKhoa</f>
        <v>KTVT</v>
      </c>
      <c r="S755" s="125" t="str">
        <f t="shared" si="13"/>
        <v>KTVT-KVQT</v>
      </c>
      <c r="T755" s="164"/>
      <c r="U755" s="164"/>
      <c r="V755" s="164"/>
      <c r="W755" s="164"/>
      <c r="X755" s="164"/>
      <c r="Y755" s="164"/>
      <c r="Z755" s="164"/>
      <c r="AA755" s="164"/>
      <c r="AB755" s="164"/>
      <c r="AC755" s="164"/>
      <c r="AD755" s="164"/>
      <c r="AE755" s="164"/>
      <c r="AF755" s="164"/>
      <c r="AG755" s="164"/>
      <c r="AH755" s="164" t="s">
        <v>21</v>
      </c>
      <c r="AI755" s="164"/>
      <c r="AJ755" s="164"/>
      <c r="AK755" s="164"/>
      <c r="AL755" s="164"/>
      <c r="AM755" s="164"/>
      <c r="AN755" s="164"/>
      <c r="AO755" s="164"/>
      <c r="AP755" s="164"/>
      <c r="AQ755" s="164"/>
      <c r="AR755" s="164"/>
      <c r="AS755" s="164"/>
      <c r="AT755" s="164"/>
      <c r="AU755" s="164"/>
      <c r="AV755" s="164"/>
      <c r="AW755" s="164"/>
      <c r="AX755" s="164"/>
      <c r="AY755" s="164"/>
      <c r="AZ755" s="164"/>
      <c r="BA755" s="164" t="s">
        <v>21</v>
      </c>
      <c r="BB755" s="164"/>
      <c r="BC755" s="164"/>
      <c r="BD755" s="164"/>
      <c r="BE755" s="164"/>
    </row>
    <row r="756" spans="1:57" x14ac:dyDescent="0.25">
      <c r="A756" s="126" t="s">
        <v>124</v>
      </c>
      <c r="B756" s="126" t="s">
        <v>124</v>
      </c>
      <c r="C756" s="126"/>
      <c r="D756" s="126" t="s">
        <v>125</v>
      </c>
      <c r="E756" s="126"/>
      <c r="F756" s="127">
        <v>46</v>
      </c>
      <c r="G756" s="128" t="s">
        <v>126</v>
      </c>
      <c r="H756" s="129">
        <v>2</v>
      </c>
      <c r="I756" s="130">
        <v>30</v>
      </c>
      <c r="J756" s="130"/>
      <c r="K756" s="130"/>
      <c r="L756" s="131">
        <v>0</v>
      </c>
      <c r="M756" s="165"/>
      <c r="N756" s="162"/>
      <c r="O756" s="162" t="s">
        <v>1603</v>
      </c>
      <c r="P756" s="132" t="s">
        <v>1600</v>
      </c>
      <c r="Q756" s="163" t="str">
        <f>MaBM</f>
        <v>KVQT</v>
      </c>
      <c r="R756" s="163" t="str">
        <f>MaKhoa</f>
        <v>KTVT</v>
      </c>
      <c r="S756" s="125" t="str">
        <f t="shared" si="13"/>
        <v>KTVT-KVQT</v>
      </c>
      <c r="T756" s="164"/>
      <c r="U756" s="164"/>
      <c r="V756" s="164"/>
      <c r="W756" s="164"/>
      <c r="X756" s="164"/>
      <c r="Y756" s="164"/>
      <c r="Z756" s="164"/>
      <c r="AA756" s="164"/>
      <c r="AB756" s="164"/>
      <c r="AC756" s="164"/>
      <c r="AD756" s="164"/>
      <c r="AE756" s="164"/>
      <c r="AF756" s="164"/>
      <c r="AG756" s="164" t="s">
        <v>21</v>
      </c>
      <c r="AH756" s="164" t="s">
        <v>21</v>
      </c>
      <c r="AI756" s="164"/>
      <c r="AJ756" s="164"/>
      <c r="AK756" s="164"/>
      <c r="AL756" s="164"/>
      <c r="AM756" s="164"/>
      <c r="AN756" s="164"/>
      <c r="AO756" s="164"/>
      <c r="AP756" s="164"/>
      <c r="AQ756" s="164"/>
      <c r="AR756" s="164"/>
      <c r="AS756" s="164"/>
      <c r="AT756" s="164"/>
      <c r="AU756" s="164"/>
      <c r="AV756" s="164"/>
      <c r="AW756" s="164"/>
      <c r="AX756" s="164"/>
      <c r="AY756" s="164"/>
      <c r="AZ756" s="164" t="s">
        <v>21</v>
      </c>
      <c r="BA756" s="164" t="s">
        <v>21</v>
      </c>
      <c r="BB756" s="164"/>
      <c r="BC756" s="164"/>
      <c r="BD756" s="164"/>
      <c r="BE756" s="164"/>
    </row>
    <row r="757" spans="1:57" x14ac:dyDescent="0.25">
      <c r="A757" s="126" t="s">
        <v>1208</v>
      </c>
      <c r="B757" s="126" t="s">
        <v>1208</v>
      </c>
      <c r="C757" s="126"/>
      <c r="D757" s="126" t="s">
        <v>1209</v>
      </c>
      <c r="E757" s="126"/>
      <c r="F757" s="127">
        <v>602</v>
      </c>
      <c r="G757" s="128" t="s">
        <v>1755</v>
      </c>
      <c r="H757" s="129">
        <v>2</v>
      </c>
      <c r="I757" s="130">
        <v>30</v>
      </c>
      <c r="J757" s="130"/>
      <c r="K757" s="130"/>
      <c r="L757" s="131">
        <v>0</v>
      </c>
      <c r="M757" s="165" t="s">
        <v>1484</v>
      </c>
      <c r="N757" s="162">
        <v>75</v>
      </c>
      <c r="O757" s="162" t="s">
        <v>1603</v>
      </c>
      <c r="P757" s="132" t="s">
        <v>1600</v>
      </c>
      <c r="Q757" s="163" t="str">
        <f>MaBM</f>
        <v>KVQT</v>
      </c>
      <c r="R757" s="163" t="str">
        <f>MaKhoa</f>
        <v>KTVT</v>
      </c>
      <c r="S757" s="125" t="str">
        <f t="shared" si="13"/>
        <v>KTVT-KVQT</v>
      </c>
      <c r="T757" s="164"/>
      <c r="U757" s="164"/>
      <c r="V757" s="164"/>
      <c r="W757" s="164"/>
      <c r="X757" s="164"/>
      <c r="Y757" s="164"/>
      <c r="Z757" s="164"/>
      <c r="AA757" s="164"/>
      <c r="AB757" s="164"/>
      <c r="AC757" s="164"/>
      <c r="AD757" s="164"/>
      <c r="AE757" s="164"/>
      <c r="AF757" s="164"/>
      <c r="AG757" s="164" t="s">
        <v>21</v>
      </c>
      <c r="AH757" s="164" t="s">
        <v>21</v>
      </c>
      <c r="AI757" s="164"/>
      <c r="AJ757" s="164"/>
      <c r="AK757" s="164"/>
      <c r="AL757" s="164"/>
      <c r="AM757" s="164"/>
      <c r="AN757" s="164"/>
      <c r="AO757" s="164"/>
      <c r="AP757" s="164"/>
      <c r="AQ757" s="164"/>
      <c r="AR757" s="164"/>
      <c r="AS757" s="164"/>
      <c r="AT757" s="164"/>
      <c r="AU757" s="164"/>
      <c r="AV757" s="164"/>
      <c r="AW757" s="164"/>
      <c r="AX757" s="164"/>
      <c r="AY757" s="164"/>
      <c r="AZ757" s="164"/>
      <c r="BA757" s="164" t="s">
        <v>21</v>
      </c>
      <c r="BB757" s="164"/>
      <c r="BC757" s="164"/>
      <c r="BD757" s="164"/>
      <c r="BE757" s="164"/>
    </row>
    <row r="758" spans="1:57" x14ac:dyDescent="0.25">
      <c r="A758" s="126" t="s">
        <v>876</v>
      </c>
      <c r="B758" s="126" t="s">
        <v>867</v>
      </c>
      <c r="C758" s="126"/>
      <c r="D758" s="126" t="s">
        <v>877</v>
      </c>
      <c r="E758" s="126" t="s">
        <v>877</v>
      </c>
      <c r="F758" s="127">
        <v>454</v>
      </c>
      <c r="G758" s="128" t="s">
        <v>878</v>
      </c>
      <c r="H758" s="129">
        <v>2</v>
      </c>
      <c r="I758" s="130">
        <v>30</v>
      </c>
      <c r="J758" s="130"/>
      <c r="K758" s="130"/>
      <c r="L758" s="131">
        <v>0</v>
      </c>
      <c r="M758" s="165" t="s">
        <v>1484</v>
      </c>
      <c r="N758" s="162"/>
      <c r="O758" s="162" t="s">
        <v>1603</v>
      </c>
      <c r="P758" s="132" t="s">
        <v>1600</v>
      </c>
      <c r="Q758" s="163" t="str">
        <f>MaBM</f>
        <v>KVQT</v>
      </c>
      <c r="R758" s="163" t="str">
        <f>MaKhoa</f>
        <v>KTVT</v>
      </c>
      <c r="S758" s="125" t="str">
        <f t="shared" si="13"/>
        <v>KTVT-KVQT</v>
      </c>
      <c r="T758" s="164"/>
      <c r="U758" s="164"/>
      <c r="V758" s="164"/>
      <c r="W758" s="164"/>
      <c r="X758" s="164"/>
      <c r="Y758" s="164"/>
      <c r="Z758" s="164"/>
      <c r="AA758" s="164"/>
      <c r="AB758" s="164"/>
      <c r="AC758" s="164"/>
      <c r="AD758" s="164"/>
      <c r="AE758" s="164"/>
      <c r="AF758" s="164"/>
      <c r="AG758" s="164" t="s">
        <v>20</v>
      </c>
      <c r="AH758" s="164" t="s">
        <v>20</v>
      </c>
      <c r="AI758" s="164"/>
      <c r="AJ758" s="164"/>
      <c r="AK758" s="164"/>
      <c r="AL758" s="164"/>
      <c r="AM758" s="164"/>
      <c r="AN758" s="164"/>
      <c r="AO758" s="164"/>
      <c r="AP758" s="164"/>
      <c r="AQ758" s="164"/>
      <c r="AR758" s="164"/>
      <c r="AS758" s="164"/>
      <c r="AT758" s="164"/>
      <c r="AU758" s="164"/>
      <c r="AV758" s="164"/>
      <c r="AW758" s="164"/>
      <c r="AX758" s="164"/>
      <c r="AY758" s="164"/>
      <c r="AZ758" s="164" t="s">
        <v>20</v>
      </c>
      <c r="BA758" s="164" t="s">
        <v>20</v>
      </c>
      <c r="BB758" s="164"/>
      <c r="BC758" s="164"/>
      <c r="BD758" s="164"/>
      <c r="BE758" s="164"/>
    </row>
    <row r="759" spans="1:57" x14ac:dyDescent="0.25">
      <c r="A759" s="126" t="s">
        <v>1366</v>
      </c>
      <c r="B759" s="126"/>
      <c r="C759" s="126"/>
      <c r="D759" s="126" t="s">
        <v>1367</v>
      </c>
      <c r="E759" s="126"/>
      <c r="F759" s="127">
        <v>668</v>
      </c>
      <c r="G759" s="128" t="s">
        <v>1368</v>
      </c>
      <c r="H759" s="129">
        <v>4</v>
      </c>
      <c r="I759" s="130"/>
      <c r="J759" s="130"/>
      <c r="K759" s="130">
        <v>180</v>
      </c>
      <c r="L759" s="131">
        <v>0</v>
      </c>
      <c r="M759" s="161" t="s">
        <v>2</v>
      </c>
      <c r="N759" s="162"/>
      <c r="O759" s="162" t="s">
        <v>1603</v>
      </c>
      <c r="P759" s="132" t="s">
        <v>1600</v>
      </c>
      <c r="Q759" s="163" t="str">
        <f>MaBM</f>
        <v>KVQT</v>
      </c>
      <c r="R759" s="163" t="str">
        <f>MaKhoa</f>
        <v>KTVT</v>
      </c>
      <c r="S759" s="125" t="str">
        <f t="shared" si="13"/>
        <v>KTVT-KVQT</v>
      </c>
      <c r="T759" s="164"/>
      <c r="U759" s="164"/>
      <c r="V759" s="164"/>
      <c r="W759" s="164"/>
      <c r="X759" s="164"/>
      <c r="Y759" s="164"/>
      <c r="Z759" s="164"/>
      <c r="AA759" s="164"/>
      <c r="AB759" s="164"/>
      <c r="AC759" s="164"/>
      <c r="AD759" s="164"/>
      <c r="AE759" s="164"/>
      <c r="AF759" s="164"/>
      <c r="AG759" s="164"/>
      <c r="AH759" s="164" t="s">
        <v>20</v>
      </c>
      <c r="AI759" s="164"/>
      <c r="AJ759" s="164"/>
      <c r="AK759" s="164"/>
      <c r="AL759" s="164"/>
      <c r="AM759" s="164"/>
      <c r="AN759" s="164"/>
      <c r="AO759" s="164"/>
      <c r="AP759" s="164"/>
      <c r="AQ759" s="164"/>
      <c r="AR759" s="164"/>
      <c r="AS759" s="164"/>
      <c r="AT759" s="164"/>
      <c r="AU759" s="164"/>
      <c r="AV759" s="164"/>
      <c r="AW759" s="164"/>
      <c r="AX759" s="164"/>
      <c r="AY759" s="164"/>
      <c r="AZ759" s="164"/>
      <c r="BA759" s="164" t="s">
        <v>20</v>
      </c>
      <c r="BB759" s="164"/>
      <c r="BC759" s="164"/>
      <c r="BD759" s="164"/>
      <c r="BE759" s="164"/>
    </row>
    <row r="760" spans="1:57" x14ac:dyDescent="0.25">
      <c r="A760" s="126" t="s">
        <v>1369</v>
      </c>
      <c r="B760" s="126"/>
      <c r="C760" s="126"/>
      <c r="D760" s="126" t="s">
        <v>1370</v>
      </c>
      <c r="E760" s="126"/>
      <c r="F760" s="127">
        <v>669</v>
      </c>
      <c r="G760" s="128" t="s">
        <v>1371</v>
      </c>
      <c r="H760" s="129">
        <v>4</v>
      </c>
      <c r="I760" s="130"/>
      <c r="J760" s="130"/>
      <c r="K760" s="130">
        <v>180</v>
      </c>
      <c r="L760" s="131">
        <v>0</v>
      </c>
      <c r="M760" s="161" t="s">
        <v>2</v>
      </c>
      <c r="N760" s="162"/>
      <c r="O760" s="162" t="s">
        <v>1603</v>
      </c>
      <c r="P760" s="132" t="s">
        <v>1600</v>
      </c>
      <c r="Q760" s="163" t="str">
        <f>MaBM</f>
        <v>KVQT</v>
      </c>
      <c r="R760" s="163" t="str">
        <f>MaKhoa</f>
        <v>KTVT</v>
      </c>
      <c r="S760" s="125" t="str">
        <f t="shared" si="13"/>
        <v>KTVT-KVQT</v>
      </c>
      <c r="T760" s="164"/>
      <c r="U760" s="164"/>
      <c r="V760" s="164"/>
      <c r="W760" s="164"/>
      <c r="X760" s="164"/>
      <c r="Y760" s="164"/>
      <c r="Z760" s="164"/>
      <c r="AA760" s="164"/>
      <c r="AB760" s="164"/>
      <c r="AC760" s="164"/>
      <c r="AD760" s="164"/>
      <c r="AE760" s="164"/>
      <c r="AF760" s="164"/>
      <c r="AG760" s="164"/>
      <c r="AH760" s="164" t="s">
        <v>20</v>
      </c>
      <c r="AI760" s="164"/>
      <c r="AJ760" s="164"/>
      <c r="AK760" s="164"/>
      <c r="AL760" s="164"/>
      <c r="AM760" s="164"/>
      <c r="AN760" s="164"/>
      <c r="AO760" s="164"/>
      <c r="AP760" s="164"/>
      <c r="AQ760" s="164"/>
      <c r="AR760" s="164"/>
      <c r="AS760" s="164"/>
      <c r="AT760" s="164"/>
      <c r="AU760" s="164"/>
      <c r="AV760" s="164"/>
      <c r="AW760" s="164"/>
      <c r="AX760" s="164"/>
      <c r="AY760" s="164"/>
      <c r="AZ760" s="164"/>
      <c r="BA760" s="164" t="s">
        <v>20</v>
      </c>
      <c r="BB760" s="164"/>
      <c r="BC760" s="164"/>
      <c r="BD760" s="164"/>
      <c r="BE760" s="164"/>
    </row>
    <row r="761" spans="1:57" x14ac:dyDescent="0.25">
      <c r="A761" s="126" t="s">
        <v>1431</v>
      </c>
      <c r="B761" s="126" t="s">
        <v>1431</v>
      </c>
      <c r="C761" s="126"/>
      <c r="D761" s="126" t="s">
        <v>1432</v>
      </c>
      <c r="E761" s="126" t="s">
        <v>1432</v>
      </c>
      <c r="F761" s="127">
        <v>701</v>
      </c>
      <c r="G761" s="128" t="s">
        <v>1415</v>
      </c>
      <c r="H761" s="129">
        <v>4</v>
      </c>
      <c r="I761" s="130"/>
      <c r="J761" s="130"/>
      <c r="K761" s="130">
        <v>180</v>
      </c>
      <c r="L761" s="131">
        <v>0</v>
      </c>
      <c r="M761" s="161" t="s">
        <v>1511</v>
      </c>
      <c r="N761" s="162"/>
      <c r="O761" s="162" t="s">
        <v>1603</v>
      </c>
      <c r="P761" s="132" t="s">
        <v>1600</v>
      </c>
      <c r="Q761" s="163" t="str">
        <f>MaBM</f>
        <v>KVQT</v>
      </c>
      <c r="R761" s="163" t="str">
        <f>MaKhoa</f>
        <v>KTVT</v>
      </c>
      <c r="S761" s="125" t="str">
        <f t="shared" si="13"/>
        <v>KTVT-KVQT</v>
      </c>
      <c r="T761" s="164"/>
      <c r="U761" s="164"/>
      <c r="V761" s="164"/>
      <c r="W761" s="164"/>
      <c r="X761" s="164"/>
      <c r="Y761" s="164"/>
      <c r="Z761" s="164"/>
      <c r="AA761" s="164"/>
      <c r="AB761" s="164"/>
      <c r="AC761" s="164"/>
      <c r="AD761" s="164"/>
      <c r="AE761" s="164"/>
      <c r="AF761" s="164"/>
      <c r="AG761" s="164"/>
      <c r="AH761" s="164" t="s">
        <v>20</v>
      </c>
      <c r="AI761" s="164"/>
      <c r="AJ761" s="164"/>
      <c r="AK761" s="164"/>
      <c r="AL761" s="164"/>
      <c r="AM761" s="164"/>
      <c r="AN761" s="164"/>
      <c r="AO761" s="164"/>
      <c r="AP761" s="164"/>
      <c r="AQ761" s="164"/>
      <c r="AR761" s="164"/>
      <c r="AS761" s="164"/>
      <c r="AT761" s="164"/>
      <c r="AU761" s="164"/>
      <c r="AV761" s="164"/>
      <c r="AW761" s="164"/>
      <c r="AX761" s="164"/>
      <c r="AY761" s="164"/>
      <c r="AZ761" s="164"/>
      <c r="BA761" s="164" t="s">
        <v>20</v>
      </c>
      <c r="BB761" s="164"/>
      <c r="BC761" s="164"/>
      <c r="BD761" s="164"/>
      <c r="BE761" s="164"/>
    </row>
    <row r="762" spans="1:57" x14ac:dyDescent="0.25">
      <c r="A762" s="126" t="s">
        <v>487</v>
      </c>
      <c r="B762" s="126"/>
      <c r="C762" s="126"/>
      <c r="D762" s="126" t="s">
        <v>488</v>
      </c>
      <c r="E762" s="126"/>
      <c r="F762" s="127">
        <v>228</v>
      </c>
      <c r="G762" s="128" t="s">
        <v>489</v>
      </c>
      <c r="H762" s="129">
        <v>2</v>
      </c>
      <c r="I762" s="130">
        <v>30</v>
      </c>
      <c r="J762" s="130"/>
      <c r="K762" s="130"/>
      <c r="L762" s="131">
        <v>0</v>
      </c>
      <c r="M762" s="165" t="s">
        <v>1484</v>
      </c>
      <c r="N762" s="162">
        <v>75</v>
      </c>
      <c r="O762" s="162" t="s">
        <v>1603</v>
      </c>
      <c r="P762" s="132" t="s">
        <v>1600</v>
      </c>
      <c r="Q762" s="163" t="str">
        <f>MaBM</f>
        <v>KVQT</v>
      </c>
      <c r="R762" s="163" t="str">
        <f>MaKhoa</f>
        <v>KTVT</v>
      </c>
      <c r="S762" s="125" t="str">
        <f t="shared" si="13"/>
        <v>KTVT-KVQT</v>
      </c>
      <c r="T762" s="164"/>
      <c r="U762" s="164"/>
      <c r="V762" s="164"/>
      <c r="W762" s="164"/>
      <c r="X762" s="164"/>
      <c r="Y762" s="164"/>
      <c r="Z762" s="164"/>
      <c r="AA762" s="164"/>
      <c r="AB762" s="164"/>
      <c r="AC762" s="164"/>
      <c r="AD762" s="164"/>
      <c r="AE762" s="164"/>
      <c r="AF762" s="164"/>
      <c r="AG762" s="164" t="s">
        <v>21</v>
      </c>
      <c r="AH762" s="164" t="s">
        <v>21</v>
      </c>
      <c r="AI762" s="164"/>
      <c r="AJ762" s="164"/>
      <c r="AK762" s="164"/>
      <c r="AL762" s="164" t="s">
        <v>20</v>
      </c>
      <c r="AM762" s="164"/>
      <c r="AN762" s="164"/>
      <c r="AO762" s="164"/>
      <c r="AP762" s="164"/>
      <c r="AQ762" s="164"/>
      <c r="AR762" s="164"/>
      <c r="AS762" s="164"/>
      <c r="AT762" s="164"/>
      <c r="AU762" s="164"/>
      <c r="AV762" s="164"/>
      <c r="AW762" s="164"/>
      <c r="AX762" s="164"/>
      <c r="AY762" s="164"/>
      <c r="AZ762" s="164" t="s">
        <v>21</v>
      </c>
      <c r="BA762" s="164" t="s">
        <v>21</v>
      </c>
      <c r="BB762" s="164"/>
      <c r="BC762" s="164"/>
      <c r="BD762" s="164"/>
      <c r="BE762" s="164"/>
    </row>
    <row r="763" spans="1:57" x14ac:dyDescent="0.25">
      <c r="A763" s="126" t="s">
        <v>484</v>
      </c>
      <c r="B763" s="126" t="s">
        <v>484</v>
      </c>
      <c r="C763" s="126" t="s">
        <v>484</v>
      </c>
      <c r="D763" s="126" t="s">
        <v>485</v>
      </c>
      <c r="E763" s="126" t="s">
        <v>485</v>
      </c>
      <c r="F763" s="127">
        <v>227</v>
      </c>
      <c r="G763" s="128" t="s">
        <v>486</v>
      </c>
      <c r="H763" s="129">
        <v>2</v>
      </c>
      <c r="I763" s="130">
        <v>30</v>
      </c>
      <c r="J763" s="130"/>
      <c r="K763" s="130"/>
      <c r="L763" s="131">
        <v>0</v>
      </c>
      <c r="M763" s="165" t="s">
        <v>1484</v>
      </c>
      <c r="N763" s="162">
        <v>75</v>
      </c>
      <c r="O763" s="162" t="s">
        <v>1603</v>
      </c>
      <c r="P763" s="132" t="s">
        <v>1600</v>
      </c>
      <c r="Q763" s="163" t="str">
        <f>MaBM</f>
        <v>KVQT</v>
      </c>
      <c r="R763" s="163" t="str">
        <f>MaKhoa</f>
        <v>KTVT</v>
      </c>
      <c r="S763" s="125" t="str">
        <f t="shared" si="13"/>
        <v>KTVT-KVQT</v>
      </c>
      <c r="T763" s="164"/>
      <c r="U763" s="164"/>
      <c r="V763" s="164"/>
      <c r="W763" s="164"/>
      <c r="X763" s="164"/>
      <c r="Y763" s="164"/>
      <c r="Z763" s="164"/>
      <c r="AA763" s="164"/>
      <c r="AB763" s="164"/>
      <c r="AC763" s="164"/>
      <c r="AD763" s="164"/>
      <c r="AE763" s="164"/>
      <c r="AF763" s="164"/>
      <c r="AG763" s="164" t="s">
        <v>21</v>
      </c>
      <c r="AH763" s="164" t="s">
        <v>20</v>
      </c>
      <c r="AI763" s="164"/>
      <c r="AJ763" s="164"/>
      <c r="AK763" s="164"/>
      <c r="AL763" s="164"/>
      <c r="AM763" s="164"/>
      <c r="AN763" s="164"/>
      <c r="AO763" s="164"/>
      <c r="AP763" s="164"/>
      <c r="AQ763" s="164"/>
      <c r="AR763" s="164"/>
      <c r="AS763" s="164"/>
      <c r="AT763" s="164"/>
      <c r="AU763" s="164"/>
      <c r="AV763" s="164"/>
      <c r="AW763" s="164"/>
      <c r="AX763" s="164"/>
      <c r="AY763" s="164"/>
      <c r="AZ763" s="164" t="s">
        <v>21</v>
      </c>
      <c r="BA763" s="164"/>
      <c r="BB763" s="164"/>
      <c r="BC763" s="164"/>
      <c r="BD763" s="164"/>
      <c r="BE763" s="164"/>
    </row>
    <row r="764" spans="1:57" x14ac:dyDescent="0.25">
      <c r="A764" s="126" t="s">
        <v>505</v>
      </c>
      <c r="B764" s="126" t="s">
        <v>505</v>
      </c>
      <c r="C764" s="126" t="s">
        <v>505</v>
      </c>
      <c r="D764" s="126" t="s">
        <v>506</v>
      </c>
      <c r="E764" s="126" t="s">
        <v>506</v>
      </c>
      <c r="F764" s="127">
        <v>235</v>
      </c>
      <c r="G764" s="128" t="s">
        <v>1680</v>
      </c>
      <c r="H764" s="129">
        <v>2</v>
      </c>
      <c r="I764" s="130">
        <v>30</v>
      </c>
      <c r="J764" s="130"/>
      <c r="K764" s="130"/>
      <c r="L764" s="131">
        <v>0</v>
      </c>
      <c r="M764" s="165" t="s">
        <v>1484</v>
      </c>
      <c r="N764" s="162">
        <v>75</v>
      </c>
      <c r="O764" s="162" t="s">
        <v>1604</v>
      </c>
      <c r="P764" s="132" t="s">
        <v>1600</v>
      </c>
      <c r="Q764" s="163" t="str">
        <f>MaBM</f>
        <v>KVSB</v>
      </c>
      <c r="R764" s="163" t="str">
        <f>MaKhoa</f>
        <v>KTVT</v>
      </c>
      <c r="S764" s="125" t="str">
        <f t="shared" si="13"/>
        <v>KTVT-KVSB</v>
      </c>
      <c r="T764" s="164"/>
      <c r="U764" s="164"/>
      <c r="V764" s="164"/>
      <c r="W764" s="164"/>
      <c r="X764" s="164"/>
      <c r="Y764" s="164"/>
      <c r="Z764" s="164"/>
      <c r="AA764" s="164"/>
      <c r="AB764" s="164"/>
      <c r="AC764" s="164"/>
      <c r="AD764" s="164"/>
      <c r="AE764" s="164"/>
      <c r="AF764" s="164"/>
      <c r="AG764" s="164"/>
      <c r="AH764" s="164"/>
      <c r="AI764" s="164"/>
      <c r="AJ764" s="164" t="s">
        <v>21</v>
      </c>
      <c r="AK764" s="164" t="s">
        <v>21</v>
      </c>
      <c r="AL764" s="164" t="s">
        <v>20</v>
      </c>
      <c r="AM764" s="164"/>
      <c r="AN764" s="164"/>
      <c r="AO764" s="164"/>
      <c r="AP764" s="164"/>
      <c r="AQ764" s="164"/>
      <c r="AR764" s="164"/>
      <c r="AS764" s="164"/>
      <c r="AT764" s="164"/>
      <c r="AU764" s="164"/>
      <c r="AV764" s="164"/>
      <c r="AW764" s="164"/>
      <c r="AX764" s="164"/>
      <c r="AY764" s="164"/>
      <c r="AZ764" s="164"/>
      <c r="BA764" s="164"/>
      <c r="BB764" s="164"/>
      <c r="BC764" s="164" t="s">
        <v>21</v>
      </c>
      <c r="BD764" s="164" t="s">
        <v>21</v>
      </c>
      <c r="BE764" s="164"/>
    </row>
    <row r="765" spans="1:57" x14ac:dyDescent="0.25">
      <c r="A765" s="126" t="s">
        <v>313</v>
      </c>
      <c r="B765" s="126"/>
      <c r="C765" s="126"/>
      <c r="D765" s="126" t="s">
        <v>314</v>
      </c>
      <c r="E765" s="126"/>
      <c r="F765" s="127">
        <v>142</v>
      </c>
      <c r="G765" s="128" t="s">
        <v>315</v>
      </c>
      <c r="H765" s="129">
        <v>3</v>
      </c>
      <c r="I765" s="130">
        <v>45</v>
      </c>
      <c r="J765" s="130"/>
      <c r="K765" s="130"/>
      <c r="L765" s="131">
        <v>0</v>
      </c>
      <c r="M765" s="165" t="s">
        <v>1484</v>
      </c>
      <c r="N765" s="162">
        <v>90</v>
      </c>
      <c r="O765" s="162" t="s">
        <v>1604</v>
      </c>
      <c r="P765" s="132" t="s">
        <v>1600</v>
      </c>
      <c r="Q765" s="163" t="str">
        <f>MaBM</f>
        <v>KVSB</v>
      </c>
      <c r="R765" s="163" t="str">
        <f>MaKhoa</f>
        <v>KTVT</v>
      </c>
      <c r="S765" s="125" t="str">
        <f t="shared" si="13"/>
        <v>KTVT-KVSB</v>
      </c>
      <c r="T765" s="164"/>
      <c r="U765" s="164"/>
      <c r="V765" s="164"/>
      <c r="W765" s="164"/>
      <c r="X765" s="164"/>
      <c r="Y765" s="164"/>
      <c r="Z765" s="164"/>
      <c r="AA765" s="164"/>
      <c r="AB765" s="164"/>
      <c r="AC765" s="164"/>
      <c r="AD765" s="164"/>
      <c r="AE765" s="164"/>
      <c r="AF765" s="164"/>
      <c r="AG765" s="164"/>
      <c r="AH765" s="164"/>
      <c r="AI765" s="164"/>
      <c r="AJ765" s="164"/>
      <c r="AK765" s="164" t="s">
        <v>20</v>
      </c>
      <c r="AL765" s="164"/>
      <c r="AM765" s="164"/>
      <c r="AN765" s="164"/>
      <c r="AO765" s="164"/>
      <c r="AP765" s="164"/>
      <c r="AQ765" s="164"/>
      <c r="AR765" s="164"/>
      <c r="AS765" s="164"/>
      <c r="AT765" s="164"/>
      <c r="AU765" s="164"/>
      <c r="AV765" s="164"/>
      <c r="AW765" s="164"/>
      <c r="AX765" s="164"/>
      <c r="AY765" s="164"/>
      <c r="AZ765" s="164"/>
      <c r="BA765" s="164"/>
      <c r="BB765" s="164"/>
      <c r="BC765" s="164"/>
      <c r="BD765" s="164" t="s">
        <v>20</v>
      </c>
      <c r="BE765" s="164"/>
    </row>
    <row r="766" spans="1:57" x14ac:dyDescent="0.25">
      <c r="A766" s="126" t="s">
        <v>2019</v>
      </c>
      <c r="B766" s="126"/>
      <c r="C766" s="126"/>
      <c r="D766" s="126"/>
      <c r="E766" s="126"/>
      <c r="F766" s="127">
        <v>906</v>
      </c>
      <c r="G766" s="128" t="s">
        <v>2020</v>
      </c>
      <c r="H766" s="129">
        <v>3</v>
      </c>
      <c r="I766" s="130">
        <v>45</v>
      </c>
      <c r="J766" s="130"/>
      <c r="K766" s="130"/>
      <c r="L766" s="131">
        <v>0</v>
      </c>
      <c r="M766" s="165" t="s">
        <v>1484</v>
      </c>
      <c r="N766" s="162">
        <v>90</v>
      </c>
      <c r="O766" s="162" t="s">
        <v>1604</v>
      </c>
      <c r="P766" s="132" t="s">
        <v>1600</v>
      </c>
      <c r="Q766" s="163" t="str">
        <f>MaBM</f>
        <v>KVSB</v>
      </c>
      <c r="R766" s="163" t="str">
        <f>MaKhoa</f>
        <v>KTVT</v>
      </c>
      <c r="S766" s="125" t="str">
        <f t="shared" si="13"/>
        <v>KTVT-KVSB</v>
      </c>
      <c r="T766" s="164"/>
      <c r="U766" s="164"/>
      <c r="V766" s="164"/>
      <c r="W766" s="164"/>
      <c r="X766" s="164"/>
      <c r="Y766" s="164"/>
      <c r="Z766" s="164"/>
      <c r="AA766" s="164"/>
      <c r="AB766" s="164"/>
      <c r="AC766" s="164"/>
      <c r="AD766" s="164"/>
      <c r="AE766" s="164"/>
      <c r="AF766" s="164"/>
      <c r="AG766" s="164"/>
      <c r="AH766" s="164"/>
      <c r="AI766" s="164"/>
      <c r="AJ766" s="164"/>
      <c r="AK766" s="164"/>
      <c r="AL766" s="164" t="s">
        <v>20</v>
      </c>
      <c r="AM766" s="164"/>
      <c r="AN766" s="164"/>
      <c r="AO766" s="164"/>
      <c r="AP766" s="164"/>
      <c r="AQ766" s="164"/>
      <c r="AR766" s="164"/>
      <c r="AS766" s="164"/>
      <c r="AT766" s="164"/>
      <c r="AU766" s="164"/>
      <c r="AV766" s="164"/>
      <c r="AW766" s="164"/>
      <c r="AX766" s="164"/>
      <c r="AY766" s="164"/>
      <c r="AZ766" s="164"/>
      <c r="BA766" s="164"/>
      <c r="BB766" s="164"/>
      <c r="BC766" s="164"/>
      <c r="BD766" s="164"/>
      <c r="BE766" s="164"/>
    </row>
    <row r="767" spans="1:57" x14ac:dyDescent="0.25">
      <c r="A767" s="126" t="s">
        <v>2021</v>
      </c>
      <c r="B767" s="126"/>
      <c r="C767" s="126"/>
      <c r="D767" s="126"/>
      <c r="E767" s="126"/>
      <c r="F767" s="127">
        <v>907</v>
      </c>
      <c r="G767" s="128" t="s">
        <v>2022</v>
      </c>
      <c r="H767" s="129">
        <v>3</v>
      </c>
      <c r="I767" s="130">
        <v>45</v>
      </c>
      <c r="J767" s="130"/>
      <c r="K767" s="130"/>
      <c r="L767" s="131">
        <v>0</v>
      </c>
      <c r="M767" s="165" t="s">
        <v>1484</v>
      </c>
      <c r="N767" s="162">
        <v>90</v>
      </c>
      <c r="O767" s="162" t="s">
        <v>1604</v>
      </c>
      <c r="P767" s="132" t="s">
        <v>1600</v>
      </c>
      <c r="Q767" s="163" t="str">
        <f>MaBM</f>
        <v>KVSB</v>
      </c>
      <c r="R767" s="163" t="str">
        <f>MaKhoa</f>
        <v>KTVT</v>
      </c>
      <c r="S767" s="125" t="str">
        <f t="shared" si="13"/>
        <v>KTVT-KVSB</v>
      </c>
      <c r="T767" s="164"/>
      <c r="U767" s="164"/>
      <c r="V767" s="164"/>
      <c r="W767" s="164"/>
      <c r="X767" s="164"/>
      <c r="Y767" s="164"/>
      <c r="Z767" s="164"/>
      <c r="AA767" s="164"/>
      <c r="AB767" s="164"/>
      <c r="AC767" s="164"/>
      <c r="AD767" s="164"/>
      <c r="AE767" s="164"/>
      <c r="AF767" s="164"/>
      <c r="AG767" s="164"/>
      <c r="AH767" s="164"/>
      <c r="AI767" s="164"/>
      <c r="AJ767" s="164"/>
      <c r="AK767" s="164"/>
      <c r="AL767" s="164" t="s">
        <v>20</v>
      </c>
      <c r="AM767" s="164"/>
      <c r="AN767" s="164"/>
      <c r="AO767" s="164"/>
      <c r="AP767" s="164"/>
      <c r="AQ767" s="164"/>
      <c r="AR767" s="164"/>
      <c r="AS767" s="164"/>
      <c r="AT767" s="164"/>
      <c r="AU767" s="164"/>
      <c r="AV767" s="164"/>
      <c r="AW767" s="164"/>
      <c r="AX767" s="164"/>
      <c r="AY767" s="164"/>
      <c r="AZ767" s="164"/>
      <c r="BA767" s="164"/>
      <c r="BB767" s="164"/>
      <c r="BC767" s="164"/>
      <c r="BD767" s="164"/>
      <c r="BE767" s="164"/>
    </row>
    <row r="768" spans="1:57" x14ac:dyDescent="0.25">
      <c r="A768" s="126" t="s">
        <v>2051</v>
      </c>
      <c r="B768" s="126"/>
      <c r="C768" s="126"/>
      <c r="D768" s="126"/>
      <c r="E768" s="126"/>
      <c r="F768" s="127">
        <v>923</v>
      </c>
      <c r="G768" s="128" t="s">
        <v>300</v>
      </c>
      <c r="H768" s="129">
        <v>2</v>
      </c>
      <c r="I768" s="130">
        <v>30</v>
      </c>
      <c r="J768" s="130"/>
      <c r="K768" s="130"/>
      <c r="L768" s="131">
        <v>0</v>
      </c>
      <c r="M768" s="165" t="s">
        <v>1484</v>
      </c>
      <c r="N768" s="162">
        <v>75</v>
      </c>
      <c r="O768" s="162" t="s">
        <v>1604</v>
      </c>
      <c r="P768" s="132" t="s">
        <v>1600</v>
      </c>
      <c r="Q768" s="163" t="str">
        <f>MaBM</f>
        <v>KVSB</v>
      </c>
      <c r="R768" s="163" t="str">
        <f>MaKhoa</f>
        <v>KTVT</v>
      </c>
      <c r="S768" s="125" t="str">
        <f t="shared" si="13"/>
        <v>KTVT-KVSB</v>
      </c>
      <c r="T768" s="164"/>
      <c r="U768" s="164"/>
      <c r="V768" s="164"/>
      <c r="W768" s="164"/>
      <c r="X768" s="164"/>
      <c r="Y768" s="164"/>
      <c r="Z768" s="164"/>
      <c r="AA768" s="164"/>
      <c r="AB768" s="164"/>
      <c r="AC768" s="164"/>
      <c r="AD768" s="164"/>
      <c r="AE768" s="164"/>
      <c r="AF768" s="164"/>
      <c r="AG768" s="164"/>
      <c r="AH768" s="164"/>
      <c r="AI768" s="164"/>
      <c r="AJ768" s="164"/>
      <c r="AK768" s="164"/>
      <c r="AL768" s="164" t="s">
        <v>21</v>
      </c>
      <c r="AM768" s="164"/>
      <c r="AN768" s="164"/>
      <c r="AO768" s="164"/>
      <c r="AP768" s="164"/>
      <c r="AQ768" s="164"/>
      <c r="AR768" s="164"/>
      <c r="AS768" s="164"/>
      <c r="AT768" s="164"/>
      <c r="AU768" s="164"/>
      <c r="AV768" s="164"/>
      <c r="AW768" s="164"/>
      <c r="AX768" s="164"/>
      <c r="AY768" s="164"/>
      <c r="AZ768" s="164"/>
      <c r="BA768" s="164"/>
      <c r="BB768" s="164"/>
      <c r="BC768" s="164"/>
      <c r="BD768" s="164"/>
      <c r="BE768" s="164"/>
    </row>
    <row r="769" spans="1:57" x14ac:dyDescent="0.25">
      <c r="A769" s="126" t="s">
        <v>1862</v>
      </c>
      <c r="B769" s="126" t="s">
        <v>1862</v>
      </c>
      <c r="C769" s="126" t="s">
        <v>1862</v>
      </c>
      <c r="D769" s="126"/>
      <c r="E769" s="126"/>
      <c r="F769" s="127">
        <v>813</v>
      </c>
      <c r="G769" s="128" t="s">
        <v>1863</v>
      </c>
      <c r="H769" s="129">
        <v>2</v>
      </c>
      <c r="I769" s="130">
        <v>30</v>
      </c>
      <c r="J769" s="130"/>
      <c r="K769" s="130"/>
      <c r="L769" s="131">
        <v>0</v>
      </c>
      <c r="M769" s="165" t="s">
        <v>1484</v>
      </c>
      <c r="N769" s="162">
        <v>75</v>
      </c>
      <c r="O769" s="162" t="s">
        <v>1604</v>
      </c>
      <c r="P769" s="132" t="s">
        <v>1600</v>
      </c>
      <c r="Q769" s="163" t="str">
        <f>MaBM</f>
        <v>KVSB</v>
      </c>
      <c r="R769" s="163" t="str">
        <f>MaKhoa</f>
        <v>KTVT</v>
      </c>
      <c r="S769" s="125" t="str">
        <f t="shared" si="13"/>
        <v>KTVT-KVSB</v>
      </c>
      <c r="T769" s="164"/>
      <c r="U769" s="164"/>
      <c r="V769" s="164"/>
      <c r="W769" s="164"/>
      <c r="X769" s="164"/>
      <c r="Y769" s="164"/>
      <c r="Z769" s="164"/>
      <c r="AA769" s="164"/>
      <c r="AB769" s="164"/>
      <c r="AC769" s="164"/>
      <c r="AD769" s="164"/>
      <c r="AE769" s="164"/>
      <c r="AF769" s="164"/>
      <c r="AG769" s="164"/>
      <c r="AH769" s="164"/>
      <c r="AI769" s="164"/>
      <c r="AJ769" s="164"/>
      <c r="AK769" s="164" t="s">
        <v>21</v>
      </c>
      <c r="AL769" s="164"/>
      <c r="AM769" s="164"/>
      <c r="AN769" s="164"/>
      <c r="AO769" s="164"/>
      <c r="AP769" s="164"/>
      <c r="AQ769" s="164"/>
      <c r="AR769" s="164"/>
      <c r="AS769" s="164"/>
      <c r="AT769" s="164"/>
      <c r="AU769" s="164"/>
      <c r="AV769" s="164"/>
      <c r="AW769" s="164"/>
      <c r="AX769" s="164"/>
      <c r="AY769" s="164"/>
      <c r="AZ769" s="164"/>
      <c r="BA769" s="164"/>
      <c r="BB769" s="164"/>
      <c r="BC769" s="164"/>
      <c r="BD769" s="164"/>
      <c r="BE769" s="164"/>
    </row>
    <row r="770" spans="1:57" x14ac:dyDescent="0.25">
      <c r="A770" s="126" t="s">
        <v>1230</v>
      </c>
      <c r="B770" s="126" t="s">
        <v>1230</v>
      </c>
      <c r="C770" s="126"/>
      <c r="D770" s="126" t="s">
        <v>1757</v>
      </c>
      <c r="E770" s="126"/>
      <c r="F770" s="127">
        <v>612</v>
      </c>
      <c r="G770" s="128" t="s">
        <v>1758</v>
      </c>
      <c r="H770" s="129">
        <v>2</v>
      </c>
      <c r="I770" s="130">
        <v>30</v>
      </c>
      <c r="J770" s="130"/>
      <c r="K770" s="130"/>
      <c r="L770" s="131">
        <v>0</v>
      </c>
      <c r="M770" s="165" t="s">
        <v>1484</v>
      </c>
      <c r="N770" s="162">
        <v>75</v>
      </c>
      <c r="O770" s="162" t="s">
        <v>1604</v>
      </c>
      <c r="P770" s="132" t="s">
        <v>1600</v>
      </c>
      <c r="Q770" s="163" t="str">
        <f>MaBM</f>
        <v>KVSB</v>
      </c>
      <c r="R770" s="163" t="str">
        <f>MaKhoa</f>
        <v>KTVT</v>
      </c>
      <c r="S770" s="125" t="str">
        <f t="shared" si="13"/>
        <v>KTVT-KVSB</v>
      </c>
      <c r="T770" s="164"/>
      <c r="U770" s="164"/>
      <c r="V770" s="164"/>
      <c r="W770" s="164"/>
      <c r="X770" s="164"/>
      <c r="Y770" s="164"/>
      <c r="Z770" s="164"/>
      <c r="AA770" s="164"/>
      <c r="AB770" s="164"/>
      <c r="AC770" s="164"/>
      <c r="AD770" s="164"/>
      <c r="AE770" s="164"/>
      <c r="AF770" s="164"/>
      <c r="AG770" s="164"/>
      <c r="AH770" s="164"/>
      <c r="AI770" s="164"/>
      <c r="AJ770" s="164" t="s">
        <v>21</v>
      </c>
      <c r="AK770" s="164"/>
      <c r="AL770" s="164"/>
      <c r="AM770" s="164"/>
      <c r="AN770" s="164"/>
      <c r="AO770" s="164"/>
      <c r="AP770" s="164"/>
      <c r="AQ770" s="164"/>
      <c r="AR770" s="164"/>
      <c r="AS770" s="164"/>
      <c r="AT770" s="164"/>
      <c r="AU770" s="164"/>
      <c r="AV770" s="164"/>
      <c r="AW770" s="164"/>
      <c r="AX770" s="164"/>
      <c r="AY770" s="164"/>
      <c r="AZ770" s="164"/>
      <c r="BA770" s="164"/>
      <c r="BB770" s="164"/>
      <c r="BC770" s="164" t="s">
        <v>21</v>
      </c>
      <c r="BD770" s="164"/>
      <c r="BE770" s="164"/>
    </row>
    <row r="771" spans="1:57" x14ac:dyDescent="0.25">
      <c r="A771" s="126" t="s">
        <v>130</v>
      </c>
      <c r="B771" s="126" t="s">
        <v>130</v>
      </c>
      <c r="C771" s="126"/>
      <c r="D771" s="126" t="s">
        <v>131</v>
      </c>
      <c r="E771" s="126"/>
      <c r="F771" s="127">
        <v>48</v>
      </c>
      <c r="G771" s="128" t="s">
        <v>132</v>
      </c>
      <c r="H771" s="129">
        <v>2</v>
      </c>
      <c r="I771" s="130">
        <v>30</v>
      </c>
      <c r="J771" s="130"/>
      <c r="K771" s="130"/>
      <c r="L771" s="131">
        <v>0</v>
      </c>
      <c r="M771" s="165" t="s">
        <v>1484</v>
      </c>
      <c r="N771" s="162">
        <v>75</v>
      </c>
      <c r="O771" s="162" t="s">
        <v>1604</v>
      </c>
      <c r="P771" s="132" t="s">
        <v>1600</v>
      </c>
      <c r="Q771" s="163" t="str">
        <f>MaBM</f>
        <v>KVSB</v>
      </c>
      <c r="R771" s="163" t="str">
        <f>MaKhoa</f>
        <v>KTVT</v>
      </c>
      <c r="S771" s="125" t="str">
        <f t="shared" si="13"/>
        <v>KTVT-KVSB</v>
      </c>
      <c r="T771" s="164"/>
      <c r="U771" s="164"/>
      <c r="V771" s="164"/>
      <c r="W771" s="164"/>
      <c r="X771" s="164"/>
      <c r="Y771" s="164"/>
      <c r="Z771" s="164"/>
      <c r="AA771" s="164"/>
      <c r="AB771" s="164"/>
      <c r="AC771" s="164"/>
      <c r="AD771" s="164"/>
      <c r="AE771" s="164"/>
      <c r="AF771" s="164"/>
      <c r="AG771" s="164"/>
      <c r="AH771" s="164" t="s">
        <v>21</v>
      </c>
      <c r="AI771" s="164"/>
      <c r="AJ771" s="164"/>
      <c r="AK771" s="164"/>
      <c r="AL771" s="164"/>
      <c r="AM771" s="164"/>
      <c r="AN771" s="164"/>
      <c r="AO771" s="164"/>
      <c r="AP771" s="164"/>
      <c r="AQ771" s="164"/>
      <c r="AR771" s="164"/>
      <c r="AS771" s="164"/>
      <c r="AT771" s="164"/>
      <c r="AU771" s="164"/>
      <c r="AV771" s="164"/>
      <c r="AW771" s="164"/>
      <c r="AX771" s="164"/>
      <c r="AY771" s="164"/>
      <c r="AZ771" s="164"/>
      <c r="BA771" s="164" t="s">
        <v>21</v>
      </c>
      <c r="BB771" s="164"/>
      <c r="BC771" s="164"/>
      <c r="BD771" s="164"/>
      <c r="BE771" s="164"/>
    </row>
    <row r="772" spans="1:57" x14ac:dyDescent="0.25">
      <c r="A772" s="126" t="s">
        <v>1644</v>
      </c>
      <c r="B772" s="126"/>
      <c r="C772" s="126"/>
      <c r="D772" s="126" t="s">
        <v>1645</v>
      </c>
      <c r="E772" s="126"/>
      <c r="F772" s="127">
        <v>153</v>
      </c>
      <c r="G772" s="128" t="s">
        <v>340</v>
      </c>
      <c r="H772" s="129">
        <v>2</v>
      </c>
      <c r="I772" s="130">
        <v>30</v>
      </c>
      <c r="J772" s="130"/>
      <c r="K772" s="130"/>
      <c r="L772" s="131">
        <v>0</v>
      </c>
      <c r="M772" s="165" t="s">
        <v>1484</v>
      </c>
      <c r="N772" s="162">
        <v>75</v>
      </c>
      <c r="O772" s="162" t="s">
        <v>1604</v>
      </c>
      <c r="P772" s="132" t="s">
        <v>1600</v>
      </c>
      <c r="Q772" s="163" t="str">
        <f>MaBM</f>
        <v>KVSB</v>
      </c>
      <c r="R772" s="163" t="str">
        <f>MaKhoa</f>
        <v>KTVT</v>
      </c>
      <c r="S772" s="125" t="str">
        <f t="shared" si="13"/>
        <v>KTVT-KVSB</v>
      </c>
      <c r="T772" s="164"/>
      <c r="U772" s="164"/>
      <c r="V772" s="164"/>
      <c r="W772" s="164"/>
      <c r="X772" s="164"/>
      <c r="Y772" s="164"/>
      <c r="Z772" s="164"/>
      <c r="AA772" s="164"/>
      <c r="AB772" s="164"/>
      <c r="AC772" s="164"/>
      <c r="AD772" s="164"/>
      <c r="AE772" s="164"/>
      <c r="AF772" s="164"/>
      <c r="AG772" s="164"/>
      <c r="AH772" s="164"/>
      <c r="AI772" s="164"/>
      <c r="AJ772" s="164" t="s">
        <v>20</v>
      </c>
      <c r="AK772" s="164"/>
      <c r="AL772" s="164" t="s">
        <v>20</v>
      </c>
      <c r="AM772" s="164"/>
      <c r="AN772" s="164"/>
      <c r="AO772" s="164"/>
      <c r="AP772" s="164"/>
      <c r="AQ772" s="164"/>
      <c r="AR772" s="164"/>
      <c r="AS772" s="164"/>
      <c r="AT772" s="164"/>
      <c r="AU772" s="164"/>
      <c r="AV772" s="164"/>
      <c r="AW772" s="164"/>
      <c r="AX772" s="164"/>
      <c r="AY772" s="164"/>
      <c r="AZ772" s="164"/>
      <c r="BA772" s="164"/>
      <c r="BB772" s="164"/>
      <c r="BC772" s="164" t="s">
        <v>20</v>
      </c>
      <c r="BD772" s="164"/>
      <c r="BE772" s="164"/>
    </row>
    <row r="773" spans="1:57" x14ac:dyDescent="0.25">
      <c r="A773" s="126" t="s">
        <v>3100</v>
      </c>
      <c r="B773" s="126"/>
      <c r="C773" s="126"/>
      <c r="D773" s="126" t="s">
        <v>3101</v>
      </c>
      <c r="E773" s="126"/>
      <c r="F773" s="127">
        <v>153</v>
      </c>
      <c r="G773" s="128" t="s">
        <v>340</v>
      </c>
      <c r="H773" s="129">
        <v>2</v>
      </c>
      <c r="I773" s="130">
        <v>30</v>
      </c>
      <c r="J773" s="130"/>
      <c r="K773" s="130"/>
      <c r="L773" s="131">
        <v>0</v>
      </c>
      <c r="M773" s="165" t="s">
        <v>1484</v>
      </c>
      <c r="N773" s="162">
        <v>75</v>
      </c>
      <c r="O773" s="162" t="s">
        <v>1604</v>
      </c>
      <c r="P773" s="132" t="s">
        <v>1600</v>
      </c>
      <c r="Q773" s="163" t="str">
        <f>MaBM</f>
        <v>KVSB</v>
      </c>
      <c r="R773" s="163" t="str">
        <f>MaKhoa</f>
        <v>KTVT</v>
      </c>
      <c r="S773" s="125" t="str">
        <f t="shared" ref="S773" si="14">+R773&amp;"-"&amp;Q773</f>
        <v>KTVT-KVSB</v>
      </c>
      <c r="T773" s="164"/>
      <c r="U773" s="164"/>
      <c r="V773" s="164"/>
      <c r="W773" s="164"/>
      <c r="X773" s="164"/>
      <c r="Y773" s="164"/>
      <c r="Z773" s="164"/>
      <c r="AA773" s="164"/>
      <c r="AB773" s="164"/>
      <c r="AC773" s="164"/>
      <c r="AD773" s="164"/>
      <c r="AE773" s="164"/>
      <c r="AF773" s="164"/>
      <c r="AG773" s="164"/>
      <c r="AH773" s="164"/>
      <c r="AI773" s="164"/>
      <c r="AJ773" s="164" t="s">
        <v>20</v>
      </c>
      <c r="AK773" s="164"/>
      <c r="AL773" s="164" t="s">
        <v>20</v>
      </c>
      <c r="AM773" s="164"/>
      <c r="AN773" s="164"/>
      <c r="AO773" s="164"/>
      <c r="AP773" s="164"/>
      <c r="AQ773" s="164"/>
      <c r="AR773" s="164"/>
      <c r="AS773" s="164"/>
      <c r="AT773" s="164"/>
      <c r="AU773" s="164"/>
      <c r="AV773" s="164"/>
      <c r="AW773" s="164"/>
      <c r="AX773" s="164"/>
      <c r="AY773" s="164"/>
      <c r="AZ773" s="164"/>
      <c r="BA773" s="164"/>
      <c r="BB773" s="164"/>
      <c r="BC773" s="164" t="s">
        <v>20</v>
      </c>
      <c r="BD773" s="164"/>
      <c r="BE773" s="164"/>
    </row>
    <row r="774" spans="1:57" x14ac:dyDescent="0.25">
      <c r="A774" s="126" t="s">
        <v>973</v>
      </c>
      <c r="B774" s="126" t="s">
        <v>973</v>
      </c>
      <c r="C774" s="126" t="s">
        <v>973</v>
      </c>
      <c r="D774" s="126"/>
      <c r="E774" s="126"/>
      <c r="F774" s="127">
        <v>496</v>
      </c>
      <c r="G774" s="128" t="s">
        <v>1736</v>
      </c>
      <c r="H774" s="129">
        <v>2</v>
      </c>
      <c r="I774" s="130">
        <v>30</v>
      </c>
      <c r="J774" s="130"/>
      <c r="K774" s="130"/>
      <c r="L774" s="131">
        <v>0</v>
      </c>
      <c r="M774" s="165" t="s">
        <v>1484</v>
      </c>
      <c r="N774" s="162">
        <v>75</v>
      </c>
      <c r="O774" s="162" t="s">
        <v>1604</v>
      </c>
      <c r="P774" s="132" t="s">
        <v>1600</v>
      </c>
      <c r="Q774" s="163" t="str">
        <f>MaBM</f>
        <v>KVSB</v>
      </c>
      <c r="R774" s="163" t="str">
        <f>MaKhoa</f>
        <v>KTVT</v>
      </c>
      <c r="S774" s="125" t="str">
        <f t="shared" si="13"/>
        <v>KTVT-KVSB</v>
      </c>
      <c r="T774" s="164"/>
      <c r="U774" s="164"/>
      <c r="V774" s="164"/>
      <c r="W774" s="164"/>
      <c r="X774" s="164"/>
      <c r="Y774" s="164"/>
      <c r="Z774" s="164"/>
      <c r="AA774" s="164"/>
      <c r="AB774" s="164"/>
      <c r="AC774" s="164"/>
      <c r="AD774" s="164"/>
      <c r="AE774" s="164"/>
      <c r="AF774" s="164"/>
      <c r="AG774" s="164"/>
      <c r="AH774" s="164"/>
      <c r="AI774" s="164"/>
      <c r="AJ774" s="164"/>
      <c r="AK774" s="164" t="s">
        <v>21</v>
      </c>
      <c r="AL774" s="164"/>
      <c r="AM774" s="164"/>
      <c r="AN774" s="164"/>
      <c r="AO774" s="164"/>
      <c r="AP774" s="164"/>
      <c r="AQ774" s="164"/>
      <c r="AR774" s="164"/>
      <c r="AS774" s="164"/>
      <c r="AT774" s="164"/>
      <c r="AU774" s="164"/>
      <c r="AV774" s="164"/>
      <c r="AW774" s="164"/>
      <c r="AX774" s="164"/>
      <c r="AY774" s="164"/>
      <c r="AZ774" s="164"/>
      <c r="BA774" s="164"/>
      <c r="BB774" s="164"/>
      <c r="BC774" s="164"/>
      <c r="BD774" s="164"/>
      <c r="BE774" s="164"/>
    </row>
    <row r="775" spans="1:57" x14ac:dyDescent="0.25">
      <c r="A775" s="126" t="s">
        <v>974</v>
      </c>
      <c r="B775" s="126"/>
      <c r="C775" s="126"/>
      <c r="D775" s="126" t="s">
        <v>975</v>
      </c>
      <c r="E775" s="126"/>
      <c r="F775" s="127">
        <v>497</v>
      </c>
      <c r="G775" s="128" t="s">
        <v>979</v>
      </c>
      <c r="H775" s="129">
        <v>2</v>
      </c>
      <c r="I775" s="130">
        <v>30</v>
      </c>
      <c r="J775" s="130"/>
      <c r="K775" s="130"/>
      <c r="L775" s="131">
        <v>0</v>
      </c>
      <c r="M775" s="165" t="s">
        <v>1484</v>
      </c>
      <c r="N775" s="162">
        <v>75</v>
      </c>
      <c r="O775" s="162" t="s">
        <v>1604</v>
      </c>
      <c r="P775" s="132" t="s">
        <v>1600</v>
      </c>
      <c r="Q775" s="163" t="str">
        <f>MaBM</f>
        <v>KVSB</v>
      </c>
      <c r="R775" s="163" t="str">
        <f>MaKhoa</f>
        <v>KTVT</v>
      </c>
      <c r="S775" s="125" t="str">
        <f t="shared" si="13"/>
        <v>KTVT-KVSB</v>
      </c>
      <c r="T775" s="164"/>
      <c r="U775" s="164"/>
      <c r="V775" s="164"/>
      <c r="W775" s="164"/>
      <c r="X775" s="164"/>
      <c r="Y775" s="164"/>
      <c r="Z775" s="164"/>
      <c r="AA775" s="164"/>
      <c r="AB775" s="164"/>
      <c r="AC775" s="164"/>
      <c r="AD775" s="164"/>
      <c r="AE775" s="164"/>
      <c r="AF775" s="164"/>
      <c r="AG775" s="164"/>
      <c r="AH775" s="164"/>
      <c r="AI775" s="164"/>
      <c r="AJ775" s="164" t="s">
        <v>20</v>
      </c>
      <c r="AK775" s="164"/>
      <c r="AL775" s="164"/>
      <c r="AM775" s="164"/>
      <c r="AN775" s="164"/>
      <c r="AO775" s="164"/>
      <c r="AP775" s="164"/>
      <c r="AQ775" s="164"/>
      <c r="AR775" s="164"/>
      <c r="AS775" s="164"/>
      <c r="AT775" s="164"/>
      <c r="AU775" s="164"/>
      <c r="AV775" s="164"/>
      <c r="AW775" s="164"/>
      <c r="AX775" s="164"/>
      <c r="AY775" s="164"/>
      <c r="AZ775" s="164"/>
      <c r="BA775" s="164"/>
      <c r="BB775" s="164"/>
      <c r="BC775" s="164" t="s">
        <v>20</v>
      </c>
      <c r="BD775" s="164"/>
      <c r="BE775" s="164"/>
    </row>
    <row r="776" spans="1:57" x14ac:dyDescent="0.25">
      <c r="A776" s="126" t="s">
        <v>2015</v>
      </c>
      <c r="B776" s="126"/>
      <c r="C776" s="126"/>
      <c r="D776" s="126"/>
      <c r="E776" s="126"/>
      <c r="F776" s="127">
        <v>904</v>
      </c>
      <c r="G776" s="128" t="s">
        <v>2016</v>
      </c>
      <c r="H776" s="129">
        <v>2</v>
      </c>
      <c r="I776" s="130">
        <v>30</v>
      </c>
      <c r="J776" s="130"/>
      <c r="K776" s="130"/>
      <c r="L776" s="131">
        <v>0</v>
      </c>
      <c r="M776" s="165" t="s">
        <v>1484</v>
      </c>
      <c r="N776" s="162">
        <v>75</v>
      </c>
      <c r="O776" s="162" t="s">
        <v>1604</v>
      </c>
      <c r="P776" s="132" t="s">
        <v>1600</v>
      </c>
      <c r="Q776" s="163" t="str">
        <f>MaBM</f>
        <v>KVSB</v>
      </c>
      <c r="R776" s="163" t="str">
        <f>MaKhoa</f>
        <v>KTVT</v>
      </c>
      <c r="S776" s="125" t="str">
        <f t="shared" si="13"/>
        <v>KTVT-KVSB</v>
      </c>
      <c r="T776" s="164"/>
      <c r="U776" s="164"/>
      <c r="V776" s="164"/>
      <c r="W776" s="164"/>
      <c r="X776" s="164"/>
      <c r="Y776" s="164"/>
      <c r="Z776" s="164"/>
      <c r="AA776" s="164"/>
      <c r="AB776" s="164"/>
      <c r="AC776" s="164"/>
      <c r="AD776" s="164"/>
      <c r="AE776" s="164"/>
      <c r="AF776" s="164"/>
      <c r="AG776" s="164"/>
      <c r="AH776" s="164"/>
      <c r="AI776" s="164"/>
      <c r="AJ776" s="164"/>
      <c r="AK776" s="164"/>
      <c r="AL776" s="164" t="s">
        <v>20</v>
      </c>
      <c r="AM776" s="164"/>
      <c r="AN776" s="164"/>
      <c r="AO776" s="164"/>
      <c r="AP776" s="164"/>
      <c r="AQ776" s="164"/>
      <c r="AR776" s="164"/>
      <c r="AS776" s="164"/>
      <c r="AT776" s="164"/>
      <c r="AU776" s="164"/>
      <c r="AV776" s="164"/>
      <c r="AW776" s="164"/>
      <c r="AX776" s="164"/>
      <c r="AY776" s="164"/>
      <c r="AZ776" s="164"/>
      <c r="BA776" s="164"/>
      <c r="BB776" s="164"/>
      <c r="BC776" s="164"/>
      <c r="BD776" s="164"/>
      <c r="BE776" s="164"/>
    </row>
    <row r="777" spans="1:57" x14ac:dyDescent="0.25">
      <c r="A777" s="126" t="s">
        <v>1675</v>
      </c>
      <c r="B777" s="126"/>
      <c r="C777" s="126"/>
      <c r="D777" s="126"/>
      <c r="E777" s="126"/>
      <c r="F777" s="127">
        <v>212</v>
      </c>
      <c r="G777" s="128" t="s">
        <v>1676</v>
      </c>
      <c r="H777" s="129">
        <v>3</v>
      </c>
      <c r="I777" s="130">
        <v>45</v>
      </c>
      <c r="J777" s="130"/>
      <c r="K777" s="130"/>
      <c r="L777" s="131">
        <v>0</v>
      </c>
      <c r="M777" s="165" t="s">
        <v>1484</v>
      </c>
      <c r="N777" s="162">
        <v>90</v>
      </c>
      <c r="O777" s="162" t="s">
        <v>1604</v>
      </c>
      <c r="P777" s="132" t="s">
        <v>1600</v>
      </c>
      <c r="Q777" s="163" t="str">
        <f>MaBM</f>
        <v>KVSB</v>
      </c>
      <c r="R777" s="163" t="str">
        <f>MaKhoa</f>
        <v>KTVT</v>
      </c>
      <c r="S777" s="125" t="str">
        <f t="shared" si="13"/>
        <v>KTVT-KVSB</v>
      </c>
      <c r="T777" s="164"/>
      <c r="U777" s="164"/>
      <c r="V777" s="164"/>
      <c r="W777" s="164"/>
      <c r="X777" s="164"/>
      <c r="Y777" s="164"/>
      <c r="Z777" s="164"/>
      <c r="AA777" s="164"/>
      <c r="AB777" s="164"/>
      <c r="AC777" s="164"/>
      <c r="AD777" s="164"/>
      <c r="AE777" s="164"/>
      <c r="AF777" s="164"/>
      <c r="AG777" s="164"/>
      <c r="AH777" s="164"/>
      <c r="AI777" s="164"/>
      <c r="AJ777" s="164"/>
      <c r="AK777" s="164"/>
      <c r="AL777" s="164" t="s">
        <v>20</v>
      </c>
      <c r="AM777" s="164"/>
      <c r="AN777" s="164"/>
      <c r="AO777" s="164"/>
      <c r="AP777" s="164"/>
      <c r="AQ777" s="164"/>
      <c r="AR777" s="164"/>
      <c r="AS777" s="164"/>
      <c r="AT777" s="164"/>
      <c r="AU777" s="164"/>
      <c r="AV777" s="164"/>
      <c r="AW777" s="164"/>
      <c r="AX777" s="164"/>
      <c r="AY777" s="164"/>
      <c r="AZ777" s="164"/>
      <c r="BA777" s="164"/>
      <c r="BB777" s="164"/>
      <c r="BC777" s="164"/>
      <c r="BD777" s="164"/>
      <c r="BE777" s="164"/>
    </row>
    <row r="778" spans="1:57" x14ac:dyDescent="0.25">
      <c r="A778" s="126" t="s">
        <v>328</v>
      </c>
      <c r="B778" s="126"/>
      <c r="C778" s="126" t="s">
        <v>328</v>
      </c>
      <c r="D778" s="126" t="s">
        <v>329</v>
      </c>
      <c r="E778" s="126" t="s">
        <v>329</v>
      </c>
      <c r="F778" s="127">
        <v>147</v>
      </c>
      <c r="G778" s="128" t="s">
        <v>330</v>
      </c>
      <c r="H778" s="129">
        <v>3</v>
      </c>
      <c r="I778" s="130">
        <v>45</v>
      </c>
      <c r="J778" s="130"/>
      <c r="K778" s="130"/>
      <c r="L778" s="131">
        <v>0</v>
      </c>
      <c r="M778" s="165" t="s">
        <v>1484</v>
      </c>
      <c r="N778" s="162">
        <v>90</v>
      </c>
      <c r="O778" s="162" t="s">
        <v>1604</v>
      </c>
      <c r="P778" s="132" t="s">
        <v>1600</v>
      </c>
      <c r="Q778" s="163" t="str">
        <f>MaBM</f>
        <v>KVSB</v>
      </c>
      <c r="R778" s="163" t="str">
        <f>MaKhoa</f>
        <v>KTVT</v>
      </c>
      <c r="S778" s="125" t="str">
        <f t="shared" ref="S778:S841" si="15">+R778&amp;"-"&amp;Q778</f>
        <v>KTVT-KVSB</v>
      </c>
      <c r="T778" s="164"/>
      <c r="U778" s="164"/>
      <c r="V778" s="164"/>
      <c r="W778" s="164"/>
      <c r="X778" s="164"/>
      <c r="Y778" s="164"/>
      <c r="Z778" s="164"/>
      <c r="AA778" s="164"/>
      <c r="AB778" s="164"/>
      <c r="AC778" s="164"/>
      <c r="AD778" s="164"/>
      <c r="AE778" s="164"/>
      <c r="AF778" s="164"/>
      <c r="AG778" s="164"/>
      <c r="AH778" s="164"/>
      <c r="AI778" s="164"/>
      <c r="AJ778" s="164"/>
      <c r="AK778" s="164" t="s">
        <v>20</v>
      </c>
      <c r="AL778" s="164"/>
      <c r="AM778" s="164"/>
      <c r="AN778" s="164"/>
      <c r="AO778" s="164"/>
      <c r="AP778" s="164"/>
      <c r="AQ778" s="164"/>
      <c r="AR778" s="164"/>
      <c r="AS778" s="164"/>
      <c r="AT778" s="164"/>
      <c r="AU778" s="164"/>
      <c r="AV778" s="164"/>
      <c r="AW778" s="164"/>
      <c r="AX778" s="164"/>
      <c r="AY778" s="164"/>
      <c r="AZ778" s="164"/>
      <c r="BA778" s="164"/>
      <c r="BB778" s="164"/>
      <c r="BC778" s="164"/>
      <c r="BD778" s="164" t="s">
        <v>20</v>
      </c>
      <c r="BE778" s="164"/>
    </row>
    <row r="779" spans="1:57" x14ac:dyDescent="0.25">
      <c r="A779" s="126" t="s">
        <v>343</v>
      </c>
      <c r="B779" s="126"/>
      <c r="C779" s="126"/>
      <c r="D779" s="126" t="s">
        <v>344</v>
      </c>
      <c r="E779" s="126"/>
      <c r="F779" s="127">
        <v>155</v>
      </c>
      <c r="G779" s="128" t="s">
        <v>345</v>
      </c>
      <c r="H779" s="129">
        <v>3</v>
      </c>
      <c r="I779" s="130">
        <v>45</v>
      </c>
      <c r="J779" s="130"/>
      <c r="K779" s="130"/>
      <c r="L779" s="131">
        <v>0</v>
      </c>
      <c r="M779" s="165" t="s">
        <v>1484</v>
      </c>
      <c r="N779" s="162">
        <v>90</v>
      </c>
      <c r="O779" s="162" t="s">
        <v>1604</v>
      </c>
      <c r="P779" s="132" t="s">
        <v>1600</v>
      </c>
      <c r="Q779" s="163" t="str">
        <f>MaBM</f>
        <v>KVSB</v>
      </c>
      <c r="R779" s="163" t="str">
        <f>MaKhoa</f>
        <v>KTVT</v>
      </c>
      <c r="S779" s="125" t="str">
        <f t="shared" si="15"/>
        <v>KTVT-KVSB</v>
      </c>
      <c r="T779" s="164"/>
      <c r="U779" s="164"/>
      <c r="V779" s="164"/>
      <c r="W779" s="164"/>
      <c r="X779" s="164"/>
      <c r="Y779" s="164"/>
      <c r="Z779" s="164"/>
      <c r="AA779" s="164"/>
      <c r="AB779" s="164"/>
      <c r="AC779" s="164"/>
      <c r="AD779" s="164"/>
      <c r="AE779" s="164"/>
      <c r="AF779" s="164"/>
      <c r="AG779" s="164"/>
      <c r="AH779" s="164"/>
      <c r="AI779" s="164"/>
      <c r="AJ779" s="164" t="s">
        <v>20</v>
      </c>
      <c r="AK779" s="164"/>
      <c r="AL779" s="164"/>
      <c r="AM779" s="164"/>
      <c r="AN779" s="164"/>
      <c r="AO779" s="164"/>
      <c r="AP779" s="164"/>
      <c r="AQ779" s="164"/>
      <c r="AR779" s="164"/>
      <c r="AS779" s="164"/>
      <c r="AT779" s="164"/>
      <c r="AU779" s="164"/>
      <c r="AV779" s="164"/>
      <c r="AW779" s="164"/>
      <c r="AX779" s="164"/>
      <c r="AY779" s="164"/>
      <c r="AZ779" s="164"/>
      <c r="BA779" s="164"/>
      <c r="BB779" s="164"/>
      <c r="BC779" s="164" t="s">
        <v>20</v>
      </c>
      <c r="BD779" s="164"/>
      <c r="BE779" s="164"/>
    </row>
    <row r="780" spans="1:57" x14ac:dyDescent="0.25">
      <c r="A780" s="126" t="s">
        <v>2053</v>
      </c>
      <c r="B780" s="126"/>
      <c r="C780" s="126"/>
      <c r="D780" s="126"/>
      <c r="E780" s="126"/>
      <c r="F780" s="127">
        <v>925</v>
      </c>
      <c r="G780" s="128" t="s">
        <v>2054</v>
      </c>
      <c r="H780" s="129">
        <v>1</v>
      </c>
      <c r="I780" s="130"/>
      <c r="J780" s="130"/>
      <c r="K780" s="130">
        <v>45</v>
      </c>
      <c r="L780" s="131">
        <v>0</v>
      </c>
      <c r="M780" s="161" t="s">
        <v>1511</v>
      </c>
      <c r="N780" s="162"/>
      <c r="O780" s="162" t="s">
        <v>1604</v>
      </c>
      <c r="P780" s="132" t="s">
        <v>1600</v>
      </c>
      <c r="Q780" s="163" t="str">
        <f>MaBM</f>
        <v>KVSB</v>
      </c>
      <c r="R780" s="163" t="str">
        <f>MaKhoa</f>
        <v>KTVT</v>
      </c>
      <c r="S780" s="125" t="str">
        <f t="shared" si="15"/>
        <v>KTVT-KVSB</v>
      </c>
      <c r="T780" s="164"/>
      <c r="U780" s="164"/>
      <c r="V780" s="164"/>
      <c r="W780" s="164"/>
      <c r="X780" s="164"/>
      <c r="Y780" s="164"/>
      <c r="Z780" s="164"/>
      <c r="AA780" s="164"/>
      <c r="AB780" s="164"/>
      <c r="AC780" s="164"/>
      <c r="AD780" s="164"/>
      <c r="AE780" s="164"/>
      <c r="AF780" s="164"/>
      <c r="AG780" s="164"/>
      <c r="AH780" s="164"/>
      <c r="AI780" s="164"/>
      <c r="AJ780" s="164"/>
      <c r="AK780" s="164"/>
      <c r="AL780" s="164" t="s">
        <v>20</v>
      </c>
      <c r="AM780" s="164"/>
      <c r="AN780" s="164"/>
      <c r="AO780" s="164"/>
      <c r="AP780" s="164"/>
      <c r="AQ780" s="164"/>
      <c r="AR780" s="164"/>
      <c r="AS780" s="164"/>
      <c r="AT780" s="164"/>
      <c r="AU780" s="164"/>
      <c r="AV780" s="164"/>
      <c r="AW780" s="164"/>
      <c r="AX780" s="164"/>
      <c r="AY780" s="164"/>
      <c r="AZ780" s="164"/>
      <c r="BA780" s="164"/>
      <c r="BB780" s="164"/>
      <c r="BC780" s="164"/>
      <c r="BD780" s="164"/>
      <c r="BE780" s="164"/>
    </row>
    <row r="781" spans="1:57" x14ac:dyDescent="0.25">
      <c r="A781" s="126" t="s">
        <v>2027</v>
      </c>
      <c r="B781" s="126"/>
      <c r="C781" s="126"/>
      <c r="D781" s="126"/>
      <c r="E781" s="126"/>
      <c r="F781" s="127">
        <v>910</v>
      </c>
      <c r="G781" s="128" t="s">
        <v>2028</v>
      </c>
      <c r="H781" s="129">
        <v>1</v>
      </c>
      <c r="I781" s="130"/>
      <c r="J781" s="130"/>
      <c r="K781" s="130">
        <v>45</v>
      </c>
      <c r="L781" s="131">
        <v>0</v>
      </c>
      <c r="M781" s="161" t="s">
        <v>1511</v>
      </c>
      <c r="N781" s="162"/>
      <c r="O781" s="162" t="s">
        <v>1604</v>
      </c>
      <c r="P781" s="132" t="s">
        <v>1600</v>
      </c>
      <c r="Q781" s="163" t="str">
        <f>MaBM</f>
        <v>KVSB</v>
      </c>
      <c r="R781" s="163" t="str">
        <f>MaKhoa</f>
        <v>KTVT</v>
      </c>
      <c r="S781" s="125" t="str">
        <f t="shared" si="15"/>
        <v>KTVT-KVSB</v>
      </c>
      <c r="T781" s="164"/>
      <c r="U781" s="164"/>
      <c r="V781" s="164"/>
      <c r="W781" s="164"/>
      <c r="X781" s="164"/>
      <c r="Y781" s="164"/>
      <c r="Z781" s="164"/>
      <c r="AA781" s="164"/>
      <c r="AB781" s="164"/>
      <c r="AC781" s="164"/>
      <c r="AD781" s="164"/>
      <c r="AE781" s="164"/>
      <c r="AF781" s="164"/>
      <c r="AG781" s="164"/>
      <c r="AH781" s="164"/>
      <c r="AI781" s="164"/>
      <c r="AJ781" s="164"/>
      <c r="AK781" s="164"/>
      <c r="AL781" s="164" t="s">
        <v>20</v>
      </c>
      <c r="AM781" s="164"/>
      <c r="AN781" s="164"/>
      <c r="AO781" s="164"/>
      <c r="AP781" s="164"/>
      <c r="AQ781" s="164"/>
      <c r="AR781" s="164"/>
      <c r="AS781" s="164"/>
      <c r="AT781" s="164"/>
      <c r="AU781" s="164"/>
      <c r="AV781" s="164"/>
      <c r="AW781" s="164"/>
      <c r="AX781" s="164"/>
      <c r="AY781" s="164"/>
      <c r="AZ781" s="164"/>
      <c r="BA781" s="164"/>
      <c r="BB781" s="164"/>
      <c r="BC781" s="164"/>
      <c r="BD781" s="164"/>
      <c r="BE781" s="164"/>
    </row>
    <row r="782" spans="1:57" x14ac:dyDescent="0.25">
      <c r="A782" s="126" t="s">
        <v>1818</v>
      </c>
      <c r="B782" s="126" t="s">
        <v>1818</v>
      </c>
      <c r="C782" s="126" t="s">
        <v>1818</v>
      </c>
      <c r="D782" s="126" t="s">
        <v>1819</v>
      </c>
      <c r="E782" s="126" t="s">
        <v>1819</v>
      </c>
      <c r="F782" s="127">
        <v>755</v>
      </c>
      <c r="G782" s="128" t="s">
        <v>1820</v>
      </c>
      <c r="H782" s="129">
        <v>1</v>
      </c>
      <c r="I782" s="130"/>
      <c r="J782" s="130"/>
      <c r="K782" s="130">
        <v>45</v>
      </c>
      <c r="L782" s="131">
        <v>0</v>
      </c>
      <c r="M782" s="161" t="s">
        <v>1511</v>
      </c>
      <c r="N782" s="162"/>
      <c r="O782" s="162" t="s">
        <v>1604</v>
      </c>
      <c r="P782" s="132" t="s">
        <v>1600</v>
      </c>
      <c r="Q782" s="163" t="str">
        <f>MaBM</f>
        <v>KVSB</v>
      </c>
      <c r="R782" s="163" t="str">
        <f>MaKhoa</f>
        <v>KTVT</v>
      </c>
      <c r="S782" s="125" t="str">
        <f t="shared" si="15"/>
        <v>KTVT-KVSB</v>
      </c>
      <c r="T782" s="164"/>
      <c r="U782" s="164"/>
      <c r="V782" s="164"/>
      <c r="W782" s="164"/>
      <c r="X782" s="164"/>
      <c r="Y782" s="164"/>
      <c r="Z782" s="164"/>
      <c r="AA782" s="164"/>
      <c r="AB782" s="164"/>
      <c r="AC782" s="164"/>
      <c r="AD782" s="164"/>
      <c r="AE782" s="164"/>
      <c r="AF782" s="164"/>
      <c r="AG782" s="164"/>
      <c r="AH782" s="164"/>
      <c r="AI782" s="164"/>
      <c r="AJ782" s="164"/>
      <c r="AK782" s="164" t="s">
        <v>20</v>
      </c>
      <c r="AL782" s="164"/>
      <c r="AM782" s="164"/>
      <c r="AN782" s="164"/>
      <c r="AO782" s="164"/>
      <c r="AP782" s="164"/>
      <c r="AQ782" s="164"/>
      <c r="AR782" s="164"/>
      <c r="AS782" s="164"/>
      <c r="AT782" s="164"/>
      <c r="AU782" s="164"/>
      <c r="AV782" s="164"/>
      <c r="AW782" s="164"/>
      <c r="AX782" s="164"/>
      <c r="AY782" s="164"/>
      <c r="AZ782" s="164"/>
      <c r="BA782" s="164"/>
      <c r="BB782" s="164"/>
      <c r="BC782" s="164"/>
      <c r="BD782" s="164" t="s">
        <v>20</v>
      </c>
      <c r="BE782" s="164"/>
    </row>
    <row r="783" spans="1:57" x14ac:dyDescent="0.25">
      <c r="A783" s="126" t="s">
        <v>1821</v>
      </c>
      <c r="B783" s="126" t="s">
        <v>1821</v>
      </c>
      <c r="C783" s="126" t="s">
        <v>1821</v>
      </c>
      <c r="D783" s="126"/>
      <c r="E783" s="126"/>
      <c r="F783" s="127">
        <v>785</v>
      </c>
      <c r="G783" s="128" t="s">
        <v>1822</v>
      </c>
      <c r="H783" s="129">
        <v>2</v>
      </c>
      <c r="I783" s="130"/>
      <c r="J783" s="130"/>
      <c r="K783" s="130">
        <v>90</v>
      </c>
      <c r="L783" s="131">
        <v>0</v>
      </c>
      <c r="M783" s="161" t="s">
        <v>1511</v>
      </c>
      <c r="N783" s="162"/>
      <c r="O783" s="162" t="s">
        <v>1604</v>
      </c>
      <c r="P783" s="132" t="s">
        <v>1600</v>
      </c>
      <c r="Q783" s="163" t="str">
        <f>MaBM</f>
        <v>KVSB</v>
      </c>
      <c r="R783" s="163" t="str">
        <f>MaKhoa</f>
        <v>KTVT</v>
      </c>
      <c r="S783" s="125" t="str">
        <f t="shared" si="15"/>
        <v>KTVT-KVSB</v>
      </c>
      <c r="T783" s="164"/>
      <c r="U783" s="164"/>
      <c r="V783" s="164"/>
      <c r="W783" s="164"/>
      <c r="X783" s="164"/>
      <c r="Y783" s="164"/>
      <c r="Z783" s="164"/>
      <c r="AA783" s="164"/>
      <c r="AB783" s="164"/>
      <c r="AC783" s="164"/>
      <c r="AD783" s="164"/>
      <c r="AE783" s="164"/>
      <c r="AF783" s="164"/>
      <c r="AG783" s="164"/>
      <c r="AH783" s="164"/>
      <c r="AI783" s="164"/>
      <c r="AJ783" s="164"/>
      <c r="AK783" s="164" t="s">
        <v>20</v>
      </c>
      <c r="AL783" s="164"/>
      <c r="AM783" s="164"/>
      <c r="AN783" s="164"/>
      <c r="AO783" s="164"/>
      <c r="AP783" s="164"/>
      <c r="AQ783" s="164"/>
      <c r="AR783" s="164"/>
      <c r="AS783" s="164"/>
      <c r="AT783" s="164"/>
      <c r="AU783" s="164"/>
      <c r="AV783" s="164"/>
      <c r="AW783" s="164"/>
      <c r="AX783" s="164"/>
      <c r="AY783" s="164"/>
      <c r="AZ783" s="164"/>
      <c r="BA783" s="164"/>
      <c r="BB783" s="164"/>
      <c r="BC783" s="164"/>
      <c r="BD783" s="164"/>
      <c r="BE783" s="164"/>
    </row>
    <row r="784" spans="1:57" x14ac:dyDescent="0.25">
      <c r="A784" s="126"/>
      <c r="B784" s="126"/>
      <c r="C784" s="126"/>
      <c r="D784" s="126" t="s">
        <v>1864</v>
      </c>
      <c r="E784" s="126" t="s">
        <v>1864</v>
      </c>
      <c r="F784" s="127">
        <v>814</v>
      </c>
      <c r="G784" s="128" t="s">
        <v>1822</v>
      </c>
      <c r="H784" s="129">
        <v>1</v>
      </c>
      <c r="I784" s="130"/>
      <c r="J784" s="130"/>
      <c r="K784" s="130">
        <v>45</v>
      </c>
      <c r="L784" s="131">
        <v>0</v>
      </c>
      <c r="M784" s="161" t="s">
        <v>1511</v>
      </c>
      <c r="N784" s="162"/>
      <c r="O784" s="162" t="s">
        <v>1604</v>
      </c>
      <c r="P784" s="132" t="s">
        <v>1600</v>
      </c>
      <c r="Q784" s="163" t="str">
        <f>MaBM</f>
        <v>KVSB</v>
      </c>
      <c r="R784" s="163" t="str">
        <f>MaKhoa</f>
        <v>KTVT</v>
      </c>
      <c r="S784" s="125" t="str">
        <f t="shared" si="15"/>
        <v>KTVT-KVSB</v>
      </c>
      <c r="T784" s="164"/>
      <c r="U784" s="164"/>
      <c r="V784" s="164"/>
      <c r="W784" s="164"/>
      <c r="X784" s="164"/>
      <c r="Y784" s="164"/>
      <c r="Z784" s="164"/>
      <c r="AA784" s="164"/>
      <c r="AB784" s="164"/>
      <c r="AC784" s="164"/>
      <c r="AD784" s="164"/>
      <c r="AE784" s="164"/>
      <c r="AF784" s="164"/>
      <c r="AG784" s="164"/>
      <c r="AH784" s="164"/>
      <c r="AI784" s="164"/>
      <c r="AJ784" s="164"/>
      <c r="AK784" s="164"/>
      <c r="AL784" s="164"/>
      <c r="AM784" s="164"/>
      <c r="AN784" s="164"/>
      <c r="AO784" s="164"/>
      <c r="AP784" s="164"/>
      <c r="AQ784" s="164"/>
      <c r="AR784" s="164"/>
      <c r="AS784" s="164"/>
      <c r="AT784" s="164"/>
      <c r="AU784" s="164"/>
      <c r="AV784" s="164"/>
      <c r="AW784" s="164"/>
      <c r="AX784" s="164"/>
      <c r="AY784" s="164"/>
      <c r="AZ784" s="164"/>
      <c r="BA784" s="164"/>
      <c r="BB784" s="164"/>
      <c r="BC784" s="164"/>
      <c r="BD784" s="164" t="s">
        <v>20</v>
      </c>
      <c r="BE784" s="164"/>
    </row>
    <row r="785" spans="1:57" x14ac:dyDescent="0.25">
      <c r="A785" s="126" t="s">
        <v>1009</v>
      </c>
      <c r="B785" s="126" t="s">
        <v>1009</v>
      </c>
      <c r="C785" s="126"/>
      <c r="D785" s="126"/>
      <c r="E785" s="126"/>
      <c r="F785" s="127">
        <v>509</v>
      </c>
      <c r="G785" s="128" t="s">
        <v>1737</v>
      </c>
      <c r="H785" s="129">
        <v>2</v>
      </c>
      <c r="I785" s="130"/>
      <c r="J785" s="130"/>
      <c r="K785" s="130">
        <v>90</v>
      </c>
      <c r="L785" s="131">
        <v>0</v>
      </c>
      <c r="M785" s="161" t="s">
        <v>1511</v>
      </c>
      <c r="N785" s="162"/>
      <c r="O785" s="162" t="s">
        <v>1604</v>
      </c>
      <c r="P785" s="132" t="s">
        <v>1600</v>
      </c>
      <c r="Q785" s="163" t="str">
        <f>MaBM</f>
        <v>KVSB</v>
      </c>
      <c r="R785" s="163" t="str">
        <f>MaKhoa</f>
        <v>KTVT</v>
      </c>
      <c r="S785" s="125" t="str">
        <f t="shared" si="15"/>
        <v>KTVT-KVSB</v>
      </c>
      <c r="T785" s="164"/>
      <c r="U785" s="164"/>
      <c r="V785" s="164"/>
      <c r="W785" s="164"/>
      <c r="X785" s="164"/>
      <c r="Y785" s="164"/>
      <c r="Z785" s="164"/>
      <c r="AA785" s="164"/>
      <c r="AB785" s="164"/>
      <c r="AC785" s="164"/>
      <c r="AD785" s="164"/>
      <c r="AE785" s="164"/>
      <c r="AF785" s="164"/>
      <c r="AG785" s="164"/>
      <c r="AH785" s="164"/>
      <c r="AI785" s="164"/>
      <c r="AJ785" s="164" t="s">
        <v>20</v>
      </c>
      <c r="AK785" s="164"/>
      <c r="AL785" s="164"/>
      <c r="AM785" s="164"/>
      <c r="AN785" s="164"/>
      <c r="AO785" s="164"/>
      <c r="AP785" s="164"/>
      <c r="AQ785" s="164"/>
      <c r="AR785" s="164"/>
      <c r="AS785" s="164"/>
      <c r="AT785" s="164"/>
      <c r="AU785" s="164"/>
      <c r="AV785" s="164"/>
      <c r="AW785" s="164"/>
      <c r="AX785" s="164"/>
      <c r="AY785" s="164"/>
      <c r="AZ785" s="164"/>
      <c r="BA785" s="164"/>
      <c r="BB785" s="164"/>
      <c r="BC785" s="164"/>
      <c r="BD785" s="164"/>
      <c r="BE785" s="164"/>
    </row>
    <row r="786" spans="1:57" x14ac:dyDescent="0.25">
      <c r="A786" s="126" t="s">
        <v>983</v>
      </c>
      <c r="B786" s="126" t="s">
        <v>983</v>
      </c>
      <c r="C786" s="126"/>
      <c r="D786" s="126"/>
      <c r="E786" s="126"/>
      <c r="F786" s="127">
        <v>500</v>
      </c>
      <c r="G786" s="128" t="s">
        <v>984</v>
      </c>
      <c r="H786" s="129">
        <v>2</v>
      </c>
      <c r="I786" s="130"/>
      <c r="J786" s="130"/>
      <c r="K786" s="130">
        <v>90</v>
      </c>
      <c r="L786" s="131">
        <v>0</v>
      </c>
      <c r="M786" s="161" t="s">
        <v>1511</v>
      </c>
      <c r="N786" s="162"/>
      <c r="O786" s="162" t="s">
        <v>1604</v>
      </c>
      <c r="P786" s="132" t="s">
        <v>1600</v>
      </c>
      <c r="Q786" s="163" t="str">
        <f>MaBM</f>
        <v>KVSB</v>
      </c>
      <c r="R786" s="163" t="str">
        <f>MaKhoa</f>
        <v>KTVT</v>
      </c>
      <c r="S786" s="125" t="str">
        <f t="shared" si="15"/>
        <v>KTVT-KVSB</v>
      </c>
      <c r="T786" s="164"/>
      <c r="U786" s="164"/>
      <c r="V786" s="164"/>
      <c r="W786" s="164"/>
      <c r="X786" s="164"/>
      <c r="Y786" s="164"/>
      <c r="Z786" s="164"/>
      <c r="AA786" s="164"/>
      <c r="AB786" s="164"/>
      <c r="AC786" s="164"/>
      <c r="AD786" s="164"/>
      <c r="AE786" s="164"/>
      <c r="AF786" s="164"/>
      <c r="AG786" s="164"/>
      <c r="AH786" s="164"/>
      <c r="AI786" s="164"/>
      <c r="AJ786" s="164" t="s">
        <v>20</v>
      </c>
      <c r="AK786" s="164"/>
      <c r="AL786" s="164"/>
      <c r="AM786" s="164"/>
      <c r="AN786" s="164"/>
      <c r="AO786" s="164"/>
      <c r="AP786" s="164"/>
      <c r="AQ786" s="164"/>
      <c r="AR786" s="164"/>
      <c r="AS786" s="164"/>
      <c r="AT786" s="164"/>
      <c r="AU786" s="164"/>
      <c r="AV786" s="164"/>
      <c r="AW786" s="164"/>
      <c r="AX786" s="164"/>
      <c r="AY786" s="164"/>
      <c r="AZ786" s="164"/>
      <c r="BA786" s="164"/>
      <c r="BB786" s="164"/>
      <c r="BC786" s="164"/>
      <c r="BD786" s="164"/>
      <c r="BE786" s="164"/>
    </row>
    <row r="787" spans="1:57" x14ac:dyDescent="0.25">
      <c r="A787" s="126"/>
      <c r="B787" s="126"/>
      <c r="C787" s="126"/>
      <c r="D787" s="126" t="s">
        <v>1858</v>
      </c>
      <c r="E787" s="126"/>
      <c r="F787" s="127">
        <v>808</v>
      </c>
      <c r="G787" s="128" t="s">
        <v>984</v>
      </c>
      <c r="H787" s="129">
        <v>1</v>
      </c>
      <c r="I787" s="130"/>
      <c r="J787" s="130"/>
      <c r="K787" s="130">
        <v>45</v>
      </c>
      <c r="L787" s="131">
        <v>0</v>
      </c>
      <c r="M787" s="161" t="s">
        <v>1511</v>
      </c>
      <c r="N787" s="162"/>
      <c r="O787" s="162" t="s">
        <v>1604</v>
      </c>
      <c r="P787" s="132" t="s">
        <v>1600</v>
      </c>
      <c r="Q787" s="163" t="str">
        <f>MaBM</f>
        <v>KVSB</v>
      </c>
      <c r="R787" s="163" t="str">
        <f>MaKhoa</f>
        <v>KTVT</v>
      </c>
      <c r="S787" s="125" t="str">
        <f t="shared" si="15"/>
        <v>KTVT-KVSB</v>
      </c>
      <c r="T787" s="164"/>
      <c r="U787" s="164"/>
      <c r="V787" s="164"/>
      <c r="W787" s="164"/>
      <c r="X787" s="164"/>
      <c r="Y787" s="164"/>
      <c r="Z787" s="164"/>
      <c r="AA787" s="164"/>
      <c r="AB787" s="164"/>
      <c r="AC787" s="164"/>
      <c r="AD787" s="164"/>
      <c r="AE787" s="164"/>
      <c r="AF787" s="164"/>
      <c r="AG787" s="164"/>
      <c r="AH787" s="164"/>
      <c r="AI787" s="164"/>
      <c r="AJ787" s="164"/>
      <c r="AK787" s="164"/>
      <c r="AL787" s="164"/>
      <c r="AM787" s="164"/>
      <c r="AN787" s="164"/>
      <c r="AO787" s="164"/>
      <c r="AP787" s="164"/>
      <c r="AQ787" s="164"/>
      <c r="AR787" s="164"/>
      <c r="AS787" s="164"/>
      <c r="AT787" s="164"/>
      <c r="AU787" s="164"/>
      <c r="AV787" s="164"/>
      <c r="AW787" s="164"/>
      <c r="AX787" s="164"/>
      <c r="AY787" s="164"/>
      <c r="AZ787" s="164"/>
      <c r="BA787" s="164"/>
      <c r="BB787" s="164"/>
      <c r="BC787" s="164" t="s">
        <v>20</v>
      </c>
      <c r="BD787" s="164"/>
      <c r="BE787" s="164"/>
    </row>
    <row r="788" spans="1:57" x14ac:dyDescent="0.25">
      <c r="A788" s="126" t="s">
        <v>965</v>
      </c>
      <c r="B788" s="126" t="s">
        <v>965</v>
      </c>
      <c r="C788" s="126" t="s">
        <v>965</v>
      </c>
      <c r="D788" s="126" t="s">
        <v>1733</v>
      </c>
      <c r="E788" s="126" t="s">
        <v>1733</v>
      </c>
      <c r="F788" s="127">
        <v>492</v>
      </c>
      <c r="G788" s="128" t="s">
        <v>966</v>
      </c>
      <c r="H788" s="129">
        <v>1</v>
      </c>
      <c r="I788" s="130"/>
      <c r="J788" s="130"/>
      <c r="K788" s="130">
        <v>45</v>
      </c>
      <c r="L788" s="131">
        <v>0</v>
      </c>
      <c r="M788" s="161" t="s">
        <v>1511</v>
      </c>
      <c r="N788" s="162"/>
      <c r="O788" s="162" t="s">
        <v>1604</v>
      </c>
      <c r="P788" s="132" t="s">
        <v>1600</v>
      </c>
      <c r="Q788" s="163" t="str">
        <f>MaBM</f>
        <v>KVSB</v>
      </c>
      <c r="R788" s="163" t="str">
        <f>MaKhoa</f>
        <v>KTVT</v>
      </c>
      <c r="S788" s="125" t="str">
        <f t="shared" si="15"/>
        <v>KTVT-KVSB</v>
      </c>
      <c r="T788" s="164"/>
      <c r="U788" s="164"/>
      <c r="V788" s="164"/>
      <c r="W788" s="164"/>
      <c r="X788" s="164"/>
      <c r="Y788" s="164"/>
      <c r="Z788" s="164"/>
      <c r="AA788" s="164"/>
      <c r="AB788" s="164"/>
      <c r="AC788" s="164"/>
      <c r="AD788" s="164"/>
      <c r="AE788" s="164"/>
      <c r="AF788" s="164"/>
      <c r="AG788" s="164"/>
      <c r="AH788" s="164"/>
      <c r="AI788" s="164"/>
      <c r="AJ788" s="164"/>
      <c r="AK788" s="164" t="s">
        <v>20</v>
      </c>
      <c r="AL788" s="164"/>
      <c r="AM788" s="164"/>
      <c r="AN788" s="164"/>
      <c r="AO788" s="164"/>
      <c r="AP788" s="164"/>
      <c r="AQ788" s="164"/>
      <c r="AR788" s="164"/>
      <c r="AS788" s="164"/>
      <c r="AT788" s="164"/>
      <c r="AU788" s="164"/>
      <c r="AV788" s="164"/>
      <c r="AW788" s="164"/>
      <c r="AX788" s="164"/>
      <c r="AY788" s="164"/>
      <c r="AZ788" s="164"/>
      <c r="BA788" s="164"/>
      <c r="BB788" s="164"/>
      <c r="BC788" s="164"/>
      <c r="BD788" s="164" t="s">
        <v>20</v>
      </c>
      <c r="BE788" s="164"/>
    </row>
    <row r="789" spans="1:57" x14ac:dyDescent="0.25">
      <c r="A789" s="126" t="s">
        <v>989</v>
      </c>
      <c r="B789" s="126" t="s">
        <v>989</v>
      </c>
      <c r="C789" s="126"/>
      <c r="D789" s="126"/>
      <c r="E789" s="126"/>
      <c r="F789" s="127">
        <v>502</v>
      </c>
      <c r="G789" s="128" t="s">
        <v>990</v>
      </c>
      <c r="H789" s="129">
        <v>2</v>
      </c>
      <c r="I789" s="130"/>
      <c r="J789" s="130"/>
      <c r="K789" s="130">
        <v>90</v>
      </c>
      <c r="L789" s="131">
        <v>0</v>
      </c>
      <c r="M789" s="161" t="s">
        <v>1511</v>
      </c>
      <c r="N789" s="162"/>
      <c r="O789" s="162" t="s">
        <v>1604</v>
      </c>
      <c r="P789" s="132" t="s">
        <v>1600</v>
      </c>
      <c r="Q789" s="163" t="str">
        <f>MaBM</f>
        <v>KVSB</v>
      </c>
      <c r="R789" s="163" t="str">
        <f>MaKhoa</f>
        <v>KTVT</v>
      </c>
      <c r="S789" s="125" t="str">
        <f t="shared" si="15"/>
        <v>KTVT-KVSB</v>
      </c>
      <c r="T789" s="164"/>
      <c r="U789" s="164"/>
      <c r="V789" s="164"/>
      <c r="W789" s="164"/>
      <c r="X789" s="164"/>
      <c r="Y789" s="164"/>
      <c r="Z789" s="164"/>
      <c r="AA789" s="164"/>
      <c r="AB789" s="164"/>
      <c r="AC789" s="164"/>
      <c r="AD789" s="164"/>
      <c r="AE789" s="164"/>
      <c r="AF789" s="164"/>
      <c r="AG789" s="164"/>
      <c r="AH789" s="164"/>
      <c r="AI789" s="164"/>
      <c r="AJ789" s="164" t="s">
        <v>20</v>
      </c>
      <c r="AK789" s="164"/>
      <c r="AL789" s="164"/>
      <c r="AM789" s="164"/>
      <c r="AN789" s="164"/>
      <c r="AO789" s="164"/>
      <c r="AP789" s="164"/>
      <c r="AQ789" s="164"/>
      <c r="AR789" s="164"/>
      <c r="AS789" s="164"/>
      <c r="AT789" s="164"/>
      <c r="AU789" s="164"/>
      <c r="AV789" s="164"/>
      <c r="AW789" s="164"/>
      <c r="AX789" s="164"/>
      <c r="AY789" s="164"/>
      <c r="AZ789" s="164"/>
      <c r="BA789" s="164"/>
      <c r="BB789" s="164"/>
      <c r="BC789" s="164"/>
      <c r="BD789" s="164"/>
      <c r="BE789" s="164"/>
    </row>
    <row r="790" spans="1:57" x14ac:dyDescent="0.25">
      <c r="A790" s="126"/>
      <c r="B790" s="126"/>
      <c r="C790" s="126"/>
      <c r="D790" s="126" t="s">
        <v>1859</v>
      </c>
      <c r="E790" s="126"/>
      <c r="F790" s="127">
        <v>809</v>
      </c>
      <c r="G790" s="128" t="s">
        <v>990</v>
      </c>
      <c r="H790" s="129">
        <v>1</v>
      </c>
      <c r="I790" s="130"/>
      <c r="J790" s="130"/>
      <c r="K790" s="130">
        <v>45</v>
      </c>
      <c r="L790" s="131">
        <v>0</v>
      </c>
      <c r="M790" s="161" t="s">
        <v>1511</v>
      </c>
      <c r="N790" s="162"/>
      <c r="O790" s="162" t="s">
        <v>1604</v>
      </c>
      <c r="P790" s="132" t="s">
        <v>1600</v>
      </c>
      <c r="Q790" s="163" t="str">
        <f>MaBM</f>
        <v>KVSB</v>
      </c>
      <c r="R790" s="163" t="str">
        <f>MaKhoa</f>
        <v>KTVT</v>
      </c>
      <c r="S790" s="125" t="str">
        <f t="shared" si="15"/>
        <v>KTVT-KVSB</v>
      </c>
      <c r="T790" s="164"/>
      <c r="U790" s="164"/>
      <c r="V790" s="164"/>
      <c r="W790" s="164"/>
      <c r="X790" s="164"/>
      <c r="Y790" s="164"/>
      <c r="Z790" s="164"/>
      <c r="AA790" s="164"/>
      <c r="AB790" s="164"/>
      <c r="AC790" s="164"/>
      <c r="AD790" s="164"/>
      <c r="AE790" s="164"/>
      <c r="AF790" s="164"/>
      <c r="AG790" s="164"/>
      <c r="AH790" s="164"/>
      <c r="AI790" s="164"/>
      <c r="AJ790" s="164"/>
      <c r="AK790" s="164"/>
      <c r="AL790" s="164"/>
      <c r="AM790" s="164"/>
      <c r="AN790" s="164"/>
      <c r="AO790" s="164"/>
      <c r="AP790" s="164"/>
      <c r="AQ790" s="164"/>
      <c r="AR790" s="164"/>
      <c r="AS790" s="164"/>
      <c r="AT790" s="164"/>
      <c r="AU790" s="164"/>
      <c r="AV790" s="164"/>
      <c r="AW790" s="164"/>
      <c r="AX790" s="164"/>
      <c r="AY790" s="164"/>
      <c r="AZ790" s="164"/>
      <c r="BA790" s="164"/>
      <c r="BB790" s="164"/>
      <c r="BC790" s="164" t="s">
        <v>20</v>
      </c>
      <c r="BD790" s="164"/>
      <c r="BE790" s="164"/>
    </row>
    <row r="791" spans="1:57" x14ac:dyDescent="0.25">
      <c r="A791" s="126" t="s">
        <v>1469</v>
      </c>
      <c r="B791" s="126" t="s">
        <v>1469</v>
      </c>
      <c r="C791" s="126" t="s">
        <v>1469</v>
      </c>
      <c r="D791" s="126"/>
      <c r="E791" s="126"/>
      <c r="F791" s="127">
        <v>732</v>
      </c>
      <c r="G791" s="128" t="s">
        <v>1444</v>
      </c>
      <c r="H791" s="129">
        <v>8</v>
      </c>
      <c r="I791" s="130"/>
      <c r="J791" s="130"/>
      <c r="K791" s="130">
        <v>480</v>
      </c>
      <c r="L791" s="131">
        <v>0</v>
      </c>
      <c r="M791" s="161" t="s">
        <v>1511</v>
      </c>
      <c r="N791" s="162"/>
      <c r="O791" s="162" t="s">
        <v>1604</v>
      </c>
      <c r="P791" s="132" t="s">
        <v>1600</v>
      </c>
      <c r="Q791" s="163" t="str">
        <f>MaBM</f>
        <v>KVSB</v>
      </c>
      <c r="R791" s="163" t="str">
        <f>MaKhoa</f>
        <v>KTVT</v>
      </c>
      <c r="S791" s="125" t="str">
        <f t="shared" si="15"/>
        <v>KTVT-KVSB</v>
      </c>
      <c r="T791" s="164"/>
      <c r="U791" s="164"/>
      <c r="V791" s="164"/>
      <c r="W791" s="164"/>
      <c r="X791" s="164"/>
      <c r="Y791" s="164"/>
      <c r="Z791" s="164"/>
      <c r="AA791" s="164"/>
      <c r="AB791" s="164"/>
      <c r="AC791" s="164"/>
      <c r="AD791" s="164"/>
      <c r="AE791" s="164"/>
      <c r="AF791" s="164"/>
      <c r="AG791" s="164"/>
      <c r="AH791" s="164"/>
      <c r="AI791" s="164"/>
      <c r="AJ791" s="164"/>
      <c r="AK791" s="164" t="s">
        <v>20</v>
      </c>
      <c r="AL791" s="164"/>
      <c r="AM791" s="164"/>
      <c r="AN791" s="164"/>
      <c r="AO791" s="164"/>
      <c r="AP791" s="164"/>
      <c r="AQ791" s="164"/>
      <c r="AR791" s="164"/>
      <c r="AS791" s="164"/>
      <c r="AT791" s="164"/>
      <c r="AU791" s="164"/>
      <c r="AV791" s="164"/>
      <c r="AW791" s="164"/>
      <c r="AX791" s="164"/>
      <c r="AY791" s="164"/>
      <c r="AZ791" s="164"/>
      <c r="BA791" s="164"/>
      <c r="BB791" s="164"/>
      <c r="BC791" s="164"/>
      <c r="BD791" s="164"/>
      <c r="BE791" s="164"/>
    </row>
    <row r="792" spans="1:57" x14ac:dyDescent="0.25">
      <c r="A792" s="126"/>
      <c r="B792" s="126"/>
      <c r="C792" s="126"/>
      <c r="D792" s="126" t="s">
        <v>1470</v>
      </c>
      <c r="E792" s="126" t="s">
        <v>1470</v>
      </c>
      <c r="F792" s="127">
        <v>733</v>
      </c>
      <c r="G792" s="128" t="s">
        <v>1444</v>
      </c>
      <c r="H792" s="129">
        <v>4</v>
      </c>
      <c r="I792" s="130"/>
      <c r="J792" s="130"/>
      <c r="K792" s="130">
        <v>240</v>
      </c>
      <c r="L792" s="131">
        <v>0</v>
      </c>
      <c r="M792" s="161" t="s">
        <v>1511</v>
      </c>
      <c r="N792" s="162"/>
      <c r="O792" s="162" t="s">
        <v>1604</v>
      </c>
      <c r="P792" s="132" t="s">
        <v>1600</v>
      </c>
      <c r="Q792" s="163" t="str">
        <f>MaBM</f>
        <v>KVSB</v>
      </c>
      <c r="R792" s="163" t="str">
        <f>MaKhoa</f>
        <v>KTVT</v>
      </c>
      <c r="S792" s="125" t="str">
        <f t="shared" si="15"/>
        <v>KTVT-KVSB</v>
      </c>
      <c r="T792" s="164"/>
      <c r="U792" s="164"/>
      <c r="V792" s="164"/>
      <c r="W792" s="164"/>
      <c r="X792" s="164"/>
      <c r="Y792" s="164"/>
      <c r="Z792" s="164"/>
      <c r="AA792" s="164"/>
      <c r="AB792" s="164"/>
      <c r="AC792" s="164"/>
      <c r="AD792" s="164"/>
      <c r="AE792" s="164"/>
      <c r="AF792" s="164"/>
      <c r="AG792" s="164"/>
      <c r="AH792" s="164"/>
      <c r="AI792" s="164"/>
      <c r="AJ792" s="164"/>
      <c r="AK792" s="164"/>
      <c r="AL792" s="164"/>
      <c r="AM792" s="164"/>
      <c r="AN792" s="164"/>
      <c r="AO792" s="164"/>
      <c r="AP792" s="164"/>
      <c r="AQ792" s="164"/>
      <c r="AR792" s="164"/>
      <c r="AS792" s="164"/>
      <c r="AT792" s="164"/>
      <c r="AU792" s="164"/>
      <c r="AV792" s="164"/>
      <c r="AW792" s="164"/>
      <c r="AX792" s="164"/>
      <c r="AY792" s="164"/>
      <c r="AZ792" s="164"/>
      <c r="BA792" s="164"/>
      <c r="BB792" s="164"/>
      <c r="BC792" s="164"/>
      <c r="BD792" s="164" t="s">
        <v>20</v>
      </c>
      <c r="BE792" s="164"/>
    </row>
    <row r="793" spans="1:57" x14ac:dyDescent="0.25">
      <c r="A793" s="126" t="s">
        <v>1471</v>
      </c>
      <c r="B793" s="126" t="s">
        <v>1471</v>
      </c>
      <c r="C793" s="126"/>
      <c r="D793" s="126"/>
      <c r="E793" s="126"/>
      <c r="F793" s="127">
        <v>734</v>
      </c>
      <c r="G793" s="128" t="s">
        <v>1444</v>
      </c>
      <c r="H793" s="129">
        <v>8</v>
      </c>
      <c r="I793" s="130"/>
      <c r="J793" s="130"/>
      <c r="K793" s="130">
        <v>480</v>
      </c>
      <c r="L793" s="131">
        <v>0</v>
      </c>
      <c r="M793" s="161" t="s">
        <v>1511</v>
      </c>
      <c r="N793" s="162"/>
      <c r="O793" s="162" t="s">
        <v>1604</v>
      </c>
      <c r="P793" s="132" t="s">
        <v>1600</v>
      </c>
      <c r="Q793" s="163" t="str">
        <f>MaBM</f>
        <v>KVSB</v>
      </c>
      <c r="R793" s="163" t="str">
        <f>MaKhoa</f>
        <v>KTVT</v>
      </c>
      <c r="S793" s="125" t="str">
        <f t="shared" si="15"/>
        <v>KTVT-KVSB</v>
      </c>
      <c r="T793" s="164"/>
      <c r="U793" s="164"/>
      <c r="V793" s="164"/>
      <c r="W793" s="164"/>
      <c r="X793" s="164"/>
      <c r="Y793" s="164"/>
      <c r="Z793" s="164"/>
      <c r="AA793" s="164"/>
      <c r="AB793" s="164"/>
      <c r="AC793" s="164"/>
      <c r="AD793" s="164"/>
      <c r="AE793" s="164"/>
      <c r="AF793" s="164"/>
      <c r="AG793" s="164"/>
      <c r="AH793" s="164"/>
      <c r="AI793" s="164"/>
      <c r="AJ793" s="164" t="s">
        <v>20</v>
      </c>
      <c r="AK793" s="164"/>
      <c r="AL793" s="164"/>
      <c r="AM793" s="164"/>
      <c r="AN793" s="164"/>
      <c r="AO793" s="164"/>
      <c r="AP793" s="164"/>
      <c r="AQ793" s="164"/>
      <c r="AR793" s="164"/>
      <c r="AS793" s="164"/>
      <c r="AT793" s="164"/>
      <c r="AU793" s="164"/>
      <c r="AV793" s="164"/>
      <c r="AW793" s="164"/>
      <c r="AX793" s="164"/>
      <c r="AY793" s="164"/>
      <c r="AZ793" s="164"/>
      <c r="BA793" s="164"/>
      <c r="BB793" s="164"/>
      <c r="BC793" s="164"/>
      <c r="BD793" s="164"/>
      <c r="BE793" s="164"/>
    </row>
    <row r="794" spans="1:57" x14ac:dyDescent="0.25">
      <c r="A794" s="126"/>
      <c r="B794" s="126"/>
      <c r="C794" s="126"/>
      <c r="D794" s="126" t="s">
        <v>1472</v>
      </c>
      <c r="E794" s="126"/>
      <c r="F794" s="127">
        <v>735</v>
      </c>
      <c r="G794" s="128" t="s">
        <v>1444</v>
      </c>
      <c r="H794" s="129">
        <v>4</v>
      </c>
      <c r="I794" s="130"/>
      <c r="J794" s="130"/>
      <c r="K794" s="130">
        <v>240</v>
      </c>
      <c r="L794" s="131">
        <v>0</v>
      </c>
      <c r="M794" s="161" t="s">
        <v>1511</v>
      </c>
      <c r="N794" s="162"/>
      <c r="O794" s="162" t="s">
        <v>1604</v>
      </c>
      <c r="P794" s="132" t="s">
        <v>1600</v>
      </c>
      <c r="Q794" s="163" t="str">
        <f>MaBM</f>
        <v>KVSB</v>
      </c>
      <c r="R794" s="163" t="str">
        <f>MaKhoa</f>
        <v>KTVT</v>
      </c>
      <c r="S794" s="125" t="str">
        <f t="shared" si="15"/>
        <v>KTVT-KVSB</v>
      </c>
      <c r="T794" s="164"/>
      <c r="U794" s="164"/>
      <c r="V794" s="164"/>
      <c r="W794" s="164"/>
      <c r="X794" s="164"/>
      <c r="Y794" s="164"/>
      <c r="Z794" s="164"/>
      <c r="AA794" s="164"/>
      <c r="AB794" s="164"/>
      <c r="AC794" s="164"/>
      <c r="AD794" s="164"/>
      <c r="AE794" s="164"/>
      <c r="AF794" s="164"/>
      <c r="AG794" s="164"/>
      <c r="AH794" s="164"/>
      <c r="AI794" s="164"/>
      <c r="AJ794" s="164"/>
      <c r="AK794" s="164"/>
      <c r="AL794" s="164"/>
      <c r="AM794" s="164"/>
      <c r="AN794" s="164"/>
      <c r="AO794" s="164"/>
      <c r="AP794" s="164"/>
      <c r="AQ794" s="164"/>
      <c r="AR794" s="164"/>
      <c r="AS794" s="164"/>
      <c r="AT794" s="164"/>
      <c r="AU794" s="164"/>
      <c r="AV794" s="164"/>
      <c r="AW794" s="164"/>
      <c r="AX794" s="164"/>
      <c r="AY794" s="164"/>
      <c r="AZ794" s="164"/>
      <c r="BA794" s="164"/>
      <c r="BB794" s="164"/>
      <c r="BC794" s="164" t="s">
        <v>20</v>
      </c>
      <c r="BD794" s="164"/>
      <c r="BE794" s="164"/>
    </row>
    <row r="795" spans="1:57" x14ac:dyDescent="0.25">
      <c r="A795" s="126" t="s">
        <v>2052</v>
      </c>
      <c r="B795" s="126"/>
      <c r="C795" s="126"/>
      <c r="D795" s="126"/>
      <c r="E795" s="126"/>
      <c r="F795" s="127">
        <v>924</v>
      </c>
      <c r="G795" s="128" t="s">
        <v>1444</v>
      </c>
      <c r="H795" s="129">
        <v>8</v>
      </c>
      <c r="I795" s="130"/>
      <c r="J795" s="130"/>
      <c r="K795" s="130">
        <v>480</v>
      </c>
      <c r="L795" s="131">
        <v>0</v>
      </c>
      <c r="M795" s="161" t="s">
        <v>1511</v>
      </c>
      <c r="N795" s="162"/>
      <c r="O795" s="162" t="s">
        <v>1604</v>
      </c>
      <c r="P795" s="132" t="s">
        <v>1600</v>
      </c>
      <c r="Q795" s="163" t="str">
        <f>MaBM</f>
        <v>KVSB</v>
      </c>
      <c r="R795" s="163" t="str">
        <f>MaKhoa</f>
        <v>KTVT</v>
      </c>
      <c r="S795" s="125" t="str">
        <f t="shared" si="15"/>
        <v>KTVT-KVSB</v>
      </c>
      <c r="T795" s="164"/>
      <c r="U795" s="164"/>
      <c r="V795" s="164"/>
      <c r="W795" s="164"/>
      <c r="X795" s="164"/>
      <c r="Y795" s="164"/>
      <c r="Z795" s="164"/>
      <c r="AA795" s="164"/>
      <c r="AB795" s="164"/>
      <c r="AC795" s="164"/>
      <c r="AD795" s="164"/>
      <c r="AE795" s="164"/>
      <c r="AF795" s="164"/>
      <c r="AG795" s="164"/>
      <c r="AH795" s="164"/>
      <c r="AI795" s="164"/>
      <c r="AJ795" s="164"/>
      <c r="AK795" s="164"/>
      <c r="AL795" s="164" t="s">
        <v>20</v>
      </c>
      <c r="AM795" s="164"/>
      <c r="AN795" s="164"/>
      <c r="AO795" s="164"/>
      <c r="AP795" s="164"/>
      <c r="AQ795" s="164"/>
      <c r="AR795" s="164"/>
      <c r="AS795" s="164"/>
      <c r="AT795" s="164"/>
      <c r="AU795" s="164"/>
      <c r="AV795" s="164"/>
      <c r="AW795" s="164"/>
      <c r="AX795" s="164"/>
      <c r="AY795" s="164"/>
      <c r="AZ795" s="164"/>
      <c r="BA795" s="164"/>
      <c r="BB795" s="164"/>
      <c r="BC795" s="164"/>
      <c r="BD795" s="164"/>
      <c r="BE795" s="164"/>
    </row>
    <row r="796" spans="1:57" x14ac:dyDescent="0.25">
      <c r="A796" s="126" t="s">
        <v>968</v>
      </c>
      <c r="B796" s="126" t="s">
        <v>968</v>
      </c>
      <c r="C796" s="126" t="s">
        <v>968</v>
      </c>
      <c r="D796" s="126"/>
      <c r="E796" s="126"/>
      <c r="F796" s="127">
        <v>494</v>
      </c>
      <c r="G796" s="128" t="s">
        <v>969</v>
      </c>
      <c r="H796" s="129">
        <v>2</v>
      </c>
      <c r="I796" s="130">
        <v>30</v>
      </c>
      <c r="J796" s="130"/>
      <c r="K796" s="130"/>
      <c r="L796" s="131">
        <v>0</v>
      </c>
      <c r="M796" s="165" t="s">
        <v>1484</v>
      </c>
      <c r="N796" s="234">
        <v>75</v>
      </c>
      <c r="O796" s="162" t="s">
        <v>1604</v>
      </c>
      <c r="P796" s="132" t="s">
        <v>1600</v>
      </c>
      <c r="Q796" s="163" t="str">
        <f>MaBM</f>
        <v>KVSB</v>
      </c>
      <c r="R796" s="163" t="str">
        <f>MaKhoa</f>
        <v>KTVT</v>
      </c>
      <c r="S796" s="125" t="str">
        <f t="shared" si="15"/>
        <v>KTVT-KVSB</v>
      </c>
      <c r="T796" s="164"/>
      <c r="U796" s="164"/>
      <c r="V796" s="164"/>
      <c r="W796" s="164"/>
      <c r="X796" s="164"/>
      <c r="Y796" s="164"/>
      <c r="Z796" s="164"/>
      <c r="AA796" s="164"/>
      <c r="AB796" s="164"/>
      <c r="AC796" s="164"/>
      <c r="AD796" s="164"/>
      <c r="AE796" s="164"/>
      <c r="AF796" s="164"/>
      <c r="AG796" s="164"/>
      <c r="AH796" s="164"/>
      <c r="AI796" s="164"/>
      <c r="AJ796" s="164"/>
      <c r="AK796" s="164" t="s">
        <v>20</v>
      </c>
      <c r="AL796" s="164"/>
      <c r="AM796" s="164"/>
      <c r="AN796" s="164"/>
      <c r="AO796" s="164"/>
      <c r="AP796" s="164"/>
      <c r="AQ796" s="164"/>
      <c r="AR796" s="164"/>
      <c r="AS796" s="164"/>
      <c r="AT796" s="164"/>
      <c r="AU796" s="164"/>
      <c r="AV796" s="164"/>
      <c r="AW796" s="164"/>
      <c r="AX796" s="164"/>
      <c r="AY796" s="164"/>
      <c r="AZ796" s="164"/>
      <c r="BA796" s="164"/>
      <c r="BB796" s="164"/>
      <c r="BC796" s="164"/>
      <c r="BD796" s="164"/>
      <c r="BE796" s="164"/>
    </row>
    <row r="797" spans="1:57" x14ac:dyDescent="0.25">
      <c r="A797" s="126" t="s">
        <v>2036</v>
      </c>
      <c r="B797" s="126"/>
      <c r="C797" s="126"/>
      <c r="D797" s="126"/>
      <c r="E797" s="126"/>
      <c r="F797" s="127">
        <v>915</v>
      </c>
      <c r="G797" s="128" t="s">
        <v>2037</v>
      </c>
      <c r="H797" s="129">
        <v>3</v>
      </c>
      <c r="I797" s="130">
        <v>45</v>
      </c>
      <c r="J797" s="130"/>
      <c r="K797" s="130"/>
      <c r="L797" s="131">
        <v>0</v>
      </c>
      <c r="M797" s="165" t="s">
        <v>1484</v>
      </c>
      <c r="N797" s="171">
        <f t="shared" ref="N797:N856" si="16">IF(AND(M797="", H797=2),75,90)</f>
        <v>90</v>
      </c>
      <c r="O797" s="162" t="s">
        <v>1604</v>
      </c>
      <c r="P797" s="132" t="s">
        <v>1600</v>
      </c>
      <c r="Q797" s="163" t="str">
        <f>MaBM</f>
        <v>KVSB</v>
      </c>
      <c r="R797" s="163" t="str">
        <f>MaKhoa</f>
        <v>KTVT</v>
      </c>
      <c r="S797" s="125" t="str">
        <f t="shared" si="15"/>
        <v>KTVT-KVSB</v>
      </c>
      <c r="T797" s="164"/>
      <c r="U797" s="164"/>
      <c r="V797" s="164"/>
      <c r="W797" s="164"/>
      <c r="X797" s="164"/>
      <c r="Y797" s="164"/>
      <c r="Z797" s="164"/>
      <c r="AA797" s="164"/>
      <c r="AB797" s="164"/>
      <c r="AC797" s="164"/>
      <c r="AD797" s="164"/>
      <c r="AE797" s="164"/>
      <c r="AF797" s="164"/>
      <c r="AG797" s="164"/>
      <c r="AH797" s="164"/>
      <c r="AI797" s="164"/>
      <c r="AJ797" s="164"/>
      <c r="AK797" s="164"/>
      <c r="AL797" s="164" t="s">
        <v>20</v>
      </c>
      <c r="AM797" s="164"/>
      <c r="AN797" s="164"/>
      <c r="AO797" s="164"/>
      <c r="AP797" s="164"/>
      <c r="AQ797" s="164"/>
      <c r="AR797" s="164"/>
      <c r="AS797" s="164"/>
      <c r="AT797" s="164"/>
      <c r="AU797" s="164"/>
      <c r="AV797" s="164"/>
      <c r="AW797" s="164"/>
      <c r="AX797" s="164"/>
      <c r="AY797" s="164"/>
      <c r="AZ797" s="164"/>
      <c r="BA797" s="164"/>
      <c r="BB797" s="164"/>
      <c r="BC797" s="164"/>
      <c r="BD797" s="164"/>
      <c r="BE797" s="164"/>
    </row>
    <row r="798" spans="1:57" x14ac:dyDescent="0.25">
      <c r="A798" s="126" t="s">
        <v>1231</v>
      </c>
      <c r="B798" s="126" t="s">
        <v>1231</v>
      </c>
      <c r="C798" s="126"/>
      <c r="D798" s="126" t="s">
        <v>1232</v>
      </c>
      <c r="E798" s="126"/>
      <c r="F798" s="127">
        <v>613</v>
      </c>
      <c r="G798" s="128" t="s">
        <v>1233</v>
      </c>
      <c r="H798" s="129">
        <v>2</v>
      </c>
      <c r="I798" s="130">
        <v>30</v>
      </c>
      <c r="J798" s="130"/>
      <c r="K798" s="130"/>
      <c r="L798" s="131">
        <v>0</v>
      </c>
      <c r="M798" s="165" t="s">
        <v>1484</v>
      </c>
      <c r="N798" s="234">
        <v>75</v>
      </c>
      <c r="O798" s="162" t="s">
        <v>1604</v>
      </c>
      <c r="P798" s="132" t="s">
        <v>1600</v>
      </c>
      <c r="Q798" s="163" t="str">
        <f>MaBM</f>
        <v>KVSB</v>
      </c>
      <c r="R798" s="163" t="str">
        <f>MaKhoa</f>
        <v>KTVT</v>
      </c>
      <c r="S798" s="125" t="str">
        <f t="shared" si="15"/>
        <v>KTVT-KVSB</v>
      </c>
      <c r="T798" s="164"/>
      <c r="U798" s="164"/>
      <c r="V798" s="164"/>
      <c r="W798" s="164"/>
      <c r="X798" s="164"/>
      <c r="Y798" s="164"/>
      <c r="Z798" s="164"/>
      <c r="AA798" s="164"/>
      <c r="AB798" s="164"/>
      <c r="AC798" s="164"/>
      <c r="AD798" s="164"/>
      <c r="AE798" s="164"/>
      <c r="AF798" s="164"/>
      <c r="AG798" s="164"/>
      <c r="AH798" s="164"/>
      <c r="AI798" s="164"/>
      <c r="AJ798" s="164" t="s">
        <v>21</v>
      </c>
      <c r="AK798" s="164"/>
      <c r="AL798" s="164"/>
      <c r="AM798" s="164"/>
      <c r="AN798" s="164"/>
      <c r="AO798" s="164"/>
      <c r="AP798" s="164"/>
      <c r="AQ798" s="164"/>
      <c r="AR798" s="164"/>
      <c r="AS798" s="164"/>
      <c r="AT798" s="164"/>
      <c r="AU798" s="164"/>
      <c r="AV798" s="164"/>
      <c r="AW798" s="164"/>
      <c r="AX798" s="164"/>
      <c r="AY798" s="164"/>
      <c r="AZ798" s="164"/>
      <c r="BA798" s="164"/>
      <c r="BB798" s="164"/>
      <c r="BC798" s="164" t="s">
        <v>21</v>
      </c>
      <c r="BD798" s="164"/>
      <c r="BE798" s="164"/>
    </row>
    <row r="799" spans="1:57" x14ac:dyDescent="0.25">
      <c r="A799" s="126" t="s">
        <v>2013</v>
      </c>
      <c r="B799" s="126"/>
      <c r="C799" s="126"/>
      <c r="D799" s="126"/>
      <c r="E799" s="126"/>
      <c r="F799" s="127">
        <v>903</v>
      </c>
      <c r="G799" s="128" t="s">
        <v>2014</v>
      </c>
      <c r="H799" s="129">
        <v>3</v>
      </c>
      <c r="I799" s="130">
        <v>45</v>
      </c>
      <c r="J799" s="130"/>
      <c r="K799" s="130"/>
      <c r="L799" s="131">
        <v>0</v>
      </c>
      <c r="M799" s="165" t="s">
        <v>1484</v>
      </c>
      <c r="N799" s="171">
        <f t="shared" si="16"/>
        <v>90</v>
      </c>
      <c r="O799" s="162" t="s">
        <v>1604</v>
      </c>
      <c r="P799" s="132" t="s">
        <v>1600</v>
      </c>
      <c r="Q799" s="163" t="str">
        <f>MaBM</f>
        <v>KVSB</v>
      </c>
      <c r="R799" s="163" t="str">
        <f>MaKhoa</f>
        <v>KTVT</v>
      </c>
      <c r="S799" s="125" t="str">
        <f t="shared" si="15"/>
        <v>KTVT-KVSB</v>
      </c>
      <c r="T799" s="164"/>
      <c r="U799" s="164"/>
      <c r="V799" s="164"/>
      <c r="W799" s="164"/>
      <c r="X799" s="164"/>
      <c r="Y799" s="164"/>
      <c r="Z799" s="164"/>
      <c r="AA799" s="164"/>
      <c r="AB799" s="164"/>
      <c r="AC799" s="164"/>
      <c r="AD799" s="164"/>
      <c r="AE799" s="164"/>
      <c r="AF799" s="164"/>
      <c r="AG799" s="164"/>
      <c r="AH799" s="164"/>
      <c r="AI799" s="164"/>
      <c r="AJ799" s="164"/>
      <c r="AK799" s="164"/>
      <c r="AL799" s="164" t="s">
        <v>20</v>
      </c>
      <c r="AM799" s="164"/>
      <c r="AN799" s="164"/>
      <c r="AO799" s="164"/>
      <c r="AP799" s="164"/>
      <c r="AQ799" s="164"/>
      <c r="AR799" s="164"/>
      <c r="AS799" s="164"/>
      <c r="AT799" s="164"/>
      <c r="AU799" s="164"/>
      <c r="AV799" s="164"/>
      <c r="AW799" s="164"/>
      <c r="AX799" s="164"/>
      <c r="AY799" s="164"/>
      <c r="AZ799" s="164"/>
      <c r="BA799" s="164"/>
      <c r="BB799" s="164"/>
      <c r="BC799" s="164"/>
      <c r="BD799" s="164"/>
      <c r="BE799" s="164"/>
    </row>
    <row r="800" spans="1:57" x14ac:dyDescent="0.25">
      <c r="A800" s="126" t="s">
        <v>2010</v>
      </c>
      <c r="B800" s="126"/>
      <c r="C800" s="126"/>
      <c r="D800" s="126"/>
      <c r="E800" s="126"/>
      <c r="F800" s="127">
        <v>901</v>
      </c>
      <c r="G800" s="128" t="s">
        <v>2011</v>
      </c>
      <c r="H800" s="129">
        <v>2</v>
      </c>
      <c r="I800" s="130">
        <v>30</v>
      </c>
      <c r="J800" s="130"/>
      <c r="K800" s="130"/>
      <c r="L800" s="131">
        <v>0</v>
      </c>
      <c r="M800" s="165" t="s">
        <v>1484</v>
      </c>
      <c r="N800" s="234">
        <v>75</v>
      </c>
      <c r="O800" s="162" t="s">
        <v>1604</v>
      </c>
      <c r="P800" s="132" t="s">
        <v>1600</v>
      </c>
      <c r="Q800" s="163" t="str">
        <f>MaBM</f>
        <v>KVSB</v>
      </c>
      <c r="R800" s="163" t="str">
        <f>MaKhoa</f>
        <v>KTVT</v>
      </c>
      <c r="S800" s="125" t="str">
        <f t="shared" si="15"/>
        <v>KTVT-KVSB</v>
      </c>
      <c r="T800" s="164"/>
      <c r="U800" s="164"/>
      <c r="V800" s="164"/>
      <c r="W800" s="164"/>
      <c r="X800" s="164"/>
      <c r="Y800" s="164"/>
      <c r="Z800" s="164"/>
      <c r="AA800" s="164"/>
      <c r="AB800" s="164"/>
      <c r="AC800" s="164"/>
      <c r="AD800" s="164"/>
      <c r="AE800" s="164"/>
      <c r="AF800" s="164"/>
      <c r="AG800" s="164"/>
      <c r="AH800" s="164"/>
      <c r="AI800" s="164"/>
      <c r="AJ800" s="164"/>
      <c r="AK800" s="164"/>
      <c r="AL800" s="164" t="s">
        <v>21</v>
      </c>
      <c r="AM800" s="164"/>
      <c r="AN800" s="164"/>
      <c r="AO800" s="164"/>
      <c r="AP800" s="164"/>
      <c r="AQ800" s="164"/>
      <c r="AR800" s="164"/>
      <c r="AS800" s="164"/>
      <c r="AT800" s="164"/>
      <c r="AU800" s="164"/>
      <c r="AV800" s="164"/>
      <c r="AW800" s="164"/>
      <c r="AX800" s="164"/>
      <c r="AY800" s="164"/>
      <c r="AZ800" s="164"/>
      <c r="BA800" s="164"/>
      <c r="BB800" s="164"/>
      <c r="BC800" s="164"/>
      <c r="BD800" s="164"/>
      <c r="BE800" s="164"/>
    </row>
    <row r="801" spans="1:57" x14ac:dyDescent="0.25">
      <c r="A801" s="126" t="s">
        <v>341</v>
      </c>
      <c r="B801" s="126"/>
      <c r="C801" s="126"/>
      <c r="D801" s="126" t="s">
        <v>342</v>
      </c>
      <c r="E801" s="126"/>
      <c r="F801" s="127">
        <v>154</v>
      </c>
      <c r="G801" s="128" t="s">
        <v>1646</v>
      </c>
      <c r="H801" s="129">
        <v>2</v>
      </c>
      <c r="I801" s="130">
        <v>30</v>
      </c>
      <c r="J801" s="130"/>
      <c r="K801" s="130"/>
      <c r="L801" s="131">
        <v>0</v>
      </c>
      <c r="M801" s="165" t="s">
        <v>1484</v>
      </c>
      <c r="N801" s="234">
        <v>75</v>
      </c>
      <c r="O801" s="162" t="s">
        <v>1604</v>
      </c>
      <c r="P801" s="132" t="s">
        <v>1600</v>
      </c>
      <c r="Q801" s="163" t="str">
        <f>MaBM</f>
        <v>KVSB</v>
      </c>
      <c r="R801" s="163" t="str">
        <f>MaKhoa</f>
        <v>KTVT</v>
      </c>
      <c r="S801" s="125" t="str">
        <f t="shared" si="15"/>
        <v>KTVT-KVSB</v>
      </c>
      <c r="T801" s="164"/>
      <c r="U801" s="164"/>
      <c r="V801" s="164"/>
      <c r="W801" s="164"/>
      <c r="X801" s="164"/>
      <c r="Y801" s="164"/>
      <c r="Z801" s="164"/>
      <c r="AA801" s="164"/>
      <c r="AB801" s="164"/>
      <c r="AC801" s="164"/>
      <c r="AD801" s="164"/>
      <c r="AE801" s="164"/>
      <c r="AF801" s="164"/>
      <c r="AG801" s="164"/>
      <c r="AH801" s="164"/>
      <c r="AI801" s="164"/>
      <c r="AJ801" s="164" t="s">
        <v>20</v>
      </c>
      <c r="AK801" s="164"/>
      <c r="AL801" s="164"/>
      <c r="AM801" s="164"/>
      <c r="AN801" s="164"/>
      <c r="AO801" s="164"/>
      <c r="AP801" s="164"/>
      <c r="AQ801" s="164"/>
      <c r="AR801" s="164"/>
      <c r="AS801" s="164"/>
      <c r="AT801" s="164"/>
      <c r="AU801" s="164"/>
      <c r="AV801" s="164"/>
      <c r="AW801" s="164"/>
      <c r="AX801" s="164"/>
      <c r="AY801" s="164"/>
      <c r="AZ801" s="164"/>
      <c r="BA801" s="164"/>
      <c r="BB801" s="164"/>
      <c r="BC801" s="164" t="s">
        <v>20</v>
      </c>
      <c r="BD801" s="164"/>
      <c r="BE801" s="164"/>
    </row>
    <row r="802" spans="1:57" x14ac:dyDescent="0.25">
      <c r="A802" s="126" t="s">
        <v>1642</v>
      </c>
      <c r="B802" s="126"/>
      <c r="C802" s="126"/>
      <c r="D802" s="126" t="s">
        <v>1643</v>
      </c>
      <c r="E802" s="126"/>
      <c r="F802" s="127">
        <v>152</v>
      </c>
      <c r="G802" s="128" t="s">
        <v>339</v>
      </c>
      <c r="H802" s="129">
        <v>2</v>
      </c>
      <c r="I802" s="130">
        <v>30</v>
      </c>
      <c r="J802" s="130"/>
      <c r="K802" s="130"/>
      <c r="L802" s="131">
        <v>0</v>
      </c>
      <c r="M802" s="165" t="s">
        <v>1484</v>
      </c>
      <c r="N802" s="234">
        <v>75</v>
      </c>
      <c r="O802" s="162" t="s">
        <v>1604</v>
      </c>
      <c r="P802" s="132" t="s">
        <v>1600</v>
      </c>
      <c r="Q802" s="163" t="str">
        <f>MaBM</f>
        <v>KVSB</v>
      </c>
      <c r="R802" s="163" t="str">
        <f>MaKhoa</f>
        <v>KTVT</v>
      </c>
      <c r="S802" s="125" t="str">
        <f t="shared" si="15"/>
        <v>KTVT-KVSB</v>
      </c>
      <c r="T802" s="164"/>
      <c r="U802" s="164"/>
      <c r="V802" s="164"/>
      <c r="W802" s="164"/>
      <c r="X802" s="164"/>
      <c r="Y802" s="164"/>
      <c r="Z802" s="164"/>
      <c r="AA802" s="164"/>
      <c r="AB802" s="164"/>
      <c r="AC802" s="164"/>
      <c r="AD802" s="164"/>
      <c r="AE802" s="164"/>
      <c r="AF802" s="164"/>
      <c r="AG802" s="164"/>
      <c r="AH802" s="164"/>
      <c r="AI802" s="164"/>
      <c r="AJ802" s="164" t="s">
        <v>20</v>
      </c>
      <c r="AK802" s="164"/>
      <c r="AL802" s="164" t="s">
        <v>20</v>
      </c>
      <c r="AM802" s="164"/>
      <c r="AN802" s="164"/>
      <c r="AO802" s="164"/>
      <c r="AP802" s="164"/>
      <c r="AQ802" s="164"/>
      <c r="AR802" s="164"/>
      <c r="AS802" s="164"/>
      <c r="AT802" s="164"/>
      <c r="AU802" s="164"/>
      <c r="AV802" s="164"/>
      <c r="AW802" s="164"/>
      <c r="AX802" s="164"/>
      <c r="AY802" s="164"/>
      <c r="AZ802" s="164"/>
      <c r="BA802" s="164"/>
      <c r="BB802" s="164"/>
      <c r="BC802" s="164" t="s">
        <v>20</v>
      </c>
      <c r="BD802" s="164"/>
      <c r="BE802" s="164"/>
    </row>
    <row r="803" spans="1:57" x14ac:dyDescent="0.25">
      <c r="A803" s="126" t="s">
        <v>2042</v>
      </c>
      <c r="B803" s="126"/>
      <c r="C803" s="126"/>
      <c r="D803" s="126"/>
      <c r="E803" s="126"/>
      <c r="F803" s="127">
        <v>918</v>
      </c>
      <c r="G803" s="128" t="s">
        <v>2043</v>
      </c>
      <c r="H803" s="129">
        <v>3</v>
      </c>
      <c r="I803" s="130">
        <v>45</v>
      </c>
      <c r="J803" s="130"/>
      <c r="K803" s="130"/>
      <c r="L803" s="131">
        <v>0</v>
      </c>
      <c r="M803" s="165" t="s">
        <v>1484</v>
      </c>
      <c r="N803" s="171">
        <f t="shared" si="16"/>
        <v>90</v>
      </c>
      <c r="O803" s="162" t="s">
        <v>1604</v>
      </c>
      <c r="P803" s="132" t="s">
        <v>1600</v>
      </c>
      <c r="Q803" s="163" t="str">
        <f>MaBM</f>
        <v>KVSB</v>
      </c>
      <c r="R803" s="163" t="str">
        <f>MaKhoa</f>
        <v>KTVT</v>
      </c>
      <c r="S803" s="125" t="str">
        <f t="shared" si="15"/>
        <v>KTVT-KVSB</v>
      </c>
      <c r="T803" s="164"/>
      <c r="U803" s="164"/>
      <c r="V803" s="164"/>
      <c r="W803" s="164"/>
      <c r="X803" s="164"/>
      <c r="Y803" s="164"/>
      <c r="Z803" s="164"/>
      <c r="AA803" s="164"/>
      <c r="AB803" s="164"/>
      <c r="AC803" s="164"/>
      <c r="AD803" s="164"/>
      <c r="AE803" s="164"/>
      <c r="AF803" s="164"/>
      <c r="AG803" s="164"/>
      <c r="AH803" s="164"/>
      <c r="AI803" s="164"/>
      <c r="AJ803" s="164"/>
      <c r="AK803" s="164"/>
      <c r="AL803" s="164" t="s">
        <v>20</v>
      </c>
      <c r="AM803" s="164"/>
      <c r="AN803" s="164"/>
      <c r="AO803" s="164"/>
      <c r="AP803" s="164"/>
      <c r="AQ803" s="164"/>
      <c r="AR803" s="164"/>
      <c r="AS803" s="164"/>
      <c r="AT803" s="164"/>
      <c r="AU803" s="164"/>
      <c r="AV803" s="164"/>
      <c r="AW803" s="164"/>
      <c r="AX803" s="164"/>
      <c r="AY803" s="164"/>
      <c r="AZ803" s="164"/>
      <c r="BA803" s="164"/>
      <c r="BB803" s="164"/>
      <c r="BC803" s="164"/>
      <c r="BD803" s="164"/>
      <c r="BE803" s="164"/>
    </row>
    <row r="804" spans="1:57" x14ac:dyDescent="0.25">
      <c r="A804" s="126" t="s">
        <v>967</v>
      </c>
      <c r="B804" s="126" t="s">
        <v>967</v>
      </c>
      <c r="C804" s="126" t="s">
        <v>967</v>
      </c>
      <c r="D804" s="126"/>
      <c r="E804" s="126"/>
      <c r="F804" s="127">
        <v>493</v>
      </c>
      <c r="G804" s="128" t="s">
        <v>1734</v>
      </c>
      <c r="H804" s="129">
        <v>2</v>
      </c>
      <c r="I804" s="130">
        <v>30</v>
      </c>
      <c r="J804" s="130"/>
      <c r="K804" s="130"/>
      <c r="L804" s="131">
        <v>0</v>
      </c>
      <c r="M804" s="165" t="s">
        <v>1484</v>
      </c>
      <c r="N804" s="234">
        <v>75</v>
      </c>
      <c r="O804" s="162" t="s">
        <v>1604</v>
      </c>
      <c r="P804" s="132" t="s">
        <v>1600</v>
      </c>
      <c r="Q804" s="163" t="str">
        <f>MaBM</f>
        <v>KVSB</v>
      </c>
      <c r="R804" s="163" t="str">
        <f>MaKhoa</f>
        <v>KTVT</v>
      </c>
      <c r="S804" s="125" t="str">
        <f t="shared" si="15"/>
        <v>KTVT-KVSB</v>
      </c>
      <c r="T804" s="164"/>
      <c r="U804" s="164"/>
      <c r="V804" s="164"/>
      <c r="W804" s="164"/>
      <c r="X804" s="164"/>
      <c r="Y804" s="164"/>
      <c r="Z804" s="164"/>
      <c r="AA804" s="164"/>
      <c r="AB804" s="164"/>
      <c r="AC804" s="164"/>
      <c r="AD804" s="164"/>
      <c r="AE804" s="164"/>
      <c r="AF804" s="164"/>
      <c r="AG804" s="164"/>
      <c r="AH804" s="164"/>
      <c r="AI804" s="164"/>
      <c r="AJ804" s="164"/>
      <c r="AK804" s="164" t="s">
        <v>20</v>
      </c>
      <c r="AL804" s="164"/>
      <c r="AM804" s="164"/>
      <c r="AN804" s="164"/>
      <c r="AO804" s="164"/>
      <c r="AP804" s="164"/>
      <c r="AQ804" s="164"/>
      <c r="AR804" s="164"/>
      <c r="AS804" s="164"/>
      <c r="AT804" s="164"/>
      <c r="AU804" s="164"/>
      <c r="AV804" s="164"/>
      <c r="AW804" s="164"/>
      <c r="AX804" s="164"/>
      <c r="AY804" s="164"/>
      <c r="AZ804" s="164"/>
      <c r="BA804" s="164"/>
      <c r="BB804" s="164"/>
      <c r="BC804" s="164"/>
      <c r="BD804" s="164"/>
      <c r="BE804" s="164"/>
    </row>
    <row r="805" spans="1:57" x14ac:dyDescent="0.25">
      <c r="A805" s="126" t="s">
        <v>1224</v>
      </c>
      <c r="B805" s="126" t="s">
        <v>1224</v>
      </c>
      <c r="C805" s="126" t="s">
        <v>1224</v>
      </c>
      <c r="D805" s="126" t="s">
        <v>1225</v>
      </c>
      <c r="E805" s="126"/>
      <c r="F805" s="127">
        <v>610</v>
      </c>
      <c r="G805" s="128" t="s">
        <v>1226</v>
      </c>
      <c r="H805" s="129">
        <v>2</v>
      </c>
      <c r="I805" s="130">
        <v>15</v>
      </c>
      <c r="J805" s="130">
        <v>30</v>
      </c>
      <c r="K805" s="130"/>
      <c r="L805" s="131">
        <v>0</v>
      </c>
      <c r="M805" s="165" t="s">
        <v>1484</v>
      </c>
      <c r="N805" s="234">
        <v>75</v>
      </c>
      <c r="O805" s="162" t="s">
        <v>1604</v>
      </c>
      <c r="P805" s="132" t="s">
        <v>1600</v>
      </c>
      <c r="Q805" s="163" t="str">
        <f>MaBM</f>
        <v>KVSB</v>
      </c>
      <c r="R805" s="163" t="str">
        <f>MaKhoa</f>
        <v>KTVT</v>
      </c>
      <c r="S805" s="125" t="str">
        <f t="shared" si="15"/>
        <v>KTVT-KVSB</v>
      </c>
      <c r="T805" s="164"/>
      <c r="U805" s="164"/>
      <c r="V805" s="164"/>
      <c r="W805" s="164"/>
      <c r="X805" s="164"/>
      <c r="Y805" s="164"/>
      <c r="Z805" s="164"/>
      <c r="AA805" s="164"/>
      <c r="AB805" s="164"/>
      <c r="AC805" s="164"/>
      <c r="AD805" s="164"/>
      <c r="AE805" s="164"/>
      <c r="AF805" s="164"/>
      <c r="AG805" s="164"/>
      <c r="AH805" s="164"/>
      <c r="AI805" s="164"/>
      <c r="AJ805" s="164"/>
      <c r="AK805" s="164" t="s">
        <v>21</v>
      </c>
      <c r="AL805" s="164"/>
      <c r="AM805" s="164"/>
      <c r="AN805" s="164"/>
      <c r="AO805" s="164"/>
      <c r="AP805" s="164"/>
      <c r="AQ805" s="164"/>
      <c r="AR805" s="164"/>
      <c r="AS805" s="164"/>
      <c r="AT805" s="164"/>
      <c r="AU805" s="164"/>
      <c r="AV805" s="164"/>
      <c r="AW805" s="164"/>
      <c r="AX805" s="164"/>
      <c r="AY805" s="164"/>
      <c r="AZ805" s="164"/>
      <c r="BA805" s="164"/>
      <c r="BB805" s="164"/>
      <c r="BC805" s="164"/>
      <c r="BD805" s="164" t="s">
        <v>21</v>
      </c>
      <c r="BE805" s="164"/>
    </row>
    <row r="806" spans="1:57" x14ac:dyDescent="0.25">
      <c r="A806" s="126" t="s">
        <v>493</v>
      </c>
      <c r="B806" s="126" t="s">
        <v>493</v>
      </c>
      <c r="C806" s="126"/>
      <c r="D806" s="126" t="s">
        <v>494</v>
      </c>
      <c r="E806" s="126"/>
      <c r="F806" s="127">
        <v>230</v>
      </c>
      <c r="G806" s="128" t="s">
        <v>495</v>
      </c>
      <c r="H806" s="129">
        <v>2</v>
      </c>
      <c r="I806" s="130">
        <v>30</v>
      </c>
      <c r="J806" s="130"/>
      <c r="K806" s="130"/>
      <c r="L806" s="131">
        <v>0</v>
      </c>
      <c r="M806" s="165" t="s">
        <v>1484</v>
      </c>
      <c r="N806" s="234">
        <v>75</v>
      </c>
      <c r="O806" s="162" t="s">
        <v>1604</v>
      </c>
      <c r="P806" s="132" t="s">
        <v>1600</v>
      </c>
      <c r="Q806" s="163" t="str">
        <f>MaBM</f>
        <v>KVSB</v>
      </c>
      <c r="R806" s="163" t="str">
        <f>MaKhoa</f>
        <v>KTVT</v>
      </c>
      <c r="S806" s="125" t="str">
        <f t="shared" si="15"/>
        <v>KTVT-KVSB</v>
      </c>
      <c r="T806" s="164"/>
      <c r="U806" s="164"/>
      <c r="V806" s="164"/>
      <c r="W806" s="164"/>
      <c r="X806" s="164"/>
      <c r="Y806" s="164"/>
      <c r="Z806" s="164"/>
      <c r="AA806" s="164"/>
      <c r="AB806" s="164"/>
      <c r="AC806" s="164"/>
      <c r="AD806" s="164"/>
      <c r="AE806" s="164"/>
      <c r="AF806" s="164"/>
      <c r="AG806" s="164" t="s">
        <v>21</v>
      </c>
      <c r="AH806" s="164" t="s">
        <v>21</v>
      </c>
      <c r="AI806" s="164"/>
      <c r="AJ806" s="164"/>
      <c r="AK806" s="164"/>
      <c r="AL806" s="164"/>
      <c r="AM806" s="164"/>
      <c r="AN806" s="164"/>
      <c r="AO806" s="164"/>
      <c r="AP806" s="164"/>
      <c r="AQ806" s="164"/>
      <c r="AR806" s="164"/>
      <c r="AS806" s="164"/>
      <c r="AT806" s="164"/>
      <c r="AU806" s="164"/>
      <c r="AV806" s="164"/>
      <c r="AW806" s="164"/>
      <c r="AX806" s="164"/>
      <c r="AY806" s="164"/>
      <c r="AZ806" s="164"/>
      <c r="BA806" s="164" t="s">
        <v>21</v>
      </c>
      <c r="BB806" s="164"/>
      <c r="BC806" s="164"/>
      <c r="BD806" s="164"/>
      <c r="BE806" s="164"/>
    </row>
    <row r="807" spans="1:57" x14ac:dyDescent="0.25">
      <c r="A807" s="126" t="s">
        <v>1691</v>
      </c>
      <c r="B807" s="126"/>
      <c r="C807" s="126"/>
      <c r="D807" s="126"/>
      <c r="E807" s="126"/>
      <c r="F807" s="127">
        <v>250</v>
      </c>
      <c r="G807" s="128" t="s">
        <v>495</v>
      </c>
      <c r="H807" s="129">
        <v>4</v>
      </c>
      <c r="I807" s="130">
        <v>60</v>
      </c>
      <c r="J807" s="130"/>
      <c r="K807" s="130"/>
      <c r="L807" s="131">
        <v>0</v>
      </c>
      <c r="M807" s="165" t="s">
        <v>1484</v>
      </c>
      <c r="N807" s="171">
        <f t="shared" si="16"/>
        <v>90</v>
      </c>
      <c r="O807" s="162" t="s">
        <v>1604</v>
      </c>
      <c r="P807" s="132" t="s">
        <v>1600</v>
      </c>
      <c r="Q807" s="163" t="str">
        <f>MaBM</f>
        <v>KVSB</v>
      </c>
      <c r="R807" s="163" t="str">
        <f>MaKhoa</f>
        <v>KTVT</v>
      </c>
      <c r="S807" s="125" t="str">
        <f t="shared" si="15"/>
        <v>KTVT-KVSB</v>
      </c>
      <c r="T807" s="164"/>
      <c r="U807" s="164"/>
      <c r="V807" s="164"/>
      <c r="W807" s="164"/>
      <c r="X807" s="164"/>
      <c r="Y807" s="164"/>
      <c r="Z807" s="164"/>
      <c r="AA807" s="164"/>
      <c r="AB807" s="164"/>
      <c r="AC807" s="164"/>
      <c r="AD807" s="164"/>
      <c r="AE807" s="164"/>
      <c r="AF807" s="164"/>
      <c r="AG807" s="164"/>
      <c r="AH807" s="164"/>
      <c r="AI807" s="164"/>
      <c r="AJ807" s="164"/>
      <c r="AK807" s="164"/>
      <c r="AL807" s="164" t="s">
        <v>20</v>
      </c>
      <c r="AM807" s="164"/>
      <c r="AN807" s="164"/>
      <c r="AO807" s="164"/>
      <c r="AP807" s="164"/>
      <c r="AQ807" s="164"/>
      <c r="AR807" s="164"/>
      <c r="AS807" s="164"/>
      <c r="AT807" s="164"/>
      <c r="AU807" s="164"/>
      <c r="AV807" s="164"/>
      <c r="AW807" s="164"/>
      <c r="AX807" s="164"/>
      <c r="AY807" s="164"/>
      <c r="AZ807" s="164"/>
      <c r="BA807" s="164"/>
      <c r="BB807" s="164"/>
      <c r="BC807" s="164"/>
      <c r="BD807" s="164"/>
      <c r="BE807" s="164"/>
    </row>
    <row r="808" spans="1:57" x14ac:dyDescent="0.25">
      <c r="A808" s="126" t="s">
        <v>334</v>
      </c>
      <c r="B808" s="126"/>
      <c r="C808" s="126"/>
      <c r="D808" s="126" t="s">
        <v>335</v>
      </c>
      <c r="E808" s="126"/>
      <c r="F808" s="127">
        <v>150</v>
      </c>
      <c r="G808" s="128" t="s">
        <v>336</v>
      </c>
      <c r="H808" s="129">
        <v>4</v>
      </c>
      <c r="I808" s="130">
        <v>60</v>
      </c>
      <c r="J808" s="130"/>
      <c r="K808" s="130"/>
      <c r="L808" s="131">
        <v>0</v>
      </c>
      <c r="M808" s="165" t="s">
        <v>1484</v>
      </c>
      <c r="N808" s="171">
        <f t="shared" si="16"/>
        <v>90</v>
      </c>
      <c r="O808" s="162" t="s">
        <v>1604</v>
      </c>
      <c r="P808" s="132" t="s">
        <v>1600</v>
      </c>
      <c r="Q808" s="163" t="str">
        <f>MaBM</f>
        <v>KVSB</v>
      </c>
      <c r="R808" s="163" t="str">
        <f>MaKhoa</f>
        <v>KTVT</v>
      </c>
      <c r="S808" s="125" t="str">
        <f t="shared" si="15"/>
        <v>KTVT-KVSB</v>
      </c>
      <c r="T808" s="164"/>
      <c r="U808" s="164"/>
      <c r="V808" s="164"/>
      <c r="W808" s="164"/>
      <c r="X808" s="164"/>
      <c r="Y808" s="164"/>
      <c r="Z808" s="164"/>
      <c r="AA808" s="164"/>
      <c r="AB808" s="164"/>
      <c r="AC808" s="164"/>
      <c r="AD808" s="164"/>
      <c r="AE808" s="164"/>
      <c r="AF808" s="164"/>
      <c r="AG808" s="164"/>
      <c r="AH808" s="164"/>
      <c r="AI808" s="164"/>
      <c r="AJ808" s="164"/>
      <c r="AK808" s="164" t="s">
        <v>20</v>
      </c>
      <c r="AL808" s="164"/>
      <c r="AM808" s="164"/>
      <c r="AN808" s="164"/>
      <c r="AO808" s="164"/>
      <c r="AP808" s="164"/>
      <c r="AQ808" s="164"/>
      <c r="AR808" s="164"/>
      <c r="AS808" s="164"/>
      <c r="AT808" s="164"/>
      <c r="AU808" s="164"/>
      <c r="AV808" s="164"/>
      <c r="AW808" s="164"/>
      <c r="AX808" s="164"/>
      <c r="AY808" s="164"/>
      <c r="AZ808" s="164"/>
      <c r="BA808" s="164"/>
      <c r="BB808" s="164"/>
      <c r="BC808" s="164"/>
      <c r="BD808" s="164" t="s">
        <v>20</v>
      </c>
      <c r="BE808" s="164"/>
    </row>
    <row r="809" spans="1:57" x14ac:dyDescent="0.25">
      <c r="A809" s="126"/>
      <c r="B809" s="126" t="s">
        <v>337</v>
      </c>
      <c r="C809" s="126" t="s">
        <v>1641</v>
      </c>
      <c r="D809" s="126"/>
      <c r="E809" s="126" t="s">
        <v>338</v>
      </c>
      <c r="F809" s="127">
        <v>151</v>
      </c>
      <c r="G809" s="128" t="s">
        <v>336</v>
      </c>
      <c r="H809" s="129">
        <v>2</v>
      </c>
      <c r="I809" s="130">
        <v>30</v>
      </c>
      <c r="J809" s="130"/>
      <c r="K809" s="130"/>
      <c r="L809" s="131">
        <v>0</v>
      </c>
      <c r="M809" s="165" t="s">
        <v>1484</v>
      </c>
      <c r="N809" s="234">
        <v>75</v>
      </c>
      <c r="O809" s="162" t="s">
        <v>1604</v>
      </c>
      <c r="P809" s="132" t="s">
        <v>1600</v>
      </c>
      <c r="Q809" s="163" t="str">
        <f>MaBM</f>
        <v>KVSB</v>
      </c>
      <c r="R809" s="163" t="str">
        <f>MaKhoa</f>
        <v>KTVT</v>
      </c>
      <c r="S809" s="125" t="str">
        <f t="shared" si="15"/>
        <v>KTVT-KVSB</v>
      </c>
      <c r="T809" s="164"/>
      <c r="U809" s="164"/>
      <c r="V809" s="164"/>
      <c r="W809" s="164"/>
      <c r="X809" s="164"/>
      <c r="Y809" s="164"/>
      <c r="Z809" s="164"/>
      <c r="AA809" s="164"/>
      <c r="AB809" s="164"/>
      <c r="AC809" s="164"/>
      <c r="AD809" s="164"/>
      <c r="AE809" s="164"/>
      <c r="AF809" s="164"/>
      <c r="AG809" s="164"/>
      <c r="AH809" s="164"/>
      <c r="AI809" s="164"/>
      <c r="AJ809" s="164"/>
      <c r="AK809" s="164"/>
      <c r="AL809" s="164"/>
      <c r="AM809" s="164"/>
      <c r="AN809" s="164"/>
      <c r="AO809" s="164"/>
      <c r="AP809" s="164"/>
      <c r="AQ809" s="164"/>
      <c r="AR809" s="164"/>
      <c r="AS809" s="164"/>
      <c r="AT809" s="164"/>
      <c r="AU809" s="164"/>
      <c r="AV809" s="164"/>
      <c r="AW809" s="164"/>
      <c r="AX809" s="164"/>
      <c r="AY809" s="164"/>
      <c r="AZ809" s="164"/>
      <c r="BA809" s="164"/>
      <c r="BB809" s="164"/>
      <c r="BC809" s="164"/>
      <c r="BD809" s="164"/>
      <c r="BE809" s="164"/>
    </row>
    <row r="810" spans="1:57" x14ac:dyDescent="0.25">
      <c r="A810" s="126" t="s">
        <v>2255</v>
      </c>
      <c r="B810" s="126"/>
      <c r="C810" s="126"/>
      <c r="D810" s="126" t="s">
        <v>346</v>
      </c>
      <c r="E810" s="126"/>
      <c r="F810" s="127">
        <v>156</v>
      </c>
      <c r="G810" s="128" t="s">
        <v>347</v>
      </c>
      <c r="H810" s="129">
        <v>4</v>
      </c>
      <c r="I810" s="130">
        <v>60</v>
      </c>
      <c r="J810" s="130"/>
      <c r="K810" s="130"/>
      <c r="L810" s="131">
        <v>0</v>
      </c>
      <c r="M810" s="165" t="s">
        <v>1484</v>
      </c>
      <c r="N810" s="171">
        <f t="shared" si="16"/>
        <v>90</v>
      </c>
      <c r="O810" s="162" t="s">
        <v>1604</v>
      </c>
      <c r="P810" s="132" t="s">
        <v>1600</v>
      </c>
      <c r="Q810" s="163" t="str">
        <f>MaBM</f>
        <v>KVSB</v>
      </c>
      <c r="R810" s="163" t="str">
        <f>MaKhoa</f>
        <v>KTVT</v>
      </c>
      <c r="S810" s="125" t="str">
        <f t="shared" si="15"/>
        <v>KTVT-KVSB</v>
      </c>
      <c r="T810" s="164"/>
      <c r="U810" s="164"/>
      <c r="V810" s="164"/>
      <c r="W810" s="164"/>
      <c r="X810" s="164"/>
      <c r="Y810" s="164"/>
      <c r="Z810" s="164"/>
      <c r="AA810" s="164"/>
      <c r="AB810" s="164"/>
      <c r="AC810" s="164"/>
      <c r="AD810" s="164"/>
      <c r="AE810" s="164"/>
      <c r="AF810" s="164"/>
      <c r="AG810" s="164"/>
      <c r="AH810" s="164"/>
      <c r="AI810" s="164"/>
      <c r="AJ810" s="164" t="s">
        <v>20</v>
      </c>
      <c r="AK810" s="164"/>
      <c r="AL810" s="164"/>
      <c r="AM810" s="164"/>
      <c r="AN810" s="164"/>
      <c r="AO810" s="164"/>
      <c r="AP810" s="164"/>
      <c r="AQ810" s="164"/>
      <c r="AR810" s="164"/>
      <c r="AS810" s="164"/>
      <c r="AT810" s="164"/>
      <c r="AU810" s="164"/>
      <c r="AV810" s="164"/>
      <c r="AW810" s="164"/>
      <c r="AX810" s="164"/>
      <c r="AY810" s="164"/>
      <c r="AZ810" s="164"/>
      <c r="BA810" s="164"/>
      <c r="BB810" s="164"/>
      <c r="BC810" s="164" t="s">
        <v>20</v>
      </c>
      <c r="BD810" s="164"/>
      <c r="BE810" s="164"/>
    </row>
    <row r="811" spans="1:57" x14ac:dyDescent="0.25">
      <c r="A811" s="126" t="s">
        <v>950</v>
      </c>
      <c r="B811" s="126" t="s">
        <v>950</v>
      </c>
      <c r="C811" s="126" t="s">
        <v>950</v>
      </c>
      <c r="D811" s="126" t="s">
        <v>951</v>
      </c>
      <c r="E811" s="126" t="s">
        <v>951</v>
      </c>
      <c r="F811" s="127">
        <v>486</v>
      </c>
      <c r="G811" s="128" t="s">
        <v>952</v>
      </c>
      <c r="H811" s="129">
        <v>3</v>
      </c>
      <c r="I811" s="130">
        <v>45</v>
      </c>
      <c r="J811" s="130"/>
      <c r="K811" s="130"/>
      <c r="L811" s="131">
        <v>0</v>
      </c>
      <c r="M811" s="165" t="s">
        <v>1484</v>
      </c>
      <c r="N811" s="171">
        <f t="shared" si="16"/>
        <v>90</v>
      </c>
      <c r="O811" s="162" t="s">
        <v>1604</v>
      </c>
      <c r="P811" s="132" t="s">
        <v>1600</v>
      </c>
      <c r="Q811" s="163" t="str">
        <f>MaBM</f>
        <v>KVSB</v>
      </c>
      <c r="R811" s="163" t="str">
        <f>MaKhoa</f>
        <v>KTVT</v>
      </c>
      <c r="S811" s="125" t="str">
        <f t="shared" si="15"/>
        <v>KTVT-KVSB</v>
      </c>
      <c r="T811" s="164"/>
      <c r="U811" s="164"/>
      <c r="V811" s="164"/>
      <c r="W811" s="164"/>
      <c r="X811" s="164"/>
      <c r="Y811" s="164"/>
      <c r="Z811" s="164"/>
      <c r="AA811" s="164"/>
      <c r="AB811" s="164"/>
      <c r="AC811" s="164"/>
      <c r="AD811" s="164"/>
      <c r="AE811" s="164"/>
      <c r="AF811" s="164"/>
      <c r="AG811" s="164"/>
      <c r="AH811" s="164"/>
      <c r="AI811" s="164"/>
      <c r="AJ811" s="164" t="s">
        <v>20</v>
      </c>
      <c r="AK811" s="164" t="s">
        <v>20</v>
      </c>
      <c r="AL811" s="164"/>
      <c r="AM811" s="164"/>
      <c r="AN811" s="164"/>
      <c r="AO811" s="164"/>
      <c r="AP811" s="164"/>
      <c r="AQ811" s="164"/>
      <c r="AR811" s="164"/>
      <c r="AS811" s="164"/>
      <c r="AT811" s="164"/>
      <c r="AU811" s="164"/>
      <c r="AV811" s="164"/>
      <c r="AW811" s="164"/>
      <c r="AX811" s="164"/>
      <c r="AY811" s="164"/>
      <c r="AZ811" s="164"/>
      <c r="BA811" s="164"/>
      <c r="BB811" s="164"/>
      <c r="BC811" s="164" t="s">
        <v>20</v>
      </c>
      <c r="BD811" s="164"/>
      <c r="BE811" s="164"/>
    </row>
    <row r="812" spans="1:57" x14ac:dyDescent="0.25">
      <c r="A812" s="126" t="s">
        <v>2030</v>
      </c>
      <c r="B812" s="126"/>
      <c r="C812" s="126"/>
      <c r="D812" s="126"/>
      <c r="E812" s="126"/>
      <c r="F812" s="127">
        <v>912</v>
      </c>
      <c r="G812" s="128" t="s">
        <v>2031</v>
      </c>
      <c r="H812" s="129">
        <v>2</v>
      </c>
      <c r="I812" s="130">
        <v>30</v>
      </c>
      <c r="J812" s="130"/>
      <c r="K812" s="130"/>
      <c r="L812" s="131">
        <v>0</v>
      </c>
      <c r="M812" s="165" t="s">
        <v>1484</v>
      </c>
      <c r="N812" s="234">
        <v>75</v>
      </c>
      <c r="O812" s="162" t="s">
        <v>1604</v>
      </c>
      <c r="P812" s="132" t="s">
        <v>1600</v>
      </c>
      <c r="Q812" s="163" t="str">
        <f>MaBM</f>
        <v>KVSB</v>
      </c>
      <c r="R812" s="163" t="str">
        <f>MaKhoa</f>
        <v>KTVT</v>
      </c>
      <c r="S812" s="125" t="str">
        <f t="shared" si="15"/>
        <v>KTVT-KVSB</v>
      </c>
      <c r="T812" s="164"/>
      <c r="U812" s="164"/>
      <c r="V812" s="164"/>
      <c r="W812" s="164"/>
      <c r="X812" s="164"/>
      <c r="Y812" s="164"/>
      <c r="Z812" s="164"/>
      <c r="AA812" s="164"/>
      <c r="AB812" s="164"/>
      <c r="AC812" s="164"/>
      <c r="AD812" s="164"/>
      <c r="AE812" s="164"/>
      <c r="AF812" s="164"/>
      <c r="AG812" s="164"/>
      <c r="AH812" s="164"/>
      <c r="AI812" s="164"/>
      <c r="AJ812" s="164"/>
      <c r="AK812" s="164"/>
      <c r="AL812" s="164" t="s">
        <v>20</v>
      </c>
      <c r="AM812" s="164"/>
      <c r="AN812" s="164"/>
      <c r="AO812" s="164"/>
      <c r="AP812" s="164"/>
      <c r="AQ812" s="164"/>
      <c r="AR812" s="164"/>
      <c r="AS812" s="164"/>
      <c r="AT812" s="164"/>
      <c r="AU812" s="164"/>
      <c r="AV812" s="164"/>
      <c r="AW812" s="164"/>
      <c r="AX812" s="164"/>
      <c r="AY812" s="164"/>
      <c r="AZ812" s="164"/>
      <c r="BA812" s="164"/>
      <c r="BB812" s="164"/>
      <c r="BC812" s="164"/>
      <c r="BD812" s="164"/>
      <c r="BE812" s="164"/>
    </row>
    <row r="813" spans="1:57" x14ac:dyDescent="0.25">
      <c r="A813" s="126" t="s">
        <v>1639</v>
      </c>
      <c r="B813" s="126"/>
      <c r="C813" s="126"/>
      <c r="D813" s="126" t="s">
        <v>1640</v>
      </c>
      <c r="E813" s="126"/>
      <c r="F813" s="127">
        <v>148</v>
      </c>
      <c r="G813" s="128" t="s">
        <v>331</v>
      </c>
      <c r="H813" s="129">
        <v>3</v>
      </c>
      <c r="I813" s="130">
        <v>45</v>
      </c>
      <c r="J813" s="130"/>
      <c r="K813" s="130"/>
      <c r="L813" s="131">
        <v>0</v>
      </c>
      <c r="M813" s="165" t="s">
        <v>1484</v>
      </c>
      <c r="N813" s="171">
        <f t="shared" si="16"/>
        <v>90</v>
      </c>
      <c r="O813" s="162" t="s">
        <v>1604</v>
      </c>
      <c r="P813" s="132" t="s">
        <v>1600</v>
      </c>
      <c r="Q813" s="163" t="str">
        <f>MaBM</f>
        <v>KVSB</v>
      </c>
      <c r="R813" s="163" t="str">
        <f>MaKhoa</f>
        <v>KTVT</v>
      </c>
      <c r="S813" s="125" t="str">
        <f t="shared" si="15"/>
        <v>KTVT-KVSB</v>
      </c>
      <c r="T813" s="164"/>
      <c r="U813" s="164"/>
      <c r="V813" s="164"/>
      <c r="W813" s="164"/>
      <c r="X813" s="164"/>
      <c r="Y813" s="164"/>
      <c r="Z813" s="164"/>
      <c r="AA813" s="164"/>
      <c r="AB813" s="164"/>
      <c r="AC813" s="164"/>
      <c r="AD813" s="164"/>
      <c r="AE813" s="164"/>
      <c r="AF813" s="164"/>
      <c r="AG813" s="164"/>
      <c r="AH813" s="164"/>
      <c r="AI813" s="164"/>
      <c r="AJ813" s="164"/>
      <c r="AK813" s="164"/>
      <c r="AL813" s="164" t="s">
        <v>20</v>
      </c>
      <c r="AM813" s="164"/>
      <c r="AN813" s="164"/>
      <c r="AO813" s="164"/>
      <c r="AP813" s="164"/>
      <c r="AQ813" s="164"/>
      <c r="AR813" s="164"/>
      <c r="AS813" s="164"/>
      <c r="AT813" s="164"/>
      <c r="AU813" s="164"/>
      <c r="AV813" s="164"/>
      <c r="AW813" s="164"/>
      <c r="AX813" s="164"/>
      <c r="AY813" s="164"/>
      <c r="AZ813" s="164"/>
      <c r="BA813" s="164"/>
      <c r="BB813" s="164"/>
      <c r="BC813" s="164"/>
      <c r="BD813" s="164"/>
      <c r="BE813" s="164"/>
    </row>
    <row r="814" spans="1:57" x14ac:dyDescent="0.25">
      <c r="A814" s="126" t="s">
        <v>2253</v>
      </c>
      <c r="B814" s="126"/>
      <c r="C814" s="126"/>
      <c r="D814" s="126" t="s">
        <v>2254</v>
      </c>
      <c r="E814" s="126"/>
      <c r="F814" s="142">
        <v>148</v>
      </c>
      <c r="G814" s="143" t="s">
        <v>331</v>
      </c>
      <c r="H814" s="144">
        <v>3</v>
      </c>
      <c r="I814" s="145">
        <v>45</v>
      </c>
      <c r="J814" s="145"/>
      <c r="K814" s="145"/>
      <c r="L814" s="146">
        <v>0</v>
      </c>
      <c r="M814" s="165" t="s">
        <v>1484</v>
      </c>
      <c r="N814" s="171">
        <f t="shared" si="16"/>
        <v>90</v>
      </c>
      <c r="O814" s="172" t="s">
        <v>1604</v>
      </c>
      <c r="P814" s="147" t="s">
        <v>1600</v>
      </c>
      <c r="Q814" s="173" t="str">
        <f>MaBM</f>
        <v>KVSB</v>
      </c>
      <c r="R814" s="173" t="str">
        <f>MaKhoa</f>
        <v>KTVT</v>
      </c>
      <c r="S814" s="125" t="str">
        <f t="shared" si="15"/>
        <v>KTVT-KVSB</v>
      </c>
      <c r="T814" s="164"/>
      <c r="U814" s="164"/>
      <c r="V814" s="164"/>
      <c r="W814" s="164"/>
      <c r="X814" s="164"/>
      <c r="Y814" s="164"/>
      <c r="Z814" s="164"/>
      <c r="AA814" s="164"/>
      <c r="AB814" s="164"/>
      <c r="AC814" s="164"/>
      <c r="AD814" s="164"/>
      <c r="AE814" s="164"/>
      <c r="AF814" s="164"/>
      <c r="AG814" s="164"/>
      <c r="AH814" s="164"/>
      <c r="AI814" s="164"/>
      <c r="AJ814" s="164" t="s">
        <v>20</v>
      </c>
      <c r="AK814" s="164"/>
      <c r="AL814" s="164"/>
      <c r="AM814" s="164"/>
      <c r="AN814" s="164"/>
      <c r="AO814" s="164"/>
      <c r="AP814" s="164"/>
      <c r="AQ814" s="164"/>
      <c r="AR814" s="164"/>
      <c r="AS814" s="164"/>
      <c r="AT814" s="164"/>
      <c r="AU814" s="164"/>
      <c r="AV814" s="164"/>
      <c r="AW814" s="164"/>
      <c r="AX814" s="164"/>
      <c r="AY814" s="164"/>
      <c r="AZ814" s="164"/>
      <c r="BA814" s="164"/>
      <c r="BB814" s="164"/>
      <c r="BC814" s="164" t="s">
        <v>20</v>
      </c>
      <c r="BD814" s="164"/>
      <c r="BE814" s="164"/>
    </row>
    <row r="815" spans="1:57" x14ac:dyDescent="0.25">
      <c r="A815" s="126" t="s">
        <v>2256</v>
      </c>
      <c r="B815" s="126"/>
      <c r="C815" s="126" t="s">
        <v>1865</v>
      </c>
      <c r="D815" s="126" t="s">
        <v>2257</v>
      </c>
      <c r="E815" s="126" t="s">
        <v>1866</v>
      </c>
      <c r="F815" s="127">
        <v>815</v>
      </c>
      <c r="G815" s="128" t="s">
        <v>331</v>
      </c>
      <c r="H815" s="129">
        <v>2</v>
      </c>
      <c r="I815" s="130">
        <v>30</v>
      </c>
      <c r="J815" s="130"/>
      <c r="K815" s="130"/>
      <c r="L815" s="131">
        <v>0</v>
      </c>
      <c r="M815" s="165" t="s">
        <v>1484</v>
      </c>
      <c r="N815" s="234">
        <v>75</v>
      </c>
      <c r="O815" s="162" t="s">
        <v>1604</v>
      </c>
      <c r="P815" s="132" t="s">
        <v>1600</v>
      </c>
      <c r="Q815" s="163" t="str">
        <f>MaBM</f>
        <v>KVSB</v>
      </c>
      <c r="R815" s="163" t="str">
        <f>MaKhoa</f>
        <v>KTVT</v>
      </c>
      <c r="S815" s="125" t="str">
        <f t="shared" si="15"/>
        <v>KTVT-KVSB</v>
      </c>
      <c r="T815" s="164"/>
      <c r="U815" s="164"/>
      <c r="V815" s="164"/>
      <c r="W815" s="164"/>
      <c r="X815" s="164"/>
      <c r="Y815" s="164"/>
      <c r="Z815" s="164"/>
      <c r="AA815" s="164"/>
      <c r="AB815" s="164"/>
      <c r="AC815" s="164"/>
      <c r="AD815" s="164"/>
      <c r="AE815" s="164"/>
      <c r="AF815" s="164"/>
      <c r="AG815" s="164"/>
      <c r="AH815" s="164"/>
      <c r="AI815" s="164"/>
      <c r="AJ815" s="164"/>
      <c r="AK815" s="164" t="s">
        <v>20</v>
      </c>
      <c r="AL815" s="164"/>
      <c r="AM815" s="164"/>
      <c r="AN815" s="164"/>
      <c r="AO815" s="164"/>
      <c r="AP815" s="164"/>
      <c r="AQ815" s="164"/>
      <c r="AR815" s="164"/>
      <c r="AS815" s="164"/>
      <c r="AT815" s="164"/>
      <c r="AU815" s="164"/>
      <c r="AV815" s="164"/>
      <c r="AW815" s="164"/>
      <c r="AX815" s="164"/>
      <c r="AY815" s="164"/>
      <c r="AZ815" s="164"/>
      <c r="BA815" s="164"/>
      <c r="BB815" s="164"/>
      <c r="BC815" s="164"/>
      <c r="BD815" s="164" t="s">
        <v>20</v>
      </c>
      <c r="BE815" s="164"/>
    </row>
    <row r="816" spans="1:57" ht="25.5" x14ac:dyDescent="0.25">
      <c r="A816" s="126" t="s">
        <v>2017</v>
      </c>
      <c r="B816" s="126"/>
      <c r="C816" s="126"/>
      <c r="D816" s="126"/>
      <c r="E816" s="126"/>
      <c r="F816" s="127">
        <v>905</v>
      </c>
      <c r="G816" s="128" t="s">
        <v>2018</v>
      </c>
      <c r="H816" s="129">
        <v>3</v>
      </c>
      <c r="I816" s="130">
        <v>45</v>
      </c>
      <c r="J816" s="130"/>
      <c r="K816" s="130"/>
      <c r="L816" s="131">
        <v>0</v>
      </c>
      <c r="M816" s="165" t="s">
        <v>1484</v>
      </c>
      <c r="N816" s="171">
        <f t="shared" si="16"/>
        <v>90</v>
      </c>
      <c r="O816" s="162" t="s">
        <v>1604</v>
      </c>
      <c r="P816" s="132" t="s">
        <v>1600</v>
      </c>
      <c r="Q816" s="163" t="str">
        <f>MaBM</f>
        <v>KVSB</v>
      </c>
      <c r="R816" s="163" t="str">
        <f>MaKhoa</f>
        <v>KTVT</v>
      </c>
      <c r="S816" s="125" t="str">
        <f t="shared" si="15"/>
        <v>KTVT-KVSB</v>
      </c>
      <c r="T816" s="164"/>
      <c r="U816" s="164"/>
      <c r="V816" s="164"/>
      <c r="W816" s="164"/>
      <c r="X816" s="164"/>
      <c r="Y816" s="164"/>
      <c r="Z816" s="164"/>
      <c r="AA816" s="164"/>
      <c r="AB816" s="164"/>
      <c r="AC816" s="164"/>
      <c r="AD816" s="164"/>
      <c r="AE816" s="164"/>
      <c r="AF816" s="164"/>
      <c r="AG816" s="164"/>
      <c r="AH816" s="164"/>
      <c r="AI816" s="164"/>
      <c r="AJ816" s="164"/>
      <c r="AK816" s="164"/>
      <c r="AL816" s="164" t="s">
        <v>20</v>
      </c>
      <c r="AM816" s="164"/>
      <c r="AN816" s="164"/>
      <c r="AO816" s="164"/>
      <c r="AP816" s="164"/>
      <c r="AQ816" s="164"/>
      <c r="AR816" s="164"/>
      <c r="AS816" s="164"/>
      <c r="AT816" s="164"/>
      <c r="AU816" s="164"/>
      <c r="AV816" s="164"/>
      <c r="AW816" s="164"/>
      <c r="AX816" s="164"/>
      <c r="AY816" s="164"/>
      <c r="AZ816" s="164"/>
      <c r="BA816" s="164"/>
      <c r="BB816" s="164"/>
      <c r="BC816" s="164"/>
      <c r="BD816" s="164"/>
      <c r="BE816" s="164"/>
    </row>
    <row r="817" spans="1:57" x14ac:dyDescent="0.25">
      <c r="A817" s="126" t="s">
        <v>935</v>
      </c>
      <c r="B817" s="126"/>
      <c r="C817" s="126"/>
      <c r="D817" s="126" t="s">
        <v>936</v>
      </c>
      <c r="E817" s="126"/>
      <c r="F817" s="127">
        <v>479</v>
      </c>
      <c r="G817" s="128" t="s">
        <v>937</v>
      </c>
      <c r="H817" s="129">
        <v>3</v>
      </c>
      <c r="I817" s="130">
        <v>45</v>
      </c>
      <c r="J817" s="130"/>
      <c r="K817" s="130"/>
      <c r="L817" s="131">
        <v>0</v>
      </c>
      <c r="M817" s="165" t="s">
        <v>1484</v>
      </c>
      <c r="N817" s="171">
        <f t="shared" si="16"/>
        <v>90</v>
      </c>
      <c r="O817" s="162" t="s">
        <v>1604</v>
      </c>
      <c r="P817" s="132" t="s">
        <v>1600</v>
      </c>
      <c r="Q817" s="163" t="str">
        <f>MaBM</f>
        <v>KVSB</v>
      </c>
      <c r="R817" s="163" t="str">
        <f>MaKhoa</f>
        <v>KTVT</v>
      </c>
      <c r="S817" s="125" t="str">
        <f t="shared" si="15"/>
        <v>KTVT-KVSB</v>
      </c>
      <c r="T817" s="164"/>
      <c r="U817" s="164"/>
      <c r="V817" s="164"/>
      <c r="W817" s="164"/>
      <c r="X817" s="164"/>
      <c r="Y817" s="164"/>
      <c r="Z817" s="164"/>
      <c r="AA817" s="164"/>
      <c r="AB817" s="164"/>
      <c r="AC817" s="164"/>
      <c r="AD817" s="164"/>
      <c r="AE817" s="164"/>
      <c r="AF817" s="164"/>
      <c r="AG817" s="164"/>
      <c r="AH817" s="164"/>
      <c r="AI817" s="164"/>
      <c r="AJ817" s="164"/>
      <c r="AK817" s="164" t="s">
        <v>20</v>
      </c>
      <c r="AL817" s="164"/>
      <c r="AM817" s="164"/>
      <c r="AN817" s="164"/>
      <c r="AO817" s="164"/>
      <c r="AP817" s="164"/>
      <c r="AQ817" s="164"/>
      <c r="AR817" s="164"/>
      <c r="AS817" s="164"/>
      <c r="AT817" s="164"/>
      <c r="AU817" s="164"/>
      <c r="AV817" s="164"/>
      <c r="AW817" s="164"/>
      <c r="AX817" s="164"/>
      <c r="AY817" s="164"/>
      <c r="AZ817" s="164"/>
      <c r="BA817" s="164"/>
      <c r="BB817" s="164"/>
      <c r="BC817" s="164"/>
      <c r="BD817" s="164" t="s">
        <v>20</v>
      </c>
      <c r="BE817" s="164"/>
    </row>
    <row r="818" spans="1:57" x14ac:dyDescent="0.25">
      <c r="A818" s="126" t="s">
        <v>977</v>
      </c>
      <c r="B818" s="126"/>
      <c r="C818" s="126"/>
      <c r="D818" s="126" t="s">
        <v>978</v>
      </c>
      <c r="E818" s="126"/>
      <c r="F818" s="127">
        <v>498</v>
      </c>
      <c r="G818" s="128" t="s">
        <v>979</v>
      </c>
      <c r="H818" s="129">
        <v>2</v>
      </c>
      <c r="I818" s="130">
        <v>30</v>
      </c>
      <c r="J818" s="130"/>
      <c r="K818" s="130"/>
      <c r="L818" s="131">
        <v>0</v>
      </c>
      <c r="M818" s="165" t="s">
        <v>1484</v>
      </c>
      <c r="N818" s="234">
        <v>75</v>
      </c>
      <c r="O818" s="162" t="s">
        <v>1604</v>
      </c>
      <c r="P818" s="132" t="s">
        <v>1600</v>
      </c>
      <c r="Q818" s="163" t="str">
        <f>MaBM</f>
        <v>KVSB</v>
      </c>
      <c r="R818" s="163" t="str">
        <f>MaKhoa</f>
        <v>KTVT</v>
      </c>
      <c r="S818" s="125" t="str">
        <f t="shared" si="15"/>
        <v>KTVT-KVSB</v>
      </c>
      <c r="T818" s="164"/>
      <c r="U818" s="164"/>
      <c r="V818" s="164"/>
      <c r="W818" s="164"/>
      <c r="X818" s="164"/>
      <c r="Y818" s="164"/>
      <c r="Z818" s="164"/>
      <c r="AA818" s="164"/>
      <c r="AB818" s="164"/>
      <c r="AC818" s="164"/>
      <c r="AD818" s="164"/>
      <c r="AE818" s="164"/>
      <c r="AF818" s="164"/>
      <c r="AG818" s="164"/>
      <c r="AH818" s="164"/>
      <c r="AI818" s="164"/>
      <c r="AJ818" s="164" t="s">
        <v>20</v>
      </c>
      <c r="AK818" s="164"/>
      <c r="AL818" s="164"/>
      <c r="AM818" s="164"/>
      <c r="AN818" s="164"/>
      <c r="AO818" s="164"/>
      <c r="AP818" s="164"/>
      <c r="AQ818" s="164"/>
      <c r="AR818" s="164"/>
      <c r="AS818" s="164"/>
      <c r="AT818" s="164"/>
      <c r="AU818" s="164"/>
      <c r="AV818" s="164"/>
      <c r="AW818" s="164"/>
      <c r="AX818" s="164"/>
      <c r="AY818" s="164"/>
      <c r="AZ818" s="164"/>
      <c r="BA818" s="164"/>
      <c r="BB818" s="164"/>
      <c r="BC818" s="164" t="s">
        <v>20</v>
      </c>
      <c r="BD818" s="164"/>
      <c r="BE818" s="164"/>
    </row>
    <row r="819" spans="1:57" x14ac:dyDescent="0.25">
      <c r="A819" s="126" t="s">
        <v>2044</v>
      </c>
      <c r="B819" s="126"/>
      <c r="C819" s="126"/>
      <c r="D819" s="126"/>
      <c r="E819" s="126"/>
      <c r="F819" s="127">
        <v>919</v>
      </c>
      <c r="G819" s="128" t="s">
        <v>2045</v>
      </c>
      <c r="H819" s="129">
        <v>3</v>
      </c>
      <c r="I819" s="130">
        <v>45</v>
      </c>
      <c r="J819" s="130"/>
      <c r="K819" s="130"/>
      <c r="L819" s="131">
        <v>0</v>
      </c>
      <c r="M819" s="165" t="s">
        <v>1484</v>
      </c>
      <c r="N819" s="171">
        <f t="shared" si="16"/>
        <v>90</v>
      </c>
      <c r="O819" s="162" t="s">
        <v>1604</v>
      </c>
      <c r="P819" s="132" t="s">
        <v>1600</v>
      </c>
      <c r="Q819" s="163" t="str">
        <f>MaBM</f>
        <v>KVSB</v>
      </c>
      <c r="R819" s="163" t="str">
        <f>MaKhoa</f>
        <v>KTVT</v>
      </c>
      <c r="S819" s="125" t="str">
        <f t="shared" si="15"/>
        <v>KTVT-KVSB</v>
      </c>
      <c r="T819" s="164"/>
      <c r="U819" s="164"/>
      <c r="V819" s="164"/>
      <c r="W819" s="164"/>
      <c r="X819" s="164"/>
      <c r="Y819" s="164"/>
      <c r="Z819" s="164"/>
      <c r="AA819" s="164"/>
      <c r="AB819" s="164"/>
      <c r="AC819" s="164"/>
      <c r="AD819" s="164"/>
      <c r="AE819" s="164"/>
      <c r="AF819" s="164"/>
      <c r="AG819" s="164"/>
      <c r="AH819" s="164"/>
      <c r="AI819" s="164"/>
      <c r="AJ819" s="164"/>
      <c r="AK819" s="164"/>
      <c r="AL819" s="164" t="s">
        <v>20</v>
      </c>
      <c r="AM819" s="164"/>
      <c r="AN819" s="164"/>
      <c r="AO819" s="164"/>
      <c r="AP819" s="164"/>
      <c r="AQ819" s="164"/>
      <c r="AR819" s="164"/>
      <c r="AS819" s="164"/>
      <c r="AT819" s="164"/>
      <c r="AU819" s="164"/>
      <c r="AV819" s="164"/>
      <c r="AW819" s="164"/>
      <c r="AX819" s="164"/>
      <c r="AY819" s="164"/>
      <c r="AZ819" s="164"/>
      <c r="BA819" s="164"/>
      <c r="BB819" s="164"/>
      <c r="BC819" s="164"/>
      <c r="BD819" s="164"/>
      <c r="BE819" s="164"/>
    </row>
    <row r="820" spans="1:57" ht="25.5" x14ac:dyDescent="0.25">
      <c r="A820" s="126" t="s">
        <v>1010</v>
      </c>
      <c r="B820" s="126"/>
      <c r="C820" s="126"/>
      <c r="D820" s="126" t="s">
        <v>1011</v>
      </c>
      <c r="E820" s="126"/>
      <c r="F820" s="127">
        <v>510</v>
      </c>
      <c r="G820" s="128" t="s">
        <v>1738</v>
      </c>
      <c r="H820" s="129">
        <v>3</v>
      </c>
      <c r="I820" s="130">
        <v>45</v>
      </c>
      <c r="J820" s="130"/>
      <c r="K820" s="130"/>
      <c r="L820" s="131">
        <v>0</v>
      </c>
      <c r="M820" s="165" t="s">
        <v>1484</v>
      </c>
      <c r="N820" s="171">
        <f t="shared" si="16"/>
        <v>90</v>
      </c>
      <c r="O820" s="162" t="s">
        <v>1604</v>
      </c>
      <c r="P820" s="132" t="s">
        <v>1600</v>
      </c>
      <c r="Q820" s="163" t="str">
        <f>MaBM</f>
        <v>KVSB</v>
      </c>
      <c r="R820" s="163" t="str">
        <f>MaKhoa</f>
        <v>KTVT</v>
      </c>
      <c r="S820" s="125" t="str">
        <f t="shared" si="15"/>
        <v>KTVT-KVSB</v>
      </c>
      <c r="T820" s="164"/>
      <c r="U820" s="164"/>
      <c r="V820" s="164"/>
      <c r="W820" s="164"/>
      <c r="X820" s="164"/>
      <c r="Y820" s="164"/>
      <c r="Z820" s="164"/>
      <c r="AA820" s="164"/>
      <c r="AB820" s="164"/>
      <c r="AC820" s="164"/>
      <c r="AD820" s="164"/>
      <c r="AE820" s="164"/>
      <c r="AF820" s="164"/>
      <c r="AG820" s="164"/>
      <c r="AH820" s="164"/>
      <c r="AI820" s="164"/>
      <c r="AJ820" s="164" t="s">
        <v>20</v>
      </c>
      <c r="AK820" s="164"/>
      <c r="AL820" s="164"/>
      <c r="AM820" s="164"/>
      <c r="AN820" s="164"/>
      <c r="AO820" s="164"/>
      <c r="AP820" s="164"/>
      <c r="AQ820" s="164"/>
      <c r="AR820" s="164"/>
      <c r="AS820" s="164"/>
      <c r="AT820" s="164"/>
      <c r="AU820" s="164"/>
      <c r="AV820" s="164"/>
      <c r="AW820" s="164"/>
      <c r="AX820" s="164"/>
      <c r="AY820" s="164"/>
      <c r="AZ820" s="164"/>
      <c r="BA820" s="164"/>
      <c r="BB820" s="164"/>
      <c r="BC820" s="164" t="s">
        <v>20</v>
      </c>
      <c r="BD820" s="164"/>
      <c r="BE820" s="164"/>
    </row>
    <row r="821" spans="1:57" x14ac:dyDescent="0.25">
      <c r="A821" s="126" t="s">
        <v>970</v>
      </c>
      <c r="B821" s="126" t="s">
        <v>1735</v>
      </c>
      <c r="C821" s="126" t="s">
        <v>970</v>
      </c>
      <c r="D821" s="126" t="s">
        <v>971</v>
      </c>
      <c r="E821" s="126" t="s">
        <v>971</v>
      </c>
      <c r="F821" s="127">
        <v>495</v>
      </c>
      <c r="G821" s="128" t="s">
        <v>972</v>
      </c>
      <c r="H821" s="129">
        <v>3</v>
      </c>
      <c r="I821" s="130">
        <v>45</v>
      </c>
      <c r="J821" s="130"/>
      <c r="K821" s="130"/>
      <c r="L821" s="131">
        <v>0</v>
      </c>
      <c r="M821" s="165" t="s">
        <v>1484</v>
      </c>
      <c r="N821" s="171">
        <f t="shared" si="16"/>
        <v>90</v>
      </c>
      <c r="O821" s="162" t="s">
        <v>1604</v>
      </c>
      <c r="P821" s="132" t="s">
        <v>1600</v>
      </c>
      <c r="Q821" s="163" t="str">
        <f>MaBM</f>
        <v>KVSB</v>
      </c>
      <c r="R821" s="163" t="str">
        <f>MaKhoa</f>
        <v>KTVT</v>
      </c>
      <c r="S821" s="125" t="str">
        <f t="shared" si="15"/>
        <v>KTVT-KVSB</v>
      </c>
      <c r="T821" s="164"/>
      <c r="U821" s="164"/>
      <c r="V821" s="164"/>
      <c r="W821" s="164"/>
      <c r="X821" s="164"/>
      <c r="Y821" s="164"/>
      <c r="Z821" s="164"/>
      <c r="AA821" s="164"/>
      <c r="AB821" s="164"/>
      <c r="AC821" s="164"/>
      <c r="AD821" s="164"/>
      <c r="AE821" s="164"/>
      <c r="AF821" s="164"/>
      <c r="AG821" s="164"/>
      <c r="AH821" s="164"/>
      <c r="AI821" s="164"/>
      <c r="AJ821" s="164"/>
      <c r="AK821" s="164" t="s">
        <v>20</v>
      </c>
      <c r="AL821" s="164"/>
      <c r="AM821" s="164"/>
      <c r="AN821" s="164"/>
      <c r="AO821" s="164"/>
      <c r="AP821" s="164"/>
      <c r="AQ821" s="164"/>
      <c r="AR821" s="164"/>
      <c r="AS821" s="164"/>
      <c r="AT821" s="164"/>
      <c r="AU821" s="164"/>
      <c r="AV821" s="164"/>
      <c r="AW821" s="164"/>
      <c r="AX821" s="164"/>
      <c r="AY821" s="164"/>
      <c r="AZ821" s="164"/>
      <c r="BA821" s="164"/>
      <c r="BB821" s="164"/>
      <c r="BC821" s="164"/>
      <c r="BD821" s="164" t="s">
        <v>20</v>
      </c>
      <c r="BE821" s="164"/>
    </row>
    <row r="822" spans="1:57" x14ac:dyDescent="0.25">
      <c r="A822" s="126" t="s">
        <v>1671</v>
      </c>
      <c r="B822" s="126"/>
      <c r="C822" s="126"/>
      <c r="D822" s="126"/>
      <c r="E822" s="126"/>
      <c r="F822" s="127">
        <v>191</v>
      </c>
      <c r="G822" s="128" t="s">
        <v>1672</v>
      </c>
      <c r="H822" s="129">
        <v>2</v>
      </c>
      <c r="I822" s="130">
        <v>30</v>
      </c>
      <c r="J822" s="130"/>
      <c r="K822" s="130"/>
      <c r="L822" s="131">
        <v>0</v>
      </c>
      <c r="M822" s="165" t="s">
        <v>1484</v>
      </c>
      <c r="N822" s="234">
        <v>75</v>
      </c>
      <c r="O822" s="162" t="s">
        <v>1604</v>
      </c>
      <c r="P822" s="132" t="s">
        <v>1600</v>
      </c>
      <c r="Q822" s="163" t="str">
        <f>MaBM</f>
        <v>KVSB</v>
      </c>
      <c r="R822" s="163" t="str">
        <f>MaKhoa</f>
        <v>KTVT</v>
      </c>
      <c r="S822" s="125" t="str">
        <f t="shared" si="15"/>
        <v>KTVT-KVSB</v>
      </c>
      <c r="T822" s="164"/>
      <c r="U822" s="164"/>
      <c r="V822" s="164"/>
      <c r="W822" s="164"/>
      <c r="X822" s="164"/>
      <c r="Y822" s="164"/>
      <c r="Z822" s="164"/>
      <c r="AA822" s="164"/>
      <c r="AB822" s="164"/>
      <c r="AC822" s="164"/>
      <c r="AD822" s="164"/>
      <c r="AE822" s="164"/>
      <c r="AF822" s="164"/>
      <c r="AG822" s="164"/>
      <c r="AH822" s="164"/>
      <c r="AI822" s="164"/>
      <c r="AJ822" s="164"/>
      <c r="AK822" s="164"/>
      <c r="AL822" s="164" t="s">
        <v>20</v>
      </c>
      <c r="AM822" s="164"/>
      <c r="AN822" s="164"/>
      <c r="AO822" s="164"/>
      <c r="AP822" s="164"/>
      <c r="AQ822" s="164"/>
      <c r="AR822" s="164"/>
      <c r="AS822" s="164"/>
      <c r="AT822" s="164"/>
      <c r="AU822" s="164"/>
      <c r="AV822" s="164"/>
      <c r="AW822" s="164"/>
      <c r="AX822" s="164"/>
      <c r="AY822" s="164"/>
      <c r="AZ822" s="164"/>
      <c r="BA822" s="164"/>
      <c r="BB822" s="164"/>
      <c r="BC822" s="164"/>
      <c r="BD822" s="164"/>
      <c r="BE822" s="164"/>
    </row>
    <row r="823" spans="1:57" x14ac:dyDescent="0.25">
      <c r="A823" s="126" t="s">
        <v>322</v>
      </c>
      <c r="B823" s="126"/>
      <c r="C823" s="126"/>
      <c r="D823" s="126" t="s">
        <v>323</v>
      </c>
      <c r="E823" s="126"/>
      <c r="F823" s="127">
        <v>145</v>
      </c>
      <c r="G823" s="128" t="s">
        <v>324</v>
      </c>
      <c r="H823" s="129">
        <v>2</v>
      </c>
      <c r="I823" s="130">
        <v>30</v>
      </c>
      <c r="J823" s="130"/>
      <c r="K823" s="130"/>
      <c r="L823" s="131">
        <v>0</v>
      </c>
      <c r="M823" s="165" t="s">
        <v>1484</v>
      </c>
      <c r="N823" s="234">
        <v>75</v>
      </c>
      <c r="O823" s="162" t="s">
        <v>1604</v>
      </c>
      <c r="P823" s="132" t="s">
        <v>1600</v>
      </c>
      <c r="Q823" s="163" t="str">
        <f>MaBM</f>
        <v>KVSB</v>
      </c>
      <c r="R823" s="163" t="str">
        <f>MaKhoa</f>
        <v>KTVT</v>
      </c>
      <c r="S823" s="125" t="str">
        <f t="shared" si="15"/>
        <v>KTVT-KVSB</v>
      </c>
      <c r="T823" s="164"/>
      <c r="U823" s="164"/>
      <c r="V823" s="164"/>
      <c r="W823" s="164"/>
      <c r="X823" s="164"/>
      <c r="Y823" s="164"/>
      <c r="Z823" s="164"/>
      <c r="AA823" s="164"/>
      <c r="AB823" s="164"/>
      <c r="AC823" s="164"/>
      <c r="AD823" s="164"/>
      <c r="AE823" s="164"/>
      <c r="AF823" s="164"/>
      <c r="AG823" s="164"/>
      <c r="AH823" s="164"/>
      <c r="AI823" s="164"/>
      <c r="AJ823" s="164"/>
      <c r="AK823" s="164" t="s">
        <v>20</v>
      </c>
      <c r="AL823" s="164"/>
      <c r="AM823" s="164"/>
      <c r="AN823" s="164"/>
      <c r="AO823" s="164"/>
      <c r="AP823" s="164"/>
      <c r="AQ823" s="164"/>
      <c r="AR823" s="164"/>
      <c r="AS823" s="164"/>
      <c r="AT823" s="164"/>
      <c r="AU823" s="164"/>
      <c r="AV823" s="164"/>
      <c r="AW823" s="164"/>
      <c r="AX823" s="164"/>
      <c r="AY823" s="164"/>
      <c r="AZ823" s="164"/>
      <c r="BA823" s="164"/>
      <c r="BB823" s="164"/>
      <c r="BC823" s="164"/>
      <c r="BD823" s="164" t="s">
        <v>20</v>
      </c>
      <c r="BE823" s="164"/>
    </row>
    <row r="824" spans="1:57" x14ac:dyDescent="0.25">
      <c r="A824" s="126" t="s">
        <v>1227</v>
      </c>
      <c r="B824" s="126" t="s">
        <v>1227</v>
      </c>
      <c r="C824" s="126" t="s">
        <v>1227</v>
      </c>
      <c r="D824" s="126" t="s">
        <v>1228</v>
      </c>
      <c r="E824" s="126"/>
      <c r="F824" s="127">
        <v>611</v>
      </c>
      <c r="G824" s="128" t="s">
        <v>1229</v>
      </c>
      <c r="H824" s="129">
        <v>2</v>
      </c>
      <c r="I824" s="130">
        <v>30</v>
      </c>
      <c r="J824" s="130"/>
      <c r="K824" s="130"/>
      <c r="L824" s="131">
        <v>0</v>
      </c>
      <c r="M824" s="165" t="s">
        <v>1484</v>
      </c>
      <c r="N824" s="234">
        <v>75</v>
      </c>
      <c r="O824" s="162" t="s">
        <v>1604</v>
      </c>
      <c r="P824" s="132" t="s">
        <v>1600</v>
      </c>
      <c r="Q824" s="163" t="str">
        <f>MaBM</f>
        <v>KVSB</v>
      </c>
      <c r="R824" s="163" t="str">
        <f>MaKhoa</f>
        <v>KTVT</v>
      </c>
      <c r="S824" s="125" t="str">
        <f t="shared" si="15"/>
        <v>KTVT-KVSB</v>
      </c>
      <c r="T824" s="164"/>
      <c r="U824" s="164"/>
      <c r="V824" s="164"/>
      <c r="W824" s="164"/>
      <c r="X824" s="164"/>
      <c r="Y824" s="164"/>
      <c r="Z824" s="164"/>
      <c r="AA824" s="164"/>
      <c r="AB824" s="164"/>
      <c r="AC824" s="164"/>
      <c r="AD824" s="164"/>
      <c r="AE824" s="164"/>
      <c r="AF824" s="164"/>
      <c r="AG824" s="164"/>
      <c r="AH824" s="164"/>
      <c r="AI824" s="164"/>
      <c r="AJ824" s="164"/>
      <c r="AK824" s="164" t="s">
        <v>21</v>
      </c>
      <c r="AL824" s="164"/>
      <c r="AM824" s="164"/>
      <c r="AN824" s="164"/>
      <c r="AO824" s="164"/>
      <c r="AP824" s="164"/>
      <c r="AQ824" s="164"/>
      <c r="AR824" s="164"/>
      <c r="AS824" s="164"/>
      <c r="AT824" s="164"/>
      <c r="AU824" s="164"/>
      <c r="AV824" s="164"/>
      <c r="AW824" s="164"/>
      <c r="AX824" s="164"/>
      <c r="AY824" s="164"/>
      <c r="AZ824" s="164"/>
      <c r="BA824" s="164"/>
      <c r="BB824" s="164"/>
      <c r="BC824" s="164"/>
      <c r="BD824" s="164" t="s">
        <v>21</v>
      </c>
      <c r="BE824" s="164"/>
    </row>
    <row r="825" spans="1:57" x14ac:dyDescent="0.25">
      <c r="A825" s="126" t="s">
        <v>1234</v>
      </c>
      <c r="B825" s="126" t="s">
        <v>1234</v>
      </c>
      <c r="C825" s="126" t="s">
        <v>1234</v>
      </c>
      <c r="D825" s="126" t="s">
        <v>1235</v>
      </c>
      <c r="E825" s="126"/>
      <c r="F825" s="127">
        <v>615</v>
      </c>
      <c r="G825" s="128" t="s">
        <v>1762</v>
      </c>
      <c r="H825" s="129">
        <v>2</v>
      </c>
      <c r="I825" s="130">
        <v>30</v>
      </c>
      <c r="J825" s="130"/>
      <c r="K825" s="130"/>
      <c r="L825" s="131">
        <v>0</v>
      </c>
      <c r="M825" s="165" t="s">
        <v>1484</v>
      </c>
      <c r="N825" s="234">
        <v>75</v>
      </c>
      <c r="O825" s="162" t="s">
        <v>1604</v>
      </c>
      <c r="P825" s="132" t="s">
        <v>1600</v>
      </c>
      <c r="Q825" s="163" t="str">
        <f>MaBM</f>
        <v>KVSB</v>
      </c>
      <c r="R825" s="163" t="str">
        <f>MaKhoa</f>
        <v>KTVT</v>
      </c>
      <c r="S825" s="125" t="str">
        <f t="shared" si="15"/>
        <v>KTVT-KVSB</v>
      </c>
      <c r="T825" s="164"/>
      <c r="U825" s="164"/>
      <c r="V825" s="164"/>
      <c r="W825" s="164"/>
      <c r="X825" s="164"/>
      <c r="Y825" s="164"/>
      <c r="Z825" s="164"/>
      <c r="AA825" s="164"/>
      <c r="AB825" s="164"/>
      <c r="AC825" s="164"/>
      <c r="AD825" s="164"/>
      <c r="AE825" s="164"/>
      <c r="AF825" s="164"/>
      <c r="AG825" s="164"/>
      <c r="AH825" s="164"/>
      <c r="AI825" s="164"/>
      <c r="AJ825" s="164" t="s">
        <v>21</v>
      </c>
      <c r="AK825" s="164" t="s">
        <v>21</v>
      </c>
      <c r="AL825" s="164"/>
      <c r="AM825" s="164"/>
      <c r="AN825" s="164"/>
      <c r="AO825" s="164"/>
      <c r="AP825" s="164"/>
      <c r="AQ825" s="164"/>
      <c r="AR825" s="164"/>
      <c r="AS825" s="164"/>
      <c r="AT825" s="164"/>
      <c r="AU825" s="164"/>
      <c r="AV825" s="164"/>
      <c r="AW825" s="164"/>
      <c r="AX825" s="164"/>
      <c r="AY825" s="164"/>
      <c r="AZ825" s="164"/>
      <c r="BA825" s="164"/>
      <c r="BB825" s="164"/>
      <c r="BC825" s="164" t="s">
        <v>21</v>
      </c>
      <c r="BD825" s="164"/>
      <c r="BE825" s="164"/>
    </row>
    <row r="826" spans="1:57" x14ac:dyDescent="0.25">
      <c r="A826" s="126" t="s">
        <v>2034</v>
      </c>
      <c r="B826" s="126"/>
      <c r="C826" s="126"/>
      <c r="D826" s="126"/>
      <c r="E826" s="126"/>
      <c r="F826" s="127">
        <v>914</v>
      </c>
      <c r="G826" s="128" t="s">
        <v>2035</v>
      </c>
      <c r="H826" s="129">
        <v>3</v>
      </c>
      <c r="I826" s="130">
        <v>45</v>
      </c>
      <c r="J826" s="130"/>
      <c r="K826" s="130"/>
      <c r="L826" s="131">
        <v>0</v>
      </c>
      <c r="M826" s="165" t="s">
        <v>1484</v>
      </c>
      <c r="N826" s="171">
        <f t="shared" si="16"/>
        <v>90</v>
      </c>
      <c r="O826" s="162" t="s">
        <v>1604</v>
      </c>
      <c r="P826" s="132" t="s">
        <v>1600</v>
      </c>
      <c r="Q826" s="163" t="str">
        <f>MaBM</f>
        <v>KVSB</v>
      </c>
      <c r="R826" s="163" t="str">
        <f>MaKhoa</f>
        <v>KTVT</v>
      </c>
      <c r="S826" s="125" t="str">
        <f t="shared" si="15"/>
        <v>KTVT-KVSB</v>
      </c>
      <c r="T826" s="164"/>
      <c r="U826" s="164"/>
      <c r="V826" s="164"/>
      <c r="W826" s="164"/>
      <c r="X826" s="164"/>
      <c r="Y826" s="164"/>
      <c r="Z826" s="164"/>
      <c r="AA826" s="164"/>
      <c r="AB826" s="164"/>
      <c r="AC826" s="164"/>
      <c r="AD826" s="164"/>
      <c r="AE826" s="164"/>
      <c r="AF826" s="164"/>
      <c r="AG826" s="164"/>
      <c r="AH826" s="164"/>
      <c r="AI826" s="164"/>
      <c r="AJ826" s="164"/>
      <c r="AK826" s="164"/>
      <c r="AL826" s="164" t="s">
        <v>20</v>
      </c>
      <c r="AM826" s="164"/>
      <c r="AN826" s="164"/>
      <c r="AO826" s="164"/>
      <c r="AP826" s="164"/>
      <c r="AQ826" s="164"/>
      <c r="AR826" s="164"/>
      <c r="AS826" s="164"/>
      <c r="AT826" s="164"/>
      <c r="AU826" s="164"/>
      <c r="AV826" s="164"/>
      <c r="AW826" s="164"/>
      <c r="AX826" s="164"/>
      <c r="AY826" s="164"/>
      <c r="AZ826" s="164"/>
      <c r="BA826" s="164"/>
      <c r="BB826" s="164"/>
      <c r="BC826" s="164"/>
      <c r="BD826" s="164"/>
      <c r="BE826" s="164"/>
    </row>
    <row r="827" spans="1:57" x14ac:dyDescent="0.25">
      <c r="A827" s="126" t="s">
        <v>2032</v>
      </c>
      <c r="B827" s="126"/>
      <c r="C827" s="126"/>
      <c r="D827" s="126"/>
      <c r="E827" s="126"/>
      <c r="F827" s="127">
        <v>913</v>
      </c>
      <c r="G827" s="128" t="s">
        <v>2033</v>
      </c>
      <c r="H827" s="129">
        <v>3</v>
      </c>
      <c r="I827" s="130">
        <v>45</v>
      </c>
      <c r="J827" s="130"/>
      <c r="K827" s="130"/>
      <c r="L827" s="131">
        <v>0</v>
      </c>
      <c r="M827" s="165" t="s">
        <v>1484</v>
      </c>
      <c r="N827" s="171">
        <f t="shared" si="16"/>
        <v>90</v>
      </c>
      <c r="O827" s="162" t="s">
        <v>1604</v>
      </c>
      <c r="P827" s="132" t="s">
        <v>1600</v>
      </c>
      <c r="Q827" s="163" t="str">
        <f>MaBM</f>
        <v>KVSB</v>
      </c>
      <c r="R827" s="163" t="str">
        <f>MaKhoa</f>
        <v>KTVT</v>
      </c>
      <c r="S827" s="125" t="str">
        <f t="shared" si="15"/>
        <v>KTVT-KVSB</v>
      </c>
      <c r="T827" s="164"/>
      <c r="U827" s="164"/>
      <c r="V827" s="164"/>
      <c r="W827" s="164"/>
      <c r="X827" s="164"/>
      <c r="Y827" s="164"/>
      <c r="Z827" s="164"/>
      <c r="AA827" s="164"/>
      <c r="AB827" s="164"/>
      <c r="AC827" s="164"/>
      <c r="AD827" s="164"/>
      <c r="AE827" s="164"/>
      <c r="AF827" s="164"/>
      <c r="AG827" s="164"/>
      <c r="AH827" s="164"/>
      <c r="AI827" s="164"/>
      <c r="AJ827" s="164"/>
      <c r="AK827" s="164"/>
      <c r="AL827" s="164" t="s">
        <v>20</v>
      </c>
      <c r="AM827" s="164"/>
      <c r="AN827" s="164"/>
      <c r="AO827" s="164"/>
      <c r="AP827" s="164"/>
      <c r="AQ827" s="164"/>
      <c r="AR827" s="164"/>
      <c r="AS827" s="164"/>
      <c r="AT827" s="164"/>
      <c r="AU827" s="164"/>
      <c r="AV827" s="164"/>
      <c r="AW827" s="164"/>
      <c r="AX827" s="164"/>
      <c r="AY827" s="164"/>
      <c r="AZ827" s="164"/>
      <c r="BA827" s="164"/>
      <c r="BB827" s="164"/>
      <c r="BC827" s="164"/>
      <c r="BD827" s="164"/>
      <c r="BE827" s="164"/>
    </row>
    <row r="828" spans="1:57" x14ac:dyDescent="0.25">
      <c r="A828" s="126" t="s">
        <v>2025</v>
      </c>
      <c r="B828" s="126"/>
      <c r="C828" s="126"/>
      <c r="D828" s="126"/>
      <c r="E828" s="126"/>
      <c r="F828" s="127">
        <v>909</v>
      </c>
      <c r="G828" s="128" t="s">
        <v>2026</v>
      </c>
      <c r="H828" s="129">
        <v>3</v>
      </c>
      <c r="I828" s="130">
        <v>45</v>
      </c>
      <c r="J828" s="130"/>
      <c r="K828" s="130"/>
      <c r="L828" s="131">
        <v>0</v>
      </c>
      <c r="M828" s="165" t="s">
        <v>1484</v>
      </c>
      <c r="N828" s="171">
        <f t="shared" si="16"/>
        <v>90</v>
      </c>
      <c r="O828" s="162" t="s">
        <v>1604</v>
      </c>
      <c r="P828" s="132" t="s">
        <v>1600</v>
      </c>
      <c r="Q828" s="163" t="str">
        <f>MaBM</f>
        <v>KVSB</v>
      </c>
      <c r="R828" s="163" t="str">
        <f>MaKhoa</f>
        <v>KTVT</v>
      </c>
      <c r="S828" s="125" t="str">
        <f t="shared" si="15"/>
        <v>KTVT-KVSB</v>
      </c>
      <c r="T828" s="164"/>
      <c r="U828" s="164"/>
      <c r="V828" s="164"/>
      <c r="W828" s="164"/>
      <c r="X828" s="164"/>
      <c r="Y828" s="164"/>
      <c r="Z828" s="164"/>
      <c r="AA828" s="164"/>
      <c r="AB828" s="164"/>
      <c r="AC828" s="164"/>
      <c r="AD828" s="164"/>
      <c r="AE828" s="164"/>
      <c r="AF828" s="164"/>
      <c r="AG828" s="164"/>
      <c r="AH828" s="164"/>
      <c r="AI828" s="164"/>
      <c r="AJ828" s="164"/>
      <c r="AK828" s="164"/>
      <c r="AL828" s="164" t="s">
        <v>20</v>
      </c>
      <c r="AM828" s="164"/>
      <c r="AN828" s="164"/>
      <c r="AO828" s="164"/>
      <c r="AP828" s="164"/>
      <c r="AQ828" s="164"/>
      <c r="AR828" s="164"/>
      <c r="AS828" s="164"/>
      <c r="AT828" s="164"/>
      <c r="AU828" s="164"/>
      <c r="AV828" s="164"/>
      <c r="AW828" s="164"/>
      <c r="AX828" s="164"/>
      <c r="AY828" s="164"/>
      <c r="AZ828" s="164"/>
      <c r="BA828" s="164"/>
      <c r="BB828" s="164"/>
      <c r="BC828" s="164"/>
      <c r="BD828" s="164"/>
      <c r="BE828" s="164"/>
    </row>
    <row r="829" spans="1:57" x14ac:dyDescent="0.25">
      <c r="A829" s="126" t="s">
        <v>953</v>
      </c>
      <c r="B829" s="126"/>
      <c r="C829" s="126"/>
      <c r="D829" s="126" t="s">
        <v>954</v>
      </c>
      <c r="E829" s="126"/>
      <c r="F829" s="127">
        <v>487</v>
      </c>
      <c r="G829" s="128" t="s">
        <v>955</v>
      </c>
      <c r="H829" s="129">
        <v>3</v>
      </c>
      <c r="I829" s="130">
        <v>30</v>
      </c>
      <c r="J829" s="130">
        <v>30</v>
      </c>
      <c r="K829" s="130"/>
      <c r="L829" s="131">
        <v>0</v>
      </c>
      <c r="M829" s="263" t="s">
        <v>1511</v>
      </c>
      <c r="N829" s="171"/>
      <c r="O829" s="162" t="s">
        <v>1604</v>
      </c>
      <c r="P829" s="132" t="s">
        <v>1600</v>
      </c>
      <c r="Q829" s="163" t="str">
        <f>MaBM</f>
        <v>KVSB</v>
      </c>
      <c r="R829" s="163" t="str">
        <f>MaKhoa</f>
        <v>KTVT</v>
      </c>
      <c r="S829" s="125" t="str">
        <f t="shared" si="15"/>
        <v>KTVT-KVSB</v>
      </c>
      <c r="T829" s="164"/>
      <c r="U829" s="164"/>
      <c r="V829" s="164"/>
      <c r="W829" s="164"/>
      <c r="X829" s="164"/>
      <c r="Y829" s="164"/>
      <c r="Z829" s="164"/>
      <c r="AA829" s="164"/>
      <c r="AB829" s="164"/>
      <c r="AC829" s="164"/>
      <c r="AD829" s="164"/>
      <c r="AE829" s="164"/>
      <c r="AF829" s="164"/>
      <c r="AG829" s="164"/>
      <c r="AH829" s="164"/>
      <c r="AI829" s="164"/>
      <c r="AJ829" s="164"/>
      <c r="AK829" s="164" t="s">
        <v>20</v>
      </c>
      <c r="AL829" s="164"/>
      <c r="AM829" s="164"/>
      <c r="AN829" s="164"/>
      <c r="AO829" s="164"/>
      <c r="AP829" s="164"/>
      <c r="AQ829" s="164"/>
      <c r="AR829" s="164"/>
      <c r="AS829" s="164"/>
      <c r="AT829" s="164"/>
      <c r="AU829" s="164"/>
      <c r="AV829" s="164"/>
      <c r="AW829" s="164"/>
      <c r="AX829" s="164"/>
      <c r="AY829" s="164"/>
      <c r="AZ829" s="164"/>
      <c r="BA829" s="164"/>
      <c r="BB829" s="164"/>
      <c r="BC829" s="164"/>
      <c r="BD829" s="164" t="s">
        <v>20</v>
      </c>
      <c r="BE829" s="164"/>
    </row>
    <row r="830" spans="1:57" x14ac:dyDescent="0.25">
      <c r="A830" s="126" t="s">
        <v>332</v>
      </c>
      <c r="B830" s="126"/>
      <c r="C830" s="126"/>
      <c r="D830" s="126" t="s">
        <v>333</v>
      </c>
      <c r="E830" s="126"/>
      <c r="F830" s="127">
        <v>149</v>
      </c>
      <c r="G830" s="128" t="s">
        <v>262</v>
      </c>
      <c r="H830" s="129">
        <v>3</v>
      </c>
      <c r="I830" s="130">
        <v>45</v>
      </c>
      <c r="J830" s="130"/>
      <c r="K830" s="130"/>
      <c r="L830" s="131">
        <v>0</v>
      </c>
      <c r="M830" s="165" t="s">
        <v>1484</v>
      </c>
      <c r="N830" s="171">
        <f t="shared" si="16"/>
        <v>90</v>
      </c>
      <c r="O830" s="162" t="s">
        <v>1604</v>
      </c>
      <c r="P830" s="132" t="s">
        <v>1600</v>
      </c>
      <c r="Q830" s="163" t="str">
        <f>MaBM</f>
        <v>KVSB</v>
      </c>
      <c r="R830" s="163" t="str">
        <f>MaKhoa</f>
        <v>KTVT</v>
      </c>
      <c r="S830" s="125" t="str">
        <f t="shared" si="15"/>
        <v>KTVT-KVSB</v>
      </c>
      <c r="T830" s="164"/>
      <c r="U830" s="164"/>
      <c r="V830" s="164"/>
      <c r="W830" s="164"/>
      <c r="X830" s="164"/>
      <c r="Y830" s="164"/>
      <c r="Z830" s="164"/>
      <c r="AA830" s="164"/>
      <c r="AB830" s="164"/>
      <c r="AC830" s="164"/>
      <c r="AD830" s="164"/>
      <c r="AE830" s="164"/>
      <c r="AF830" s="164"/>
      <c r="AG830" s="164"/>
      <c r="AH830" s="164"/>
      <c r="AI830" s="164"/>
      <c r="AJ830" s="164"/>
      <c r="AK830" s="164" t="s">
        <v>20</v>
      </c>
      <c r="AL830" s="164"/>
      <c r="AM830" s="164"/>
      <c r="AN830" s="164"/>
      <c r="AO830" s="164"/>
      <c r="AP830" s="164"/>
      <c r="AQ830" s="164"/>
      <c r="AR830" s="164"/>
      <c r="AS830" s="164"/>
      <c r="AT830" s="164"/>
      <c r="AU830" s="164"/>
      <c r="AV830" s="164"/>
      <c r="AW830" s="164"/>
      <c r="AX830" s="164"/>
      <c r="AY830" s="164"/>
      <c r="AZ830" s="164"/>
      <c r="BA830" s="164"/>
      <c r="BB830" s="164"/>
      <c r="BC830" s="164"/>
      <c r="BD830" s="164" t="s">
        <v>20</v>
      </c>
      <c r="BE830" s="164"/>
    </row>
    <row r="831" spans="1:57" x14ac:dyDescent="0.25">
      <c r="A831" s="126"/>
      <c r="B831" s="126"/>
      <c r="C831" s="126" t="s">
        <v>2009</v>
      </c>
      <c r="D831" s="126"/>
      <c r="E831" s="126"/>
      <c r="F831" s="127">
        <v>900</v>
      </c>
      <c r="G831" s="128" t="s">
        <v>262</v>
      </c>
      <c r="H831" s="129">
        <v>2</v>
      </c>
      <c r="I831" s="130">
        <v>30</v>
      </c>
      <c r="J831" s="130"/>
      <c r="K831" s="130"/>
      <c r="L831" s="131">
        <v>0</v>
      </c>
      <c r="M831" s="165" t="s">
        <v>1484</v>
      </c>
      <c r="N831" s="234">
        <v>75</v>
      </c>
      <c r="O831" s="162" t="s">
        <v>1604</v>
      </c>
      <c r="P831" s="132" t="s">
        <v>1600</v>
      </c>
      <c r="Q831" s="163" t="str">
        <f>MaBM</f>
        <v>KVSB</v>
      </c>
      <c r="R831" s="163" t="str">
        <f>MaKhoa</f>
        <v>KTVT</v>
      </c>
      <c r="S831" s="125" t="str">
        <f t="shared" si="15"/>
        <v>KTVT-KVSB</v>
      </c>
      <c r="T831" s="164"/>
      <c r="U831" s="164"/>
      <c r="V831" s="164"/>
      <c r="W831" s="164"/>
      <c r="X831" s="164"/>
      <c r="Y831" s="164"/>
      <c r="Z831" s="164"/>
      <c r="AA831" s="164"/>
      <c r="AB831" s="164"/>
      <c r="AC831" s="164"/>
      <c r="AD831" s="164"/>
      <c r="AE831" s="164"/>
      <c r="AF831" s="164"/>
      <c r="AG831" s="164"/>
      <c r="AH831" s="164"/>
      <c r="AI831" s="164"/>
      <c r="AJ831" s="164"/>
      <c r="AK831" s="164"/>
      <c r="AL831" s="164"/>
      <c r="AM831" s="164"/>
      <c r="AN831" s="164"/>
      <c r="AO831" s="164"/>
      <c r="AP831" s="164"/>
      <c r="AQ831" s="164"/>
      <c r="AR831" s="164"/>
      <c r="AS831" s="164"/>
      <c r="AT831" s="164"/>
      <c r="AU831" s="164"/>
      <c r="AV831" s="164"/>
      <c r="AW831" s="164"/>
      <c r="AX831" s="164"/>
      <c r="AY831" s="164"/>
      <c r="AZ831" s="164"/>
      <c r="BA831" s="164"/>
      <c r="BB831" s="164"/>
      <c r="BC831" s="164"/>
      <c r="BD831" s="164"/>
      <c r="BE831" s="164"/>
    </row>
    <row r="832" spans="1:57" x14ac:dyDescent="0.25">
      <c r="A832" s="126" t="s">
        <v>2038</v>
      </c>
      <c r="B832" s="126"/>
      <c r="C832" s="126"/>
      <c r="D832" s="126"/>
      <c r="E832" s="126"/>
      <c r="F832" s="127">
        <v>916</v>
      </c>
      <c r="G832" s="128" t="s">
        <v>2039</v>
      </c>
      <c r="H832" s="129">
        <v>3</v>
      </c>
      <c r="I832" s="130">
        <v>45</v>
      </c>
      <c r="J832" s="130"/>
      <c r="K832" s="130"/>
      <c r="L832" s="131">
        <v>0</v>
      </c>
      <c r="M832" s="165" t="s">
        <v>1484</v>
      </c>
      <c r="N832" s="171">
        <f t="shared" si="16"/>
        <v>90</v>
      </c>
      <c r="O832" s="162" t="s">
        <v>1604</v>
      </c>
      <c r="P832" s="132" t="s">
        <v>1600</v>
      </c>
      <c r="Q832" s="163" t="str">
        <f>MaBM</f>
        <v>KVSB</v>
      </c>
      <c r="R832" s="163" t="str">
        <f>MaKhoa</f>
        <v>KTVT</v>
      </c>
      <c r="S832" s="125" t="str">
        <f t="shared" si="15"/>
        <v>KTVT-KVSB</v>
      </c>
      <c r="T832" s="164"/>
      <c r="U832" s="164"/>
      <c r="V832" s="164"/>
      <c r="W832" s="164"/>
      <c r="X832" s="164"/>
      <c r="Y832" s="164"/>
      <c r="Z832" s="164"/>
      <c r="AA832" s="164"/>
      <c r="AB832" s="164"/>
      <c r="AC832" s="164"/>
      <c r="AD832" s="164"/>
      <c r="AE832" s="164"/>
      <c r="AF832" s="164"/>
      <c r="AG832" s="164"/>
      <c r="AH832" s="164"/>
      <c r="AI832" s="164"/>
      <c r="AJ832" s="164"/>
      <c r="AK832" s="164"/>
      <c r="AL832" s="164" t="s">
        <v>20</v>
      </c>
      <c r="AM832" s="164"/>
      <c r="AN832" s="164"/>
      <c r="AO832" s="164"/>
      <c r="AP832" s="164"/>
      <c r="AQ832" s="164"/>
      <c r="AR832" s="164"/>
      <c r="AS832" s="164"/>
      <c r="AT832" s="164"/>
      <c r="AU832" s="164"/>
      <c r="AV832" s="164"/>
      <c r="AW832" s="164"/>
      <c r="AX832" s="164"/>
      <c r="AY832" s="164"/>
      <c r="AZ832" s="164"/>
      <c r="BA832" s="164"/>
      <c r="BB832" s="164"/>
      <c r="BC832" s="164"/>
      <c r="BD832" s="164"/>
      <c r="BE832" s="164"/>
    </row>
    <row r="833" spans="1:57" x14ac:dyDescent="0.25">
      <c r="A833" s="126" t="s">
        <v>1002</v>
      </c>
      <c r="B833" s="126"/>
      <c r="C833" s="126"/>
      <c r="D833" s="126" t="s">
        <v>1003</v>
      </c>
      <c r="E833" s="126"/>
      <c r="F833" s="127">
        <v>507</v>
      </c>
      <c r="G833" s="128" t="s">
        <v>1004</v>
      </c>
      <c r="H833" s="129">
        <v>3</v>
      </c>
      <c r="I833" s="130">
        <v>45</v>
      </c>
      <c r="J833" s="130"/>
      <c r="K833" s="130"/>
      <c r="L833" s="131">
        <v>0</v>
      </c>
      <c r="M833" s="165" t="s">
        <v>1484</v>
      </c>
      <c r="N833" s="171">
        <f t="shared" si="16"/>
        <v>90</v>
      </c>
      <c r="O833" s="162" t="s">
        <v>1604</v>
      </c>
      <c r="P833" s="132" t="s">
        <v>1600</v>
      </c>
      <c r="Q833" s="163" t="str">
        <f>MaBM</f>
        <v>KVSB</v>
      </c>
      <c r="R833" s="163" t="str">
        <f>MaKhoa</f>
        <v>KTVT</v>
      </c>
      <c r="S833" s="125" t="str">
        <f t="shared" si="15"/>
        <v>KTVT-KVSB</v>
      </c>
      <c r="T833" s="164"/>
      <c r="U833" s="164"/>
      <c r="V833" s="164"/>
      <c r="W833" s="164"/>
      <c r="X833" s="164"/>
      <c r="Y833" s="164"/>
      <c r="Z833" s="164"/>
      <c r="AA833" s="164"/>
      <c r="AB833" s="164"/>
      <c r="AC833" s="164"/>
      <c r="AD833" s="164"/>
      <c r="AE833" s="164"/>
      <c r="AF833" s="164"/>
      <c r="AG833" s="164"/>
      <c r="AH833" s="164"/>
      <c r="AI833" s="164"/>
      <c r="AJ833" s="164" t="s">
        <v>20</v>
      </c>
      <c r="AK833" s="164"/>
      <c r="AL833" s="164"/>
      <c r="AM833" s="164"/>
      <c r="AN833" s="164"/>
      <c r="AO833" s="164"/>
      <c r="AP833" s="164"/>
      <c r="AQ833" s="164"/>
      <c r="AR833" s="164"/>
      <c r="AS833" s="164"/>
      <c r="AT833" s="164"/>
      <c r="AU833" s="164"/>
      <c r="AV833" s="164"/>
      <c r="AW833" s="164"/>
      <c r="AX833" s="164"/>
      <c r="AY833" s="164"/>
      <c r="AZ833" s="164"/>
      <c r="BA833" s="164"/>
      <c r="BB833" s="164"/>
      <c r="BC833" s="164" t="s">
        <v>20</v>
      </c>
      <c r="BD833" s="164"/>
      <c r="BE833" s="164"/>
    </row>
    <row r="834" spans="1:57" x14ac:dyDescent="0.25">
      <c r="A834" s="126"/>
      <c r="B834" s="126" t="s">
        <v>1929</v>
      </c>
      <c r="C834" s="126"/>
      <c r="D834" s="126"/>
      <c r="E834" s="126"/>
      <c r="F834" s="127">
        <v>852</v>
      </c>
      <c r="G834" s="128" t="s">
        <v>949</v>
      </c>
      <c r="H834" s="129">
        <v>3</v>
      </c>
      <c r="I834" s="130">
        <v>45</v>
      </c>
      <c r="J834" s="130"/>
      <c r="K834" s="130"/>
      <c r="L834" s="131">
        <v>0</v>
      </c>
      <c r="M834" s="165" t="s">
        <v>1484</v>
      </c>
      <c r="N834" s="171">
        <f t="shared" si="16"/>
        <v>90</v>
      </c>
      <c r="O834" s="162" t="s">
        <v>1604</v>
      </c>
      <c r="P834" s="132" t="s">
        <v>1600</v>
      </c>
      <c r="Q834" s="163" t="str">
        <f>MaBM</f>
        <v>KVSB</v>
      </c>
      <c r="R834" s="163" t="str">
        <f>MaKhoa</f>
        <v>KTVT</v>
      </c>
      <c r="S834" s="125" t="str">
        <f t="shared" si="15"/>
        <v>KTVT-KVSB</v>
      </c>
      <c r="T834" s="164"/>
      <c r="U834" s="164"/>
      <c r="V834" s="164"/>
      <c r="W834" s="164"/>
      <c r="X834" s="164"/>
      <c r="Y834" s="164"/>
      <c r="Z834" s="164"/>
      <c r="AA834" s="164"/>
      <c r="AB834" s="164"/>
      <c r="AC834" s="164"/>
      <c r="AD834" s="164"/>
      <c r="AE834" s="164"/>
      <c r="AF834" s="164"/>
      <c r="AG834" s="164"/>
      <c r="AH834" s="164"/>
      <c r="AI834" s="164"/>
      <c r="AJ834" s="164"/>
      <c r="AK834" s="164"/>
      <c r="AL834" s="164"/>
      <c r="AM834" s="164"/>
      <c r="AN834" s="164"/>
      <c r="AO834" s="164"/>
      <c r="AP834" s="164"/>
      <c r="AQ834" s="164"/>
      <c r="AR834" s="164"/>
      <c r="AS834" s="164"/>
      <c r="AT834" s="164"/>
      <c r="AU834" s="164"/>
      <c r="AV834" s="164"/>
      <c r="AW834" s="164"/>
      <c r="AX834" s="164"/>
      <c r="AY834" s="164"/>
      <c r="AZ834" s="164"/>
      <c r="BA834" s="164"/>
      <c r="BB834" s="164"/>
      <c r="BC834" s="164"/>
      <c r="BD834" s="164"/>
      <c r="BE834" s="164"/>
    </row>
    <row r="835" spans="1:57" x14ac:dyDescent="0.25">
      <c r="A835" s="126" t="s">
        <v>938</v>
      </c>
      <c r="B835" s="126"/>
      <c r="C835" s="126"/>
      <c r="D835" s="126" t="s">
        <v>939</v>
      </c>
      <c r="E835" s="126"/>
      <c r="F835" s="127">
        <v>480</v>
      </c>
      <c r="G835" s="128" t="s">
        <v>940</v>
      </c>
      <c r="H835" s="129">
        <v>3</v>
      </c>
      <c r="I835" s="130">
        <v>45</v>
      </c>
      <c r="J835" s="130"/>
      <c r="K835" s="130"/>
      <c r="L835" s="131">
        <v>0</v>
      </c>
      <c r="M835" s="165" t="s">
        <v>1484</v>
      </c>
      <c r="N835" s="171">
        <f t="shared" si="16"/>
        <v>90</v>
      </c>
      <c r="O835" s="162" t="s">
        <v>1604</v>
      </c>
      <c r="P835" s="132" t="s">
        <v>1600</v>
      </c>
      <c r="Q835" s="163" t="str">
        <f>MaBM</f>
        <v>KVSB</v>
      </c>
      <c r="R835" s="163" t="str">
        <f>MaKhoa</f>
        <v>KTVT</v>
      </c>
      <c r="S835" s="125" t="str">
        <f t="shared" si="15"/>
        <v>KTVT-KVSB</v>
      </c>
      <c r="T835" s="164"/>
      <c r="U835" s="164"/>
      <c r="V835" s="164"/>
      <c r="W835" s="164"/>
      <c r="X835" s="164"/>
      <c r="Y835" s="164"/>
      <c r="Z835" s="164"/>
      <c r="AA835" s="164"/>
      <c r="AB835" s="164"/>
      <c r="AC835" s="164"/>
      <c r="AD835" s="164"/>
      <c r="AE835" s="164"/>
      <c r="AF835" s="164"/>
      <c r="AG835" s="164"/>
      <c r="AH835" s="164"/>
      <c r="AI835" s="164"/>
      <c r="AJ835" s="164"/>
      <c r="AK835" s="164" t="s">
        <v>20</v>
      </c>
      <c r="AL835" s="164"/>
      <c r="AM835" s="164"/>
      <c r="AN835" s="164"/>
      <c r="AO835" s="164"/>
      <c r="AP835" s="164"/>
      <c r="AQ835" s="164"/>
      <c r="AR835" s="164"/>
      <c r="AS835" s="164"/>
      <c r="AT835" s="164"/>
      <c r="AU835" s="164"/>
      <c r="AV835" s="164"/>
      <c r="AW835" s="164"/>
      <c r="AX835" s="164"/>
      <c r="AY835" s="164"/>
      <c r="AZ835" s="164"/>
      <c r="BA835" s="164"/>
      <c r="BB835" s="164"/>
      <c r="BC835" s="164"/>
      <c r="BD835" s="164" t="s">
        <v>20</v>
      </c>
      <c r="BE835" s="164"/>
    </row>
    <row r="836" spans="1:57" x14ac:dyDescent="0.25">
      <c r="A836" s="126"/>
      <c r="B836" s="126"/>
      <c r="C836" s="126" t="s">
        <v>1861</v>
      </c>
      <c r="D836" s="126"/>
      <c r="E836" s="126"/>
      <c r="F836" s="127">
        <v>812</v>
      </c>
      <c r="G836" s="128" t="s">
        <v>940</v>
      </c>
      <c r="H836" s="129">
        <v>2</v>
      </c>
      <c r="I836" s="130">
        <v>30</v>
      </c>
      <c r="J836" s="130"/>
      <c r="K836" s="130"/>
      <c r="L836" s="131">
        <v>0</v>
      </c>
      <c r="M836" s="165" t="s">
        <v>1484</v>
      </c>
      <c r="N836" s="174">
        <v>90</v>
      </c>
      <c r="O836" s="162" t="s">
        <v>1604</v>
      </c>
      <c r="P836" s="132" t="s">
        <v>1600</v>
      </c>
      <c r="Q836" s="163" t="str">
        <f>MaBM</f>
        <v>KVSB</v>
      </c>
      <c r="R836" s="163" t="str">
        <f>MaKhoa</f>
        <v>KTVT</v>
      </c>
      <c r="S836" s="125" t="str">
        <f t="shared" si="15"/>
        <v>KTVT-KVSB</v>
      </c>
      <c r="T836" s="164"/>
      <c r="U836" s="164"/>
      <c r="V836" s="164"/>
      <c r="W836" s="164"/>
      <c r="X836" s="164"/>
      <c r="Y836" s="164"/>
      <c r="Z836" s="164"/>
      <c r="AA836" s="164"/>
      <c r="AB836" s="164"/>
      <c r="AC836" s="164"/>
      <c r="AD836" s="164"/>
      <c r="AE836" s="164"/>
      <c r="AF836" s="164"/>
      <c r="AG836" s="164"/>
      <c r="AH836" s="164"/>
      <c r="AI836" s="164"/>
      <c r="AJ836" s="164"/>
      <c r="AK836" s="164"/>
      <c r="AL836" s="164"/>
      <c r="AM836" s="164"/>
      <c r="AN836" s="164"/>
      <c r="AO836" s="164"/>
      <c r="AP836" s="164"/>
      <c r="AQ836" s="164"/>
      <c r="AR836" s="164"/>
      <c r="AS836" s="164"/>
      <c r="AT836" s="164"/>
      <c r="AU836" s="164"/>
      <c r="AV836" s="164"/>
      <c r="AW836" s="164"/>
      <c r="AX836" s="164"/>
      <c r="AY836" s="164"/>
      <c r="AZ836" s="164"/>
      <c r="BA836" s="164"/>
      <c r="BB836" s="164"/>
      <c r="BC836" s="164"/>
      <c r="BD836" s="164"/>
      <c r="BE836" s="164"/>
    </row>
    <row r="837" spans="1:57" x14ac:dyDescent="0.25">
      <c r="A837" s="126"/>
      <c r="B837" s="126"/>
      <c r="C837" s="126"/>
      <c r="D837" s="126"/>
      <c r="E837" s="126" t="s">
        <v>1927</v>
      </c>
      <c r="F837" s="127">
        <v>849</v>
      </c>
      <c r="G837" s="128" t="s">
        <v>940</v>
      </c>
      <c r="H837" s="129">
        <v>2</v>
      </c>
      <c r="I837" s="130">
        <v>30</v>
      </c>
      <c r="J837" s="130"/>
      <c r="K837" s="130"/>
      <c r="L837" s="131">
        <v>0</v>
      </c>
      <c r="M837" s="165" t="s">
        <v>1484</v>
      </c>
      <c r="N837" s="174">
        <v>90</v>
      </c>
      <c r="O837" s="162" t="s">
        <v>1604</v>
      </c>
      <c r="P837" s="132" t="s">
        <v>1600</v>
      </c>
      <c r="Q837" s="163" t="str">
        <f>MaBM</f>
        <v>KVSB</v>
      </c>
      <c r="R837" s="163" t="str">
        <f>MaKhoa</f>
        <v>KTVT</v>
      </c>
      <c r="S837" s="125" t="str">
        <f t="shared" si="15"/>
        <v>KTVT-KVSB</v>
      </c>
      <c r="T837" s="164"/>
      <c r="U837" s="164"/>
      <c r="V837" s="164"/>
      <c r="W837" s="164"/>
      <c r="X837" s="164"/>
      <c r="Y837" s="164"/>
      <c r="Z837" s="164"/>
      <c r="AA837" s="164"/>
      <c r="AB837" s="164"/>
      <c r="AC837" s="164"/>
      <c r="AD837" s="164"/>
      <c r="AE837" s="164"/>
      <c r="AF837" s="164"/>
      <c r="AG837" s="164"/>
      <c r="AH837" s="164"/>
      <c r="AI837" s="164"/>
      <c r="AJ837" s="164"/>
      <c r="AK837" s="164"/>
      <c r="AL837" s="164"/>
      <c r="AM837" s="164"/>
      <c r="AN837" s="164"/>
      <c r="AO837" s="164"/>
      <c r="AP837" s="164"/>
      <c r="AQ837" s="164"/>
      <c r="AR837" s="164"/>
      <c r="AS837" s="164"/>
      <c r="AT837" s="164"/>
      <c r="AU837" s="164"/>
      <c r="AV837" s="164"/>
      <c r="AW837" s="164"/>
      <c r="AX837" s="164"/>
      <c r="AY837" s="164"/>
      <c r="AZ837" s="164"/>
      <c r="BA837" s="164"/>
      <c r="BB837" s="164"/>
      <c r="BC837" s="164"/>
      <c r="BD837" s="164"/>
      <c r="BE837" s="164"/>
    </row>
    <row r="838" spans="1:57" x14ac:dyDescent="0.25">
      <c r="A838" s="126" t="s">
        <v>941</v>
      </c>
      <c r="B838" s="126"/>
      <c r="C838" s="126"/>
      <c r="D838" s="126" t="s">
        <v>944</v>
      </c>
      <c r="E838" s="126"/>
      <c r="F838" s="127">
        <v>481</v>
      </c>
      <c r="G838" s="128" t="s">
        <v>943</v>
      </c>
      <c r="H838" s="129">
        <v>4</v>
      </c>
      <c r="I838" s="130">
        <v>60</v>
      </c>
      <c r="J838" s="130"/>
      <c r="K838" s="130"/>
      <c r="L838" s="131">
        <v>0</v>
      </c>
      <c r="M838" s="161" t="s">
        <v>1511</v>
      </c>
      <c r="N838" s="171"/>
      <c r="O838" s="162" t="s">
        <v>1604</v>
      </c>
      <c r="P838" s="132" t="s">
        <v>1600</v>
      </c>
      <c r="Q838" s="163" t="str">
        <f>MaBM</f>
        <v>KVSB</v>
      </c>
      <c r="R838" s="163" t="str">
        <f>MaKhoa</f>
        <v>KTVT</v>
      </c>
      <c r="S838" s="125" t="str">
        <f t="shared" si="15"/>
        <v>KTVT-KVSB</v>
      </c>
      <c r="T838" s="164"/>
      <c r="U838" s="164"/>
      <c r="V838" s="164"/>
      <c r="W838" s="164"/>
      <c r="X838" s="164"/>
      <c r="Y838" s="164"/>
      <c r="Z838" s="164"/>
      <c r="AA838" s="164"/>
      <c r="AB838" s="164"/>
      <c r="AC838" s="164"/>
      <c r="AD838" s="164"/>
      <c r="AE838" s="164"/>
      <c r="AF838" s="164"/>
      <c r="AG838" s="164"/>
      <c r="AH838" s="164"/>
      <c r="AI838" s="164"/>
      <c r="AJ838" s="164"/>
      <c r="AK838" s="164" t="s">
        <v>20</v>
      </c>
      <c r="AL838" s="164"/>
      <c r="AM838" s="164"/>
      <c r="AN838" s="164"/>
      <c r="AO838" s="164"/>
      <c r="AP838" s="164"/>
      <c r="AQ838" s="164"/>
      <c r="AR838" s="164"/>
      <c r="AS838" s="164"/>
      <c r="AT838" s="164"/>
      <c r="AU838" s="164"/>
      <c r="AV838" s="164"/>
      <c r="AW838" s="164"/>
      <c r="AX838" s="164"/>
      <c r="AY838" s="164"/>
      <c r="AZ838" s="164"/>
      <c r="BA838" s="164"/>
      <c r="BB838" s="164"/>
      <c r="BC838" s="164"/>
      <c r="BD838" s="164" t="s">
        <v>20</v>
      </c>
      <c r="BE838" s="164"/>
    </row>
    <row r="839" spans="1:57" x14ac:dyDescent="0.25">
      <c r="A839" s="126"/>
      <c r="B839" s="126" t="s">
        <v>942</v>
      </c>
      <c r="C839" s="126" t="s">
        <v>1724</v>
      </c>
      <c r="D839" s="126"/>
      <c r="E839" s="126"/>
      <c r="F839" s="127">
        <v>482</v>
      </c>
      <c r="G839" s="128" t="s">
        <v>943</v>
      </c>
      <c r="H839" s="129">
        <v>2</v>
      </c>
      <c r="I839" s="130">
        <v>30</v>
      </c>
      <c r="J839" s="130"/>
      <c r="K839" s="130"/>
      <c r="L839" s="131">
        <v>0</v>
      </c>
      <c r="M839" s="165" t="s">
        <v>1484</v>
      </c>
      <c r="N839" s="174">
        <v>90</v>
      </c>
      <c r="O839" s="162" t="s">
        <v>1604</v>
      </c>
      <c r="P839" s="132" t="s">
        <v>1600</v>
      </c>
      <c r="Q839" s="163" t="str">
        <f>MaBM</f>
        <v>KVSB</v>
      </c>
      <c r="R839" s="163" t="str">
        <f>MaKhoa</f>
        <v>KTVT</v>
      </c>
      <c r="S839" s="125" t="str">
        <f t="shared" si="15"/>
        <v>KTVT-KVSB</v>
      </c>
      <c r="T839" s="164"/>
      <c r="U839" s="164"/>
      <c r="V839" s="164"/>
      <c r="W839" s="164"/>
      <c r="X839" s="164"/>
      <c r="Y839" s="164"/>
      <c r="Z839" s="164"/>
      <c r="AA839" s="164"/>
      <c r="AB839" s="164"/>
      <c r="AC839" s="164"/>
      <c r="AD839" s="164"/>
      <c r="AE839" s="164"/>
      <c r="AF839" s="164"/>
      <c r="AG839" s="164"/>
      <c r="AH839" s="164"/>
      <c r="AI839" s="164"/>
      <c r="AJ839" s="164"/>
      <c r="AK839" s="164"/>
      <c r="AL839" s="164"/>
      <c r="AM839" s="164"/>
      <c r="AN839" s="164"/>
      <c r="AO839" s="164"/>
      <c r="AP839" s="164"/>
      <c r="AQ839" s="164"/>
      <c r="AR839" s="164"/>
      <c r="AS839" s="164"/>
      <c r="AT839" s="164"/>
      <c r="AU839" s="164"/>
      <c r="AV839" s="164"/>
      <c r="AW839" s="164"/>
      <c r="AX839" s="164"/>
      <c r="AY839" s="164"/>
      <c r="AZ839" s="164"/>
      <c r="BA839" s="164"/>
      <c r="BB839" s="164"/>
      <c r="BC839" s="164"/>
      <c r="BD839" s="164"/>
      <c r="BE839" s="164"/>
    </row>
    <row r="840" spans="1:57" x14ac:dyDescent="0.25">
      <c r="A840" s="126"/>
      <c r="B840" s="126"/>
      <c r="C840" s="126"/>
      <c r="D840" s="126"/>
      <c r="E840" s="126" t="s">
        <v>945</v>
      </c>
      <c r="F840" s="127">
        <v>850</v>
      </c>
      <c r="G840" s="128" t="s">
        <v>943</v>
      </c>
      <c r="H840" s="129">
        <v>2</v>
      </c>
      <c r="I840" s="130">
        <v>30</v>
      </c>
      <c r="J840" s="130"/>
      <c r="K840" s="130"/>
      <c r="L840" s="131">
        <v>0</v>
      </c>
      <c r="M840" s="165" t="s">
        <v>1484</v>
      </c>
      <c r="N840" s="174">
        <v>90</v>
      </c>
      <c r="O840" s="162" t="s">
        <v>1604</v>
      </c>
      <c r="P840" s="132" t="s">
        <v>1600</v>
      </c>
      <c r="Q840" s="163" t="str">
        <f>MaBM</f>
        <v>KVSB</v>
      </c>
      <c r="R840" s="163" t="str">
        <f>MaKhoa</f>
        <v>KTVT</v>
      </c>
      <c r="S840" s="125" t="str">
        <f t="shared" si="15"/>
        <v>KTVT-KVSB</v>
      </c>
      <c r="T840" s="164"/>
      <c r="U840" s="164"/>
      <c r="V840" s="164"/>
      <c r="W840" s="164"/>
      <c r="X840" s="164"/>
      <c r="Y840" s="164"/>
      <c r="Z840" s="164"/>
      <c r="AA840" s="164"/>
      <c r="AB840" s="164"/>
      <c r="AC840" s="164"/>
      <c r="AD840" s="164"/>
      <c r="AE840" s="164"/>
      <c r="AF840" s="164"/>
      <c r="AG840" s="164"/>
      <c r="AH840" s="164"/>
      <c r="AI840" s="164"/>
      <c r="AJ840" s="164"/>
      <c r="AK840" s="164"/>
      <c r="AL840" s="164"/>
      <c r="AM840" s="164"/>
      <c r="AN840" s="164"/>
      <c r="AO840" s="164"/>
      <c r="AP840" s="164"/>
      <c r="AQ840" s="164"/>
      <c r="AR840" s="164"/>
      <c r="AS840" s="164"/>
      <c r="AT840" s="164"/>
      <c r="AU840" s="164"/>
      <c r="AV840" s="164"/>
      <c r="AW840" s="164"/>
      <c r="AX840" s="164"/>
      <c r="AY840" s="164"/>
      <c r="AZ840" s="164"/>
      <c r="BA840" s="164"/>
      <c r="BB840" s="164"/>
      <c r="BC840" s="164"/>
      <c r="BD840" s="164"/>
      <c r="BE840" s="164"/>
    </row>
    <row r="841" spans="1:57" x14ac:dyDescent="0.25">
      <c r="A841" s="126" t="s">
        <v>946</v>
      </c>
      <c r="B841" s="126" t="s">
        <v>1730</v>
      </c>
      <c r="C841" s="126" t="s">
        <v>946</v>
      </c>
      <c r="D841" s="126" t="s">
        <v>947</v>
      </c>
      <c r="E841" s="126" t="s">
        <v>947</v>
      </c>
      <c r="F841" s="127">
        <v>485</v>
      </c>
      <c r="G841" s="128" t="s">
        <v>948</v>
      </c>
      <c r="H841" s="129">
        <v>2</v>
      </c>
      <c r="I841" s="130">
        <v>30</v>
      </c>
      <c r="J841" s="130"/>
      <c r="K841" s="130"/>
      <c r="L841" s="131">
        <v>0</v>
      </c>
      <c r="M841" s="165" t="s">
        <v>1484</v>
      </c>
      <c r="N841" s="234">
        <v>75</v>
      </c>
      <c r="O841" s="162" t="s">
        <v>1604</v>
      </c>
      <c r="P841" s="132" t="s">
        <v>1600</v>
      </c>
      <c r="Q841" s="163" t="str">
        <f>MaBM</f>
        <v>KVSB</v>
      </c>
      <c r="R841" s="163" t="str">
        <f>MaKhoa</f>
        <v>KTVT</v>
      </c>
      <c r="S841" s="125" t="str">
        <f t="shared" si="15"/>
        <v>KTVT-KVSB</v>
      </c>
      <c r="T841" s="164"/>
      <c r="U841" s="164"/>
      <c r="V841" s="164"/>
      <c r="W841" s="164"/>
      <c r="X841" s="164"/>
      <c r="Y841" s="164"/>
      <c r="Z841" s="164"/>
      <c r="AA841" s="164"/>
      <c r="AB841" s="164"/>
      <c r="AC841" s="164"/>
      <c r="AD841" s="164"/>
      <c r="AE841" s="164"/>
      <c r="AF841" s="164"/>
      <c r="AG841" s="164"/>
      <c r="AH841" s="164"/>
      <c r="AI841" s="164"/>
      <c r="AJ841" s="164"/>
      <c r="AK841" s="164" t="s">
        <v>20</v>
      </c>
      <c r="AL841" s="164"/>
      <c r="AM841" s="164"/>
      <c r="AN841" s="164"/>
      <c r="AO841" s="164"/>
      <c r="AP841" s="164"/>
      <c r="AQ841" s="164"/>
      <c r="AR841" s="164"/>
      <c r="AS841" s="164"/>
      <c r="AT841" s="164"/>
      <c r="AU841" s="164"/>
      <c r="AV841" s="164"/>
      <c r="AW841" s="164"/>
      <c r="AX841" s="164"/>
      <c r="AY841" s="164"/>
      <c r="AZ841" s="164"/>
      <c r="BA841" s="164"/>
      <c r="BB841" s="164"/>
      <c r="BC841" s="164"/>
      <c r="BD841" s="164" t="s">
        <v>20</v>
      </c>
      <c r="BE841" s="164"/>
    </row>
    <row r="842" spans="1:57" x14ac:dyDescent="0.25">
      <c r="A842" s="126" t="s">
        <v>1005</v>
      </c>
      <c r="B842" s="126"/>
      <c r="C842" s="126"/>
      <c r="D842" s="126" t="s">
        <v>1006</v>
      </c>
      <c r="E842" s="126"/>
      <c r="F842" s="127">
        <v>508</v>
      </c>
      <c r="G842" s="128" t="s">
        <v>1007</v>
      </c>
      <c r="H842" s="129">
        <v>3</v>
      </c>
      <c r="I842" s="130">
        <v>45</v>
      </c>
      <c r="J842" s="130"/>
      <c r="K842" s="130"/>
      <c r="L842" s="131">
        <v>0</v>
      </c>
      <c r="M842" s="165" t="s">
        <v>1484</v>
      </c>
      <c r="N842" s="171">
        <f t="shared" si="16"/>
        <v>90</v>
      </c>
      <c r="O842" s="162" t="s">
        <v>1604</v>
      </c>
      <c r="P842" s="132" t="s">
        <v>1600</v>
      </c>
      <c r="Q842" s="163" t="str">
        <f>MaBM</f>
        <v>KVSB</v>
      </c>
      <c r="R842" s="163" t="str">
        <f>MaKhoa</f>
        <v>KTVT</v>
      </c>
      <c r="S842" s="125" t="str">
        <f t="shared" ref="S842:S905" si="17">+R842&amp;"-"&amp;Q842</f>
        <v>KTVT-KVSB</v>
      </c>
      <c r="T842" s="164"/>
      <c r="U842" s="164"/>
      <c r="V842" s="164"/>
      <c r="W842" s="164"/>
      <c r="X842" s="164"/>
      <c r="Y842" s="164"/>
      <c r="Z842" s="164"/>
      <c r="AA842" s="164"/>
      <c r="AB842" s="164"/>
      <c r="AC842" s="164"/>
      <c r="AD842" s="164"/>
      <c r="AE842" s="164"/>
      <c r="AF842" s="164"/>
      <c r="AG842" s="164"/>
      <c r="AH842" s="164"/>
      <c r="AI842" s="164"/>
      <c r="AJ842" s="164" t="s">
        <v>20</v>
      </c>
      <c r="AK842" s="164"/>
      <c r="AL842" s="164"/>
      <c r="AM842" s="164"/>
      <c r="AN842" s="164"/>
      <c r="AO842" s="164"/>
      <c r="AP842" s="164"/>
      <c r="AQ842" s="164"/>
      <c r="AR842" s="164"/>
      <c r="AS842" s="164"/>
      <c r="AT842" s="164"/>
      <c r="AU842" s="164"/>
      <c r="AV842" s="164"/>
      <c r="AW842" s="164"/>
      <c r="AX842" s="164"/>
      <c r="AY842" s="164"/>
      <c r="AZ842" s="164"/>
      <c r="BA842" s="164"/>
      <c r="BB842" s="164"/>
      <c r="BC842" s="164" t="s">
        <v>20</v>
      </c>
      <c r="BD842" s="164"/>
      <c r="BE842" s="164"/>
    </row>
    <row r="843" spans="1:57" x14ac:dyDescent="0.25">
      <c r="A843" s="126"/>
      <c r="B843" s="126" t="s">
        <v>1008</v>
      </c>
      <c r="C843" s="126"/>
      <c r="D843" s="126"/>
      <c r="E843" s="126"/>
      <c r="F843" s="127">
        <v>856</v>
      </c>
      <c r="G843" s="128" t="s">
        <v>1007</v>
      </c>
      <c r="H843" s="129">
        <v>2</v>
      </c>
      <c r="I843" s="130">
        <v>30</v>
      </c>
      <c r="J843" s="130"/>
      <c r="K843" s="130"/>
      <c r="L843" s="131">
        <v>0</v>
      </c>
      <c r="M843" s="165" t="s">
        <v>1484</v>
      </c>
      <c r="N843" s="234">
        <v>75</v>
      </c>
      <c r="O843" s="162" t="s">
        <v>1604</v>
      </c>
      <c r="P843" s="132" t="s">
        <v>1600</v>
      </c>
      <c r="Q843" s="163" t="str">
        <f>MaBM</f>
        <v>KVSB</v>
      </c>
      <c r="R843" s="163" t="str">
        <f>MaKhoa</f>
        <v>KTVT</v>
      </c>
      <c r="S843" s="125" t="str">
        <f t="shared" si="17"/>
        <v>KTVT-KVSB</v>
      </c>
      <c r="T843" s="164"/>
      <c r="U843" s="164"/>
      <c r="V843" s="164"/>
      <c r="W843" s="164"/>
      <c r="X843" s="164"/>
      <c r="Y843" s="164"/>
      <c r="Z843" s="164"/>
      <c r="AA843" s="164"/>
      <c r="AB843" s="164"/>
      <c r="AC843" s="164"/>
      <c r="AD843" s="164"/>
      <c r="AE843" s="164"/>
      <c r="AF843" s="164"/>
      <c r="AG843" s="164"/>
      <c r="AH843" s="164"/>
      <c r="AI843" s="164"/>
      <c r="AJ843" s="164"/>
      <c r="AK843" s="164"/>
      <c r="AL843" s="164"/>
      <c r="AM843" s="164"/>
      <c r="AN843" s="164"/>
      <c r="AO843" s="164"/>
      <c r="AP843" s="164"/>
      <c r="AQ843" s="164"/>
      <c r="AR843" s="164"/>
      <c r="AS843" s="164"/>
      <c r="AT843" s="164"/>
      <c r="AU843" s="164"/>
      <c r="AV843" s="164"/>
      <c r="AW843" s="164"/>
      <c r="AX843" s="164"/>
      <c r="AY843" s="164"/>
      <c r="AZ843" s="164"/>
      <c r="BA843" s="164"/>
      <c r="BB843" s="164"/>
      <c r="BC843" s="164"/>
      <c r="BD843" s="164"/>
      <c r="BE843" s="164"/>
    </row>
    <row r="844" spans="1:57" x14ac:dyDescent="0.25">
      <c r="A844" s="126" t="s">
        <v>980</v>
      </c>
      <c r="B844" s="126"/>
      <c r="C844" s="126"/>
      <c r="D844" s="126" t="s">
        <v>981</v>
      </c>
      <c r="E844" s="126"/>
      <c r="F844" s="127">
        <v>499</v>
      </c>
      <c r="G844" s="128" t="s">
        <v>982</v>
      </c>
      <c r="H844" s="129">
        <v>3</v>
      </c>
      <c r="I844" s="130">
        <v>45</v>
      </c>
      <c r="J844" s="130"/>
      <c r="K844" s="130"/>
      <c r="L844" s="131">
        <v>0</v>
      </c>
      <c r="M844" s="165" t="s">
        <v>1484</v>
      </c>
      <c r="N844" s="171">
        <f t="shared" si="16"/>
        <v>90</v>
      </c>
      <c r="O844" s="162" t="s">
        <v>1604</v>
      </c>
      <c r="P844" s="132" t="s">
        <v>1600</v>
      </c>
      <c r="Q844" s="163" t="str">
        <f>MaBM</f>
        <v>KVSB</v>
      </c>
      <c r="R844" s="163" t="str">
        <f>MaKhoa</f>
        <v>KTVT</v>
      </c>
      <c r="S844" s="125" t="str">
        <f t="shared" si="17"/>
        <v>KTVT-KVSB</v>
      </c>
      <c r="T844" s="164"/>
      <c r="U844" s="164"/>
      <c r="V844" s="164"/>
      <c r="W844" s="164"/>
      <c r="X844" s="164"/>
      <c r="Y844" s="164"/>
      <c r="Z844" s="164"/>
      <c r="AA844" s="164"/>
      <c r="AB844" s="164"/>
      <c r="AC844" s="164"/>
      <c r="AD844" s="164"/>
      <c r="AE844" s="164"/>
      <c r="AF844" s="164"/>
      <c r="AG844" s="164"/>
      <c r="AH844" s="164"/>
      <c r="AI844" s="164"/>
      <c r="AJ844" s="164" t="s">
        <v>20</v>
      </c>
      <c r="AK844" s="164"/>
      <c r="AL844" s="164"/>
      <c r="AM844" s="164"/>
      <c r="AN844" s="164"/>
      <c r="AO844" s="164"/>
      <c r="AP844" s="164"/>
      <c r="AQ844" s="164"/>
      <c r="AR844" s="164"/>
      <c r="AS844" s="164"/>
      <c r="AT844" s="164"/>
      <c r="AU844" s="164"/>
      <c r="AV844" s="164"/>
      <c r="AW844" s="164"/>
      <c r="AX844" s="164"/>
      <c r="AY844" s="164"/>
      <c r="AZ844" s="164"/>
      <c r="BA844" s="164"/>
      <c r="BB844" s="164"/>
      <c r="BC844" s="164" t="s">
        <v>20</v>
      </c>
      <c r="BD844" s="164"/>
      <c r="BE844" s="164"/>
    </row>
    <row r="845" spans="1:57" x14ac:dyDescent="0.25">
      <c r="A845" s="126"/>
      <c r="B845" s="126" t="s">
        <v>985</v>
      </c>
      <c r="C845" s="126"/>
      <c r="D845" s="126"/>
      <c r="E845" s="126"/>
      <c r="F845" s="127">
        <v>853</v>
      </c>
      <c r="G845" s="128" t="s">
        <v>982</v>
      </c>
      <c r="H845" s="129">
        <v>2</v>
      </c>
      <c r="I845" s="130">
        <v>30</v>
      </c>
      <c r="J845" s="130"/>
      <c r="K845" s="130"/>
      <c r="L845" s="131">
        <v>0</v>
      </c>
      <c r="M845" s="165" t="s">
        <v>1484</v>
      </c>
      <c r="N845" s="234">
        <v>75</v>
      </c>
      <c r="O845" s="162" t="s">
        <v>1604</v>
      </c>
      <c r="P845" s="132" t="s">
        <v>1600</v>
      </c>
      <c r="Q845" s="163" t="str">
        <f>MaBM</f>
        <v>KVSB</v>
      </c>
      <c r="R845" s="163" t="str">
        <f>MaKhoa</f>
        <v>KTVT</v>
      </c>
      <c r="S845" s="125" t="str">
        <f t="shared" si="17"/>
        <v>KTVT-KVSB</v>
      </c>
      <c r="T845" s="164"/>
      <c r="U845" s="164"/>
      <c r="V845" s="164"/>
      <c r="W845" s="164"/>
      <c r="X845" s="164"/>
      <c r="Y845" s="164"/>
      <c r="Z845" s="164"/>
      <c r="AA845" s="164"/>
      <c r="AB845" s="164"/>
      <c r="AC845" s="164"/>
      <c r="AD845" s="164"/>
      <c r="AE845" s="164"/>
      <c r="AF845" s="164"/>
      <c r="AG845" s="164"/>
      <c r="AH845" s="164"/>
      <c r="AI845" s="164"/>
      <c r="AJ845" s="164"/>
      <c r="AK845" s="164"/>
      <c r="AL845" s="164"/>
      <c r="AM845" s="164"/>
      <c r="AN845" s="164"/>
      <c r="AO845" s="164"/>
      <c r="AP845" s="164"/>
      <c r="AQ845" s="164"/>
      <c r="AR845" s="164"/>
      <c r="AS845" s="164"/>
      <c r="AT845" s="164"/>
      <c r="AU845" s="164"/>
      <c r="AV845" s="164"/>
      <c r="AW845" s="164"/>
      <c r="AX845" s="164"/>
      <c r="AY845" s="164"/>
      <c r="AZ845" s="164"/>
      <c r="BA845" s="164"/>
      <c r="BB845" s="164"/>
      <c r="BC845" s="164"/>
      <c r="BD845" s="164"/>
      <c r="BE845" s="164"/>
    </row>
    <row r="846" spans="1:57" x14ac:dyDescent="0.25">
      <c r="A846" s="126" t="s">
        <v>962</v>
      </c>
      <c r="B846" s="126"/>
      <c r="C846" s="126"/>
      <c r="D846" s="126" t="s">
        <v>963</v>
      </c>
      <c r="E846" s="126"/>
      <c r="F846" s="127">
        <v>490</v>
      </c>
      <c r="G846" s="128" t="s">
        <v>1731</v>
      </c>
      <c r="H846" s="129">
        <v>3</v>
      </c>
      <c r="I846" s="130">
        <v>45</v>
      </c>
      <c r="J846" s="130"/>
      <c r="K846" s="130"/>
      <c r="L846" s="131">
        <v>0</v>
      </c>
      <c r="M846" s="165" t="s">
        <v>1484</v>
      </c>
      <c r="N846" s="174">
        <f t="shared" si="16"/>
        <v>90</v>
      </c>
      <c r="O846" s="162" t="s">
        <v>1604</v>
      </c>
      <c r="P846" s="132" t="s">
        <v>1600</v>
      </c>
      <c r="Q846" s="163" t="str">
        <f>MaBM</f>
        <v>KVSB</v>
      </c>
      <c r="R846" s="163" t="str">
        <f>MaKhoa</f>
        <v>KTVT</v>
      </c>
      <c r="S846" s="125" t="str">
        <f t="shared" si="17"/>
        <v>KTVT-KVSB</v>
      </c>
      <c r="T846" s="164"/>
      <c r="U846" s="164"/>
      <c r="V846" s="164"/>
      <c r="W846" s="164"/>
      <c r="X846" s="164"/>
      <c r="Y846" s="164"/>
      <c r="Z846" s="164"/>
      <c r="AA846" s="164"/>
      <c r="AB846" s="164"/>
      <c r="AC846" s="164"/>
      <c r="AD846" s="164"/>
      <c r="AE846" s="164"/>
      <c r="AF846" s="164"/>
      <c r="AG846" s="164"/>
      <c r="AH846" s="164"/>
      <c r="AI846" s="164"/>
      <c r="AJ846" s="164"/>
      <c r="AK846" s="164" t="s">
        <v>20</v>
      </c>
      <c r="AL846" s="164"/>
      <c r="AM846" s="164"/>
      <c r="AN846" s="164"/>
      <c r="AO846" s="164"/>
      <c r="AP846" s="164"/>
      <c r="AQ846" s="164"/>
      <c r="AR846" s="164"/>
      <c r="AS846" s="164"/>
      <c r="AT846" s="164"/>
      <c r="AU846" s="164"/>
      <c r="AV846" s="164"/>
      <c r="AW846" s="164"/>
      <c r="AX846" s="164"/>
      <c r="AY846" s="164"/>
      <c r="AZ846" s="164"/>
      <c r="BA846" s="164"/>
      <c r="BB846" s="164"/>
      <c r="BC846" s="164"/>
      <c r="BD846" s="164" t="s">
        <v>20</v>
      </c>
      <c r="BE846" s="164"/>
    </row>
    <row r="847" spans="1:57" x14ac:dyDescent="0.25">
      <c r="A847" s="126"/>
      <c r="B847" s="126"/>
      <c r="C847" s="126" t="s">
        <v>1732</v>
      </c>
      <c r="D847" s="126"/>
      <c r="E847" s="126"/>
      <c r="F847" s="127">
        <v>491</v>
      </c>
      <c r="G847" s="128" t="s">
        <v>1731</v>
      </c>
      <c r="H847" s="129">
        <v>2</v>
      </c>
      <c r="I847" s="130">
        <v>30</v>
      </c>
      <c r="J847" s="130"/>
      <c r="K847" s="130"/>
      <c r="L847" s="131">
        <v>0</v>
      </c>
      <c r="M847" s="165" t="s">
        <v>1484</v>
      </c>
      <c r="N847" s="234">
        <v>75</v>
      </c>
      <c r="O847" s="162" t="s">
        <v>1604</v>
      </c>
      <c r="P847" s="132" t="s">
        <v>1600</v>
      </c>
      <c r="Q847" s="163" t="str">
        <f>MaBM</f>
        <v>KVSB</v>
      </c>
      <c r="R847" s="163" t="str">
        <f>MaKhoa</f>
        <v>KTVT</v>
      </c>
      <c r="S847" s="125" t="str">
        <f t="shared" si="17"/>
        <v>KTVT-KVSB</v>
      </c>
      <c r="T847" s="164"/>
      <c r="U847" s="164"/>
      <c r="V847" s="164"/>
      <c r="W847" s="164"/>
      <c r="X847" s="164"/>
      <c r="Y847" s="164"/>
      <c r="Z847" s="164"/>
      <c r="AA847" s="164"/>
      <c r="AB847" s="164"/>
      <c r="AC847" s="164"/>
      <c r="AD847" s="164"/>
      <c r="AE847" s="164"/>
      <c r="AF847" s="164"/>
      <c r="AG847" s="164"/>
      <c r="AH847" s="164"/>
      <c r="AI847" s="164"/>
      <c r="AJ847" s="164"/>
      <c r="AK847" s="164"/>
      <c r="AL847" s="164"/>
      <c r="AM847" s="164"/>
      <c r="AN847" s="164"/>
      <c r="AO847" s="164"/>
      <c r="AP847" s="164"/>
      <c r="AQ847" s="164"/>
      <c r="AR847" s="164"/>
      <c r="AS847" s="164"/>
      <c r="AT847" s="164"/>
      <c r="AU847" s="164"/>
      <c r="AV847" s="164"/>
      <c r="AW847" s="164"/>
      <c r="AX847" s="164"/>
      <c r="AY847" s="164"/>
      <c r="AZ847" s="164"/>
      <c r="BA847" s="164"/>
      <c r="BB847" s="164"/>
      <c r="BC847" s="164"/>
      <c r="BD847" s="164"/>
      <c r="BE847" s="164"/>
    </row>
    <row r="848" spans="1:57" x14ac:dyDescent="0.25">
      <c r="A848" s="126"/>
      <c r="B848" s="126" t="s">
        <v>964</v>
      </c>
      <c r="C848" s="126"/>
      <c r="D848" s="126"/>
      <c r="E848" s="126" t="s">
        <v>1928</v>
      </c>
      <c r="F848" s="127">
        <v>851</v>
      </c>
      <c r="G848" s="128" t="s">
        <v>1731</v>
      </c>
      <c r="H848" s="129">
        <v>2</v>
      </c>
      <c r="I848" s="130">
        <v>30</v>
      </c>
      <c r="J848" s="130"/>
      <c r="K848" s="130"/>
      <c r="L848" s="131">
        <v>0</v>
      </c>
      <c r="M848" s="165" t="s">
        <v>1484</v>
      </c>
      <c r="N848" s="234">
        <v>75</v>
      </c>
      <c r="O848" s="162" t="s">
        <v>1604</v>
      </c>
      <c r="P848" s="132" t="s">
        <v>1600</v>
      </c>
      <c r="Q848" s="163" t="str">
        <f>MaBM</f>
        <v>KVSB</v>
      </c>
      <c r="R848" s="163" t="str">
        <f>MaKhoa</f>
        <v>KTVT</v>
      </c>
      <c r="S848" s="125" t="str">
        <f t="shared" si="17"/>
        <v>KTVT-KVSB</v>
      </c>
      <c r="T848" s="164"/>
      <c r="U848" s="164"/>
      <c r="V848" s="164"/>
      <c r="W848" s="164"/>
      <c r="X848" s="164"/>
      <c r="Y848" s="164"/>
      <c r="Z848" s="164"/>
      <c r="AA848" s="164"/>
      <c r="AB848" s="164"/>
      <c r="AC848" s="164"/>
      <c r="AD848" s="164"/>
      <c r="AE848" s="164"/>
      <c r="AF848" s="164"/>
      <c r="AG848" s="164"/>
      <c r="AH848" s="164"/>
      <c r="AI848" s="164"/>
      <c r="AJ848" s="164"/>
      <c r="AK848" s="164"/>
      <c r="AL848" s="164"/>
      <c r="AM848" s="164"/>
      <c r="AN848" s="164"/>
      <c r="AO848" s="164"/>
      <c r="AP848" s="164"/>
      <c r="AQ848" s="164"/>
      <c r="AR848" s="164"/>
      <c r="AS848" s="164"/>
      <c r="AT848" s="164"/>
      <c r="AU848" s="164"/>
      <c r="AV848" s="164"/>
      <c r="AW848" s="164"/>
      <c r="AX848" s="164"/>
      <c r="AY848" s="164"/>
      <c r="AZ848" s="164"/>
      <c r="BA848" s="164"/>
      <c r="BB848" s="164"/>
      <c r="BC848" s="164"/>
      <c r="BD848" s="164"/>
      <c r="BE848" s="164"/>
    </row>
    <row r="849" spans="1:57" x14ac:dyDescent="0.25">
      <c r="A849" s="126" t="s">
        <v>986</v>
      </c>
      <c r="B849" s="126"/>
      <c r="C849" s="126"/>
      <c r="D849" s="126" t="s">
        <v>987</v>
      </c>
      <c r="E849" s="126"/>
      <c r="F849" s="127">
        <v>501</v>
      </c>
      <c r="G849" s="128" t="s">
        <v>988</v>
      </c>
      <c r="H849" s="129">
        <v>3</v>
      </c>
      <c r="I849" s="130">
        <v>45</v>
      </c>
      <c r="J849" s="130"/>
      <c r="K849" s="130"/>
      <c r="L849" s="131">
        <v>0</v>
      </c>
      <c r="M849" s="165" t="s">
        <v>1484</v>
      </c>
      <c r="N849" s="171">
        <f t="shared" si="16"/>
        <v>90</v>
      </c>
      <c r="O849" s="162" t="s">
        <v>1604</v>
      </c>
      <c r="P849" s="132" t="s">
        <v>1600</v>
      </c>
      <c r="Q849" s="163" t="str">
        <f>MaBM</f>
        <v>KVSB</v>
      </c>
      <c r="R849" s="163" t="str">
        <f>MaKhoa</f>
        <v>KTVT</v>
      </c>
      <c r="S849" s="125" t="str">
        <f t="shared" si="17"/>
        <v>KTVT-KVSB</v>
      </c>
      <c r="T849" s="164"/>
      <c r="U849" s="164"/>
      <c r="V849" s="164"/>
      <c r="W849" s="164"/>
      <c r="X849" s="164"/>
      <c r="Y849" s="164"/>
      <c r="Z849" s="164"/>
      <c r="AA849" s="164"/>
      <c r="AB849" s="164"/>
      <c r="AC849" s="164"/>
      <c r="AD849" s="164"/>
      <c r="AE849" s="164"/>
      <c r="AF849" s="164"/>
      <c r="AG849" s="164"/>
      <c r="AH849" s="164"/>
      <c r="AI849" s="164"/>
      <c r="AJ849" s="164" t="s">
        <v>20</v>
      </c>
      <c r="AK849" s="164"/>
      <c r="AL849" s="164"/>
      <c r="AM849" s="164"/>
      <c r="AN849" s="164"/>
      <c r="AO849" s="164"/>
      <c r="AP849" s="164"/>
      <c r="AQ849" s="164"/>
      <c r="AR849" s="164"/>
      <c r="AS849" s="164"/>
      <c r="AT849" s="164"/>
      <c r="AU849" s="164"/>
      <c r="AV849" s="164"/>
      <c r="AW849" s="164"/>
      <c r="AX849" s="164"/>
      <c r="AY849" s="164"/>
      <c r="AZ849" s="164"/>
      <c r="BA849" s="164"/>
      <c r="BB849" s="164"/>
      <c r="BC849" s="164" t="s">
        <v>20</v>
      </c>
      <c r="BD849" s="164"/>
      <c r="BE849" s="164"/>
    </row>
    <row r="850" spans="1:57" x14ac:dyDescent="0.25">
      <c r="A850" s="126"/>
      <c r="B850" s="126" t="s">
        <v>1930</v>
      </c>
      <c r="C850" s="126"/>
      <c r="D850" s="126"/>
      <c r="E850" s="126"/>
      <c r="F850" s="127">
        <v>854</v>
      </c>
      <c r="G850" s="128" t="s">
        <v>988</v>
      </c>
      <c r="H850" s="129">
        <v>2</v>
      </c>
      <c r="I850" s="130">
        <v>30</v>
      </c>
      <c r="J850" s="130"/>
      <c r="K850" s="130"/>
      <c r="L850" s="131">
        <v>0</v>
      </c>
      <c r="M850" s="165" t="s">
        <v>1484</v>
      </c>
      <c r="N850" s="234">
        <v>75</v>
      </c>
      <c r="O850" s="162" t="s">
        <v>1604</v>
      </c>
      <c r="P850" s="132" t="s">
        <v>1600</v>
      </c>
      <c r="Q850" s="163" t="str">
        <f>MaBM</f>
        <v>KVSB</v>
      </c>
      <c r="R850" s="163" t="str">
        <f>MaKhoa</f>
        <v>KTVT</v>
      </c>
      <c r="S850" s="125" t="str">
        <f t="shared" si="17"/>
        <v>KTVT-KVSB</v>
      </c>
      <c r="T850" s="164"/>
      <c r="U850" s="164"/>
      <c r="V850" s="164"/>
      <c r="W850" s="164"/>
      <c r="X850" s="164"/>
      <c r="Y850" s="164"/>
      <c r="Z850" s="164"/>
      <c r="AA850" s="164"/>
      <c r="AB850" s="164"/>
      <c r="AC850" s="164"/>
      <c r="AD850" s="164"/>
      <c r="AE850" s="164"/>
      <c r="AF850" s="164"/>
      <c r="AG850" s="164"/>
      <c r="AH850" s="164"/>
      <c r="AI850" s="164"/>
      <c r="AJ850" s="164"/>
      <c r="AK850" s="164"/>
      <c r="AL850" s="164"/>
      <c r="AM850" s="164"/>
      <c r="AN850" s="164"/>
      <c r="AO850" s="164"/>
      <c r="AP850" s="164"/>
      <c r="AQ850" s="164"/>
      <c r="AR850" s="164"/>
      <c r="AS850" s="164"/>
      <c r="AT850" s="164"/>
      <c r="AU850" s="164"/>
      <c r="AV850" s="164"/>
      <c r="AW850" s="164"/>
      <c r="AX850" s="164"/>
      <c r="AY850" s="164"/>
      <c r="AZ850" s="164"/>
      <c r="BA850" s="164"/>
      <c r="BB850" s="164"/>
      <c r="BC850" s="164"/>
      <c r="BD850" s="164"/>
      <c r="BE850" s="164"/>
    </row>
    <row r="851" spans="1:57" x14ac:dyDescent="0.25">
      <c r="A851" s="126" t="s">
        <v>959</v>
      </c>
      <c r="B851" s="126"/>
      <c r="C851" s="126"/>
      <c r="D851" s="126" t="s">
        <v>960</v>
      </c>
      <c r="E851" s="126"/>
      <c r="F851" s="127">
        <v>489</v>
      </c>
      <c r="G851" s="128" t="s">
        <v>961</v>
      </c>
      <c r="H851" s="129">
        <v>2</v>
      </c>
      <c r="I851" s="130">
        <v>30</v>
      </c>
      <c r="J851" s="130"/>
      <c r="K851" s="130"/>
      <c r="L851" s="131">
        <v>0</v>
      </c>
      <c r="M851" s="165" t="s">
        <v>1484</v>
      </c>
      <c r="N851" s="234">
        <v>75</v>
      </c>
      <c r="O851" s="162" t="s">
        <v>1604</v>
      </c>
      <c r="P851" s="132" t="s">
        <v>1600</v>
      </c>
      <c r="Q851" s="163" t="str">
        <f>MaBM</f>
        <v>KVSB</v>
      </c>
      <c r="R851" s="163" t="str">
        <f>MaKhoa</f>
        <v>KTVT</v>
      </c>
      <c r="S851" s="125" t="str">
        <f t="shared" si="17"/>
        <v>KTVT-KVSB</v>
      </c>
      <c r="T851" s="164"/>
      <c r="U851" s="164"/>
      <c r="V851" s="164"/>
      <c r="W851" s="164"/>
      <c r="X851" s="164"/>
      <c r="Y851" s="164"/>
      <c r="Z851" s="164"/>
      <c r="AA851" s="164"/>
      <c r="AB851" s="164"/>
      <c r="AC851" s="164"/>
      <c r="AD851" s="164"/>
      <c r="AE851" s="164"/>
      <c r="AF851" s="164"/>
      <c r="AG851" s="164"/>
      <c r="AH851" s="164"/>
      <c r="AI851" s="164"/>
      <c r="AJ851" s="164"/>
      <c r="AK851" s="164" t="s">
        <v>20</v>
      </c>
      <c r="AL851" s="164"/>
      <c r="AM851" s="164"/>
      <c r="AN851" s="164"/>
      <c r="AO851" s="164"/>
      <c r="AP851" s="164"/>
      <c r="AQ851" s="164"/>
      <c r="AR851" s="164"/>
      <c r="AS851" s="164"/>
      <c r="AT851" s="164"/>
      <c r="AU851" s="164"/>
      <c r="AV851" s="164"/>
      <c r="AW851" s="164"/>
      <c r="AX851" s="164"/>
      <c r="AY851" s="164"/>
      <c r="AZ851" s="164"/>
      <c r="BA851" s="164"/>
      <c r="BB851" s="164"/>
      <c r="BC851" s="164"/>
      <c r="BD851" s="164" t="s">
        <v>20</v>
      </c>
      <c r="BE851" s="164"/>
    </row>
    <row r="852" spans="1:57" x14ac:dyDescent="0.25">
      <c r="A852" s="126" t="s">
        <v>2012</v>
      </c>
      <c r="B852" s="126"/>
      <c r="C852" s="126"/>
      <c r="D852" s="126"/>
      <c r="E852" s="126"/>
      <c r="F852" s="127">
        <v>902</v>
      </c>
      <c r="G852" s="128" t="s">
        <v>976</v>
      </c>
      <c r="H852" s="129">
        <v>3</v>
      </c>
      <c r="I852" s="130">
        <v>45</v>
      </c>
      <c r="J852" s="130"/>
      <c r="K852" s="130"/>
      <c r="L852" s="131">
        <v>0</v>
      </c>
      <c r="M852" s="165" t="s">
        <v>1484</v>
      </c>
      <c r="N852" s="171">
        <f t="shared" si="16"/>
        <v>90</v>
      </c>
      <c r="O852" s="162" t="s">
        <v>1604</v>
      </c>
      <c r="P852" s="132" t="s">
        <v>1600</v>
      </c>
      <c r="Q852" s="163" t="str">
        <f>MaBM</f>
        <v>KVSB</v>
      </c>
      <c r="R852" s="163" t="str">
        <f>MaKhoa</f>
        <v>KTVT</v>
      </c>
      <c r="S852" s="125" t="str">
        <f t="shared" si="17"/>
        <v>KTVT-KVSB</v>
      </c>
      <c r="T852" s="164"/>
      <c r="U852" s="164"/>
      <c r="V852" s="164"/>
      <c r="W852" s="164"/>
      <c r="X852" s="164"/>
      <c r="Y852" s="164"/>
      <c r="Z852" s="164"/>
      <c r="AA852" s="164"/>
      <c r="AB852" s="164"/>
      <c r="AC852" s="164"/>
      <c r="AD852" s="164"/>
      <c r="AE852" s="164"/>
      <c r="AF852" s="164"/>
      <c r="AG852" s="164"/>
      <c r="AH852" s="164"/>
      <c r="AI852" s="164"/>
      <c r="AJ852" s="164"/>
      <c r="AK852" s="164"/>
      <c r="AL852" s="164" t="s">
        <v>20</v>
      </c>
      <c r="AM852" s="164"/>
      <c r="AN852" s="164"/>
      <c r="AO852" s="164"/>
      <c r="AP852" s="164"/>
      <c r="AQ852" s="164"/>
      <c r="AR852" s="164"/>
      <c r="AS852" s="164"/>
      <c r="AT852" s="164"/>
      <c r="AU852" s="164"/>
      <c r="AV852" s="164"/>
      <c r="AW852" s="164"/>
      <c r="AX852" s="164"/>
      <c r="AY852" s="164"/>
      <c r="AZ852" s="164"/>
      <c r="BA852" s="164"/>
      <c r="BB852" s="164"/>
      <c r="BC852" s="164"/>
      <c r="BD852" s="164"/>
      <c r="BE852" s="164"/>
    </row>
    <row r="853" spans="1:57" x14ac:dyDescent="0.25">
      <c r="A853" s="148" t="s">
        <v>2258</v>
      </c>
      <c r="B853" s="148"/>
      <c r="C853" s="148"/>
      <c r="D853" s="148" t="s">
        <v>2259</v>
      </c>
      <c r="E853" s="148"/>
      <c r="F853" s="142">
        <v>902</v>
      </c>
      <c r="G853" s="143" t="s">
        <v>976</v>
      </c>
      <c r="H853" s="144">
        <v>3</v>
      </c>
      <c r="I853" s="145">
        <v>45</v>
      </c>
      <c r="J853" s="145"/>
      <c r="K853" s="145"/>
      <c r="L853" s="146">
        <v>0</v>
      </c>
      <c r="M853" s="165" t="s">
        <v>1484</v>
      </c>
      <c r="N853" s="171">
        <f t="shared" si="16"/>
        <v>90</v>
      </c>
      <c r="O853" s="172" t="s">
        <v>1604</v>
      </c>
      <c r="P853" s="147" t="s">
        <v>1600</v>
      </c>
      <c r="Q853" s="173" t="str">
        <f>MaBM</f>
        <v>KVSB</v>
      </c>
      <c r="R853" s="173" t="str">
        <f>MaKhoa</f>
        <v>KTVT</v>
      </c>
      <c r="S853" s="125" t="str">
        <f t="shared" si="17"/>
        <v>KTVT-KVSB</v>
      </c>
      <c r="T853" s="175"/>
      <c r="U853" s="175"/>
      <c r="V853" s="175"/>
      <c r="W853" s="175"/>
      <c r="X853" s="175"/>
      <c r="Y853" s="175"/>
      <c r="Z853" s="175"/>
      <c r="AA853" s="175"/>
      <c r="AB853" s="175"/>
      <c r="AC853" s="175"/>
      <c r="AD853" s="175"/>
      <c r="AE853" s="175"/>
      <c r="AF853" s="175"/>
      <c r="AG853" s="175"/>
      <c r="AH853" s="175"/>
      <c r="AI853" s="175"/>
      <c r="AJ853" s="175" t="s">
        <v>20</v>
      </c>
      <c r="AK853" s="175"/>
      <c r="AL853" s="175"/>
      <c r="AM853" s="175"/>
      <c r="AN853" s="175"/>
      <c r="AO853" s="175"/>
      <c r="AP853" s="175"/>
      <c r="AQ853" s="175"/>
      <c r="AR853" s="175"/>
      <c r="AS853" s="175"/>
      <c r="AT853" s="175"/>
      <c r="AU853" s="175"/>
      <c r="AV853" s="175"/>
      <c r="AW853" s="175"/>
      <c r="AX853" s="175"/>
      <c r="AY853" s="175"/>
      <c r="AZ853" s="175"/>
      <c r="BA853" s="175"/>
      <c r="BB853" s="175"/>
      <c r="BC853" s="175" t="s">
        <v>20</v>
      </c>
      <c r="BD853" s="175"/>
      <c r="BE853" s="175"/>
    </row>
    <row r="854" spans="1:57" x14ac:dyDescent="0.25">
      <c r="A854" s="148" t="s">
        <v>2260</v>
      </c>
      <c r="B854" s="148"/>
      <c r="C854" s="148"/>
      <c r="D854" s="148" t="s">
        <v>2261</v>
      </c>
      <c r="E854" s="148"/>
      <c r="F854" s="142">
        <v>902</v>
      </c>
      <c r="G854" s="143" t="s">
        <v>976</v>
      </c>
      <c r="H854" s="144">
        <v>3</v>
      </c>
      <c r="I854" s="145">
        <v>45</v>
      </c>
      <c r="J854" s="145"/>
      <c r="K854" s="145"/>
      <c r="L854" s="146">
        <v>0</v>
      </c>
      <c r="M854" s="165" t="s">
        <v>1484</v>
      </c>
      <c r="N854" s="171">
        <f t="shared" si="16"/>
        <v>90</v>
      </c>
      <c r="O854" s="172" t="s">
        <v>1604</v>
      </c>
      <c r="P854" s="147" t="s">
        <v>1600</v>
      </c>
      <c r="Q854" s="173" t="str">
        <f>MaBM</f>
        <v>KVSB</v>
      </c>
      <c r="R854" s="173" t="str">
        <f>MaKhoa</f>
        <v>KTVT</v>
      </c>
      <c r="S854" s="125" t="str">
        <f t="shared" si="17"/>
        <v>KTVT-KVSB</v>
      </c>
      <c r="T854" s="175"/>
      <c r="U854" s="175"/>
      <c r="V854" s="175"/>
      <c r="W854" s="175"/>
      <c r="X854" s="175"/>
      <c r="Y854" s="175"/>
      <c r="Z854" s="175"/>
      <c r="AA854" s="175"/>
      <c r="AB854" s="175"/>
      <c r="AC854" s="175"/>
      <c r="AD854" s="175"/>
      <c r="AE854" s="175"/>
      <c r="AF854" s="175"/>
      <c r="AG854" s="175"/>
      <c r="AH854" s="175"/>
      <c r="AI854" s="175"/>
      <c r="AJ854" s="175"/>
      <c r="AK854" s="175" t="s">
        <v>20</v>
      </c>
      <c r="AL854" s="175"/>
      <c r="AM854" s="175"/>
      <c r="AN854" s="175"/>
      <c r="AO854" s="175"/>
      <c r="AP854" s="175"/>
      <c r="AQ854" s="175"/>
      <c r="AR854" s="175"/>
      <c r="AS854" s="175"/>
      <c r="AT854" s="175"/>
      <c r="AU854" s="175"/>
      <c r="AV854" s="175"/>
      <c r="AW854" s="175"/>
      <c r="AX854" s="175"/>
      <c r="AY854" s="175"/>
      <c r="AZ854" s="175"/>
      <c r="BA854" s="175"/>
      <c r="BB854" s="175"/>
      <c r="BC854" s="175"/>
      <c r="BD854" s="175" t="s">
        <v>20</v>
      </c>
      <c r="BE854" s="175"/>
    </row>
    <row r="855" spans="1:57" x14ac:dyDescent="0.25">
      <c r="A855" s="126" t="s">
        <v>2047</v>
      </c>
      <c r="B855" s="126"/>
      <c r="C855" s="126"/>
      <c r="D855" s="126"/>
      <c r="E855" s="126"/>
      <c r="F855" s="127">
        <v>921</v>
      </c>
      <c r="G855" s="128" t="s">
        <v>2048</v>
      </c>
      <c r="H855" s="129">
        <v>2</v>
      </c>
      <c r="I855" s="130">
        <v>30</v>
      </c>
      <c r="J855" s="130"/>
      <c r="K855" s="130"/>
      <c r="L855" s="131">
        <v>0</v>
      </c>
      <c r="M855" s="165" t="s">
        <v>1484</v>
      </c>
      <c r="N855" s="234">
        <v>75</v>
      </c>
      <c r="O855" s="162" t="s">
        <v>1604</v>
      </c>
      <c r="P855" s="132" t="s">
        <v>1600</v>
      </c>
      <c r="Q855" s="163" t="str">
        <f>MaBM</f>
        <v>KVSB</v>
      </c>
      <c r="R855" s="163" t="str">
        <f>MaKhoa</f>
        <v>KTVT</v>
      </c>
      <c r="S855" s="125" t="str">
        <f t="shared" si="17"/>
        <v>KTVT-KVSB</v>
      </c>
      <c r="T855" s="164"/>
      <c r="U855" s="164"/>
      <c r="V855" s="164"/>
      <c r="W855" s="164"/>
      <c r="X855" s="164"/>
      <c r="Y855" s="164"/>
      <c r="Z855" s="164"/>
      <c r="AA855" s="164"/>
      <c r="AB855" s="164"/>
      <c r="AC855" s="164"/>
      <c r="AD855" s="164"/>
      <c r="AE855" s="164"/>
      <c r="AF855" s="164"/>
      <c r="AG855" s="164"/>
      <c r="AH855" s="164"/>
      <c r="AI855" s="164"/>
      <c r="AJ855" s="164"/>
      <c r="AK855" s="164"/>
      <c r="AL855" s="164" t="s">
        <v>21</v>
      </c>
      <c r="AM855" s="164"/>
      <c r="AN855" s="164"/>
      <c r="AO855" s="164"/>
      <c r="AP855" s="164"/>
      <c r="AQ855" s="164"/>
      <c r="AR855" s="164"/>
      <c r="AS855" s="164"/>
      <c r="AT855" s="164"/>
      <c r="AU855" s="164"/>
      <c r="AV855" s="164"/>
      <c r="AW855" s="164"/>
      <c r="AX855" s="164"/>
      <c r="AY855" s="164"/>
      <c r="AZ855" s="164"/>
      <c r="BA855" s="164"/>
      <c r="BB855" s="164"/>
      <c r="BC855" s="164"/>
      <c r="BD855" s="164"/>
      <c r="BE855" s="164"/>
    </row>
    <row r="856" spans="1:57" x14ac:dyDescent="0.25">
      <c r="A856" s="126" t="s">
        <v>932</v>
      </c>
      <c r="B856" s="126"/>
      <c r="C856" s="126"/>
      <c r="D856" s="126" t="s">
        <v>933</v>
      </c>
      <c r="E856" s="126"/>
      <c r="F856" s="127">
        <v>478</v>
      </c>
      <c r="G856" s="128" t="s">
        <v>934</v>
      </c>
      <c r="H856" s="129">
        <v>3</v>
      </c>
      <c r="I856" s="130">
        <v>45</v>
      </c>
      <c r="J856" s="130"/>
      <c r="K856" s="130"/>
      <c r="L856" s="131">
        <v>0</v>
      </c>
      <c r="M856" s="165" t="s">
        <v>1484</v>
      </c>
      <c r="N856" s="171">
        <f t="shared" si="16"/>
        <v>90</v>
      </c>
      <c r="O856" s="162" t="s">
        <v>1604</v>
      </c>
      <c r="P856" s="132" t="s">
        <v>1600</v>
      </c>
      <c r="Q856" s="163" t="str">
        <f>MaBM</f>
        <v>KVSB</v>
      </c>
      <c r="R856" s="163" t="str">
        <f>MaKhoa</f>
        <v>KTVT</v>
      </c>
      <c r="S856" s="125" t="str">
        <f t="shared" si="17"/>
        <v>KTVT-KVSB</v>
      </c>
      <c r="T856" s="164"/>
      <c r="U856" s="164"/>
      <c r="V856" s="164"/>
      <c r="W856" s="164"/>
      <c r="X856" s="164"/>
      <c r="Y856" s="164"/>
      <c r="Z856" s="164"/>
      <c r="AA856" s="164"/>
      <c r="AB856" s="164"/>
      <c r="AC856" s="164"/>
      <c r="AD856" s="164"/>
      <c r="AE856" s="164"/>
      <c r="AF856" s="164"/>
      <c r="AG856" s="164"/>
      <c r="AH856" s="164"/>
      <c r="AI856" s="164"/>
      <c r="AJ856" s="164"/>
      <c r="AK856" s="164" t="s">
        <v>20</v>
      </c>
      <c r="AL856" s="164"/>
      <c r="AM856" s="164"/>
      <c r="AN856" s="164"/>
      <c r="AO856" s="164"/>
      <c r="AP856" s="164"/>
      <c r="AQ856" s="164"/>
      <c r="AR856" s="164"/>
      <c r="AS856" s="164"/>
      <c r="AT856" s="164"/>
      <c r="AU856" s="164"/>
      <c r="AV856" s="164"/>
      <c r="AW856" s="164"/>
      <c r="AX856" s="164"/>
      <c r="AY856" s="164"/>
      <c r="AZ856" s="164"/>
      <c r="BA856" s="164"/>
      <c r="BB856" s="164"/>
      <c r="BC856" s="164"/>
      <c r="BD856" s="164" t="s">
        <v>20</v>
      </c>
      <c r="BE856" s="164"/>
    </row>
    <row r="857" spans="1:57" x14ac:dyDescent="0.25">
      <c r="A857" s="126"/>
      <c r="B857" s="126" t="s">
        <v>1924</v>
      </c>
      <c r="C857" s="126" t="s">
        <v>1925</v>
      </c>
      <c r="D857" s="126"/>
      <c r="E857" s="126" t="s">
        <v>1926</v>
      </c>
      <c r="F857" s="127">
        <v>848</v>
      </c>
      <c r="G857" s="128" t="s">
        <v>934</v>
      </c>
      <c r="H857" s="129">
        <v>2</v>
      </c>
      <c r="I857" s="130">
        <v>30</v>
      </c>
      <c r="J857" s="130"/>
      <c r="K857" s="130"/>
      <c r="L857" s="131">
        <v>0</v>
      </c>
      <c r="M857" s="165" t="s">
        <v>1484</v>
      </c>
      <c r="N857" s="234">
        <v>75</v>
      </c>
      <c r="O857" s="162" t="s">
        <v>1604</v>
      </c>
      <c r="P857" s="132" t="s">
        <v>1600</v>
      </c>
      <c r="Q857" s="163" t="str">
        <f>MaBM</f>
        <v>KVSB</v>
      </c>
      <c r="R857" s="163" t="str">
        <f>MaKhoa</f>
        <v>KTVT</v>
      </c>
      <c r="S857" s="125" t="str">
        <f t="shared" si="17"/>
        <v>KTVT-KVSB</v>
      </c>
      <c r="T857" s="164"/>
      <c r="U857" s="164"/>
      <c r="V857" s="164"/>
      <c r="W857" s="164"/>
      <c r="X857" s="164"/>
      <c r="Y857" s="164"/>
      <c r="Z857" s="164"/>
      <c r="AA857" s="164"/>
      <c r="AB857" s="164"/>
      <c r="AC857" s="164"/>
      <c r="AD857" s="164"/>
      <c r="AE857" s="164"/>
      <c r="AF857" s="164"/>
      <c r="AG857" s="164"/>
      <c r="AH857" s="164"/>
      <c r="AI857" s="164"/>
      <c r="AJ857" s="164"/>
      <c r="AK857" s="164"/>
      <c r="AL857" s="164"/>
      <c r="AM857" s="164"/>
      <c r="AN857" s="164"/>
      <c r="AO857" s="164"/>
      <c r="AP857" s="164"/>
      <c r="AQ857" s="164"/>
      <c r="AR857" s="164"/>
      <c r="AS857" s="164"/>
      <c r="AT857" s="164"/>
      <c r="AU857" s="164"/>
      <c r="AV857" s="164"/>
      <c r="AW857" s="164"/>
      <c r="AX857" s="164"/>
      <c r="AY857" s="164"/>
      <c r="AZ857" s="164"/>
      <c r="BA857" s="164"/>
      <c r="BB857" s="164"/>
      <c r="BC857" s="164"/>
      <c r="BD857" s="164"/>
      <c r="BE857" s="164"/>
    </row>
    <row r="858" spans="1:57" x14ac:dyDescent="0.25">
      <c r="A858" s="126" t="s">
        <v>2040</v>
      </c>
      <c r="B858" s="126"/>
      <c r="C858" s="126"/>
      <c r="D858" s="126"/>
      <c r="E858" s="126"/>
      <c r="F858" s="127">
        <v>917</v>
      </c>
      <c r="G858" s="128" t="s">
        <v>2041</v>
      </c>
      <c r="H858" s="129">
        <v>2</v>
      </c>
      <c r="I858" s="130">
        <v>30</v>
      </c>
      <c r="J858" s="130"/>
      <c r="K858" s="130"/>
      <c r="L858" s="131">
        <v>0</v>
      </c>
      <c r="M858" s="165" t="s">
        <v>1484</v>
      </c>
      <c r="N858" s="234">
        <v>75</v>
      </c>
      <c r="O858" s="162" t="s">
        <v>1604</v>
      </c>
      <c r="P858" s="132" t="s">
        <v>1600</v>
      </c>
      <c r="Q858" s="163" t="str">
        <f>MaBM</f>
        <v>KVSB</v>
      </c>
      <c r="R858" s="163" t="str">
        <f>MaKhoa</f>
        <v>KTVT</v>
      </c>
      <c r="S858" s="125" t="str">
        <f t="shared" si="17"/>
        <v>KTVT-KVSB</v>
      </c>
      <c r="T858" s="164"/>
      <c r="U858" s="164"/>
      <c r="V858" s="164"/>
      <c r="W858" s="164"/>
      <c r="X858" s="164"/>
      <c r="Y858" s="164"/>
      <c r="Z858" s="164"/>
      <c r="AA858" s="164"/>
      <c r="AB858" s="164"/>
      <c r="AC858" s="164"/>
      <c r="AD858" s="164"/>
      <c r="AE858" s="164"/>
      <c r="AF858" s="164"/>
      <c r="AG858" s="164"/>
      <c r="AH858" s="164"/>
      <c r="AI858" s="164"/>
      <c r="AJ858" s="164"/>
      <c r="AK858" s="164"/>
      <c r="AL858" s="164" t="s">
        <v>20</v>
      </c>
      <c r="AM858" s="164"/>
      <c r="AN858" s="164"/>
      <c r="AO858" s="164"/>
      <c r="AP858" s="164"/>
      <c r="AQ858" s="164"/>
      <c r="AR858" s="164"/>
      <c r="AS858" s="164"/>
      <c r="AT858" s="164"/>
      <c r="AU858" s="164"/>
      <c r="AV858" s="164"/>
      <c r="AW858" s="164"/>
      <c r="AX858" s="164"/>
      <c r="AY858" s="164"/>
      <c r="AZ858" s="164"/>
      <c r="BA858" s="164"/>
      <c r="BB858" s="164"/>
      <c r="BC858" s="164"/>
      <c r="BD858" s="164"/>
      <c r="BE858" s="164"/>
    </row>
    <row r="859" spans="1:57" x14ac:dyDescent="0.25">
      <c r="A859" s="126" t="s">
        <v>1814</v>
      </c>
      <c r="B859" s="126"/>
      <c r="C859" s="126" t="s">
        <v>1815</v>
      </c>
      <c r="D859" s="126" t="s">
        <v>1816</v>
      </c>
      <c r="E859" s="126" t="s">
        <v>1816</v>
      </c>
      <c r="F859" s="127">
        <v>754</v>
      </c>
      <c r="G859" s="128" t="s">
        <v>1817</v>
      </c>
      <c r="H859" s="129">
        <v>2</v>
      </c>
      <c r="I859" s="130">
        <v>30</v>
      </c>
      <c r="J859" s="130"/>
      <c r="K859" s="130"/>
      <c r="L859" s="131">
        <v>0</v>
      </c>
      <c r="M859" s="165" t="s">
        <v>1484</v>
      </c>
      <c r="N859" s="234">
        <v>75</v>
      </c>
      <c r="O859" s="162" t="s">
        <v>1604</v>
      </c>
      <c r="P859" s="132" t="s">
        <v>1600</v>
      </c>
      <c r="Q859" s="163" t="str">
        <f>MaBM</f>
        <v>KVSB</v>
      </c>
      <c r="R859" s="163" t="str">
        <f>MaKhoa</f>
        <v>KTVT</v>
      </c>
      <c r="S859" s="125" t="str">
        <f t="shared" si="17"/>
        <v>KTVT-KVSB</v>
      </c>
      <c r="T859" s="164"/>
      <c r="U859" s="164"/>
      <c r="V859" s="164"/>
      <c r="W859" s="164"/>
      <c r="X859" s="164"/>
      <c r="Y859" s="164"/>
      <c r="Z859" s="164"/>
      <c r="AA859" s="164"/>
      <c r="AB859" s="164"/>
      <c r="AC859" s="164"/>
      <c r="AD859" s="164"/>
      <c r="AE859" s="164"/>
      <c r="AF859" s="164"/>
      <c r="AG859" s="164"/>
      <c r="AH859" s="164"/>
      <c r="AI859" s="164"/>
      <c r="AJ859" s="164"/>
      <c r="AK859" s="164" t="s">
        <v>20</v>
      </c>
      <c r="AL859" s="164"/>
      <c r="AM859" s="164"/>
      <c r="AN859" s="164"/>
      <c r="AO859" s="164"/>
      <c r="AP859" s="164"/>
      <c r="AQ859" s="164"/>
      <c r="AR859" s="164"/>
      <c r="AS859" s="164"/>
      <c r="AT859" s="164"/>
      <c r="AU859" s="164"/>
      <c r="AV859" s="164"/>
      <c r="AW859" s="164"/>
      <c r="AX859" s="164"/>
      <c r="AY859" s="164"/>
      <c r="AZ859" s="164"/>
      <c r="BA859" s="164"/>
      <c r="BB859" s="164"/>
      <c r="BC859" s="164"/>
      <c r="BD859" s="164" t="s">
        <v>20</v>
      </c>
      <c r="BE859" s="164"/>
    </row>
    <row r="860" spans="1:57" x14ac:dyDescent="0.25">
      <c r="A860" s="126" t="s">
        <v>997</v>
      </c>
      <c r="B860" s="126" t="s">
        <v>997</v>
      </c>
      <c r="C860" s="126"/>
      <c r="D860" s="126" t="s">
        <v>998</v>
      </c>
      <c r="E860" s="126"/>
      <c r="F860" s="127">
        <v>505</v>
      </c>
      <c r="G860" s="128" t="s">
        <v>999</v>
      </c>
      <c r="H860" s="129">
        <v>2</v>
      </c>
      <c r="I860" s="130">
        <v>30</v>
      </c>
      <c r="J860" s="130"/>
      <c r="K860" s="130"/>
      <c r="L860" s="131">
        <v>0</v>
      </c>
      <c r="M860" s="165" t="s">
        <v>1484</v>
      </c>
      <c r="N860" s="234">
        <v>75</v>
      </c>
      <c r="O860" s="162" t="s">
        <v>1604</v>
      </c>
      <c r="P860" s="132" t="s">
        <v>1600</v>
      </c>
      <c r="Q860" s="163" t="str">
        <f>MaBM</f>
        <v>KVSB</v>
      </c>
      <c r="R860" s="163" t="str">
        <f>MaKhoa</f>
        <v>KTVT</v>
      </c>
      <c r="S860" s="125" t="str">
        <f t="shared" si="17"/>
        <v>KTVT-KVSB</v>
      </c>
      <c r="T860" s="164"/>
      <c r="U860" s="164"/>
      <c r="V860" s="164"/>
      <c r="W860" s="164"/>
      <c r="X860" s="164"/>
      <c r="Y860" s="164"/>
      <c r="Z860" s="164"/>
      <c r="AA860" s="164"/>
      <c r="AB860" s="164"/>
      <c r="AC860" s="164"/>
      <c r="AD860" s="164"/>
      <c r="AE860" s="164"/>
      <c r="AF860" s="164"/>
      <c r="AG860" s="164"/>
      <c r="AH860" s="164"/>
      <c r="AI860" s="164"/>
      <c r="AJ860" s="164" t="s">
        <v>20</v>
      </c>
      <c r="AK860" s="164"/>
      <c r="AL860" s="164"/>
      <c r="AM860" s="164"/>
      <c r="AN860" s="164"/>
      <c r="AO860" s="164"/>
      <c r="AP860" s="164"/>
      <c r="AQ860" s="164"/>
      <c r="AR860" s="164"/>
      <c r="AS860" s="164"/>
      <c r="AT860" s="164"/>
      <c r="AU860" s="164"/>
      <c r="AV860" s="164"/>
      <c r="AW860" s="164"/>
      <c r="AX860" s="164"/>
      <c r="AY860" s="164"/>
      <c r="AZ860" s="164"/>
      <c r="BA860" s="164"/>
      <c r="BB860" s="164"/>
      <c r="BC860" s="164" t="s">
        <v>20</v>
      </c>
      <c r="BD860" s="164"/>
      <c r="BE860" s="164"/>
    </row>
    <row r="861" spans="1:57" x14ac:dyDescent="0.25">
      <c r="A861" s="126" t="s">
        <v>1383</v>
      </c>
      <c r="B861" s="126"/>
      <c r="C861" s="126"/>
      <c r="D861" s="126" t="s">
        <v>1384</v>
      </c>
      <c r="E861" s="126"/>
      <c r="F861" s="127">
        <v>675</v>
      </c>
      <c r="G861" s="128" t="s">
        <v>1385</v>
      </c>
      <c r="H861" s="129">
        <v>5</v>
      </c>
      <c r="I861" s="130"/>
      <c r="J861" s="130"/>
      <c r="K861" s="130">
        <v>225</v>
      </c>
      <c r="L861" s="131">
        <v>0</v>
      </c>
      <c r="M861" s="161" t="s">
        <v>2</v>
      </c>
      <c r="N861" s="162"/>
      <c r="O861" s="162" t="s">
        <v>1604</v>
      </c>
      <c r="P861" s="132" t="s">
        <v>1600</v>
      </c>
      <c r="Q861" s="163" t="str">
        <f>MaBM</f>
        <v>KVSB</v>
      </c>
      <c r="R861" s="163" t="str">
        <f>MaKhoa</f>
        <v>KTVT</v>
      </c>
      <c r="S861" s="125" t="str">
        <f t="shared" si="17"/>
        <v>KTVT-KVSB</v>
      </c>
      <c r="T861" s="164"/>
      <c r="U861" s="164"/>
      <c r="V861" s="164"/>
      <c r="W861" s="164"/>
      <c r="X861" s="164"/>
      <c r="Y861" s="164"/>
      <c r="Z861" s="164"/>
      <c r="AA861" s="164"/>
      <c r="AB861" s="164"/>
      <c r="AC861" s="164"/>
      <c r="AD861" s="164"/>
      <c r="AE861" s="164"/>
      <c r="AF861" s="164"/>
      <c r="AG861" s="164"/>
      <c r="AH861" s="164"/>
      <c r="AI861" s="164"/>
      <c r="AJ861" s="164" t="s">
        <v>20</v>
      </c>
      <c r="AK861" s="164"/>
      <c r="AL861" s="164"/>
      <c r="AM861" s="164"/>
      <c r="AN861" s="164"/>
      <c r="AO861" s="164"/>
      <c r="AP861" s="164"/>
      <c r="AQ861" s="164"/>
      <c r="AR861" s="164"/>
      <c r="AS861" s="164"/>
      <c r="AT861" s="164"/>
      <c r="AU861" s="164"/>
      <c r="AV861" s="164"/>
      <c r="AW861" s="164"/>
      <c r="AX861" s="164"/>
      <c r="AY861" s="164"/>
      <c r="AZ861" s="164"/>
      <c r="BA861" s="164"/>
      <c r="BB861" s="164"/>
      <c r="BC861" s="164" t="s">
        <v>20</v>
      </c>
      <c r="BD861" s="164"/>
      <c r="BE861" s="164"/>
    </row>
    <row r="862" spans="1:57" x14ac:dyDescent="0.25">
      <c r="A862" s="126" t="s">
        <v>2046</v>
      </c>
      <c r="B862" s="126"/>
      <c r="C862" s="126"/>
      <c r="D862" s="126"/>
      <c r="E862" s="126"/>
      <c r="F862" s="127">
        <v>920</v>
      </c>
      <c r="G862" s="128" t="s">
        <v>1385</v>
      </c>
      <c r="H862" s="129">
        <v>6</v>
      </c>
      <c r="I862" s="130"/>
      <c r="J862" s="130"/>
      <c r="K862" s="130">
        <v>270</v>
      </c>
      <c r="L862" s="131">
        <v>0</v>
      </c>
      <c r="M862" s="161" t="s">
        <v>2</v>
      </c>
      <c r="N862" s="162"/>
      <c r="O862" s="162" t="s">
        <v>1604</v>
      </c>
      <c r="P862" s="132" t="s">
        <v>1600</v>
      </c>
      <c r="Q862" s="163" t="str">
        <f>MaBM</f>
        <v>KVSB</v>
      </c>
      <c r="R862" s="163" t="str">
        <f>MaKhoa</f>
        <v>KTVT</v>
      </c>
      <c r="S862" s="125" t="str">
        <f t="shared" si="17"/>
        <v>KTVT-KVSB</v>
      </c>
      <c r="T862" s="164"/>
      <c r="U862" s="164"/>
      <c r="V862" s="164"/>
      <c r="W862" s="164"/>
      <c r="X862" s="164"/>
      <c r="Y862" s="164"/>
      <c r="Z862" s="164"/>
      <c r="AA862" s="164"/>
      <c r="AB862" s="164"/>
      <c r="AC862" s="164"/>
      <c r="AD862" s="164"/>
      <c r="AE862" s="164"/>
      <c r="AF862" s="164"/>
      <c r="AG862" s="164"/>
      <c r="AH862" s="164"/>
      <c r="AI862" s="164"/>
      <c r="AJ862" s="164"/>
      <c r="AK862" s="164"/>
      <c r="AL862" s="164" t="s">
        <v>20</v>
      </c>
      <c r="AM862" s="164"/>
      <c r="AN862" s="164"/>
      <c r="AO862" s="164"/>
      <c r="AP862" s="164"/>
      <c r="AQ862" s="164"/>
      <c r="AR862" s="164"/>
      <c r="AS862" s="164"/>
      <c r="AT862" s="164"/>
      <c r="AU862" s="164"/>
      <c r="AV862" s="164"/>
      <c r="AW862" s="164"/>
      <c r="AX862" s="164"/>
      <c r="AY862" s="164"/>
      <c r="AZ862" s="164"/>
      <c r="BA862" s="164"/>
      <c r="BB862" s="164"/>
      <c r="BC862" s="164"/>
      <c r="BD862" s="164"/>
      <c r="BE862" s="164"/>
    </row>
    <row r="863" spans="1:57" x14ac:dyDescent="0.25">
      <c r="A863" s="126" t="s">
        <v>1376</v>
      </c>
      <c r="B863" s="126"/>
      <c r="C863" s="126"/>
      <c r="D863" s="126" t="s">
        <v>1377</v>
      </c>
      <c r="E863" s="126"/>
      <c r="F863" s="127">
        <v>672</v>
      </c>
      <c r="G863" s="128" t="s">
        <v>1373</v>
      </c>
      <c r="H863" s="129">
        <v>5</v>
      </c>
      <c r="I863" s="130"/>
      <c r="J863" s="130"/>
      <c r="K863" s="130">
        <v>225</v>
      </c>
      <c r="L863" s="131">
        <v>0</v>
      </c>
      <c r="M863" s="161" t="s">
        <v>2</v>
      </c>
      <c r="N863" s="162"/>
      <c r="O863" s="162" t="s">
        <v>1604</v>
      </c>
      <c r="P863" s="132" t="s">
        <v>1600</v>
      </c>
      <c r="Q863" s="163" t="str">
        <f>MaBM</f>
        <v>KVSB</v>
      </c>
      <c r="R863" s="163" t="str">
        <f>MaKhoa</f>
        <v>KTVT</v>
      </c>
      <c r="S863" s="125" t="str">
        <f t="shared" si="17"/>
        <v>KTVT-KVSB</v>
      </c>
      <c r="T863" s="164"/>
      <c r="U863" s="164"/>
      <c r="V863" s="164"/>
      <c r="W863" s="164"/>
      <c r="X863" s="164"/>
      <c r="Y863" s="164"/>
      <c r="Z863" s="164"/>
      <c r="AA863" s="164"/>
      <c r="AB863" s="164"/>
      <c r="AC863" s="164"/>
      <c r="AD863" s="164"/>
      <c r="AE863" s="164"/>
      <c r="AF863" s="164"/>
      <c r="AG863" s="164"/>
      <c r="AH863" s="164"/>
      <c r="AI863" s="164"/>
      <c r="AJ863" s="164"/>
      <c r="AK863" s="164" t="s">
        <v>20</v>
      </c>
      <c r="AL863" s="164"/>
      <c r="AM863" s="164"/>
      <c r="AN863" s="164"/>
      <c r="AO863" s="164"/>
      <c r="AP863" s="164"/>
      <c r="AQ863" s="164"/>
      <c r="AR863" s="164"/>
      <c r="AS863" s="164"/>
      <c r="AT863" s="164"/>
      <c r="AU863" s="164"/>
      <c r="AV863" s="164"/>
      <c r="AW863" s="164"/>
      <c r="AX863" s="164"/>
      <c r="AY863" s="164"/>
      <c r="AZ863" s="164"/>
      <c r="BA863" s="164"/>
      <c r="BB863" s="164"/>
      <c r="BC863" s="164"/>
      <c r="BD863" s="164" t="s">
        <v>20</v>
      </c>
      <c r="BE863" s="164"/>
    </row>
    <row r="864" spans="1:57" x14ac:dyDescent="0.25">
      <c r="A864" s="126" t="s">
        <v>1378</v>
      </c>
      <c r="B864" s="126"/>
      <c r="C864" s="126"/>
      <c r="D864" s="126" t="s">
        <v>1379</v>
      </c>
      <c r="E864" s="126"/>
      <c r="F864" s="127">
        <v>673</v>
      </c>
      <c r="G864" s="128" t="s">
        <v>1375</v>
      </c>
      <c r="H864" s="129">
        <v>6</v>
      </c>
      <c r="I864" s="130"/>
      <c r="J864" s="130"/>
      <c r="K864" s="130">
        <v>270</v>
      </c>
      <c r="L864" s="131">
        <v>0</v>
      </c>
      <c r="M864" s="161" t="s">
        <v>2</v>
      </c>
      <c r="N864" s="162"/>
      <c r="O864" s="162" t="s">
        <v>1604</v>
      </c>
      <c r="P864" s="132" t="s">
        <v>1600</v>
      </c>
      <c r="Q864" s="163" t="str">
        <f>MaBM</f>
        <v>KVSB</v>
      </c>
      <c r="R864" s="163" t="str">
        <f>MaKhoa</f>
        <v>KTVT</v>
      </c>
      <c r="S864" s="125" t="str">
        <f t="shared" si="17"/>
        <v>KTVT-KVSB</v>
      </c>
      <c r="T864" s="164"/>
      <c r="U864" s="164"/>
      <c r="V864" s="164"/>
      <c r="W864" s="164"/>
      <c r="X864" s="164"/>
      <c r="Y864" s="164"/>
      <c r="Z864" s="164"/>
      <c r="AA864" s="164"/>
      <c r="AB864" s="164"/>
      <c r="AC864" s="164"/>
      <c r="AD864" s="164"/>
      <c r="AE864" s="164"/>
      <c r="AF864" s="164"/>
      <c r="AG864" s="164"/>
      <c r="AH864" s="164"/>
      <c r="AI864" s="164"/>
      <c r="AJ864" s="164"/>
      <c r="AK864" s="164" t="s">
        <v>20</v>
      </c>
      <c r="AL864" s="164"/>
      <c r="AM864" s="164"/>
      <c r="AN864" s="164"/>
      <c r="AO864" s="164"/>
      <c r="AP864" s="164"/>
      <c r="AQ864" s="164"/>
      <c r="AR864" s="164"/>
      <c r="AS864" s="164"/>
      <c r="AT864" s="164"/>
      <c r="AU864" s="164"/>
      <c r="AV864" s="164"/>
      <c r="AW864" s="164"/>
      <c r="AX864" s="164"/>
      <c r="AY864" s="164"/>
      <c r="AZ864" s="164"/>
      <c r="BA864" s="164"/>
      <c r="BB864" s="164"/>
      <c r="BC864" s="164"/>
      <c r="BD864" s="164" t="s">
        <v>20</v>
      </c>
      <c r="BE864" s="164"/>
    </row>
    <row r="865" spans="1:57" x14ac:dyDescent="0.25">
      <c r="A865" s="126" t="s">
        <v>1434</v>
      </c>
      <c r="B865" s="126" t="s">
        <v>1434</v>
      </c>
      <c r="C865" s="126" t="s">
        <v>1434</v>
      </c>
      <c r="D865" s="126" t="s">
        <v>1435</v>
      </c>
      <c r="E865" s="126" t="s">
        <v>1435</v>
      </c>
      <c r="F865" s="127">
        <v>703</v>
      </c>
      <c r="G865" s="128" t="s">
        <v>1415</v>
      </c>
      <c r="H865" s="129">
        <v>4</v>
      </c>
      <c r="I865" s="130"/>
      <c r="J865" s="130"/>
      <c r="K865" s="130">
        <v>180</v>
      </c>
      <c r="L865" s="131">
        <v>0</v>
      </c>
      <c r="M865" s="161" t="s">
        <v>1511</v>
      </c>
      <c r="N865" s="162"/>
      <c r="O865" s="162" t="s">
        <v>1604</v>
      </c>
      <c r="P865" s="132" t="s">
        <v>1600</v>
      </c>
      <c r="Q865" s="163" t="str">
        <f>MaBM</f>
        <v>KVSB</v>
      </c>
      <c r="R865" s="163" t="str">
        <f>MaKhoa</f>
        <v>KTVT</v>
      </c>
      <c r="S865" s="125" t="str">
        <f t="shared" si="17"/>
        <v>KTVT-KVSB</v>
      </c>
      <c r="T865" s="164"/>
      <c r="U865" s="164"/>
      <c r="V865" s="164"/>
      <c r="W865" s="164"/>
      <c r="X865" s="164"/>
      <c r="Y865" s="164"/>
      <c r="Z865" s="164"/>
      <c r="AA865" s="164"/>
      <c r="AB865" s="164"/>
      <c r="AC865" s="164"/>
      <c r="AD865" s="164"/>
      <c r="AE865" s="164"/>
      <c r="AF865" s="164"/>
      <c r="AG865" s="164"/>
      <c r="AH865" s="164"/>
      <c r="AI865" s="164"/>
      <c r="AJ865" s="164"/>
      <c r="AK865" s="164" t="s">
        <v>20</v>
      </c>
      <c r="AL865" s="164"/>
      <c r="AM865" s="164"/>
      <c r="AN865" s="164"/>
      <c r="AO865" s="164"/>
      <c r="AP865" s="164"/>
      <c r="AQ865" s="164"/>
      <c r="AR865" s="164"/>
      <c r="AS865" s="164"/>
      <c r="AT865" s="164"/>
      <c r="AU865" s="164"/>
      <c r="AV865" s="164"/>
      <c r="AW865" s="164"/>
      <c r="AX865" s="164"/>
      <c r="AY865" s="164"/>
      <c r="AZ865" s="164"/>
      <c r="BA865" s="164"/>
      <c r="BB865" s="164"/>
      <c r="BC865" s="164"/>
      <c r="BD865" s="164" t="s">
        <v>20</v>
      </c>
      <c r="BE865" s="164"/>
    </row>
    <row r="866" spans="1:57" x14ac:dyDescent="0.25">
      <c r="A866" s="126" t="s">
        <v>1436</v>
      </c>
      <c r="B866" s="126" t="s">
        <v>1436</v>
      </c>
      <c r="C866" s="126"/>
      <c r="D866" s="126" t="s">
        <v>1437</v>
      </c>
      <c r="E866" s="126"/>
      <c r="F866" s="127">
        <v>704</v>
      </c>
      <c r="G866" s="128" t="s">
        <v>1415</v>
      </c>
      <c r="H866" s="129">
        <v>4</v>
      </c>
      <c r="I866" s="130"/>
      <c r="J866" s="130"/>
      <c r="K866" s="130">
        <v>180</v>
      </c>
      <c r="L866" s="131">
        <v>0</v>
      </c>
      <c r="M866" s="161" t="s">
        <v>1511</v>
      </c>
      <c r="N866" s="162"/>
      <c r="O866" s="162" t="s">
        <v>1604</v>
      </c>
      <c r="P866" s="132" t="s">
        <v>1600</v>
      </c>
      <c r="Q866" s="163" t="str">
        <f>MaBM</f>
        <v>KVSB</v>
      </c>
      <c r="R866" s="163" t="str">
        <f>MaKhoa</f>
        <v>KTVT</v>
      </c>
      <c r="S866" s="125" t="str">
        <f t="shared" si="17"/>
        <v>KTVT-KVSB</v>
      </c>
      <c r="T866" s="164"/>
      <c r="U866" s="164"/>
      <c r="V866" s="164"/>
      <c r="W866" s="164"/>
      <c r="X866" s="164"/>
      <c r="Y866" s="164"/>
      <c r="Z866" s="164"/>
      <c r="AA866" s="164"/>
      <c r="AB866" s="164"/>
      <c r="AC866" s="164"/>
      <c r="AD866" s="164"/>
      <c r="AE866" s="164"/>
      <c r="AF866" s="164"/>
      <c r="AG866" s="164"/>
      <c r="AH866" s="164"/>
      <c r="AI866" s="164"/>
      <c r="AJ866" s="164" t="s">
        <v>20</v>
      </c>
      <c r="AK866" s="164"/>
      <c r="AL866" s="164"/>
      <c r="AM866" s="164"/>
      <c r="AN866" s="164"/>
      <c r="AO866" s="164"/>
      <c r="AP866" s="164"/>
      <c r="AQ866" s="164"/>
      <c r="AR866" s="164"/>
      <c r="AS866" s="164"/>
      <c r="AT866" s="164"/>
      <c r="AU866" s="164"/>
      <c r="AV866" s="164"/>
      <c r="AW866" s="164"/>
      <c r="AX866" s="164"/>
      <c r="AY866" s="164"/>
      <c r="AZ866" s="164"/>
      <c r="BA866" s="164"/>
      <c r="BB866" s="164"/>
      <c r="BC866" s="164" t="s">
        <v>20</v>
      </c>
      <c r="BD866" s="164"/>
      <c r="BE866" s="164"/>
    </row>
    <row r="867" spans="1:57" x14ac:dyDescent="0.25">
      <c r="A867" s="126" t="s">
        <v>1781</v>
      </c>
      <c r="B867" s="126" t="s">
        <v>1781</v>
      </c>
      <c r="C867" s="126"/>
      <c r="D867" s="126"/>
      <c r="E867" s="126"/>
      <c r="F867" s="127">
        <v>708</v>
      </c>
      <c r="G867" s="128" t="s">
        <v>1415</v>
      </c>
      <c r="H867" s="129">
        <v>4</v>
      </c>
      <c r="I867" s="130"/>
      <c r="J867" s="130"/>
      <c r="K867" s="130">
        <v>180</v>
      </c>
      <c r="L867" s="131">
        <v>0</v>
      </c>
      <c r="M867" s="161" t="s">
        <v>1511</v>
      </c>
      <c r="N867" s="162"/>
      <c r="O867" s="162" t="s">
        <v>1604</v>
      </c>
      <c r="P867" s="132" t="s">
        <v>1600</v>
      </c>
      <c r="Q867" s="163" t="str">
        <f>MaBM</f>
        <v>KVSB</v>
      </c>
      <c r="R867" s="163" t="str">
        <f>MaKhoa</f>
        <v>KTVT</v>
      </c>
      <c r="S867" s="125" t="str">
        <f t="shared" si="17"/>
        <v>KTVT-KVSB</v>
      </c>
      <c r="T867" s="164"/>
      <c r="U867" s="164"/>
      <c r="V867" s="164"/>
      <c r="W867" s="164"/>
      <c r="X867" s="164"/>
      <c r="Y867" s="164"/>
      <c r="Z867" s="164"/>
      <c r="AA867" s="164"/>
      <c r="AB867" s="164"/>
      <c r="AC867" s="164"/>
      <c r="AD867" s="164"/>
      <c r="AE867" s="164"/>
      <c r="AF867" s="164"/>
      <c r="AG867" s="164"/>
      <c r="AH867" s="164"/>
      <c r="AI867" s="164"/>
      <c r="AJ867" s="164"/>
      <c r="AK867" s="164"/>
      <c r="AL867" s="164" t="s">
        <v>20</v>
      </c>
      <c r="AM867" s="164"/>
      <c r="AN867" s="164"/>
      <c r="AO867" s="164"/>
      <c r="AP867" s="164"/>
      <c r="AQ867" s="164"/>
      <c r="AR867" s="164"/>
      <c r="AS867" s="164"/>
      <c r="AT867" s="164"/>
      <c r="AU867" s="164"/>
      <c r="AV867" s="164"/>
      <c r="AW867" s="164"/>
      <c r="AX867" s="164"/>
      <c r="AY867" s="164"/>
      <c r="AZ867" s="164"/>
      <c r="BA867" s="164"/>
      <c r="BB867" s="164"/>
      <c r="BC867" s="164"/>
      <c r="BD867" s="164"/>
      <c r="BE867" s="164"/>
    </row>
    <row r="868" spans="1:57" x14ac:dyDescent="0.25">
      <c r="A868" s="126" t="s">
        <v>2049</v>
      </c>
      <c r="B868" s="126"/>
      <c r="C868" s="126"/>
      <c r="D868" s="126"/>
      <c r="E868" s="126"/>
      <c r="F868" s="127">
        <v>922</v>
      </c>
      <c r="G868" s="128" t="s">
        <v>2050</v>
      </c>
      <c r="H868" s="129">
        <v>2</v>
      </c>
      <c r="I868" s="130">
        <v>30</v>
      </c>
      <c r="J868" s="130"/>
      <c r="K868" s="130"/>
      <c r="L868" s="131">
        <v>0</v>
      </c>
      <c r="M868" s="165" t="s">
        <v>1484</v>
      </c>
      <c r="N868" s="234">
        <v>75</v>
      </c>
      <c r="O868" s="162" t="s">
        <v>1604</v>
      </c>
      <c r="P868" s="132" t="s">
        <v>1600</v>
      </c>
      <c r="Q868" s="163" t="str">
        <f>MaBM</f>
        <v>KVSB</v>
      </c>
      <c r="R868" s="163" t="str">
        <f>MaKhoa</f>
        <v>KTVT</v>
      </c>
      <c r="S868" s="125" t="str">
        <f t="shared" si="17"/>
        <v>KTVT-KVSB</v>
      </c>
      <c r="T868" s="164"/>
      <c r="U868" s="164"/>
      <c r="V868" s="164"/>
      <c r="W868" s="164"/>
      <c r="X868" s="164"/>
      <c r="Y868" s="164"/>
      <c r="Z868" s="164"/>
      <c r="AA868" s="164"/>
      <c r="AB868" s="164"/>
      <c r="AC868" s="164"/>
      <c r="AD868" s="164"/>
      <c r="AE868" s="164"/>
      <c r="AF868" s="164"/>
      <c r="AG868" s="164"/>
      <c r="AH868" s="164"/>
      <c r="AI868" s="164"/>
      <c r="AJ868" s="164"/>
      <c r="AK868" s="164"/>
      <c r="AL868" s="164" t="s">
        <v>21</v>
      </c>
      <c r="AM868" s="164"/>
      <c r="AN868" s="164"/>
      <c r="AO868" s="164"/>
      <c r="AP868" s="164"/>
      <c r="AQ868" s="164"/>
      <c r="AR868" s="164"/>
      <c r="AS868" s="164"/>
      <c r="AT868" s="164"/>
      <c r="AU868" s="164"/>
      <c r="AV868" s="164"/>
      <c r="AW868" s="164"/>
      <c r="AX868" s="164"/>
      <c r="AY868" s="164"/>
      <c r="AZ868" s="164"/>
      <c r="BA868" s="164"/>
      <c r="BB868" s="164"/>
      <c r="BC868" s="164"/>
      <c r="BD868" s="164"/>
      <c r="BE868" s="164"/>
    </row>
    <row r="869" spans="1:57" x14ac:dyDescent="0.25">
      <c r="A869" s="126" t="s">
        <v>994</v>
      </c>
      <c r="B869" s="126"/>
      <c r="C869" s="126"/>
      <c r="D869" s="126" t="s">
        <v>995</v>
      </c>
      <c r="E869" s="126"/>
      <c r="F869" s="127">
        <v>504</v>
      </c>
      <c r="G869" s="128" t="s">
        <v>996</v>
      </c>
      <c r="H869" s="129">
        <v>3</v>
      </c>
      <c r="I869" s="130">
        <v>45</v>
      </c>
      <c r="J869" s="130"/>
      <c r="K869" s="130"/>
      <c r="L869" s="131">
        <v>0</v>
      </c>
      <c r="M869" s="165" t="s">
        <v>1484</v>
      </c>
      <c r="N869" s="171">
        <f>IF(AND(M869="", H869=2),75,90)</f>
        <v>90</v>
      </c>
      <c r="O869" s="162" t="s">
        <v>1604</v>
      </c>
      <c r="P869" s="132" t="s">
        <v>1600</v>
      </c>
      <c r="Q869" s="163" t="str">
        <f>MaBM</f>
        <v>KVSB</v>
      </c>
      <c r="R869" s="163" t="str">
        <f>MaKhoa</f>
        <v>KTVT</v>
      </c>
      <c r="S869" s="125" t="str">
        <f t="shared" si="17"/>
        <v>KTVT-KVSB</v>
      </c>
      <c r="T869" s="164"/>
      <c r="U869" s="164"/>
      <c r="V869" s="164"/>
      <c r="W869" s="164"/>
      <c r="X869" s="164"/>
      <c r="Y869" s="164"/>
      <c r="Z869" s="164"/>
      <c r="AA869" s="164"/>
      <c r="AB869" s="164"/>
      <c r="AC869" s="164"/>
      <c r="AD869" s="164"/>
      <c r="AE869" s="164"/>
      <c r="AF869" s="164"/>
      <c r="AG869" s="164"/>
      <c r="AH869" s="164"/>
      <c r="AI869" s="164"/>
      <c r="AJ869" s="164" t="s">
        <v>20</v>
      </c>
      <c r="AK869" s="164"/>
      <c r="AL869" s="164"/>
      <c r="AM869" s="164"/>
      <c r="AN869" s="164"/>
      <c r="AO869" s="164"/>
      <c r="AP869" s="164"/>
      <c r="AQ869" s="164"/>
      <c r="AR869" s="164"/>
      <c r="AS869" s="164"/>
      <c r="AT869" s="164"/>
      <c r="AU869" s="164"/>
      <c r="AV869" s="164"/>
      <c r="AW869" s="164"/>
      <c r="AX869" s="164"/>
      <c r="AY869" s="164"/>
      <c r="AZ869" s="164"/>
      <c r="BA869" s="164"/>
      <c r="BB869" s="164"/>
      <c r="BC869" s="164" t="s">
        <v>20</v>
      </c>
      <c r="BD869" s="164"/>
      <c r="BE869" s="164"/>
    </row>
    <row r="870" spans="1:57" x14ac:dyDescent="0.25">
      <c r="A870" s="126"/>
      <c r="B870" s="126" t="s">
        <v>1931</v>
      </c>
      <c r="C870" s="126"/>
      <c r="D870" s="126"/>
      <c r="E870" s="126"/>
      <c r="F870" s="127">
        <v>855</v>
      </c>
      <c r="G870" s="128" t="s">
        <v>996</v>
      </c>
      <c r="H870" s="129">
        <v>2</v>
      </c>
      <c r="I870" s="130">
        <v>30</v>
      </c>
      <c r="J870" s="130"/>
      <c r="K870" s="130"/>
      <c r="L870" s="131">
        <v>0</v>
      </c>
      <c r="M870" s="165" t="s">
        <v>1484</v>
      </c>
      <c r="N870" s="234">
        <v>75</v>
      </c>
      <c r="O870" s="162" t="s">
        <v>1604</v>
      </c>
      <c r="P870" s="132" t="s">
        <v>1600</v>
      </c>
      <c r="Q870" s="163" t="str">
        <f>MaBM</f>
        <v>KVSB</v>
      </c>
      <c r="R870" s="163" t="str">
        <f>MaKhoa</f>
        <v>KTVT</v>
      </c>
      <c r="S870" s="125" t="str">
        <f t="shared" si="17"/>
        <v>KTVT-KVSB</v>
      </c>
      <c r="T870" s="164"/>
      <c r="U870" s="164"/>
      <c r="V870" s="164"/>
      <c r="W870" s="164"/>
      <c r="X870" s="164"/>
      <c r="Y870" s="164"/>
      <c r="Z870" s="164"/>
      <c r="AA870" s="164"/>
      <c r="AB870" s="164"/>
      <c r="AC870" s="164"/>
      <c r="AD870" s="164"/>
      <c r="AE870" s="164"/>
      <c r="AF870" s="164"/>
      <c r="AG870" s="164"/>
      <c r="AH870" s="164"/>
      <c r="AI870" s="164"/>
      <c r="AJ870" s="164"/>
      <c r="AK870" s="164"/>
      <c r="AL870" s="164"/>
      <c r="AM870" s="164"/>
      <c r="AN870" s="164"/>
      <c r="AO870" s="164"/>
      <c r="AP870" s="164"/>
      <c r="AQ870" s="164"/>
      <c r="AR870" s="164"/>
      <c r="AS870" s="164"/>
      <c r="AT870" s="164"/>
      <c r="AU870" s="164"/>
      <c r="AV870" s="164"/>
      <c r="AW870" s="164"/>
      <c r="AX870" s="164"/>
      <c r="AY870" s="164"/>
      <c r="AZ870" s="164"/>
      <c r="BA870" s="164"/>
      <c r="BB870" s="164"/>
      <c r="BC870" s="164"/>
      <c r="BD870" s="164"/>
      <c r="BE870" s="164"/>
    </row>
    <row r="871" spans="1:57" x14ac:dyDescent="0.25">
      <c r="A871" s="126" t="s">
        <v>2023</v>
      </c>
      <c r="B871" s="126"/>
      <c r="C871" s="126"/>
      <c r="D871" s="126"/>
      <c r="E871" s="126"/>
      <c r="F871" s="127">
        <v>908</v>
      </c>
      <c r="G871" s="128" t="s">
        <v>2024</v>
      </c>
      <c r="H871" s="129">
        <v>3</v>
      </c>
      <c r="I871" s="130">
        <v>45</v>
      </c>
      <c r="J871" s="130"/>
      <c r="K871" s="130"/>
      <c r="L871" s="131">
        <v>0</v>
      </c>
      <c r="M871" s="165" t="s">
        <v>1484</v>
      </c>
      <c r="N871" s="171">
        <f>IF(AND(M871="", H871=2),75,90)</f>
        <v>90</v>
      </c>
      <c r="O871" s="162" t="s">
        <v>1604</v>
      </c>
      <c r="P871" s="132" t="s">
        <v>1600</v>
      </c>
      <c r="Q871" s="163" t="str">
        <f>MaBM</f>
        <v>KVSB</v>
      </c>
      <c r="R871" s="163" t="str">
        <f>MaKhoa</f>
        <v>KTVT</v>
      </c>
      <c r="S871" s="125" t="str">
        <f t="shared" si="17"/>
        <v>KTVT-KVSB</v>
      </c>
      <c r="T871" s="164"/>
      <c r="U871" s="164"/>
      <c r="V871" s="164"/>
      <c r="W871" s="164"/>
      <c r="X871" s="164"/>
      <c r="Y871" s="164"/>
      <c r="Z871" s="164"/>
      <c r="AA871" s="164"/>
      <c r="AB871" s="164"/>
      <c r="AC871" s="164"/>
      <c r="AD871" s="164"/>
      <c r="AE871" s="164"/>
      <c r="AF871" s="164"/>
      <c r="AG871" s="164"/>
      <c r="AH871" s="164"/>
      <c r="AI871" s="164"/>
      <c r="AJ871" s="164"/>
      <c r="AK871" s="164"/>
      <c r="AL871" s="164" t="s">
        <v>20</v>
      </c>
      <c r="AM871" s="164"/>
      <c r="AN871" s="164"/>
      <c r="AO871" s="164"/>
      <c r="AP871" s="164"/>
      <c r="AQ871" s="164"/>
      <c r="AR871" s="164"/>
      <c r="AS871" s="164"/>
      <c r="AT871" s="164"/>
      <c r="AU871" s="164"/>
      <c r="AV871" s="164"/>
      <c r="AW871" s="164"/>
      <c r="AX871" s="164"/>
      <c r="AY871" s="164"/>
      <c r="AZ871" s="164"/>
      <c r="BA871" s="164"/>
      <c r="BB871" s="164"/>
      <c r="BC871" s="164"/>
      <c r="BD871" s="164"/>
      <c r="BE871" s="164"/>
    </row>
    <row r="872" spans="1:57" x14ac:dyDescent="0.25">
      <c r="A872" s="126" t="s">
        <v>956</v>
      </c>
      <c r="B872" s="126"/>
      <c r="C872" s="126" t="s">
        <v>956</v>
      </c>
      <c r="D872" s="126" t="s">
        <v>957</v>
      </c>
      <c r="E872" s="126" t="s">
        <v>957</v>
      </c>
      <c r="F872" s="127">
        <v>488</v>
      </c>
      <c r="G872" s="128" t="s">
        <v>958</v>
      </c>
      <c r="H872" s="129">
        <v>3</v>
      </c>
      <c r="I872" s="130">
        <v>45</v>
      </c>
      <c r="J872" s="130"/>
      <c r="K872" s="130"/>
      <c r="L872" s="131">
        <v>0</v>
      </c>
      <c r="M872" s="165" t="s">
        <v>1484</v>
      </c>
      <c r="N872" s="171">
        <f>IF(AND(M872="", H872=2),75,90)</f>
        <v>90</v>
      </c>
      <c r="O872" s="162" t="s">
        <v>1604</v>
      </c>
      <c r="P872" s="132" t="s">
        <v>1600</v>
      </c>
      <c r="Q872" s="163" t="str">
        <f>MaBM</f>
        <v>KVSB</v>
      </c>
      <c r="R872" s="163" t="str">
        <f>MaKhoa</f>
        <v>KTVT</v>
      </c>
      <c r="S872" s="125" t="str">
        <f t="shared" si="17"/>
        <v>KTVT-KVSB</v>
      </c>
      <c r="T872" s="164"/>
      <c r="U872" s="164"/>
      <c r="V872" s="164"/>
      <c r="W872" s="164"/>
      <c r="X872" s="164"/>
      <c r="Y872" s="164"/>
      <c r="Z872" s="164"/>
      <c r="AA872" s="164"/>
      <c r="AB872" s="164"/>
      <c r="AC872" s="164"/>
      <c r="AD872" s="164"/>
      <c r="AE872" s="164"/>
      <c r="AF872" s="164"/>
      <c r="AG872" s="164"/>
      <c r="AH872" s="164"/>
      <c r="AI872" s="164"/>
      <c r="AJ872" s="164"/>
      <c r="AK872" s="164" t="s">
        <v>20</v>
      </c>
      <c r="AL872" s="164"/>
      <c r="AM872" s="164"/>
      <c r="AN872" s="164"/>
      <c r="AO872" s="164"/>
      <c r="AP872" s="164"/>
      <c r="AQ872" s="164"/>
      <c r="AR872" s="164"/>
      <c r="AS872" s="164"/>
      <c r="AT872" s="164"/>
      <c r="AU872" s="164"/>
      <c r="AV872" s="164"/>
      <c r="AW872" s="164"/>
      <c r="AX872" s="164"/>
      <c r="AY872" s="164"/>
      <c r="AZ872" s="164"/>
      <c r="BA872" s="164"/>
      <c r="BB872" s="164"/>
      <c r="BC872" s="164"/>
      <c r="BD872" s="164" t="s">
        <v>20</v>
      </c>
      <c r="BE872" s="164"/>
    </row>
    <row r="873" spans="1:57" x14ac:dyDescent="0.25">
      <c r="A873" s="126"/>
      <c r="B873" s="126"/>
      <c r="C873" s="126"/>
      <c r="D873" s="126" t="s">
        <v>926</v>
      </c>
      <c r="E873" s="126"/>
      <c r="F873" s="127">
        <v>475</v>
      </c>
      <c r="G873" s="128" t="s">
        <v>927</v>
      </c>
      <c r="H873" s="129">
        <v>3</v>
      </c>
      <c r="I873" s="130">
        <v>30</v>
      </c>
      <c r="J873" s="130"/>
      <c r="K873" s="130"/>
      <c r="L873" s="131">
        <v>0</v>
      </c>
      <c r="M873" s="165" t="s">
        <v>1484</v>
      </c>
      <c r="N873" s="162">
        <v>90</v>
      </c>
      <c r="O873" s="162" t="s">
        <v>1636</v>
      </c>
      <c r="P873" s="132" t="s">
        <v>1600</v>
      </c>
      <c r="Q873" s="163" t="str">
        <f>MaBM</f>
        <v>KVTN</v>
      </c>
      <c r="R873" s="163" t="str">
        <f>MaKhoa</f>
        <v>KTVT</v>
      </c>
      <c r="S873" s="125" t="str">
        <f t="shared" si="17"/>
        <v>KTVT-KVTN</v>
      </c>
      <c r="T873" s="164"/>
      <c r="U873" s="164"/>
      <c r="V873" s="164"/>
      <c r="W873" s="164"/>
      <c r="X873" s="164"/>
      <c r="Y873" s="164"/>
      <c r="Z873" s="164"/>
      <c r="AA873" s="164"/>
      <c r="AB873" s="164"/>
      <c r="AC873" s="164"/>
      <c r="AD873" s="164"/>
      <c r="AE873" s="164"/>
      <c r="AF873" s="164"/>
      <c r="AG873" s="164"/>
      <c r="AH873" s="164"/>
      <c r="AI873" s="164"/>
      <c r="AJ873" s="164"/>
      <c r="AK873" s="164"/>
      <c r="AL873" s="164"/>
      <c r="AM873" s="164"/>
      <c r="AN873" s="164"/>
      <c r="AO873" s="164"/>
      <c r="AP873" s="164"/>
      <c r="AQ873" s="164"/>
      <c r="AR873" s="164"/>
      <c r="AS873" s="164"/>
      <c r="AT873" s="164"/>
      <c r="AU873" s="164"/>
      <c r="AV873" s="164"/>
      <c r="AW873" s="164"/>
      <c r="AX873" s="164"/>
      <c r="AY873" s="164"/>
      <c r="AZ873" s="164"/>
      <c r="BA873" s="164"/>
      <c r="BB873" s="164"/>
      <c r="BC873" s="164"/>
      <c r="BD873" s="164"/>
      <c r="BE873" s="164"/>
    </row>
    <row r="874" spans="1:57" x14ac:dyDescent="0.25">
      <c r="A874" s="126"/>
      <c r="B874" s="126"/>
      <c r="C874" s="126"/>
      <c r="D874" s="126" t="s">
        <v>1220</v>
      </c>
      <c r="E874" s="126"/>
      <c r="F874" s="127">
        <v>608</v>
      </c>
      <c r="G874" s="128" t="s">
        <v>1221</v>
      </c>
      <c r="H874" s="129">
        <v>2</v>
      </c>
      <c r="I874" s="130">
        <v>30</v>
      </c>
      <c r="J874" s="130"/>
      <c r="K874" s="130"/>
      <c r="L874" s="131">
        <v>0</v>
      </c>
      <c r="M874" s="165" t="s">
        <v>1484</v>
      </c>
      <c r="N874" s="162">
        <v>60</v>
      </c>
      <c r="O874" s="162" t="s">
        <v>1636</v>
      </c>
      <c r="P874" s="132" t="s">
        <v>1600</v>
      </c>
      <c r="Q874" s="163" t="str">
        <f>MaBM</f>
        <v>KVTN</v>
      </c>
      <c r="R874" s="163" t="str">
        <f>MaKhoa</f>
        <v>KTVT</v>
      </c>
      <c r="S874" s="125" t="str">
        <f t="shared" si="17"/>
        <v>KTVT-KVTN</v>
      </c>
      <c r="T874" s="164"/>
      <c r="U874" s="164"/>
      <c r="V874" s="164"/>
      <c r="W874" s="164"/>
      <c r="X874" s="164"/>
      <c r="Y874" s="164"/>
      <c r="Z874" s="164"/>
      <c r="AA874" s="164"/>
      <c r="AB874" s="164"/>
      <c r="AC874" s="164"/>
      <c r="AD874" s="164"/>
      <c r="AE874" s="164"/>
      <c r="AF874" s="164"/>
      <c r="AG874" s="164"/>
      <c r="AH874" s="164"/>
      <c r="AI874" s="164"/>
      <c r="AJ874" s="164"/>
      <c r="AK874" s="164"/>
      <c r="AL874" s="164"/>
      <c r="AM874" s="164"/>
      <c r="AN874" s="164"/>
      <c r="AO874" s="164"/>
      <c r="AP874" s="164"/>
      <c r="AQ874" s="164"/>
      <c r="AR874" s="164"/>
      <c r="AS874" s="164"/>
      <c r="AT874" s="164"/>
      <c r="AU874" s="164"/>
      <c r="AV874" s="164"/>
      <c r="AW874" s="164"/>
      <c r="AX874" s="164"/>
      <c r="AY874" s="164"/>
      <c r="AZ874" s="164"/>
      <c r="BA874" s="164"/>
      <c r="BB874" s="164"/>
      <c r="BC874" s="164"/>
      <c r="BD874" s="164"/>
      <c r="BE874" s="164"/>
    </row>
    <row r="875" spans="1:57" x14ac:dyDescent="0.25">
      <c r="A875" s="126"/>
      <c r="B875" s="126"/>
      <c r="C875" s="126"/>
      <c r="D875" s="126" t="s">
        <v>1468</v>
      </c>
      <c r="E875" s="126"/>
      <c r="F875" s="127">
        <v>731</v>
      </c>
      <c r="G875" s="128" t="s">
        <v>1464</v>
      </c>
      <c r="H875" s="129">
        <v>4</v>
      </c>
      <c r="I875" s="130"/>
      <c r="J875" s="130"/>
      <c r="K875" s="130">
        <v>240</v>
      </c>
      <c r="L875" s="131">
        <v>0</v>
      </c>
      <c r="M875" s="161" t="s">
        <v>1511</v>
      </c>
      <c r="N875" s="162"/>
      <c r="O875" s="162" t="s">
        <v>1636</v>
      </c>
      <c r="P875" s="132" t="s">
        <v>1600</v>
      </c>
      <c r="Q875" s="163" t="str">
        <f>MaBM</f>
        <v>KVTN</v>
      </c>
      <c r="R875" s="163" t="str">
        <f>MaKhoa</f>
        <v>KTVT</v>
      </c>
      <c r="S875" s="125" t="str">
        <f t="shared" si="17"/>
        <v>KTVT-KVTN</v>
      </c>
      <c r="T875" s="164"/>
      <c r="U875" s="164"/>
      <c r="V875" s="164"/>
      <c r="W875" s="164"/>
      <c r="X875" s="164"/>
      <c r="Y875" s="164"/>
      <c r="Z875" s="164"/>
      <c r="AA875" s="164"/>
      <c r="AB875" s="164"/>
      <c r="AC875" s="164"/>
      <c r="AD875" s="164"/>
      <c r="AE875" s="164"/>
      <c r="AF875" s="164"/>
      <c r="AG875" s="164"/>
      <c r="AH875" s="164"/>
      <c r="AI875" s="164"/>
      <c r="AJ875" s="164"/>
      <c r="AK875" s="164"/>
      <c r="AL875" s="164"/>
      <c r="AM875" s="164"/>
      <c r="AN875" s="164"/>
      <c r="AO875" s="164"/>
      <c r="AP875" s="164"/>
      <c r="AQ875" s="164"/>
      <c r="AR875" s="164"/>
      <c r="AS875" s="164"/>
      <c r="AT875" s="164"/>
      <c r="AU875" s="164"/>
      <c r="AV875" s="164"/>
      <c r="AW875" s="164"/>
      <c r="AX875" s="164"/>
      <c r="AY875" s="164"/>
      <c r="AZ875" s="164"/>
      <c r="BA875" s="164"/>
      <c r="BB875" s="164"/>
      <c r="BC875" s="164"/>
      <c r="BD875" s="164"/>
      <c r="BE875" s="164"/>
    </row>
    <row r="876" spans="1:57" x14ac:dyDescent="0.25">
      <c r="A876" s="126" t="s">
        <v>2084</v>
      </c>
      <c r="B876" s="126"/>
      <c r="C876" s="126"/>
      <c r="D876" s="126"/>
      <c r="E876" s="126"/>
      <c r="F876" s="127">
        <v>943</v>
      </c>
      <c r="G876" s="128" t="s">
        <v>1464</v>
      </c>
      <c r="H876" s="129">
        <v>8</v>
      </c>
      <c r="I876" s="130"/>
      <c r="J876" s="130"/>
      <c r="K876" s="130">
        <v>480</v>
      </c>
      <c r="L876" s="131">
        <v>0</v>
      </c>
      <c r="M876" s="161" t="s">
        <v>1511</v>
      </c>
      <c r="N876" s="162"/>
      <c r="O876" s="162" t="s">
        <v>1636</v>
      </c>
      <c r="P876" s="132" t="s">
        <v>1600</v>
      </c>
      <c r="Q876" s="163" t="str">
        <f>MaBM</f>
        <v>KVTN</v>
      </c>
      <c r="R876" s="163" t="str">
        <f>MaKhoa</f>
        <v>KTVT</v>
      </c>
      <c r="S876" s="125" t="str">
        <f t="shared" si="17"/>
        <v>KTVT-KVTN</v>
      </c>
      <c r="T876" s="164"/>
      <c r="U876" s="164"/>
      <c r="V876" s="164"/>
      <c r="W876" s="164"/>
      <c r="X876" s="164"/>
      <c r="Y876" s="164"/>
      <c r="Z876" s="164"/>
      <c r="AA876" s="164"/>
      <c r="AB876" s="164"/>
      <c r="AC876" s="164"/>
      <c r="AD876" s="164"/>
      <c r="AE876" s="164"/>
      <c r="AF876" s="164"/>
      <c r="AG876" s="164"/>
      <c r="AH876" s="164"/>
      <c r="AI876" s="164"/>
      <c r="AJ876" s="164"/>
      <c r="AK876" s="164"/>
      <c r="AL876" s="164"/>
      <c r="AM876" s="164"/>
      <c r="AN876" s="164"/>
      <c r="AO876" s="164"/>
      <c r="AP876" s="164"/>
      <c r="AQ876" s="164"/>
      <c r="AR876" s="164"/>
      <c r="AS876" s="164"/>
      <c r="AT876" s="164"/>
      <c r="AU876" s="164"/>
      <c r="AV876" s="164"/>
      <c r="AW876" s="164"/>
      <c r="AX876" s="164"/>
      <c r="AY876" s="164"/>
      <c r="AZ876" s="164"/>
      <c r="BA876" s="164"/>
      <c r="BB876" s="164"/>
      <c r="BC876" s="164"/>
      <c r="BD876" s="164"/>
      <c r="BE876" s="164"/>
    </row>
    <row r="877" spans="1:57" x14ac:dyDescent="0.25">
      <c r="A877" s="126" t="s">
        <v>2063</v>
      </c>
      <c r="B877" s="126"/>
      <c r="C877" s="126"/>
      <c r="D877" s="126"/>
      <c r="E877" s="126"/>
      <c r="F877" s="127">
        <v>932</v>
      </c>
      <c r="G877" s="128" t="s">
        <v>2064</v>
      </c>
      <c r="H877" s="129">
        <v>3</v>
      </c>
      <c r="I877" s="130">
        <v>45</v>
      </c>
      <c r="J877" s="130"/>
      <c r="K877" s="130"/>
      <c r="L877" s="131">
        <v>0</v>
      </c>
      <c r="M877" s="165" t="s">
        <v>1484</v>
      </c>
      <c r="N877" s="162">
        <v>90</v>
      </c>
      <c r="O877" s="162" t="s">
        <v>1636</v>
      </c>
      <c r="P877" s="132" t="s">
        <v>1600</v>
      </c>
      <c r="Q877" s="163" t="str">
        <f>MaBM</f>
        <v>KVTN</v>
      </c>
      <c r="R877" s="163" t="str">
        <f>MaKhoa</f>
        <v>KTVT</v>
      </c>
      <c r="S877" s="125" t="str">
        <f t="shared" si="17"/>
        <v>KTVT-KVTN</v>
      </c>
      <c r="T877" s="164"/>
      <c r="U877" s="164"/>
      <c r="V877" s="164"/>
      <c r="W877" s="164"/>
      <c r="X877" s="164"/>
      <c r="Y877" s="164"/>
      <c r="Z877" s="164"/>
      <c r="AA877" s="164"/>
      <c r="AB877" s="164"/>
      <c r="AC877" s="164"/>
      <c r="AD877" s="164"/>
      <c r="AE877" s="164"/>
      <c r="AF877" s="164"/>
      <c r="AG877" s="164"/>
      <c r="AH877" s="164"/>
      <c r="AI877" s="164"/>
      <c r="AJ877" s="164"/>
      <c r="AK877" s="164"/>
      <c r="AL877" s="164"/>
      <c r="AM877" s="164"/>
      <c r="AN877" s="164"/>
      <c r="AO877" s="164"/>
      <c r="AP877" s="164"/>
      <c r="AQ877" s="164"/>
      <c r="AR877" s="164"/>
      <c r="AS877" s="164"/>
      <c r="AT877" s="164"/>
      <c r="AU877" s="164"/>
      <c r="AV877" s="164"/>
      <c r="AW877" s="164"/>
      <c r="AX877" s="164"/>
      <c r="AY877" s="164"/>
      <c r="AZ877" s="164"/>
      <c r="BA877" s="164"/>
      <c r="BB877" s="164"/>
      <c r="BC877" s="164"/>
      <c r="BD877" s="164"/>
      <c r="BE877" s="164"/>
    </row>
    <row r="878" spans="1:57" x14ac:dyDescent="0.25">
      <c r="A878" s="126"/>
      <c r="B878" s="126"/>
      <c r="C878" s="126"/>
      <c r="D878" s="126" t="s">
        <v>922</v>
      </c>
      <c r="E878" s="126"/>
      <c r="F878" s="127">
        <v>473</v>
      </c>
      <c r="G878" s="128" t="s">
        <v>923</v>
      </c>
      <c r="H878" s="129">
        <v>3</v>
      </c>
      <c r="I878" s="130">
        <v>45</v>
      </c>
      <c r="J878" s="130"/>
      <c r="K878" s="130"/>
      <c r="L878" s="131">
        <v>0</v>
      </c>
      <c r="M878" s="165" t="s">
        <v>1484</v>
      </c>
      <c r="N878" s="162">
        <v>90</v>
      </c>
      <c r="O878" s="162" t="s">
        <v>1636</v>
      </c>
      <c r="P878" s="132" t="s">
        <v>1600</v>
      </c>
      <c r="Q878" s="163" t="str">
        <f>MaBM</f>
        <v>KVTN</v>
      </c>
      <c r="R878" s="163" t="str">
        <f>MaKhoa</f>
        <v>KTVT</v>
      </c>
      <c r="S878" s="125" t="str">
        <f t="shared" si="17"/>
        <v>KTVT-KVTN</v>
      </c>
      <c r="T878" s="164"/>
      <c r="U878" s="164"/>
      <c r="V878" s="164"/>
      <c r="W878" s="164"/>
      <c r="X878" s="164"/>
      <c r="Y878" s="164"/>
      <c r="Z878" s="164"/>
      <c r="AA878" s="164"/>
      <c r="AB878" s="164"/>
      <c r="AC878" s="164"/>
      <c r="AD878" s="164"/>
      <c r="AE878" s="164"/>
      <c r="AF878" s="164"/>
      <c r="AG878" s="164"/>
      <c r="AH878" s="164"/>
      <c r="AI878" s="164"/>
      <c r="AJ878" s="164"/>
      <c r="AK878" s="164"/>
      <c r="AL878" s="164"/>
      <c r="AM878" s="164"/>
      <c r="AN878" s="164"/>
      <c r="AO878" s="164"/>
      <c r="AP878" s="164"/>
      <c r="AQ878" s="164"/>
      <c r="AR878" s="164"/>
      <c r="AS878" s="164"/>
      <c r="AT878" s="164"/>
      <c r="AU878" s="164"/>
      <c r="AV878" s="164"/>
      <c r="AW878" s="164"/>
      <c r="AX878" s="164"/>
      <c r="AY878" s="164"/>
      <c r="AZ878" s="164"/>
      <c r="BA878" s="164"/>
      <c r="BB878" s="164"/>
      <c r="BC878" s="164"/>
      <c r="BD878" s="164"/>
      <c r="BE878" s="164"/>
    </row>
    <row r="879" spans="1:57" x14ac:dyDescent="0.25">
      <c r="A879" s="126"/>
      <c r="B879" s="126"/>
      <c r="C879" s="126"/>
      <c r="D879" s="126" t="s">
        <v>924</v>
      </c>
      <c r="E879" s="126"/>
      <c r="F879" s="127">
        <v>474</v>
      </c>
      <c r="G879" s="128" t="s">
        <v>925</v>
      </c>
      <c r="H879" s="129">
        <v>2</v>
      </c>
      <c r="I879" s="130">
        <v>30</v>
      </c>
      <c r="J879" s="130"/>
      <c r="K879" s="130"/>
      <c r="L879" s="131">
        <v>0</v>
      </c>
      <c r="M879" s="165" t="s">
        <v>1484</v>
      </c>
      <c r="N879" s="162">
        <v>90</v>
      </c>
      <c r="O879" s="162" t="s">
        <v>1636</v>
      </c>
      <c r="P879" s="132" t="s">
        <v>1600</v>
      </c>
      <c r="Q879" s="163" t="str">
        <f>MaBM</f>
        <v>KVTN</v>
      </c>
      <c r="R879" s="163" t="str">
        <f>MaKhoa</f>
        <v>KTVT</v>
      </c>
      <c r="S879" s="125" t="str">
        <f t="shared" si="17"/>
        <v>KTVT-KVTN</v>
      </c>
      <c r="T879" s="164"/>
      <c r="U879" s="164"/>
      <c r="V879" s="164"/>
      <c r="W879" s="164"/>
      <c r="X879" s="164"/>
      <c r="Y879" s="164"/>
      <c r="Z879" s="164"/>
      <c r="AA879" s="164"/>
      <c r="AB879" s="164"/>
      <c r="AC879" s="164"/>
      <c r="AD879" s="164"/>
      <c r="AE879" s="164"/>
      <c r="AF879" s="164"/>
      <c r="AG879" s="164"/>
      <c r="AH879" s="164"/>
      <c r="AI879" s="164"/>
      <c r="AJ879" s="164"/>
      <c r="AK879" s="164"/>
      <c r="AL879" s="164"/>
      <c r="AM879" s="164"/>
      <c r="AN879" s="164"/>
      <c r="AO879" s="164"/>
      <c r="AP879" s="164"/>
      <c r="AQ879" s="164"/>
      <c r="AR879" s="164"/>
      <c r="AS879" s="164"/>
      <c r="AT879" s="164"/>
      <c r="AU879" s="164"/>
      <c r="AV879" s="164"/>
      <c r="AW879" s="164"/>
      <c r="AX879" s="164"/>
      <c r="AY879" s="164"/>
      <c r="AZ879" s="164"/>
      <c r="BA879" s="164"/>
      <c r="BB879" s="164"/>
      <c r="BC879" s="164"/>
      <c r="BD879" s="164"/>
      <c r="BE879" s="164"/>
    </row>
    <row r="880" spans="1:57" x14ac:dyDescent="0.25">
      <c r="A880" s="126"/>
      <c r="B880" s="126"/>
      <c r="C880" s="126"/>
      <c r="D880" s="126" t="s">
        <v>1217</v>
      </c>
      <c r="E880" s="126"/>
      <c r="F880" s="127">
        <v>606</v>
      </c>
      <c r="G880" s="128" t="s">
        <v>1218</v>
      </c>
      <c r="H880" s="129">
        <v>2</v>
      </c>
      <c r="I880" s="130">
        <v>30</v>
      </c>
      <c r="J880" s="130"/>
      <c r="K880" s="130"/>
      <c r="L880" s="131">
        <v>0</v>
      </c>
      <c r="M880" s="165" t="s">
        <v>1484</v>
      </c>
      <c r="N880" s="162">
        <v>75</v>
      </c>
      <c r="O880" s="162" t="s">
        <v>1636</v>
      </c>
      <c r="P880" s="132" t="s">
        <v>1600</v>
      </c>
      <c r="Q880" s="163" t="str">
        <f>MaBM</f>
        <v>KVTN</v>
      </c>
      <c r="R880" s="163" t="str">
        <f>MaKhoa</f>
        <v>KTVT</v>
      </c>
      <c r="S880" s="125" t="str">
        <f t="shared" si="17"/>
        <v>KTVT-KVTN</v>
      </c>
      <c r="T880" s="164"/>
      <c r="U880" s="164"/>
      <c r="V880" s="164"/>
      <c r="W880" s="164"/>
      <c r="X880" s="164"/>
      <c r="Y880" s="164"/>
      <c r="Z880" s="164"/>
      <c r="AA880" s="164"/>
      <c r="AB880" s="164"/>
      <c r="AC880" s="164"/>
      <c r="AD880" s="164"/>
      <c r="AE880" s="164"/>
      <c r="AF880" s="164"/>
      <c r="AG880" s="164"/>
      <c r="AH880" s="164"/>
      <c r="AI880" s="164"/>
      <c r="AJ880" s="164"/>
      <c r="AK880" s="164"/>
      <c r="AL880" s="164"/>
      <c r="AM880" s="164"/>
      <c r="AN880" s="164"/>
      <c r="AO880" s="164"/>
      <c r="AP880" s="164"/>
      <c r="AQ880" s="164"/>
      <c r="AR880" s="164"/>
      <c r="AS880" s="164"/>
      <c r="AT880" s="164"/>
      <c r="AU880" s="164"/>
      <c r="AV880" s="164"/>
      <c r="AW880" s="164"/>
      <c r="AX880" s="164"/>
      <c r="AY880" s="164"/>
      <c r="AZ880" s="164"/>
      <c r="BA880" s="164"/>
      <c r="BB880" s="164"/>
      <c r="BC880" s="164"/>
      <c r="BD880" s="164"/>
      <c r="BE880" s="164"/>
    </row>
    <row r="881" spans="1:57" x14ac:dyDescent="0.25">
      <c r="A881" s="126" t="s">
        <v>1723</v>
      </c>
      <c r="B881" s="126" t="s">
        <v>1723</v>
      </c>
      <c r="C881" s="126"/>
      <c r="D881" s="126" t="s">
        <v>920</v>
      </c>
      <c r="E881" s="126"/>
      <c r="F881" s="127">
        <v>472</v>
      </c>
      <c r="G881" s="128" t="s">
        <v>921</v>
      </c>
      <c r="H881" s="129">
        <v>3</v>
      </c>
      <c r="I881" s="130">
        <v>45</v>
      </c>
      <c r="J881" s="130"/>
      <c r="K881" s="130"/>
      <c r="L881" s="131">
        <v>0</v>
      </c>
      <c r="M881" s="165" t="s">
        <v>1484</v>
      </c>
      <c r="N881" s="162">
        <v>90</v>
      </c>
      <c r="O881" s="162" t="s">
        <v>1636</v>
      </c>
      <c r="P881" s="132" t="s">
        <v>1600</v>
      </c>
      <c r="Q881" s="163" t="str">
        <f>MaBM</f>
        <v>KVTN</v>
      </c>
      <c r="R881" s="163" t="str">
        <f>MaKhoa</f>
        <v>KTVT</v>
      </c>
      <c r="S881" s="125" t="str">
        <f t="shared" si="17"/>
        <v>KTVT-KVTN</v>
      </c>
      <c r="T881" s="164"/>
      <c r="U881" s="164"/>
      <c r="V881" s="164"/>
      <c r="W881" s="164"/>
      <c r="X881" s="164"/>
      <c r="Y881" s="164"/>
      <c r="Z881" s="164"/>
      <c r="AA881" s="164"/>
      <c r="AB881" s="164"/>
      <c r="AC881" s="164"/>
      <c r="AD881" s="164"/>
      <c r="AE881" s="164"/>
      <c r="AF881" s="164"/>
      <c r="AG881" s="164"/>
      <c r="AH881" s="164"/>
      <c r="AI881" s="164"/>
      <c r="AJ881" s="164"/>
      <c r="AK881" s="164"/>
      <c r="AL881" s="164"/>
      <c r="AM881" s="164"/>
      <c r="AN881" s="164"/>
      <c r="AO881" s="164"/>
      <c r="AP881" s="164"/>
      <c r="AQ881" s="164"/>
      <c r="AR881" s="164"/>
      <c r="AS881" s="164"/>
      <c r="AT881" s="164"/>
      <c r="AU881" s="164"/>
      <c r="AV881" s="164"/>
      <c r="AW881" s="164"/>
      <c r="AX881" s="164"/>
      <c r="AY881" s="164"/>
      <c r="AZ881" s="164"/>
      <c r="BA881" s="164"/>
      <c r="BB881" s="164"/>
      <c r="BC881" s="164"/>
      <c r="BD881" s="164"/>
      <c r="BE881" s="164"/>
    </row>
    <row r="882" spans="1:57" x14ac:dyDescent="0.25">
      <c r="A882" s="126" t="s">
        <v>1721</v>
      </c>
      <c r="B882" s="126" t="s">
        <v>1721</v>
      </c>
      <c r="C882" s="126"/>
      <c r="D882" s="126" t="s">
        <v>916</v>
      </c>
      <c r="E882" s="126"/>
      <c r="F882" s="127">
        <v>470</v>
      </c>
      <c r="G882" s="128" t="s">
        <v>917</v>
      </c>
      <c r="H882" s="129">
        <v>3</v>
      </c>
      <c r="I882" s="130">
        <v>45</v>
      </c>
      <c r="J882" s="130"/>
      <c r="K882" s="130"/>
      <c r="L882" s="131">
        <v>0</v>
      </c>
      <c r="M882" s="165" t="s">
        <v>1484</v>
      </c>
      <c r="N882" s="162">
        <v>90</v>
      </c>
      <c r="O882" s="162" t="s">
        <v>1636</v>
      </c>
      <c r="P882" s="132" t="s">
        <v>1600</v>
      </c>
      <c r="Q882" s="163" t="str">
        <f>MaBM</f>
        <v>KVTN</v>
      </c>
      <c r="R882" s="163" t="str">
        <f>MaKhoa</f>
        <v>KTVT</v>
      </c>
      <c r="S882" s="125" t="str">
        <f t="shared" si="17"/>
        <v>KTVT-KVTN</v>
      </c>
      <c r="T882" s="164"/>
      <c r="U882" s="164"/>
      <c r="V882" s="164"/>
      <c r="W882" s="164"/>
      <c r="X882" s="164"/>
      <c r="Y882" s="164"/>
      <c r="Z882" s="164"/>
      <c r="AA882" s="164"/>
      <c r="AB882" s="164"/>
      <c r="AC882" s="164"/>
      <c r="AD882" s="164"/>
      <c r="AE882" s="164"/>
      <c r="AF882" s="164"/>
      <c r="AG882" s="164"/>
      <c r="AH882" s="164"/>
      <c r="AI882" s="164"/>
      <c r="AJ882" s="164"/>
      <c r="AK882" s="164"/>
      <c r="AL882" s="164"/>
      <c r="AM882" s="164"/>
      <c r="AN882" s="164"/>
      <c r="AO882" s="164"/>
      <c r="AP882" s="164"/>
      <c r="AQ882" s="164"/>
      <c r="AR882" s="164"/>
      <c r="AS882" s="164"/>
      <c r="AT882" s="164"/>
      <c r="AU882" s="164"/>
      <c r="AV882" s="164"/>
      <c r="AW882" s="164"/>
      <c r="AX882" s="164"/>
      <c r="AY882" s="164"/>
      <c r="AZ882" s="164"/>
      <c r="BA882" s="164"/>
      <c r="BB882" s="164"/>
      <c r="BC882" s="164"/>
      <c r="BD882" s="164"/>
      <c r="BE882" s="164"/>
    </row>
    <row r="883" spans="1:57" x14ac:dyDescent="0.25">
      <c r="A883" s="126" t="s">
        <v>1722</v>
      </c>
      <c r="B883" s="126" t="s">
        <v>1722</v>
      </c>
      <c r="C883" s="126"/>
      <c r="D883" s="126" t="s">
        <v>918</v>
      </c>
      <c r="E883" s="126"/>
      <c r="F883" s="127">
        <v>471</v>
      </c>
      <c r="G883" s="128" t="s">
        <v>919</v>
      </c>
      <c r="H883" s="129">
        <v>3</v>
      </c>
      <c r="I883" s="130">
        <v>45</v>
      </c>
      <c r="J883" s="130"/>
      <c r="K883" s="130"/>
      <c r="L883" s="131">
        <v>0</v>
      </c>
      <c r="M883" s="165" t="s">
        <v>1484</v>
      </c>
      <c r="N883" s="162">
        <v>90</v>
      </c>
      <c r="O883" s="162" t="s">
        <v>1636</v>
      </c>
      <c r="P883" s="132" t="s">
        <v>1600</v>
      </c>
      <c r="Q883" s="163" t="str">
        <f>MaBM</f>
        <v>KVTN</v>
      </c>
      <c r="R883" s="163" t="str">
        <f>MaKhoa</f>
        <v>KTVT</v>
      </c>
      <c r="S883" s="125" t="str">
        <f t="shared" si="17"/>
        <v>KTVT-KVTN</v>
      </c>
      <c r="T883" s="164"/>
      <c r="U883" s="164"/>
      <c r="V883" s="164"/>
      <c r="W883" s="164"/>
      <c r="X883" s="164"/>
      <c r="Y883" s="164"/>
      <c r="Z883" s="164"/>
      <c r="AA883" s="164"/>
      <c r="AB883" s="164"/>
      <c r="AC883" s="164"/>
      <c r="AD883" s="164"/>
      <c r="AE883" s="164"/>
      <c r="AF883" s="164"/>
      <c r="AG883" s="164"/>
      <c r="AH883" s="164"/>
      <c r="AI883" s="164"/>
      <c r="AJ883" s="164"/>
      <c r="AK883" s="164"/>
      <c r="AL883" s="164"/>
      <c r="AM883" s="164"/>
      <c r="AN883" s="164"/>
      <c r="AO883" s="164"/>
      <c r="AP883" s="164"/>
      <c r="AQ883" s="164"/>
      <c r="AR883" s="164"/>
      <c r="AS883" s="164"/>
      <c r="AT883" s="164"/>
      <c r="AU883" s="164"/>
      <c r="AV883" s="164"/>
      <c r="AW883" s="164"/>
      <c r="AX883" s="164"/>
      <c r="AY883" s="164"/>
      <c r="AZ883" s="164"/>
      <c r="BA883" s="164"/>
      <c r="BB883" s="164"/>
      <c r="BC883" s="164"/>
      <c r="BD883" s="164"/>
      <c r="BE883" s="164"/>
    </row>
    <row r="884" spans="1:57" x14ac:dyDescent="0.25">
      <c r="A884" s="126" t="s">
        <v>1637</v>
      </c>
      <c r="B884" s="126"/>
      <c r="C884" s="126"/>
      <c r="D884" s="126" t="s">
        <v>309</v>
      </c>
      <c r="E884" s="126"/>
      <c r="F884" s="127">
        <v>140</v>
      </c>
      <c r="G884" s="128" t="s">
        <v>310</v>
      </c>
      <c r="H884" s="129">
        <v>3</v>
      </c>
      <c r="I884" s="130">
        <v>45</v>
      </c>
      <c r="J884" s="130"/>
      <c r="K884" s="130"/>
      <c r="L884" s="131">
        <v>0</v>
      </c>
      <c r="M884" s="165" t="s">
        <v>1484</v>
      </c>
      <c r="N884" s="162">
        <v>90</v>
      </c>
      <c r="O884" s="162" t="s">
        <v>1636</v>
      </c>
      <c r="P884" s="132" t="s">
        <v>1600</v>
      </c>
      <c r="Q884" s="163" t="str">
        <f>MaBM</f>
        <v>KVTN</v>
      </c>
      <c r="R884" s="163" t="str">
        <f>MaKhoa</f>
        <v>KTVT</v>
      </c>
      <c r="S884" s="125" t="str">
        <f t="shared" si="17"/>
        <v>KTVT-KVTN</v>
      </c>
      <c r="T884" s="164"/>
      <c r="U884" s="164"/>
      <c r="V884" s="164"/>
      <c r="W884" s="164"/>
      <c r="X884" s="164"/>
      <c r="Y884" s="164"/>
      <c r="Z884" s="164"/>
      <c r="AA884" s="164"/>
      <c r="AB884" s="164"/>
      <c r="AC884" s="164"/>
      <c r="AD884" s="164"/>
      <c r="AE884" s="164"/>
      <c r="AF884" s="164"/>
      <c r="AG884" s="164"/>
      <c r="AH884" s="164"/>
      <c r="AI884" s="164"/>
      <c r="AJ884" s="164"/>
      <c r="AK884" s="164"/>
      <c r="AL884" s="164"/>
      <c r="AM884" s="164"/>
      <c r="AN884" s="164"/>
      <c r="AO884" s="164"/>
      <c r="AP884" s="164"/>
      <c r="AQ884" s="164"/>
      <c r="AR884" s="164"/>
      <c r="AS884" s="164"/>
      <c r="AT884" s="164"/>
      <c r="AU884" s="164"/>
      <c r="AV884" s="164"/>
      <c r="AW884" s="164"/>
      <c r="AX884" s="164"/>
      <c r="AY884" s="164"/>
      <c r="AZ884" s="164"/>
      <c r="BA884" s="164"/>
      <c r="BB884" s="164"/>
      <c r="BC884" s="164"/>
      <c r="BD884" s="164"/>
      <c r="BE884" s="164"/>
    </row>
    <row r="885" spans="1:57" x14ac:dyDescent="0.25">
      <c r="A885" s="126"/>
      <c r="B885" s="126"/>
      <c r="C885" s="126"/>
      <c r="D885" s="126" t="s">
        <v>930</v>
      </c>
      <c r="E885" s="126"/>
      <c r="F885" s="127">
        <v>477</v>
      </c>
      <c r="G885" s="128" t="s">
        <v>931</v>
      </c>
      <c r="H885" s="129">
        <v>2</v>
      </c>
      <c r="I885" s="130">
        <v>30</v>
      </c>
      <c r="J885" s="130"/>
      <c r="K885" s="130"/>
      <c r="L885" s="131">
        <v>0</v>
      </c>
      <c r="M885" s="165" t="s">
        <v>1484</v>
      </c>
      <c r="N885" s="162">
        <v>75</v>
      </c>
      <c r="O885" s="162" t="s">
        <v>1636</v>
      </c>
      <c r="P885" s="132" t="s">
        <v>1600</v>
      </c>
      <c r="Q885" s="163" t="str">
        <f>MaBM</f>
        <v>KVTN</v>
      </c>
      <c r="R885" s="163" t="str">
        <f>MaKhoa</f>
        <v>KTVT</v>
      </c>
      <c r="S885" s="125" t="str">
        <f t="shared" si="17"/>
        <v>KTVT-KVTN</v>
      </c>
      <c r="T885" s="164"/>
      <c r="U885" s="164"/>
      <c r="V885" s="164"/>
      <c r="W885" s="164"/>
      <c r="X885" s="164"/>
      <c r="Y885" s="164"/>
      <c r="Z885" s="164"/>
      <c r="AA885" s="164"/>
      <c r="AB885" s="164"/>
      <c r="AC885" s="164"/>
      <c r="AD885" s="164"/>
      <c r="AE885" s="164"/>
      <c r="AF885" s="164"/>
      <c r="AG885" s="164"/>
      <c r="AH885" s="164"/>
      <c r="AI885" s="164"/>
      <c r="AJ885" s="164"/>
      <c r="AK885" s="164"/>
      <c r="AL885" s="164"/>
      <c r="AM885" s="164"/>
      <c r="AN885" s="164"/>
      <c r="AO885" s="164"/>
      <c r="AP885" s="164"/>
      <c r="AQ885" s="164"/>
      <c r="AR885" s="164"/>
      <c r="AS885" s="164"/>
      <c r="AT885" s="164"/>
      <c r="AU885" s="164"/>
      <c r="AV885" s="164"/>
      <c r="AW885" s="164"/>
      <c r="AX885" s="164"/>
      <c r="AY885" s="164"/>
      <c r="AZ885" s="164"/>
      <c r="BA885" s="164"/>
      <c r="BB885" s="164"/>
      <c r="BC885" s="164"/>
      <c r="BD885" s="164"/>
      <c r="BE885" s="164"/>
    </row>
    <row r="886" spans="1:57" x14ac:dyDescent="0.25">
      <c r="A886" s="126" t="s">
        <v>2065</v>
      </c>
      <c r="B886" s="126"/>
      <c r="C886" s="126"/>
      <c r="D886" s="126"/>
      <c r="E886" s="126"/>
      <c r="F886" s="127">
        <v>933</v>
      </c>
      <c r="G886" s="128" t="s">
        <v>931</v>
      </c>
      <c r="H886" s="129">
        <v>2</v>
      </c>
      <c r="I886" s="130">
        <v>30</v>
      </c>
      <c r="J886" s="130"/>
      <c r="K886" s="130"/>
      <c r="L886" s="131">
        <v>0</v>
      </c>
      <c r="M886" s="165" t="s">
        <v>1484</v>
      </c>
      <c r="N886" s="162">
        <v>75</v>
      </c>
      <c r="O886" s="162" t="s">
        <v>1636</v>
      </c>
      <c r="P886" s="132" t="s">
        <v>1600</v>
      </c>
      <c r="Q886" s="163" t="str">
        <f>MaBM</f>
        <v>KVTN</v>
      </c>
      <c r="R886" s="163" t="str">
        <f>MaKhoa</f>
        <v>KTVT</v>
      </c>
      <c r="S886" s="125" t="str">
        <f t="shared" si="17"/>
        <v>KTVT-KVTN</v>
      </c>
      <c r="T886" s="164"/>
      <c r="U886" s="164"/>
      <c r="V886" s="164"/>
      <c r="W886" s="164"/>
      <c r="X886" s="164"/>
      <c r="Y886" s="164"/>
      <c r="Z886" s="164"/>
      <c r="AA886" s="164"/>
      <c r="AB886" s="164"/>
      <c r="AC886" s="164"/>
      <c r="AD886" s="164"/>
      <c r="AE886" s="164"/>
      <c r="AF886" s="164"/>
      <c r="AG886" s="164"/>
      <c r="AH886" s="164"/>
      <c r="AI886" s="164"/>
      <c r="AJ886" s="164"/>
      <c r="AK886" s="164"/>
      <c r="AL886" s="164"/>
      <c r="AM886" s="164"/>
      <c r="AN886" s="164"/>
      <c r="AO886" s="164"/>
      <c r="AP886" s="164"/>
      <c r="AQ886" s="164"/>
      <c r="AR886" s="164"/>
      <c r="AS886" s="164"/>
      <c r="AT886" s="164"/>
      <c r="AU886" s="164"/>
      <c r="AV886" s="164"/>
      <c r="AW886" s="164"/>
      <c r="AX886" s="164"/>
      <c r="AY886" s="164"/>
      <c r="AZ886" s="164"/>
      <c r="BA886" s="164"/>
      <c r="BB886" s="164"/>
      <c r="BC886" s="164"/>
      <c r="BD886" s="164"/>
      <c r="BE886" s="164"/>
    </row>
    <row r="887" spans="1:57" x14ac:dyDescent="0.25">
      <c r="A887" s="126" t="s">
        <v>1635</v>
      </c>
      <c r="B887" s="126"/>
      <c r="C887" s="126"/>
      <c r="D887" s="126" t="s">
        <v>307</v>
      </c>
      <c r="E887" s="126"/>
      <c r="F887" s="127">
        <v>139</v>
      </c>
      <c r="G887" s="128" t="s">
        <v>308</v>
      </c>
      <c r="H887" s="129">
        <v>3</v>
      </c>
      <c r="I887" s="130">
        <v>45</v>
      </c>
      <c r="J887" s="130"/>
      <c r="K887" s="130"/>
      <c r="L887" s="131">
        <v>0</v>
      </c>
      <c r="M887" s="165" t="s">
        <v>1484</v>
      </c>
      <c r="N887" s="162">
        <v>90</v>
      </c>
      <c r="O887" s="162" t="s">
        <v>1636</v>
      </c>
      <c r="P887" s="132" t="s">
        <v>1600</v>
      </c>
      <c r="Q887" s="163" t="str">
        <f>MaBM</f>
        <v>KVTN</v>
      </c>
      <c r="R887" s="163" t="str">
        <f>MaKhoa</f>
        <v>KTVT</v>
      </c>
      <c r="S887" s="125" t="str">
        <f t="shared" si="17"/>
        <v>KTVT-KVTN</v>
      </c>
      <c r="T887" s="164"/>
      <c r="U887" s="164"/>
      <c r="V887" s="164"/>
      <c r="W887" s="164"/>
      <c r="X887" s="164"/>
      <c r="Y887" s="164"/>
      <c r="Z887" s="164"/>
      <c r="AA887" s="164"/>
      <c r="AB887" s="164"/>
      <c r="AC887" s="164"/>
      <c r="AD887" s="164"/>
      <c r="AE887" s="164"/>
      <c r="AF887" s="164"/>
      <c r="AG887" s="164"/>
      <c r="AH887" s="164"/>
      <c r="AI887" s="164"/>
      <c r="AJ887" s="164"/>
      <c r="AK887" s="164"/>
      <c r="AL887" s="164"/>
      <c r="AM887" s="164"/>
      <c r="AN887" s="164"/>
      <c r="AO887" s="164"/>
      <c r="AP887" s="164"/>
      <c r="AQ887" s="164"/>
      <c r="AR887" s="164"/>
      <c r="AS887" s="164"/>
      <c r="AT887" s="164"/>
      <c r="AU887" s="164"/>
      <c r="AV887" s="164"/>
      <c r="AW887" s="164"/>
      <c r="AX887" s="164"/>
      <c r="AY887" s="164"/>
      <c r="AZ887" s="164"/>
      <c r="BA887" s="164"/>
      <c r="BB887" s="164"/>
      <c r="BC887" s="164"/>
      <c r="BD887" s="164"/>
      <c r="BE887" s="164"/>
    </row>
    <row r="888" spans="1:57" x14ac:dyDescent="0.25">
      <c r="A888" s="126" t="s">
        <v>1756</v>
      </c>
      <c r="B888" s="126"/>
      <c r="C888" s="126"/>
      <c r="D888" s="126" t="s">
        <v>1219</v>
      </c>
      <c r="E888" s="126"/>
      <c r="F888" s="127">
        <v>607</v>
      </c>
      <c r="G888" s="128" t="s">
        <v>467</v>
      </c>
      <c r="H888" s="129">
        <v>2</v>
      </c>
      <c r="I888" s="130">
        <v>30</v>
      </c>
      <c r="J888" s="130"/>
      <c r="K888" s="130"/>
      <c r="L888" s="131">
        <v>0</v>
      </c>
      <c r="M888" s="161" t="s">
        <v>2</v>
      </c>
      <c r="N888" s="162"/>
      <c r="O888" s="162" t="s">
        <v>1636</v>
      </c>
      <c r="P888" s="132" t="s">
        <v>1600</v>
      </c>
      <c r="Q888" s="163" t="str">
        <f>MaBM</f>
        <v>KVTN</v>
      </c>
      <c r="R888" s="163" t="str">
        <f>MaKhoa</f>
        <v>KTVT</v>
      </c>
      <c r="S888" s="125" t="str">
        <f t="shared" si="17"/>
        <v>KTVT-KVTN</v>
      </c>
      <c r="T888" s="164"/>
      <c r="U888" s="164"/>
      <c r="V888" s="164"/>
      <c r="W888" s="164"/>
      <c r="X888" s="164"/>
      <c r="Y888" s="164"/>
      <c r="Z888" s="164"/>
      <c r="AA888" s="164"/>
      <c r="AB888" s="164"/>
      <c r="AC888" s="164"/>
      <c r="AD888" s="164"/>
      <c r="AE888" s="164"/>
      <c r="AF888" s="164"/>
      <c r="AG888" s="164"/>
      <c r="AH888" s="164"/>
      <c r="AI888" s="164"/>
      <c r="AJ888" s="164"/>
      <c r="AK888" s="164"/>
      <c r="AL888" s="164"/>
      <c r="AM888" s="164"/>
      <c r="AN888" s="164"/>
      <c r="AO888" s="164"/>
      <c r="AP888" s="164"/>
      <c r="AQ888" s="164"/>
      <c r="AR888" s="164"/>
      <c r="AS888" s="164"/>
      <c r="AT888" s="164"/>
      <c r="AU888" s="164"/>
      <c r="AV888" s="164"/>
      <c r="AW888" s="164"/>
      <c r="AX888" s="164"/>
      <c r="AY888" s="164"/>
      <c r="AZ888" s="164"/>
      <c r="BA888" s="164"/>
      <c r="BB888" s="164"/>
      <c r="BC888" s="164"/>
      <c r="BD888" s="164"/>
      <c r="BE888" s="164"/>
    </row>
    <row r="889" spans="1:57" x14ac:dyDescent="0.25">
      <c r="A889" s="126"/>
      <c r="B889" s="126"/>
      <c r="C889" s="126"/>
      <c r="D889" s="126" t="s">
        <v>1222</v>
      </c>
      <c r="E889" s="126"/>
      <c r="F889" s="127">
        <v>609</v>
      </c>
      <c r="G889" s="128" t="s">
        <v>1223</v>
      </c>
      <c r="H889" s="129">
        <v>2</v>
      </c>
      <c r="I889" s="130">
        <v>30</v>
      </c>
      <c r="J889" s="130"/>
      <c r="K889" s="130"/>
      <c r="L889" s="131">
        <v>0</v>
      </c>
      <c r="M889" s="165" t="s">
        <v>1484</v>
      </c>
      <c r="N889" s="162">
        <v>75</v>
      </c>
      <c r="O889" s="162" t="s">
        <v>1636</v>
      </c>
      <c r="P889" s="132" t="s">
        <v>1600</v>
      </c>
      <c r="Q889" s="163" t="str">
        <f>MaBM</f>
        <v>KVTN</v>
      </c>
      <c r="R889" s="163" t="str">
        <f>MaKhoa</f>
        <v>KTVT</v>
      </c>
      <c r="S889" s="125" t="str">
        <f t="shared" si="17"/>
        <v>KTVT-KVTN</v>
      </c>
      <c r="T889" s="164"/>
      <c r="U889" s="164"/>
      <c r="V889" s="164"/>
      <c r="W889" s="164"/>
      <c r="X889" s="164"/>
      <c r="Y889" s="164"/>
      <c r="Z889" s="164"/>
      <c r="AA889" s="164"/>
      <c r="AB889" s="164"/>
      <c r="AC889" s="164"/>
      <c r="AD889" s="164"/>
      <c r="AE889" s="164"/>
      <c r="AF889" s="164"/>
      <c r="AG889" s="164"/>
      <c r="AH889" s="164"/>
      <c r="AI889" s="164"/>
      <c r="AJ889" s="164"/>
      <c r="AK889" s="164"/>
      <c r="AL889" s="164"/>
      <c r="AM889" s="164"/>
      <c r="AN889" s="164"/>
      <c r="AO889" s="164"/>
      <c r="AP889" s="164"/>
      <c r="AQ889" s="164"/>
      <c r="AR889" s="164"/>
      <c r="AS889" s="164"/>
      <c r="AT889" s="164"/>
      <c r="AU889" s="164"/>
      <c r="AV889" s="164"/>
      <c r="AW889" s="164"/>
      <c r="AX889" s="164"/>
      <c r="AY889" s="164"/>
      <c r="AZ889" s="164"/>
      <c r="BA889" s="164"/>
      <c r="BB889" s="164"/>
      <c r="BC889" s="164"/>
      <c r="BD889" s="164"/>
      <c r="BE889" s="164"/>
    </row>
    <row r="890" spans="1:57" x14ac:dyDescent="0.25">
      <c r="A890" s="126"/>
      <c r="B890" s="126"/>
      <c r="C890" s="126"/>
      <c r="D890" s="126" t="s">
        <v>928</v>
      </c>
      <c r="E890" s="126"/>
      <c r="F890" s="127">
        <v>476</v>
      </c>
      <c r="G890" s="128" t="s">
        <v>929</v>
      </c>
      <c r="H890" s="129">
        <v>2</v>
      </c>
      <c r="I890" s="130">
        <v>30</v>
      </c>
      <c r="J890" s="130"/>
      <c r="K890" s="130"/>
      <c r="L890" s="131">
        <v>0</v>
      </c>
      <c r="M890" s="165" t="s">
        <v>1484</v>
      </c>
      <c r="N890" s="162">
        <v>75</v>
      </c>
      <c r="O890" s="162" t="s">
        <v>1636</v>
      </c>
      <c r="P890" s="132" t="s">
        <v>1600</v>
      </c>
      <c r="Q890" s="163" t="str">
        <f>MaBM</f>
        <v>KVTN</v>
      </c>
      <c r="R890" s="163" t="str">
        <f>MaKhoa</f>
        <v>KTVT</v>
      </c>
      <c r="S890" s="125" t="str">
        <f t="shared" si="17"/>
        <v>KTVT-KVTN</v>
      </c>
      <c r="T890" s="164"/>
      <c r="U890" s="164"/>
      <c r="V890" s="164"/>
      <c r="W890" s="164"/>
      <c r="X890" s="164"/>
      <c r="Y890" s="164"/>
      <c r="Z890" s="164"/>
      <c r="AA890" s="164"/>
      <c r="AB890" s="164"/>
      <c r="AC890" s="164"/>
      <c r="AD890" s="164"/>
      <c r="AE890" s="164"/>
      <c r="AF890" s="164"/>
      <c r="AG890" s="164"/>
      <c r="AH890" s="164"/>
      <c r="AI890" s="164"/>
      <c r="AJ890" s="164"/>
      <c r="AK890" s="164"/>
      <c r="AL890" s="164"/>
      <c r="AM890" s="164"/>
      <c r="AN890" s="164"/>
      <c r="AO890" s="164"/>
      <c r="AP890" s="164"/>
      <c r="AQ890" s="164"/>
      <c r="AR890" s="164"/>
      <c r="AS890" s="164"/>
      <c r="AT890" s="164"/>
      <c r="AU890" s="164"/>
      <c r="AV890" s="164"/>
      <c r="AW890" s="164"/>
      <c r="AX890" s="164"/>
      <c r="AY890" s="164"/>
      <c r="AZ890" s="164"/>
      <c r="BA890" s="164"/>
      <c r="BB890" s="164"/>
      <c r="BC890" s="164"/>
      <c r="BD890" s="164"/>
      <c r="BE890" s="164"/>
    </row>
    <row r="891" spans="1:57" x14ac:dyDescent="0.25">
      <c r="A891" s="126" t="s">
        <v>499</v>
      </c>
      <c r="B891" s="126" t="s">
        <v>499</v>
      </c>
      <c r="C891" s="126"/>
      <c r="D891" s="126"/>
      <c r="E891" s="126"/>
      <c r="F891" s="127">
        <v>232</v>
      </c>
      <c r="G891" s="128" t="s">
        <v>500</v>
      </c>
      <c r="H891" s="129">
        <v>2</v>
      </c>
      <c r="I891" s="130">
        <v>30</v>
      </c>
      <c r="J891" s="130"/>
      <c r="K891" s="130"/>
      <c r="L891" s="131">
        <v>0</v>
      </c>
      <c r="M891" s="165" t="s">
        <v>1484</v>
      </c>
      <c r="N891" s="162">
        <v>75</v>
      </c>
      <c r="O891" s="162" t="s">
        <v>1636</v>
      </c>
      <c r="P891" s="132" t="s">
        <v>1600</v>
      </c>
      <c r="Q891" s="163" t="str">
        <f>MaBM</f>
        <v>KVTN</v>
      </c>
      <c r="R891" s="163" t="str">
        <f>MaKhoa</f>
        <v>KTVT</v>
      </c>
      <c r="S891" s="125" t="str">
        <f t="shared" si="17"/>
        <v>KTVT-KVTN</v>
      </c>
      <c r="T891" s="164"/>
      <c r="U891" s="164"/>
      <c r="V891" s="164"/>
      <c r="W891" s="164"/>
      <c r="X891" s="164"/>
      <c r="Y891" s="164"/>
      <c r="Z891" s="164"/>
      <c r="AA891" s="164"/>
      <c r="AB891" s="164"/>
      <c r="AC891" s="164"/>
      <c r="AD891" s="164"/>
      <c r="AE891" s="164"/>
      <c r="AF891" s="164"/>
      <c r="AG891" s="164"/>
      <c r="AH891" s="164" t="s">
        <v>21</v>
      </c>
      <c r="AI891" s="164"/>
      <c r="AJ891" s="164"/>
      <c r="AK891" s="164"/>
      <c r="AL891" s="164"/>
      <c r="AM891" s="164"/>
      <c r="AN891" s="164"/>
      <c r="AO891" s="164"/>
      <c r="AP891" s="164"/>
      <c r="AQ891" s="164"/>
      <c r="AR891" s="164"/>
      <c r="AS891" s="164"/>
      <c r="AT891" s="164"/>
      <c r="AU891" s="164"/>
      <c r="AV891" s="164"/>
      <c r="AW891" s="164"/>
      <c r="AX891" s="164"/>
      <c r="AY891" s="164"/>
      <c r="AZ891" s="164"/>
      <c r="BA891" s="164"/>
      <c r="BB891" s="164"/>
      <c r="BC891" s="164"/>
      <c r="BD891" s="164"/>
      <c r="BE891" s="164"/>
    </row>
    <row r="892" spans="1:57" x14ac:dyDescent="0.25">
      <c r="A892" s="126" t="s">
        <v>1203</v>
      </c>
      <c r="B892" s="126" t="s">
        <v>1203</v>
      </c>
      <c r="C892" s="126"/>
      <c r="D892" s="126" t="s">
        <v>1204</v>
      </c>
      <c r="E892" s="126" t="s">
        <v>1204</v>
      </c>
      <c r="F892" s="127">
        <v>599</v>
      </c>
      <c r="G892" s="128" t="s">
        <v>500</v>
      </c>
      <c r="H892" s="129">
        <v>2</v>
      </c>
      <c r="I892" s="130">
        <v>30</v>
      </c>
      <c r="J892" s="130"/>
      <c r="K892" s="130"/>
      <c r="L892" s="131">
        <v>0</v>
      </c>
      <c r="M892" s="165" t="s">
        <v>1484</v>
      </c>
      <c r="N892" s="162">
        <v>75</v>
      </c>
      <c r="O892" s="162" t="s">
        <v>1636</v>
      </c>
      <c r="P892" s="132" t="s">
        <v>1600</v>
      </c>
      <c r="Q892" s="163" t="str">
        <f>MaBM</f>
        <v>KVTN</v>
      </c>
      <c r="R892" s="163" t="str">
        <f>MaKhoa</f>
        <v>KTVT</v>
      </c>
      <c r="S892" s="125" t="str">
        <f t="shared" si="17"/>
        <v>KTVT-KVTN</v>
      </c>
      <c r="T892" s="164"/>
      <c r="U892" s="164"/>
      <c r="V892" s="164"/>
      <c r="W892" s="164"/>
      <c r="X892" s="164"/>
      <c r="Y892" s="164"/>
      <c r="Z892" s="164"/>
      <c r="AA892" s="164"/>
      <c r="AB892" s="164"/>
      <c r="AC892" s="164"/>
      <c r="AD892" s="164"/>
      <c r="AE892" s="164"/>
      <c r="AF892" s="164"/>
      <c r="AG892" s="164" t="s">
        <v>21</v>
      </c>
      <c r="AH892" s="164"/>
      <c r="AI892" s="164"/>
      <c r="AJ892" s="164"/>
      <c r="AK892" s="164"/>
      <c r="AL892" s="164"/>
      <c r="AM892" s="164"/>
      <c r="AN892" s="164"/>
      <c r="AO892" s="164"/>
      <c r="AP892" s="164"/>
      <c r="AQ892" s="164"/>
      <c r="AR892" s="164"/>
      <c r="AS892" s="164"/>
      <c r="AT892" s="164"/>
      <c r="AU892" s="164"/>
      <c r="AV892" s="164"/>
      <c r="AW892" s="164"/>
      <c r="AX892" s="164"/>
      <c r="AY892" s="164"/>
      <c r="AZ892" s="164" t="s">
        <v>21</v>
      </c>
      <c r="BA892" s="164"/>
      <c r="BB892" s="164"/>
      <c r="BC892" s="164"/>
      <c r="BD892" s="164"/>
      <c r="BE892" s="164"/>
    </row>
    <row r="893" spans="1:57" x14ac:dyDescent="0.25">
      <c r="A893" s="126" t="s">
        <v>867</v>
      </c>
      <c r="B893" s="126" t="s">
        <v>867</v>
      </c>
      <c r="C893" s="126"/>
      <c r="D893" s="126" t="s">
        <v>868</v>
      </c>
      <c r="E893" s="126" t="s">
        <v>868</v>
      </c>
      <c r="F893" s="127">
        <v>451</v>
      </c>
      <c r="G893" s="128" t="s">
        <v>869</v>
      </c>
      <c r="H893" s="129">
        <v>2</v>
      </c>
      <c r="I893" s="130">
        <v>30</v>
      </c>
      <c r="J893" s="130"/>
      <c r="K893" s="130"/>
      <c r="L893" s="131">
        <v>0</v>
      </c>
      <c r="M893" s="165" t="s">
        <v>1484</v>
      </c>
      <c r="N893" s="162">
        <v>90</v>
      </c>
      <c r="O893" s="162" t="s">
        <v>1636</v>
      </c>
      <c r="P893" s="132" t="s">
        <v>1600</v>
      </c>
      <c r="Q893" s="163" t="str">
        <f>MaBM</f>
        <v>KVTN</v>
      </c>
      <c r="R893" s="163" t="str">
        <f>MaKhoa</f>
        <v>KTVT</v>
      </c>
      <c r="S893" s="125" t="str">
        <f t="shared" si="17"/>
        <v>KTVT-KVTN</v>
      </c>
      <c r="T893" s="164"/>
      <c r="U893" s="164"/>
      <c r="V893" s="164"/>
      <c r="W893" s="164"/>
      <c r="X893" s="164"/>
      <c r="Y893" s="164"/>
      <c r="Z893" s="164"/>
      <c r="AA893" s="164"/>
      <c r="AB893" s="164"/>
      <c r="AC893" s="164"/>
      <c r="AD893" s="164"/>
      <c r="AE893" s="164"/>
      <c r="AF893" s="164"/>
      <c r="AG893" s="164" t="s">
        <v>20</v>
      </c>
      <c r="AH893" s="164"/>
      <c r="AI893" s="164"/>
      <c r="AJ893" s="164"/>
      <c r="AK893" s="164"/>
      <c r="AL893" s="164"/>
      <c r="AM893" s="164"/>
      <c r="AN893" s="164"/>
      <c r="AO893" s="164"/>
      <c r="AP893" s="164"/>
      <c r="AQ893" s="164"/>
      <c r="AR893" s="164"/>
      <c r="AS893" s="164"/>
      <c r="AT893" s="164"/>
      <c r="AU893" s="164"/>
      <c r="AV893" s="164"/>
      <c r="AW893" s="164"/>
      <c r="AX893" s="164"/>
      <c r="AY893" s="164"/>
      <c r="AZ893" s="164" t="s">
        <v>20</v>
      </c>
      <c r="BA893" s="164"/>
      <c r="BB893" s="164"/>
      <c r="BC893" s="164"/>
      <c r="BD893" s="164"/>
      <c r="BE893" s="164"/>
    </row>
    <row r="894" spans="1:57" x14ac:dyDescent="0.25">
      <c r="A894" s="126" t="s">
        <v>1720</v>
      </c>
      <c r="B894" s="126" t="s">
        <v>1720</v>
      </c>
      <c r="C894" s="126"/>
      <c r="D894" s="126" t="s">
        <v>915</v>
      </c>
      <c r="E894" s="126"/>
      <c r="F894" s="127">
        <v>469</v>
      </c>
      <c r="G894" s="128" t="s">
        <v>869</v>
      </c>
      <c r="H894" s="129">
        <v>3</v>
      </c>
      <c r="I894" s="130">
        <v>45</v>
      </c>
      <c r="J894" s="130"/>
      <c r="K894" s="130"/>
      <c r="L894" s="131">
        <v>0</v>
      </c>
      <c r="M894" s="165" t="s">
        <v>1484</v>
      </c>
      <c r="N894" s="162">
        <v>90</v>
      </c>
      <c r="O894" s="162" t="s">
        <v>1636</v>
      </c>
      <c r="P894" s="132" t="s">
        <v>1600</v>
      </c>
      <c r="Q894" s="163" t="str">
        <f>MaBM</f>
        <v>KVTN</v>
      </c>
      <c r="R894" s="163" t="str">
        <f>MaKhoa</f>
        <v>KTVT</v>
      </c>
      <c r="S894" s="125" t="str">
        <f t="shared" si="17"/>
        <v>KTVT-KVTN</v>
      </c>
      <c r="T894" s="164"/>
      <c r="U894" s="164"/>
      <c r="V894" s="164"/>
      <c r="W894" s="164"/>
      <c r="X894" s="164"/>
      <c r="Y894" s="164"/>
      <c r="Z894" s="164"/>
      <c r="AA894" s="164"/>
      <c r="AB894" s="164"/>
      <c r="AC894" s="164"/>
      <c r="AD894" s="164"/>
      <c r="AE894" s="164"/>
      <c r="AF894" s="164"/>
      <c r="AG894" s="164"/>
      <c r="AH894" s="164"/>
      <c r="AI894" s="164"/>
      <c r="AJ894" s="164"/>
      <c r="AK894" s="164"/>
      <c r="AL894" s="164"/>
      <c r="AM894" s="164"/>
      <c r="AN894" s="164"/>
      <c r="AO894" s="164"/>
      <c r="AP894" s="164"/>
      <c r="AQ894" s="164"/>
      <c r="AR894" s="164"/>
      <c r="AS894" s="164"/>
      <c r="AT894" s="164"/>
      <c r="AU894" s="164"/>
      <c r="AV894" s="164"/>
      <c r="AW894" s="164"/>
      <c r="AX894" s="164"/>
      <c r="AY894" s="164"/>
      <c r="AZ894" s="164"/>
      <c r="BA894" s="164"/>
      <c r="BB894" s="164"/>
      <c r="BC894" s="164"/>
      <c r="BD894" s="164"/>
      <c r="BE894" s="164"/>
    </row>
    <row r="895" spans="1:57" x14ac:dyDescent="0.25">
      <c r="A895" s="126" t="s">
        <v>1778</v>
      </c>
      <c r="B895" s="126"/>
      <c r="C895" s="126"/>
      <c r="D895" s="126" t="s">
        <v>1372</v>
      </c>
      <c r="E895" s="126"/>
      <c r="F895" s="127">
        <v>670</v>
      </c>
      <c r="G895" s="128" t="s">
        <v>1373</v>
      </c>
      <c r="H895" s="129">
        <v>4</v>
      </c>
      <c r="I895" s="130"/>
      <c r="J895" s="130"/>
      <c r="K895" s="130">
        <v>180</v>
      </c>
      <c r="L895" s="131">
        <v>0</v>
      </c>
      <c r="M895" s="161" t="s">
        <v>2</v>
      </c>
      <c r="N895" s="162"/>
      <c r="O895" s="162" t="s">
        <v>1636</v>
      </c>
      <c r="P895" s="132" t="s">
        <v>1600</v>
      </c>
      <c r="Q895" s="163" t="str">
        <f>MaBM</f>
        <v>KVTN</v>
      </c>
      <c r="R895" s="163" t="str">
        <f>MaKhoa</f>
        <v>KTVT</v>
      </c>
      <c r="S895" s="125" t="str">
        <f t="shared" si="17"/>
        <v>KTVT-KVTN</v>
      </c>
      <c r="T895" s="164"/>
      <c r="U895" s="164"/>
      <c r="V895" s="164"/>
      <c r="W895" s="164"/>
      <c r="X895" s="164"/>
      <c r="Y895" s="164"/>
      <c r="Z895" s="164"/>
      <c r="AA895" s="164"/>
      <c r="AB895" s="164"/>
      <c r="AC895" s="164"/>
      <c r="AD895" s="164"/>
      <c r="AE895" s="164"/>
      <c r="AF895" s="164"/>
      <c r="AG895" s="164"/>
      <c r="AH895" s="164"/>
      <c r="AI895" s="164"/>
      <c r="AJ895" s="164"/>
      <c r="AK895" s="164"/>
      <c r="AL895" s="164"/>
      <c r="AM895" s="164"/>
      <c r="AN895" s="164"/>
      <c r="AO895" s="164"/>
      <c r="AP895" s="164"/>
      <c r="AQ895" s="164"/>
      <c r="AR895" s="164"/>
      <c r="AS895" s="164"/>
      <c r="AT895" s="164"/>
      <c r="AU895" s="164"/>
      <c r="AV895" s="164"/>
      <c r="AW895" s="164"/>
      <c r="AX895" s="164"/>
      <c r="AY895" s="164"/>
      <c r="AZ895" s="164"/>
      <c r="BA895" s="164"/>
      <c r="BB895" s="164"/>
      <c r="BC895" s="164"/>
      <c r="BD895" s="164"/>
      <c r="BE895" s="164"/>
    </row>
    <row r="896" spans="1:57" x14ac:dyDescent="0.25">
      <c r="A896" s="126" t="s">
        <v>1779</v>
      </c>
      <c r="B896" s="126"/>
      <c r="C896" s="126"/>
      <c r="D896" s="126" t="s">
        <v>1374</v>
      </c>
      <c r="E896" s="126"/>
      <c r="F896" s="127">
        <v>671</v>
      </c>
      <c r="G896" s="128" t="s">
        <v>1375</v>
      </c>
      <c r="H896" s="129">
        <v>4</v>
      </c>
      <c r="I896" s="130"/>
      <c r="J896" s="130"/>
      <c r="K896" s="130">
        <v>180</v>
      </c>
      <c r="L896" s="131">
        <v>0</v>
      </c>
      <c r="M896" s="161" t="s">
        <v>2</v>
      </c>
      <c r="N896" s="162"/>
      <c r="O896" s="162" t="s">
        <v>1636</v>
      </c>
      <c r="P896" s="132" t="s">
        <v>1600</v>
      </c>
      <c r="Q896" s="163" t="str">
        <f>MaBM</f>
        <v>KVTN</v>
      </c>
      <c r="R896" s="163" t="str">
        <f>MaKhoa</f>
        <v>KTVT</v>
      </c>
      <c r="S896" s="125" t="str">
        <f t="shared" si="17"/>
        <v>KTVT-KVTN</v>
      </c>
      <c r="T896" s="164"/>
      <c r="U896" s="164"/>
      <c r="V896" s="164"/>
      <c r="W896" s="164"/>
      <c r="X896" s="164"/>
      <c r="Y896" s="164"/>
      <c r="Z896" s="164"/>
      <c r="AA896" s="164"/>
      <c r="AB896" s="164"/>
      <c r="AC896" s="164"/>
      <c r="AD896" s="164"/>
      <c r="AE896" s="164"/>
      <c r="AF896" s="164"/>
      <c r="AG896" s="164"/>
      <c r="AH896" s="164"/>
      <c r="AI896" s="164"/>
      <c r="AJ896" s="164"/>
      <c r="AK896" s="164"/>
      <c r="AL896" s="164"/>
      <c r="AM896" s="164"/>
      <c r="AN896" s="164"/>
      <c r="AO896" s="164"/>
      <c r="AP896" s="164"/>
      <c r="AQ896" s="164"/>
      <c r="AR896" s="164"/>
      <c r="AS896" s="164"/>
      <c r="AT896" s="164"/>
      <c r="AU896" s="164"/>
      <c r="AV896" s="164"/>
      <c r="AW896" s="164"/>
      <c r="AX896" s="164"/>
      <c r="AY896" s="164"/>
      <c r="AZ896" s="164"/>
      <c r="BA896" s="164"/>
      <c r="BB896" s="164"/>
      <c r="BC896" s="164"/>
      <c r="BD896" s="164"/>
      <c r="BE896" s="164"/>
    </row>
    <row r="897" spans="1:57" x14ac:dyDescent="0.25">
      <c r="A897" s="126" t="s">
        <v>1780</v>
      </c>
      <c r="B897" s="126"/>
      <c r="C897" s="126"/>
      <c r="D897" s="126" t="s">
        <v>1433</v>
      </c>
      <c r="E897" s="126"/>
      <c r="F897" s="127">
        <v>702</v>
      </c>
      <c r="G897" s="128" t="s">
        <v>1415</v>
      </c>
      <c r="H897" s="129">
        <v>4</v>
      </c>
      <c r="I897" s="130"/>
      <c r="J897" s="130"/>
      <c r="K897" s="130">
        <v>180</v>
      </c>
      <c r="L897" s="131">
        <v>0</v>
      </c>
      <c r="M897" s="161" t="s">
        <v>1511</v>
      </c>
      <c r="N897" s="162"/>
      <c r="O897" s="162" t="s">
        <v>1636</v>
      </c>
      <c r="P897" s="132" t="s">
        <v>1600</v>
      </c>
      <c r="Q897" s="163" t="str">
        <f>MaBM</f>
        <v>KVTN</v>
      </c>
      <c r="R897" s="163" t="str">
        <f>MaKhoa</f>
        <v>KTVT</v>
      </c>
      <c r="S897" s="125" t="str">
        <f t="shared" si="17"/>
        <v>KTVT-KVTN</v>
      </c>
      <c r="T897" s="164"/>
      <c r="U897" s="164"/>
      <c r="V897" s="164"/>
      <c r="W897" s="164"/>
      <c r="X897" s="164"/>
      <c r="Y897" s="164"/>
      <c r="Z897" s="164"/>
      <c r="AA897" s="164"/>
      <c r="AB897" s="164"/>
      <c r="AC897" s="164"/>
      <c r="AD897" s="164"/>
      <c r="AE897" s="164"/>
      <c r="AF897" s="164"/>
      <c r="AG897" s="164"/>
      <c r="AH897" s="164"/>
      <c r="AI897" s="164"/>
      <c r="AJ897" s="164"/>
      <c r="AK897" s="164"/>
      <c r="AL897" s="164"/>
      <c r="AM897" s="164"/>
      <c r="AN897" s="164"/>
      <c r="AO897" s="164"/>
      <c r="AP897" s="164"/>
      <c r="AQ897" s="164"/>
      <c r="AR897" s="164"/>
      <c r="AS897" s="164"/>
      <c r="AT897" s="164"/>
      <c r="AU897" s="164"/>
      <c r="AV897" s="164"/>
      <c r="AW897" s="164"/>
      <c r="AX897" s="164"/>
      <c r="AY897" s="164"/>
      <c r="AZ897" s="164"/>
      <c r="BA897" s="164"/>
      <c r="BB897" s="164"/>
      <c r="BC897" s="164"/>
      <c r="BD897" s="164"/>
      <c r="BE897" s="164"/>
    </row>
    <row r="898" spans="1:57" x14ac:dyDescent="0.25">
      <c r="A898" s="126" t="s">
        <v>69</v>
      </c>
      <c r="B898" s="126"/>
      <c r="C898" s="126" t="s">
        <v>69</v>
      </c>
      <c r="D898" s="126" t="s">
        <v>70</v>
      </c>
      <c r="E898" s="126" t="s">
        <v>70</v>
      </c>
      <c r="F898" s="127">
        <v>20</v>
      </c>
      <c r="G898" s="128" t="s">
        <v>71</v>
      </c>
      <c r="H898" s="129">
        <v>3</v>
      </c>
      <c r="I898" s="130">
        <v>30</v>
      </c>
      <c r="J898" s="130">
        <v>30</v>
      </c>
      <c r="K898" s="130"/>
      <c r="L898" s="131">
        <v>0</v>
      </c>
      <c r="M898" s="161" t="s">
        <v>1511</v>
      </c>
      <c r="N898" s="162"/>
      <c r="O898" s="162" t="s">
        <v>1577</v>
      </c>
      <c r="P898" s="132" t="s">
        <v>1574</v>
      </c>
      <c r="Q898" s="163" t="str">
        <f>MaBM</f>
        <v>CBHO</v>
      </c>
      <c r="R898" s="163" t="str">
        <f>MaKhoa</f>
        <v>KHCB</v>
      </c>
      <c r="S898" s="125" t="str">
        <f t="shared" si="17"/>
        <v>KHCB-CBHO</v>
      </c>
      <c r="T898" s="164" t="s">
        <v>20</v>
      </c>
      <c r="U898" s="164" t="s">
        <v>20</v>
      </c>
      <c r="V898" s="164" t="s">
        <v>20</v>
      </c>
      <c r="W898" s="164" t="s">
        <v>20</v>
      </c>
      <c r="X898" s="164" t="s">
        <v>20</v>
      </c>
      <c r="Y898" s="164" t="s">
        <v>20</v>
      </c>
      <c r="Z898" s="164" t="s">
        <v>20</v>
      </c>
      <c r="AA898" s="164" t="s">
        <v>20</v>
      </c>
      <c r="AB898" s="164" t="s">
        <v>20</v>
      </c>
      <c r="AC898" s="164" t="s">
        <v>20</v>
      </c>
      <c r="AD898" s="164" t="s">
        <v>20</v>
      </c>
      <c r="AE898" s="164"/>
      <c r="AF898" s="164"/>
      <c r="AG898" s="164"/>
      <c r="AH898" s="164"/>
      <c r="AI898" s="164"/>
      <c r="AJ898" s="164"/>
      <c r="AK898" s="164"/>
      <c r="AL898" s="164"/>
      <c r="AM898" s="164"/>
      <c r="AN898" s="164" t="s">
        <v>20</v>
      </c>
      <c r="AO898" s="164" t="s">
        <v>20</v>
      </c>
      <c r="AP898" s="164" t="s">
        <v>20</v>
      </c>
      <c r="AQ898" s="164"/>
      <c r="AR898" s="164" t="s">
        <v>20</v>
      </c>
      <c r="AS898" s="164"/>
      <c r="AT898" s="164" t="s">
        <v>20</v>
      </c>
      <c r="AU898" s="164" t="s">
        <v>20</v>
      </c>
      <c r="AV898" s="164" t="s">
        <v>20</v>
      </c>
      <c r="AW898" s="164" t="s">
        <v>20</v>
      </c>
      <c r="AX898" s="164"/>
      <c r="AY898" s="164"/>
      <c r="AZ898" s="164"/>
      <c r="BA898" s="164"/>
      <c r="BB898" s="164"/>
      <c r="BC898" s="164"/>
      <c r="BD898" s="164"/>
      <c r="BE898" s="164"/>
    </row>
    <row r="899" spans="1:57" x14ac:dyDescent="0.25">
      <c r="A899" s="126" t="s">
        <v>1597</v>
      </c>
      <c r="B899" s="126"/>
      <c r="C899" s="126"/>
      <c r="D899" s="126"/>
      <c r="E899" s="126"/>
      <c r="F899" s="127">
        <v>36</v>
      </c>
      <c r="G899" s="128" t="s">
        <v>1598</v>
      </c>
      <c r="H899" s="129">
        <v>2</v>
      </c>
      <c r="I899" s="130">
        <v>30</v>
      </c>
      <c r="J899" s="130"/>
      <c r="K899" s="130"/>
      <c r="L899" s="131">
        <v>0</v>
      </c>
      <c r="M899" s="165"/>
      <c r="N899" s="162"/>
      <c r="O899" s="172" t="s">
        <v>1595</v>
      </c>
      <c r="P899" s="147" t="s">
        <v>1596</v>
      </c>
      <c r="Q899" s="163" t="str">
        <f>MaBM</f>
        <v>CTMO</v>
      </c>
      <c r="R899" s="163" t="str">
        <f>MaKhoa</f>
        <v>KCT</v>
      </c>
      <c r="S899" s="125" t="str">
        <f t="shared" si="17"/>
        <v>KCT-CTMO</v>
      </c>
      <c r="T899" s="164"/>
      <c r="U899" s="164"/>
      <c r="V899" s="164"/>
      <c r="W899" s="164"/>
      <c r="X899" s="164"/>
      <c r="Y899" s="164"/>
      <c r="Z899" s="164"/>
      <c r="AA899" s="164"/>
      <c r="AB899" s="164"/>
      <c r="AC899" s="164"/>
      <c r="AD899" s="164"/>
      <c r="AE899" s="164"/>
      <c r="AF899" s="164"/>
      <c r="AG899" s="164"/>
      <c r="AH899" s="164"/>
      <c r="AI899" s="164"/>
      <c r="AJ899" s="164"/>
      <c r="AK899" s="164"/>
      <c r="AL899" s="164"/>
      <c r="AM899" s="164"/>
      <c r="AN899" s="164"/>
      <c r="AO899" s="164"/>
      <c r="AP899" s="164"/>
      <c r="AQ899" s="164"/>
      <c r="AR899" s="164"/>
      <c r="AS899" s="164"/>
      <c r="AT899" s="164"/>
      <c r="AU899" s="164"/>
      <c r="AV899" s="164"/>
      <c r="AW899" s="164"/>
      <c r="AX899" s="164"/>
      <c r="AY899" s="164"/>
      <c r="AZ899" s="164"/>
      <c r="BA899" s="164"/>
      <c r="BB899" s="164"/>
      <c r="BC899" s="164"/>
      <c r="BD899" s="164"/>
      <c r="BE899" s="164"/>
    </row>
    <row r="900" spans="1:57" x14ac:dyDescent="0.25">
      <c r="A900" s="126" t="s">
        <v>63</v>
      </c>
      <c r="B900" s="126"/>
      <c r="C900" s="126" t="s">
        <v>63</v>
      </c>
      <c r="D900" s="126"/>
      <c r="E900" s="126"/>
      <c r="F900" s="127">
        <v>16</v>
      </c>
      <c r="G900" s="128" t="s">
        <v>64</v>
      </c>
      <c r="H900" s="129">
        <v>4</v>
      </c>
      <c r="I900" s="130">
        <v>45</v>
      </c>
      <c r="J900" s="130">
        <v>30</v>
      </c>
      <c r="K900" s="130"/>
      <c r="L900" s="131">
        <v>0</v>
      </c>
      <c r="M900" s="165" t="s">
        <v>1484</v>
      </c>
      <c r="N900" s="162">
        <v>90</v>
      </c>
      <c r="O900" s="162" t="s">
        <v>1576</v>
      </c>
      <c r="P900" s="132" t="s">
        <v>1574</v>
      </c>
      <c r="Q900" s="163" t="str">
        <f>MaBM</f>
        <v>CBLY</v>
      </c>
      <c r="R900" s="163" t="str">
        <f>MaKhoa</f>
        <v>KHCB</v>
      </c>
      <c r="S900" s="125" t="str">
        <f t="shared" si="17"/>
        <v>KHCB-CBLY</v>
      </c>
      <c r="T900" s="164" t="s">
        <v>20</v>
      </c>
      <c r="U900" s="164" t="s">
        <v>20</v>
      </c>
      <c r="V900" s="164" t="s">
        <v>20</v>
      </c>
      <c r="W900" s="164" t="s">
        <v>20</v>
      </c>
      <c r="X900" s="164" t="s">
        <v>20</v>
      </c>
      <c r="Y900" s="164" t="s">
        <v>20</v>
      </c>
      <c r="Z900" s="164" t="s">
        <v>20</v>
      </c>
      <c r="AA900" s="164" t="s">
        <v>20</v>
      </c>
      <c r="AB900" s="164" t="s">
        <v>20</v>
      </c>
      <c r="AC900" s="164" t="s">
        <v>20</v>
      </c>
      <c r="AD900" s="164" t="s">
        <v>20</v>
      </c>
      <c r="AE900" s="164" t="s">
        <v>20</v>
      </c>
      <c r="AF900" s="164" t="s">
        <v>20</v>
      </c>
      <c r="AG900" s="164"/>
      <c r="AH900" s="164"/>
      <c r="AI900" s="164"/>
      <c r="AJ900" s="164"/>
      <c r="AK900" s="164"/>
      <c r="AL900" s="164"/>
      <c r="AM900" s="164"/>
      <c r="AN900" s="164"/>
      <c r="AO900" s="164"/>
      <c r="AP900" s="164"/>
      <c r="AQ900" s="164"/>
      <c r="AR900" s="164"/>
      <c r="AS900" s="164"/>
      <c r="AT900" s="164"/>
      <c r="AU900" s="164"/>
      <c r="AV900" s="164"/>
      <c r="AW900" s="164"/>
      <c r="AX900" s="164"/>
      <c r="AY900" s="164"/>
      <c r="AZ900" s="164"/>
      <c r="BA900" s="164"/>
      <c r="BB900" s="164"/>
      <c r="BC900" s="164"/>
      <c r="BD900" s="164"/>
      <c r="BE900" s="164"/>
    </row>
    <row r="901" spans="1:57" x14ac:dyDescent="0.25">
      <c r="A901" s="126"/>
      <c r="B901" s="126"/>
      <c r="C901" s="126"/>
      <c r="D901" s="126" t="s">
        <v>67</v>
      </c>
      <c r="E901" s="126" t="s">
        <v>67</v>
      </c>
      <c r="F901" s="127">
        <v>18</v>
      </c>
      <c r="G901" s="128" t="s">
        <v>64</v>
      </c>
      <c r="H901" s="129">
        <v>3</v>
      </c>
      <c r="I901" s="130">
        <v>45</v>
      </c>
      <c r="J901" s="130"/>
      <c r="K901" s="130"/>
      <c r="L901" s="131">
        <v>0</v>
      </c>
      <c r="M901" s="165" t="s">
        <v>1484</v>
      </c>
      <c r="N901" s="162">
        <v>90</v>
      </c>
      <c r="O901" s="162" t="s">
        <v>1576</v>
      </c>
      <c r="P901" s="132" t="s">
        <v>1574</v>
      </c>
      <c r="Q901" s="163" t="str">
        <f>MaBM</f>
        <v>CBLY</v>
      </c>
      <c r="R901" s="163" t="str">
        <f>MaKhoa</f>
        <v>KHCB</v>
      </c>
      <c r="S901" s="125" t="str">
        <f t="shared" si="17"/>
        <v>KHCB-CBLY</v>
      </c>
      <c r="T901" s="164"/>
      <c r="U901" s="164"/>
      <c r="V901" s="164"/>
      <c r="W901" s="164"/>
      <c r="X901" s="164"/>
      <c r="Y901" s="164"/>
      <c r="Z901" s="164"/>
      <c r="AA901" s="164"/>
      <c r="AB901" s="164"/>
      <c r="AC901" s="164"/>
      <c r="AD901" s="164"/>
      <c r="AE901" s="164"/>
      <c r="AF901" s="164"/>
      <c r="AG901" s="164"/>
      <c r="AH901" s="164"/>
      <c r="AI901" s="164"/>
      <c r="AJ901" s="164"/>
      <c r="AK901" s="164"/>
      <c r="AL901" s="164"/>
      <c r="AM901" s="164"/>
      <c r="AN901" s="164" t="s">
        <v>20</v>
      </c>
      <c r="AO901" s="164" t="s">
        <v>20</v>
      </c>
      <c r="AP901" s="164" t="s">
        <v>20</v>
      </c>
      <c r="AQ901" s="164"/>
      <c r="AR901" s="164" t="s">
        <v>20</v>
      </c>
      <c r="AS901" s="164"/>
      <c r="AT901" s="164" t="s">
        <v>20</v>
      </c>
      <c r="AU901" s="164" t="s">
        <v>20</v>
      </c>
      <c r="AV901" s="164" t="s">
        <v>20</v>
      </c>
      <c r="AW901" s="164" t="s">
        <v>20</v>
      </c>
      <c r="AX901" s="164" t="s">
        <v>20</v>
      </c>
      <c r="AY901" s="164" t="s">
        <v>20</v>
      </c>
      <c r="AZ901" s="164"/>
      <c r="BA901" s="164"/>
      <c r="BB901" s="164"/>
      <c r="BC901" s="164"/>
      <c r="BD901" s="164"/>
      <c r="BE901" s="164"/>
    </row>
    <row r="902" spans="1:57" s="180" customFormat="1" x14ac:dyDescent="0.25">
      <c r="A902" s="126" t="s">
        <v>65</v>
      </c>
      <c r="B902" s="126"/>
      <c r="C902" s="126" t="s">
        <v>65</v>
      </c>
      <c r="D902" s="126"/>
      <c r="E902" s="126"/>
      <c r="F902" s="127">
        <v>17</v>
      </c>
      <c r="G902" s="128" t="s">
        <v>66</v>
      </c>
      <c r="H902" s="129">
        <v>2</v>
      </c>
      <c r="I902" s="130">
        <v>30</v>
      </c>
      <c r="J902" s="130"/>
      <c r="K902" s="130"/>
      <c r="L902" s="131">
        <v>0</v>
      </c>
      <c r="M902" s="165" t="s">
        <v>1484</v>
      </c>
      <c r="N902" s="162">
        <v>60</v>
      </c>
      <c r="O902" s="162" t="s">
        <v>1576</v>
      </c>
      <c r="P902" s="132" t="s">
        <v>1574</v>
      </c>
      <c r="Q902" s="163" t="str">
        <f>MaBM</f>
        <v>CBLY</v>
      </c>
      <c r="R902" s="163" t="str">
        <f>MaKhoa</f>
        <v>KHCB</v>
      </c>
      <c r="S902" s="125" t="str">
        <f t="shared" si="17"/>
        <v>KHCB-CBLY</v>
      </c>
      <c r="T902" s="164" t="s">
        <v>20</v>
      </c>
      <c r="U902" s="164" t="s">
        <v>20</v>
      </c>
      <c r="V902" s="164" t="s">
        <v>20</v>
      </c>
      <c r="W902" s="164" t="s">
        <v>20</v>
      </c>
      <c r="X902" s="164" t="s">
        <v>20</v>
      </c>
      <c r="Y902" s="164" t="s">
        <v>20</v>
      </c>
      <c r="Z902" s="164" t="s">
        <v>20</v>
      </c>
      <c r="AA902" s="164" t="s">
        <v>20</v>
      </c>
      <c r="AB902" s="164" t="s">
        <v>20</v>
      </c>
      <c r="AC902" s="164" t="s">
        <v>20</v>
      </c>
      <c r="AD902" s="164" t="s">
        <v>20</v>
      </c>
      <c r="AE902" s="164" t="s">
        <v>20</v>
      </c>
      <c r="AF902" s="164" t="s">
        <v>20</v>
      </c>
      <c r="AG902" s="164"/>
      <c r="AH902" s="164"/>
      <c r="AI902" s="164"/>
      <c r="AJ902" s="164"/>
      <c r="AK902" s="164"/>
      <c r="AL902" s="164"/>
      <c r="AM902" s="164"/>
      <c r="AN902" s="164"/>
      <c r="AO902" s="164"/>
      <c r="AP902" s="164"/>
      <c r="AQ902" s="164"/>
      <c r="AR902" s="164"/>
      <c r="AS902" s="164"/>
      <c r="AT902" s="164"/>
      <c r="AU902" s="164"/>
      <c r="AV902" s="164"/>
      <c r="AW902" s="164"/>
      <c r="AX902" s="164"/>
      <c r="AY902" s="164"/>
      <c r="AZ902" s="164"/>
      <c r="BA902" s="164"/>
      <c r="BB902" s="164"/>
      <c r="BC902" s="164"/>
      <c r="BD902" s="164"/>
      <c r="BE902" s="164"/>
    </row>
    <row r="903" spans="1:57" s="180" customFormat="1" x14ac:dyDescent="0.25">
      <c r="A903" s="126"/>
      <c r="B903" s="126" t="s">
        <v>68</v>
      </c>
      <c r="C903" s="126"/>
      <c r="D903" s="126"/>
      <c r="E903" s="126"/>
      <c r="F903" s="127">
        <v>19</v>
      </c>
      <c r="G903" s="128" t="s">
        <v>66</v>
      </c>
      <c r="H903" s="129">
        <v>3</v>
      </c>
      <c r="I903" s="130">
        <v>30</v>
      </c>
      <c r="J903" s="130">
        <v>30</v>
      </c>
      <c r="K903" s="130"/>
      <c r="L903" s="131">
        <v>0</v>
      </c>
      <c r="M903" s="165" t="s">
        <v>1484</v>
      </c>
      <c r="N903" s="162">
        <v>60</v>
      </c>
      <c r="O903" s="162" t="s">
        <v>1576</v>
      </c>
      <c r="P903" s="132" t="s">
        <v>1574</v>
      </c>
      <c r="Q903" s="163" t="str">
        <f>MaBM</f>
        <v>CBLY</v>
      </c>
      <c r="R903" s="163" t="str">
        <f>MaKhoa</f>
        <v>KHCB</v>
      </c>
      <c r="S903" s="125" t="str">
        <f t="shared" si="17"/>
        <v>KHCB-CBLY</v>
      </c>
      <c r="T903" s="164"/>
      <c r="U903" s="164"/>
      <c r="V903" s="164"/>
      <c r="W903" s="164"/>
      <c r="X903" s="164"/>
      <c r="Y903" s="164"/>
      <c r="Z903" s="164"/>
      <c r="AA903" s="164"/>
      <c r="AB903" s="164"/>
      <c r="AC903" s="164"/>
      <c r="AD903" s="164"/>
      <c r="AE903" s="164"/>
      <c r="AF903" s="164"/>
      <c r="AG903" s="164"/>
      <c r="AH903" s="164"/>
      <c r="AI903" s="164"/>
      <c r="AJ903" s="164"/>
      <c r="AK903" s="164"/>
      <c r="AL903" s="164"/>
      <c r="AM903" s="164"/>
      <c r="AN903" s="164"/>
      <c r="AO903" s="164"/>
      <c r="AP903" s="164"/>
      <c r="AQ903" s="164"/>
      <c r="AR903" s="164"/>
      <c r="AS903" s="164"/>
      <c r="AT903" s="164"/>
      <c r="AU903" s="164"/>
      <c r="AV903" s="164"/>
      <c r="AW903" s="164"/>
      <c r="AX903" s="164"/>
      <c r="AY903" s="164"/>
      <c r="AZ903" s="164"/>
      <c r="BA903" s="164"/>
      <c r="BB903" s="164"/>
      <c r="BC903" s="164"/>
      <c r="BD903" s="164"/>
      <c r="BE903" s="164"/>
    </row>
    <row r="904" spans="1:57" x14ac:dyDescent="0.25">
      <c r="A904" s="126" t="s">
        <v>42</v>
      </c>
      <c r="B904" s="126"/>
      <c r="C904" s="126"/>
      <c r="D904" s="126"/>
      <c r="E904" s="126"/>
      <c r="F904" s="127">
        <v>7</v>
      </c>
      <c r="G904" s="128" t="s">
        <v>43</v>
      </c>
      <c r="H904" s="129">
        <v>4</v>
      </c>
      <c r="I904" s="130">
        <v>45</v>
      </c>
      <c r="J904" s="130">
        <v>30</v>
      </c>
      <c r="K904" s="130"/>
      <c r="L904" s="131">
        <v>0</v>
      </c>
      <c r="M904" s="165" t="s">
        <v>1484</v>
      </c>
      <c r="N904" s="162">
        <v>60</v>
      </c>
      <c r="O904" s="162" t="s">
        <v>1573</v>
      </c>
      <c r="P904" s="132" t="s">
        <v>1574</v>
      </c>
      <c r="Q904" s="163" t="str">
        <f>MaBM</f>
        <v>CBNN</v>
      </c>
      <c r="R904" s="163" t="str">
        <f>MaKhoa</f>
        <v>KHCB</v>
      </c>
      <c r="S904" s="125" t="str">
        <f t="shared" si="17"/>
        <v>KHCB-CBNN</v>
      </c>
      <c r="T904" s="164" t="s">
        <v>20</v>
      </c>
      <c r="U904" s="164" t="s">
        <v>20</v>
      </c>
      <c r="V904" s="164" t="s">
        <v>20</v>
      </c>
      <c r="W904" s="164" t="s">
        <v>20</v>
      </c>
      <c r="X904" s="164" t="s">
        <v>20</v>
      </c>
      <c r="Y904" s="164" t="s">
        <v>20</v>
      </c>
      <c r="Z904" s="164" t="s">
        <v>20</v>
      </c>
      <c r="AA904" s="164" t="s">
        <v>20</v>
      </c>
      <c r="AB904" s="164" t="s">
        <v>20</v>
      </c>
      <c r="AC904" s="164" t="s">
        <v>20</v>
      </c>
      <c r="AD904" s="164" t="s">
        <v>20</v>
      </c>
      <c r="AE904" s="164" t="s">
        <v>20</v>
      </c>
      <c r="AF904" s="164" t="s">
        <v>20</v>
      </c>
      <c r="AG904" s="164" t="s">
        <v>20</v>
      </c>
      <c r="AH904" s="164" t="s">
        <v>20</v>
      </c>
      <c r="AI904" s="164" t="s">
        <v>20</v>
      </c>
      <c r="AJ904" s="164" t="s">
        <v>20</v>
      </c>
      <c r="AK904" s="164" t="s">
        <v>20</v>
      </c>
      <c r="AL904" s="164" t="s">
        <v>20</v>
      </c>
      <c r="AM904" s="164"/>
      <c r="AN904" s="164"/>
      <c r="AO904" s="164"/>
      <c r="AP904" s="164"/>
      <c r="AQ904" s="164"/>
      <c r="AR904" s="164"/>
      <c r="AS904" s="164"/>
      <c r="AT904" s="164"/>
      <c r="AU904" s="164"/>
      <c r="AV904" s="164"/>
      <c r="AW904" s="164"/>
      <c r="AX904" s="164"/>
      <c r="AY904" s="164"/>
      <c r="AZ904" s="164"/>
      <c r="BA904" s="164"/>
      <c r="BB904" s="164"/>
      <c r="BC904" s="164"/>
      <c r="BD904" s="164"/>
      <c r="BE904" s="164"/>
    </row>
    <row r="905" spans="1:57" x14ac:dyDescent="0.25">
      <c r="A905" s="126"/>
      <c r="B905" s="126"/>
      <c r="C905" s="126"/>
      <c r="D905" s="126" t="s">
        <v>45</v>
      </c>
      <c r="E905" s="126"/>
      <c r="F905" s="127">
        <v>8</v>
      </c>
      <c r="G905" s="128" t="s">
        <v>43</v>
      </c>
      <c r="H905" s="129">
        <v>4</v>
      </c>
      <c r="I905" s="130">
        <v>45</v>
      </c>
      <c r="J905" s="130">
        <v>30</v>
      </c>
      <c r="K905" s="130"/>
      <c r="L905" s="131">
        <v>0</v>
      </c>
      <c r="M905" s="165" t="s">
        <v>1484</v>
      </c>
      <c r="N905" s="162">
        <v>60</v>
      </c>
      <c r="O905" s="162" t="s">
        <v>1573</v>
      </c>
      <c r="P905" s="132" t="s">
        <v>1574</v>
      </c>
      <c r="Q905" s="163" t="str">
        <f>MaBM</f>
        <v>CBNN</v>
      </c>
      <c r="R905" s="163" t="str">
        <f>MaKhoa</f>
        <v>KHCB</v>
      </c>
      <c r="S905" s="125" t="str">
        <f t="shared" si="17"/>
        <v>KHCB-CBNN</v>
      </c>
      <c r="T905" s="164"/>
      <c r="U905" s="164"/>
      <c r="V905" s="164"/>
      <c r="W905" s="164"/>
      <c r="X905" s="164"/>
      <c r="Y905" s="164"/>
      <c r="Z905" s="164"/>
      <c r="AA905" s="164"/>
      <c r="AB905" s="164"/>
      <c r="AC905" s="164"/>
      <c r="AD905" s="164"/>
      <c r="AE905" s="164"/>
      <c r="AF905" s="164"/>
      <c r="AG905" s="164"/>
      <c r="AH905" s="164"/>
      <c r="AI905" s="164"/>
      <c r="AJ905" s="164"/>
      <c r="AK905" s="164"/>
      <c r="AL905" s="164"/>
      <c r="AM905" s="164"/>
      <c r="AN905" s="164" t="s">
        <v>20</v>
      </c>
      <c r="AO905" s="164" t="s">
        <v>20</v>
      </c>
      <c r="AP905" s="164" t="s">
        <v>20</v>
      </c>
      <c r="AQ905" s="164"/>
      <c r="AR905" s="164" t="s">
        <v>20</v>
      </c>
      <c r="AS905" s="164"/>
      <c r="AT905" s="164" t="s">
        <v>20</v>
      </c>
      <c r="AU905" s="164" t="s">
        <v>20</v>
      </c>
      <c r="AV905" s="164" t="s">
        <v>20</v>
      </c>
      <c r="AW905" s="164" t="s">
        <v>20</v>
      </c>
      <c r="AX905" s="164" t="s">
        <v>20</v>
      </c>
      <c r="AY905" s="164" t="s">
        <v>20</v>
      </c>
      <c r="AZ905" s="164" t="s">
        <v>20</v>
      </c>
      <c r="BA905" s="164" t="s">
        <v>20</v>
      </c>
      <c r="BB905" s="164" t="s">
        <v>20</v>
      </c>
      <c r="BC905" s="164" t="s">
        <v>20</v>
      </c>
      <c r="BD905" s="164" t="s">
        <v>20</v>
      </c>
      <c r="BE905" s="164"/>
    </row>
    <row r="906" spans="1:57" x14ac:dyDescent="0.25">
      <c r="A906" s="126" t="s">
        <v>1496</v>
      </c>
      <c r="B906" s="126"/>
      <c r="C906" s="126"/>
      <c r="D906" s="126"/>
      <c r="E906" s="126"/>
      <c r="F906" s="127">
        <v>893</v>
      </c>
      <c r="G906" s="128" t="s">
        <v>1498</v>
      </c>
      <c r="H906" s="129">
        <v>2</v>
      </c>
      <c r="I906" s="130">
        <v>15</v>
      </c>
      <c r="J906" s="130">
        <v>30</v>
      </c>
      <c r="K906" s="130"/>
      <c r="L906" s="131">
        <v>0</v>
      </c>
      <c r="M906" s="165" t="s">
        <v>1484</v>
      </c>
      <c r="N906" s="162">
        <v>90</v>
      </c>
      <c r="O906" s="162" t="s">
        <v>1573</v>
      </c>
      <c r="P906" s="132" t="s">
        <v>1574</v>
      </c>
      <c r="Q906" s="163" t="str">
        <f>MaBM</f>
        <v>CBNN</v>
      </c>
      <c r="R906" s="163" t="str">
        <f>MaKhoa</f>
        <v>KHCB</v>
      </c>
      <c r="S906" s="125" t="str">
        <f t="shared" ref="S906:S960" si="18">+R906&amp;"-"&amp;Q906</f>
        <v>KHCB-CBNN</v>
      </c>
      <c r="T906" s="164"/>
      <c r="U906" s="164"/>
      <c r="V906" s="164"/>
      <c r="W906" s="164"/>
      <c r="X906" s="164"/>
      <c r="Y906" s="164"/>
      <c r="Z906" s="164" t="s">
        <v>21</v>
      </c>
      <c r="AA906" s="164"/>
      <c r="AB906" s="164"/>
      <c r="AC906" s="164"/>
      <c r="AD906" s="164"/>
      <c r="AE906" s="164"/>
      <c r="AF906" s="164"/>
      <c r="AG906" s="164"/>
      <c r="AH906" s="164"/>
      <c r="AI906" s="164"/>
      <c r="AJ906" s="164"/>
      <c r="AK906" s="164"/>
      <c r="AL906" s="164"/>
      <c r="AM906" s="164"/>
      <c r="AN906" s="164"/>
      <c r="AO906" s="164"/>
      <c r="AP906" s="164"/>
      <c r="AQ906" s="164"/>
      <c r="AR906" s="164"/>
      <c r="AS906" s="164"/>
      <c r="AT906" s="164"/>
      <c r="AU906" s="164"/>
      <c r="AV906" s="164"/>
      <c r="AW906" s="164"/>
      <c r="AX906" s="164"/>
      <c r="AY906" s="164"/>
      <c r="AZ906" s="164"/>
      <c r="BA906" s="164"/>
      <c r="BB906" s="164"/>
      <c r="BC906" s="164"/>
      <c r="BD906" s="164"/>
      <c r="BE906" s="164"/>
    </row>
    <row r="907" spans="1:57" x14ac:dyDescent="0.25">
      <c r="A907" s="126" t="s">
        <v>1497</v>
      </c>
      <c r="B907" s="126"/>
      <c r="C907" s="126"/>
      <c r="D907" s="126"/>
      <c r="E907" s="126"/>
      <c r="F907" s="127">
        <v>894</v>
      </c>
      <c r="G907" s="128" t="s">
        <v>1499</v>
      </c>
      <c r="H907" s="129">
        <v>2</v>
      </c>
      <c r="I907" s="130">
        <v>15</v>
      </c>
      <c r="J907" s="130">
        <v>30</v>
      </c>
      <c r="K907" s="130"/>
      <c r="L907" s="131">
        <v>0</v>
      </c>
      <c r="M907" s="161" t="s">
        <v>1511</v>
      </c>
      <c r="N907" s="162"/>
      <c r="O907" s="162" t="s">
        <v>1573</v>
      </c>
      <c r="P907" s="132" t="s">
        <v>1574</v>
      </c>
      <c r="Q907" s="163" t="str">
        <f>MaBM</f>
        <v>CBNN</v>
      </c>
      <c r="R907" s="163" t="str">
        <f>MaKhoa</f>
        <v>KHCB</v>
      </c>
      <c r="S907" s="125" t="str">
        <f t="shared" si="18"/>
        <v>KHCB-CBNN</v>
      </c>
      <c r="T907" s="164"/>
      <c r="U907" s="164"/>
      <c r="V907" s="164"/>
      <c r="W907" s="164"/>
      <c r="X907" s="164"/>
      <c r="Y907" s="164"/>
      <c r="Z907" s="164" t="s">
        <v>21</v>
      </c>
      <c r="AA907" s="164"/>
      <c r="AB907" s="164"/>
      <c r="AC907" s="164"/>
      <c r="AD907" s="164"/>
      <c r="AE907" s="164"/>
      <c r="AF907" s="164"/>
      <c r="AG907" s="164"/>
      <c r="AH907" s="164"/>
      <c r="AI907" s="164"/>
      <c r="AJ907" s="164"/>
      <c r="AK907" s="164"/>
      <c r="AL907" s="164"/>
      <c r="AM907" s="164"/>
      <c r="AN907" s="164"/>
      <c r="AO907" s="164"/>
      <c r="AP907" s="164"/>
      <c r="AQ907" s="164"/>
      <c r="AR907" s="164"/>
      <c r="AS907" s="164"/>
      <c r="AT907" s="164"/>
      <c r="AU907" s="164"/>
      <c r="AV907" s="164"/>
      <c r="AW907" s="164"/>
      <c r="AX907" s="164"/>
      <c r="AY907" s="164"/>
      <c r="AZ907" s="164"/>
      <c r="BA907" s="164"/>
      <c r="BB907" s="164"/>
      <c r="BC907" s="164"/>
      <c r="BD907" s="164"/>
      <c r="BE907" s="164"/>
    </row>
    <row r="908" spans="1:57" x14ac:dyDescent="0.25">
      <c r="A908" s="126" t="s">
        <v>46</v>
      </c>
      <c r="B908" s="126" t="s">
        <v>46</v>
      </c>
      <c r="C908" s="126" t="s">
        <v>46</v>
      </c>
      <c r="D908" s="126"/>
      <c r="E908" s="126"/>
      <c r="F908" s="127">
        <v>9</v>
      </c>
      <c r="G908" s="128" t="s">
        <v>47</v>
      </c>
      <c r="H908" s="129">
        <v>4</v>
      </c>
      <c r="I908" s="130">
        <v>45</v>
      </c>
      <c r="J908" s="130">
        <v>30</v>
      </c>
      <c r="K908" s="130"/>
      <c r="L908" s="131">
        <v>0</v>
      </c>
      <c r="M908" s="165" t="s">
        <v>1484</v>
      </c>
      <c r="N908" s="162">
        <v>60</v>
      </c>
      <c r="O908" s="162" t="s">
        <v>1573</v>
      </c>
      <c r="P908" s="132" t="s">
        <v>1574</v>
      </c>
      <c r="Q908" s="163" t="str">
        <f>MaBM</f>
        <v>CBNN</v>
      </c>
      <c r="R908" s="163" t="str">
        <f>MaKhoa</f>
        <v>KHCB</v>
      </c>
      <c r="S908" s="125" t="str">
        <f t="shared" si="18"/>
        <v>KHCB-CBNN</v>
      </c>
      <c r="T908" s="164" t="s">
        <v>20</v>
      </c>
      <c r="U908" s="164" t="s">
        <v>20</v>
      </c>
      <c r="V908" s="164" t="s">
        <v>20</v>
      </c>
      <c r="W908" s="164" t="s">
        <v>20</v>
      </c>
      <c r="X908" s="164" t="s">
        <v>20</v>
      </c>
      <c r="Y908" s="164" t="s">
        <v>20</v>
      </c>
      <c r="Z908" s="164" t="s">
        <v>20</v>
      </c>
      <c r="AA908" s="164" t="s">
        <v>20</v>
      </c>
      <c r="AB908" s="164" t="s">
        <v>20</v>
      </c>
      <c r="AC908" s="164" t="s">
        <v>20</v>
      </c>
      <c r="AD908" s="164" t="s">
        <v>20</v>
      </c>
      <c r="AE908" s="164" t="s">
        <v>20</v>
      </c>
      <c r="AF908" s="164" t="s">
        <v>20</v>
      </c>
      <c r="AG908" s="164" t="s">
        <v>20</v>
      </c>
      <c r="AH908" s="164" t="s">
        <v>20</v>
      </c>
      <c r="AI908" s="164" t="s">
        <v>20</v>
      </c>
      <c r="AJ908" s="164" t="s">
        <v>20</v>
      </c>
      <c r="AK908" s="164" t="s">
        <v>20</v>
      </c>
      <c r="AL908" s="164" t="s">
        <v>20</v>
      </c>
      <c r="AM908" s="164"/>
      <c r="AN908" s="164"/>
      <c r="AO908" s="164"/>
      <c r="AP908" s="164"/>
      <c r="AQ908" s="164"/>
      <c r="AR908" s="164"/>
      <c r="AS908" s="164"/>
      <c r="AT908" s="164"/>
      <c r="AU908" s="164"/>
      <c r="AV908" s="164"/>
      <c r="AW908" s="164"/>
      <c r="AX908" s="164"/>
      <c r="AY908" s="164"/>
      <c r="AZ908" s="164"/>
      <c r="BA908" s="164"/>
      <c r="BB908" s="164"/>
      <c r="BC908" s="164"/>
      <c r="BD908" s="164"/>
      <c r="BE908" s="164"/>
    </row>
    <row r="909" spans="1:57" x14ac:dyDescent="0.25">
      <c r="A909" s="126" t="s">
        <v>1999</v>
      </c>
      <c r="B909" s="126"/>
      <c r="C909" s="126"/>
      <c r="D909" s="126"/>
      <c r="E909" s="126"/>
      <c r="F909" s="127">
        <v>895</v>
      </c>
      <c r="G909" s="128" t="s">
        <v>2000</v>
      </c>
      <c r="H909" s="129">
        <v>2</v>
      </c>
      <c r="I909" s="130">
        <v>15</v>
      </c>
      <c r="J909" s="130">
        <v>30</v>
      </c>
      <c r="K909" s="130"/>
      <c r="L909" s="131">
        <v>0</v>
      </c>
      <c r="M909" s="165" t="s">
        <v>1484</v>
      </c>
      <c r="N909" s="162">
        <v>90</v>
      </c>
      <c r="O909" s="162" t="s">
        <v>1573</v>
      </c>
      <c r="P909" s="132" t="s">
        <v>1574</v>
      </c>
      <c r="Q909" s="163" t="str">
        <f>MaBM</f>
        <v>CBNN</v>
      </c>
      <c r="R909" s="163" t="str">
        <f>MaKhoa</f>
        <v>KHCB</v>
      </c>
      <c r="S909" s="125" t="str">
        <f t="shared" si="18"/>
        <v>KHCB-CBNN</v>
      </c>
      <c r="T909" s="164"/>
      <c r="U909" s="164"/>
      <c r="V909" s="164"/>
      <c r="W909" s="164"/>
      <c r="X909" s="164"/>
      <c r="Y909" s="164"/>
      <c r="Z909" s="164" t="s">
        <v>21</v>
      </c>
      <c r="AA909" s="164"/>
      <c r="AB909" s="164"/>
      <c r="AC909" s="164"/>
      <c r="AD909" s="164"/>
      <c r="AE909" s="164"/>
      <c r="AF909" s="164"/>
      <c r="AG909" s="164"/>
      <c r="AH909" s="164"/>
      <c r="AI909" s="164"/>
      <c r="AJ909" s="164"/>
      <c r="AK909" s="164"/>
      <c r="AL909" s="164"/>
      <c r="AM909" s="164"/>
      <c r="AN909" s="164"/>
      <c r="AO909" s="164"/>
      <c r="AP909" s="164"/>
      <c r="AQ909" s="164"/>
      <c r="AR909" s="164"/>
      <c r="AS909" s="164"/>
      <c r="AT909" s="164"/>
      <c r="AU909" s="164"/>
      <c r="AV909" s="164"/>
      <c r="AW909" s="164"/>
      <c r="AX909" s="164"/>
      <c r="AY909" s="164"/>
      <c r="AZ909" s="164"/>
      <c r="BA909" s="164"/>
      <c r="BB909" s="164"/>
      <c r="BC909" s="164"/>
      <c r="BD909" s="164"/>
      <c r="BE909" s="164"/>
    </row>
    <row r="910" spans="1:57" x14ac:dyDescent="0.25">
      <c r="A910" s="126" t="s">
        <v>2001</v>
      </c>
      <c r="B910" s="126"/>
      <c r="C910" s="126"/>
      <c r="D910" s="126"/>
      <c r="E910" s="126"/>
      <c r="F910" s="127">
        <v>896</v>
      </c>
      <c r="G910" s="128" t="s">
        <v>2002</v>
      </c>
      <c r="H910" s="129">
        <v>2</v>
      </c>
      <c r="I910" s="130">
        <v>15</v>
      </c>
      <c r="J910" s="130">
        <v>30</v>
      </c>
      <c r="K910" s="130"/>
      <c r="L910" s="131">
        <v>0</v>
      </c>
      <c r="M910" s="161" t="s">
        <v>1511</v>
      </c>
      <c r="N910" s="162"/>
      <c r="O910" s="162" t="s">
        <v>1573</v>
      </c>
      <c r="P910" s="132" t="s">
        <v>1574</v>
      </c>
      <c r="Q910" s="163" t="str">
        <f>MaBM</f>
        <v>CBNN</v>
      </c>
      <c r="R910" s="163" t="str">
        <f>MaKhoa</f>
        <v>KHCB</v>
      </c>
      <c r="S910" s="125" t="str">
        <f t="shared" si="18"/>
        <v>KHCB-CBNN</v>
      </c>
      <c r="T910" s="164"/>
      <c r="U910" s="164"/>
      <c r="V910" s="164"/>
      <c r="W910" s="164"/>
      <c r="X910" s="164"/>
      <c r="Y910" s="164"/>
      <c r="Z910" s="164" t="s">
        <v>21</v>
      </c>
      <c r="AA910" s="164"/>
      <c r="AB910" s="164"/>
      <c r="AC910" s="164"/>
      <c r="AD910" s="164"/>
      <c r="AE910" s="164"/>
      <c r="AF910" s="164"/>
      <c r="AG910" s="164"/>
      <c r="AH910" s="164"/>
      <c r="AI910" s="164"/>
      <c r="AJ910" s="164"/>
      <c r="AK910" s="164"/>
      <c r="AL910" s="164"/>
      <c r="AM910" s="164"/>
      <c r="AN910" s="164"/>
      <c r="AO910" s="164"/>
      <c r="AP910" s="164"/>
      <c r="AQ910" s="164"/>
      <c r="AR910" s="164"/>
      <c r="AS910" s="164"/>
      <c r="AT910" s="164"/>
      <c r="AU910" s="164"/>
      <c r="AV910" s="164"/>
      <c r="AW910" s="164"/>
      <c r="AX910" s="164"/>
      <c r="AY910" s="164"/>
      <c r="AZ910" s="164"/>
      <c r="BA910" s="164"/>
      <c r="BB910" s="164"/>
      <c r="BC910" s="164"/>
      <c r="BD910" s="164"/>
      <c r="BE910" s="164"/>
    </row>
    <row r="911" spans="1:57" x14ac:dyDescent="0.25">
      <c r="A911" s="126" t="s">
        <v>529</v>
      </c>
      <c r="B911" s="126"/>
      <c r="C911" s="126" t="s">
        <v>529</v>
      </c>
      <c r="D911" s="126" t="s">
        <v>530</v>
      </c>
      <c r="E911" s="126" t="s">
        <v>530</v>
      </c>
      <c r="F911" s="127">
        <v>251</v>
      </c>
      <c r="G911" s="128" t="s">
        <v>531</v>
      </c>
      <c r="H911" s="129">
        <v>3</v>
      </c>
      <c r="I911" s="130">
        <v>30</v>
      </c>
      <c r="J911" s="130">
        <v>30</v>
      </c>
      <c r="K911" s="130"/>
      <c r="L911" s="131">
        <v>0</v>
      </c>
      <c r="M911" s="165" t="s">
        <v>1484</v>
      </c>
      <c r="N911" s="162">
        <v>60</v>
      </c>
      <c r="O911" s="162" t="s">
        <v>1573</v>
      </c>
      <c r="P911" s="132" t="s">
        <v>1574</v>
      </c>
      <c r="Q911" s="163" t="str">
        <f>MaBM</f>
        <v>CBNN</v>
      </c>
      <c r="R911" s="163" t="str">
        <f>MaKhoa</f>
        <v>KHCB</v>
      </c>
      <c r="S911" s="125" t="str">
        <f t="shared" si="18"/>
        <v>KHCB-CBNN</v>
      </c>
      <c r="T911" s="164"/>
      <c r="U911" s="164"/>
      <c r="V911" s="164" t="s">
        <v>20</v>
      </c>
      <c r="W911" s="164"/>
      <c r="X911" s="164"/>
      <c r="Y911" s="164"/>
      <c r="Z911" s="164" t="s">
        <v>20</v>
      </c>
      <c r="AA911" s="164"/>
      <c r="AB911" s="164"/>
      <c r="AC911" s="164"/>
      <c r="AD911" s="164"/>
      <c r="AE911" s="164"/>
      <c r="AF911" s="164"/>
      <c r="AG911" s="164"/>
      <c r="AH911" s="164"/>
      <c r="AI911" s="164"/>
      <c r="AJ911" s="164"/>
      <c r="AK911" s="164"/>
      <c r="AL911" s="164"/>
      <c r="AM911" s="164"/>
      <c r="AN911" s="164"/>
      <c r="AO911" s="164" t="s">
        <v>20</v>
      </c>
      <c r="AP911" s="164"/>
      <c r="AQ911" s="164"/>
      <c r="AR911" s="164"/>
      <c r="AS911" s="164"/>
      <c r="AT911" s="164"/>
      <c r="AU911" s="164"/>
      <c r="AV911" s="164"/>
      <c r="AW911" s="164"/>
      <c r="AX911" s="164"/>
      <c r="AY911" s="164"/>
      <c r="AZ911" s="164"/>
      <c r="BA911" s="164"/>
      <c r="BB911" s="164"/>
      <c r="BC911" s="164"/>
      <c r="BD911" s="164"/>
      <c r="BE911" s="164"/>
    </row>
    <row r="912" spans="1:57" x14ac:dyDescent="0.25">
      <c r="A912" s="126" t="s">
        <v>532</v>
      </c>
      <c r="B912" s="126"/>
      <c r="C912" s="126"/>
      <c r="D912" s="126"/>
      <c r="E912" s="126"/>
      <c r="F912" s="127">
        <v>252</v>
      </c>
      <c r="G912" s="128" t="s">
        <v>531</v>
      </c>
      <c r="H912" s="129">
        <v>3</v>
      </c>
      <c r="I912" s="130">
        <v>30</v>
      </c>
      <c r="J912" s="130">
        <v>30</v>
      </c>
      <c r="K912" s="130"/>
      <c r="L912" s="131">
        <v>0</v>
      </c>
      <c r="M912" s="165" t="s">
        <v>1484</v>
      </c>
      <c r="N912" s="162">
        <v>60</v>
      </c>
      <c r="O912" s="162" t="s">
        <v>1573</v>
      </c>
      <c r="P912" s="132" t="s">
        <v>1574</v>
      </c>
      <c r="Q912" s="163" t="str">
        <f>MaBM</f>
        <v>CBNN</v>
      </c>
      <c r="R912" s="163" t="str">
        <f>MaKhoa</f>
        <v>KHCB</v>
      </c>
      <c r="S912" s="125" t="str">
        <f t="shared" si="18"/>
        <v>KHCB-CBNN</v>
      </c>
      <c r="T912" s="164" t="s">
        <v>20</v>
      </c>
      <c r="U912" s="164"/>
      <c r="V912" s="164"/>
      <c r="W912" s="164"/>
      <c r="X912" s="164"/>
      <c r="Y912" s="164"/>
      <c r="Z912" s="164"/>
      <c r="AA912" s="164"/>
      <c r="AB912" s="164"/>
      <c r="AC912" s="164"/>
      <c r="AD912" s="164"/>
      <c r="AE912" s="164"/>
      <c r="AF912" s="164"/>
      <c r="AG912" s="164"/>
      <c r="AH912" s="164"/>
      <c r="AI912" s="164"/>
      <c r="AJ912" s="164"/>
      <c r="AK912" s="164"/>
      <c r="AL912" s="164"/>
      <c r="AM912" s="164"/>
      <c r="AN912" s="164"/>
      <c r="AO912" s="164"/>
      <c r="AP912" s="164"/>
      <c r="AQ912" s="164"/>
      <c r="AR912" s="164"/>
      <c r="AS912" s="164"/>
      <c r="AT912" s="164"/>
      <c r="AU912" s="164"/>
      <c r="AV912" s="164"/>
      <c r="AW912" s="164"/>
      <c r="AX912" s="164"/>
      <c r="AY912" s="164"/>
      <c r="AZ912" s="164"/>
      <c r="BA912" s="164"/>
      <c r="BB912" s="164"/>
      <c r="BC912" s="164"/>
      <c r="BD912" s="164"/>
      <c r="BE912" s="164"/>
    </row>
    <row r="913" spans="1:57" x14ac:dyDescent="0.25">
      <c r="A913" s="126" t="s">
        <v>533</v>
      </c>
      <c r="B913" s="126"/>
      <c r="C913" s="126"/>
      <c r="D913" s="126"/>
      <c r="E913" s="126"/>
      <c r="F913" s="127">
        <v>253</v>
      </c>
      <c r="G913" s="128" t="s">
        <v>531</v>
      </c>
      <c r="H913" s="129">
        <v>3</v>
      </c>
      <c r="I913" s="130">
        <v>30</v>
      </c>
      <c r="J913" s="130">
        <v>30</v>
      </c>
      <c r="K913" s="130"/>
      <c r="L913" s="131">
        <v>0</v>
      </c>
      <c r="M913" s="165" t="s">
        <v>1484</v>
      </c>
      <c r="N913" s="162">
        <v>60</v>
      </c>
      <c r="O913" s="162" t="s">
        <v>1573</v>
      </c>
      <c r="P913" s="132" t="s">
        <v>1574</v>
      </c>
      <c r="Q913" s="163" t="str">
        <f>MaBM</f>
        <v>CBNN</v>
      </c>
      <c r="R913" s="163" t="str">
        <f>MaKhoa</f>
        <v>KHCB</v>
      </c>
      <c r="S913" s="125" t="str">
        <f t="shared" si="18"/>
        <v>KHCB-CBNN</v>
      </c>
      <c r="T913" s="164"/>
      <c r="U913" s="164"/>
      <c r="V913" s="164"/>
      <c r="W913" s="164"/>
      <c r="X913" s="164" t="s">
        <v>20</v>
      </c>
      <c r="Y913" s="164"/>
      <c r="Z913" s="164"/>
      <c r="AA913" s="164"/>
      <c r="AB913" s="164"/>
      <c r="AC913" s="164"/>
      <c r="AD913" s="164"/>
      <c r="AE913" s="164"/>
      <c r="AF913" s="164"/>
      <c r="AG913" s="164"/>
      <c r="AH913" s="164"/>
      <c r="AI913" s="164"/>
      <c r="AJ913" s="164"/>
      <c r="AK913" s="164"/>
      <c r="AL913" s="164"/>
      <c r="AM913" s="164"/>
      <c r="AN913" s="164"/>
      <c r="AO913" s="164"/>
      <c r="AP913" s="164"/>
      <c r="AQ913" s="164"/>
      <c r="AR913" s="164"/>
      <c r="AS913" s="164"/>
      <c r="AT913" s="164"/>
      <c r="AU913" s="164"/>
      <c r="AV913" s="164"/>
      <c r="AW913" s="164"/>
      <c r="AX913" s="164"/>
      <c r="AY913" s="164"/>
      <c r="AZ913" s="164"/>
      <c r="BA913" s="164"/>
      <c r="BB913" s="164"/>
      <c r="BC913" s="164"/>
      <c r="BD913" s="164"/>
      <c r="BE913" s="164"/>
    </row>
    <row r="914" spans="1:57" x14ac:dyDescent="0.25">
      <c r="A914" s="126" t="s">
        <v>534</v>
      </c>
      <c r="B914" s="126"/>
      <c r="C914" s="126"/>
      <c r="D914" s="126" t="s">
        <v>535</v>
      </c>
      <c r="E914" s="126"/>
      <c r="F914" s="127">
        <v>254</v>
      </c>
      <c r="G914" s="128" t="s">
        <v>531</v>
      </c>
      <c r="H914" s="129">
        <v>3</v>
      </c>
      <c r="I914" s="130">
        <v>30</v>
      </c>
      <c r="J914" s="130">
        <v>30</v>
      </c>
      <c r="K914" s="130"/>
      <c r="L914" s="131">
        <v>0</v>
      </c>
      <c r="M914" s="165" t="s">
        <v>1484</v>
      </c>
      <c r="N914" s="162">
        <v>60</v>
      </c>
      <c r="O914" s="162" t="s">
        <v>1573</v>
      </c>
      <c r="P914" s="132" t="s">
        <v>1574</v>
      </c>
      <c r="Q914" s="163" t="str">
        <f>MaBM</f>
        <v>CBNN</v>
      </c>
      <c r="R914" s="163" t="str">
        <f>MaKhoa</f>
        <v>KHCB</v>
      </c>
      <c r="S914" s="125" t="str">
        <f t="shared" si="18"/>
        <v>KHCB-CBNN</v>
      </c>
      <c r="T914" s="164"/>
      <c r="U914" s="164"/>
      <c r="V914" s="164"/>
      <c r="W914" s="164" t="s">
        <v>20</v>
      </c>
      <c r="X914" s="164"/>
      <c r="Y914" s="164"/>
      <c r="Z914" s="164"/>
      <c r="AA914" s="164"/>
      <c r="AB914" s="164"/>
      <c r="AC914" s="164"/>
      <c r="AD914" s="164"/>
      <c r="AE914" s="164"/>
      <c r="AF914" s="164"/>
      <c r="AG914" s="164"/>
      <c r="AH914" s="164"/>
      <c r="AI914" s="164"/>
      <c r="AJ914" s="164"/>
      <c r="AK914" s="164"/>
      <c r="AL914" s="164"/>
      <c r="AM914" s="164"/>
      <c r="AN914" s="164"/>
      <c r="AO914" s="164"/>
      <c r="AP914" s="164" t="s">
        <v>20</v>
      </c>
      <c r="AQ914" s="164"/>
      <c r="AR914" s="164"/>
      <c r="AS914" s="164"/>
      <c r="AT914" s="164"/>
      <c r="AU914" s="164"/>
      <c r="AV914" s="164"/>
      <c r="AW914" s="164"/>
      <c r="AX914" s="164"/>
      <c r="AY914" s="164"/>
      <c r="AZ914" s="164"/>
      <c r="BA914" s="164"/>
      <c r="BB914" s="164"/>
      <c r="BC914" s="164"/>
      <c r="BD914" s="164"/>
      <c r="BE914" s="164"/>
    </row>
    <row r="915" spans="1:57" ht="18.75" x14ac:dyDescent="0.25">
      <c r="A915" s="322" t="s">
        <v>3200</v>
      </c>
      <c r="B915" s="126"/>
      <c r="C915" s="126"/>
      <c r="D915" s="126"/>
      <c r="E915" s="126"/>
      <c r="F915" s="127"/>
      <c r="G915" s="128" t="s">
        <v>2533</v>
      </c>
      <c r="H915" s="129">
        <v>3</v>
      </c>
      <c r="I915" s="130">
        <v>30</v>
      </c>
      <c r="J915" s="130">
        <v>30</v>
      </c>
      <c r="K915" s="130"/>
      <c r="L915" s="131">
        <v>0</v>
      </c>
      <c r="M915" s="165" t="s">
        <v>1484</v>
      </c>
      <c r="N915" s="162">
        <v>60</v>
      </c>
      <c r="O915" s="162" t="s">
        <v>1573</v>
      </c>
      <c r="P915" s="132" t="s">
        <v>1574</v>
      </c>
      <c r="Q915" s="163" t="str">
        <f>MaBM</f>
        <v>CBNN</v>
      </c>
      <c r="R915" s="163" t="str">
        <f>MaKhoa</f>
        <v>KHCB</v>
      </c>
      <c r="S915" s="125" t="str">
        <f t="shared" si="18"/>
        <v>KHCB-CBNN</v>
      </c>
      <c r="T915" s="164"/>
      <c r="U915" s="164"/>
      <c r="V915" s="164" t="s">
        <v>20</v>
      </c>
      <c r="W915" s="164"/>
      <c r="X915" s="164"/>
      <c r="Y915" s="164"/>
      <c r="Z915" s="164" t="s">
        <v>20</v>
      </c>
      <c r="AA915" s="164"/>
      <c r="AB915" s="164"/>
      <c r="AC915" s="164"/>
      <c r="AD915" s="164"/>
      <c r="AE915" s="164"/>
      <c r="AF915" s="164"/>
      <c r="AG915" s="164"/>
      <c r="AH915" s="164"/>
      <c r="AI915" s="164"/>
      <c r="AJ915" s="164"/>
      <c r="AK915" s="164"/>
      <c r="AL915" s="164"/>
      <c r="AM915" s="164"/>
      <c r="AN915" s="164"/>
      <c r="AO915" s="164"/>
      <c r="AP915" s="164"/>
      <c r="AQ915" s="164"/>
      <c r="AR915" s="164"/>
      <c r="AS915" s="164"/>
      <c r="AT915" s="164"/>
      <c r="AU915" s="164"/>
      <c r="AV915" s="164"/>
      <c r="AW915" s="164"/>
      <c r="AX915" s="164"/>
      <c r="AY915" s="164"/>
      <c r="AZ915" s="164"/>
      <c r="BA915" s="164"/>
      <c r="BB915" s="164"/>
      <c r="BC915" s="164"/>
      <c r="BD915" s="164"/>
      <c r="BE915" s="164"/>
    </row>
    <row r="916" spans="1:57" x14ac:dyDescent="0.25">
      <c r="A916" s="126" t="s">
        <v>536</v>
      </c>
      <c r="B916" s="126"/>
      <c r="C916" s="126"/>
      <c r="D916" s="126" t="s">
        <v>537</v>
      </c>
      <c r="E916" s="126"/>
      <c r="F916" s="127">
        <v>255</v>
      </c>
      <c r="G916" s="128" t="s">
        <v>531</v>
      </c>
      <c r="H916" s="129">
        <v>3</v>
      </c>
      <c r="I916" s="130">
        <v>30</v>
      </c>
      <c r="J916" s="130">
        <v>30</v>
      </c>
      <c r="K916" s="130"/>
      <c r="L916" s="131">
        <v>0</v>
      </c>
      <c r="M916" s="165" t="s">
        <v>1484</v>
      </c>
      <c r="N916" s="162">
        <v>60</v>
      </c>
      <c r="O916" s="162" t="s">
        <v>1573</v>
      </c>
      <c r="P916" s="132" t="s">
        <v>1574</v>
      </c>
      <c r="Q916" s="163" t="str">
        <f>MaBM</f>
        <v>CBNN</v>
      </c>
      <c r="R916" s="163" t="str">
        <f>MaKhoa</f>
        <v>KHCB</v>
      </c>
      <c r="S916" s="125" t="str">
        <f t="shared" si="18"/>
        <v>KHCB-CBNN</v>
      </c>
      <c r="T916" s="164"/>
      <c r="U916" s="164" t="s">
        <v>20</v>
      </c>
      <c r="V916" s="164"/>
      <c r="W916" s="164"/>
      <c r="X916" s="164"/>
      <c r="Y916" s="164"/>
      <c r="Z916" s="164"/>
      <c r="AA916" s="164"/>
      <c r="AB916" s="164"/>
      <c r="AC916" s="164"/>
      <c r="AD916" s="164"/>
      <c r="AE916" s="164"/>
      <c r="AF916" s="164"/>
      <c r="AG916" s="164"/>
      <c r="AH916" s="164"/>
      <c r="AI916" s="164"/>
      <c r="AJ916" s="164"/>
      <c r="AK916" s="164"/>
      <c r="AL916" s="164"/>
      <c r="AM916" s="164"/>
      <c r="AN916" s="164" t="s">
        <v>20</v>
      </c>
      <c r="AO916" s="164"/>
      <c r="AP916" s="164"/>
      <c r="AQ916" s="164"/>
      <c r="AR916" s="164"/>
      <c r="AS916" s="164"/>
      <c r="AT916" s="164"/>
      <c r="AU916" s="164"/>
      <c r="AV916" s="164"/>
      <c r="AW916" s="164"/>
      <c r="AX916" s="164"/>
      <c r="AY916" s="164"/>
      <c r="AZ916" s="164"/>
      <c r="BA916" s="164"/>
      <c r="BB916" s="164"/>
      <c r="BC916" s="164"/>
      <c r="BD916" s="164"/>
      <c r="BE916" s="164"/>
    </row>
    <row r="917" spans="1:57" x14ac:dyDescent="0.25">
      <c r="A917" s="126" t="s">
        <v>538</v>
      </c>
      <c r="B917" s="126"/>
      <c r="C917" s="126"/>
      <c r="D917" s="126" t="s">
        <v>539</v>
      </c>
      <c r="E917" s="126"/>
      <c r="F917" s="127">
        <v>256</v>
      </c>
      <c r="G917" s="128" t="s">
        <v>531</v>
      </c>
      <c r="H917" s="129">
        <v>3</v>
      </c>
      <c r="I917" s="130">
        <v>30</v>
      </c>
      <c r="J917" s="130">
        <v>30</v>
      </c>
      <c r="K917" s="130"/>
      <c r="L917" s="131">
        <v>0</v>
      </c>
      <c r="M917" s="165" t="s">
        <v>1484</v>
      </c>
      <c r="N917" s="162">
        <v>60</v>
      </c>
      <c r="O917" s="162" t="s">
        <v>1573</v>
      </c>
      <c r="P917" s="132" t="s">
        <v>1574</v>
      </c>
      <c r="Q917" s="163" t="str">
        <f>MaBM</f>
        <v>CBNN</v>
      </c>
      <c r="R917" s="163" t="str">
        <f>MaKhoa</f>
        <v>KHCB</v>
      </c>
      <c r="S917" s="125" t="str">
        <f t="shared" si="18"/>
        <v>KHCB-CBNN</v>
      </c>
      <c r="T917" s="164"/>
      <c r="U917" s="164"/>
      <c r="V917" s="164"/>
      <c r="W917" s="164"/>
      <c r="X917" s="164"/>
      <c r="Y917" s="164" t="s">
        <v>20</v>
      </c>
      <c r="Z917" s="164"/>
      <c r="AA917" s="164"/>
      <c r="AB917" s="164"/>
      <c r="AC917" s="164"/>
      <c r="AD917" s="164"/>
      <c r="AE917" s="164"/>
      <c r="AF917" s="164"/>
      <c r="AG917" s="164"/>
      <c r="AH917" s="164"/>
      <c r="AI917" s="164"/>
      <c r="AJ917" s="164"/>
      <c r="AK917" s="164"/>
      <c r="AL917" s="164"/>
      <c r="AM917" s="164"/>
      <c r="AN917" s="164"/>
      <c r="AO917" s="164"/>
      <c r="AP917" s="164"/>
      <c r="AQ917" s="164"/>
      <c r="AR917" s="164" t="s">
        <v>20</v>
      </c>
      <c r="AS917" s="164"/>
      <c r="AT917" s="164"/>
      <c r="AU917" s="164"/>
      <c r="AV917" s="164"/>
      <c r="AW917" s="164"/>
      <c r="AX917" s="164"/>
      <c r="AY917" s="164"/>
      <c r="AZ917" s="164"/>
      <c r="BA917" s="164"/>
      <c r="BB917" s="164"/>
      <c r="BC917" s="164"/>
      <c r="BD917" s="164"/>
      <c r="BE917" s="164"/>
    </row>
    <row r="918" spans="1:57" x14ac:dyDescent="0.25">
      <c r="A918" s="126" t="s">
        <v>540</v>
      </c>
      <c r="B918" s="126"/>
      <c r="C918" s="126" t="s">
        <v>540</v>
      </c>
      <c r="D918" s="126" t="s">
        <v>541</v>
      </c>
      <c r="E918" s="126" t="s">
        <v>541</v>
      </c>
      <c r="F918" s="127">
        <v>257</v>
      </c>
      <c r="G918" s="128" t="s">
        <v>531</v>
      </c>
      <c r="H918" s="129">
        <v>3</v>
      </c>
      <c r="I918" s="130">
        <v>30</v>
      </c>
      <c r="J918" s="130">
        <v>30</v>
      </c>
      <c r="K918" s="130"/>
      <c r="L918" s="131">
        <v>0</v>
      </c>
      <c r="M918" s="165" t="s">
        <v>1484</v>
      </c>
      <c r="N918" s="162">
        <v>60</v>
      </c>
      <c r="O918" s="162" t="s">
        <v>1573</v>
      </c>
      <c r="P918" s="132" t="s">
        <v>1574</v>
      </c>
      <c r="Q918" s="163" t="str">
        <f>MaBM</f>
        <v>CBNN</v>
      </c>
      <c r="R918" s="163" t="str">
        <f>MaKhoa</f>
        <v>KHCB</v>
      </c>
      <c r="S918" s="125" t="str">
        <f t="shared" si="18"/>
        <v>KHCB-CBNN</v>
      </c>
      <c r="T918" s="164"/>
      <c r="U918" s="164"/>
      <c r="V918" s="164"/>
      <c r="W918" s="164"/>
      <c r="X918" s="164"/>
      <c r="Y918" s="164"/>
      <c r="Z918" s="164"/>
      <c r="AA918" s="164" t="s">
        <v>20</v>
      </c>
      <c r="AB918" s="164"/>
      <c r="AC918" s="164"/>
      <c r="AD918" s="164"/>
      <c r="AE918" s="164"/>
      <c r="AF918" s="164"/>
      <c r="AG918" s="164"/>
      <c r="AH918" s="164"/>
      <c r="AI918" s="164"/>
      <c r="AJ918" s="164"/>
      <c r="AK918" s="164"/>
      <c r="AL918" s="164"/>
      <c r="AM918" s="164"/>
      <c r="AN918" s="164"/>
      <c r="AO918" s="164"/>
      <c r="AP918" s="164"/>
      <c r="AQ918" s="164"/>
      <c r="AR918" s="164"/>
      <c r="AS918" s="164"/>
      <c r="AT918" s="164" t="s">
        <v>20</v>
      </c>
      <c r="AU918" s="164"/>
      <c r="AV918" s="164"/>
      <c r="AW918" s="164"/>
      <c r="AX918" s="164"/>
      <c r="AY918" s="164"/>
      <c r="AZ918" s="164"/>
      <c r="BA918" s="164"/>
      <c r="BB918" s="164"/>
      <c r="BC918" s="164"/>
      <c r="BD918" s="164"/>
      <c r="BE918" s="164"/>
    </row>
    <row r="919" spans="1:57" x14ac:dyDescent="0.25">
      <c r="A919" s="126" t="s">
        <v>542</v>
      </c>
      <c r="B919" s="126"/>
      <c r="C919" s="126"/>
      <c r="D919" s="126" t="s">
        <v>543</v>
      </c>
      <c r="E919" s="126"/>
      <c r="F919" s="127">
        <v>258</v>
      </c>
      <c r="G919" s="128" t="s">
        <v>531</v>
      </c>
      <c r="H919" s="129">
        <v>3</v>
      </c>
      <c r="I919" s="130">
        <v>30</v>
      </c>
      <c r="J919" s="130">
        <v>30</v>
      </c>
      <c r="K919" s="130"/>
      <c r="L919" s="131">
        <v>0</v>
      </c>
      <c r="M919" s="165" t="s">
        <v>1484</v>
      </c>
      <c r="N919" s="162">
        <v>60</v>
      </c>
      <c r="O919" s="162" t="s">
        <v>1573</v>
      </c>
      <c r="P919" s="132" t="s">
        <v>1574</v>
      </c>
      <c r="Q919" s="163" t="str">
        <f>MaBM</f>
        <v>CBNN</v>
      </c>
      <c r="R919" s="163" t="str">
        <f>MaKhoa</f>
        <v>KHCB</v>
      </c>
      <c r="S919" s="125" t="str">
        <f t="shared" si="18"/>
        <v>KHCB-CBNN</v>
      </c>
      <c r="T919" s="164"/>
      <c r="U919" s="164"/>
      <c r="V919" s="164"/>
      <c r="W919" s="164"/>
      <c r="X919" s="164"/>
      <c r="Y919" s="164"/>
      <c r="Z919" s="164"/>
      <c r="AA919" s="164"/>
      <c r="AB919" s="164" t="s">
        <v>20</v>
      </c>
      <c r="AC919" s="164"/>
      <c r="AD919" s="164"/>
      <c r="AE919" s="164"/>
      <c r="AF919" s="164"/>
      <c r="AG919" s="164"/>
      <c r="AH919" s="164"/>
      <c r="AI919" s="164"/>
      <c r="AJ919" s="164"/>
      <c r="AK919" s="164"/>
      <c r="AL919" s="164"/>
      <c r="AM919" s="164"/>
      <c r="AN919" s="164"/>
      <c r="AO919" s="164"/>
      <c r="AP919" s="164"/>
      <c r="AQ919" s="164"/>
      <c r="AR919" s="164"/>
      <c r="AS919" s="164"/>
      <c r="AT919" s="164"/>
      <c r="AU919" s="164" t="s">
        <v>20</v>
      </c>
      <c r="AV919" s="164"/>
      <c r="AW919" s="164"/>
      <c r="AX919" s="164"/>
      <c r="AY919" s="164"/>
      <c r="AZ919" s="164"/>
      <c r="BA919" s="164"/>
      <c r="BB919" s="164"/>
      <c r="BC919" s="164"/>
      <c r="BD919" s="164"/>
      <c r="BE919" s="164"/>
    </row>
    <row r="920" spans="1:57" x14ac:dyDescent="0.25">
      <c r="A920" s="126" t="s">
        <v>544</v>
      </c>
      <c r="B920" s="126"/>
      <c r="C920" s="126"/>
      <c r="D920" s="126" t="s">
        <v>545</v>
      </c>
      <c r="E920" s="126"/>
      <c r="F920" s="127">
        <v>259</v>
      </c>
      <c r="G920" s="128" t="s">
        <v>531</v>
      </c>
      <c r="H920" s="129">
        <v>3</v>
      </c>
      <c r="I920" s="130">
        <v>30</v>
      </c>
      <c r="J920" s="130">
        <v>30</v>
      </c>
      <c r="K920" s="130"/>
      <c r="L920" s="131">
        <v>0</v>
      </c>
      <c r="M920" s="165" t="s">
        <v>1484</v>
      </c>
      <c r="N920" s="162">
        <v>60</v>
      </c>
      <c r="O920" s="162" t="s">
        <v>1573</v>
      </c>
      <c r="P920" s="132" t="s">
        <v>1574</v>
      </c>
      <c r="Q920" s="163" t="str">
        <f>MaBM</f>
        <v>CBNN</v>
      </c>
      <c r="R920" s="163" t="str">
        <f>MaKhoa</f>
        <v>KHCB</v>
      </c>
      <c r="S920" s="125" t="str">
        <f t="shared" si="18"/>
        <v>KHCB-CBNN</v>
      </c>
      <c r="T920" s="164"/>
      <c r="U920" s="164"/>
      <c r="V920" s="164"/>
      <c r="W920" s="164"/>
      <c r="X920" s="164"/>
      <c r="Y920" s="164"/>
      <c r="Z920" s="164"/>
      <c r="AA920" s="164"/>
      <c r="AB920" s="164"/>
      <c r="AC920" s="164" t="s">
        <v>20</v>
      </c>
      <c r="AD920" s="164"/>
      <c r="AE920" s="164"/>
      <c r="AF920" s="164"/>
      <c r="AG920" s="164"/>
      <c r="AH920" s="164"/>
      <c r="AI920" s="164"/>
      <c r="AJ920" s="164"/>
      <c r="AK920" s="164"/>
      <c r="AL920" s="164"/>
      <c r="AM920" s="164"/>
      <c r="AN920" s="164"/>
      <c r="AO920" s="164"/>
      <c r="AP920" s="164"/>
      <c r="AQ920" s="164"/>
      <c r="AR920" s="164"/>
      <c r="AS920" s="164"/>
      <c r="AT920" s="164"/>
      <c r="AU920" s="164"/>
      <c r="AV920" s="164" t="s">
        <v>20</v>
      </c>
      <c r="AW920" s="164"/>
      <c r="AX920" s="164"/>
      <c r="AY920" s="164"/>
      <c r="AZ920" s="164"/>
      <c r="BA920" s="164"/>
      <c r="BB920" s="164"/>
      <c r="BC920" s="164"/>
      <c r="BD920" s="164"/>
      <c r="BE920" s="164"/>
    </row>
    <row r="921" spans="1:57" x14ac:dyDescent="0.25">
      <c r="A921" s="126" t="s">
        <v>546</v>
      </c>
      <c r="B921" s="126"/>
      <c r="C921" s="126"/>
      <c r="D921" s="126" t="s">
        <v>547</v>
      </c>
      <c r="E921" s="126"/>
      <c r="F921" s="127">
        <v>260</v>
      </c>
      <c r="G921" s="128" t="s">
        <v>531</v>
      </c>
      <c r="H921" s="129">
        <v>3</v>
      </c>
      <c r="I921" s="130">
        <v>30</v>
      </c>
      <c r="J921" s="130">
        <v>30</v>
      </c>
      <c r="K921" s="130"/>
      <c r="L921" s="131">
        <v>0</v>
      </c>
      <c r="M921" s="165" t="s">
        <v>1484</v>
      </c>
      <c r="N921" s="162">
        <v>60</v>
      </c>
      <c r="O921" s="162" t="s">
        <v>1573</v>
      </c>
      <c r="P921" s="132" t="s">
        <v>1574</v>
      </c>
      <c r="Q921" s="163" t="str">
        <f>MaBM</f>
        <v>CBNN</v>
      </c>
      <c r="R921" s="163" t="str">
        <f>MaKhoa</f>
        <v>KHCB</v>
      </c>
      <c r="S921" s="125" t="str">
        <f t="shared" si="18"/>
        <v>KHCB-CBNN</v>
      </c>
      <c r="T921" s="164"/>
      <c r="U921" s="164"/>
      <c r="V921" s="164"/>
      <c r="W921" s="164"/>
      <c r="X921" s="164"/>
      <c r="Y921" s="164"/>
      <c r="Z921" s="164"/>
      <c r="AA921" s="164"/>
      <c r="AB921" s="164"/>
      <c r="AC921" s="164"/>
      <c r="AD921" s="164"/>
      <c r="AE921" s="164"/>
      <c r="AF921" s="164"/>
      <c r="AG921" s="164"/>
      <c r="AH921" s="164"/>
      <c r="AI921" s="164"/>
      <c r="AJ921" s="164"/>
      <c r="AK921" s="164"/>
      <c r="AL921" s="164"/>
      <c r="AM921" s="164"/>
      <c r="AN921" s="164"/>
      <c r="AO921" s="164"/>
      <c r="AP921" s="164"/>
      <c r="AQ921" s="164"/>
      <c r="AR921" s="164"/>
      <c r="AS921" s="164"/>
      <c r="AT921" s="164"/>
      <c r="AU921" s="164"/>
      <c r="AV921" s="164"/>
      <c r="AW921" s="164" t="s">
        <v>20</v>
      </c>
      <c r="AX921" s="164"/>
      <c r="AY921" s="164"/>
      <c r="AZ921" s="164"/>
      <c r="BA921" s="164"/>
      <c r="BB921" s="164"/>
      <c r="BC921" s="164"/>
      <c r="BD921" s="164"/>
      <c r="BE921" s="164"/>
    </row>
    <row r="922" spans="1:57" x14ac:dyDescent="0.25">
      <c r="A922" s="126" t="s">
        <v>548</v>
      </c>
      <c r="B922" s="126"/>
      <c r="C922" s="126"/>
      <c r="D922" s="126" t="s">
        <v>549</v>
      </c>
      <c r="E922" s="126" t="s">
        <v>549</v>
      </c>
      <c r="F922" s="127">
        <v>261</v>
      </c>
      <c r="G922" s="128" t="s">
        <v>531</v>
      </c>
      <c r="H922" s="129">
        <v>3</v>
      </c>
      <c r="I922" s="130">
        <v>30</v>
      </c>
      <c r="J922" s="130">
        <v>30</v>
      </c>
      <c r="K922" s="130"/>
      <c r="L922" s="131">
        <v>0</v>
      </c>
      <c r="M922" s="165" t="s">
        <v>1484</v>
      </c>
      <c r="N922" s="162">
        <v>60</v>
      </c>
      <c r="O922" s="162" t="s">
        <v>1573</v>
      </c>
      <c r="P922" s="132" t="s">
        <v>1574</v>
      </c>
      <c r="Q922" s="163" t="str">
        <f>MaBM</f>
        <v>CBNN</v>
      </c>
      <c r="R922" s="163" t="str">
        <f>MaKhoa</f>
        <v>KHCB</v>
      </c>
      <c r="S922" s="125" t="str">
        <f t="shared" si="18"/>
        <v>KHCB-CBNN</v>
      </c>
      <c r="T922" s="164"/>
      <c r="U922" s="164"/>
      <c r="V922" s="164"/>
      <c r="W922" s="164"/>
      <c r="X922" s="164"/>
      <c r="Y922" s="164"/>
      <c r="Z922" s="164"/>
      <c r="AA922" s="164"/>
      <c r="AB922" s="164"/>
      <c r="AC922" s="164"/>
      <c r="AD922" s="164"/>
      <c r="AE922" s="164"/>
      <c r="AF922" s="164"/>
      <c r="AG922" s="164" t="s">
        <v>20</v>
      </c>
      <c r="AH922" s="164"/>
      <c r="AI922" s="164"/>
      <c r="AJ922" s="164"/>
      <c r="AK922" s="164"/>
      <c r="AL922" s="164"/>
      <c r="AM922" s="164"/>
      <c r="AN922" s="164"/>
      <c r="AO922" s="164"/>
      <c r="AP922" s="164"/>
      <c r="AQ922" s="164"/>
      <c r="AR922" s="164"/>
      <c r="AS922" s="164"/>
      <c r="AT922" s="164"/>
      <c r="AU922" s="164"/>
      <c r="AV922" s="164"/>
      <c r="AW922" s="164"/>
      <c r="AX922" s="164"/>
      <c r="AY922" s="164"/>
      <c r="AZ922" s="164" t="s">
        <v>20</v>
      </c>
      <c r="BA922" s="164"/>
      <c r="BB922" s="164"/>
      <c r="BC922" s="164"/>
      <c r="BD922" s="164"/>
      <c r="BE922" s="164"/>
    </row>
    <row r="923" spans="1:57" x14ac:dyDescent="0.25">
      <c r="A923" s="126" t="s">
        <v>550</v>
      </c>
      <c r="B923" s="126"/>
      <c r="C923" s="126"/>
      <c r="D923" s="126" t="s">
        <v>551</v>
      </c>
      <c r="E923" s="126"/>
      <c r="F923" s="127">
        <v>262</v>
      </c>
      <c r="G923" s="128" t="s">
        <v>531</v>
      </c>
      <c r="H923" s="129">
        <v>3</v>
      </c>
      <c r="I923" s="130">
        <v>30</v>
      </c>
      <c r="J923" s="130">
        <v>30</v>
      </c>
      <c r="K923" s="130"/>
      <c r="L923" s="131">
        <v>0</v>
      </c>
      <c r="M923" s="165" t="s">
        <v>1484</v>
      </c>
      <c r="N923" s="162">
        <v>60</v>
      </c>
      <c r="O923" s="162" t="s">
        <v>1573</v>
      </c>
      <c r="P923" s="132" t="s">
        <v>1574</v>
      </c>
      <c r="Q923" s="163" t="str">
        <f>MaBM</f>
        <v>CBNN</v>
      </c>
      <c r="R923" s="163" t="str">
        <f>MaKhoa</f>
        <v>KHCB</v>
      </c>
      <c r="S923" s="125" t="str">
        <f t="shared" si="18"/>
        <v>KHCB-CBNN</v>
      </c>
      <c r="T923" s="164"/>
      <c r="U923" s="164"/>
      <c r="V923" s="164"/>
      <c r="W923" s="164"/>
      <c r="X923" s="164"/>
      <c r="Y923" s="164"/>
      <c r="Z923" s="164"/>
      <c r="AA923" s="164"/>
      <c r="AB923" s="164"/>
      <c r="AC923" s="164"/>
      <c r="AD923" s="164"/>
      <c r="AE923" s="164"/>
      <c r="AF923" s="164"/>
      <c r="AG923" s="164"/>
      <c r="AH923" s="164" t="s">
        <v>20</v>
      </c>
      <c r="AI923" s="164"/>
      <c r="AJ923" s="164"/>
      <c r="AK923" s="164"/>
      <c r="AL923" s="164"/>
      <c r="AM923" s="164"/>
      <c r="AN923" s="164"/>
      <c r="AO923" s="164"/>
      <c r="AP923" s="164"/>
      <c r="AQ923" s="164"/>
      <c r="AR923" s="164"/>
      <c r="AS923" s="164"/>
      <c r="AT923" s="164"/>
      <c r="AU923" s="164"/>
      <c r="AV923" s="164"/>
      <c r="AW923" s="164"/>
      <c r="AX923" s="164"/>
      <c r="AY923" s="164"/>
      <c r="AZ923" s="164"/>
      <c r="BA923" s="164" t="s">
        <v>20</v>
      </c>
      <c r="BB923" s="164"/>
      <c r="BC923" s="164"/>
      <c r="BD923" s="164"/>
      <c r="BE923" s="164"/>
    </row>
    <row r="924" spans="1:57" x14ac:dyDescent="0.25">
      <c r="A924" s="126" t="s">
        <v>1692</v>
      </c>
      <c r="B924" s="126"/>
      <c r="C924" s="126"/>
      <c r="D924" s="126" t="s">
        <v>552</v>
      </c>
      <c r="E924" s="126"/>
      <c r="F924" s="127">
        <v>263</v>
      </c>
      <c r="G924" s="128" t="s">
        <v>531</v>
      </c>
      <c r="H924" s="129">
        <v>3</v>
      </c>
      <c r="I924" s="130">
        <v>30</v>
      </c>
      <c r="J924" s="130">
        <v>30</v>
      </c>
      <c r="K924" s="130"/>
      <c r="L924" s="131">
        <v>0</v>
      </c>
      <c r="M924" s="165" t="s">
        <v>1484</v>
      </c>
      <c r="N924" s="162">
        <v>60</v>
      </c>
      <c r="O924" s="162" t="s">
        <v>1573</v>
      </c>
      <c r="P924" s="132" t="s">
        <v>1574</v>
      </c>
      <c r="Q924" s="163" t="str">
        <f>MaBM</f>
        <v>CBNN</v>
      </c>
      <c r="R924" s="163" t="str">
        <f>MaKhoa</f>
        <v>KHCB</v>
      </c>
      <c r="S924" s="125" t="str">
        <f t="shared" si="18"/>
        <v>KHCB-CBNN</v>
      </c>
      <c r="T924" s="164"/>
      <c r="U924" s="164"/>
      <c r="V924" s="164"/>
      <c r="W924" s="164"/>
      <c r="X924" s="164"/>
      <c r="Y924" s="164"/>
      <c r="Z924" s="164"/>
      <c r="AA924" s="164"/>
      <c r="AB924" s="164"/>
      <c r="AC924" s="164"/>
      <c r="AD924" s="164"/>
      <c r="AE924" s="164"/>
      <c r="AF924" s="164"/>
      <c r="AG924" s="164"/>
      <c r="AH924" s="164"/>
      <c r="AI924" s="164"/>
      <c r="AJ924" s="164"/>
      <c r="AK924" s="164"/>
      <c r="AL924" s="164"/>
      <c r="AM924" s="164"/>
      <c r="AN924" s="164"/>
      <c r="AO924" s="164"/>
      <c r="AP924" s="164"/>
      <c r="AQ924" s="164"/>
      <c r="AR924" s="164"/>
      <c r="AS924" s="164"/>
      <c r="AT924" s="164"/>
      <c r="AU924" s="164"/>
      <c r="AV924" s="164"/>
      <c r="AW924" s="164"/>
      <c r="AX924" s="164"/>
      <c r="AY924" s="164"/>
      <c r="AZ924" s="164"/>
      <c r="BA924" s="164"/>
      <c r="BB924" s="164"/>
      <c r="BC924" s="164"/>
      <c r="BD924" s="164"/>
      <c r="BE924" s="164"/>
    </row>
    <row r="925" spans="1:57" x14ac:dyDescent="0.25">
      <c r="A925" s="126" t="s">
        <v>553</v>
      </c>
      <c r="B925" s="126"/>
      <c r="C925" s="126" t="s">
        <v>553</v>
      </c>
      <c r="D925" s="126" t="s">
        <v>554</v>
      </c>
      <c r="E925" s="126" t="s">
        <v>554</v>
      </c>
      <c r="F925" s="127">
        <v>264</v>
      </c>
      <c r="G925" s="128" t="s">
        <v>531</v>
      </c>
      <c r="H925" s="129">
        <v>3</v>
      </c>
      <c r="I925" s="130">
        <v>30</v>
      </c>
      <c r="J925" s="130">
        <v>30</v>
      </c>
      <c r="K925" s="130"/>
      <c r="L925" s="131">
        <v>0</v>
      </c>
      <c r="M925" s="165" t="s">
        <v>1484</v>
      </c>
      <c r="N925" s="162">
        <v>60</v>
      </c>
      <c r="O925" s="162" t="s">
        <v>1573</v>
      </c>
      <c r="P925" s="132" t="s">
        <v>1574</v>
      </c>
      <c r="Q925" s="163" t="str">
        <f>MaBM</f>
        <v>CBNN</v>
      </c>
      <c r="R925" s="163" t="str">
        <f>MaKhoa</f>
        <v>KHCB</v>
      </c>
      <c r="S925" s="125" t="str">
        <f t="shared" si="18"/>
        <v>KHCB-CBNN</v>
      </c>
      <c r="T925" s="164"/>
      <c r="U925" s="164"/>
      <c r="V925" s="164"/>
      <c r="W925" s="164"/>
      <c r="X925" s="164"/>
      <c r="Y925" s="164"/>
      <c r="Z925" s="164"/>
      <c r="AA925" s="164"/>
      <c r="AB925" s="164"/>
      <c r="AC925" s="164"/>
      <c r="AD925" s="164"/>
      <c r="AE925" s="164"/>
      <c r="AF925" s="164"/>
      <c r="AG925" s="164"/>
      <c r="AH925" s="164"/>
      <c r="AI925" s="164"/>
      <c r="AJ925" s="164"/>
      <c r="AK925" s="164" t="s">
        <v>20</v>
      </c>
      <c r="AL925" s="164"/>
      <c r="AM925" s="164"/>
      <c r="AN925" s="164"/>
      <c r="AO925" s="164"/>
      <c r="AP925" s="164"/>
      <c r="AQ925" s="164"/>
      <c r="AR925" s="164"/>
      <c r="AS925" s="164"/>
      <c r="AT925" s="164"/>
      <c r="AU925" s="164"/>
      <c r="AV925" s="164"/>
      <c r="AW925" s="164"/>
      <c r="AX925" s="164"/>
      <c r="AY925" s="164"/>
      <c r="AZ925" s="164"/>
      <c r="BA925" s="164"/>
      <c r="BB925" s="164"/>
      <c r="BC925" s="164"/>
      <c r="BD925" s="164" t="s">
        <v>20</v>
      </c>
      <c r="BE925" s="164"/>
    </row>
    <row r="926" spans="1:57" x14ac:dyDescent="0.25">
      <c r="A926" s="126" t="s">
        <v>555</v>
      </c>
      <c r="B926" s="126"/>
      <c r="C926" s="126"/>
      <c r="D926" s="126" t="s">
        <v>556</v>
      </c>
      <c r="E926" s="126"/>
      <c r="F926" s="127">
        <v>265</v>
      </c>
      <c r="G926" s="128" t="s">
        <v>531</v>
      </c>
      <c r="H926" s="129">
        <v>3</v>
      </c>
      <c r="I926" s="130">
        <v>30</v>
      </c>
      <c r="J926" s="130">
        <v>30</v>
      </c>
      <c r="K926" s="130"/>
      <c r="L926" s="131">
        <v>0</v>
      </c>
      <c r="M926" s="165" t="s">
        <v>1484</v>
      </c>
      <c r="N926" s="162">
        <v>60</v>
      </c>
      <c r="O926" s="162" t="s">
        <v>1573</v>
      </c>
      <c r="P926" s="132" t="s">
        <v>1574</v>
      </c>
      <c r="Q926" s="163" t="str">
        <f>MaBM</f>
        <v>CBNN</v>
      </c>
      <c r="R926" s="163" t="str">
        <f>MaKhoa</f>
        <v>KHCB</v>
      </c>
      <c r="S926" s="125" t="str">
        <f t="shared" si="18"/>
        <v>KHCB-CBNN</v>
      </c>
      <c r="T926" s="164"/>
      <c r="U926" s="164"/>
      <c r="V926" s="164"/>
      <c r="W926" s="164"/>
      <c r="X926" s="164"/>
      <c r="Y926" s="164"/>
      <c r="Z926" s="164"/>
      <c r="AA926" s="164"/>
      <c r="AB926" s="164"/>
      <c r="AC926" s="164"/>
      <c r="AD926" s="164"/>
      <c r="AE926" s="164"/>
      <c r="AF926" s="164"/>
      <c r="AG926" s="164"/>
      <c r="AH926" s="164"/>
      <c r="AI926" s="164"/>
      <c r="AJ926" s="164" t="s">
        <v>20</v>
      </c>
      <c r="AK926" s="164"/>
      <c r="AL926" s="164"/>
      <c r="AM926" s="164"/>
      <c r="AN926" s="164"/>
      <c r="AO926" s="164"/>
      <c r="AP926" s="164"/>
      <c r="AQ926" s="164"/>
      <c r="AR926" s="164"/>
      <c r="AS926" s="164"/>
      <c r="AT926" s="164"/>
      <c r="AU926" s="164"/>
      <c r="AV926" s="164"/>
      <c r="AW926" s="164"/>
      <c r="AX926" s="164"/>
      <c r="AY926" s="164"/>
      <c r="AZ926" s="164"/>
      <c r="BA926" s="164"/>
      <c r="BB926" s="164"/>
      <c r="BC926" s="164" t="s">
        <v>20</v>
      </c>
      <c r="BD926" s="164"/>
      <c r="BE926" s="164"/>
    </row>
    <row r="927" spans="1:57" x14ac:dyDescent="0.25">
      <c r="A927" s="126" t="s">
        <v>557</v>
      </c>
      <c r="B927" s="126"/>
      <c r="C927" s="126"/>
      <c r="D927" s="126" t="s">
        <v>558</v>
      </c>
      <c r="E927" s="126"/>
      <c r="F927" s="127">
        <v>266</v>
      </c>
      <c r="G927" s="128" t="s">
        <v>531</v>
      </c>
      <c r="H927" s="129">
        <v>3</v>
      </c>
      <c r="I927" s="130">
        <v>30</v>
      </c>
      <c r="J927" s="130">
        <v>30</v>
      </c>
      <c r="K927" s="130"/>
      <c r="L927" s="131">
        <v>0</v>
      </c>
      <c r="M927" s="165" t="s">
        <v>1484</v>
      </c>
      <c r="N927" s="162">
        <v>60</v>
      </c>
      <c r="O927" s="162" t="s">
        <v>1573</v>
      </c>
      <c r="P927" s="132" t="s">
        <v>1574</v>
      </c>
      <c r="Q927" s="163" t="str">
        <f>MaBM</f>
        <v>CBNN</v>
      </c>
      <c r="R927" s="163" t="str">
        <f>MaKhoa</f>
        <v>KHCB</v>
      </c>
      <c r="S927" s="125" t="str">
        <f t="shared" si="18"/>
        <v>KHCB-CBNN</v>
      </c>
      <c r="T927" s="164"/>
      <c r="U927" s="164"/>
      <c r="V927" s="164"/>
      <c r="W927" s="164"/>
      <c r="X927" s="164"/>
      <c r="Y927" s="164"/>
      <c r="Z927" s="164"/>
      <c r="AA927" s="164"/>
      <c r="AB927" s="164"/>
      <c r="AC927" s="164"/>
      <c r="AD927" s="164"/>
      <c r="AE927" s="164"/>
      <c r="AF927" s="164"/>
      <c r="AG927" s="164"/>
      <c r="AH927" s="164"/>
      <c r="AI927" s="164" t="s">
        <v>20</v>
      </c>
      <c r="AJ927" s="164"/>
      <c r="AK927" s="164"/>
      <c r="AL927" s="164"/>
      <c r="AM927" s="164"/>
      <c r="AN927" s="164"/>
      <c r="AO927" s="164"/>
      <c r="AP927" s="164"/>
      <c r="AQ927" s="164"/>
      <c r="AR927" s="164"/>
      <c r="AS927" s="164"/>
      <c r="AT927" s="164"/>
      <c r="AU927" s="164"/>
      <c r="AV927" s="164"/>
      <c r="AW927" s="164"/>
      <c r="AX927" s="164"/>
      <c r="AY927" s="164"/>
      <c r="AZ927" s="164"/>
      <c r="BA927" s="164"/>
      <c r="BB927" s="164" t="s">
        <v>20</v>
      </c>
      <c r="BC927" s="164"/>
      <c r="BD927" s="164"/>
      <c r="BE927" s="164"/>
    </row>
    <row r="928" spans="1:57" x14ac:dyDescent="0.25">
      <c r="A928" s="126" t="s">
        <v>559</v>
      </c>
      <c r="B928" s="126"/>
      <c r="C928" s="126"/>
      <c r="D928" s="126"/>
      <c r="E928" s="126"/>
      <c r="F928" s="127">
        <v>267</v>
      </c>
      <c r="G928" s="128" t="s">
        <v>531</v>
      </c>
      <c r="H928" s="129">
        <v>3</v>
      </c>
      <c r="I928" s="130">
        <v>30</v>
      </c>
      <c r="J928" s="130">
        <v>30</v>
      </c>
      <c r="K928" s="130"/>
      <c r="L928" s="131">
        <v>0</v>
      </c>
      <c r="M928" s="165" t="s">
        <v>1484</v>
      </c>
      <c r="N928" s="162">
        <v>60</v>
      </c>
      <c r="O928" s="162" t="s">
        <v>1573</v>
      </c>
      <c r="P928" s="132" t="s">
        <v>1574</v>
      </c>
      <c r="Q928" s="163" t="str">
        <f>MaBM</f>
        <v>CBNN</v>
      </c>
      <c r="R928" s="163" t="str">
        <f>MaKhoa</f>
        <v>KHCB</v>
      </c>
      <c r="S928" s="125" t="str">
        <f t="shared" si="18"/>
        <v>KHCB-CBNN</v>
      </c>
      <c r="T928" s="164"/>
      <c r="U928" s="164"/>
      <c r="V928" s="164"/>
      <c r="W928" s="164"/>
      <c r="X928" s="164"/>
      <c r="Y928" s="164"/>
      <c r="Z928" s="164"/>
      <c r="AA928" s="164"/>
      <c r="AB928" s="164"/>
      <c r="AC928" s="164"/>
      <c r="AD928" s="164"/>
      <c r="AE928" s="164"/>
      <c r="AF928" s="164" t="s">
        <v>20</v>
      </c>
      <c r="AG928" s="164"/>
      <c r="AH928" s="164"/>
      <c r="AI928" s="164"/>
      <c r="AJ928" s="164"/>
      <c r="AK928" s="164"/>
      <c r="AL928" s="164"/>
      <c r="AM928" s="164"/>
      <c r="AN928" s="164"/>
      <c r="AO928" s="164"/>
      <c r="AP928" s="164"/>
      <c r="AQ928" s="164"/>
      <c r="AR928" s="164"/>
      <c r="AS928" s="164"/>
      <c r="AT928" s="164"/>
      <c r="AU928" s="164"/>
      <c r="AV928" s="164"/>
      <c r="AW928" s="164"/>
      <c r="AX928" s="164"/>
      <c r="AY928" s="164"/>
      <c r="AZ928" s="164"/>
      <c r="BA928" s="164"/>
      <c r="BB928" s="164"/>
      <c r="BC928" s="164"/>
      <c r="BD928" s="164"/>
      <c r="BE928" s="164"/>
    </row>
    <row r="929" spans="1:57" x14ac:dyDescent="0.25">
      <c r="A929" s="126"/>
      <c r="B929" s="126"/>
      <c r="C929" s="126"/>
      <c r="D929" s="126" t="s">
        <v>560</v>
      </c>
      <c r="E929" s="126"/>
      <c r="F929" s="127">
        <v>268</v>
      </c>
      <c r="G929" s="128" t="s">
        <v>531</v>
      </c>
      <c r="H929" s="129">
        <v>3</v>
      </c>
      <c r="I929" s="130">
        <v>30</v>
      </c>
      <c r="J929" s="130">
        <v>30</v>
      </c>
      <c r="K929" s="130"/>
      <c r="L929" s="131">
        <v>0</v>
      </c>
      <c r="M929" s="165" t="s">
        <v>1484</v>
      </c>
      <c r="N929" s="162">
        <v>60</v>
      </c>
      <c r="O929" s="162" t="s">
        <v>1573</v>
      </c>
      <c r="P929" s="132" t="s">
        <v>1574</v>
      </c>
      <c r="Q929" s="163" t="str">
        <f>MaBM</f>
        <v>CBNN</v>
      </c>
      <c r="R929" s="163" t="str">
        <f>MaKhoa</f>
        <v>KHCB</v>
      </c>
      <c r="S929" s="125" t="str">
        <f t="shared" si="18"/>
        <v>KHCB-CBNN</v>
      </c>
      <c r="T929" s="164"/>
      <c r="U929" s="164"/>
      <c r="V929" s="164"/>
      <c r="W929" s="164"/>
      <c r="X929" s="164"/>
      <c r="Y929" s="164"/>
      <c r="Z929" s="164"/>
      <c r="AA929" s="164"/>
      <c r="AB929" s="164"/>
      <c r="AC929" s="164"/>
      <c r="AD929" s="164"/>
      <c r="AE929" s="164"/>
      <c r="AF929" s="164"/>
      <c r="AG929" s="164"/>
      <c r="AH929" s="164"/>
      <c r="AI929" s="164"/>
      <c r="AJ929" s="164"/>
      <c r="AK929" s="164"/>
      <c r="AL929" s="164"/>
      <c r="AM929" s="164"/>
      <c r="AN929" s="164"/>
      <c r="AO929" s="164"/>
      <c r="AP929" s="164"/>
      <c r="AQ929" s="164"/>
      <c r="AR929" s="164"/>
      <c r="AS929" s="164"/>
      <c r="AT929" s="164"/>
      <c r="AU929" s="164"/>
      <c r="AV929" s="164"/>
      <c r="AW929" s="164"/>
      <c r="AX929" s="164"/>
      <c r="AY929" s="164" t="s">
        <v>20</v>
      </c>
      <c r="AZ929" s="164"/>
      <c r="BA929" s="164"/>
      <c r="BB929" s="164"/>
      <c r="BC929" s="164"/>
      <c r="BD929" s="164"/>
      <c r="BE929" s="164"/>
    </row>
    <row r="930" spans="1:57" x14ac:dyDescent="0.25">
      <c r="A930" s="126" t="s">
        <v>561</v>
      </c>
      <c r="B930" s="126"/>
      <c r="C930" s="126"/>
      <c r="D930" s="126" t="s">
        <v>562</v>
      </c>
      <c r="E930" s="126"/>
      <c r="F930" s="127">
        <v>269</v>
      </c>
      <c r="G930" s="128" t="s">
        <v>531</v>
      </c>
      <c r="H930" s="129">
        <v>3</v>
      </c>
      <c r="I930" s="130">
        <v>30</v>
      </c>
      <c r="J930" s="130">
        <v>30</v>
      </c>
      <c r="K930" s="130"/>
      <c r="L930" s="131">
        <v>0</v>
      </c>
      <c r="M930" s="165" t="s">
        <v>1484</v>
      </c>
      <c r="N930" s="162">
        <v>60</v>
      </c>
      <c r="O930" s="162" t="s">
        <v>1573</v>
      </c>
      <c r="P930" s="132" t="s">
        <v>1574</v>
      </c>
      <c r="Q930" s="163" t="str">
        <f>MaBM</f>
        <v>CBNN</v>
      </c>
      <c r="R930" s="163" t="str">
        <f>MaKhoa</f>
        <v>KHCB</v>
      </c>
      <c r="S930" s="125" t="str">
        <f t="shared" si="18"/>
        <v>KHCB-CBNN</v>
      </c>
      <c r="T930" s="164"/>
      <c r="U930" s="164"/>
      <c r="V930" s="164"/>
      <c r="W930" s="164"/>
      <c r="X930" s="164"/>
      <c r="Y930" s="164"/>
      <c r="Z930" s="164"/>
      <c r="AA930" s="164"/>
      <c r="AB930" s="164"/>
      <c r="AC930" s="164"/>
      <c r="AD930" s="164"/>
      <c r="AE930" s="164" t="s">
        <v>20</v>
      </c>
      <c r="AF930" s="164"/>
      <c r="AG930" s="164"/>
      <c r="AH930" s="164"/>
      <c r="AI930" s="164"/>
      <c r="AJ930" s="164"/>
      <c r="AK930" s="164"/>
      <c r="AL930" s="164"/>
      <c r="AM930" s="164"/>
      <c r="AN930" s="164"/>
      <c r="AO930" s="164"/>
      <c r="AP930" s="164"/>
      <c r="AQ930" s="164"/>
      <c r="AR930" s="164"/>
      <c r="AS930" s="164"/>
      <c r="AT930" s="164"/>
      <c r="AU930" s="164"/>
      <c r="AV930" s="164"/>
      <c r="AW930" s="164"/>
      <c r="AX930" s="164" t="s">
        <v>20</v>
      </c>
      <c r="AY930" s="164"/>
      <c r="AZ930" s="164"/>
      <c r="BA930" s="164"/>
      <c r="BB930" s="164"/>
      <c r="BC930" s="164"/>
      <c r="BD930" s="164"/>
      <c r="BE930" s="164"/>
    </row>
    <row r="931" spans="1:57" x14ac:dyDescent="0.25">
      <c r="A931" s="126" t="s">
        <v>1699</v>
      </c>
      <c r="B931" s="126"/>
      <c r="C931" s="126"/>
      <c r="D931" s="126"/>
      <c r="E931" s="126"/>
      <c r="F931" s="127">
        <v>310</v>
      </c>
      <c r="G931" s="128" t="s">
        <v>531</v>
      </c>
      <c r="H931" s="129">
        <v>3</v>
      </c>
      <c r="I931" s="130">
        <v>30</v>
      </c>
      <c r="J931" s="130">
        <v>30</v>
      </c>
      <c r="K931" s="130"/>
      <c r="L931" s="131">
        <v>0</v>
      </c>
      <c r="M931" s="165" t="s">
        <v>1484</v>
      </c>
      <c r="N931" s="162">
        <v>60</v>
      </c>
      <c r="O931" s="162" t="s">
        <v>1573</v>
      </c>
      <c r="P931" s="132" t="s">
        <v>1574</v>
      </c>
      <c r="Q931" s="163" t="str">
        <f>MaBM</f>
        <v>CBNN</v>
      </c>
      <c r="R931" s="163" t="str">
        <f>MaKhoa</f>
        <v>KHCB</v>
      </c>
      <c r="S931" s="125" t="str">
        <f t="shared" si="18"/>
        <v>KHCB-CBNN</v>
      </c>
      <c r="T931" s="164"/>
      <c r="U931" s="164"/>
      <c r="V931" s="164"/>
      <c r="W931" s="164"/>
      <c r="X931" s="164"/>
      <c r="Y931" s="164"/>
      <c r="Z931" s="164"/>
      <c r="AA931" s="164"/>
      <c r="AB931" s="164"/>
      <c r="AC931" s="164"/>
      <c r="AD931" s="164"/>
      <c r="AE931" s="164"/>
      <c r="AF931" s="164"/>
      <c r="AG931" s="164"/>
      <c r="AH931" s="164"/>
      <c r="AI931" s="164"/>
      <c r="AJ931" s="164"/>
      <c r="AK931" s="164"/>
      <c r="AL931" s="164" t="s">
        <v>20</v>
      </c>
      <c r="AM931" s="164"/>
      <c r="AN931" s="164"/>
      <c r="AO931" s="164"/>
      <c r="AP931" s="164"/>
      <c r="AQ931" s="164"/>
      <c r="AR931" s="164"/>
      <c r="AS931" s="164"/>
      <c r="AT931" s="164"/>
      <c r="AU931" s="164"/>
      <c r="AV931" s="164"/>
      <c r="AW931" s="164"/>
      <c r="AX931" s="164"/>
      <c r="AY931" s="164"/>
      <c r="AZ931" s="164"/>
      <c r="BA931" s="164"/>
      <c r="BB931" s="164"/>
      <c r="BC931" s="164"/>
      <c r="BD931" s="164"/>
      <c r="BE931" s="164"/>
    </row>
    <row r="932" spans="1:57" x14ac:dyDescent="0.25">
      <c r="A932" s="126" t="s">
        <v>1753</v>
      </c>
      <c r="B932" s="126" t="s">
        <v>1753</v>
      </c>
      <c r="C932" s="126"/>
      <c r="D932" s="126" t="s">
        <v>1754</v>
      </c>
      <c r="E932" s="126"/>
      <c r="F932" s="127">
        <v>600</v>
      </c>
      <c r="G932" s="128" t="s">
        <v>531</v>
      </c>
      <c r="H932" s="129">
        <v>3</v>
      </c>
      <c r="I932" s="130">
        <v>30</v>
      </c>
      <c r="J932" s="130">
        <v>30</v>
      </c>
      <c r="K932" s="130"/>
      <c r="L932" s="131"/>
      <c r="M932" s="165" t="s">
        <v>1484</v>
      </c>
      <c r="N932" s="162">
        <v>60</v>
      </c>
      <c r="O932" s="162" t="s">
        <v>1573</v>
      </c>
      <c r="P932" s="132" t="s">
        <v>1574</v>
      </c>
      <c r="Q932" s="163" t="str">
        <f>MaBM</f>
        <v>CBNN</v>
      </c>
      <c r="R932" s="163" t="str">
        <f>MaKhoa</f>
        <v>KHCB</v>
      </c>
      <c r="S932" s="125" t="str">
        <f t="shared" si="18"/>
        <v>KHCB-CBNN</v>
      </c>
      <c r="T932" s="164"/>
      <c r="U932" s="164"/>
      <c r="V932" s="164"/>
      <c r="W932" s="164"/>
      <c r="X932" s="164"/>
      <c r="Y932" s="164"/>
      <c r="Z932" s="164"/>
      <c r="AA932" s="164"/>
      <c r="AB932" s="164"/>
      <c r="AC932" s="164"/>
      <c r="AD932" s="164"/>
      <c r="AE932" s="164"/>
      <c r="AF932" s="164"/>
      <c r="AG932" s="164"/>
      <c r="AH932" s="164"/>
      <c r="AI932" s="164"/>
      <c r="AJ932" s="164"/>
      <c r="AK932" s="164"/>
      <c r="AL932" s="164"/>
      <c r="AM932" s="164"/>
      <c r="AN932" s="164"/>
      <c r="AO932" s="164"/>
      <c r="AP932" s="164"/>
      <c r="AQ932" s="164"/>
      <c r="AR932" s="164"/>
      <c r="AS932" s="164"/>
      <c r="AT932" s="164"/>
      <c r="AU932" s="164"/>
      <c r="AV932" s="164"/>
      <c r="AW932" s="164"/>
      <c r="AX932" s="164"/>
      <c r="AY932" s="164"/>
      <c r="AZ932" s="164"/>
      <c r="BA932" s="164"/>
      <c r="BB932" s="164"/>
      <c r="BC932" s="164"/>
      <c r="BD932" s="164"/>
      <c r="BE932" s="164"/>
    </row>
    <row r="933" spans="1:57" x14ac:dyDescent="0.25">
      <c r="A933" s="126" t="s">
        <v>1884</v>
      </c>
      <c r="B933" s="126"/>
      <c r="C933" s="126"/>
      <c r="D933" s="126"/>
      <c r="E933" s="126"/>
      <c r="F933" s="127">
        <v>825</v>
      </c>
      <c r="G933" s="128" t="s">
        <v>531</v>
      </c>
      <c r="H933" s="129">
        <v>3</v>
      </c>
      <c r="I933" s="130">
        <v>30</v>
      </c>
      <c r="J933" s="130">
        <v>30</v>
      </c>
      <c r="K933" s="130"/>
      <c r="L933" s="131">
        <v>0</v>
      </c>
      <c r="M933" s="165" t="s">
        <v>1484</v>
      </c>
      <c r="N933" s="162">
        <v>60</v>
      </c>
      <c r="O933" s="162" t="s">
        <v>1573</v>
      </c>
      <c r="P933" s="132" t="s">
        <v>1574</v>
      </c>
      <c r="Q933" s="163" t="str">
        <f>MaBM</f>
        <v>CBNN</v>
      </c>
      <c r="R933" s="163" t="str">
        <f>MaKhoa</f>
        <v>KHCB</v>
      </c>
      <c r="S933" s="125" t="str">
        <f t="shared" si="18"/>
        <v>KHCB-CBNN</v>
      </c>
      <c r="T933" s="164"/>
      <c r="U933" s="164"/>
      <c r="V933" s="164"/>
      <c r="W933" s="164"/>
      <c r="X933" s="164"/>
      <c r="Y933" s="164"/>
      <c r="Z933" s="164"/>
      <c r="AA933" s="164"/>
      <c r="AB933" s="164"/>
      <c r="AC933" s="164"/>
      <c r="AD933" s="164"/>
      <c r="AE933" s="164"/>
      <c r="AF933" s="164"/>
      <c r="AG933" s="164"/>
      <c r="AH933" s="164"/>
      <c r="AI933" s="164"/>
      <c r="AJ933" s="164"/>
      <c r="AK933" s="164"/>
      <c r="AL933" s="164"/>
      <c r="AM933" s="164"/>
      <c r="AN933" s="164"/>
      <c r="AO933" s="164"/>
      <c r="AP933" s="164"/>
      <c r="AQ933" s="164"/>
      <c r="AR933" s="164"/>
      <c r="AS933" s="164"/>
      <c r="AT933" s="164"/>
      <c r="AU933" s="164"/>
      <c r="AV933" s="164"/>
      <c r="AW933" s="164"/>
      <c r="AX933" s="164"/>
      <c r="AY933" s="164"/>
      <c r="AZ933" s="164"/>
      <c r="BA933" s="164"/>
      <c r="BB933" s="164"/>
      <c r="BC933" s="164"/>
      <c r="BD933" s="164"/>
      <c r="BE933" s="164"/>
    </row>
    <row r="934" spans="1:57" x14ac:dyDescent="0.25">
      <c r="A934" s="126" t="s">
        <v>1886</v>
      </c>
      <c r="B934" s="126"/>
      <c r="C934" s="126"/>
      <c r="D934" s="126"/>
      <c r="E934" s="126"/>
      <c r="F934" s="127">
        <v>827</v>
      </c>
      <c r="G934" s="128" t="s">
        <v>531</v>
      </c>
      <c r="H934" s="129">
        <v>3</v>
      </c>
      <c r="I934" s="130">
        <v>30</v>
      </c>
      <c r="J934" s="130">
        <v>30</v>
      </c>
      <c r="K934" s="130"/>
      <c r="L934" s="131">
        <v>0</v>
      </c>
      <c r="M934" s="165" t="s">
        <v>1484</v>
      </c>
      <c r="N934" s="162">
        <v>60</v>
      </c>
      <c r="O934" s="162" t="s">
        <v>1573</v>
      </c>
      <c r="P934" s="132" t="s">
        <v>1574</v>
      </c>
      <c r="Q934" s="163" t="str">
        <f>MaBM</f>
        <v>CBNN</v>
      </c>
      <c r="R934" s="163" t="str">
        <f>MaKhoa</f>
        <v>KHCB</v>
      </c>
      <c r="S934" s="125" t="str">
        <f t="shared" si="18"/>
        <v>KHCB-CBNN</v>
      </c>
      <c r="T934" s="164"/>
      <c r="U934" s="164"/>
      <c r="V934" s="164"/>
      <c r="W934" s="164"/>
      <c r="X934" s="164"/>
      <c r="Y934" s="164"/>
      <c r="Z934" s="164"/>
      <c r="AA934" s="164"/>
      <c r="AB934" s="164"/>
      <c r="AC934" s="164"/>
      <c r="AD934" s="164"/>
      <c r="AE934" s="164"/>
      <c r="AF934" s="164"/>
      <c r="AG934" s="164"/>
      <c r="AH934" s="164"/>
      <c r="AI934" s="164"/>
      <c r="AJ934" s="164"/>
      <c r="AK934" s="164"/>
      <c r="AL934" s="164"/>
      <c r="AM934" s="164"/>
      <c r="AN934" s="164"/>
      <c r="AO934" s="164"/>
      <c r="AP934" s="164"/>
      <c r="AQ934" s="164"/>
      <c r="AR934" s="164"/>
      <c r="AS934" s="164"/>
      <c r="AT934" s="164"/>
      <c r="AU934" s="164"/>
      <c r="AV934" s="164"/>
      <c r="AW934" s="164"/>
      <c r="AX934" s="164"/>
      <c r="AY934" s="164"/>
      <c r="AZ934" s="164"/>
      <c r="BA934" s="164"/>
      <c r="BB934" s="164"/>
      <c r="BC934" s="164"/>
      <c r="BD934" s="164"/>
      <c r="BE934" s="164"/>
    </row>
    <row r="935" spans="1:57" x14ac:dyDescent="0.25">
      <c r="A935" s="126" t="s">
        <v>2088</v>
      </c>
      <c r="B935" s="126"/>
      <c r="C935" s="126"/>
      <c r="D935" s="126" t="s">
        <v>2089</v>
      </c>
      <c r="E935" s="126"/>
      <c r="F935" s="127">
        <v>947</v>
      </c>
      <c r="G935" s="128" t="s">
        <v>531</v>
      </c>
      <c r="H935" s="129">
        <v>3</v>
      </c>
      <c r="I935" s="130">
        <v>30</v>
      </c>
      <c r="J935" s="130">
        <v>30</v>
      </c>
      <c r="K935" s="130"/>
      <c r="L935" s="131">
        <v>0</v>
      </c>
      <c r="M935" s="165" t="s">
        <v>1484</v>
      </c>
      <c r="N935" s="162">
        <v>60</v>
      </c>
      <c r="O935" s="162" t="s">
        <v>1573</v>
      </c>
      <c r="P935" s="132" t="s">
        <v>1574</v>
      </c>
      <c r="Q935" s="163" t="str">
        <f>MaBM</f>
        <v>CBNN</v>
      </c>
      <c r="R935" s="163" t="str">
        <f>MaKhoa</f>
        <v>KHCB</v>
      </c>
      <c r="S935" s="125" t="str">
        <f t="shared" si="18"/>
        <v>KHCB-CBNN</v>
      </c>
      <c r="T935" s="164"/>
      <c r="U935" s="164"/>
      <c r="V935" s="164"/>
      <c r="W935" s="164"/>
      <c r="X935" s="164"/>
      <c r="Y935" s="164"/>
      <c r="Z935" s="164"/>
      <c r="AA935" s="164"/>
      <c r="AB935" s="164"/>
      <c r="AC935" s="164"/>
      <c r="AD935" s="164"/>
      <c r="AE935" s="164"/>
      <c r="AF935" s="164"/>
      <c r="AG935" s="164"/>
      <c r="AH935" s="164"/>
      <c r="AI935" s="164"/>
      <c r="AJ935" s="164"/>
      <c r="AK935" s="164"/>
      <c r="AL935" s="164"/>
      <c r="AM935" s="164"/>
      <c r="AN935" s="164"/>
      <c r="AO935" s="164"/>
      <c r="AP935" s="164"/>
      <c r="AQ935" s="164"/>
      <c r="AR935" s="164"/>
      <c r="AS935" s="164"/>
      <c r="AT935" s="164"/>
      <c r="AU935" s="164"/>
      <c r="AV935" s="164"/>
      <c r="AW935" s="164"/>
      <c r="AX935" s="164"/>
      <c r="AY935" s="164"/>
      <c r="AZ935" s="164"/>
      <c r="BA935" s="164"/>
      <c r="BB935" s="164"/>
      <c r="BC935" s="164"/>
      <c r="BD935" s="164"/>
      <c r="BE935" s="164"/>
    </row>
    <row r="936" spans="1:57" x14ac:dyDescent="0.25">
      <c r="A936" s="126" t="s">
        <v>2003</v>
      </c>
      <c r="B936" s="126"/>
      <c r="C936" s="126"/>
      <c r="D936" s="126"/>
      <c r="E936" s="126"/>
      <c r="F936" s="127">
        <v>897</v>
      </c>
      <c r="G936" s="128" t="s">
        <v>2004</v>
      </c>
      <c r="H936" s="129">
        <v>2</v>
      </c>
      <c r="I936" s="130">
        <v>15</v>
      </c>
      <c r="J936" s="130">
        <v>30</v>
      </c>
      <c r="K936" s="130"/>
      <c r="L936" s="131">
        <v>0</v>
      </c>
      <c r="M936" s="165" t="s">
        <v>1484</v>
      </c>
      <c r="N936" s="162">
        <v>90</v>
      </c>
      <c r="O936" s="162" t="s">
        <v>1573</v>
      </c>
      <c r="P936" s="132" t="s">
        <v>1574</v>
      </c>
      <c r="Q936" s="163" t="str">
        <f>MaBM</f>
        <v>CBNN</v>
      </c>
      <c r="R936" s="163" t="str">
        <f>MaKhoa</f>
        <v>KHCB</v>
      </c>
      <c r="S936" s="125" t="str">
        <f t="shared" si="18"/>
        <v>KHCB-CBNN</v>
      </c>
      <c r="T936" s="164"/>
      <c r="U936" s="164"/>
      <c r="V936" s="164"/>
      <c r="W936" s="164"/>
      <c r="X936" s="164"/>
      <c r="Y936" s="164"/>
      <c r="Z936" s="164" t="s">
        <v>21</v>
      </c>
      <c r="AA936" s="164"/>
      <c r="AB936" s="164"/>
      <c r="AC936" s="164"/>
      <c r="AD936" s="164"/>
      <c r="AE936" s="164"/>
      <c r="AF936" s="164"/>
      <c r="AG936" s="164"/>
      <c r="AH936" s="164"/>
      <c r="AI936" s="164"/>
      <c r="AJ936" s="164"/>
      <c r="AK936" s="164"/>
      <c r="AL936" s="164"/>
      <c r="AM936" s="164"/>
      <c r="AN936" s="164"/>
      <c r="AO936" s="164"/>
      <c r="AP936" s="164"/>
      <c r="AQ936" s="164"/>
      <c r="AR936" s="164"/>
      <c r="AS936" s="164"/>
      <c r="AT936" s="164"/>
      <c r="AU936" s="164"/>
      <c r="AV936" s="164"/>
      <c r="AW936" s="164"/>
      <c r="AX936" s="164"/>
      <c r="AY936" s="164"/>
      <c r="AZ936" s="164"/>
      <c r="BA936" s="164"/>
      <c r="BB936" s="164"/>
      <c r="BC936" s="164"/>
      <c r="BD936" s="164"/>
      <c r="BE936" s="164"/>
    </row>
    <row r="937" spans="1:57" x14ac:dyDescent="0.25">
      <c r="A937" s="126" t="s">
        <v>2005</v>
      </c>
      <c r="B937" s="126"/>
      <c r="C937" s="126"/>
      <c r="D937" s="126"/>
      <c r="E937" s="126"/>
      <c r="F937" s="127">
        <v>898</v>
      </c>
      <c r="G937" s="128" t="s">
        <v>2006</v>
      </c>
      <c r="H937" s="129">
        <v>2</v>
      </c>
      <c r="I937" s="130">
        <v>15</v>
      </c>
      <c r="J937" s="130">
        <v>30</v>
      </c>
      <c r="K937" s="130"/>
      <c r="L937" s="131">
        <v>0</v>
      </c>
      <c r="M937" s="161" t="s">
        <v>1511</v>
      </c>
      <c r="N937" s="162"/>
      <c r="O937" s="162" t="s">
        <v>1573</v>
      </c>
      <c r="P937" s="132" t="s">
        <v>1574</v>
      </c>
      <c r="Q937" s="163" t="str">
        <f>MaBM</f>
        <v>CBNN</v>
      </c>
      <c r="R937" s="163" t="str">
        <f>MaKhoa</f>
        <v>KHCB</v>
      </c>
      <c r="S937" s="125" t="str">
        <f t="shared" si="18"/>
        <v>KHCB-CBNN</v>
      </c>
      <c r="T937" s="164"/>
      <c r="U937" s="164"/>
      <c r="V937" s="164"/>
      <c r="W937" s="164"/>
      <c r="X937" s="164"/>
      <c r="Y937" s="164"/>
      <c r="Z937" s="164" t="s">
        <v>21</v>
      </c>
      <c r="AA937" s="164"/>
      <c r="AB937" s="164"/>
      <c r="AC937" s="164"/>
      <c r="AD937" s="164"/>
      <c r="AE937" s="164"/>
      <c r="AF937" s="164"/>
      <c r="AG937" s="164"/>
      <c r="AH937" s="164"/>
      <c r="AI937" s="164"/>
      <c r="AJ937" s="164"/>
      <c r="AK937" s="164"/>
      <c r="AL937" s="164"/>
      <c r="AM937" s="164"/>
      <c r="AN937" s="164"/>
      <c r="AO937" s="164"/>
      <c r="AP937" s="164"/>
      <c r="AQ937" s="164"/>
      <c r="AR937" s="164"/>
      <c r="AS937" s="164"/>
      <c r="AT937" s="164"/>
      <c r="AU937" s="164"/>
      <c r="AV937" s="164"/>
      <c r="AW937" s="164"/>
      <c r="AX937" s="164"/>
      <c r="AY937" s="164"/>
      <c r="AZ937" s="164"/>
      <c r="BA937" s="164"/>
      <c r="BB937" s="164"/>
      <c r="BC937" s="164"/>
      <c r="BD937" s="164"/>
      <c r="BE937" s="164"/>
    </row>
    <row r="938" spans="1:57" x14ac:dyDescent="0.25">
      <c r="A938" s="126" t="s">
        <v>109</v>
      </c>
      <c r="B938" s="126" t="s">
        <v>109</v>
      </c>
      <c r="C938" s="126" t="s">
        <v>109</v>
      </c>
      <c r="D938" s="126"/>
      <c r="E938" s="126"/>
      <c r="F938" s="127">
        <v>40</v>
      </c>
      <c r="G938" s="128" t="s">
        <v>110</v>
      </c>
      <c r="H938" s="129">
        <v>2</v>
      </c>
      <c r="I938" s="130">
        <v>30</v>
      </c>
      <c r="J938" s="130"/>
      <c r="K938" s="130"/>
      <c r="L938" s="131">
        <v>0</v>
      </c>
      <c r="M938" s="165" t="s">
        <v>1484</v>
      </c>
      <c r="N938" s="162">
        <v>60</v>
      </c>
      <c r="O938" s="162" t="s">
        <v>1575</v>
      </c>
      <c r="P938" s="132" t="s">
        <v>1574</v>
      </c>
      <c r="Q938" s="163" t="str">
        <f>MaBM</f>
        <v>CBTO</v>
      </c>
      <c r="R938" s="163" t="str">
        <f>MaKhoa</f>
        <v>KHCB</v>
      </c>
      <c r="S938" s="125" t="str">
        <f t="shared" si="18"/>
        <v>KHCB-CBTO</v>
      </c>
      <c r="T938" s="164" t="s">
        <v>21</v>
      </c>
      <c r="U938" s="164" t="s">
        <v>21</v>
      </c>
      <c r="V938" s="164" t="s">
        <v>21</v>
      </c>
      <c r="W938" s="164" t="s">
        <v>21</v>
      </c>
      <c r="X938" s="164" t="s">
        <v>21</v>
      </c>
      <c r="Y938" s="164" t="s">
        <v>21</v>
      </c>
      <c r="Z938" s="164" t="s">
        <v>21</v>
      </c>
      <c r="AA938" s="164"/>
      <c r="AB938" s="164"/>
      <c r="AC938" s="164"/>
      <c r="AD938" s="164"/>
      <c r="AE938" s="164"/>
      <c r="AF938" s="164"/>
      <c r="AG938" s="164"/>
      <c r="AH938" s="164"/>
      <c r="AI938" s="164"/>
      <c r="AJ938" s="164"/>
      <c r="AK938" s="164"/>
      <c r="AL938" s="164"/>
      <c r="AM938" s="164"/>
      <c r="AN938" s="164"/>
      <c r="AO938" s="164"/>
      <c r="AP938" s="164"/>
      <c r="AQ938" s="164"/>
      <c r="AR938" s="164"/>
      <c r="AS938" s="164"/>
      <c r="AT938" s="164"/>
      <c r="AU938" s="164"/>
      <c r="AV938" s="164"/>
      <c r="AW938" s="164"/>
      <c r="AX938" s="164"/>
      <c r="AY938" s="164"/>
      <c r="AZ938" s="164"/>
      <c r="BA938" s="164"/>
      <c r="BB938" s="164"/>
      <c r="BC938" s="164"/>
      <c r="BD938" s="164"/>
      <c r="BE938" s="164"/>
    </row>
    <row r="939" spans="1:57" x14ac:dyDescent="0.25">
      <c r="A939" s="126" t="s">
        <v>60</v>
      </c>
      <c r="B939" s="126" t="s">
        <v>60</v>
      </c>
      <c r="C939" s="126"/>
      <c r="D939" s="126" t="s">
        <v>61</v>
      </c>
      <c r="E939" s="126" t="s">
        <v>61</v>
      </c>
      <c r="F939" s="127">
        <v>15</v>
      </c>
      <c r="G939" s="128" t="s">
        <v>62</v>
      </c>
      <c r="H939" s="129">
        <v>3</v>
      </c>
      <c r="I939" s="130">
        <v>45</v>
      </c>
      <c r="J939" s="130"/>
      <c r="K939" s="130"/>
      <c r="L939" s="131">
        <v>0</v>
      </c>
      <c r="M939" s="165" t="s">
        <v>1484</v>
      </c>
      <c r="N939" s="162">
        <v>60</v>
      </c>
      <c r="O939" s="162" t="s">
        <v>1575</v>
      </c>
      <c r="P939" s="132" t="s">
        <v>1574</v>
      </c>
      <c r="Q939" s="163" t="str">
        <f>MaBM</f>
        <v>CBTO</v>
      </c>
      <c r="R939" s="163" t="str">
        <f>MaKhoa</f>
        <v>KHCB</v>
      </c>
      <c r="S939" s="125" t="str">
        <f t="shared" si="18"/>
        <v>KHCB-CBTO</v>
      </c>
      <c r="T939" s="164"/>
      <c r="U939" s="164"/>
      <c r="V939" s="164"/>
      <c r="W939" s="164"/>
      <c r="X939" s="164"/>
      <c r="Y939" s="164"/>
      <c r="Z939" s="164"/>
      <c r="AA939" s="164"/>
      <c r="AB939" s="164"/>
      <c r="AC939" s="164"/>
      <c r="AD939" s="164"/>
      <c r="AE939" s="164"/>
      <c r="AF939" s="164"/>
      <c r="AG939" s="164" t="s">
        <v>20</v>
      </c>
      <c r="AH939" s="164" t="s">
        <v>20</v>
      </c>
      <c r="AI939" s="164"/>
      <c r="AJ939" s="164"/>
      <c r="AK939" s="164"/>
      <c r="AL939" s="164"/>
      <c r="AM939" s="164"/>
      <c r="AN939" s="164"/>
      <c r="AO939" s="164"/>
      <c r="AP939" s="164"/>
      <c r="AQ939" s="164"/>
      <c r="AR939" s="164"/>
      <c r="AS939" s="164"/>
      <c r="AT939" s="164"/>
      <c r="AU939" s="164"/>
      <c r="AV939" s="164"/>
      <c r="AW939" s="164"/>
      <c r="AX939" s="164"/>
      <c r="AY939" s="164"/>
      <c r="AZ939" s="164" t="s">
        <v>20</v>
      </c>
      <c r="BA939" s="164" t="s">
        <v>20</v>
      </c>
      <c r="BB939" s="164"/>
      <c r="BC939" s="164"/>
      <c r="BD939" s="164"/>
      <c r="BE939" s="164"/>
    </row>
    <row r="940" spans="1:57" x14ac:dyDescent="0.25">
      <c r="A940" s="126" t="s">
        <v>1578</v>
      </c>
      <c r="B940" s="126"/>
      <c r="C940" s="126"/>
      <c r="D940" s="126" t="s">
        <v>1579</v>
      </c>
      <c r="E940" s="126"/>
      <c r="F940" s="127">
        <v>21</v>
      </c>
      <c r="G940" s="128" t="s">
        <v>62</v>
      </c>
      <c r="H940" s="129">
        <v>2</v>
      </c>
      <c r="I940" s="130">
        <v>30</v>
      </c>
      <c r="J940" s="130"/>
      <c r="K940" s="130"/>
      <c r="L940" s="131">
        <v>0</v>
      </c>
      <c r="M940" s="165" t="s">
        <v>1484</v>
      </c>
      <c r="N940" s="162">
        <v>60</v>
      </c>
      <c r="O940" s="162" t="s">
        <v>1575</v>
      </c>
      <c r="P940" s="132" t="s">
        <v>1574</v>
      </c>
      <c r="Q940" s="163" t="str">
        <f>MaBM</f>
        <v>CBTO</v>
      </c>
      <c r="R940" s="163" t="str">
        <f>MaKhoa</f>
        <v>KHCB</v>
      </c>
      <c r="S940" s="125" t="str">
        <f t="shared" si="18"/>
        <v>KHCB-CBTO</v>
      </c>
      <c r="T940" s="164"/>
      <c r="U940" s="164"/>
      <c r="V940" s="164"/>
      <c r="W940" s="164"/>
      <c r="X940" s="164"/>
      <c r="Y940" s="164"/>
      <c r="Z940" s="164"/>
      <c r="AA940" s="164"/>
      <c r="AB940" s="164"/>
      <c r="AC940" s="164"/>
      <c r="AD940" s="164"/>
      <c r="AE940" s="164"/>
      <c r="AF940" s="164"/>
      <c r="AG940" s="164"/>
      <c r="AH940" s="164"/>
      <c r="AI940" s="164"/>
      <c r="AJ940" s="164"/>
      <c r="AK940" s="164"/>
      <c r="AL940" s="164"/>
      <c r="AM940" s="164"/>
      <c r="AN940" s="164"/>
      <c r="AO940" s="164"/>
      <c r="AP940" s="164"/>
      <c r="AQ940" s="164"/>
      <c r="AR940" s="164"/>
      <c r="AS940" s="164"/>
      <c r="AT940" s="164"/>
      <c r="AU940" s="164"/>
      <c r="AV940" s="164"/>
      <c r="AW940" s="164"/>
      <c r="AX940" s="164"/>
      <c r="AY940" s="164"/>
      <c r="AZ940" s="164"/>
      <c r="BA940" s="164"/>
      <c r="BB940" s="164"/>
      <c r="BC940" s="164"/>
      <c r="BD940" s="164"/>
      <c r="BE940" s="164"/>
    </row>
    <row r="941" spans="1:57" x14ac:dyDescent="0.25">
      <c r="A941" s="126" t="s">
        <v>102</v>
      </c>
      <c r="B941" s="126" t="s">
        <v>102</v>
      </c>
      <c r="C941" s="126" t="s">
        <v>102</v>
      </c>
      <c r="D941" s="126" t="s">
        <v>103</v>
      </c>
      <c r="E941" s="126"/>
      <c r="F941" s="127">
        <v>37</v>
      </c>
      <c r="G941" s="128" t="s">
        <v>62</v>
      </c>
      <c r="H941" s="129">
        <v>2</v>
      </c>
      <c r="I941" s="130">
        <v>30</v>
      </c>
      <c r="J941" s="130"/>
      <c r="K941" s="130"/>
      <c r="L941" s="131">
        <v>0</v>
      </c>
      <c r="M941" s="165" t="s">
        <v>1484</v>
      </c>
      <c r="N941" s="162">
        <v>60</v>
      </c>
      <c r="O941" s="162" t="s">
        <v>1575</v>
      </c>
      <c r="P941" s="132" t="s">
        <v>1574</v>
      </c>
      <c r="Q941" s="163" t="str">
        <f>MaBM</f>
        <v>CBTO</v>
      </c>
      <c r="R941" s="163" t="str">
        <f>MaKhoa</f>
        <v>KHCB</v>
      </c>
      <c r="S941" s="125" t="str">
        <f t="shared" si="18"/>
        <v>KHCB-CBTO</v>
      </c>
      <c r="T941" s="164" t="s">
        <v>21</v>
      </c>
      <c r="U941" s="164" t="s">
        <v>21</v>
      </c>
      <c r="V941" s="164" t="s">
        <v>21</v>
      </c>
      <c r="W941" s="164" t="s">
        <v>21</v>
      </c>
      <c r="X941" s="164" t="s">
        <v>21</v>
      </c>
      <c r="Y941" s="164" t="s">
        <v>21</v>
      </c>
      <c r="Z941" s="164" t="s">
        <v>21</v>
      </c>
      <c r="AA941" s="164" t="s">
        <v>21</v>
      </c>
      <c r="AB941" s="164" t="s">
        <v>21</v>
      </c>
      <c r="AC941" s="164" t="s">
        <v>21</v>
      </c>
      <c r="AD941" s="164" t="s">
        <v>21</v>
      </c>
      <c r="AE941" s="164" t="s">
        <v>20</v>
      </c>
      <c r="AF941" s="164" t="s">
        <v>21</v>
      </c>
      <c r="AG941" s="164"/>
      <c r="AH941" s="164"/>
      <c r="AI941" s="164" t="s">
        <v>20</v>
      </c>
      <c r="AJ941" s="164" t="s">
        <v>21</v>
      </c>
      <c r="AK941" s="164" t="s">
        <v>21</v>
      </c>
      <c r="AL941" s="164" t="s">
        <v>21</v>
      </c>
      <c r="AM941" s="164"/>
      <c r="AN941" s="164" t="s">
        <v>21</v>
      </c>
      <c r="AO941" s="164"/>
      <c r="AP941" s="164"/>
      <c r="AQ941" s="164"/>
      <c r="AR941" s="164"/>
      <c r="AS941" s="164"/>
      <c r="AT941" s="164"/>
      <c r="AU941" s="164"/>
      <c r="AV941" s="164"/>
      <c r="AW941" s="164"/>
      <c r="AX941" s="164" t="s">
        <v>20</v>
      </c>
      <c r="AY941" s="164" t="s">
        <v>21</v>
      </c>
      <c r="AZ941" s="164"/>
      <c r="BA941" s="164"/>
      <c r="BB941" s="164" t="s">
        <v>20</v>
      </c>
      <c r="BC941" s="164"/>
      <c r="BD941" s="164"/>
      <c r="BE941" s="164"/>
    </row>
    <row r="942" spans="1:57" x14ac:dyDescent="0.25">
      <c r="A942" s="126" t="s">
        <v>119</v>
      </c>
      <c r="B942" s="126" t="s">
        <v>119</v>
      </c>
      <c r="C942" s="126" t="s">
        <v>119</v>
      </c>
      <c r="D942" s="126"/>
      <c r="E942" s="126"/>
      <c r="F942" s="127">
        <v>44</v>
      </c>
      <c r="G942" s="128" t="s">
        <v>120</v>
      </c>
      <c r="H942" s="129">
        <v>2</v>
      </c>
      <c r="I942" s="130">
        <v>30</v>
      </c>
      <c r="J942" s="130"/>
      <c r="K942" s="130"/>
      <c r="L942" s="131">
        <v>0</v>
      </c>
      <c r="M942" s="165" t="s">
        <v>1484</v>
      </c>
      <c r="N942" s="162">
        <v>60</v>
      </c>
      <c r="O942" s="162" t="s">
        <v>1575</v>
      </c>
      <c r="P942" s="132" t="s">
        <v>1574</v>
      </c>
      <c r="Q942" s="163" t="str">
        <f>MaBM</f>
        <v>CBTO</v>
      </c>
      <c r="R942" s="163" t="str">
        <f>MaKhoa</f>
        <v>KHCB</v>
      </c>
      <c r="S942" s="125" t="str">
        <f t="shared" si="18"/>
        <v>KHCB-CBTO</v>
      </c>
      <c r="T942" s="164"/>
      <c r="U942" s="164"/>
      <c r="V942" s="164"/>
      <c r="W942" s="164"/>
      <c r="X942" s="164"/>
      <c r="Y942" s="164"/>
      <c r="Z942" s="164"/>
      <c r="AA942" s="164" t="s">
        <v>21</v>
      </c>
      <c r="AB942" s="164" t="s">
        <v>21</v>
      </c>
      <c r="AC942" s="164" t="s">
        <v>21</v>
      </c>
      <c r="AD942" s="164" t="s">
        <v>21</v>
      </c>
      <c r="AE942" s="164"/>
      <c r="AF942" s="164"/>
      <c r="AG942" s="164"/>
      <c r="AH942" s="164"/>
      <c r="AI942" s="164"/>
      <c r="AJ942" s="164"/>
      <c r="AK942" s="164"/>
      <c r="AL942" s="164"/>
      <c r="AM942" s="164"/>
      <c r="AN942" s="164"/>
      <c r="AO942" s="164"/>
      <c r="AP942" s="164"/>
      <c r="AQ942" s="164"/>
      <c r="AR942" s="164"/>
      <c r="AS942" s="164"/>
      <c r="AT942" s="164"/>
      <c r="AU942" s="164"/>
      <c r="AV942" s="164"/>
      <c r="AW942" s="164"/>
      <c r="AX942" s="164"/>
      <c r="AY942" s="164"/>
      <c r="AZ942" s="164"/>
      <c r="BA942" s="164"/>
      <c r="BB942" s="164"/>
      <c r="BC942" s="164"/>
      <c r="BD942" s="164"/>
      <c r="BE942" s="164"/>
    </row>
    <row r="943" spans="1:57" x14ac:dyDescent="0.25">
      <c r="A943" s="126" t="s">
        <v>48</v>
      </c>
      <c r="B943" s="126"/>
      <c r="C943" s="126" t="s">
        <v>48</v>
      </c>
      <c r="D943" s="126" t="s">
        <v>49</v>
      </c>
      <c r="E943" s="126" t="s">
        <v>49</v>
      </c>
      <c r="F943" s="127">
        <v>10</v>
      </c>
      <c r="G943" s="128" t="s">
        <v>50</v>
      </c>
      <c r="H943" s="129">
        <v>4</v>
      </c>
      <c r="I943" s="130">
        <v>60</v>
      </c>
      <c r="J943" s="130"/>
      <c r="K943" s="130"/>
      <c r="L943" s="131">
        <v>0</v>
      </c>
      <c r="M943" s="165" t="s">
        <v>1484</v>
      </c>
      <c r="N943" s="162">
        <v>90</v>
      </c>
      <c r="O943" s="162" t="s">
        <v>1575</v>
      </c>
      <c r="P943" s="132" t="s">
        <v>1574</v>
      </c>
      <c r="Q943" s="163" t="str">
        <f>MaBM</f>
        <v>CBTO</v>
      </c>
      <c r="R943" s="163" t="str">
        <f>MaKhoa</f>
        <v>KHCB</v>
      </c>
      <c r="S943" s="125" t="str">
        <f t="shared" si="18"/>
        <v>KHCB-CBTO</v>
      </c>
      <c r="T943" s="164" t="s">
        <v>20</v>
      </c>
      <c r="U943" s="164" t="s">
        <v>20</v>
      </c>
      <c r="V943" s="164" t="s">
        <v>20</v>
      </c>
      <c r="W943" s="164" t="s">
        <v>20</v>
      </c>
      <c r="X943" s="164" t="s">
        <v>20</v>
      </c>
      <c r="Y943" s="164" t="s">
        <v>20</v>
      </c>
      <c r="Z943" s="164" t="s">
        <v>20</v>
      </c>
      <c r="AA943" s="164" t="s">
        <v>20</v>
      </c>
      <c r="AB943" s="164" t="s">
        <v>20</v>
      </c>
      <c r="AC943" s="164" t="s">
        <v>20</v>
      </c>
      <c r="AD943" s="164" t="s">
        <v>20</v>
      </c>
      <c r="AE943" s="164" t="s">
        <v>20</v>
      </c>
      <c r="AF943" s="164" t="s">
        <v>20</v>
      </c>
      <c r="AG943" s="164"/>
      <c r="AH943" s="164"/>
      <c r="AI943" s="164" t="s">
        <v>20</v>
      </c>
      <c r="AJ943" s="164" t="s">
        <v>20</v>
      </c>
      <c r="AK943" s="164" t="s">
        <v>20</v>
      </c>
      <c r="AL943" s="164" t="s">
        <v>20</v>
      </c>
      <c r="AM943" s="164"/>
      <c r="AN943" s="164" t="s">
        <v>20</v>
      </c>
      <c r="AO943" s="164" t="s">
        <v>20</v>
      </c>
      <c r="AP943" s="164" t="s">
        <v>20</v>
      </c>
      <c r="AQ943" s="164"/>
      <c r="AR943" s="164" t="s">
        <v>20</v>
      </c>
      <c r="AS943" s="164"/>
      <c r="AT943" s="164" t="s">
        <v>20</v>
      </c>
      <c r="AU943" s="164" t="s">
        <v>20</v>
      </c>
      <c r="AV943" s="164" t="s">
        <v>20</v>
      </c>
      <c r="AW943" s="164" t="s">
        <v>20</v>
      </c>
      <c r="AX943" s="164" t="s">
        <v>20</v>
      </c>
      <c r="AY943" s="164" t="s">
        <v>20</v>
      </c>
      <c r="AZ943" s="164"/>
      <c r="BA943" s="164"/>
      <c r="BB943" s="164" t="s">
        <v>20</v>
      </c>
      <c r="BC943" s="164" t="s">
        <v>20</v>
      </c>
      <c r="BD943" s="164" t="s">
        <v>20</v>
      </c>
      <c r="BE943" s="164"/>
    </row>
    <row r="944" spans="1:57" x14ac:dyDescent="0.25">
      <c r="A944" s="126" t="s">
        <v>57</v>
      </c>
      <c r="B944" s="126" t="s">
        <v>57</v>
      </c>
      <c r="C944" s="126"/>
      <c r="D944" s="126" t="s">
        <v>58</v>
      </c>
      <c r="E944" s="126" t="s">
        <v>58</v>
      </c>
      <c r="F944" s="127">
        <v>13</v>
      </c>
      <c r="G944" s="128" t="s">
        <v>50</v>
      </c>
      <c r="H944" s="129">
        <v>4</v>
      </c>
      <c r="I944" s="130">
        <v>60</v>
      </c>
      <c r="J944" s="130"/>
      <c r="K944" s="130"/>
      <c r="L944" s="131">
        <v>0</v>
      </c>
      <c r="M944" s="165" t="s">
        <v>1484</v>
      </c>
      <c r="N944" s="162">
        <v>90</v>
      </c>
      <c r="O944" s="162" t="s">
        <v>1575</v>
      </c>
      <c r="P944" s="132" t="s">
        <v>1574</v>
      </c>
      <c r="Q944" s="163" t="str">
        <f>MaBM</f>
        <v>CBTO</v>
      </c>
      <c r="R944" s="163" t="str">
        <f>MaKhoa</f>
        <v>KHCB</v>
      </c>
      <c r="S944" s="125" t="str">
        <f t="shared" si="18"/>
        <v>KHCB-CBTO</v>
      </c>
      <c r="T944" s="164"/>
      <c r="U944" s="164"/>
      <c r="V944" s="164"/>
      <c r="W944" s="164"/>
      <c r="X944" s="164"/>
      <c r="Y944" s="164"/>
      <c r="Z944" s="164"/>
      <c r="AA944" s="164"/>
      <c r="AB944" s="164"/>
      <c r="AC944" s="164"/>
      <c r="AD944" s="164"/>
      <c r="AE944" s="164"/>
      <c r="AF944" s="164"/>
      <c r="AG944" s="164" t="s">
        <v>20</v>
      </c>
      <c r="AH944" s="164" t="s">
        <v>20</v>
      </c>
      <c r="AI944" s="164"/>
      <c r="AJ944" s="164"/>
      <c r="AK944" s="164"/>
      <c r="AL944" s="164"/>
      <c r="AM944" s="164"/>
      <c r="AN944" s="164"/>
      <c r="AO944" s="164"/>
      <c r="AP944" s="164"/>
      <c r="AQ944" s="164"/>
      <c r="AR944" s="164"/>
      <c r="AS944" s="164"/>
      <c r="AT944" s="164"/>
      <c r="AU944" s="164"/>
      <c r="AV944" s="164"/>
      <c r="AW944" s="164"/>
      <c r="AX944" s="164"/>
      <c r="AY944" s="164"/>
      <c r="AZ944" s="164" t="s">
        <v>20</v>
      </c>
      <c r="BA944" s="164" t="s">
        <v>20</v>
      </c>
      <c r="BB944" s="164"/>
      <c r="BC944" s="164"/>
      <c r="BD944" s="164"/>
      <c r="BE944" s="164"/>
    </row>
    <row r="945" spans="1:57" x14ac:dyDescent="0.25">
      <c r="A945" s="126" t="s">
        <v>52</v>
      </c>
      <c r="B945" s="126" t="s">
        <v>52</v>
      </c>
      <c r="C945" s="126" t="s">
        <v>52</v>
      </c>
      <c r="D945" s="126" t="s">
        <v>53</v>
      </c>
      <c r="E945" s="126"/>
      <c r="F945" s="127">
        <v>11</v>
      </c>
      <c r="G945" s="128" t="s">
        <v>54</v>
      </c>
      <c r="H945" s="129">
        <v>3</v>
      </c>
      <c r="I945" s="130">
        <v>45</v>
      </c>
      <c r="J945" s="130"/>
      <c r="K945" s="130"/>
      <c r="L945" s="131">
        <v>0</v>
      </c>
      <c r="M945" s="165" t="s">
        <v>1484</v>
      </c>
      <c r="N945" s="162">
        <v>60</v>
      </c>
      <c r="O945" s="162" t="s">
        <v>1575</v>
      </c>
      <c r="P945" s="132" t="s">
        <v>1574</v>
      </c>
      <c r="Q945" s="163" t="str">
        <f>MaBM</f>
        <v>CBTO</v>
      </c>
      <c r="R945" s="163" t="str">
        <f>MaKhoa</f>
        <v>KHCB</v>
      </c>
      <c r="S945" s="125" t="str">
        <f t="shared" si="18"/>
        <v>KHCB-CBTO</v>
      </c>
      <c r="T945" s="164" t="s">
        <v>20</v>
      </c>
      <c r="U945" s="164" t="s">
        <v>20</v>
      </c>
      <c r="V945" s="164" t="s">
        <v>20</v>
      </c>
      <c r="W945" s="164" t="s">
        <v>20</v>
      </c>
      <c r="X945" s="164" t="s">
        <v>20</v>
      </c>
      <c r="Y945" s="164" t="s">
        <v>20</v>
      </c>
      <c r="Z945" s="164" t="s">
        <v>20</v>
      </c>
      <c r="AA945" s="164" t="s">
        <v>20</v>
      </c>
      <c r="AB945" s="164" t="s">
        <v>20</v>
      </c>
      <c r="AC945" s="164" t="s">
        <v>20</v>
      </c>
      <c r="AD945" s="164" t="s">
        <v>20</v>
      </c>
      <c r="AE945" s="164" t="s">
        <v>20</v>
      </c>
      <c r="AF945" s="164" t="s">
        <v>20</v>
      </c>
      <c r="AG945" s="164"/>
      <c r="AH945" s="164"/>
      <c r="AI945" s="164" t="s">
        <v>20</v>
      </c>
      <c r="AJ945" s="164" t="s">
        <v>20</v>
      </c>
      <c r="AK945" s="164" t="s">
        <v>20</v>
      </c>
      <c r="AL945" s="164" t="s">
        <v>20</v>
      </c>
      <c r="AM945" s="164"/>
      <c r="AN945" s="164"/>
      <c r="AO945" s="164"/>
      <c r="AP945" s="164"/>
      <c r="AQ945" s="164"/>
      <c r="AR945" s="164"/>
      <c r="AS945" s="164"/>
      <c r="AT945" s="164"/>
      <c r="AU945" s="164"/>
      <c r="AV945" s="164"/>
      <c r="AW945" s="164"/>
      <c r="AX945" s="164" t="s">
        <v>20</v>
      </c>
      <c r="AY945" s="164"/>
      <c r="AZ945" s="164"/>
      <c r="BA945" s="164"/>
      <c r="BB945" s="164"/>
      <c r="BC945" s="164"/>
      <c r="BD945" s="164"/>
      <c r="BE945" s="164"/>
    </row>
    <row r="946" spans="1:57" x14ac:dyDescent="0.25">
      <c r="A946" s="126" t="s">
        <v>59</v>
      </c>
      <c r="B946" s="126" t="s">
        <v>59</v>
      </c>
      <c r="C946" s="126"/>
      <c r="D946" s="126"/>
      <c r="E946" s="126"/>
      <c r="F946" s="127">
        <v>14</v>
      </c>
      <c r="G946" s="128" t="s">
        <v>54</v>
      </c>
      <c r="H946" s="129">
        <v>2</v>
      </c>
      <c r="I946" s="130">
        <v>30</v>
      </c>
      <c r="J946" s="130"/>
      <c r="K946" s="130"/>
      <c r="L946" s="131">
        <v>0</v>
      </c>
      <c r="M946" s="165" t="s">
        <v>1484</v>
      </c>
      <c r="N946" s="162">
        <v>60</v>
      </c>
      <c r="O946" s="162" t="s">
        <v>1575</v>
      </c>
      <c r="P946" s="132" t="s">
        <v>1574</v>
      </c>
      <c r="Q946" s="163" t="str">
        <f>MaBM</f>
        <v>CBTO</v>
      </c>
      <c r="R946" s="163" t="str">
        <f>MaKhoa</f>
        <v>KHCB</v>
      </c>
      <c r="S946" s="125" t="str">
        <f t="shared" si="18"/>
        <v>KHCB-CBTO</v>
      </c>
      <c r="T946" s="164"/>
      <c r="U946" s="164"/>
      <c r="V946" s="164"/>
      <c r="W946" s="164"/>
      <c r="X946" s="164"/>
      <c r="Y946" s="164"/>
      <c r="Z946" s="164"/>
      <c r="AA946" s="164"/>
      <c r="AB946" s="164"/>
      <c r="AC946" s="164"/>
      <c r="AD946" s="164"/>
      <c r="AE946" s="164"/>
      <c r="AF946" s="164"/>
      <c r="AG946" s="164" t="s">
        <v>20</v>
      </c>
      <c r="AH946" s="164" t="s">
        <v>20</v>
      </c>
      <c r="AI946" s="164"/>
      <c r="AJ946" s="164"/>
      <c r="AK946" s="164"/>
      <c r="AL946" s="164"/>
      <c r="AM946" s="164"/>
      <c r="AN946" s="164"/>
      <c r="AO946" s="164"/>
      <c r="AP946" s="164"/>
      <c r="AQ946" s="164"/>
      <c r="AR946" s="164"/>
      <c r="AS946" s="164"/>
      <c r="AT946" s="164"/>
      <c r="AU946" s="164"/>
      <c r="AV946" s="164"/>
      <c r="AW946" s="164"/>
      <c r="AX946" s="164"/>
      <c r="AY946" s="164"/>
      <c r="AZ946" s="164"/>
      <c r="BA946" s="164"/>
      <c r="BB946" s="164"/>
      <c r="BC946" s="164"/>
      <c r="BD946" s="164"/>
      <c r="BE946" s="164"/>
    </row>
    <row r="947" spans="1:57" x14ac:dyDescent="0.25">
      <c r="A947" s="126" t="s">
        <v>55</v>
      </c>
      <c r="B947" s="126" t="s">
        <v>55</v>
      </c>
      <c r="C947" s="126" t="s">
        <v>55</v>
      </c>
      <c r="D947" s="126"/>
      <c r="E947" s="126"/>
      <c r="F947" s="127">
        <v>12</v>
      </c>
      <c r="G947" s="128" t="s">
        <v>56</v>
      </c>
      <c r="H947" s="129">
        <v>4</v>
      </c>
      <c r="I947" s="130">
        <v>60</v>
      </c>
      <c r="J947" s="130"/>
      <c r="K947" s="130"/>
      <c r="L947" s="131">
        <v>0</v>
      </c>
      <c r="M947" s="165" t="s">
        <v>1484</v>
      </c>
      <c r="N947" s="162">
        <v>90</v>
      </c>
      <c r="O947" s="162" t="s">
        <v>1575</v>
      </c>
      <c r="P947" s="132" t="s">
        <v>1574</v>
      </c>
      <c r="Q947" s="163" t="str">
        <f>MaBM</f>
        <v>CBTO</v>
      </c>
      <c r="R947" s="163" t="str">
        <f>MaKhoa</f>
        <v>KHCB</v>
      </c>
      <c r="S947" s="125" t="str">
        <f t="shared" si="18"/>
        <v>KHCB-CBTO</v>
      </c>
      <c r="T947" s="164" t="s">
        <v>20</v>
      </c>
      <c r="U947" s="164" t="s">
        <v>20</v>
      </c>
      <c r="V947" s="164" t="s">
        <v>20</v>
      </c>
      <c r="W947" s="164" t="s">
        <v>20</v>
      </c>
      <c r="X947" s="164" t="s">
        <v>20</v>
      </c>
      <c r="Y947" s="164" t="s">
        <v>20</v>
      </c>
      <c r="Z947" s="164" t="s">
        <v>20</v>
      </c>
      <c r="AA947" s="164" t="s">
        <v>20</v>
      </c>
      <c r="AB947" s="164" t="s">
        <v>20</v>
      </c>
      <c r="AC947" s="164" t="s">
        <v>20</v>
      </c>
      <c r="AD947" s="164" t="s">
        <v>20</v>
      </c>
      <c r="AE947" s="164" t="s">
        <v>20</v>
      </c>
      <c r="AF947" s="164" t="s">
        <v>20</v>
      </c>
      <c r="AG947" s="164"/>
      <c r="AH947" s="164"/>
      <c r="AI947" s="164"/>
      <c r="AJ947" s="164"/>
      <c r="AK947" s="164"/>
      <c r="AL947" s="164"/>
      <c r="AM947" s="164"/>
      <c r="AN947" s="164"/>
      <c r="AO947" s="164"/>
      <c r="AP947" s="164"/>
      <c r="AQ947" s="164"/>
      <c r="AR947" s="164"/>
      <c r="AS947" s="164"/>
      <c r="AT947" s="164"/>
      <c r="AU947" s="164"/>
      <c r="AV947" s="164"/>
      <c r="AW947" s="164"/>
      <c r="AX947" s="164"/>
      <c r="AY947" s="164"/>
      <c r="AZ947" s="164"/>
      <c r="BA947" s="164"/>
      <c r="BB947" s="164"/>
      <c r="BC947" s="164"/>
      <c r="BD947" s="164"/>
      <c r="BE947" s="164"/>
    </row>
    <row r="948" spans="1:57" x14ac:dyDescent="0.25">
      <c r="A948" s="126" t="s">
        <v>381</v>
      </c>
      <c r="B948" s="126"/>
      <c r="C948" s="126"/>
      <c r="D948" s="126" t="s">
        <v>382</v>
      </c>
      <c r="E948" s="126"/>
      <c r="F948" s="127">
        <v>169</v>
      </c>
      <c r="G948" s="128" t="s">
        <v>383</v>
      </c>
      <c r="H948" s="129">
        <v>3</v>
      </c>
      <c r="I948" s="130">
        <v>45</v>
      </c>
      <c r="J948" s="130"/>
      <c r="K948" s="130"/>
      <c r="L948" s="131">
        <v>0</v>
      </c>
      <c r="M948" s="165" t="s">
        <v>1484</v>
      </c>
      <c r="N948" s="162">
        <v>60</v>
      </c>
      <c r="O948" s="169" t="s">
        <v>1580</v>
      </c>
      <c r="P948" s="149" t="s">
        <v>1581</v>
      </c>
      <c r="Q948" s="163" t="str">
        <f>MaBM</f>
        <v>TTHT</v>
      </c>
      <c r="R948" s="163" t="str">
        <f>MaKhoa</f>
        <v>CNTT</v>
      </c>
      <c r="S948" s="125" t="str">
        <f t="shared" si="18"/>
        <v>CNTT-TTHT</v>
      </c>
      <c r="T948" s="164"/>
      <c r="U948" s="164"/>
      <c r="V948" s="164"/>
      <c r="W948" s="164"/>
      <c r="X948" s="164"/>
      <c r="Y948" s="164"/>
      <c r="Z948" s="164"/>
      <c r="AA948" s="164"/>
      <c r="AB948" s="164"/>
      <c r="AC948" s="164"/>
      <c r="AD948" s="164"/>
      <c r="AE948" s="164"/>
      <c r="AF948" s="164" t="s">
        <v>20</v>
      </c>
      <c r="AG948" s="164"/>
      <c r="AH948" s="164"/>
      <c r="AI948" s="164"/>
      <c r="AJ948" s="164"/>
      <c r="AK948" s="164"/>
      <c r="AL948" s="164"/>
      <c r="AM948" s="164"/>
      <c r="AN948" s="164"/>
      <c r="AO948" s="164"/>
      <c r="AP948" s="164"/>
      <c r="AQ948" s="164"/>
      <c r="AR948" s="164"/>
      <c r="AS948" s="164"/>
      <c r="AT948" s="164"/>
      <c r="AU948" s="164"/>
      <c r="AV948" s="164"/>
      <c r="AW948" s="164"/>
      <c r="AX948" s="164"/>
      <c r="AY948" s="164" t="s">
        <v>20</v>
      </c>
      <c r="AZ948" s="164"/>
      <c r="BA948" s="164"/>
      <c r="BB948" s="164"/>
      <c r="BC948" s="164"/>
      <c r="BD948" s="164"/>
      <c r="BE948" s="164"/>
    </row>
    <row r="949" spans="1:57" x14ac:dyDescent="0.25">
      <c r="A949" s="126" t="s">
        <v>36</v>
      </c>
      <c r="B949" s="126" t="s">
        <v>36</v>
      </c>
      <c r="C949" s="126" t="s">
        <v>36</v>
      </c>
      <c r="D949" s="126" t="s">
        <v>37</v>
      </c>
      <c r="E949" s="126" t="s">
        <v>37</v>
      </c>
      <c r="F949" s="127">
        <v>5</v>
      </c>
      <c r="G949" s="128" t="s">
        <v>38</v>
      </c>
      <c r="H949" s="129">
        <v>3</v>
      </c>
      <c r="I949" s="130">
        <v>30</v>
      </c>
      <c r="J949" s="130">
        <v>30</v>
      </c>
      <c r="K949" s="130"/>
      <c r="L949" s="131">
        <v>0</v>
      </c>
      <c r="M949" s="165" t="s">
        <v>1484</v>
      </c>
      <c r="N949" s="162">
        <v>90</v>
      </c>
      <c r="O949" s="162" t="s">
        <v>1571</v>
      </c>
      <c r="P949" s="132" t="s">
        <v>1567</v>
      </c>
      <c r="Q949" s="163" t="str">
        <f>MaBM</f>
        <v>LLDL</v>
      </c>
      <c r="R949" s="163" t="str">
        <f>MaKhoa</f>
        <v>LLCT</v>
      </c>
      <c r="S949" s="125" t="str">
        <f t="shared" si="18"/>
        <v>LLCT-LLDL</v>
      </c>
      <c r="T949" s="164" t="s">
        <v>20</v>
      </c>
      <c r="U949" s="164" t="s">
        <v>20</v>
      </c>
      <c r="V949" s="164" t="s">
        <v>20</v>
      </c>
      <c r="W949" s="164" t="s">
        <v>20</v>
      </c>
      <c r="X949" s="164" t="s">
        <v>20</v>
      </c>
      <c r="Y949" s="164" t="s">
        <v>20</v>
      </c>
      <c r="Z949" s="164" t="s">
        <v>20</v>
      </c>
      <c r="AA949" s="164" t="s">
        <v>20</v>
      </c>
      <c r="AB949" s="164" t="s">
        <v>20</v>
      </c>
      <c r="AC949" s="164" t="s">
        <v>20</v>
      </c>
      <c r="AD949" s="164" t="s">
        <v>20</v>
      </c>
      <c r="AE949" s="164" t="s">
        <v>20</v>
      </c>
      <c r="AF949" s="164" t="s">
        <v>20</v>
      </c>
      <c r="AG949" s="164" t="s">
        <v>20</v>
      </c>
      <c r="AH949" s="164" t="s">
        <v>20</v>
      </c>
      <c r="AI949" s="164" t="s">
        <v>20</v>
      </c>
      <c r="AJ949" s="164" t="s">
        <v>20</v>
      </c>
      <c r="AK949" s="164" t="s">
        <v>20</v>
      </c>
      <c r="AL949" s="164" t="s">
        <v>20</v>
      </c>
      <c r="AM949" s="164"/>
      <c r="AN949" s="164" t="s">
        <v>20</v>
      </c>
      <c r="AO949" s="164" t="s">
        <v>20</v>
      </c>
      <c r="AP949" s="164" t="s">
        <v>20</v>
      </c>
      <c r="AQ949" s="164"/>
      <c r="AR949" s="164" t="s">
        <v>20</v>
      </c>
      <c r="AS949" s="164"/>
      <c r="AT949" s="164" t="s">
        <v>20</v>
      </c>
      <c r="AU949" s="164" t="s">
        <v>20</v>
      </c>
      <c r="AV949" s="164" t="s">
        <v>20</v>
      </c>
      <c r="AW949" s="164" t="s">
        <v>20</v>
      </c>
      <c r="AX949" s="164" t="s">
        <v>20</v>
      </c>
      <c r="AY949" s="164" t="s">
        <v>20</v>
      </c>
      <c r="AZ949" s="164" t="s">
        <v>20</v>
      </c>
      <c r="BA949" s="164" t="s">
        <v>20</v>
      </c>
      <c r="BB949" s="164" t="s">
        <v>20</v>
      </c>
      <c r="BC949" s="164" t="s">
        <v>20</v>
      </c>
      <c r="BD949" s="164" t="s">
        <v>20</v>
      </c>
      <c r="BE949" s="164"/>
    </row>
    <row r="950" spans="1:57" x14ac:dyDescent="0.25">
      <c r="A950" s="126"/>
      <c r="B950" s="126"/>
      <c r="C950" s="126" t="s">
        <v>1569</v>
      </c>
      <c r="D950" s="126"/>
      <c r="E950" s="126" t="s">
        <v>32</v>
      </c>
      <c r="F950" s="127">
        <v>3</v>
      </c>
      <c r="G950" s="128" t="s">
        <v>1570</v>
      </c>
      <c r="H950" s="129">
        <v>3</v>
      </c>
      <c r="I950" s="130">
        <v>30</v>
      </c>
      <c r="J950" s="130">
        <v>30</v>
      </c>
      <c r="K950" s="130"/>
      <c r="L950" s="131">
        <v>0</v>
      </c>
      <c r="M950" s="165" t="s">
        <v>1484</v>
      </c>
      <c r="N950" s="162">
        <v>75</v>
      </c>
      <c r="O950" s="162" t="s">
        <v>1566</v>
      </c>
      <c r="P950" s="132" t="s">
        <v>1567</v>
      </c>
      <c r="Q950" s="163" t="str">
        <f>MaBM</f>
        <v>LLNL</v>
      </c>
      <c r="R950" s="163" t="str">
        <f>MaKhoa</f>
        <v>LLCT</v>
      </c>
      <c r="S950" s="125" t="str">
        <f t="shared" si="18"/>
        <v>LLCT-LLNL</v>
      </c>
      <c r="T950" s="164"/>
      <c r="U950" s="164"/>
      <c r="V950" s="164"/>
      <c r="W950" s="164"/>
      <c r="X950" s="164"/>
      <c r="Y950" s="164"/>
      <c r="Z950" s="164"/>
      <c r="AA950" s="164"/>
      <c r="AB950" s="164"/>
      <c r="AC950" s="164"/>
      <c r="AD950" s="164"/>
      <c r="AE950" s="164"/>
      <c r="AF950" s="164"/>
      <c r="AG950" s="164"/>
      <c r="AH950" s="164"/>
      <c r="AI950" s="164"/>
      <c r="AJ950" s="164"/>
      <c r="AK950" s="164"/>
      <c r="AL950" s="164"/>
      <c r="AM950" s="164"/>
      <c r="AN950" s="164"/>
      <c r="AO950" s="164"/>
      <c r="AP950" s="164"/>
      <c r="AQ950" s="164"/>
      <c r="AR950" s="164"/>
      <c r="AS950" s="164"/>
      <c r="AT950" s="164"/>
      <c r="AU950" s="164"/>
      <c r="AV950" s="164"/>
      <c r="AW950" s="164"/>
      <c r="AX950" s="164"/>
      <c r="AY950" s="164"/>
      <c r="AZ950" s="164"/>
      <c r="BA950" s="164"/>
      <c r="BB950" s="164"/>
      <c r="BC950" s="164"/>
      <c r="BD950" s="164"/>
      <c r="BE950" s="164"/>
    </row>
    <row r="951" spans="1:57" x14ac:dyDescent="0.25">
      <c r="A951" s="126" t="s">
        <v>26</v>
      </c>
      <c r="B951" s="126"/>
      <c r="C951" s="126"/>
      <c r="D951" s="126" t="s">
        <v>27</v>
      </c>
      <c r="E951" s="126"/>
      <c r="F951" s="127">
        <v>1</v>
      </c>
      <c r="G951" s="128" t="s">
        <v>1565</v>
      </c>
      <c r="H951" s="129">
        <v>2</v>
      </c>
      <c r="I951" s="130">
        <v>21</v>
      </c>
      <c r="J951" s="130">
        <v>18</v>
      </c>
      <c r="K951" s="130"/>
      <c r="L951" s="131">
        <v>0</v>
      </c>
      <c r="M951" s="165" t="s">
        <v>1484</v>
      </c>
      <c r="N951" s="162">
        <v>75</v>
      </c>
      <c r="O951" s="162" t="s">
        <v>1566</v>
      </c>
      <c r="P951" s="132" t="s">
        <v>1567</v>
      </c>
      <c r="Q951" s="163" t="str">
        <f>MaBM</f>
        <v>LLNL</v>
      </c>
      <c r="R951" s="163" t="str">
        <f>MaKhoa</f>
        <v>LLCT</v>
      </c>
      <c r="S951" s="125" t="str">
        <f t="shared" si="18"/>
        <v>LLCT-LLNL</v>
      </c>
      <c r="T951" s="164" t="s">
        <v>20</v>
      </c>
      <c r="U951" s="164" t="s">
        <v>20</v>
      </c>
      <c r="V951" s="164" t="s">
        <v>20</v>
      </c>
      <c r="W951" s="164" t="s">
        <v>20</v>
      </c>
      <c r="X951" s="164" t="s">
        <v>20</v>
      </c>
      <c r="Y951" s="164" t="s">
        <v>20</v>
      </c>
      <c r="Z951" s="164" t="s">
        <v>20</v>
      </c>
      <c r="AA951" s="164" t="s">
        <v>20</v>
      </c>
      <c r="AB951" s="164" t="s">
        <v>20</v>
      </c>
      <c r="AC951" s="164" t="s">
        <v>20</v>
      </c>
      <c r="AD951" s="164" t="s">
        <v>20</v>
      </c>
      <c r="AE951" s="164" t="s">
        <v>20</v>
      </c>
      <c r="AF951" s="164" t="s">
        <v>20</v>
      </c>
      <c r="AG951" s="164" t="s">
        <v>20</v>
      </c>
      <c r="AH951" s="164" t="s">
        <v>20</v>
      </c>
      <c r="AI951" s="164" t="s">
        <v>20</v>
      </c>
      <c r="AJ951" s="164" t="s">
        <v>20</v>
      </c>
      <c r="AK951" s="164" t="s">
        <v>20</v>
      </c>
      <c r="AL951" s="164" t="s">
        <v>20</v>
      </c>
      <c r="AM951" s="164"/>
      <c r="AN951" s="164" t="s">
        <v>20</v>
      </c>
      <c r="AO951" s="164" t="s">
        <v>20</v>
      </c>
      <c r="AP951" s="164" t="s">
        <v>20</v>
      </c>
      <c r="AQ951" s="164"/>
      <c r="AR951" s="164" t="s">
        <v>20</v>
      </c>
      <c r="AS951" s="164"/>
      <c r="AT951" s="164" t="s">
        <v>20</v>
      </c>
      <c r="AU951" s="164" t="s">
        <v>20</v>
      </c>
      <c r="AV951" s="164" t="s">
        <v>20</v>
      </c>
      <c r="AW951" s="164" t="s">
        <v>20</v>
      </c>
      <c r="AX951" s="164" t="s">
        <v>20</v>
      </c>
      <c r="AY951" s="164" t="s">
        <v>20</v>
      </c>
      <c r="AZ951" s="164" t="s">
        <v>20</v>
      </c>
      <c r="BA951" s="164" t="s">
        <v>20</v>
      </c>
      <c r="BB951" s="164" t="s">
        <v>20</v>
      </c>
      <c r="BC951" s="164" t="s">
        <v>20</v>
      </c>
      <c r="BD951" s="164" t="s">
        <v>20</v>
      </c>
      <c r="BE951" s="164"/>
    </row>
    <row r="952" spans="1:57" x14ac:dyDescent="0.25">
      <c r="A952" s="126" t="s">
        <v>30</v>
      </c>
      <c r="B952" s="126"/>
      <c r="C952" s="126"/>
      <c r="D952" s="126" t="s">
        <v>31</v>
      </c>
      <c r="E952" s="126"/>
      <c r="F952" s="127">
        <v>2</v>
      </c>
      <c r="G952" s="128" t="s">
        <v>1568</v>
      </c>
      <c r="H952" s="129">
        <v>3</v>
      </c>
      <c r="I952" s="130">
        <v>30</v>
      </c>
      <c r="J952" s="130">
        <v>30</v>
      </c>
      <c r="K952" s="130"/>
      <c r="L952" s="131">
        <v>0</v>
      </c>
      <c r="M952" s="165" t="s">
        <v>1484</v>
      </c>
      <c r="N952" s="162">
        <v>90</v>
      </c>
      <c r="O952" s="162" t="s">
        <v>1566</v>
      </c>
      <c r="P952" s="132" t="s">
        <v>1567</v>
      </c>
      <c r="Q952" s="163" t="str">
        <f>MaBM</f>
        <v>LLNL</v>
      </c>
      <c r="R952" s="163" t="str">
        <f>MaKhoa</f>
        <v>LLCT</v>
      </c>
      <c r="S952" s="125" t="str">
        <f t="shared" si="18"/>
        <v>LLCT-LLNL</v>
      </c>
      <c r="T952" s="164" t="s">
        <v>20</v>
      </c>
      <c r="U952" s="164" t="s">
        <v>20</v>
      </c>
      <c r="V952" s="164" t="s">
        <v>20</v>
      </c>
      <c r="W952" s="164" t="s">
        <v>20</v>
      </c>
      <c r="X952" s="164" t="s">
        <v>20</v>
      </c>
      <c r="Y952" s="164" t="s">
        <v>20</v>
      </c>
      <c r="Z952" s="164" t="s">
        <v>20</v>
      </c>
      <c r="AA952" s="164" t="s">
        <v>20</v>
      </c>
      <c r="AB952" s="164" t="s">
        <v>20</v>
      </c>
      <c r="AC952" s="164" t="s">
        <v>20</v>
      </c>
      <c r="AD952" s="164" t="s">
        <v>20</v>
      </c>
      <c r="AE952" s="164" t="s">
        <v>20</v>
      </c>
      <c r="AF952" s="164" t="s">
        <v>20</v>
      </c>
      <c r="AG952" s="164" t="s">
        <v>20</v>
      </c>
      <c r="AH952" s="164" t="s">
        <v>20</v>
      </c>
      <c r="AI952" s="164" t="s">
        <v>20</v>
      </c>
      <c r="AJ952" s="164" t="s">
        <v>20</v>
      </c>
      <c r="AK952" s="164" t="s">
        <v>20</v>
      </c>
      <c r="AL952" s="164" t="s">
        <v>20</v>
      </c>
      <c r="AM952" s="164"/>
      <c r="AN952" s="164" t="s">
        <v>20</v>
      </c>
      <c r="AO952" s="164" t="s">
        <v>20</v>
      </c>
      <c r="AP952" s="164" t="s">
        <v>20</v>
      </c>
      <c r="AQ952" s="164"/>
      <c r="AR952" s="164" t="s">
        <v>20</v>
      </c>
      <c r="AS952" s="164"/>
      <c r="AT952" s="164" t="s">
        <v>20</v>
      </c>
      <c r="AU952" s="164" t="s">
        <v>20</v>
      </c>
      <c r="AV952" s="164" t="s">
        <v>20</v>
      </c>
      <c r="AW952" s="164" t="s">
        <v>20</v>
      </c>
      <c r="AX952" s="164" t="s">
        <v>20</v>
      </c>
      <c r="AY952" s="164" t="s">
        <v>20</v>
      </c>
      <c r="AZ952" s="164" t="s">
        <v>20</v>
      </c>
      <c r="BA952" s="164" t="s">
        <v>20</v>
      </c>
      <c r="BB952" s="164" t="s">
        <v>20</v>
      </c>
      <c r="BC952" s="164" t="s">
        <v>20</v>
      </c>
      <c r="BD952" s="164" t="s">
        <v>20</v>
      </c>
      <c r="BE952" s="164"/>
    </row>
    <row r="953" spans="1:57" x14ac:dyDescent="0.25">
      <c r="A953" s="126" t="s">
        <v>39</v>
      </c>
      <c r="B953" s="126"/>
      <c r="C953" s="126"/>
      <c r="D953" s="126" t="s">
        <v>40</v>
      </c>
      <c r="E953" s="126"/>
      <c r="F953" s="127">
        <v>6</v>
      </c>
      <c r="G953" s="128" t="s">
        <v>41</v>
      </c>
      <c r="H953" s="129">
        <v>2</v>
      </c>
      <c r="I953" s="130">
        <v>30</v>
      </c>
      <c r="J953" s="130"/>
      <c r="K953" s="130"/>
      <c r="L953" s="131">
        <v>0</v>
      </c>
      <c r="M953" s="165" t="s">
        <v>1484</v>
      </c>
      <c r="N953" s="162">
        <v>75</v>
      </c>
      <c r="O953" s="162" t="s">
        <v>1572</v>
      </c>
      <c r="P953" s="132" t="s">
        <v>1567</v>
      </c>
      <c r="Q953" s="163" t="str">
        <f>MaBM</f>
        <v>LLPL</v>
      </c>
      <c r="R953" s="163" t="str">
        <f>MaKhoa</f>
        <v>LLCT</v>
      </c>
      <c r="S953" s="125" t="str">
        <f t="shared" si="18"/>
        <v>LLCT-LLPL</v>
      </c>
      <c r="T953" s="164" t="s">
        <v>20</v>
      </c>
      <c r="U953" s="164" t="s">
        <v>20</v>
      </c>
      <c r="V953" s="164" t="s">
        <v>20</v>
      </c>
      <c r="W953" s="164" t="s">
        <v>20</v>
      </c>
      <c r="X953" s="164" t="s">
        <v>20</v>
      </c>
      <c r="Y953" s="164" t="s">
        <v>20</v>
      </c>
      <c r="Z953" s="164" t="s">
        <v>20</v>
      </c>
      <c r="AA953" s="164" t="s">
        <v>20</v>
      </c>
      <c r="AB953" s="164" t="s">
        <v>20</v>
      </c>
      <c r="AC953" s="164" t="s">
        <v>20</v>
      </c>
      <c r="AD953" s="164" t="s">
        <v>20</v>
      </c>
      <c r="AE953" s="164" t="s">
        <v>20</v>
      </c>
      <c r="AF953" s="164" t="s">
        <v>20</v>
      </c>
      <c r="AG953" s="164" t="s">
        <v>20</v>
      </c>
      <c r="AH953" s="164" t="s">
        <v>20</v>
      </c>
      <c r="AI953" s="164" t="s">
        <v>20</v>
      </c>
      <c r="AJ953" s="164" t="s">
        <v>20</v>
      </c>
      <c r="AK953" s="164" t="s">
        <v>20</v>
      </c>
      <c r="AL953" s="164" t="s">
        <v>20</v>
      </c>
      <c r="AM953" s="164"/>
      <c r="AN953" s="164" t="s">
        <v>20</v>
      </c>
      <c r="AO953" s="164" t="s">
        <v>20</v>
      </c>
      <c r="AP953" s="164" t="s">
        <v>20</v>
      </c>
      <c r="AQ953" s="164"/>
      <c r="AR953" s="164" t="s">
        <v>20</v>
      </c>
      <c r="AS953" s="164"/>
      <c r="AT953" s="164" t="s">
        <v>20</v>
      </c>
      <c r="AU953" s="164" t="s">
        <v>20</v>
      </c>
      <c r="AV953" s="164" t="s">
        <v>20</v>
      </c>
      <c r="AW953" s="164" t="s">
        <v>20</v>
      </c>
      <c r="AX953" s="164" t="s">
        <v>20</v>
      </c>
      <c r="AY953" s="164" t="s">
        <v>20</v>
      </c>
      <c r="AZ953" s="164" t="s">
        <v>20</v>
      </c>
      <c r="BA953" s="164" t="s">
        <v>20</v>
      </c>
      <c r="BB953" s="164" t="s">
        <v>20</v>
      </c>
      <c r="BC953" s="164" t="s">
        <v>20</v>
      </c>
      <c r="BD953" s="164" t="s">
        <v>20</v>
      </c>
      <c r="BE953" s="164"/>
    </row>
    <row r="954" spans="1:57" x14ac:dyDescent="0.25">
      <c r="A954" s="126" t="s">
        <v>33</v>
      </c>
      <c r="B954" s="126" t="s">
        <v>33</v>
      </c>
      <c r="C954" s="126" t="s">
        <v>33</v>
      </c>
      <c r="D954" s="126"/>
      <c r="E954" s="126"/>
      <c r="F954" s="127">
        <v>4</v>
      </c>
      <c r="G954" s="128" t="s">
        <v>35</v>
      </c>
      <c r="H954" s="129">
        <v>2</v>
      </c>
      <c r="I954" s="130">
        <v>21</v>
      </c>
      <c r="J954" s="130">
        <v>18</v>
      </c>
      <c r="K954" s="130"/>
      <c r="L954" s="131">
        <v>0</v>
      </c>
      <c r="M954" s="165" t="s">
        <v>1484</v>
      </c>
      <c r="N954" s="162">
        <v>90</v>
      </c>
      <c r="O954" s="162" t="s">
        <v>35</v>
      </c>
      <c r="P954" s="132" t="s">
        <v>1567</v>
      </c>
      <c r="Q954" s="163" t="str">
        <f>MaBM</f>
        <v>LLTT</v>
      </c>
      <c r="R954" s="163" t="str">
        <f>MaKhoa</f>
        <v>LLCT</v>
      </c>
      <c r="S954" s="125" t="str">
        <f t="shared" si="18"/>
        <v>LLCT-LLTT</v>
      </c>
      <c r="T954" s="164" t="s">
        <v>20</v>
      </c>
      <c r="U954" s="164" t="s">
        <v>20</v>
      </c>
      <c r="V954" s="164" t="s">
        <v>20</v>
      </c>
      <c r="W954" s="164" t="s">
        <v>20</v>
      </c>
      <c r="X954" s="164" t="s">
        <v>20</v>
      </c>
      <c r="Y954" s="164" t="s">
        <v>20</v>
      </c>
      <c r="Z954" s="164" t="s">
        <v>20</v>
      </c>
      <c r="AA954" s="164" t="s">
        <v>20</v>
      </c>
      <c r="AB954" s="164" t="s">
        <v>20</v>
      </c>
      <c r="AC954" s="164" t="s">
        <v>20</v>
      </c>
      <c r="AD954" s="164" t="s">
        <v>20</v>
      </c>
      <c r="AE954" s="164" t="s">
        <v>20</v>
      </c>
      <c r="AF954" s="164" t="s">
        <v>20</v>
      </c>
      <c r="AG954" s="164" t="s">
        <v>20</v>
      </c>
      <c r="AH954" s="164" t="s">
        <v>20</v>
      </c>
      <c r="AI954" s="164" t="s">
        <v>20</v>
      </c>
      <c r="AJ954" s="164" t="s">
        <v>20</v>
      </c>
      <c r="AK954" s="164" t="s">
        <v>20</v>
      </c>
      <c r="AL954" s="164" t="s">
        <v>20</v>
      </c>
      <c r="AM954" s="164"/>
      <c r="AN954" s="164"/>
      <c r="AO954" s="164"/>
      <c r="AP954" s="164"/>
      <c r="AQ954" s="164"/>
      <c r="AR954" s="164"/>
      <c r="AS954" s="164"/>
      <c r="AT954" s="164"/>
      <c r="AU954" s="164"/>
      <c r="AV954" s="164"/>
      <c r="AW954" s="164"/>
      <c r="AX954" s="164"/>
      <c r="AY954" s="164"/>
      <c r="AZ954" s="164"/>
      <c r="BA954" s="164"/>
      <c r="BB954" s="164"/>
      <c r="BC954" s="164"/>
      <c r="BD954" s="164"/>
      <c r="BE954" s="164"/>
    </row>
    <row r="955" spans="1:57" x14ac:dyDescent="0.25">
      <c r="A955" s="126"/>
      <c r="B955" s="126"/>
      <c r="C955" s="126"/>
      <c r="D955" s="126" t="s">
        <v>34</v>
      </c>
      <c r="E955" s="126" t="s">
        <v>34</v>
      </c>
      <c r="F955" s="127">
        <v>4</v>
      </c>
      <c r="G955" s="128" t="s">
        <v>35</v>
      </c>
      <c r="H955" s="129">
        <v>2</v>
      </c>
      <c r="I955" s="130">
        <v>21</v>
      </c>
      <c r="J955" s="130">
        <v>18</v>
      </c>
      <c r="K955" s="130"/>
      <c r="L955" s="131">
        <v>0</v>
      </c>
      <c r="M955" s="165" t="s">
        <v>1484</v>
      </c>
      <c r="N955" s="162">
        <v>75</v>
      </c>
      <c r="O955" s="162" t="s">
        <v>35</v>
      </c>
      <c r="P955" s="132" t="s">
        <v>1567</v>
      </c>
      <c r="Q955" s="163" t="str">
        <f>MaBM</f>
        <v>LLTT</v>
      </c>
      <c r="R955" s="163" t="str">
        <f>MaKhoa</f>
        <v>LLCT</v>
      </c>
      <c r="S955" s="125" t="str">
        <f>+R955&amp;"-"&amp;Q955</f>
        <v>LLCT-LLTT</v>
      </c>
      <c r="T955" s="164"/>
      <c r="U955" s="164"/>
      <c r="V955" s="164"/>
      <c r="W955" s="164"/>
      <c r="X955" s="164"/>
      <c r="Y955" s="164"/>
      <c r="Z955" s="164"/>
      <c r="AA955" s="164"/>
      <c r="AB955" s="164"/>
      <c r="AC955" s="164"/>
      <c r="AD955" s="164"/>
      <c r="AE955" s="164"/>
      <c r="AF955" s="164"/>
      <c r="AG955" s="164"/>
      <c r="AH955" s="164"/>
      <c r="AI955" s="164"/>
      <c r="AJ955" s="164"/>
      <c r="AK955" s="164"/>
      <c r="AL955" s="164"/>
      <c r="AM955" s="164"/>
      <c r="AN955" s="164" t="s">
        <v>20</v>
      </c>
      <c r="AO955" s="164" t="s">
        <v>20</v>
      </c>
      <c r="AP955" s="164" t="s">
        <v>20</v>
      </c>
      <c r="AQ955" s="164"/>
      <c r="AR955" s="164" t="s">
        <v>20</v>
      </c>
      <c r="AS955" s="164"/>
      <c r="AT955" s="164" t="s">
        <v>20</v>
      </c>
      <c r="AU955" s="164" t="s">
        <v>20</v>
      </c>
      <c r="AV955" s="164" t="s">
        <v>20</v>
      </c>
      <c r="AW955" s="164" t="s">
        <v>20</v>
      </c>
      <c r="AX955" s="164" t="s">
        <v>20</v>
      </c>
      <c r="AY955" s="164" t="s">
        <v>20</v>
      </c>
      <c r="AZ955" s="164" t="s">
        <v>20</v>
      </c>
      <c r="BA955" s="164" t="s">
        <v>20</v>
      </c>
      <c r="BB955" s="164" t="s">
        <v>20</v>
      </c>
      <c r="BC955" s="164" t="s">
        <v>20</v>
      </c>
      <c r="BD955" s="164" t="s">
        <v>20</v>
      </c>
      <c r="BE955" s="164"/>
    </row>
    <row r="956" spans="1:57" x14ac:dyDescent="0.25">
      <c r="A956" s="126" t="s">
        <v>127</v>
      </c>
      <c r="B956" s="126" t="s">
        <v>127</v>
      </c>
      <c r="C956" s="126"/>
      <c r="D956" s="126" t="s">
        <v>128</v>
      </c>
      <c r="E956" s="126"/>
      <c r="F956" s="127">
        <v>47</v>
      </c>
      <c r="G956" s="128" t="s">
        <v>129</v>
      </c>
      <c r="H956" s="129">
        <v>2</v>
      </c>
      <c r="I956" s="130">
        <v>30</v>
      </c>
      <c r="J956" s="130"/>
      <c r="K956" s="130"/>
      <c r="L956" s="131">
        <v>0</v>
      </c>
      <c r="M956" s="165" t="s">
        <v>1484</v>
      </c>
      <c r="N956" s="162">
        <v>75</v>
      </c>
      <c r="O956" s="162" t="s">
        <v>35</v>
      </c>
      <c r="P956" s="132" t="s">
        <v>1567</v>
      </c>
      <c r="Q956" s="163" t="str">
        <f>MaBM</f>
        <v>LLTT</v>
      </c>
      <c r="R956" s="163" t="str">
        <f>MaKhoa</f>
        <v>LLCT</v>
      </c>
      <c r="S956" s="125" t="str">
        <f t="shared" si="18"/>
        <v>LLCT-LLTT</v>
      </c>
      <c r="T956" s="164"/>
      <c r="U956" s="164"/>
      <c r="V956" s="164"/>
      <c r="W956" s="164"/>
      <c r="X956" s="164"/>
      <c r="Y956" s="164"/>
      <c r="Z956" s="164"/>
      <c r="AA956" s="164"/>
      <c r="AB956" s="164"/>
      <c r="AC956" s="164"/>
      <c r="AD956" s="164"/>
      <c r="AE956" s="164"/>
      <c r="AF956" s="164"/>
      <c r="AG956" s="164" t="s">
        <v>21</v>
      </c>
      <c r="AH956" s="164"/>
      <c r="AI956" s="164"/>
      <c r="AJ956" s="164"/>
      <c r="AK956" s="164"/>
      <c r="AL956" s="164"/>
      <c r="AM956" s="164"/>
      <c r="AN956" s="164"/>
      <c r="AO956" s="164"/>
      <c r="AP956" s="164"/>
      <c r="AQ956" s="164"/>
      <c r="AR956" s="164"/>
      <c r="AS956" s="164"/>
      <c r="AT956" s="164"/>
      <c r="AU956" s="164"/>
      <c r="AV956" s="164"/>
      <c r="AW956" s="164"/>
      <c r="AX956" s="164"/>
      <c r="AY956" s="164"/>
      <c r="AZ956" s="164" t="s">
        <v>21</v>
      </c>
      <c r="BA956" s="164"/>
      <c r="BB956" s="164"/>
      <c r="BC956" s="164"/>
      <c r="BD956" s="164"/>
      <c r="BE956" s="164"/>
    </row>
    <row r="957" spans="1:57" x14ac:dyDescent="0.25">
      <c r="A957" s="126" t="s">
        <v>94</v>
      </c>
      <c r="B957" s="126"/>
      <c r="C957" s="126" t="s">
        <v>94</v>
      </c>
      <c r="D957" s="126" t="s">
        <v>95</v>
      </c>
      <c r="E957" s="126" t="s">
        <v>95</v>
      </c>
      <c r="F957" s="127">
        <v>30</v>
      </c>
      <c r="G957" s="128" t="s">
        <v>96</v>
      </c>
      <c r="H957" s="129">
        <v>3</v>
      </c>
      <c r="I957" s="130">
        <v>45</v>
      </c>
      <c r="J957" s="130"/>
      <c r="K957" s="130"/>
      <c r="L957" s="131">
        <v>0</v>
      </c>
      <c r="M957" s="165"/>
      <c r="N957" s="162">
        <v>60</v>
      </c>
      <c r="O957" s="162" t="s">
        <v>1583</v>
      </c>
      <c r="P957" s="132" t="s">
        <v>1584</v>
      </c>
      <c r="Q957" s="163" t="str">
        <f>MaBM</f>
        <v>QPAN</v>
      </c>
      <c r="R957" s="163" t="str">
        <f>MaKhoa</f>
        <v>QPAN</v>
      </c>
      <c r="S957" s="125" t="str">
        <f t="shared" si="18"/>
        <v>QPAN-QPAN</v>
      </c>
      <c r="T957" s="164" t="s">
        <v>20</v>
      </c>
      <c r="U957" s="164" t="s">
        <v>20</v>
      </c>
      <c r="V957" s="164" t="s">
        <v>20</v>
      </c>
      <c r="W957" s="164" t="s">
        <v>20</v>
      </c>
      <c r="X957" s="164" t="s">
        <v>20</v>
      </c>
      <c r="Y957" s="164" t="s">
        <v>20</v>
      </c>
      <c r="Z957" s="164" t="s">
        <v>20</v>
      </c>
      <c r="AA957" s="164" t="s">
        <v>20</v>
      </c>
      <c r="AB957" s="164" t="s">
        <v>20</v>
      </c>
      <c r="AC957" s="164" t="s">
        <v>20</v>
      </c>
      <c r="AD957" s="164" t="s">
        <v>20</v>
      </c>
      <c r="AE957" s="164" t="s">
        <v>20</v>
      </c>
      <c r="AF957" s="164" t="s">
        <v>20</v>
      </c>
      <c r="AG957" s="164" t="s">
        <v>20</v>
      </c>
      <c r="AH957" s="164" t="s">
        <v>20</v>
      </c>
      <c r="AI957" s="164" t="s">
        <v>20</v>
      </c>
      <c r="AJ957" s="164" t="s">
        <v>20</v>
      </c>
      <c r="AK957" s="164" t="s">
        <v>20</v>
      </c>
      <c r="AL957" s="164" t="s">
        <v>20</v>
      </c>
      <c r="AM957" s="164"/>
      <c r="AN957" s="164" t="s">
        <v>20</v>
      </c>
      <c r="AO957" s="164" t="s">
        <v>20</v>
      </c>
      <c r="AP957" s="164" t="s">
        <v>20</v>
      </c>
      <c r="AQ957" s="164"/>
      <c r="AR957" s="164" t="s">
        <v>20</v>
      </c>
      <c r="AS957" s="164"/>
      <c r="AT957" s="164" t="s">
        <v>20</v>
      </c>
      <c r="AU957" s="164" t="s">
        <v>20</v>
      </c>
      <c r="AV957" s="164" t="s">
        <v>20</v>
      </c>
      <c r="AW957" s="164" t="s">
        <v>20</v>
      </c>
      <c r="AX957" s="164" t="s">
        <v>20</v>
      </c>
      <c r="AY957" s="164" t="s">
        <v>20</v>
      </c>
      <c r="AZ957" s="164" t="s">
        <v>20</v>
      </c>
      <c r="BA957" s="164" t="s">
        <v>20</v>
      </c>
      <c r="BB957" s="164" t="s">
        <v>20</v>
      </c>
      <c r="BC957" s="164" t="s">
        <v>20</v>
      </c>
      <c r="BD957" s="164" t="s">
        <v>20</v>
      </c>
      <c r="BE957" s="164"/>
    </row>
    <row r="958" spans="1:57" x14ac:dyDescent="0.25">
      <c r="A958" s="126" t="s">
        <v>97</v>
      </c>
      <c r="B958" s="126"/>
      <c r="C958" s="126" t="s">
        <v>97</v>
      </c>
      <c r="D958" s="126" t="s">
        <v>1585</v>
      </c>
      <c r="E958" s="126" t="s">
        <v>1585</v>
      </c>
      <c r="F958" s="127">
        <v>31</v>
      </c>
      <c r="G958" s="128" t="s">
        <v>98</v>
      </c>
      <c r="H958" s="129">
        <v>2</v>
      </c>
      <c r="I958" s="130">
        <v>30</v>
      </c>
      <c r="J958" s="130"/>
      <c r="K958" s="130"/>
      <c r="L958" s="131">
        <v>0</v>
      </c>
      <c r="M958" s="165"/>
      <c r="N958" s="162">
        <v>60</v>
      </c>
      <c r="O958" s="162" t="s">
        <v>1583</v>
      </c>
      <c r="P958" s="132" t="s">
        <v>1584</v>
      </c>
      <c r="Q958" s="163" t="str">
        <f>MaBM</f>
        <v>QPAN</v>
      </c>
      <c r="R958" s="163" t="str">
        <f>MaKhoa</f>
        <v>QPAN</v>
      </c>
      <c r="S958" s="125" t="str">
        <f t="shared" si="18"/>
        <v>QPAN-QPAN</v>
      </c>
      <c r="T958" s="164" t="s">
        <v>20</v>
      </c>
      <c r="U958" s="164" t="s">
        <v>20</v>
      </c>
      <c r="V958" s="164" t="s">
        <v>20</v>
      </c>
      <c r="W958" s="164" t="s">
        <v>20</v>
      </c>
      <c r="X958" s="164" t="s">
        <v>20</v>
      </c>
      <c r="Y958" s="164" t="s">
        <v>20</v>
      </c>
      <c r="Z958" s="164" t="s">
        <v>20</v>
      </c>
      <c r="AA958" s="164" t="s">
        <v>20</v>
      </c>
      <c r="AB958" s="164" t="s">
        <v>20</v>
      </c>
      <c r="AC958" s="164" t="s">
        <v>20</v>
      </c>
      <c r="AD958" s="164" t="s">
        <v>20</v>
      </c>
      <c r="AE958" s="164" t="s">
        <v>20</v>
      </c>
      <c r="AF958" s="164" t="s">
        <v>20</v>
      </c>
      <c r="AG958" s="164" t="s">
        <v>20</v>
      </c>
      <c r="AH958" s="164" t="s">
        <v>20</v>
      </c>
      <c r="AI958" s="164" t="s">
        <v>20</v>
      </c>
      <c r="AJ958" s="164" t="s">
        <v>20</v>
      </c>
      <c r="AK958" s="164" t="s">
        <v>20</v>
      </c>
      <c r="AL958" s="164" t="s">
        <v>20</v>
      </c>
      <c r="AM958" s="164"/>
      <c r="AN958" s="164" t="s">
        <v>20</v>
      </c>
      <c r="AO958" s="164" t="s">
        <v>20</v>
      </c>
      <c r="AP958" s="164" t="s">
        <v>20</v>
      </c>
      <c r="AQ958" s="164"/>
      <c r="AR958" s="164" t="s">
        <v>20</v>
      </c>
      <c r="AS958" s="164"/>
      <c r="AT958" s="164" t="s">
        <v>20</v>
      </c>
      <c r="AU958" s="164" t="s">
        <v>20</v>
      </c>
      <c r="AV958" s="164" t="s">
        <v>20</v>
      </c>
      <c r="AW958" s="164" t="s">
        <v>20</v>
      </c>
      <c r="AX958" s="164" t="s">
        <v>20</v>
      </c>
      <c r="AY958" s="164" t="s">
        <v>20</v>
      </c>
      <c r="AZ958" s="164" t="s">
        <v>20</v>
      </c>
      <c r="BA958" s="164" t="s">
        <v>20</v>
      </c>
      <c r="BB958" s="164" t="s">
        <v>20</v>
      </c>
      <c r="BC958" s="164" t="s">
        <v>20</v>
      </c>
      <c r="BD958" s="164" t="s">
        <v>20</v>
      </c>
      <c r="BE958" s="164"/>
    </row>
    <row r="959" spans="1:57" ht="25.5" x14ac:dyDescent="0.25">
      <c r="A959" s="126" t="s">
        <v>99</v>
      </c>
      <c r="B959" s="126"/>
      <c r="C959" s="126"/>
      <c r="D959" s="126" t="s">
        <v>100</v>
      </c>
      <c r="E959" s="126"/>
      <c r="F959" s="127">
        <v>32</v>
      </c>
      <c r="G959" s="128" t="s">
        <v>101</v>
      </c>
      <c r="H959" s="129">
        <v>3</v>
      </c>
      <c r="I959" s="130">
        <v>15</v>
      </c>
      <c r="J959" s="130">
        <v>60</v>
      </c>
      <c r="K959" s="130"/>
      <c r="L959" s="131">
        <v>0</v>
      </c>
      <c r="M959" s="161" t="s">
        <v>2</v>
      </c>
      <c r="N959" s="162"/>
      <c r="O959" s="162" t="s">
        <v>1583</v>
      </c>
      <c r="P959" s="132" t="s">
        <v>1584</v>
      </c>
      <c r="Q959" s="163" t="str">
        <f>MaBM</f>
        <v>QPAN</v>
      </c>
      <c r="R959" s="163" t="str">
        <f>MaKhoa</f>
        <v>QPAN</v>
      </c>
      <c r="S959" s="125" t="str">
        <f t="shared" si="18"/>
        <v>QPAN-QPAN</v>
      </c>
      <c r="T959" s="164" t="s">
        <v>20</v>
      </c>
      <c r="U959" s="164" t="s">
        <v>20</v>
      </c>
      <c r="V959" s="164" t="s">
        <v>20</v>
      </c>
      <c r="W959" s="164" t="s">
        <v>20</v>
      </c>
      <c r="X959" s="164" t="s">
        <v>20</v>
      </c>
      <c r="Y959" s="164" t="s">
        <v>20</v>
      </c>
      <c r="Z959" s="164" t="s">
        <v>20</v>
      </c>
      <c r="AA959" s="164" t="s">
        <v>20</v>
      </c>
      <c r="AB959" s="164" t="s">
        <v>20</v>
      </c>
      <c r="AC959" s="164" t="s">
        <v>20</v>
      </c>
      <c r="AD959" s="164" t="s">
        <v>20</v>
      </c>
      <c r="AE959" s="164" t="s">
        <v>20</v>
      </c>
      <c r="AF959" s="164" t="s">
        <v>20</v>
      </c>
      <c r="AG959" s="164" t="s">
        <v>20</v>
      </c>
      <c r="AH959" s="164" t="s">
        <v>20</v>
      </c>
      <c r="AI959" s="164" t="s">
        <v>20</v>
      </c>
      <c r="AJ959" s="164" t="s">
        <v>20</v>
      </c>
      <c r="AK959" s="164" t="s">
        <v>20</v>
      </c>
      <c r="AL959" s="164" t="s">
        <v>20</v>
      </c>
      <c r="AM959" s="164"/>
      <c r="AN959" s="164" t="s">
        <v>20</v>
      </c>
      <c r="AO959" s="164" t="s">
        <v>20</v>
      </c>
      <c r="AP959" s="164" t="s">
        <v>20</v>
      </c>
      <c r="AQ959" s="164"/>
      <c r="AR959" s="164" t="s">
        <v>20</v>
      </c>
      <c r="AS959" s="164"/>
      <c r="AT959" s="164" t="s">
        <v>20</v>
      </c>
      <c r="AU959" s="164" t="s">
        <v>20</v>
      </c>
      <c r="AV959" s="164" t="s">
        <v>20</v>
      </c>
      <c r="AW959" s="164" t="s">
        <v>20</v>
      </c>
      <c r="AX959" s="164" t="s">
        <v>20</v>
      </c>
      <c r="AY959" s="164" t="s">
        <v>20</v>
      </c>
      <c r="AZ959" s="164" t="s">
        <v>20</v>
      </c>
      <c r="BA959" s="164" t="s">
        <v>20</v>
      </c>
      <c r="BB959" s="164" t="s">
        <v>20</v>
      </c>
      <c r="BC959" s="164" t="s">
        <v>20</v>
      </c>
      <c r="BD959" s="164" t="s">
        <v>20</v>
      </c>
      <c r="BE959" s="164"/>
    </row>
    <row r="960" spans="1:57" x14ac:dyDescent="0.25">
      <c r="A960" s="126" t="s">
        <v>1740</v>
      </c>
      <c r="B960" s="126"/>
      <c r="C960" s="126"/>
      <c r="D960" s="126"/>
      <c r="E960" s="126"/>
      <c r="F960" s="127">
        <v>560</v>
      </c>
      <c r="G960" s="128" t="s">
        <v>1741</v>
      </c>
      <c r="H960" s="129">
        <v>2</v>
      </c>
      <c r="I960" s="130">
        <v>30</v>
      </c>
      <c r="J960" s="130"/>
      <c r="K960" s="130"/>
      <c r="L960" s="131">
        <v>0</v>
      </c>
      <c r="M960" s="162"/>
      <c r="N960" s="162"/>
      <c r="O960" s="162"/>
      <c r="P960" s="132" t="s">
        <v>29</v>
      </c>
      <c r="Q960" s="163" t="str">
        <f>MaBM</f>
        <v/>
      </c>
      <c r="R960" s="163" t="str">
        <f>MaKhoa</f>
        <v/>
      </c>
      <c r="S960" s="125" t="str">
        <f t="shared" si="18"/>
        <v>-</v>
      </c>
      <c r="T960" s="164"/>
      <c r="U960" s="164"/>
      <c r="V960" s="164"/>
      <c r="W960" s="164"/>
      <c r="X960" s="164"/>
      <c r="Y960" s="164"/>
      <c r="Z960" s="164"/>
      <c r="AA960" s="164"/>
      <c r="AB960" s="164"/>
      <c r="AC960" s="164"/>
      <c r="AD960" s="164"/>
      <c r="AE960" s="164"/>
      <c r="AF960" s="164"/>
      <c r="AG960" s="164"/>
      <c r="AH960" s="164"/>
      <c r="AI960" s="164"/>
      <c r="AJ960" s="164"/>
      <c r="AK960" s="164"/>
      <c r="AL960" s="164"/>
      <c r="AM960" s="164"/>
      <c r="AN960" s="164"/>
      <c r="AO960" s="164"/>
      <c r="AP960" s="164"/>
      <c r="AQ960" s="164"/>
      <c r="AR960" s="164"/>
      <c r="AS960" s="164"/>
      <c r="AT960" s="164"/>
      <c r="AU960" s="164"/>
      <c r="AV960" s="164"/>
      <c r="AW960" s="164"/>
      <c r="AX960" s="164"/>
      <c r="AY960" s="164"/>
      <c r="AZ960" s="164"/>
      <c r="BA960" s="164"/>
      <c r="BB960" s="164"/>
      <c r="BC960" s="164"/>
      <c r="BD960" s="164"/>
      <c r="BE960" s="164"/>
    </row>
    <row r="961" spans="1:57" x14ac:dyDescent="0.25">
      <c r="A961" s="126" t="s">
        <v>3201</v>
      </c>
      <c r="B961" s="126"/>
      <c r="C961" s="126"/>
      <c r="D961" s="126"/>
      <c r="E961" s="126"/>
      <c r="F961" s="127"/>
      <c r="G961" s="128" t="s">
        <v>2533</v>
      </c>
      <c r="H961" s="129">
        <v>3</v>
      </c>
      <c r="I961" s="130">
        <v>30</v>
      </c>
      <c r="J961" s="130">
        <v>30</v>
      </c>
      <c r="K961" s="130"/>
      <c r="L961" s="131">
        <v>0</v>
      </c>
      <c r="M961" s="165" t="s">
        <v>1484</v>
      </c>
      <c r="N961" s="162">
        <v>60</v>
      </c>
      <c r="O961" s="162" t="s">
        <v>1573</v>
      </c>
      <c r="P961" s="132" t="s">
        <v>1574</v>
      </c>
      <c r="Q961" s="163" t="str">
        <f>MaBM</f>
        <v>CBNN</v>
      </c>
      <c r="R961" s="163" t="str">
        <f>MaKhoa</f>
        <v>KHCB</v>
      </c>
      <c r="S961" s="125" t="str">
        <f t="shared" ref="S961:S968" si="19">+R961&amp;"-"&amp;Q961</f>
        <v>KHCB-CBNN</v>
      </c>
      <c r="T961" s="164"/>
      <c r="U961" s="164"/>
      <c r="V961" s="164"/>
      <c r="W961" s="164" t="s">
        <v>20</v>
      </c>
      <c r="X961" s="164"/>
      <c r="Y961" s="164"/>
      <c r="Z961" s="164"/>
      <c r="AA961" s="164"/>
      <c r="AB961" s="164"/>
      <c r="AC961" s="164"/>
      <c r="AD961" s="164"/>
      <c r="AE961" s="164"/>
      <c r="AF961" s="164"/>
      <c r="AG961" s="164"/>
      <c r="AH961" s="164"/>
      <c r="AI961" s="164"/>
      <c r="AJ961" s="164"/>
      <c r="AK961" s="164"/>
      <c r="AL961" s="164"/>
      <c r="AM961" s="164"/>
      <c r="AN961" s="164"/>
      <c r="AO961" s="164"/>
      <c r="AP961" s="164"/>
      <c r="AQ961" s="164"/>
      <c r="AR961" s="164"/>
      <c r="AS961" s="164"/>
      <c r="AT961" s="164"/>
      <c r="AU961" s="164"/>
      <c r="AV961" s="164"/>
      <c r="AW961" s="164"/>
      <c r="AX961" s="164"/>
      <c r="AY961" s="164"/>
      <c r="AZ961" s="164"/>
      <c r="BA961" s="164"/>
      <c r="BB961" s="164"/>
      <c r="BC961" s="164"/>
      <c r="BD961" s="164"/>
      <c r="BE961" s="164"/>
    </row>
    <row r="962" spans="1:57" x14ac:dyDescent="0.25">
      <c r="A962" s="77" t="s">
        <v>3202</v>
      </c>
      <c r="B962" s="77"/>
      <c r="C962" s="77"/>
      <c r="D962" s="77"/>
      <c r="E962" s="77"/>
      <c r="F962" s="78"/>
      <c r="G962" s="128" t="s">
        <v>2533</v>
      </c>
      <c r="H962" s="129">
        <v>3</v>
      </c>
      <c r="I962" s="130">
        <v>30</v>
      </c>
      <c r="J962" s="130">
        <v>30</v>
      </c>
      <c r="K962" s="130"/>
      <c r="L962" s="131">
        <v>0</v>
      </c>
      <c r="M962" s="165" t="s">
        <v>1484</v>
      </c>
      <c r="N962" s="162">
        <v>60</v>
      </c>
      <c r="O962" s="162" t="s">
        <v>1573</v>
      </c>
      <c r="P962" s="132" t="s">
        <v>1574</v>
      </c>
      <c r="Q962" s="163" t="str">
        <f>MaBM</f>
        <v>CBNN</v>
      </c>
      <c r="R962" s="163" t="str">
        <f>MaKhoa</f>
        <v>KHCB</v>
      </c>
      <c r="S962" s="125" t="str">
        <f t="shared" si="19"/>
        <v>KHCB-CBNN</v>
      </c>
      <c r="T962" s="164"/>
      <c r="U962" s="164"/>
      <c r="V962" s="164"/>
      <c r="W962" s="164"/>
      <c r="X962" s="164" t="s">
        <v>20</v>
      </c>
      <c r="Y962" s="164"/>
      <c r="Z962" s="164"/>
      <c r="AA962" s="164"/>
      <c r="AB962" s="164"/>
      <c r="AC962" s="164"/>
      <c r="AD962" s="164"/>
      <c r="AE962" s="164"/>
      <c r="AF962" s="164"/>
      <c r="AG962" s="164"/>
      <c r="AH962" s="164"/>
      <c r="AI962" s="164"/>
      <c r="AJ962" s="164"/>
      <c r="AK962" s="164"/>
      <c r="AL962" s="164"/>
      <c r="AM962" s="164"/>
      <c r="AN962" s="164"/>
      <c r="AO962" s="164"/>
      <c r="AP962" s="164"/>
      <c r="AQ962" s="164"/>
      <c r="AR962" s="164"/>
      <c r="AS962" s="164"/>
      <c r="AT962" s="164"/>
      <c r="AU962" s="164"/>
      <c r="AV962" s="164"/>
      <c r="AW962" s="164"/>
      <c r="AX962" s="164"/>
      <c r="AY962" s="164"/>
      <c r="AZ962" s="164"/>
      <c r="BA962" s="164"/>
      <c r="BB962" s="164"/>
      <c r="BC962" s="164"/>
      <c r="BD962" s="164"/>
      <c r="BE962" s="164"/>
    </row>
    <row r="963" spans="1:57" x14ac:dyDescent="0.25">
      <c r="A963" s="181" t="s">
        <v>3203</v>
      </c>
      <c r="G963" s="128" t="s">
        <v>2533</v>
      </c>
      <c r="H963" s="129">
        <v>3</v>
      </c>
      <c r="I963" s="130">
        <v>30</v>
      </c>
      <c r="J963" s="130">
        <v>30</v>
      </c>
      <c r="K963" s="130"/>
      <c r="L963" s="131">
        <v>0</v>
      </c>
      <c r="M963" s="165" t="s">
        <v>1484</v>
      </c>
      <c r="N963" s="162">
        <v>60</v>
      </c>
      <c r="O963" s="162" t="s">
        <v>1573</v>
      </c>
      <c r="P963" s="132" t="s">
        <v>1574</v>
      </c>
      <c r="Q963" s="163" t="str">
        <f>MaBM</f>
        <v>CBNN</v>
      </c>
      <c r="R963" s="163" t="str">
        <f>MaKhoa</f>
        <v>KHCB</v>
      </c>
      <c r="S963" s="125" t="str">
        <f t="shared" si="19"/>
        <v>KHCB-CBNN</v>
      </c>
      <c r="Y963" s="187" t="s">
        <v>20</v>
      </c>
    </row>
    <row r="964" spans="1:57" x14ac:dyDescent="0.25">
      <c r="A964" s="181" t="s">
        <v>3204</v>
      </c>
      <c r="G964" s="128" t="s">
        <v>2533</v>
      </c>
      <c r="H964" s="129">
        <v>3</v>
      </c>
      <c r="I964" s="130">
        <v>30</v>
      </c>
      <c r="J964" s="130">
        <v>30</v>
      </c>
      <c r="K964" s="130"/>
      <c r="L964" s="131">
        <v>0</v>
      </c>
      <c r="M964" s="165" t="s">
        <v>1484</v>
      </c>
      <c r="N964" s="162">
        <v>60</v>
      </c>
      <c r="O964" s="162" t="s">
        <v>1573</v>
      </c>
      <c r="P964" s="132" t="s">
        <v>1574</v>
      </c>
      <c r="Q964" s="163" t="str">
        <f>MaBM</f>
        <v>CBNN</v>
      </c>
      <c r="R964" s="163" t="str">
        <f>MaKhoa</f>
        <v>KHCB</v>
      </c>
      <c r="S964" s="125" t="str">
        <f t="shared" si="19"/>
        <v>KHCB-CBNN</v>
      </c>
      <c r="AB964" s="187" t="s">
        <v>20</v>
      </c>
    </row>
    <row r="965" spans="1:57" x14ac:dyDescent="0.25">
      <c r="A965" s="181" t="s">
        <v>3205</v>
      </c>
      <c r="G965" s="128" t="s">
        <v>2533</v>
      </c>
      <c r="H965" s="129">
        <v>3</v>
      </c>
      <c r="I965" s="130">
        <v>30</v>
      </c>
      <c r="J965" s="130">
        <v>30</v>
      </c>
      <c r="K965" s="130"/>
      <c r="L965" s="131">
        <v>0</v>
      </c>
      <c r="M965" s="165" t="s">
        <v>1484</v>
      </c>
      <c r="N965" s="162">
        <v>60</v>
      </c>
      <c r="O965" s="162" t="s">
        <v>1573</v>
      </c>
      <c r="P965" s="132" t="s">
        <v>1574</v>
      </c>
      <c r="Q965" s="163" t="str">
        <f>MaBM</f>
        <v>CBNN</v>
      </c>
      <c r="R965" s="163" t="str">
        <f>MaKhoa</f>
        <v>KHCB</v>
      </c>
      <c r="S965" s="125" t="str">
        <f t="shared" si="19"/>
        <v>KHCB-CBNN</v>
      </c>
      <c r="T965" s="187" t="s">
        <v>20</v>
      </c>
    </row>
    <row r="966" spans="1:57" x14ac:dyDescent="0.25">
      <c r="A966" s="181" t="s">
        <v>3300</v>
      </c>
      <c r="G966" s="183" t="s">
        <v>3301</v>
      </c>
      <c r="H966" s="184">
        <v>3</v>
      </c>
      <c r="I966" s="130">
        <v>30</v>
      </c>
      <c r="J966" s="130">
        <v>30</v>
      </c>
      <c r="M966" s="165" t="s">
        <v>1484</v>
      </c>
      <c r="N966" s="162">
        <v>60</v>
      </c>
      <c r="O966" s="186" t="s">
        <v>1576</v>
      </c>
      <c r="P966" s="132" t="s">
        <v>1574</v>
      </c>
      <c r="Q966" s="163" t="str">
        <f>MaBM</f>
        <v>CBLY</v>
      </c>
      <c r="R966" s="163" t="str">
        <f>MaKhoa</f>
        <v>KHCB</v>
      </c>
      <c r="S966" s="125" t="str">
        <f t="shared" si="19"/>
        <v>KHCB-CBLY</v>
      </c>
    </row>
    <row r="967" spans="1:57" ht="18.75" x14ac:dyDescent="0.25">
      <c r="A967" s="314" t="s">
        <v>3302</v>
      </c>
      <c r="G967" s="183" t="s">
        <v>3301</v>
      </c>
      <c r="H967" s="184">
        <v>3</v>
      </c>
      <c r="I967" s="130">
        <v>30</v>
      </c>
      <c r="J967" s="130">
        <v>30</v>
      </c>
      <c r="M967" s="165" t="s">
        <v>1484</v>
      </c>
      <c r="N967" s="162">
        <v>60</v>
      </c>
      <c r="O967" s="186" t="s">
        <v>1576</v>
      </c>
      <c r="P967" s="132" t="s">
        <v>1574</v>
      </c>
      <c r="Q967" s="163" t="str">
        <f>MaBM</f>
        <v>CBLY</v>
      </c>
      <c r="R967" s="163" t="str">
        <f>MaKhoa</f>
        <v>KHCB</v>
      </c>
      <c r="S967" s="125" t="str">
        <f t="shared" si="19"/>
        <v>KHCB-CBLY</v>
      </c>
    </row>
    <row r="968" spans="1:57" x14ac:dyDescent="0.25">
      <c r="A968" s="181" t="s">
        <v>3303</v>
      </c>
      <c r="G968" s="183" t="s">
        <v>54</v>
      </c>
      <c r="H968" s="184">
        <v>3</v>
      </c>
      <c r="I968" s="130">
        <v>30</v>
      </c>
      <c r="J968" s="130">
        <v>30</v>
      </c>
      <c r="M968" s="165" t="s">
        <v>1484</v>
      </c>
      <c r="N968" s="162">
        <v>61</v>
      </c>
      <c r="O968" s="186" t="s">
        <v>1575</v>
      </c>
      <c r="P968" s="132" t="s">
        <v>1574</v>
      </c>
      <c r="Q968" s="163" t="str">
        <f>MaBM</f>
        <v>CBTO</v>
      </c>
      <c r="R968" s="163" t="str">
        <f>MaKhoa</f>
        <v>KHCB</v>
      </c>
      <c r="S968" s="125" t="str">
        <f t="shared" si="19"/>
        <v>KHCB-CBTO</v>
      </c>
    </row>
    <row r="969" spans="1:57" x14ac:dyDescent="0.2">
      <c r="A969" s="300" t="s">
        <v>3304</v>
      </c>
      <c r="G969" s="183" t="s">
        <v>3284</v>
      </c>
      <c r="M969" s="186" t="s">
        <v>1511</v>
      </c>
    </row>
    <row r="970" spans="1:57" x14ac:dyDescent="0.25">
      <c r="A970" s="181" t="s">
        <v>3305</v>
      </c>
      <c r="G970" s="183" t="s">
        <v>66</v>
      </c>
      <c r="M970" s="186" t="s">
        <v>1484</v>
      </c>
      <c r="P970" s="132" t="s">
        <v>1574</v>
      </c>
      <c r="Q970" s="163" t="s">
        <v>3306</v>
      </c>
      <c r="R970" s="163" t="str">
        <f>MaKhoa</f>
        <v>KHCB</v>
      </c>
      <c r="S970" s="125" t="str">
        <f t="shared" ref="S970" si="20">+R970&amp;"-"&amp;Q970</f>
        <v>KHCB-CBLH</v>
      </c>
    </row>
    <row r="971" spans="1:57" x14ac:dyDescent="0.25">
      <c r="A971" s="181" t="s">
        <v>3307</v>
      </c>
      <c r="G971" s="183" t="s">
        <v>3286</v>
      </c>
      <c r="M971" s="186" t="s">
        <v>1484</v>
      </c>
    </row>
    <row r="972" spans="1:57" x14ac:dyDescent="0.25">
      <c r="D972" t="s">
        <v>3309</v>
      </c>
      <c r="G972" s="183" t="s">
        <v>1271</v>
      </c>
      <c r="H972" s="184">
        <v>2</v>
      </c>
      <c r="M972" s="186" t="s">
        <v>2</v>
      </c>
    </row>
    <row r="973" spans="1:57" x14ac:dyDescent="0.2">
      <c r="A973" s="300" t="s">
        <v>3587</v>
      </c>
      <c r="G973" s="183" t="s">
        <v>43</v>
      </c>
      <c r="M973" s="186" t="s">
        <v>1484</v>
      </c>
    </row>
    <row r="974" spans="1:57" x14ac:dyDescent="0.25">
      <c r="A974" s="181" t="s">
        <v>3588</v>
      </c>
      <c r="G974" s="183" t="s">
        <v>56</v>
      </c>
      <c r="H974" s="184">
        <v>3</v>
      </c>
      <c r="M974" s="186" t="s">
        <v>1484</v>
      </c>
    </row>
    <row r="975" spans="1:57" x14ac:dyDescent="0.2">
      <c r="A975" s="300" t="s">
        <v>3586</v>
      </c>
      <c r="G975" s="183" t="s">
        <v>3591</v>
      </c>
      <c r="H975" s="184">
        <v>2</v>
      </c>
      <c r="M975" s="186" t="s">
        <v>1484</v>
      </c>
    </row>
    <row r="976" spans="1:57" x14ac:dyDescent="0.25">
      <c r="A976" s="181" t="s">
        <v>3585</v>
      </c>
      <c r="G976" s="183" t="s">
        <v>3592</v>
      </c>
      <c r="M976" s="186" t="s">
        <v>1511</v>
      </c>
    </row>
    <row r="977" spans="1:13" x14ac:dyDescent="0.25">
      <c r="A977" s="181" t="s">
        <v>3583</v>
      </c>
      <c r="G977" s="183" t="s">
        <v>412</v>
      </c>
      <c r="M977" s="186" t="s">
        <v>1484</v>
      </c>
    </row>
    <row r="978" spans="1:13" x14ac:dyDescent="0.25">
      <c r="A978" s="181" t="s">
        <v>3584</v>
      </c>
      <c r="G978" s="183" t="s">
        <v>3375</v>
      </c>
      <c r="M978" s="186" t="s">
        <v>1484</v>
      </c>
    </row>
    <row r="979" spans="1:13" x14ac:dyDescent="0.25">
      <c r="A979" s="181" t="s">
        <v>3589</v>
      </c>
      <c r="G979" s="183" t="s">
        <v>3301</v>
      </c>
      <c r="M979" s="186" t="s">
        <v>1484</v>
      </c>
    </row>
    <row r="980" spans="1:13" x14ac:dyDescent="0.25">
      <c r="A980" s="181" t="s">
        <v>3807</v>
      </c>
      <c r="G980" s="183" t="s">
        <v>3301</v>
      </c>
      <c r="M980" s="186" t="s">
        <v>1484</v>
      </c>
    </row>
    <row r="981" spans="1:13" x14ac:dyDescent="0.2">
      <c r="A981" s="181" t="s">
        <v>3808</v>
      </c>
      <c r="G981" s="519" t="s">
        <v>3618</v>
      </c>
      <c r="M981" s="186" t="s">
        <v>1484</v>
      </c>
    </row>
    <row r="982" spans="1:13" x14ac:dyDescent="0.25">
      <c r="A982" s="181" t="s">
        <v>3809</v>
      </c>
      <c r="G982" s="183" t="s">
        <v>3607</v>
      </c>
      <c r="M982" s="186" t="s">
        <v>1484</v>
      </c>
    </row>
    <row r="983" spans="1:13" x14ac:dyDescent="0.25">
      <c r="B983" s="181" t="s">
        <v>4105</v>
      </c>
      <c r="G983" s="183" t="s">
        <v>531</v>
      </c>
      <c r="M983" s="186" t="s">
        <v>1484</v>
      </c>
    </row>
    <row r="984" spans="1:13" x14ac:dyDescent="0.25">
      <c r="B984" s="181" t="s">
        <v>4106</v>
      </c>
      <c r="G984" s="183" t="s">
        <v>531</v>
      </c>
      <c r="M984" s="186" t="s">
        <v>1484</v>
      </c>
    </row>
    <row r="985" spans="1:13" x14ac:dyDescent="0.25">
      <c r="B985" s="181" t="s">
        <v>4107</v>
      </c>
      <c r="G985" s="183" t="s">
        <v>531</v>
      </c>
      <c r="M985" s="186" t="s">
        <v>1484</v>
      </c>
    </row>
    <row r="986" spans="1:13" x14ac:dyDescent="0.25">
      <c r="B986" s="181" t="s">
        <v>4108</v>
      </c>
      <c r="G986" s="183" t="s">
        <v>531</v>
      </c>
      <c r="M986" s="186" t="s">
        <v>1484</v>
      </c>
    </row>
    <row r="987" spans="1:13" x14ac:dyDescent="0.25">
      <c r="B987" s="181" t="s">
        <v>4109</v>
      </c>
      <c r="G987" s="183" t="s">
        <v>531</v>
      </c>
      <c r="M987" s="186" t="s">
        <v>1484</v>
      </c>
    </row>
    <row r="988" spans="1:13" x14ac:dyDescent="0.25">
      <c r="B988" s="181" t="s">
        <v>4110</v>
      </c>
      <c r="G988" s="183" t="s">
        <v>531</v>
      </c>
      <c r="M988" s="186" t="s">
        <v>1484</v>
      </c>
    </row>
    <row r="989" spans="1:13" x14ac:dyDescent="0.25">
      <c r="A989" s="181" t="s">
        <v>4111</v>
      </c>
      <c r="B989" s="181" t="s">
        <v>4111</v>
      </c>
      <c r="G989" s="183" t="s">
        <v>489</v>
      </c>
      <c r="M989" s="186" t="s">
        <v>1484</v>
      </c>
    </row>
  </sheetData>
  <autoFilter ref="A3:BF965"/>
  <sortState ref="A4:BE954">
    <sortCondition ref="S4:S954"/>
  </sortState>
  <mergeCells count="14">
    <mergeCell ref="O2:O3"/>
    <mergeCell ref="P2:P3"/>
    <mergeCell ref="A1:E1"/>
    <mergeCell ref="F1:F3"/>
    <mergeCell ref="H1:H3"/>
    <mergeCell ref="I1:L1"/>
    <mergeCell ref="M1:N1"/>
    <mergeCell ref="G2:G3"/>
    <mergeCell ref="I2:I3"/>
    <mergeCell ref="J2:J3"/>
    <mergeCell ref="K2:K3"/>
    <mergeCell ref="L2:L3"/>
    <mergeCell ref="M2:M3"/>
    <mergeCell ref="N2:N3"/>
  </mergeCells>
  <conditionalFormatting sqref="A603:E609 D602:E602 A956:E962 A612:E772 A774:E954 A543:E549 A551:E600">
    <cfRule type="expression" dxfId="490" priority="28">
      <formula>ISERROR(A543)=TRUE</formula>
    </cfRule>
    <cfRule type="expression" dxfId="489" priority="29">
      <formula>AND(COUNTIF($A$4:$A$962,A543)&gt;1,A543&lt;&gt;"")</formula>
    </cfRule>
  </conditionalFormatting>
  <conditionalFormatting sqref="D601:E601">
    <cfRule type="expression" dxfId="488" priority="18">
      <formula>ISERROR(D601)=TRUE</formula>
    </cfRule>
    <cfRule type="expression" dxfId="487" priority="19">
      <formula>AND(COUNTIF($A$4:$A$962,D601)&gt;1,D601&lt;&gt;"")</formula>
    </cfRule>
  </conditionalFormatting>
  <conditionalFormatting sqref="A601:C601">
    <cfRule type="expression" dxfId="486" priority="16">
      <formula>ISERROR(A601)=TRUE</formula>
    </cfRule>
    <cfRule type="expression" dxfId="485" priority="17">
      <formula>AND(COUNTIF($A$4:$A$962,A601)&gt;1,A601&lt;&gt;"")</formula>
    </cfRule>
  </conditionalFormatting>
  <conditionalFormatting sqref="A602:C602">
    <cfRule type="expression" dxfId="484" priority="14">
      <formula>ISERROR(A602)=TRUE</formula>
    </cfRule>
    <cfRule type="expression" dxfId="483" priority="15">
      <formula>AND(COUNTIF($A$4:$A$962,A602)&gt;1,A602&lt;&gt;"")</formula>
    </cfRule>
  </conditionalFormatting>
  <conditionalFormatting sqref="A4:E541">
    <cfRule type="expression" dxfId="482" priority="20">
      <formula>ISERROR(A4)=TRUE</formula>
    </cfRule>
    <cfRule type="expression" dxfId="481" priority="21">
      <formula>AND(COUNTIF($A$4:$A$962,A4)&gt;1,A4&lt;&gt;"")</formula>
    </cfRule>
  </conditionalFormatting>
  <conditionalFormatting sqref="A955:E955">
    <cfRule type="expression" dxfId="480" priority="12">
      <formula>ISERROR(A955)=TRUE</formula>
    </cfRule>
    <cfRule type="expression" dxfId="479" priority="13">
      <formula>AND(COUNTIF($A$4:$A$962,A955)&gt;1,A955&lt;&gt;"")</formula>
    </cfRule>
  </conditionalFormatting>
  <conditionalFormatting sqref="A610:E611">
    <cfRule type="expression" dxfId="478" priority="10">
      <formula>ISERROR(A610)=TRUE</formula>
    </cfRule>
    <cfRule type="expression" dxfId="477" priority="11">
      <formula>AND(COUNTIF($A$4:$A$962,A610)&gt;1,A610&lt;&gt;"")</formula>
    </cfRule>
  </conditionalFormatting>
  <conditionalFormatting sqref="A915">
    <cfRule type="cellIs" dxfId="476" priority="9" operator="equal">
      <formula>0</formula>
    </cfRule>
  </conditionalFormatting>
  <conditionalFormatting sqref="A773:E773">
    <cfRule type="expression" dxfId="475" priority="7">
      <formula>ISERROR(A773)=TRUE</formula>
    </cfRule>
    <cfRule type="expression" dxfId="474" priority="8">
      <formula>AND(COUNTIF($A$4:$A$962,A773)&gt;1,A773&lt;&gt;"")</formula>
    </cfRule>
  </conditionalFormatting>
  <conditionalFormatting sqref="A542:E542">
    <cfRule type="expression" dxfId="473" priority="5">
      <formula>ISERROR(A542)=TRUE</formula>
    </cfRule>
    <cfRule type="expression" dxfId="472" priority="6">
      <formula>AND(COUNTIF($A$4:$A$962,A542)&gt;1,A542&lt;&gt;"")</formula>
    </cfRule>
  </conditionalFormatting>
  <conditionalFormatting sqref="A550:E550">
    <cfRule type="expression" dxfId="471" priority="3">
      <formula>ISERROR(A550)=TRUE</formula>
    </cfRule>
    <cfRule type="expression" dxfId="470" priority="4">
      <formula>AND(COUNTIF($A$4:$A$962,A550)&gt;1,A550&lt;&gt;"")</formula>
    </cfRule>
  </conditionalFormatting>
  <conditionalFormatting sqref="A967">
    <cfRule type="cellIs" dxfId="469" priority="2" operator="equal">
      <formula>0</formula>
    </cfRule>
  </conditionalFormatting>
  <conditionalFormatting sqref="D972">
    <cfRule type="cellIs" dxfId="468" priority="1" operator="equal">
      <formula>0</formula>
    </cfRule>
  </conditionalFormatting>
  <dataValidations count="3">
    <dataValidation type="custom" allowBlank="1" showInputMessage="1" showErrorMessage="1" sqref="J324">
      <formula1>AND(COUNTA(H324)=1,J324-INT(J324)=0)</formula1>
    </dataValidation>
    <dataValidation type="custom" allowBlank="1" showInputMessage="1" showErrorMessage="1" sqref="J4:J323 K4:L965 J325:J968">
      <formula1>AND(COUNTA(#REF!)=1,J4-INT(J4)=0)</formula1>
    </dataValidation>
    <dataValidation type="custom" allowBlank="1" showInputMessage="1" showErrorMessage="1" sqref="H4:I965 I966:I968">
      <formula1>AND(COUNTA(G4)=1,H4-INT(H4)=0)</formula1>
    </dataValidation>
  </dataValidations>
  <printOptions horizontalCentered="1"/>
  <pageMargins left="0.19685039370078741" right="0.19685039370078741" top="0.19685039370078741" bottom="0.19685039370078741" header="0.31496062992125984" footer="0.31496062992125984"/>
  <pageSetup paperSize="9" orientation="landscape" verticalDpi="0" r:id="rId1"/>
  <headerFooter>
    <oddFooter>&amp;R&amp;P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H633"/>
  <sheetViews>
    <sheetView workbookViewId="0">
      <selection activeCell="B6" sqref="B6:F633"/>
    </sheetView>
  </sheetViews>
  <sheetFormatPr defaultRowHeight="12.75" x14ac:dyDescent="0.2"/>
  <cols>
    <col min="1" max="1" width="3.85546875" style="56" customWidth="1"/>
    <col min="2" max="2" width="33.7109375" style="57" customWidth="1"/>
    <col min="3" max="3" width="13.7109375" style="57" customWidth="1"/>
    <col min="4" max="4" width="3.85546875" style="57" customWidth="1"/>
    <col min="5" max="5" width="4" style="58" bestFit="1" customWidth="1"/>
    <col min="6" max="6" width="19.7109375" style="58" customWidth="1"/>
    <col min="7" max="7" width="8.42578125" style="56" customWidth="1"/>
    <col min="8" max="256" width="9.140625" style="56"/>
    <col min="257" max="257" width="4.28515625" style="56" bestFit="1" customWidth="1"/>
    <col min="258" max="258" width="34.85546875" style="56" customWidth="1"/>
    <col min="259" max="259" width="16.28515625" style="56" bestFit="1" customWidth="1"/>
    <col min="260" max="260" width="3.85546875" style="56" customWidth="1"/>
    <col min="261" max="261" width="4" style="56" bestFit="1" customWidth="1"/>
    <col min="262" max="262" width="18.5703125" style="56" customWidth="1"/>
    <col min="263" max="263" width="8.42578125" style="56" customWidth="1"/>
    <col min="264" max="512" width="9.140625" style="56"/>
    <col min="513" max="513" width="4.28515625" style="56" bestFit="1" customWidth="1"/>
    <col min="514" max="514" width="34.85546875" style="56" customWidth="1"/>
    <col min="515" max="515" width="16.28515625" style="56" bestFit="1" customWidth="1"/>
    <col min="516" max="516" width="3.85546875" style="56" customWidth="1"/>
    <col min="517" max="517" width="4" style="56" bestFit="1" customWidth="1"/>
    <col min="518" max="518" width="18.5703125" style="56" customWidth="1"/>
    <col min="519" max="519" width="8.42578125" style="56" customWidth="1"/>
    <col min="520" max="768" width="9.140625" style="56"/>
    <col min="769" max="769" width="4.28515625" style="56" bestFit="1" customWidth="1"/>
    <col min="770" max="770" width="34.85546875" style="56" customWidth="1"/>
    <col min="771" max="771" width="16.28515625" style="56" bestFit="1" customWidth="1"/>
    <col min="772" max="772" width="3.85546875" style="56" customWidth="1"/>
    <col min="773" max="773" width="4" style="56" bestFit="1" customWidth="1"/>
    <col min="774" max="774" width="18.5703125" style="56" customWidth="1"/>
    <col min="775" max="775" width="8.42578125" style="56" customWidth="1"/>
    <col min="776" max="1024" width="9.140625" style="56"/>
    <col min="1025" max="1025" width="4.28515625" style="56" bestFit="1" customWidth="1"/>
    <col min="1026" max="1026" width="34.85546875" style="56" customWidth="1"/>
    <col min="1027" max="1027" width="16.28515625" style="56" bestFit="1" customWidth="1"/>
    <col min="1028" max="1028" width="3.85546875" style="56" customWidth="1"/>
    <col min="1029" max="1029" width="4" style="56" bestFit="1" customWidth="1"/>
    <col min="1030" max="1030" width="18.5703125" style="56" customWidth="1"/>
    <col min="1031" max="1031" width="8.42578125" style="56" customWidth="1"/>
    <col min="1032" max="1280" width="9.140625" style="56"/>
    <col min="1281" max="1281" width="4.28515625" style="56" bestFit="1" customWidth="1"/>
    <col min="1282" max="1282" width="34.85546875" style="56" customWidth="1"/>
    <col min="1283" max="1283" width="16.28515625" style="56" bestFit="1" customWidth="1"/>
    <col min="1284" max="1284" width="3.85546875" style="56" customWidth="1"/>
    <col min="1285" max="1285" width="4" style="56" bestFit="1" customWidth="1"/>
    <col min="1286" max="1286" width="18.5703125" style="56" customWidth="1"/>
    <col min="1287" max="1287" width="8.42578125" style="56" customWidth="1"/>
    <col min="1288" max="1536" width="9.140625" style="56"/>
    <col min="1537" max="1537" width="4.28515625" style="56" bestFit="1" customWidth="1"/>
    <col min="1538" max="1538" width="34.85546875" style="56" customWidth="1"/>
    <col min="1539" max="1539" width="16.28515625" style="56" bestFit="1" customWidth="1"/>
    <col min="1540" max="1540" width="3.85546875" style="56" customWidth="1"/>
    <col min="1541" max="1541" width="4" style="56" bestFit="1" customWidth="1"/>
    <col min="1542" max="1542" width="18.5703125" style="56" customWidth="1"/>
    <col min="1543" max="1543" width="8.42578125" style="56" customWidth="1"/>
    <col min="1544" max="1792" width="9.140625" style="56"/>
    <col min="1793" max="1793" width="4.28515625" style="56" bestFit="1" customWidth="1"/>
    <col min="1794" max="1794" width="34.85546875" style="56" customWidth="1"/>
    <col min="1795" max="1795" width="16.28515625" style="56" bestFit="1" customWidth="1"/>
    <col min="1796" max="1796" width="3.85546875" style="56" customWidth="1"/>
    <col min="1797" max="1797" width="4" style="56" bestFit="1" customWidth="1"/>
    <col min="1798" max="1798" width="18.5703125" style="56" customWidth="1"/>
    <col min="1799" max="1799" width="8.42578125" style="56" customWidth="1"/>
    <col min="1800" max="2048" width="9.140625" style="56"/>
    <col min="2049" max="2049" width="4.28515625" style="56" bestFit="1" customWidth="1"/>
    <col min="2050" max="2050" width="34.85546875" style="56" customWidth="1"/>
    <col min="2051" max="2051" width="16.28515625" style="56" bestFit="1" customWidth="1"/>
    <col min="2052" max="2052" width="3.85546875" style="56" customWidth="1"/>
    <col min="2053" max="2053" width="4" style="56" bestFit="1" customWidth="1"/>
    <col min="2054" max="2054" width="18.5703125" style="56" customWidth="1"/>
    <col min="2055" max="2055" width="8.42578125" style="56" customWidth="1"/>
    <col min="2056" max="2304" width="9.140625" style="56"/>
    <col min="2305" max="2305" width="4.28515625" style="56" bestFit="1" customWidth="1"/>
    <col min="2306" max="2306" width="34.85546875" style="56" customWidth="1"/>
    <col min="2307" max="2307" width="16.28515625" style="56" bestFit="1" customWidth="1"/>
    <col min="2308" max="2308" width="3.85546875" style="56" customWidth="1"/>
    <col min="2309" max="2309" width="4" style="56" bestFit="1" customWidth="1"/>
    <col min="2310" max="2310" width="18.5703125" style="56" customWidth="1"/>
    <col min="2311" max="2311" width="8.42578125" style="56" customWidth="1"/>
    <col min="2312" max="2560" width="9.140625" style="56"/>
    <col min="2561" max="2561" width="4.28515625" style="56" bestFit="1" customWidth="1"/>
    <col min="2562" max="2562" width="34.85546875" style="56" customWidth="1"/>
    <col min="2563" max="2563" width="16.28515625" style="56" bestFit="1" customWidth="1"/>
    <col min="2564" max="2564" width="3.85546875" style="56" customWidth="1"/>
    <col min="2565" max="2565" width="4" style="56" bestFit="1" customWidth="1"/>
    <col min="2566" max="2566" width="18.5703125" style="56" customWidth="1"/>
    <col min="2567" max="2567" width="8.42578125" style="56" customWidth="1"/>
    <col min="2568" max="2816" width="9.140625" style="56"/>
    <col min="2817" max="2817" width="4.28515625" style="56" bestFit="1" customWidth="1"/>
    <col min="2818" max="2818" width="34.85546875" style="56" customWidth="1"/>
    <col min="2819" max="2819" width="16.28515625" style="56" bestFit="1" customWidth="1"/>
    <col min="2820" max="2820" width="3.85546875" style="56" customWidth="1"/>
    <col min="2821" max="2821" width="4" style="56" bestFit="1" customWidth="1"/>
    <col min="2822" max="2822" width="18.5703125" style="56" customWidth="1"/>
    <col min="2823" max="2823" width="8.42578125" style="56" customWidth="1"/>
    <col min="2824" max="3072" width="9.140625" style="56"/>
    <col min="3073" max="3073" width="4.28515625" style="56" bestFit="1" customWidth="1"/>
    <col min="3074" max="3074" width="34.85546875" style="56" customWidth="1"/>
    <col min="3075" max="3075" width="16.28515625" style="56" bestFit="1" customWidth="1"/>
    <col min="3076" max="3076" width="3.85546875" style="56" customWidth="1"/>
    <col min="3077" max="3077" width="4" style="56" bestFit="1" customWidth="1"/>
    <col min="3078" max="3078" width="18.5703125" style="56" customWidth="1"/>
    <col min="3079" max="3079" width="8.42578125" style="56" customWidth="1"/>
    <col min="3080" max="3328" width="9.140625" style="56"/>
    <col min="3329" max="3329" width="4.28515625" style="56" bestFit="1" customWidth="1"/>
    <col min="3330" max="3330" width="34.85546875" style="56" customWidth="1"/>
    <col min="3331" max="3331" width="16.28515625" style="56" bestFit="1" customWidth="1"/>
    <col min="3332" max="3332" width="3.85546875" style="56" customWidth="1"/>
    <col min="3333" max="3333" width="4" style="56" bestFit="1" customWidth="1"/>
    <col min="3334" max="3334" width="18.5703125" style="56" customWidth="1"/>
    <col min="3335" max="3335" width="8.42578125" style="56" customWidth="1"/>
    <col min="3336" max="3584" width="9.140625" style="56"/>
    <col min="3585" max="3585" width="4.28515625" style="56" bestFit="1" customWidth="1"/>
    <col min="3586" max="3586" width="34.85546875" style="56" customWidth="1"/>
    <col min="3587" max="3587" width="16.28515625" style="56" bestFit="1" customWidth="1"/>
    <col min="3588" max="3588" width="3.85546875" style="56" customWidth="1"/>
    <col min="3589" max="3589" width="4" style="56" bestFit="1" customWidth="1"/>
    <col min="3590" max="3590" width="18.5703125" style="56" customWidth="1"/>
    <col min="3591" max="3591" width="8.42578125" style="56" customWidth="1"/>
    <col min="3592" max="3840" width="9.140625" style="56"/>
    <col min="3841" max="3841" width="4.28515625" style="56" bestFit="1" customWidth="1"/>
    <col min="3842" max="3842" width="34.85546875" style="56" customWidth="1"/>
    <col min="3843" max="3843" width="16.28515625" style="56" bestFit="1" customWidth="1"/>
    <col min="3844" max="3844" width="3.85546875" style="56" customWidth="1"/>
    <col min="3845" max="3845" width="4" style="56" bestFit="1" customWidth="1"/>
    <col min="3846" max="3846" width="18.5703125" style="56" customWidth="1"/>
    <col min="3847" max="3847" width="8.42578125" style="56" customWidth="1"/>
    <col min="3848" max="4096" width="9.140625" style="56"/>
    <col min="4097" max="4097" width="4.28515625" style="56" bestFit="1" customWidth="1"/>
    <col min="4098" max="4098" width="34.85546875" style="56" customWidth="1"/>
    <col min="4099" max="4099" width="16.28515625" style="56" bestFit="1" customWidth="1"/>
    <col min="4100" max="4100" width="3.85546875" style="56" customWidth="1"/>
    <col min="4101" max="4101" width="4" style="56" bestFit="1" customWidth="1"/>
    <col min="4102" max="4102" width="18.5703125" style="56" customWidth="1"/>
    <col min="4103" max="4103" width="8.42578125" style="56" customWidth="1"/>
    <col min="4104" max="4352" width="9.140625" style="56"/>
    <col min="4353" max="4353" width="4.28515625" style="56" bestFit="1" customWidth="1"/>
    <col min="4354" max="4354" width="34.85546875" style="56" customWidth="1"/>
    <col min="4355" max="4355" width="16.28515625" style="56" bestFit="1" customWidth="1"/>
    <col min="4356" max="4356" width="3.85546875" style="56" customWidth="1"/>
    <col min="4357" max="4357" width="4" style="56" bestFit="1" customWidth="1"/>
    <col min="4358" max="4358" width="18.5703125" style="56" customWidth="1"/>
    <col min="4359" max="4359" width="8.42578125" style="56" customWidth="1"/>
    <col min="4360" max="4608" width="9.140625" style="56"/>
    <col min="4609" max="4609" width="4.28515625" style="56" bestFit="1" customWidth="1"/>
    <col min="4610" max="4610" width="34.85546875" style="56" customWidth="1"/>
    <col min="4611" max="4611" width="16.28515625" style="56" bestFit="1" customWidth="1"/>
    <col min="4612" max="4612" width="3.85546875" style="56" customWidth="1"/>
    <col min="4613" max="4613" width="4" style="56" bestFit="1" customWidth="1"/>
    <col min="4614" max="4614" width="18.5703125" style="56" customWidth="1"/>
    <col min="4615" max="4615" width="8.42578125" style="56" customWidth="1"/>
    <col min="4616" max="4864" width="9.140625" style="56"/>
    <col min="4865" max="4865" width="4.28515625" style="56" bestFit="1" customWidth="1"/>
    <col min="4866" max="4866" width="34.85546875" style="56" customWidth="1"/>
    <col min="4867" max="4867" width="16.28515625" style="56" bestFit="1" customWidth="1"/>
    <col min="4868" max="4868" width="3.85546875" style="56" customWidth="1"/>
    <col min="4869" max="4869" width="4" style="56" bestFit="1" customWidth="1"/>
    <col min="4870" max="4870" width="18.5703125" style="56" customWidth="1"/>
    <col min="4871" max="4871" width="8.42578125" style="56" customWidth="1"/>
    <col min="4872" max="5120" width="9.140625" style="56"/>
    <col min="5121" max="5121" width="4.28515625" style="56" bestFit="1" customWidth="1"/>
    <col min="5122" max="5122" width="34.85546875" style="56" customWidth="1"/>
    <col min="5123" max="5123" width="16.28515625" style="56" bestFit="1" customWidth="1"/>
    <col min="5124" max="5124" width="3.85546875" style="56" customWidth="1"/>
    <col min="5125" max="5125" width="4" style="56" bestFit="1" customWidth="1"/>
    <col min="5126" max="5126" width="18.5703125" style="56" customWidth="1"/>
    <col min="5127" max="5127" width="8.42578125" style="56" customWidth="1"/>
    <col min="5128" max="5376" width="9.140625" style="56"/>
    <col min="5377" max="5377" width="4.28515625" style="56" bestFit="1" customWidth="1"/>
    <col min="5378" max="5378" width="34.85546875" style="56" customWidth="1"/>
    <col min="5379" max="5379" width="16.28515625" style="56" bestFit="1" customWidth="1"/>
    <col min="5380" max="5380" width="3.85546875" style="56" customWidth="1"/>
    <col min="5381" max="5381" width="4" style="56" bestFit="1" customWidth="1"/>
    <col min="5382" max="5382" width="18.5703125" style="56" customWidth="1"/>
    <col min="5383" max="5383" width="8.42578125" style="56" customWidth="1"/>
    <col min="5384" max="5632" width="9.140625" style="56"/>
    <col min="5633" max="5633" width="4.28515625" style="56" bestFit="1" customWidth="1"/>
    <col min="5634" max="5634" width="34.85546875" style="56" customWidth="1"/>
    <col min="5635" max="5635" width="16.28515625" style="56" bestFit="1" customWidth="1"/>
    <col min="5636" max="5636" width="3.85546875" style="56" customWidth="1"/>
    <col min="5637" max="5637" width="4" style="56" bestFit="1" customWidth="1"/>
    <col min="5638" max="5638" width="18.5703125" style="56" customWidth="1"/>
    <col min="5639" max="5639" width="8.42578125" style="56" customWidth="1"/>
    <col min="5640" max="5888" width="9.140625" style="56"/>
    <col min="5889" max="5889" width="4.28515625" style="56" bestFit="1" customWidth="1"/>
    <col min="5890" max="5890" width="34.85546875" style="56" customWidth="1"/>
    <col min="5891" max="5891" width="16.28515625" style="56" bestFit="1" customWidth="1"/>
    <col min="5892" max="5892" width="3.85546875" style="56" customWidth="1"/>
    <col min="5893" max="5893" width="4" style="56" bestFit="1" customWidth="1"/>
    <col min="5894" max="5894" width="18.5703125" style="56" customWidth="1"/>
    <col min="5895" max="5895" width="8.42578125" style="56" customWidth="1"/>
    <col min="5896" max="6144" width="9.140625" style="56"/>
    <col min="6145" max="6145" width="4.28515625" style="56" bestFit="1" customWidth="1"/>
    <col min="6146" max="6146" width="34.85546875" style="56" customWidth="1"/>
    <col min="6147" max="6147" width="16.28515625" style="56" bestFit="1" customWidth="1"/>
    <col min="6148" max="6148" width="3.85546875" style="56" customWidth="1"/>
    <col min="6149" max="6149" width="4" style="56" bestFit="1" customWidth="1"/>
    <col min="6150" max="6150" width="18.5703125" style="56" customWidth="1"/>
    <col min="6151" max="6151" width="8.42578125" style="56" customWidth="1"/>
    <col min="6152" max="6400" width="9.140625" style="56"/>
    <col min="6401" max="6401" width="4.28515625" style="56" bestFit="1" customWidth="1"/>
    <col min="6402" max="6402" width="34.85546875" style="56" customWidth="1"/>
    <col min="6403" max="6403" width="16.28515625" style="56" bestFit="1" customWidth="1"/>
    <col min="6404" max="6404" width="3.85546875" style="56" customWidth="1"/>
    <col min="6405" max="6405" width="4" style="56" bestFit="1" customWidth="1"/>
    <col min="6406" max="6406" width="18.5703125" style="56" customWidth="1"/>
    <col min="6407" max="6407" width="8.42578125" style="56" customWidth="1"/>
    <col min="6408" max="6656" width="9.140625" style="56"/>
    <col min="6657" max="6657" width="4.28515625" style="56" bestFit="1" customWidth="1"/>
    <col min="6658" max="6658" width="34.85546875" style="56" customWidth="1"/>
    <col min="6659" max="6659" width="16.28515625" style="56" bestFit="1" customWidth="1"/>
    <col min="6660" max="6660" width="3.85546875" style="56" customWidth="1"/>
    <col min="6661" max="6661" width="4" style="56" bestFit="1" customWidth="1"/>
    <col min="6662" max="6662" width="18.5703125" style="56" customWidth="1"/>
    <col min="6663" max="6663" width="8.42578125" style="56" customWidth="1"/>
    <col min="6664" max="6912" width="9.140625" style="56"/>
    <col min="6913" max="6913" width="4.28515625" style="56" bestFit="1" customWidth="1"/>
    <col min="6914" max="6914" width="34.85546875" style="56" customWidth="1"/>
    <col min="6915" max="6915" width="16.28515625" style="56" bestFit="1" customWidth="1"/>
    <col min="6916" max="6916" width="3.85546875" style="56" customWidth="1"/>
    <col min="6917" max="6917" width="4" style="56" bestFit="1" customWidth="1"/>
    <col min="6918" max="6918" width="18.5703125" style="56" customWidth="1"/>
    <col min="6919" max="6919" width="8.42578125" style="56" customWidth="1"/>
    <col min="6920" max="7168" width="9.140625" style="56"/>
    <col min="7169" max="7169" width="4.28515625" style="56" bestFit="1" customWidth="1"/>
    <col min="7170" max="7170" width="34.85546875" style="56" customWidth="1"/>
    <col min="7171" max="7171" width="16.28515625" style="56" bestFit="1" customWidth="1"/>
    <col min="7172" max="7172" width="3.85546875" style="56" customWidth="1"/>
    <col min="7173" max="7173" width="4" style="56" bestFit="1" customWidth="1"/>
    <col min="7174" max="7174" width="18.5703125" style="56" customWidth="1"/>
    <col min="7175" max="7175" width="8.42578125" style="56" customWidth="1"/>
    <col min="7176" max="7424" width="9.140625" style="56"/>
    <col min="7425" max="7425" width="4.28515625" style="56" bestFit="1" customWidth="1"/>
    <col min="7426" max="7426" width="34.85546875" style="56" customWidth="1"/>
    <col min="7427" max="7427" width="16.28515625" style="56" bestFit="1" customWidth="1"/>
    <col min="7428" max="7428" width="3.85546875" style="56" customWidth="1"/>
    <col min="7429" max="7429" width="4" style="56" bestFit="1" customWidth="1"/>
    <col min="7430" max="7430" width="18.5703125" style="56" customWidth="1"/>
    <col min="7431" max="7431" width="8.42578125" style="56" customWidth="1"/>
    <col min="7432" max="7680" width="9.140625" style="56"/>
    <col min="7681" max="7681" width="4.28515625" style="56" bestFit="1" customWidth="1"/>
    <col min="7682" max="7682" width="34.85546875" style="56" customWidth="1"/>
    <col min="7683" max="7683" width="16.28515625" style="56" bestFit="1" customWidth="1"/>
    <col min="7684" max="7684" width="3.85546875" style="56" customWidth="1"/>
    <col min="7685" max="7685" width="4" style="56" bestFit="1" customWidth="1"/>
    <col min="7686" max="7686" width="18.5703125" style="56" customWidth="1"/>
    <col min="7687" max="7687" width="8.42578125" style="56" customWidth="1"/>
    <col min="7688" max="7936" width="9.140625" style="56"/>
    <col min="7937" max="7937" width="4.28515625" style="56" bestFit="1" customWidth="1"/>
    <col min="7938" max="7938" width="34.85546875" style="56" customWidth="1"/>
    <col min="7939" max="7939" width="16.28515625" style="56" bestFit="1" customWidth="1"/>
    <col min="7940" max="7940" width="3.85546875" style="56" customWidth="1"/>
    <col min="7941" max="7941" width="4" style="56" bestFit="1" customWidth="1"/>
    <col min="7942" max="7942" width="18.5703125" style="56" customWidth="1"/>
    <col min="7943" max="7943" width="8.42578125" style="56" customWidth="1"/>
    <col min="7944" max="8192" width="9.140625" style="56"/>
    <col min="8193" max="8193" width="4.28515625" style="56" bestFit="1" customWidth="1"/>
    <col min="8194" max="8194" width="34.85546875" style="56" customWidth="1"/>
    <col min="8195" max="8195" width="16.28515625" style="56" bestFit="1" customWidth="1"/>
    <col min="8196" max="8196" width="3.85546875" style="56" customWidth="1"/>
    <col min="8197" max="8197" width="4" style="56" bestFit="1" customWidth="1"/>
    <col min="8198" max="8198" width="18.5703125" style="56" customWidth="1"/>
    <col min="8199" max="8199" width="8.42578125" style="56" customWidth="1"/>
    <col min="8200" max="8448" width="9.140625" style="56"/>
    <col min="8449" max="8449" width="4.28515625" style="56" bestFit="1" customWidth="1"/>
    <col min="8450" max="8450" width="34.85546875" style="56" customWidth="1"/>
    <col min="8451" max="8451" width="16.28515625" style="56" bestFit="1" customWidth="1"/>
    <col min="8452" max="8452" width="3.85546875" style="56" customWidth="1"/>
    <col min="8453" max="8453" width="4" style="56" bestFit="1" customWidth="1"/>
    <col min="8454" max="8454" width="18.5703125" style="56" customWidth="1"/>
    <col min="8455" max="8455" width="8.42578125" style="56" customWidth="1"/>
    <col min="8456" max="8704" width="9.140625" style="56"/>
    <col min="8705" max="8705" width="4.28515625" style="56" bestFit="1" customWidth="1"/>
    <col min="8706" max="8706" width="34.85546875" style="56" customWidth="1"/>
    <col min="8707" max="8707" width="16.28515625" style="56" bestFit="1" customWidth="1"/>
    <col min="8708" max="8708" width="3.85546875" style="56" customWidth="1"/>
    <col min="8709" max="8709" width="4" style="56" bestFit="1" customWidth="1"/>
    <col min="8710" max="8710" width="18.5703125" style="56" customWidth="1"/>
    <col min="8711" max="8711" width="8.42578125" style="56" customWidth="1"/>
    <col min="8712" max="8960" width="9.140625" style="56"/>
    <col min="8961" max="8961" width="4.28515625" style="56" bestFit="1" customWidth="1"/>
    <col min="8962" max="8962" width="34.85546875" style="56" customWidth="1"/>
    <col min="8963" max="8963" width="16.28515625" style="56" bestFit="1" customWidth="1"/>
    <col min="8964" max="8964" width="3.85546875" style="56" customWidth="1"/>
    <col min="8965" max="8965" width="4" style="56" bestFit="1" customWidth="1"/>
    <col min="8966" max="8966" width="18.5703125" style="56" customWidth="1"/>
    <col min="8967" max="8967" width="8.42578125" style="56" customWidth="1"/>
    <col min="8968" max="9216" width="9.140625" style="56"/>
    <col min="9217" max="9217" width="4.28515625" style="56" bestFit="1" customWidth="1"/>
    <col min="9218" max="9218" width="34.85546875" style="56" customWidth="1"/>
    <col min="9219" max="9219" width="16.28515625" style="56" bestFit="1" customWidth="1"/>
    <col min="9220" max="9220" width="3.85546875" style="56" customWidth="1"/>
    <col min="9221" max="9221" width="4" style="56" bestFit="1" customWidth="1"/>
    <col min="9222" max="9222" width="18.5703125" style="56" customWidth="1"/>
    <col min="9223" max="9223" width="8.42578125" style="56" customWidth="1"/>
    <col min="9224" max="9472" width="9.140625" style="56"/>
    <col min="9473" max="9473" width="4.28515625" style="56" bestFit="1" customWidth="1"/>
    <col min="9474" max="9474" width="34.85546875" style="56" customWidth="1"/>
    <col min="9475" max="9475" width="16.28515625" style="56" bestFit="1" customWidth="1"/>
    <col min="9476" max="9476" width="3.85546875" style="56" customWidth="1"/>
    <col min="9477" max="9477" width="4" style="56" bestFit="1" customWidth="1"/>
    <col min="9478" max="9478" width="18.5703125" style="56" customWidth="1"/>
    <col min="9479" max="9479" width="8.42578125" style="56" customWidth="1"/>
    <col min="9480" max="9728" width="9.140625" style="56"/>
    <col min="9729" max="9729" width="4.28515625" style="56" bestFit="1" customWidth="1"/>
    <col min="9730" max="9730" width="34.85546875" style="56" customWidth="1"/>
    <col min="9731" max="9731" width="16.28515625" style="56" bestFit="1" customWidth="1"/>
    <col min="9732" max="9732" width="3.85546875" style="56" customWidth="1"/>
    <col min="9733" max="9733" width="4" style="56" bestFit="1" customWidth="1"/>
    <col min="9734" max="9734" width="18.5703125" style="56" customWidth="1"/>
    <col min="9735" max="9735" width="8.42578125" style="56" customWidth="1"/>
    <col min="9736" max="9984" width="9.140625" style="56"/>
    <col min="9985" max="9985" width="4.28515625" style="56" bestFit="1" customWidth="1"/>
    <col min="9986" max="9986" width="34.85546875" style="56" customWidth="1"/>
    <col min="9987" max="9987" width="16.28515625" style="56" bestFit="1" customWidth="1"/>
    <col min="9988" max="9988" width="3.85546875" style="56" customWidth="1"/>
    <col min="9989" max="9989" width="4" style="56" bestFit="1" customWidth="1"/>
    <col min="9990" max="9990" width="18.5703125" style="56" customWidth="1"/>
    <col min="9991" max="9991" width="8.42578125" style="56" customWidth="1"/>
    <col min="9992" max="10240" width="9.140625" style="56"/>
    <col min="10241" max="10241" width="4.28515625" style="56" bestFit="1" customWidth="1"/>
    <col min="10242" max="10242" width="34.85546875" style="56" customWidth="1"/>
    <col min="10243" max="10243" width="16.28515625" style="56" bestFit="1" customWidth="1"/>
    <col min="10244" max="10244" width="3.85546875" style="56" customWidth="1"/>
    <col min="10245" max="10245" width="4" style="56" bestFit="1" customWidth="1"/>
    <col min="10246" max="10246" width="18.5703125" style="56" customWidth="1"/>
    <col min="10247" max="10247" width="8.42578125" style="56" customWidth="1"/>
    <col min="10248" max="10496" width="9.140625" style="56"/>
    <col min="10497" max="10497" width="4.28515625" style="56" bestFit="1" customWidth="1"/>
    <col min="10498" max="10498" width="34.85546875" style="56" customWidth="1"/>
    <col min="10499" max="10499" width="16.28515625" style="56" bestFit="1" customWidth="1"/>
    <col min="10500" max="10500" width="3.85546875" style="56" customWidth="1"/>
    <col min="10501" max="10501" width="4" style="56" bestFit="1" customWidth="1"/>
    <col min="10502" max="10502" width="18.5703125" style="56" customWidth="1"/>
    <col min="10503" max="10503" width="8.42578125" style="56" customWidth="1"/>
    <col min="10504" max="10752" width="9.140625" style="56"/>
    <col min="10753" max="10753" width="4.28515625" style="56" bestFit="1" customWidth="1"/>
    <col min="10754" max="10754" width="34.85546875" style="56" customWidth="1"/>
    <col min="10755" max="10755" width="16.28515625" style="56" bestFit="1" customWidth="1"/>
    <col min="10756" max="10756" width="3.85546875" style="56" customWidth="1"/>
    <col min="10757" max="10757" width="4" style="56" bestFit="1" customWidth="1"/>
    <col min="10758" max="10758" width="18.5703125" style="56" customWidth="1"/>
    <col min="10759" max="10759" width="8.42578125" style="56" customWidth="1"/>
    <col min="10760" max="11008" width="9.140625" style="56"/>
    <col min="11009" max="11009" width="4.28515625" style="56" bestFit="1" customWidth="1"/>
    <col min="11010" max="11010" width="34.85546875" style="56" customWidth="1"/>
    <col min="11011" max="11011" width="16.28515625" style="56" bestFit="1" customWidth="1"/>
    <col min="11012" max="11012" width="3.85546875" style="56" customWidth="1"/>
    <col min="11013" max="11013" width="4" style="56" bestFit="1" customWidth="1"/>
    <col min="11014" max="11014" width="18.5703125" style="56" customWidth="1"/>
    <col min="11015" max="11015" width="8.42578125" style="56" customWidth="1"/>
    <col min="11016" max="11264" width="9.140625" style="56"/>
    <col min="11265" max="11265" width="4.28515625" style="56" bestFit="1" customWidth="1"/>
    <col min="11266" max="11266" width="34.85546875" style="56" customWidth="1"/>
    <col min="11267" max="11267" width="16.28515625" style="56" bestFit="1" customWidth="1"/>
    <col min="11268" max="11268" width="3.85546875" style="56" customWidth="1"/>
    <col min="11269" max="11269" width="4" style="56" bestFit="1" customWidth="1"/>
    <col min="11270" max="11270" width="18.5703125" style="56" customWidth="1"/>
    <col min="11271" max="11271" width="8.42578125" style="56" customWidth="1"/>
    <col min="11272" max="11520" width="9.140625" style="56"/>
    <col min="11521" max="11521" width="4.28515625" style="56" bestFit="1" customWidth="1"/>
    <col min="11522" max="11522" width="34.85546875" style="56" customWidth="1"/>
    <col min="11523" max="11523" width="16.28515625" style="56" bestFit="1" customWidth="1"/>
    <col min="11524" max="11524" width="3.85546875" style="56" customWidth="1"/>
    <col min="11525" max="11525" width="4" style="56" bestFit="1" customWidth="1"/>
    <col min="11526" max="11526" width="18.5703125" style="56" customWidth="1"/>
    <col min="11527" max="11527" width="8.42578125" style="56" customWidth="1"/>
    <col min="11528" max="11776" width="9.140625" style="56"/>
    <col min="11777" max="11777" width="4.28515625" style="56" bestFit="1" customWidth="1"/>
    <col min="11778" max="11778" width="34.85546875" style="56" customWidth="1"/>
    <col min="11779" max="11779" width="16.28515625" style="56" bestFit="1" customWidth="1"/>
    <col min="11780" max="11780" width="3.85546875" style="56" customWidth="1"/>
    <col min="11781" max="11781" width="4" style="56" bestFit="1" customWidth="1"/>
    <col min="11782" max="11782" width="18.5703125" style="56" customWidth="1"/>
    <col min="11783" max="11783" width="8.42578125" style="56" customWidth="1"/>
    <col min="11784" max="12032" width="9.140625" style="56"/>
    <col min="12033" max="12033" width="4.28515625" style="56" bestFit="1" customWidth="1"/>
    <col min="12034" max="12034" width="34.85546875" style="56" customWidth="1"/>
    <col min="12035" max="12035" width="16.28515625" style="56" bestFit="1" customWidth="1"/>
    <col min="12036" max="12036" width="3.85546875" style="56" customWidth="1"/>
    <col min="12037" max="12037" width="4" style="56" bestFit="1" customWidth="1"/>
    <col min="12038" max="12038" width="18.5703125" style="56" customWidth="1"/>
    <col min="12039" max="12039" width="8.42578125" style="56" customWidth="1"/>
    <col min="12040" max="12288" width="9.140625" style="56"/>
    <col min="12289" max="12289" width="4.28515625" style="56" bestFit="1" customWidth="1"/>
    <col min="12290" max="12290" width="34.85546875" style="56" customWidth="1"/>
    <col min="12291" max="12291" width="16.28515625" style="56" bestFit="1" customWidth="1"/>
    <col min="12292" max="12292" width="3.85546875" style="56" customWidth="1"/>
    <col min="12293" max="12293" width="4" style="56" bestFit="1" customWidth="1"/>
    <col min="12294" max="12294" width="18.5703125" style="56" customWidth="1"/>
    <col min="12295" max="12295" width="8.42578125" style="56" customWidth="1"/>
    <col min="12296" max="12544" width="9.140625" style="56"/>
    <col min="12545" max="12545" width="4.28515625" style="56" bestFit="1" customWidth="1"/>
    <col min="12546" max="12546" width="34.85546875" style="56" customWidth="1"/>
    <col min="12547" max="12547" width="16.28515625" style="56" bestFit="1" customWidth="1"/>
    <col min="12548" max="12548" width="3.85546875" style="56" customWidth="1"/>
    <col min="12549" max="12549" width="4" style="56" bestFit="1" customWidth="1"/>
    <col min="12550" max="12550" width="18.5703125" style="56" customWidth="1"/>
    <col min="12551" max="12551" width="8.42578125" style="56" customWidth="1"/>
    <col min="12552" max="12800" width="9.140625" style="56"/>
    <col min="12801" max="12801" width="4.28515625" style="56" bestFit="1" customWidth="1"/>
    <col min="12802" max="12802" width="34.85546875" style="56" customWidth="1"/>
    <col min="12803" max="12803" width="16.28515625" style="56" bestFit="1" customWidth="1"/>
    <col min="12804" max="12804" width="3.85546875" style="56" customWidth="1"/>
    <col min="12805" max="12805" width="4" style="56" bestFit="1" customWidth="1"/>
    <col min="12806" max="12806" width="18.5703125" style="56" customWidth="1"/>
    <col min="12807" max="12807" width="8.42578125" style="56" customWidth="1"/>
    <col min="12808" max="13056" width="9.140625" style="56"/>
    <col min="13057" max="13057" width="4.28515625" style="56" bestFit="1" customWidth="1"/>
    <col min="13058" max="13058" width="34.85546875" style="56" customWidth="1"/>
    <col min="13059" max="13059" width="16.28515625" style="56" bestFit="1" customWidth="1"/>
    <col min="13060" max="13060" width="3.85546875" style="56" customWidth="1"/>
    <col min="13061" max="13061" width="4" style="56" bestFit="1" customWidth="1"/>
    <col min="13062" max="13062" width="18.5703125" style="56" customWidth="1"/>
    <col min="13063" max="13063" width="8.42578125" style="56" customWidth="1"/>
    <col min="13064" max="13312" width="9.140625" style="56"/>
    <col min="13313" max="13313" width="4.28515625" style="56" bestFit="1" customWidth="1"/>
    <col min="13314" max="13314" width="34.85546875" style="56" customWidth="1"/>
    <col min="13315" max="13315" width="16.28515625" style="56" bestFit="1" customWidth="1"/>
    <col min="13316" max="13316" width="3.85546875" style="56" customWidth="1"/>
    <col min="13317" max="13317" width="4" style="56" bestFit="1" customWidth="1"/>
    <col min="13318" max="13318" width="18.5703125" style="56" customWidth="1"/>
    <col min="13319" max="13319" width="8.42578125" style="56" customWidth="1"/>
    <col min="13320" max="13568" width="9.140625" style="56"/>
    <col min="13569" max="13569" width="4.28515625" style="56" bestFit="1" customWidth="1"/>
    <col min="13570" max="13570" width="34.85546875" style="56" customWidth="1"/>
    <col min="13571" max="13571" width="16.28515625" style="56" bestFit="1" customWidth="1"/>
    <col min="13572" max="13572" width="3.85546875" style="56" customWidth="1"/>
    <col min="13573" max="13573" width="4" style="56" bestFit="1" customWidth="1"/>
    <col min="13574" max="13574" width="18.5703125" style="56" customWidth="1"/>
    <col min="13575" max="13575" width="8.42578125" style="56" customWidth="1"/>
    <col min="13576" max="13824" width="9.140625" style="56"/>
    <col min="13825" max="13825" width="4.28515625" style="56" bestFit="1" customWidth="1"/>
    <col min="13826" max="13826" width="34.85546875" style="56" customWidth="1"/>
    <col min="13827" max="13827" width="16.28515625" style="56" bestFit="1" customWidth="1"/>
    <col min="13828" max="13828" width="3.85546875" style="56" customWidth="1"/>
    <col min="13829" max="13829" width="4" style="56" bestFit="1" customWidth="1"/>
    <col min="13830" max="13830" width="18.5703125" style="56" customWidth="1"/>
    <col min="13831" max="13831" width="8.42578125" style="56" customWidth="1"/>
    <col min="13832" max="14080" width="9.140625" style="56"/>
    <col min="14081" max="14081" width="4.28515625" style="56" bestFit="1" customWidth="1"/>
    <col min="14082" max="14082" width="34.85546875" style="56" customWidth="1"/>
    <col min="14083" max="14083" width="16.28515625" style="56" bestFit="1" customWidth="1"/>
    <col min="14084" max="14084" width="3.85546875" style="56" customWidth="1"/>
    <col min="14085" max="14085" width="4" style="56" bestFit="1" customWidth="1"/>
    <col min="14086" max="14086" width="18.5703125" style="56" customWidth="1"/>
    <col min="14087" max="14087" width="8.42578125" style="56" customWidth="1"/>
    <col min="14088" max="14336" width="9.140625" style="56"/>
    <col min="14337" max="14337" width="4.28515625" style="56" bestFit="1" customWidth="1"/>
    <col min="14338" max="14338" width="34.85546875" style="56" customWidth="1"/>
    <col min="14339" max="14339" width="16.28515625" style="56" bestFit="1" customWidth="1"/>
    <col min="14340" max="14340" width="3.85546875" style="56" customWidth="1"/>
    <col min="14341" max="14341" width="4" style="56" bestFit="1" customWidth="1"/>
    <col min="14342" max="14342" width="18.5703125" style="56" customWidth="1"/>
    <col min="14343" max="14343" width="8.42578125" style="56" customWidth="1"/>
    <col min="14344" max="14592" width="9.140625" style="56"/>
    <col min="14593" max="14593" width="4.28515625" style="56" bestFit="1" customWidth="1"/>
    <col min="14594" max="14594" width="34.85546875" style="56" customWidth="1"/>
    <col min="14595" max="14595" width="16.28515625" style="56" bestFit="1" customWidth="1"/>
    <col min="14596" max="14596" width="3.85546875" style="56" customWidth="1"/>
    <col min="14597" max="14597" width="4" style="56" bestFit="1" customWidth="1"/>
    <col min="14598" max="14598" width="18.5703125" style="56" customWidth="1"/>
    <col min="14599" max="14599" width="8.42578125" style="56" customWidth="1"/>
    <col min="14600" max="14848" width="9.140625" style="56"/>
    <col min="14849" max="14849" width="4.28515625" style="56" bestFit="1" customWidth="1"/>
    <col min="14850" max="14850" width="34.85546875" style="56" customWidth="1"/>
    <col min="14851" max="14851" width="16.28515625" style="56" bestFit="1" customWidth="1"/>
    <col min="14852" max="14852" width="3.85546875" style="56" customWidth="1"/>
    <col min="14853" max="14853" width="4" style="56" bestFit="1" customWidth="1"/>
    <col min="14854" max="14854" width="18.5703125" style="56" customWidth="1"/>
    <col min="14855" max="14855" width="8.42578125" style="56" customWidth="1"/>
    <col min="14856" max="15104" width="9.140625" style="56"/>
    <col min="15105" max="15105" width="4.28515625" style="56" bestFit="1" customWidth="1"/>
    <col min="15106" max="15106" width="34.85546875" style="56" customWidth="1"/>
    <col min="15107" max="15107" width="16.28515625" style="56" bestFit="1" customWidth="1"/>
    <col min="15108" max="15108" width="3.85546875" style="56" customWidth="1"/>
    <col min="15109" max="15109" width="4" style="56" bestFit="1" customWidth="1"/>
    <col min="15110" max="15110" width="18.5703125" style="56" customWidth="1"/>
    <col min="15111" max="15111" width="8.42578125" style="56" customWidth="1"/>
    <col min="15112" max="15360" width="9.140625" style="56"/>
    <col min="15361" max="15361" width="4.28515625" style="56" bestFit="1" customWidth="1"/>
    <col min="15362" max="15362" width="34.85546875" style="56" customWidth="1"/>
    <col min="15363" max="15363" width="16.28515625" style="56" bestFit="1" customWidth="1"/>
    <col min="15364" max="15364" width="3.85546875" style="56" customWidth="1"/>
    <col min="15365" max="15365" width="4" style="56" bestFit="1" customWidth="1"/>
    <col min="15366" max="15366" width="18.5703125" style="56" customWidth="1"/>
    <col min="15367" max="15367" width="8.42578125" style="56" customWidth="1"/>
    <col min="15368" max="15616" width="9.140625" style="56"/>
    <col min="15617" max="15617" width="4.28515625" style="56" bestFit="1" customWidth="1"/>
    <col min="15618" max="15618" width="34.85546875" style="56" customWidth="1"/>
    <col min="15619" max="15619" width="16.28515625" style="56" bestFit="1" customWidth="1"/>
    <col min="15620" max="15620" width="3.85546875" style="56" customWidth="1"/>
    <col min="15621" max="15621" width="4" style="56" bestFit="1" customWidth="1"/>
    <col min="15622" max="15622" width="18.5703125" style="56" customWidth="1"/>
    <col min="15623" max="15623" width="8.42578125" style="56" customWidth="1"/>
    <col min="15624" max="15872" width="9.140625" style="56"/>
    <col min="15873" max="15873" width="4.28515625" style="56" bestFit="1" customWidth="1"/>
    <col min="15874" max="15874" width="34.85546875" style="56" customWidth="1"/>
    <col min="15875" max="15875" width="16.28515625" style="56" bestFit="1" customWidth="1"/>
    <col min="15876" max="15876" width="3.85546875" style="56" customWidth="1"/>
    <col min="15877" max="15877" width="4" style="56" bestFit="1" customWidth="1"/>
    <col min="15878" max="15878" width="18.5703125" style="56" customWidth="1"/>
    <col min="15879" max="15879" width="8.42578125" style="56" customWidth="1"/>
    <col min="15880" max="16128" width="9.140625" style="56"/>
    <col min="16129" max="16129" width="4.28515625" style="56" bestFit="1" customWidth="1"/>
    <col min="16130" max="16130" width="34.85546875" style="56" customWidth="1"/>
    <col min="16131" max="16131" width="16.28515625" style="56" bestFit="1" customWidth="1"/>
    <col min="16132" max="16132" width="3.85546875" style="56" customWidth="1"/>
    <col min="16133" max="16133" width="4" style="56" bestFit="1" customWidth="1"/>
    <col min="16134" max="16134" width="18.5703125" style="56" customWidth="1"/>
    <col min="16135" max="16135" width="8.42578125" style="56" customWidth="1"/>
    <col min="16136" max="16384" width="9.140625" style="56"/>
  </cols>
  <sheetData>
    <row r="2" spans="1:8" ht="18.75" x14ac:dyDescent="0.3">
      <c r="A2" s="620" t="s">
        <v>2226</v>
      </c>
      <c r="B2" s="620"/>
      <c r="C2" s="620"/>
      <c r="D2" s="620"/>
      <c r="E2" s="620"/>
      <c r="F2" s="620"/>
      <c r="G2" s="620"/>
      <c r="H2" s="620"/>
    </row>
    <row r="3" spans="1:8" x14ac:dyDescent="0.2">
      <c r="A3" s="621" t="s">
        <v>2227</v>
      </c>
      <c r="B3" s="621"/>
      <c r="C3" s="621"/>
      <c r="D3" s="621"/>
      <c r="E3" s="621"/>
      <c r="F3" s="621"/>
      <c r="G3" s="621"/>
      <c r="H3" s="621"/>
    </row>
    <row r="4" spans="1:8" s="61" customFormat="1" ht="25.5" x14ac:dyDescent="0.25">
      <c r="A4" s="59" t="s">
        <v>3</v>
      </c>
      <c r="B4" s="60" t="s">
        <v>2147</v>
      </c>
      <c r="C4" s="60" t="s">
        <v>2148</v>
      </c>
      <c r="D4" s="60" t="s">
        <v>1513</v>
      </c>
      <c r="E4" s="60" t="s">
        <v>2228</v>
      </c>
      <c r="F4" s="60" t="s">
        <v>2229</v>
      </c>
      <c r="G4" s="59" t="s">
        <v>2230</v>
      </c>
      <c r="H4" s="59" t="s">
        <v>2231</v>
      </c>
    </row>
    <row r="5" spans="1:8" s="61" customFormat="1" ht="0.95" customHeight="1" x14ac:dyDescent="0.25">
      <c r="A5" s="62"/>
      <c r="B5" s="63"/>
      <c r="C5" s="70"/>
      <c r="D5" s="63"/>
      <c r="E5" s="63"/>
      <c r="F5" s="63"/>
      <c r="G5" s="62"/>
      <c r="H5" s="62"/>
    </row>
    <row r="6" spans="1:8" x14ac:dyDescent="0.2">
      <c r="A6" s="64">
        <f t="shared" ref="A6:A25" si="0">_stt</f>
        <v>1</v>
      </c>
      <c r="B6" s="65"/>
      <c r="C6" s="71"/>
      <c r="D6" s="65"/>
      <c r="E6" s="65"/>
      <c r="F6" s="65"/>
      <c r="G6" s="64"/>
      <c r="H6" s="64"/>
    </row>
    <row r="7" spans="1:8" x14ac:dyDescent="0.2">
      <c r="A7" s="66">
        <f t="shared" si="0"/>
        <v>2</v>
      </c>
      <c r="B7" s="67"/>
      <c r="C7" s="72"/>
      <c r="D7" s="67"/>
      <c r="E7" s="67"/>
      <c r="F7" s="67"/>
      <c r="G7" s="66"/>
      <c r="H7" s="66"/>
    </row>
    <row r="8" spans="1:8" x14ac:dyDescent="0.2">
      <c r="A8" s="66">
        <f t="shared" si="0"/>
        <v>3</v>
      </c>
      <c r="B8" s="67"/>
      <c r="C8" s="72"/>
      <c r="D8" s="67"/>
      <c r="E8" s="67"/>
      <c r="F8" s="67"/>
      <c r="G8" s="66"/>
      <c r="H8" s="66"/>
    </row>
    <row r="9" spans="1:8" x14ac:dyDescent="0.2">
      <c r="A9" s="66">
        <f t="shared" si="0"/>
        <v>4</v>
      </c>
      <c r="B9" s="67"/>
      <c r="C9" s="72"/>
      <c r="D9" s="67"/>
      <c r="E9" s="67"/>
      <c r="F9" s="67"/>
      <c r="G9" s="66"/>
      <c r="H9" s="66"/>
    </row>
    <row r="10" spans="1:8" x14ac:dyDescent="0.2">
      <c r="A10" s="66">
        <f t="shared" si="0"/>
        <v>5</v>
      </c>
      <c r="B10" s="67"/>
      <c r="C10" s="72"/>
      <c r="D10" s="67"/>
      <c r="E10" s="67"/>
      <c r="F10" s="67"/>
      <c r="G10" s="66"/>
      <c r="H10" s="66"/>
    </row>
    <row r="11" spans="1:8" x14ac:dyDescent="0.2">
      <c r="A11" s="66">
        <f t="shared" si="0"/>
        <v>6</v>
      </c>
      <c r="B11" s="67"/>
      <c r="C11" s="72"/>
      <c r="D11" s="67"/>
      <c r="E11" s="67"/>
      <c r="F11" s="67"/>
      <c r="G11" s="66"/>
      <c r="H11" s="66"/>
    </row>
    <row r="12" spans="1:8" x14ac:dyDescent="0.2">
      <c r="A12" s="66">
        <f t="shared" si="0"/>
        <v>7</v>
      </c>
      <c r="B12" s="67"/>
      <c r="C12" s="72"/>
      <c r="D12" s="67"/>
      <c r="E12" s="67"/>
      <c r="F12" s="67"/>
      <c r="G12" s="66"/>
      <c r="H12" s="66"/>
    </row>
    <row r="13" spans="1:8" x14ac:dyDescent="0.2">
      <c r="A13" s="66">
        <f t="shared" si="0"/>
        <v>8</v>
      </c>
      <c r="B13" s="67"/>
      <c r="C13" s="72"/>
      <c r="D13" s="67"/>
      <c r="E13" s="67"/>
      <c r="F13" s="67"/>
      <c r="G13" s="66"/>
      <c r="H13" s="66"/>
    </row>
    <row r="14" spans="1:8" x14ac:dyDescent="0.2">
      <c r="A14" s="66">
        <f t="shared" si="0"/>
        <v>9</v>
      </c>
      <c r="B14" s="67"/>
      <c r="C14" s="72"/>
      <c r="D14" s="67"/>
      <c r="E14" s="67"/>
      <c r="F14" s="67"/>
      <c r="G14" s="66"/>
      <c r="H14" s="66"/>
    </row>
    <row r="15" spans="1:8" x14ac:dyDescent="0.2">
      <c r="A15" s="66">
        <f t="shared" si="0"/>
        <v>10</v>
      </c>
      <c r="B15" s="67"/>
      <c r="C15" s="72"/>
      <c r="D15" s="67"/>
      <c r="E15" s="67"/>
      <c r="F15" s="67"/>
      <c r="G15" s="66"/>
      <c r="H15" s="66"/>
    </row>
    <row r="16" spans="1:8" x14ac:dyDescent="0.2">
      <c r="A16" s="66">
        <f t="shared" si="0"/>
        <v>11</v>
      </c>
      <c r="B16" s="67"/>
      <c r="C16" s="72"/>
      <c r="D16" s="67"/>
      <c r="E16" s="67"/>
      <c r="F16" s="67"/>
      <c r="G16" s="66"/>
      <c r="H16" s="66"/>
    </row>
    <row r="17" spans="1:8" x14ac:dyDescent="0.2">
      <c r="A17" s="66">
        <f t="shared" si="0"/>
        <v>12</v>
      </c>
      <c r="B17" s="67"/>
      <c r="C17" s="72"/>
      <c r="D17" s="67"/>
      <c r="E17" s="67"/>
      <c r="F17" s="67"/>
      <c r="G17" s="66"/>
      <c r="H17" s="66"/>
    </row>
    <row r="18" spans="1:8" x14ac:dyDescent="0.2">
      <c r="A18" s="66">
        <f t="shared" si="0"/>
        <v>13</v>
      </c>
      <c r="B18" s="67"/>
      <c r="C18" s="72"/>
      <c r="D18" s="67"/>
      <c r="E18" s="67"/>
      <c r="F18" s="67"/>
      <c r="G18" s="66"/>
      <c r="H18" s="66"/>
    </row>
    <row r="19" spans="1:8" x14ac:dyDescent="0.2">
      <c r="A19" s="66">
        <f t="shared" si="0"/>
        <v>14</v>
      </c>
      <c r="B19" s="67"/>
      <c r="C19" s="72"/>
      <c r="D19" s="67"/>
      <c r="E19" s="67"/>
      <c r="F19" s="67"/>
      <c r="G19" s="66"/>
      <c r="H19" s="66"/>
    </row>
    <row r="20" spans="1:8" x14ac:dyDescent="0.2">
      <c r="A20" s="66">
        <f t="shared" si="0"/>
        <v>15</v>
      </c>
      <c r="B20" s="67"/>
      <c r="C20" s="72"/>
      <c r="D20" s="67"/>
      <c r="E20" s="67"/>
      <c r="F20" s="67"/>
      <c r="G20" s="66"/>
      <c r="H20" s="66"/>
    </row>
    <row r="21" spans="1:8" x14ac:dyDescent="0.2">
      <c r="A21" s="66">
        <f t="shared" si="0"/>
        <v>16</v>
      </c>
      <c r="B21" s="67"/>
      <c r="C21" s="72"/>
      <c r="D21" s="67"/>
      <c r="E21" s="67"/>
      <c r="F21" s="67"/>
      <c r="G21" s="66"/>
      <c r="H21" s="66"/>
    </row>
    <row r="22" spans="1:8" x14ac:dyDescent="0.2">
      <c r="A22" s="66">
        <f t="shared" si="0"/>
        <v>17</v>
      </c>
      <c r="B22" s="67"/>
      <c r="C22" s="72"/>
      <c r="D22" s="67"/>
      <c r="E22" s="67"/>
      <c r="F22" s="67"/>
      <c r="G22" s="66"/>
      <c r="H22" s="66"/>
    </row>
    <row r="23" spans="1:8" x14ac:dyDescent="0.2">
      <c r="A23" s="66">
        <f t="shared" si="0"/>
        <v>18</v>
      </c>
      <c r="B23" s="67"/>
      <c r="C23" s="72"/>
      <c r="D23" s="67"/>
      <c r="E23" s="67"/>
      <c r="F23" s="67"/>
      <c r="G23" s="66"/>
      <c r="H23" s="66"/>
    </row>
    <row r="24" spans="1:8" x14ac:dyDescent="0.2">
      <c r="A24" s="66">
        <f t="shared" si="0"/>
        <v>19</v>
      </c>
      <c r="B24" s="67"/>
      <c r="C24" s="72"/>
      <c r="D24" s="67"/>
      <c r="E24" s="67"/>
      <c r="F24" s="67"/>
      <c r="G24" s="66"/>
      <c r="H24" s="66"/>
    </row>
    <row r="25" spans="1:8" x14ac:dyDescent="0.2">
      <c r="A25" s="66">
        <f t="shared" si="0"/>
        <v>20</v>
      </c>
      <c r="B25" s="67"/>
      <c r="C25" s="72"/>
      <c r="D25" s="67"/>
      <c r="E25" s="67"/>
      <c r="F25" s="67"/>
      <c r="G25" s="66"/>
      <c r="H25" s="66"/>
    </row>
    <row r="26" spans="1:8" x14ac:dyDescent="0.2">
      <c r="A26" s="66">
        <v>1</v>
      </c>
      <c r="B26" s="67"/>
      <c r="C26" s="72"/>
      <c r="D26" s="67"/>
      <c r="E26" s="67"/>
      <c r="F26" s="67"/>
      <c r="G26" s="66"/>
      <c r="H26" s="66"/>
    </row>
    <row r="27" spans="1:8" x14ac:dyDescent="0.2">
      <c r="A27" s="66">
        <f t="shared" ref="A27:A90" si="1">_stt</f>
        <v>2</v>
      </c>
      <c r="B27" s="67"/>
      <c r="C27" s="72"/>
      <c r="D27" s="67"/>
      <c r="E27" s="67"/>
      <c r="F27" s="67"/>
      <c r="G27" s="66"/>
      <c r="H27" s="66"/>
    </row>
    <row r="28" spans="1:8" x14ac:dyDescent="0.2">
      <c r="A28" s="66">
        <f t="shared" si="1"/>
        <v>3</v>
      </c>
      <c r="B28" s="67"/>
      <c r="C28" s="72"/>
      <c r="D28" s="67"/>
      <c r="E28" s="67"/>
      <c r="F28" s="67"/>
      <c r="G28" s="66"/>
      <c r="H28" s="66"/>
    </row>
    <row r="29" spans="1:8" x14ac:dyDescent="0.2">
      <c r="A29" s="66">
        <f t="shared" si="1"/>
        <v>4</v>
      </c>
      <c r="B29" s="67"/>
      <c r="C29" s="72"/>
      <c r="D29" s="67"/>
      <c r="E29" s="67"/>
      <c r="F29" s="67"/>
      <c r="G29" s="66"/>
      <c r="H29" s="66"/>
    </row>
    <row r="30" spans="1:8" x14ac:dyDescent="0.2">
      <c r="A30" s="66">
        <f t="shared" si="1"/>
        <v>5</v>
      </c>
      <c r="B30" s="67"/>
      <c r="C30" s="72"/>
      <c r="D30" s="67"/>
      <c r="E30" s="67"/>
      <c r="F30" s="67"/>
      <c r="G30" s="66"/>
      <c r="H30" s="66"/>
    </row>
    <row r="31" spans="1:8" x14ac:dyDescent="0.2">
      <c r="A31" s="66">
        <f t="shared" si="1"/>
        <v>6</v>
      </c>
      <c r="B31" s="67"/>
      <c r="C31" s="72"/>
      <c r="D31" s="67"/>
      <c r="E31" s="67"/>
      <c r="F31" s="67"/>
      <c r="G31" s="66"/>
      <c r="H31" s="66"/>
    </row>
    <row r="32" spans="1:8" x14ac:dyDescent="0.2">
      <c r="A32" s="66">
        <f t="shared" si="1"/>
        <v>7</v>
      </c>
      <c r="B32" s="67"/>
      <c r="C32" s="72"/>
      <c r="D32" s="67"/>
      <c r="E32" s="67"/>
      <c r="F32" s="67"/>
      <c r="G32" s="66"/>
      <c r="H32" s="66"/>
    </row>
    <row r="33" spans="1:8" x14ac:dyDescent="0.2">
      <c r="A33" s="66">
        <f t="shared" si="1"/>
        <v>8</v>
      </c>
      <c r="B33" s="67"/>
      <c r="C33" s="72"/>
      <c r="D33" s="67"/>
      <c r="E33" s="67"/>
      <c r="F33" s="67"/>
      <c r="G33" s="66"/>
      <c r="H33" s="66"/>
    </row>
    <row r="34" spans="1:8" x14ac:dyDescent="0.2">
      <c r="A34" s="66">
        <f t="shared" si="1"/>
        <v>9</v>
      </c>
      <c r="B34" s="67"/>
      <c r="C34" s="72"/>
      <c r="D34" s="67"/>
      <c r="E34" s="67"/>
      <c r="F34" s="67"/>
      <c r="G34" s="66"/>
      <c r="H34" s="66"/>
    </row>
    <row r="35" spans="1:8" x14ac:dyDescent="0.2">
      <c r="A35" s="66">
        <f t="shared" si="1"/>
        <v>10</v>
      </c>
      <c r="B35" s="67"/>
      <c r="C35" s="72"/>
      <c r="D35" s="67"/>
      <c r="E35" s="67"/>
      <c r="F35" s="67"/>
      <c r="G35" s="66"/>
      <c r="H35" s="66"/>
    </row>
    <row r="36" spans="1:8" x14ac:dyDescent="0.2">
      <c r="A36" s="66">
        <f t="shared" si="1"/>
        <v>11</v>
      </c>
      <c r="B36" s="67"/>
      <c r="C36" s="72"/>
      <c r="D36" s="67"/>
      <c r="E36" s="67"/>
      <c r="F36" s="67"/>
      <c r="G36" s="66"/>
      <c r="H36" s="66"/>
    </row>
    <row r="37" spans="1:8" x14ac:dyDescent="0.2">
      <c r="A37" s="66">
        <f t="shared" si="1"/>
        <v>12</v>
      </c>
      <c r="B37" s="67"/>
      <c r="C37" s="72"/>
      <c r="D37" s="67"/>
      <c r="E37" s="67"/>
      <c r="F37" s="67"/>
      <c r="G37" s="66"/>
      <c r="H37" s="66"/>
    </row>
    <row r="38" spans="1:8" x14ac:dyDescent="0.2">
      <c r="A38" s="66">
        <f t="shared" si="1"/>
        <v>13</v>
      </c>
      <c r="B38" s="67"/>
      <c r="C38" s="72"/>
      <c r="D38" s="67"/>
      <c r="E38" s="67"/>
      <c r="F38" s="67"/>
      <c r="G38" s="66"/>
      <c r="H38" s="66"/>
    </row>
    <row r="39" spans="1:8" x14ac:dyDescent="0.2">
      <c r="A39" s="66">
        <f t="shared" si="1"/>
        <v>14</v>
      </c>
      <c r="B39" s="67"/>
      <c r="C39" s="72"/>
      <c r="D39" s="67"/>
      <c r="E39" s="67"/>
      <c r="F39" s="67"/>
      <c r="G39" s="66"/>
      <c r="H39" s="66"/>
    </row>
    <row r="40" spans="1:8" x14ac:dyDescent="0.2">
      <c r="A40" s="66">
        <f t="shared" si="1"/>
        <v>15</v>
      </c>
      <c r="B40" s="67"/>
      <c r="C40" s="72"/>
      <c r="D40" s="67"/>
      <c r="E40" s="67"/>
      <c r="F40" s="67"/>
      <c r="G40" s="66"/>
      <c r="H40" s="66"/>
    </row>
    <row r="41" spans="1:8" x14ac:dyDescent="0.2">
      <c r="A41" s="66">
        <f t="shared" si="1"/>
        <v>16</v>
      </c>
      <c r="B41" s="67"/>
      <c r="C41" s="72"/>
      <c r="D41" s="67"/>
      <c r="E41" s="67"/>
      <c r="F41" s="67"/>
      <c r="G41" s="66"/>
      <c r="H41" s="66"/>
    </row>
    <row r="42" spans="1:8" x14ac:dyDescent="0.2">
      <c r="A42" s="66">
        <f t="shared" si="1"/>
        <v>17</v>
      </c>
      <c r="B42" s="67"/>
      <c r="C42" s="72"/>
      <c r="D42" s="67"/>
      <c r="E42" s="67"/>
      <c r="F42" s="67"/>
      <c r="G42" s="66"/>
      <c r="H42" s="66"/>
    </row>
    <row r="43" spans="1:8" x14ac:dyDescent="0.2">
      <c r="A43" s="66">
        <f t="shared" si="1"/>
        <v>18</v>
      </c>
      <c r="B43" s="67"/>
      <c r="C43" s="72"/>
      <c r="D43" s="67"/>
      <c r="E43" s="67"/>
      <c r="F43" s="67"/>
      <c r="G43" s="66"/>
      <c r="H43" s="66"/>
    </row>
    <row r="44" spans="1:8" x14ac:dyDescent="0.2">
      <c r="A44" s="66">
        <f t="shared" si="1"/>
        <v>19</v>
      </c>
      <c r="B44" s="67"/>
      <c r="C44" s="72"/>
      <c r="D44" s="67"/>
      <c r="E44" s="67"/>
      <c r="F44" s="67"/>
      <c r="G44" s="66"/>
      <c r="H44" s="66"/>
    </row>
    <row r="45" spans="1:8" x14ac:dyDescent="0.2">
      <c r="A45" s="66">
        <f t="shared" si="1"/>
        <v>20</v>
      </c>
      <c r="B45" s="67"/>
      <c r="C45" s="72"/>
      <c r="D45" s="67"/>
      <c r="E45" s="67"/>
      <c r="F45" s="67"/>
      <c r="G45" s="66"/>
      <c r="H45" s="66"/>
    </row>
    <row r="46" spans="1:8" x14ac:dyDescent="0.2">
      <c r="A46" s="66">
        <f t="shared" si="1"/>
        <v>21</v>
      </c>
      <c r="B46" s="67"/>
      <c r="C46" s="72"/>
      <c r="D46" s="67"/>
      <c r="E46" s="67"/>
      <c r="F46" s="67"/>
      <c r="G46" s="66"/>
      <c r="H46" s="66"/>
    </row>
    <row r="47" spans="1:8" x14ac:dyDescent="0.2">
      <c r="A47" s="66">
        <f t="shared" si="1"/>
        <v>22</v>
      </c>
      <c r="B47" s="67"/>
      <c r="C47" s="72"/>
      <c r="D47" s="67"/>
      <c r="E47" s="67"/>
      <c r="F47" s="67"/>
      <c r="G47" s="66"/>
      <c r="H47" s="66"/>
    </row>
    <row r="48" spans="1:8" x14ac:dyDescent="0.2">
      <c r="A48" s="66">
        <f t="shared" si="1"/>
        <v>23</v>
      </c>
      <c r="B48" s="67"/>
      <c r="C48" s="72"/>
      <c r="D48" s="67"/>
      <c r="E48" s="67"/>
      <c r="F48" s="67"/>
      <c r="G48" s="66"/>
      <c r="H48" s="66"/>
    </row>
    <row r="49" spans="1:8" x14ac:dyDescent="0.2">
      <c r="A49" s="66">
        <f t="shared" si="1"/>
        <v>24</v>
      </c>
      <c r="B49" s="67"/>
      <c r="C49" s="72"/>
      <c r="D49" s="67"/>
      <c r="E49" s="67"/>
      <c r="F49" s="67"/>
      <c r="G49" s="66"/>
      <c r="H49" s="66"/>
    </row>
    <row r="50" spans="1:8" x14ac:dyDescent="0.2">
      <c r="A50" s="66">
        <f t="shared" si="1"/>
        <v>25</v>
      </c>
      <c r="B50" s="67"/>
      <c r="C50" s="72"/>
      <c r="D50" s="67"/>
      <c r="E50" s="67"/>
      <c r="F50" s="67"/>
      <c r="G50" s="66"/>
      <c r="H50" s="66"/>
    </row>
    <row r="51" spans="1:8" x14ac:dyDescent="0.2">
      <c r="A51" s="66">
        <f t="shared" si="1"/>
        <v>26</v>
      </c>
      <c r="B51" s="67"/>
      <c r="C51" s="72"/>
      <c r="D51" s="67"/>
      <c r="E51" s="67"/>
      <c r="F51" s="67"/>
      <c r="G51" s="66"/>
      <c r="H51" s="66"/>
    </row>
    <row r="52" spans="1:8" x14ac:dyDescent="0.2">
      <c r="A52" s="66">
        <f t="shared" si="1"/>
        <v>27</v>
      </c>
      <c r="B52" s="67"/>
      <c r="C52" s="72"/>
      <c r="D52" s="67"/>
      <c r="E52" s="67"/>
      <c r="F52" s="67"/>
      <c r="G52" s="66"/>
      <c r="H52" s="66"/>
    </row>
    <row r="53" spans="1:8" x14ac:dyDescent="0.2">
      <c r="A53" s="66">
        <f t="shared" si="1"/>
        <v>28</v>
      </c>
      <c r="B53" s="67"/>
      <c r="C53" s="72"/>
      <c r="D53" s="67"/>
      <c r="E53" s="67"/>
      <c r="F53" s="67"/>
      <c r="G53" s="66"/>
      <c r="H53" s="66"/>
    </row>
    <row r="54" spans="1:8" x14ac:dyDescent="0.2">
      <c r="A54" s="66">
        <f t="shared" si="1"/>
        <v>29</v>
      </c>
      <c r="B54" s="67"/>
      <c r="C54" s="72"/>
      <c r="D54" s="67"/>
      <c r="E54" s="67"/>
      <c r="F54" s="67"/>
      <c r="G54" s="66"/>
      <c r="H54" s="66"/>
    </row>
    <row r="55" spans="1:8" x14ac:dyDescent="0.2">
      <c r="A55" s="66">
        <f t="shared" si="1"/>
        <v>30</v>
      </c>
      <c r="B55" s="67"/>
      <c r="C55" s="72"/>
      <c r="D55" s="67"/>
      <c r="E55" s="67"/>
      <c r="F55" s="67"/>
      <c r="G55" s="66"/>
      <c r="H55" s="66"/>
    </row>
    <row r="56" spans="1:8" x14ac:dyDescent="0.2">
      <c r="A56" s="66">
        <f t="shared" si="1"/>
        <v>31</v>
      </c>
      <c r="B56" s="67"/>
      <c r="C56" s="72"/>
      <c r="D56" s="67"/>
      <c r="E56" s="67"/>
      <c r="F56" s="67"/>
      <c r="G56" s="66"/>
      <c r="H56" s="66"/>
    </row>
    <row r="57" spans="1:8" x14ac:dyDescent="0.2">
      <c r="A57" s="66">
        <f t="shared" si="1"/>
        <v>32</v>
      </c>
      <c r="B57" s="67"/>
      <c r="C57" s="72"/>
      <c r="D57" s="67"/>
      <c r="E57" s="67"/>
      <c r="F57" s="67"/>
      <c r="G57" s="66"/>
      <c r="H57" s="66"/>
    </row>
    <row r="58" spans="1:8" x14ac:dyDescent="0.2">
      <c r="A58" s="66">
        <f t="shared" si="1"/>
        <v>33</v>
      </c>
      <c r="B58" s="67"/>
      <c r="C58" s="72"/>
      <c r="D58" s="67"/>
      <c r="E58" s="67"/>
      <c r="F58" s="67"/>
      <c r="G58" s="66"/>
      <c r="H58" s="66"/>
    </row>
    <row r="59" spans="1:8" x14ac:dyDescent="0.2">
      <c r="A59" s="66">
        <f t="shared" si="1"/>
        <v>34</v>
      </c>
      <c r="B59" s="67"/>
      <c r="C59" s="72"/>
      <c r="D59" s="67"/>
      <c r="E59" s="67"/>
      <c r="F59" s="67"/>
      <c r="G59" s="66"/>
      <c r="H59" s="66"/>
    </row>
    <row r="60" spans="1:8" x14ac:dyDescent="0.2">
      <c r="A60" s="66">
        <f t="shared" si="1"/>
        <v>35</v>
      </c>
      <c r="B60" s="67"/>
      <c r="C60" s="72"/>
      <c r="D60" s="67"/>
      <c r="E60" s="67"/>
      <c r="F60" s="67"/>
      <c r="G60" s="66"/>
      <c r="H60" s="66"/>
    </row>
    <row r="61" spans="1:8" x14ac:dyDescent="0.2">
      <c r="A61" s="66">
        <f t="shared" si="1"/>
        <v>36</v>
      </c>
      <c r="B61" s="67"/>
      <c r="C61" s="72"/>
      <c r="D61" s="67"/>
      <c r="E61" s="67"/>
      <c r="F61" s="67"/>
      <c r="G61" s="66"/>
      <c r="H61" s="66"/>
    </row>
    <row r="62" spans="1:8" x14ac:dyDescent="0.2">
      <c r="A62" s="66">
        <f t="shared" si="1"/>
        <v>37</v>
      </c>
      <c r="B62" s="67"/>
      <c r="C62" s="72"/>
      <c r="D62" s="67"/>
      <c r="E62" s="67"/>
      <c r="F62" s="67"/>
      <c r="G62" s="66"/>
      <c r="H62" s="66"/>
    </row>
    <row r="63" spans="1:8" x14ac:dyDescent="0.2">
      <c r="A63" s="66">
        <f t="shared" si="1"/>
        <v>38</v>
      </c>
      <c r="B63" s="67"/>
      <c r="C63" s="72"/>
      <c r="D63" s="67"/>
      <c r="E63" s="67"/>
      <c r="F63" s="67"/>
      <c r="G63" s="66"/>
      <c r="H63" s="66"/>
    </row>
    <row r="64" spans="1:8" x14ac:dyDescent="0.2">
      <c r="A64" s="66">
        <f t="shared" si="1"/>
        <v>39</v>
      </c>
      <c r="B64" s="67"/>
      <c r="C64" s="72"/>
      <c r="D64" s="67"/>
      <c r="E64" s="67"/>
      <c r="F64" s="67"/>
      <c r="G64" s="66"/>
      <c r="H64" s="66"/>
    </row>
    <row r="65" spans="1:8" x14ac:dyDescent="0.2">
      <c r="A65" s="66">
        <f t="shared" si="1"/>
        <v>40</v>
      </c>
      <c r="B65" s="67"/>
      <c r="C65" s="72"/>
      <c r="D65" s="67"/>
      <c r="E65" s="67"/>
      <c r="F65" s="67"/>
      <c r="G65" s="66"/>
      <c r="H65" s="66"/>
    </row>
    <row r="66" spans="1:8" x14ac:dyDescent="0.2">
      <c r="A66" s="66">
        <f t="shared" si="1"/>
        <v>41</v>
      </c>
      <c r="B66" s="67"/>
      <c r="C66" s="72"/>
      <c r="D66" s="67"/>
      <c r="E66" s="67"/>
      <c r="F66" s="67"/>
      <c r="G66" s="66"/>
      <c r="H66" s="66"/>
    </row>
    <row r="67" spans="1:8" x14ac:dyDescent="0.2">
      <c r="A67" s="66">
        <f t="shared" si="1"/>
        <v>42</v>
      </c>
      <c r="B67" s="67"/>
      <c r="C67" s="72"/>
      <c r="D67" s="67"/>
      <c r="E67" s="67"/>
      <c r="F67" s="67"/>
      <c r="G67" s="66"/>
      <c r="H67" s="66"/>
    </row>
    <row r="68" spans="1:8" x14ac:dyDescent="0.2">
      <c r="A68" s="66">
        <f t="shared" si="1"/>
        <v>43</v>
      </c>
      <c r="B68" s="67"/>
      <c r="C68" s="72"/>
      <c r="D68" s="67"/>
      <c r="E68" s="67"/>
      <c r="F68" s="67"/>
      <c r="G68" s="66"/>
      <c r="H68" s="66"/>
    </row>
    <row r="69" spans="1:8" x14ac:dyDescent="0.2">
      <c r="A69" s="66">
        <f t="shared" si="1"/>
        <v>44</v>
      </c>
      <c r="B69" s="67"/>
      <c r="C69" s="72"/>
      <c r="D69" s="67"/>
      <c r="E69" s="67"/>
      <c r="F69" s="67"/>
      <c r="G69" s="66"/>
      <c r="H69" s="66"/>
    </row>
    <row r="70" spans="1:8" x14ac:dyDescent="0.2">
      <c r="A70" s="66">
        <f t="shared" si="1"/>
        <v>45</v>
      </c>
      <c r="B70" s="67"/>
      <c r="C70" s="72"/>
      <c r="D70" s="67"/>
      <c r="E70" s="67"/>
      <c r="F70" s="67"/>
      <c r="G70" s="66"/>
      <c r="H70" s="66"/>
    </row>
    <row r="71" spans="1:8" x14ac:dyDescent="0.2">
      <c r="A71" s="66">
        <f t="shared" si="1"/>
        <v>46</v>
      </c>
      <c r="B71" s="67"/>
      <c r="C71" s="72"/>
      <c r="D71" s="67"/>
      <c r="E71" s="67"/>
      <c r="F71" s="67"/>
      <c r="G71" s="66"/>
      <c r="H71" s="66"/>
    </row>
    <row r="72" spans="1:8" x14ac:dyDescent="0.2">
      <c r="A72" s="66">
        <f t="shared" si="1"/>
        <v>47</v>
      </c>
      <c r="B72" s="67"/>
      <c r="C72" s="72"/>
      <c r="D72" s="67"/>
      <c r="E72" s="67"/>
      <c r="F72" s="67"/>
      <c r="G72" s="66"/>
      <c r="H72" s="66"/>
    </row>
    <row r="73" spans="1:8" x14ac:dyDescent="0.2">
      <c r="A73" s="66">
        <f t="shared" si="1"/>
        <v>48</v>
      </c>
      <c r="B73" s="67"/>
      <c r="C73" s="72"/>
      <c r="D73" s="67"/>
      <c r="E73" s="67"/>
      <c r="F73" s="67"/>
      <c r="G73" s="66"/>
      <c r="H73" s="66"/>
    </row>
    <row r="74" spans="1:8" x14ac:dyDescent="0.2">
      <c r="A74" s="66">
        <f t="shared" si="1"/>
        <v>49</v>
      </c>
      <c r="B74" s="67"/>
      <c r="C74" s="72"/>
      <c r="D74" s="67"/>
      <c r="E74" s="67"/>
      <c r="F74" s="67"/>
      <c r="G74" s="66"/>
      <c r="H74" s="66"/>
    </row>
    <row r="75" spans="1:8" x14ac:dyDescent="0.2">
      <c r="A75" s="66">
        <f t="shared" si="1"/>
        <v>50</v>
      </c>
      <c r="B75" s="67"/>
      <c r="C75" s="72"/>
      <c r="D75" s="67"/>
      <c r="E75" s="67"/>
      <c r="F75" s="67"/>
      <c r="G75" s="66"/>
      <c r="H75" s="66"/>
    </row>
    <row r="76" spans="1:8" x14ac:dyDescent="0.2">
      <c r="A76" s="66">
        <f t="shared" si="1"/>
        <v>51</v>
      </c>
      <c r="B76" s="67"/>
      <c r="C76" s="72"/>
      <c r="D76" s="67"/>
      <c r="E76" s="67"/>
      <c r="F76" s="67"/>
      <c r="G76" s="66"/>
      <c r="H76" s="66"/>
    </row>
    <row r="77" spans="1:8" x14ac:dyDescent="0.2">
      <c r="A77" s="66">
        <f t="shared" si="1"/>
        <v>52</v>
      </c>
      <c r="B77" s="67"/>
      <c r="C77" s="72"/>
      <c r="D77" s="67"/>
      <c r="E77" s="67"/>
      <c r="F77" s="67"/>
      <c r="G77" s="66"/>
      <c r="H77" s="66"/>
    </row>
    <row r="78" spans="1:8" x14ac:dyDescent="0.2">
      <c r="A78" s="66">
        <f t="shared" si="1"/>
        <v>53</v>
      </c>
      <c r="B78" s="67"/>
      <c r="C78" s="72"/>
      <c r="D78" s="67"/>
      <c r="E78" s="67"/>
      <c r="F78" s="67"/>
      <c r="G78" s="66"/>
      <c r="H78" s="66"/>
    </row>
    <row r="79" spans="1:8" x14ac:dyDescent="0.2">
      <c r="A79" s="66">
        <f t="shared" si="1"/>
        <v>54</v>
      </c>
      <c r="B79" s="67"/>
      <c r="C79" s="72"/>
      <c r="D79" s="67"/>
      <c r="E79" s="67"/>
      <c r="F79" s="67"/>
      <c r="G79" s="66"/>
      <c r="H79" s="66"/>
    </row>
    <row r="80" spans="1:8" x14ac:dyDescent="0.2">
      <c r="A80" s="66">
        <f t="shared" si="1"/>
        <v>55</v>
      </c>
      <c r="B80" s="67"/>
      <c r="C80" s="72"/>
      <c r="D80" s="67"/>
      <c r="E80" s="67"/>
      <c r="F80" s="67"/>
      <c r="G80" s="66"/>
      <c r="H80" s="66"/>
    </row>
    <row r="81" spans="1:8" x14ac:dyDescent="0.2">
      <c r="A81" s="66">
        <f t="shared" si="1"/>
        <v>56</v>
      </c>
      <c r="B81" s="67"/>
      <c r="C81" s="72"/>
      <c r="D81" s="67"/>
      <c r="E81" s="67"/>
      <c r="F81" s="67"/>
      <c r="G81" s="66"/>
      <c r="H81" s="66"/>
    </row>
    <row r="82" spans="1:8" x14ac:dyDescent="0.2">
      <c r="A82" s="66">
        <f t="shared" si="1"/>
        <v>57</v>
      </c>
      <c r="B82" s="67"/>
      <c r="C82" s="72"/>
      <c r="D82" s="67"/>
      <c r="E82" s="67"/>
      <c r="F82" s="67"/>
      <c r="G82" s="66"/>
      <c r="H82" s="66"/>
    </row>
    <row r="83" spans="1:8" x14ac:dyDescent="0.2">
      <c r="A83" s="66">
        <f t="shared" si="1"/>
        <v>58</v>
      </c>
      <c r="B83" s="67"/>
      <c r="C83" s="72"/>
      <c r="D83" s="67"/>
      <c r="E83" s="67"/>
      <c r="F83" s="67"/>
      <c r="G83" s="66"/>
      <c r="H83" s="66"/>
    </row>
    <row r="84" spans="1:8" x14ac:dyDescent="0.2">
      <c r="A84" s="66">
        <f t="shared" si="1"/>
        <v>59</v>
      </c>
      <c r="B84" s="67"/>
      <c r="C84" s="72"/>
      <c r="D84" s="67"/>
      <c r="E84" s="67"/>
      <c r="F84" s="67"/>
      <c r="G84" s="66"/>
      <c r="H84" s="66"/>
    </row>
    <row r="85" spans="1:8" x14ac:dyDescent="0.2">
      <c r="A85" s="66">
        <f t="shared" si="1"/>
        <v>60</v>
      </c>
      <c r="B85" s="67"/>
      <c r="C85" s="72"/>
      <c r="D85" s="67"/>
      <c r="E85" s="67"/>
      <c r="F85" s="67"/>
      <c r="G85" s="66"/>
      <c r="H85" s="66"/>
    </row>
    <row r="86" spans="1:8" x14ac:dyDescent="0.2">
      <c r="A86" s="66">
        <f t="shared" si="1"/>
        <v>61</v>
      </c>
      <c r="B86" s="67"/>
      <c r="C86" s="72"/>
      <c r="D86" s="67"/>
      <c r="E86" s="67"/>
      <c r="F86" s="67"/>
      <c r="G86" s="66"/>
      <c r="H86" s="66"/>
    </row>
    <row r="87" spans="1:8" x14ac:dyDescent="0.2">
      <c r="A87" s="66">
        <f t="shared" si="1"/>
        <v>62</v>
      </c>
      <c r="B87" s="67"/>
      <c r="C87" s="72"/>
      <c r="D87" s="67"/>
      <c r="E87" s="67"/>
      <c r="F87" s="67"/>
      <c r="G87" s="66"/>
      <c r="H87" s="66"/>
    </row>
    <row r="88" spans="1:8" x14ac:dyDescent="0.2">
      <c r="A88" s="66">
        <f t="shared" si="1"/>
        <v>63</v>
      </c>
      <c r="B88" s="67"/>
      <c r="C88" s="72"/>
      <c r="D88" s="67"/>
      <c r="E88" s="67"/>
      <c r="F88" s="67"/>
      <c r="G88" s="66"/>
      <c r="H88" s="66"/>
    </row>
    <row r="89" spans="1:8" x14ac:dyDescent="0.2">
      <c r="A89" s="66">
        <f t="shared" si="1"/>
        <v>64</v>
      </c>
      <c r="B89" s="67"/>
      <c r="C89" s="72"/>
      <c r="D89" s="67"/>
      <c r="E89" s="67"/>
      <c r="F89" s="67"/>
      <c r="G89" s="66"/>
      <c r="H89" s="66"/>
    </row>
    <row r="90" spans="1:8" x14ac:dyDescent="0.2">
      <c r="A90" s="66">
        <f t="shared" si="1"/>
        <v>65</v>
      </c>
      <c r="B90" s="67"/>
      <c r="C90" s="72"/>
      <c r="D90" s="67"/>
      <c r="E90" s="67"/>
      <c r="F90" s="67"/>
      <c r="G90" s="66"/>
      <c r="H90" s="66"/>
    </row>
    <row r="91" spans="1:8" x14ac:dyDescent="0.2">
      <c r="A91" s="66">
        <f t="shared" ref="A91:A154" si="2">_stt</f>
        <v>66</v>
      </c>
      <c r="B91" s="67"/>
      <c r="C91" s="72"/>
      <c r="D91" s="67"/>
      <c r="E91" s="67"/>
      <c r="F91" s="67"/>
      <c r="G91" s="66"/>
      <c r="H91" s="66"/>
    </row>
    <row r="92" spans="1:8" x14ac:dyDescent="0.2">
      <c r="A92" s="66">
        <f t="shared" si="2"/>
        <v>67</v>
      </c>
      <c r="B92" s="67"/>
      <c r="C92" s="72"/>
      <c r="D92" s="67"/>
      <c r="E92" s="67"/>
      <c r="F92" s="67"/>
      <c r="G92" s="66"/>
      <c r="H92" s="66"/>
    </row>
    <row r="93" spans="1:8" x14ac:dyDescent="0.2">
      <c r="A93" s="66">
        <f t="shared" si="2"/>
        <v>68</v>
      </c>
      <c r="B93" s="67"/>
      <c r="C93" s="72"/>
      <c r="D93" s="67"/>
      <c r="E93" s="67"/>
      <c r="F93" s="67"/>
      <c r="G93" s="66"/>
      <c r="H93" s="66"/>
    </row>
    <row r="94" spans="1:8" x14ac:dyDescent="0.2">
      <c r="A94" s="66">
        <f t="shared" si="2"/>
        <v>69</v>
      </c>
      <c r="B94" s="67"/>
      <c r="C94" s="72"/>
      <c r="D94" s="67"/>
      <c r="E94" s="67"/>
      <c r="F94" s="67"/>
      <c r="G94" s="66"/>
      <c r="H94" s="66"/>
    </row>
    <row r="95" spans="1:8" x14ac:dyDescent="0.2">
      <c r="A95" s="66">
        <f t="shared" si="2"/>
        <v>70</v>
      </c>
      <c r="B95" s="67"/>
      <c r="C95" s="72"/>
      <c r="D95" s="67"/>
      <c r="E95" s="67"/>
      <c r="F95" s="67"/>
      <c r="G95" s="66"/>
      <c r="H95" s="66"/>
    </row>
    <row r="96" spans="1:8" x14ac:dyDescent="0.2">
      <c r="A96" s="66">
        <f t="shared" si="2"/>
        <v>71</v>
      </c>
      <c r="B96" s="67"/>
      <c r="C96" s="72"/>
      <c r="D96" s="67"/>
      <c r="E96" s="67"/>
      <c r="F96" s="67"/>
      <c r="G96" s="66"/>
      <c r="H96" s="66"/>
    </row>
    <row r="97" spans="1:8" x14ac:dyDescent="0.2">
      <c r="A97" s="66">
        <f t="shared" si="2"/>
        <v>72</v>
      </c>
      <c r="B97" s="67"/>
      <c r="C97" s="72"/>
      <c r="D97" s="67"/>
      <c r="E97" s="67"/>
      <c r="F97" s="67"/>
      <c r="G97" s="66"/>
      <c r="H97" s="66"/>
    </row>
    <row r="98" spans="1:8" x14ac:dyDescent="0.2">
      <c r="A98" s="66">
        <f t="shared" si="2"/>
        <v>73</v>
      </c>
      <c r="B98" s="67"/>
      <c r="C98" s="72"/>
      <c r="D98" s="67"/>
      <c r="E98" s="67"/>
      <c r="F98" s="67"/>
      <c r="G98" s="66"/>
      <c r="H98" s="66"/>
    </row>
    <row r="99" spans="1:8" x14ac:dyDescent="0.2">
      <c r="A99" s="66">
        <f t="shared" si="2"/>
        <v>74</v>
      </c>
      <c r="B99" s="67"/>
      <c r="C99" s="72"/>
      <c r="D99" s="67"/>
      <c r="E99" s="67"/>
      <c r="F99" s="67"/>
      <c r="G99" s="66"/>
      <c r="H99" s="66"/>
    </row>
    <row r="100" spans="1:8" x14ac:dyDescent="0.2">
      <c r="A100" s="66">
        <f t="shared" si="2"/>
        <v>75</v>
      </c>
      <c r="B100" s="67"/>
      <c r="C100" s="72"/>
      <c r="D100" s="67"/>
      <c r="E100" s="67"/>
      <c r="F100" s="67"/>
      <c r="G100" s="66"/>
      <c r="H100" s="66"/>
    </row>
    <row r="101" spans="1:8" x14ac:dyDescent="0.2">
      <c r="A101" s="66">
        <f t="shared" si="2"/>
        <v>76</v>
      </c>
      <c r="B101" s="67"/>
      <c r="C101" s="72"/>
      <c r="D101" s="67"/>
      <c r="E101" s="67"/>
      <c r="F101" s="67"/>
      <c r="G101" s="66"/>
      <c r="H101" s="66"/>
    </row>
    <row r="102" spans="1:8" x14ac:dyDescent="0.2">
      <c r="A102" s="66">
        <f t="shared" si="2"/>
        <v>77</v>
      </c>
      <c r="B102" s="67"/>
      <c r="C102" s="72"/>
      <c r="D102" s="67"/>
      <c r="E102" s="67"/>
      <c r="F102" s="67"/>
      <c r="G102" s="66"/>
      <c r="H102" s="66"/>
    </row>
    <row r="103" spans="1:8" x14ac:dyDescent="0.2">
      <c r="A103" s="66">
        <f t="shared" si="2"/>
        <v>78</v>
      </c>
      <c r="B103" s="67"/>
      <c r="C103" s="72"/>
      <c r="D103" s="67"/>
      <c r="E103" s="67"/>
      <c r="F103" s="67"/>
      <c r="G103" s="66"/>
      <c r="H103" s="66"/>
    </row>
    <row r="104" spans="1:8" x14ac:dyDescent="0.2">
      <c r="A104" s="66">
        <f t="shared" si="2"/>
        <v>79</v>
      </c>
      <c r="B104" s="67"/>
      <c r="C104" s="72"/>
      <c r="D104" s="67"/>
      <c r="E104" s="67"/>
      <c r="F104" s="67"/>
      <c r="G104" s="66"/>
      <c r="H104" s="66"/>
    </row>
    <row r="105" spans="1:8" x14ac:dyDescent="0.2">
      <c r="A105" s="66">
        <f t="shared" si="2"/>
        <v>80</v>
      </c>
      <c r="B105" s="67"/>
      <c r="C105" s="72"/>
      <c r="D105" s="67"/>
      <c r="E105" s="67"/>
      <c r="F105" s="67"/>
      <c r="G105" s="66"/>
      <c r="H105" s="66"/>
    </row>
    <row r="106" spans="1:8" x14ac:dyDescent="0.2">
      <c r="A106" s="66">
        <f t="shared" si="2"/>
        <v>81</v>
      </c>
      <c r="B106" s="67"/>
      <c r="C106" s="72"/>
      <c r="D106" s="67"/>
      <c r="E106" s="67"/>
      <c r="F106" s="67"/>
      <c r="G106" s="66"/>
      <c r="H106" s="66"/>
    </row>
    <row r="107" spans="1:8" x14ac:dyDescent="0.2">
      <c r="A107" s="66">
        <f t="shared" si="2"/>
        <v>82</v>
      </c>
      <c r="B107" s="67"/>
      <c r="C107" s="72"/>
      <c r="D107" s="67"/>
      <c r="E107" s="67"/>
      <c r="F107" s="67"/>
      <c r="G107" s="66"/>
      <c r="H107" s="66"/>
    </row>
    <row r="108" spans="1:8" x14ac:dyDescent="0.2">
      <c r="A108" s="66">
        <f t="shared" si="2"/>
        <v>83</v>
      </c>
      <c r="B108" s="67"/>
      <c r="C108" s="72"/>
      <c r="D108" s="67"/>
      <c r="E108" s="67"/>
      <c r="F108" s="67"/>
      <c r="G108" s="66"/>
      <c r="H108" s="66"/>
    </row>
    <row r="109" spans="1:8" x14ac:dyDescent="0.2">
      <c r="A109" s="66">
        <f t="shared" si="2"/>
        <v>84</v>
      </c>
      <c r="B109" s="67"/>
      <c r="C109" s="72"/>
      <c r="D109" s="67"/>
      <c r="E109" s="67"/>
      <c r="F109" s="67"/>
      <c r="G109" s="66"/>
      <c r="H109" s="66"/>
    </row>
    <row r="110" spans="1:8" x14ac:dyDescent="0.2">
      <c r="A110" s="66">
        <f t="shared" si="2"/>
        <v>85</v>
      </c>
      <c r="B110" s="67"/>
      <c r="C110" s="72"/>
      <c r="D110" s="67"/>
      <c r="E110" s="67"/>
      <c r="F110" s="67"/>
      <c r="G110" s="66"/>
      <c r="H110" s="66"/>
    </row>
    <row r="111" spans="1:8" x14ac:dyDescent="0.2">
      <c r="A111" s="66">
        <f t="shared" si="2"/>
        <v>86</v>
      </c>
      <c r="B111" s="67"/>
      <c r="C111" s="72"/>
      <c r="D111" s="67"/>
      <c r="E111" s="67"/>
      <c r="F111" s="67"/>
      <c r="G111" s="66"/>
      <c r="H111" s="66"/>
    </row>
    <row r="112" spans="1:8" x14ac:dyDescent="0.2">
      <c r="A112" s="66">
        <f t="shared" si="2"/>
        <v>87</v>
      </c>
      <c r="B112" s="67"/>
      <c r="C112" s="72"/>
      <c r="D112" s="67"/>
      <c r="E112" s="67"/>
      <c r="F112" s="67"/>
      <c r="G112" s="66"/>
      <c r="H112" s="66"/>
    </row>
    <row r="113" spans="1:8" x14ac:dyDescent="0.2">
      <c r="A113" s="66">
        <f t="shared" si="2"/>
        <v>88</v>
      </c>
      <c r="B113" s="67"/>
      <c r="C113" s="72"/>
      <c r="D113" s="67"/>
      <c r="E113" s="67"/>
      <c r="F113" s="67"/>
      <c r="G113" s="66"/>
      <c r="H113" s="66"/>
    </row>
    <row r="114" spans="1:8" x14ac:dyDescent="0.2">
      <c r="A114" s="66">
        <f t="shared" si="2"/>
        <v>89</v>
      </c>
      <c r="B114" s="67"/>
      <c r="C114" s="72"/>
      <c r="D114" s="67"/>
      <c r="E114" s="67"/>
      <c r="F114" s="67"/>
      <c r="G114" s="66"/>
      <c r="H114" s="66"/>
    </row>
    <row r="115" spans="1:8" x14ac:dyDescent="0.2">
      <c r="A115" s="66">
        <f t="shared" si="2"/>
        <v>90</v>
      </c>
      <c r="B115" s="67"/>
      <c r="C115" s="72"/>
      <c r="D115" s="67"/>
      <c r="E115" s="67"/>
      <c r="F115" s="67"/>
      <c r="G115" s="66"/>
      <c r="H115" s="66"/>
    </row>
    <row r="116" spans="1:8" x14ac:dyDescent="0.2">
      <c r="A116" s="66">
        <f t="shared" si="2"/>
        <v>91</v>
      </c>
      <c r="B116" s="67"/>
      <c r="C116" s="72"/>
      <c r="D116" s="67"/>
      <c r="E116" s="67"/>
      <c r="F116" s="67"/>
      <c r="G116" s="66"/>
      <c r="H116" s="66"/>
    </row>
    <row r="117" spans="1:8" x14ac:dyDescent="0.2">
      <c r="A117" s="66">
        <f t="shared" si="2"/>
        <v>92</v>
      </c>
      <c r="B117" s="67"/>
      <c r="C117" s="72"/>
      <c r="D117" s="67"/>
      <c r="E117" s="67"/>
      <c r="F117" s="67"/>
      <c r="G117" s="66"/>
      <c r="H117" s="66"/>
    </row>
    <row r="118" spans="1:8" x14ac:dyDescent="0.2">
      <c r="A118" s="66">
        <f t="shared" si="2"/>
        <v>93</v>
      </c>
      <c r="B118" s="67"/>
      <c r="C118" s="72"/>
      <c r="D118" s="67"/>
      <c r="E118" s="67"/>
      <c r="F118" s="67"/>
      <c r="G118" s="66"/>
      <c r="H118" s="66"/>
    </row>
    <row r="119" spans="1:8" x14ac:dyDescent="0.2">
      <c r="A119" s="66">
        <f t="shared" si="2"/>
        <v>94</v>
      </c>
      <c r="B119" s="67"/>
      <c r="C119" s="72"/>
      <c r="D119" s="67"/>
      <c r="E119" s="67"/>
      <c r="F119" s="67"/>
      <c r="G119" s="66"/>
      <c r="H119" s="66"/>
    </row>
    <row r="120" spans="1:8" x14ac:dyDescent="0.2">
      <c r="A120" s="66">
        <f t="shared" si="2"/>
        <v>95</v>
      </c>
      <c r="B120" s="67"/>
      <c r="C120" s="72"/>
      <c r="D120" s="67"/>
      <c r="E120" s="67"/>
      <c r="F120" s="67"/>
      <c r="G120" s="66"/>
      <c r="H120" s="66"/>
    </row>
    <row r="121" spans="1:8" x14ac:dyDescent="0.2">
      <c r="A121" s="66">
        <f t="shared" si="2"/>
        <v>96</v>
      </c>
      <c r="B121" s="67"/>
      <c r="C121" s="72"/>
      <c r="D121" s="67"/>
      <c r="E121" s="67"/>
      <c r="F121" s="67"/>
      <c r="G121" s="66"/>
      <c r="H121" s="66"/>
    </row>
    <row r="122" spans="1:8" x14ac:dyDescent="0.2">
      <c r="A122" s="66">
        <f t="shared" si="2"/>
        <v>97</v>
      </c>
      <c r="B122" s="67"/>
      <c r="C122" s="72"/>
      <c r="D122" s="67"/>
      <c r="E122" s="67"/>
      <c r="F122" s="67"/>
      <c r="G122" s="66"/>
      <c r="H122" s="66"/>
    </row>
    <row r="123" spans="1:8" x14ac:dyDescent="0.2">
      <c r="A123" s="66">
        <f t="shared" si="2"/>
        <v>98</v>
      </c>
      <c r="B123" s="67"/>
      <c r="C123" s="72"/>
      <c r="D123" s="67"/>
      <c r="E123" s="67"/>
      <c r="F123" s="67"/>
      <c r="G123" s="66"/>
      <c r="H123" s="66"/>
    </row>
    <row r="124" spans="1:8" x14ac:dyDescent="0.2">
      <c r="A124" s="66">
        <f t="shared" si="2"/>
        <v>99</v>
      </c>
      <c r="B124" s="67"/>
      <c r="C124" s="72"/>
      <c r="D124" s="67"/>
      <c r="E124" s="67"/>
      <c r="F124" s="67"/>
      <c r="G124" s="66"/>
      <c r="H124" s="66"/>
    </row>
    <row r="125" spans="1:8" x14ac:dyDescent="0.2">
      <c r="A125" s="66">
        <f t="shared" si="2"/>
        <v>100</v>
      </c>
      <c r="B125" s="67"/>
      <c r="C125" s="72"/>
      <c r="D125" s="67"/>
      <c r="E125" s="67"/>
      <c r="F125" s="67"/>
      <c r="G125" s="66"/>
      <c r="H125" s="66"/>
    </row>
    <row r="126" spans="1:8" x14ac:dyDescent="0.2">
      <c r="A126" s="66">
        <f t="shared" si="2"/>
        <v>101</v>
      </c>
      <c r="B126" s="67"/>
      <c r="C126" s="72"/>
      <c r="D126" s="67"/>
      <c r="E126" s="67"/>
      <c r="F126" s="67"/>
      <c r="G126" s="66"/>
      <c r="H126" s="66"/>
    </row>
    <row r="127" spans="1:8" x14ac:dyDescent="0.2">
      <c r="A127" s="66">
        <f t="shared" si="2"/>
        <v>102</v>
      </c>
      <c r="B127" s="67"/>
      <c r="C127" s="72"/>
      <c r="D127" s="67"/>
      <c r="E127" s="67"/>
      <c r="F127" s="67"/>
      <c r="G127" s="66"/>
      <c r="H127" s="66"/>
    </row>
    <row r="128" spans="1:8" x14ac:dyDescent="0.2">
      <c r="A128" s="66">
        <f t="shared" si="2"/>
        <v>103</v>
      </c>
      <c r="B128" s="67"/>
      <c r="C128" s="72"/>
      <c r="D128" s="67"/>
      <c r="E128" s="67"/>
      <c r="F128" s="67"/>
      <c r="G128" s="66"/>
      <c r="H128" s="66"/>
    </row>
    <row r="129" spans="1:8" x14ac:dyDescent="0.2">
      <c r="A129" s="66">
        <f t="shared" si="2"/>
        <v>104</v>
      </c>
      <c r="B129" s="67"/>
      <c r="C129" s="72"/>
      <c r="D129" s="67"/>
      <c r="E129" s="67"/>
      <c r="F129" s="67"/>
      <c r="G129" s="66"/>
      <c r="H129" s="66"/>
    </row>
    <row r="130" spans="1:8" x14ac:dyDescent="0.2">
      <c r="A130" s="66">
        <f t="shared" si="2"/>
        <v>105</v>
      </c>
      <c r="B130" s="67"/>
      <c r="C130" s="72"/>
      <c r="D130" s="67"/>
      <c r="E130" s="67"/>
      <c r="F130" s="67"/>
      <c r="G130" s="66"/>
      <c r="H130" s="66"/>
    </row>
    <row r="131" spans="1:8" x14ac:dyDescent="0.2">
      <c r="A131" s="66">
        <f t="shared" si="2"/>
        <v>106</v>
      </c>
      <c r="B131" s="67"/>
      <c r="C131" s="72"/>
      <c r="D131" s="67"/>
      <c r="E131" s="67"/>
      <c r="F131" s="67"/>
      <c r="G131" s="66"/>
      <c r="H131" s="66"/>
    </row>
    <row r="132" spans="1:8" x14ac:dyDescent="0.2">
      <c r="A132" s="66">
        <f t="shared" si="2"/>
        <v>107</v>
      </c>
      <c r="B132" s="67"/>
      <c r="C132" s="72"/>
      <c r="D132" s="67"/>
      <c r="E132" s="67"/>
      <c r="F132" s="67"/>
      <c r="G132" s="66"/>
      <c r="H132" s="66"/>
    </row>
    <row r="133" spans="1:8" x14ac:dyDescent="0.2">
      <c r="A133" s="66">
        <f t="shared" si="2"/>
        <v>108</v>
      </c>
      <c r="B133" s="67"/>
      <c r="C133" s="72"/>
      <c r="D133" s="67"/>
      <c r="E133" s="67"/>
      <c r="F133" s="67"/>
      <c r="G133" s="66"/>
      <c r="H133" s="66"/>
    </row>
    <row r="134" spans="1:8" x14ac:dyDescent="0.2">
      <c r="A134" s="66">
        <f t="shared" si="2"/>
        <v>109</v>
      </c>
      <c r="B134" s="67"/>
      <c r="C134" s="72"/>
      <c r="D134" s="67"/>
      <c r="E134" s="67"/>
      <c r="F134" s="67"/>
      <c r="G134" s="66"/>
      <c r="H134" s="66"/>
    </row>
    <row r="135" spans="1:8" x14ac:dyDescent="0.2">
      <c r="A135" s="66">
        <f t="shared" si="2"/>
        <v>110</v>
      </c>
      <c r="B135" s="67"/>
      <c r="C135" s="72"/>
      <c r="D135" s="67"/>
      <c r="E135" s="67"/>
      <c r="F135" s="67"/>
      <c r="G135" s="66"/>
      <c r="H135" s="66"/>
    </row>
    <row r="136" spans="1:8" x14ac:dyDescent="0.2">
      <c r="A136" s="66">
        <f t="shared" si="2"/>
        <v>111</v>
      </c>
      <c r="B136" s="67"/>
      <c r="C136" s="72"/>
      <c r="D136" s="67"/>
      <c r="E136" s="67"/>
      <c r="F136" s="67"/>
      <c r="G136" s="66"/>
      <c r="H136" s="66"/>
    </row>
    <row r="137" spans="1:8" x14ac:dyDescent="0.2">
      <c r="A137" s="66">
        <f t="shared" si="2"/>
        <v>112</v>
      </c>
      <c r="B137" s="67"/>
      <c r="C137" s="72"/>
      <c r="D137" s="67"/>
      <c r="E137" s="67"/>
      <c r="F137" s="67"/>
      <c r="G137" s="66"/>
      <c r="H137" s="66"/>
    </row>
    <row r="138" spans="1:8" x14ac:dyDescent="0.2">
      <c r="A138" s="66">
        <f t="shared" si="2"/>
        <v>113</v>
      </c>
      <c r="B138" s="67"/>
      <c r="C138" s="72"/>
      <c r="D138" s="67"/>
      <c r="E138" s="67"/>
      <c r="F138" s="67"/>
      <c r="G138" s="66"/>
      <c r="H138" s="66"/>
    </row>
    <row r="139" spans="1:8" x14ac:dyDescent="0.2">
      <c r="A139" s="66">
        <f t="shared" si="2"/>
        <v>114</v>
      </c>
      <c r="B139" s="67"/>
      <c r="C139" s="72"/>
      <c r="D139" s="67"/>
      <c r="E139" s="67"/>
      <c r="F139" s="67"/>
      <c r="G139" s="66"/>
      <c r="H139" s="66"/>
    </row>
    <row r="140" spans="1:8" x14ac:dyDescent="0.2">
      <c r="A140" s="66">
        <f t="shared" si="2"/>
        <v>115</v>
      </c>
      <c r="B140" s="67"/>
      <c r="C140" s="72"/>
      <c r="D140" s="67"/>
      <c r="E140" s="67"/>
      <c r="F140" s="67"/>
      <c r="G140" s="66"/>
      <c r="H140" s="66"/>
    </row>
    <row r="141" spans="1:8" x14ac:dyDescent="0.2">
      <c r="A141" s="66">
        <f t="shared" si="2"/>
        <v>116</v>
      </c>
      <c r="B141" s="67"/>
      <c r="C141" s="72"/>
      <c r="D141" s="67"/>
      <c r="E141" s="67"/>
      <c r="F141" s="67"/>
      <c r="G141" s="66"/>
      <c r="H141" s="66"/>
    </row>
    <row r="142" spans="1:8" x14ac:dyDescent="0.2">
      <c r="A142" s="66">
        <f t="shared" si="2"/>
        <v>117</v>
      </c>
      <c r="B142" s="67"/>
      <c r="C142" s="72"/>
      <c r="D142" s="67"/>
      <c r="E142" s="67"/>
      <c r="F142" s="67"/>
      <c r="G142" s="66"/>
      <c r="H142" s="66"/>
    </row>
    <row r="143" spans="1:8" x14ac:dyDescent="0.2">
      <c r="A143" s="66">
        <f t="shared" si="2"/>
        <v>118</v>
      </c>
      <c r="B143" s="67"/>
      <c r="C143" s="72"/>
      <c r="D143" s="67"/>
      <c r="E143" s="67"/>
      <c r="F143" s="67"/>
      <c r="G143" s="66"/>
      <c r="H143" s="66"/>
    </row>
    <row r="144" spans="1:8" x14ac:dyDescent="0.2">
      <c r="A144" s="66">
        <f t="shared" si="2"/>
        <v>119</v>
      </c>
      <c r="B144" s="67"/>
      <c r="C144" s="72"/>
      <c r="D144" s="67"/>
      <c r="E144" s="67"/>
      <c r="F144" s="67"/>
      <c r="G144" s="66"/>
      <c r="H144" s="66"/>
    </row>
    <row r="145" spans="1:8" x14ac:dyDescent="0.2">
      <c r="A145" s="66">
        <f t="shared" si="2"/>
        <v>120</v>
      </c>
      <c r="B145" s="67"/>
      <c r="C145" s="72"/>
      <c r="D145" s="67"/>
      <c r="E145" s="67"/>
      <c r="F145" s="67"/>
      <c r="G145" s="66"/>
      <c r="H145" s="66"/>
    </row>
    <row r="146" spans="1:8" x14ac:dyDescent="0.2">
      <c r="A146" s="66">
        <f t="shared" si="2"/>
        <v>121</v>
      </c>
      <c r="B146" s="67"/>
      <c r="C146" s="72"/>
      <c r="D146" s="67"/>
      <c r="E146" s="67"/>
      <c r="F146" s="67"/>
      <c r="G146" s="66"/>
      <c r="H146" s="66"/>
    </row>
    <row r="147" spans="1:8" x14ac:dyDescent="0.2">
      <c r="A147" s="66">
        <f t="shared" si="2"/>
        <v>122</v>
      </c>
      <c r="B147" s="67"/>
      <c r="C147" s="72"/>
      <c r="D147" s="67"/>
      <c r="E147" s="67"/>
      <c r="F147" s="67"/>
      <c r="G147" s="66"/>
      <c r="H147" s="66"/>
    </row>
    <row r="148" spans="1:8" x14ac:dyDescent="0.2">
      <c r="A148" s="66">
        <f t="shared" si="2"/>
        <v>123</v>
      </c>
      <c r="B148" s="67"/>
      <c r="C148" s="72"/>
      <c r="D148" s="67"/>
      <c r="E148" s="67"/>
      <c r="F148" s="67"/>
      <c r="G148" s="66"/>
      <c r="H148" s="66"/>
    </row>
    <row r="149" spans="1:8" x14ac:dyDescent="0.2">
      <c r="A149" s="66">
        <f t="shared" si="2"/>
        <v>124</v>
      </c>
      <c r="B149" s="67"/>
      <c r="C149" s="72"/>
      <c r="D149" s="67"/>
      <c r="E149" s="67"/>
      <c r="F149" s="67"/>
      <c r="G149" s="66"/>
      <c r="H149" s="66"/>
    </row>
    <row r="150" spans="1:8" x14ac:dyDescent="0.2">
      <c r="A150" s="66">
        <f t="shared" si="2"/>
        <v>125</v>
      </c>
      <c r="B150" s="67"/>
      <c r="C150" s="72"/>
      <c r="D150" s="67"/>
      <c r="E150" s="67"/>
      <c r="F150" s="67"/>
      <c r="G150" s="66"/>
      <c r="H150" s="66"/>
    </row>
    <row r="151" spans="1:8" x14ac:dyDescent="0.2">
      <c r="A151" s="66">
        <f t="shared" si="2"/>
        <v>126</v>
      </c>
      <c r="B151" s="67"/>
      <c r="C151" s="72"/>
      <c r="D151" s="67"/>
      <c r="E151" s="67"/>
      <c r="F151" s="67"/>
      <c r="G151" s="66"/>
      <c r="H151" s="66"/>
    </row>
    <row r="152" spans="1:8" x14ac:dyDescent="0.2">
      <c r="A152" s="66">
        <f t="shared" si="2"/>
        <v>127</v>
      </c>
      <c r="B152" s="67"/>
      <c r="C152" s="72"/>
      <c r="D152" s="67"/>
      <c r="E152" s="67"/>
      <c r="F152" s="67"/>
      <c r="G152" s="66"/>
      <c r="H152" s="66"/>
    </row>
    <row r="153" spans="1:8" x14ac:dyDescent="0.2">
      <c r="A153" s="66">
        <f t="shared" si="2"/>
        <v>128</v>
      </c>
      <c r="B153" s="67"/>
      <c r="C153" s="72"/>
      <c r="D153" s="67"/>
      <c r="E153" s="67"/>
      <c r="F153" s="67"/>
      <c r="G153" s="66"/>
      <c r="H153" s="66"/>
    </row>
    <row r="154" spans="1:8" x14ac:dyDescent="0.2">
      <c r="A154" s="66">
        <f t="shared" si="2"/>
        <v>129</v>
      </c>
      <c r="B154" s="67"/>
      <c r="C154" s="72"/>
      <c r="D154" s="67"/>
      <c r="E154" s="67"/>
      <c r="F154" s="67"/>
      <c r="G154" s="66"/>
      <c r="H154" s="66"/>
    </row>
    <row r="155" spans="1:8" x14ac:dyDescent="0.2">
      <c r="A155" s="66">
        <f t="shared" ref="A155:A218" si="3">_stt</f>
        <v>130</v>
      </c>
      <c r="B155" s="67"/>
      <c r="C155" s="72"/>
      <c r="D155" s="67"/>
      <c r="E155" s="67"/>
      <c r="F155" s="67"/>
      <c r="G155" s="66"/>
      <c r="H155" s="66"/>
    </row>
    <row r="156" spans="1:8" x14ac:dyDescent="0.2">
      <c r="A156" s="66">
        <f t="shared" si="3"/>
        <v>131</v>
      </c>
      <c r="B156" s="67"/>
      <c r="C156" s="72"/>
      <c r="D156" s="67"/>
      <c r="E156" s="67"/>
      <c r="F156" s="67"/>
      <c r="G156" s="66"/>
      <c r="H156" s="66"/>
    </row>
    <row r="157" spans="1:8" x14ac:dyDescent="0.2">
      <c r="A157" s="66">
        <f t="shared" si="3"/>
        <v>132</v>
      </c>
      <c r="B157" s="67"/>
      <c r="C157" s="72"/>
      <c r="D157" s="67"/>
      <c r="E157" s="67"/>
      <c r="F157" s="67"/>
      <c r="G157" s="66"/>
      <c r="H157" s="66"/>
    </row>
    <row r="158" spans="1:8" x14ac:dyDescent="0.2">
      <c r="A158" s="66">
        <f t="shared" si="3"/>
        <v>133</v>
      </c>
      <c r="B158" s="67"/>
      <c r="C158" s="72"/>
      <c r="D158" s="67"/>
      <c r="E158" s="67"/>
      <c r="F158" s="67"/>
      <c r="G158" s="66"/>
      <c r="H158" s="66"/>
    </row>
    <row r="159" spans="1:8" x14ac:dyDescent="0.2">
      <c r="A159" s="66">
        <f t="shared" si="3"/>
        <v>134</v>
      </c>
      <c r="B159" s="67"/>
      <c r="C159" s="72"/>
      <c r="D159" s="67"/>
      <c r="E159" s="67"/>
      <c r="F159" s="67"/>
      <c r="G159" s="66"/>
      <c r="H159" s="66"/>
    </row>
    <row r="160" spans="1:8" x14ac:dyDescent="0.2">
      <c r="A160" s="66">
        <f t="shared" si="3"/>
        <v>135</v>
      </c>
      <c r="B160" s="67"/>
      <c r="C160" s="72"/>
      <c r="D160" s="67"/>
      <c r="E160" s="67"/>
      <c r="F160" s="67"/>
      <c r="G160" s="66"/>
      <c r="H160" s="66"/>
    </row>
    <row r="161" spans="1:8" x14ac:dyDescent="0.2">
      <c r="A161" s="66">
        <f t="shared" si="3"/>
        <v>136</v>
      </c>
      <c r="B161" s="67"/>
      <c r="C161" s="72"/>
      <c r="D161" s="67"/>
      <c r="E161" s="67"/>
      <c r="F161" s="67"/>
      <c r="G161" s="66"/>
      <c r="H161" s="66"/>
    </row>
    <row r="162" spans="1:8" x14ac:dyDescent="0.2">
      <c r="A162" s="66">
        <f t="shared" si="3"/>
        <v>137</v>
      </c>
      <c r="B162" s="67"/>
      <c r="C162" s="72"/>
      <c r="D162" s="67"/>
      <c r="E162" s="67"/>
      <c r="F162" s="67"/>
      <c r="G162" s="66"/>
      <c r="H162" s="66"/>
    </row>
    <row r="163" spans="1:8" x14ac:dyDescent="0.2">
      <c r="A163" s="66">
        <f t="shared" si="3"/>
        <v>138</v>
      </c>
      <c r="B163" s="67"/>
      <c r="C163" s="72"/>
      <c r="D163" s="67"/>
      <c r="E163" s="67"/>
      <c r="F163" s="67"/>
      <c r="G163" s="66"/>
      <c r="H163" s="66"/>
    </row>
    <row r="164" spans="1:8" x14ac:dyDescent="0.2">
      <c r="A164" s="66">
        <f t="shared" si="3"/>
        <v>139</v>
      </c>
      <c r="B164" s="67"/>
      <c r="C164" s="72"/>
      <c r="D164" s="67"/>
      <c r="E164" s="67"/>
      <c r="F164" s="67"/>
      <c r="G164" s="66"/>
      <c r="H164" s="66"/>
    </row>
    <row r="165" spans="1:8" x14ac:dyDescent="0.2">
      <c r="A165" s="66">
        <f t="shared" si="3"/>
        <v>140</v>
      </c>
      <c r="B165" s="67"/>
      <c r="C165" s="72"/>
      <c r="D165" s="67"/>
      <c r="E165" s="67"/>
      <c r="F165" s="67"/>
      <c r="G165" s="66"/>
      <c r="H165" s="66"/>
    </row>
    <row r="166" spans="1:8" x14ac:dyDescent="0.2">
      <c r="A166" s="66">
        <f t="shared" si="3"/>
        <v>141</v>
      </c>
      <c r="B166" s="67"/>
      <c r="C166" s="72"/>
      <c r="D166" s="67"/>
      <c r="E166" s="67"/>
      <c r="F166" s="67"/>
      <c r="G166" s="66"/>
      <c r="H166" s="66"/>
    </row>
    <row r="167" spans="1:8" x14ac:dyDescent="0.2">
      <c r="A167" s="66">
        <f t="shared" si="3"/>
        <v>142</v>
      </c>
      <c r="B167" s="67"/>
      <c r="C167" s="72"/>
      <c r="D167" s="67"/>
      <c r="E167" s="67"/>
      <c r="F167" s="67"/>
      <c r="G167" s="66"/>
      <c r="H167" s="66"/>
    </row>
    <row r="168" spans="1:8" x14ac:dyDescent="0.2">
      <c r="A168" s="66">
        <f t="shared" si="3"/>
        <v>143</v>
      </c>
      <c r="B168" s="67"/>
      <c r="C168" s="72"/>
      <c r="D168" s="67"/>
      <c r="E168" s="67"/>
      <c r="F168" s="67"/>
      <c r="G168" s="66"/>
      <c r="H168" s="66"/>
    </row>
    <row r="169" spans="1:8" x14ac:dyDescent="0.2">
      <c r="A169" s="66">
        <f t="shared" si="3"/>
        <v>144</v>
      </c>
      <c r="B169" s="67"/>
      <c r="C169" s="72"/>
      <c r="D169" s="67"/>
      <c r="E169" s="67"/>
      <c r="F169" s="67"/>
      <c r="G169" s="66"/>
      <c r="H169" s="66"/>
    </row>
    <row r="170" spans="1:8" x14ac:dyDescent="0.2">
      <c r="A170" s="66">
        <f t="shared" si="3"/>
        <v>145</v>
      </c>
      <c r="B170" s="67"/>
      <c r="C170" s="72"/>
      <c r="D170" s="67"/>
      <c r="E170" s="67"/>
      <c r="F170" s="67"/>
      <c r="G170" s="66"/>
      <c r="H170" s="66"/>
    </row>
    <row r="171" spans="1:8" x14ac:dyDescent="0.2">
      <c r="A171" s="66">
        <f t="shared" si="3"/>
        <v>146</v>
      </c>
      <c r="B171" s="67"/>
      <c r="C171" s="72"/>
      <c r="D171" s="67"/>
      <c r="E171" s="67"/>
      <c r="F171" s="67"/>
      <c r="G171" s="66"/>
      <c r="H171" s="66"/>
    </row>
    <row r="172" spans="1:8" x14ac:dyDescent="0.2">
      <c r="A172" s="66">
        <f t="shared" si="3"/>
        <v>147</v>
      </c>
      <c r="B172" s="67"/>
      <c r="C172" s="72"/>
      <c r="D172" s="67"/>
      <c r="E172" s="67"/>
      <c r="F172" s="67"/>
      <c r="G172" s="66"/>
      <c r="H172" s="66"/>
    </row>
    <row r="173" spans="1:8" x14ac:dyDescent="0.2">
      <c r="A173" s="66">
        <f t="shared" si="3"/>
        <v>148</v>
      </c>
      <c r="B173" s="67"/>
      <c r="C173" s="72"/>
      <c r="D173" s="67"/>
      <c r="E173" s="67"/>
      <c r="F173" s="67"/>
      <c r="G173" s="66"/>
      <c r="H173" s="66"/>
    </row>
    <row r="174" spans="1:8" x14ac:dyDescent="0.2">
      <c r="A174" s="66">
        <f t="shared" si="3"/>
        <v>149</v>
      </c>
      <c r="B174" s="67"/>
      <c r="C174" s="72"/>
      <c r="D174" s="67"/>
      <c r="E174" s="67"/>
      <c r="F174" s="67"/>
      <c r="G174" s="66"/>
      <c r="H174" s="66"/>
    </row>
    <row r="175" spans="1:8" x14ac:dyDescent="0.2">
      <c r="A175" s="66">
        <f t="shared" si="3"/>
        <v>150</v>
      </c>
      <c r="B175" s="67"/>
      <c r="C175" s="72"/>
      <c r="D175" s="67"/>
      <c r="E175" s="67"/>
      <c r="F175" s="67"/>
      <c r="G175" s="66"/>
      <c r="H175" s="66"/>
    </row>
    <row r="176" spans="1:8" x14ac:dyDescent="0.2">
      <c r="A176" s="66">
        <f t="shared" si="3"/>
        <v>151</v>
      </c>
      <c r="B176" s="67"/>
      <c r="C176" s="72"/>
      <c r="D176" s="67"/>
      <c r="E176" s="67"/>
      <c r="F176" s="67"/>
      <c r="G176" s="66"/>
      <c r="H176" s="66"/>
    </row>
    <row r="177" spans="1:8" x14ac:dyDescent="0.2">
      <c r="A177" s="66">
        <f t="shared" si="3"/>
        <v>152</v>
      </c>
      <c r="B177" s="67"/>
      <c r="C177" s="72"/>
      <c r="D177" s="67"/>
      <c r="E177" s="67"/>
      <c r="F177" s="67"/>
      <c r="G177" s="66"/>
      <c r="H177" s="66"/>
    </row>
    <row r="178" spans="1:8" x14ac:dyDescent="0.2">
      <c r="A178" s="66">
        <f t="shared" si="3"/>
        <v>153</v>
      </c>
      <c r="B178" s="67"/>
      <c r="C178" s="72"/>
      <c r="D178" s="67"/>
      <c r="E178" s="67"/>
      <c r="F178" s="67"/>
      <c r="G178" s="66"/>
      <c r="H178" s="66"/>
    </row>
    <row r="179" spans="1:8" x14ac:dyDescent="0.2">
      <c r="A179" s="66">
        <f t="shared" si="3"/>
        <v>154</v>
      </c>
      <c r="B179" s="67"/>
      <c r="C179" s="72"/>
      <c r="D179" s="67"/>
      <c r="E179" s="67"/>
      <c r="F179" s="67"/>
      <c r="G179" s="66"/>
      <c r="H179" s="66"/>
    </row>
    <row r="180" spans="1:8" x14ac:dyDescent="0.2">
      <c r="A180" s="66">
        <f t="shared" si="3"/>
        <v>155</v>
      </c>
      <c r="B180" s="67"/>
      <c r="C180" s="72"/>
      <c r="D180" s="67"/>
      <c r="E180" s="67"/>
      <c r="F180" s="67"/>
      <c r="G180" s="66"/>
      <c r="H180" s="66"/>
    </row>
    <row r="181" spans="1:8" x14ac:dyDescent="0.2">
      <c r="A181" s="66">
        <f t="shared" si="3"/>
        <v>156</v>
      </c>
      <c r="B181" s="67"/>
      <c r="C181" s="72"/>
      <c r="D181" s="67"/>
      <c r="E181" s="67"/>
      <c r="F181" s="67"/>
      <c r="G181" s="66"/>
      <c r="H181" s="66"/>
    </row>
    <row r="182" spans="1:8" x14ac:dyDescent="0.2">
      <c r="A182" s="66">
        <f t="shared" si="3"/>
        <v>157</v>
      </c>
      <c r="B182" s="67"/>
      <c r="C182" s="72"/>
      <c r="D182" s="67"/>
      <c r="E182" s="67"/>
      <c r="F182" s="67"/>
      <c r="G182" s="66"/>
      <c r="H182" s="66"/>
    </row>
    <row r="183" spans="1:8" x14ac:dyDescent="0.2">
      <c r="A183" s="66">
        <f t="shared" si="3"/>
        <v>158</v>
      </c>
      <c r="B183" s="67"/>
      <c r="C183" s="72"/>
      <c r="D183" s="67"/>
      <c r="E183" s="67"/>
      <c r="F183" s="67"/>
      <c r="G183" s="66"/>
      <c r="H183" s="66"/>
    </row>
    <row r="184" spans="1:8" x14ac:dyDescent="0.2">
      <c r="A184" s="66">
        <f t="shared" si="3"/>
        <v>159</v>
      </c>
      <c r="B184" s="67"/>
      <c r="C184" s="72"/>
      <c r="D184" s="67"/>
      <c r="E184" s="67"/>
      <c r="F184" s="67"/>
      <c r="G184" s="66"/>
      <c r="H184" s="66"/>
    </row>
    <row r="185" spans="1:8" x14ac:dyDescent="0.2">
      <c r="A185" s="66">
        <f t="shared" si="3"/>
        <v>160</v>
      </c>
      <c r="B185" s="67"/>
      <c r="C185" s="72"/>
      <c r="D185" s="67"/>
      <c r="E185" s="67"/>
      <c r="F185" s="67"/>
      <c r="G185" s="66"/>
      <c r="H185" s="66"/>
    </row>
    <row r="186" spans="1:8" x14ac:dyDescent="0.2">
      <c r="A186" s="66">
        <f t="shared" si="3"/>
        <v>161</v>
      </c>
      <c r="B186" s="67"/>
      <c r="C186" s="72"/>
      <c r="D186" s="67"/>
      <c r="E186" s="67"/>
      <c r="F186" s="67"/>
      <c r="G186" s="66"/>
      <c r="H186" s="66"/>
    </row>
    <row r="187" spans="1:8" x14ac:dyDescent="0.2">
      <c r="A187" s="66">
        <f t="shared" si="3"/>
        <v>162</v>
      </c>
      <c r="B187" s="67"/>
      <c r="C187" s="72"/>
      <c r="D187" s="67"/>
      <c r="E187" s="67"/>
      <c r="F187" s="67"/>
      <c r="G187" s="66"/>
      <c r="H187" s="66"/>
    </row>
    <row r="188" spans="1:8" x14ac:dyDescent="0.2">
      <c r="A188" s="66">
        <f t="shared" si="3"/>
        <v>163</v>
      </c>
      <c r="B188" s="67"/>
      <c r="C188" s="72"/>
      <c r="D188" s="67"/>
      <c r="E188" s="67"/>
      <c r="F188" s="67"/>
      <c r="G188" s="66"/>
      <c r="H188" s="66"/>
    </row>
    <row r="189" spans="1:8" x14ac:dyDescent="0.2">
      <c r="A189" s="66">
        <f t="shared" si="3"/>
        <v>164</v>
      </c>
      <c r="B189" s="67"/>
      <c r="C189" s="72"/>
      <c r="D189" s="67"/>
      <c r="E189" s="67"/>
      <c r="F189" s="67"/>
      <c r="G189" s="66"/>
      <c r="H189" s="66"/>
    </row>
    <row r="190" spans="1:8" x14ac:dyDescent="0.2">
      <c r="A190" s="66">
        <f t="shared" si="3"/>
        <v>165</v>
      </c>
      <c r="B190" s="67"/>
      <c r="C190" s="72"/>
      <c r="D190" s="67"/>
      <c r="E190" s="67"/>
      <c r="F190" s="67"/>
      <c r="G190" s="66"/>
      <c r="H190" s="66"/>
    </row>
    <row r="191" spans="1:8" x14ac:dyDescent="0.2">
      <c r="A191" s="66">
        <f t="shared" si="3"/>
        <v>166</v>
      </c>
      <c r="B191" s="67"/>
      <c r="C191" s="72"/>
      <c r="D191" s="67"/>
      <c r="E191" s="67"/>
      <c r="F191" s="67"/>
      <c r="G191" s="66"/>
      <c r="H191" s="66"/>
    </row>
    <row r="192" spans="1:8" x14ac:dyDescent="0.2">
      <c r="A192" s="66">
        <f t="shared" si="3"/>
        <v>167</v>
      </c>
      <c r="B192" s="67"/>
      <c r="C192" s="72"/>
      <c r="D192" s="67"/>
      <c r="E192" s="67"/>
      <c r="F192" s="67"/>
      <c r="G192" s="66"/>
      <c r="H192" s="66"/>
    </row>
    <row r="193" spans="1:8" x14ac:dyDescent="0.2">
      <c r="A193" s="66">
        <f t="shared" si="3"/>
        <v>168</v>
      </c>
      <c r="B193" s="67"/>
      <c r="C193" s="72"/>
      <c r="D193" s="67"/>
      <c r="E193" s="67"/>
      <c r="F193" s="67"/>
      <c r="G193" s="66"/>
      <c r="H193" s="66"/>
    </row>
    <row r="194" spans="1:8" x14ac:dyDescent="0.2">
      <c r="A194" s="66">
        <f t="shared" si="3"/>
        <v>169</v>
      </c>
      <c r="B194" s="67"/>
      <c r="C194" s="72"/>
      <c r="D194" s="67"/>
      <c r="E194" s="67"/>
      <c r="F194" s="67"/>
      <c r="G194" s="66"/>
      <c r="H194" s="66"/>
    </row>
    <row r="195" spans="1:8" x14ac:dyDescent="0.2">
      <c r="A195" s="66">
        <f t="shared" si="3"/>
        <v>170</v>
      </c>
      <c r="B195" s="67"/>
      <c r="C195" s="72"/>
      <c r="D195" s="67"/>
      <c r="E195" s="67"/>
      <c r="F195" s="67"/>
      <c r="G195" s="66"/>
      <c r="H195" s="66"/>
    </row>
    <row r="196" spans="1:8" x14ac:dyDescent="0.2">
      <c r="A196" s="66">
        <f t="shared" si="3"/>
        <v>171</v>
      </c>
      <c r="B196" s="67"/>
      <c r="C196" s="72"/>
      <c r="D196" s="67"/>
      <c r="E196" s="67"/>
      <c r="F196" s="67"/>
      <c r="G196" s="66"/>
      <c r="H196" s="66"/>
    </row>
    <row r="197" spans="1:8" x14ac:dyDescent="0.2">
      <c r="A197" s="66">
        <f t="shared" si="3"/>
        <v>172</v>
      </c>
      <c r="B197" s="67"/>
      <c r="C197" s="72"/>
      <c r="D197" s="67"/>
      <c r="E197" s="67"/>
      <c r="F197" s="67"/>
      <c r="G197" s="66"/>
      <c r="H197" s="66"/>
    </row>
    <row r="198" spans="1:8" x14ac:dyDescent="0.2">
      <c r="A198" s="66">
        <f t="shared" si="3"/>
        <v>173</v>
      </c>
      <c r="B198" s="67"/>
      <c r="C198" s="72"/>
      <c r="D198" s="67"/>
      <c r="E198" s="67"/>
      <c r="F198" s="67"/>
      <c r="G198" s="66"/>
      <c r="H198" s="66"/>
    </row>
    <row r="199" spans="1:8" x14ac:dyDescent="0.2">
      <c r="A199" s="66">
        <f t="shared" si="3"/>
        <v>174</v>
      </c>
      <c r="B199" s="67"/>
      <c r="C199" s="72"/>
      <c r="D199" s="67"/>
      <c r="E199" s="67"/>
      <c r="F199" s="67"/>
      <c r="G199" s="66"/>
      <c r="H199" s="66"/>
    </row>
    <row r="200" spans="1:8" x14ac:dyDescent="0.2">
      <c r="A200" s="66">
        <f t="shared" si="3"/>
        <v>175</v>
      </c>
      <c r="B200" s="67"/>
      <c r="C200" s="72"/>
      <c r="D200" s="67"/>
      <c r="E200" s="67"/>
      <c r="F200" s="67"/>
      <c r="G200" s="66"/>
      <c r="H200" s="66"/>
    </row>
    <row r="201" spans="1:8" x14ac:dyDescent="0.2">
      <c r="A201" s="66">
        <f t="shared" si="3"/>
        <v>176</v>
      </c>
      <c r="B201" s="67"/>
      <c r="C201" s="72"/>
      <c r="D201" s="67"/>
      <c r="E201" s="67"/>
      <c r="F201" s="67"/>
      <c r="G201" s="66"/>
      <c r="H201" s="66"/>
    </row>
    <row r="202" spans="1:8" x14ac:dyDescent="0.2">
      <c r="A202" s="66">
        <f t="shared" si="3"/>
        <v>177</v>
      </c>
      <c r="B202" s="67"/>
      <c r="C202" s="72"/>
      <c r="D202" s="67"/>
      <c r="E202" s="67"/>
      <c r="F202" s="67"/>
      <c r="G202" s="66"/>
      <c r="H202" s="66"/>
    </row>
    <row r="203" spans="1:8" x14ac:dyDescent="0.2">
      <c r="A203" s="66">
        <f t="shared" si="3"/>
        <v>178</v>
      </c>
      <c r="B203" s="67"/>
      <c r="C203" s="72"/>
      <c r="D203" s="67"/>
      <c r="E203" s="67"/>
      <c r="F203" s="67"/>
      <c r="G203" s="66"/>
      <c r="H203" s="66"/>
    </row>
    <row r="204" spans="1:8" x14ac:dyDescent="0.2">
      <c r="A204" s="66">
        <f t="shared" si="3"/>
        <v>179</v>
      </c>
      <c r="B204" s="67"/>
      <c r="C204" s="72"/>
      <c r="D204" s="67"/>
      <c r="E204" s="67"/>
      <c r="F204" s="67"/>
      <c r="G204" s="66"/>
      <c r="H204" s="66"/>
    </row>
    <row r="205" spans="1:8" x14ac:dyDescent="0.2">
      <c r="A205" s="66">
        <f t="shared" si="3"/>
        <v>180</v>
      </c>
      <c r="B205" s="67"/>
      <c r="C205" s="72"/>
      <c r="D205" s="67"/>
      <c r="E205" s="67"/>
      <c r="F205" s="67"/>
      <c r="G205" s="66"/>
      <c r="H205" s="66"/>
    </row>
    <row r="206" spans="1:8" x14ac:dyDescent="0.2">
      <c r="A206" s="66">
        <f t="shared" si="3"/>
        <v>181</v>
      </c>
      <c r="B206" s="67"/>
      <c r="C206" s="72"/>
      <c r="D206" s="67"/>
      <c r="E206" s="67"/>
      <c r="F206" s="67"/>
      <c r="G206" s="66"/>
      <c r="H206" s="66"/>
    </row>
    <row r="207" spans="1:8" x14ac:dyDescent="0.2">
      <c r="A207" s="66">
        <f t="shared" si="3"/>
        <v>182</v>
      </c>
      <c r="B207" s="67"/>
      <c r="C207" s="72"/>
      <c r="D207" s="67"/>
      <c r="E207" s="67"/>
      <c r="F207" s="67"/>
      <c r="G207" s="66"/>
      <c r="H207" s="66"/>
    </row>
    <row r="208" spans="1:8" x14ac:dyDescent="0.2">
      <c r="A208" s="66">
        <f t="shared" si="3"/>
        <v>183</v>
      </c>
      <c r="B208" s="67"/>
      <c r="C208" s="72"/>
      <c r="D208" s="67"/>
      <c r="E208" s="67"/>
      <c r="F208" s="67"/>
      <c r="G208" s="66"/>
      <c r="H208" s="66"/>
    </row>
    <row r="209" spans="1:8" x14ac:dyDescent="0.2">
      <c r="A209" s="66">
        <f t="shared" si="3"/>
        <v>184</v>
      </c>
      <c r="B209" s="67"/>
      <c r="C209" s="72"/>
      <c r="D209" s="67"/>
      <c r="E209" s="67"/>
      <c r="F209" s="67"/>
      <c r="G209" s="66"/>
      <c r="H209" s="66"/>
    </row>
    <row r="210" spans="1:8" x14ac:dyDescent="0.2">
      <c r="A210" s="66">
        <f t="shared" si="3"/>
        <v>185</v>
      </c>
      <c r="B210" s="67"/>
      <c r="C210" s="72"/>
      <c r="D210" s="67"/>
      <c r="E210" s="67"/>
      <c r="F210" s="67"/>
      <c r="G210" s="66"/>
      <c r="H210" s="66"/>
    </row>
    <row r="211" spans="1:8" x14ac:dyDescent="0.2">
      <c r="A211" s="66">
        <f t="shared" si="3"/>
        <v>186</v>
      </c>
      <c r="B211" s="67"/>
      <c r="C211" s="72"/>
      <c r="D211" s="67"/>
      <c r="E211" s="67"/>
      <c r="F211" s="67"/>
      <c r="G211" s="66"/>
      <c r="H211" s="66"/>
    </row>
    <row r="212" spans="1:8" hidden="1" x14ac:dyDescent="0.2">
      <c r="A212" s="66">
        <f t="shared" si="3"/>
        <v>187</v>
      </c>
      <c r="B212" s="67"/>
      <c r="C212" s="72"/>
      <c r="D212" s="67"/>
      <c r="E212" s="67"/>
      <c r="F212" s="67"/>
      <c r="G212" s="66"/>
      <c r="H212" s="66"/>
    </row>
    <row r="213" spans="1:8" hidden="1" x14ac:dyDescent="0.2">
      <c r="A213" s="66">
        <f t="shared" si="3"/>
        <v>188</v>
      </c>
      <c r="B213" s="67"/>
      <c r="C213" s="72"/>
      <c r="D213" s="67"/>
      <c r="E213" s="67"/>
      <c r="F213" s="67"/>
      <c r="G213" s="66"/>
      <c r="H213" s="66"/>
    </row>
    <row r="214" spans="1:8" hidden="1" x14ac:dyDescent="0.2">
      <c r="A214" s="66">
        <f t="shared" si="3"/>
        <v>189</v>
      </c>
      <c r="B214" s="67"/>
      <c r="C214" s="72"/>
      <c r="D214" s="67"/>
      <c r="E214" s="67"/>
      <c r="F214" s="67"/>
      <c r="G214" s="66"/>
      <c r="H214" s="66"/>
    </row>
    <row r="215" spans="1:8" hidden="1" x14ac:dyDescent="0.2">
      <c r="A215" s="66">
        <f t="shared" si="3"/>
        <v>190</v>
      </c>
      <c r="B215" s="67"/>
      <c r="C215" s="72"/>
      <c r="D215" s="67"/>
      <c r="E215" s="67"/>
      <c r="F215" s="67"/>
      <c r="G215" s="66"/>
      <c r="H215" s="66"/>
    </row>
    <row r="216" spans="1:8" hidden="1" x14ac:dyDescent="0.2">
      <c r="A216" s="66">
        <f t="shared" si="3"/>
        <v>191</v>
      </c>
      <c r="B216" s="67"/>
      <c r="C216" s="72"/>
      <c r="D216" s="67"/>
      <c r="E216" s="67"/>
      <c r="F216" s="67"/>
      <c r="G216" s="66"/>
      <c r="H216" s="66"/>
    </row>
    <row r="217" spans="1:8" hidden="1" x14ac:dyDescent="0.2">
      <c r="A217" s="66">
        <f t="shared" si="3"/>
        <v>192</v>
      </c>
      <c r="B217" s="67"/>
      <c r="C217" s="72"/>
      <c r="D217" s="67"/>
      <c r="E217" s="67"/>
      <c r="F217" s="67"/>
      <c r="G217" s="66"/>
      <c r="H217" s="66"/>
    </row>
    <row r="218" spans="1:8" hidden="1" x14ac:dyDescent="0.2">
      <c r="A218" s="66">
        <f t="shared" si="3"/>
        <v>193</v>
      </c>
      <c r="B218" s="67"/>
      <c r="C218" s="72"/>
      <c r="D218" s="67"/>
      <c r="E218" s="67"/>
      <c r="F218" s="67"/>
      <c r="G218" s="66"/>
      <c r="H218" s="66"/>
    </row>
    <row r="219" spans="1:8" hidden="1" x14ac:dyDescent="0.2">
      <c r="A219" s="66">
        <f t="shared" ref="A219:A282" si="4">_stt</f>
        <v>194</v>
      </c>
      <c r="B219" s="67"/>
      <c r="C219" s="72"/>
      <c r="D219" s="67"/>
      <c r="E219" s="67"/>
      <c r="F219" s="67"/>
      <c r="G219" s="66"/>
      <c r="H219" s="66"/>
    </row>
    <row r="220" spans="1:8" hidden="1" x14ac:dyDescent="0.2">
      <c r="A220" s="66">
        <f t="shared" si="4"/>
        <v>195</v>
      </c>
      <c r="B220" s="67"/>
      <c r="C220" s="72"/>
      <c r="D220" s="67"/>
      <c r="E220" s="67"/>
      <c r="F220" s="67"/>
      <c r="G220" s="66"/>
      <c r="H220" s="66"/>
    </row>
    <row r="221" spans="1:8" hidden="1" x14ac:dyDescent="0.2">
      <c r="A221" s="66">
        <f t="shared" si="4"/>
        <v>196</v>
      </c>
      <c r="B221" s="67"/>
      <c r="C221" s="72"/>
      <c r="D221" s="67"/>
      <c r="E221" s="67"/>
      <c r="F221" s="67"/>
      <c r="G221" s="66"/>
      <c r="H221" s="66"/>
    </row>
    <row r="222" spans="1:8" hidden="1" x14ac:dyDescent="0.2">
      <c r="A222" s="66">
        <f t="shared" si="4"/>
        <v>197</v>
      </c>
      <c r="B222" s="67"/>
      <c r="C222" s="72"/>
      <c r="D222" s="67"/>
      <c r="E222" s="67"/>
      <c r="F222" s="67"/>
      <c r="G222" s="66"/>
      <c r="H222" s="66"/>
    </row>
    <row r="223" spans="1:8" hidden="1" x14ac:dyDescent="0.2">
      <c r="A223" s="66">
        <f t="shared" si="4"/>
        <v>198</v>
      </c>
      <c r="B223" s="67"/>
      <c r="C223" s="72"/>
      <c r="D223" s="67"/>
      <c r="E223" s="67"/>
      <c r="F223" s="67"/>
      <c r="G223" s="66"/>
      <c r="H223" s="66"/>
    </row>
    <row r="224" spans="1:8" hidden="1" x14ac:dyDescent="0.2">
      <c r="A224" s="66">
        <f t="shared" si="4"/>
        <v>199</v>
      </c>
      <c r="B224" s="67"/>
      <c r="C224" s="72"/>
      <c r="D224" s="67"/>
      <c r="E224" s="67"/>
      <c r="F224" s="67"/>
      <c r="G224" s="66"/>
      <c r="H224" s="66"/>
    </row>
    <row r="225" spans="1:8" hidden="1" x14ac:dyDescent="0.2">
      <c r="A225" s="66">
        <f t="shared" si="4"/>
        <v>200</v>
      </c>
      <c r="B225" s="67"/>
      <c r="C225" s="72"/>
      <c r="D225" s="67"/>
      <c r="E225" s="67"/>
      <c r="F225" s="67"/>
      <c r="G225" s="66"/>
      <c r="H225" s="66"/>
    </row>
    <row r="226" spans="1:8" hidden="1" x14ac:dyDescent="0.2">
      <c r="A226" s="66">
        <f t="shared" si="4"/>
        <v>201</v>
      </c>
      <c r="B226" s="67"/>
      <c r="C226" s="72"/>
      <c r="D226" s="67"/>
      <c r="E226" s="67"/>
      <c r="F226" s="67"/>
      <c r="G226" s="66"/>
      <c r="H226" s="66"/>
    </row>
    <row r="227" spans="1:8" hidden="1" x14ac:dyDescent="0.2">
      <c r="A227" s="66">
        <f t="shared" si="4"/>
        <v>202</v>
      </c>
      <c r="B227" s="67"/>
      <c r="C227" s="72"/>
      <c r="D227" s="67"/>
      <c r="E227" s="67"/>
      <c r="F227" s="67"/>
      <c r="G227" s="66"/>
      <c r="H227" s="66"/>
    </row>
    <row r="228" spans="1:8" hidden="1" x14ac:dyDescent="0.2">
      <c r="A228" s="66">
        <f t="shared" si="4"/>
        <v>203</v>
      </c>
      <c r="B228" s="67"/>
      <c r="C228" s="72"/>
      <c r="D228" s="67"/>
      <c r="E228" s="67"/>
      <c r="F228" s="67"/>
      <c r="G228" s="66"/>
      <c r="H228" s="66"/>
    </row>
    <row r="229" spans="1:8" hidden="1" x14ac:dyDescent="0.2">
      <c r="A229" s="66">
        <f t="shared" si="4"/>
        <v>204</v>
      </c>
      <c r="B229" s="67"/>
      <c r="C229" s="72"/>
      <c r="D229" s="67"/>
      <c r="E229" s="67"/>
      <c r="F229" s="67"/>
      <c r="G229" s="66"/>
      <c r="H229" s="66"/>
    </row>
    <row r="230" spans="1:8" hidden="1" x14ac:dyDescent="0.2">
      <c r="A230" s="66">
        <f t="shared" si="4"/>
        <v>205</v>
      </c>
      <c r="B230" s="67"/>
      <c r="C230" s="72"/>
      <c r="D230" s="67"/>
      <c r="E230" s="67"/>
      <c r="F230" s="67"/>
      <c r="G230" s="66"/>
      <c r="H230" s="66"/>
    </row>
    <row r="231" spans="1:8" hidden="1" x14ac:dyDescent="0.2">
      <c r="A231" s="66">
        <f t="shared" si="4"/>
        <v>206</v>
      </c>
      <c r="B231" s="67"/>
      <c r="C231" s="72"/>
      <c r="D231" s="67"/>
      <c r="E231" s="67"/>
      <c r="F231" s="67"/>
      <c r="G231" s="66"/>
      <c r="H231" s="66"/>
    </row>
    <row r="232" spans="1:8" hidden="1" x14ac:dyDescent="0.2">
      <c r="A232" s="66">
        <f t="shared" si="4"/>
        <v>207</v>
      </c>
      <c r="B232" s="67"/>
      <c r="C232" s="72"/>
      <c r="D232" s="67"/>
      <c r="E232" s="67"/>
      <c r="F232" s="67"/>
      <c r="G232" s="66"/>
      <c r="H232" s="66"/>
    </row>
    <row r="233" spans="1:8" hidden="1" x14ac:dyDescent="0.2">
      <c r="A233" s="66">
        <f t="shared" si="4"/>
        <v>208</v>
      </c>
      <c r="B233" s="67"/>
      <c r="C233" s="72"/>
      <c r="D233" s="67"/>
      <c r="E233" s="67"/>
      <c r="F233" s="67"/>
      <c r="G233" s="66"/>
      <c r="H233" s="66"/>
    </row>
    <row r="234" spans="1:8" hidden="1" x14ac:dyDescent="0.2">
      <c r="A234" s="66">
        <f t="shared" si="4"/>
        <v>209</v>
      </c>
      <c r="B234" s="67"/>
      <c r="C234" s="72"/>
      <c r="D234" s="67"/>
      <c r="E234" s="67"/>
      <c r="F234" s="67"/>
      <c r="G234" s="66"/>
      <c r="H234" s="66"/>
    </row>
    <row r="235" spans="1:8" hidden="1" x14ac:dyDescent="0.2">
      <c r="A235" s="66">
        <f t="shared" si="4"/>
        <v>210</v>
      </c>
      <c r="B235" s="67"/>
      <c r="C235" s="72"/>
      <c r="D235" s="67"/>
      <c r="E235" s="67"/>
      <c r="F235" s="67"/>
      <c r="G235" s="66"/>
      <c r="H235" s="66"/>
    </row>
    <row r="236" spans="1:8" hidden="1" x14ac:dyDescent="0.2">
      <c r="A236" s="66">
        <f t="shared" si="4"/>
        <v>211</v>
      </c>
      <c r="B236" s="67"/>
      <c r="C236" s="72"/>
      <c r="D236" s="67"/>
      <c r="E236" s="67"/>
      <c r="F236" s="67"/>
      <c r="G236" s="66"/>
      <c r="H236" s="66"/>
    </row>
    <row r="237" spans="1:8" hidden="1" x14ac:dyDescent="0.2">
      <c r="A237" s="66">
        <f t="shared" si="4"/>
        <v>212</v>
      </c>
      <c r="B237" s="67"/>
      <c r="C237" s="72"/>
      <c r="D237" s="67"/>
      <c r="E237" s="67"/>
      <c r="F237" s="67"/>
      <c r="G237" s="66"/>
      <c r="H237" s="66"/>
    </row>
    <row r="238" spans="1:8" hidden="1" x14ac:dyDescent="0.2">
      <c r="A238" s="66">
        <f t="shared" si="4"/>
        <v>213</v>
      </c>
      <c r="B238" s="67"/>
      <c r="C238" s="72"/>
      <c r="D238" s="67"/>
      <c r="E238" s="67"/>
      <c r="F238" s="67"/>
      <c r="G238" s="66"/>
      <c r="H238" s="66"/>
    </row>
    <row r="239" spans="1:8" hidden="1" x14ac:dyDescent="0.2">
      <c r="A239" s="66">
        <f t="shared" si="4"/>
        <v>214</v>
      </c>
      <c r="B239" s="67"/>
      <c r="C239" s="72"/>
      <c r="D239" s="67"/>
      <c r="E239" s="67"/>
      <c r="F239" s="67"/>
      <c r="G239" s="66"/>
      <c r="H239" s="66"/>
    </row>
    <row r="240" spans="1:8" hidden="1" x14ac:dyDescent="0.2">
      <c r="A240" s="66">
        <f t="shared" si="4"/>
        <v>215</v>
      </c>
      <c r="B240" s="67"/>
      <c r="C240" s="72"/>
      <c r="D240" s="67"/>
      <c r="E240" s="67"/>
      <c r="F240" s="67"/>
      <c r="G240" s="66"/>
      <c r="H240" s="66"/>
    </row>
    <row r="241" spans="1:8" hidden="1" x14ac:dyDescent="0.2">
      <c r="A241" s="66">
        <f t="shared" si="4"/>
        <v>216</v>
      </c>
      <c r="B241" s="67"/>
      <c r="C241" s="72"/>
      <c r="D241" s="67"/>
      <c r="E241" s="67"/>
      <c r="F241" s="67"/>
      <c r="G241" s="66"/>
      <c r="H241" s="66"/>
    </row>
    <row r="242" spans="1:8" hidden="1" x14ac:dyDescent="0.2">
      <c r="A242" s="66">
        <f t="shared" si="4"/>
        <v>217</v>
      </c>
      <c r="B242" s="67"/>
      <c r="C242" s="72"/>
      <c r="D242" s="67"/>
      <c r="E242" s="67"/>
      <c r="F242" s="67"/>
      <c r="G242" s="66"/>
      <c r="H242" s="66"/>
    </row>
    <row r="243" spans="1:8" hidden="1" x14ac:dyDescent="0.2">
      <c r="A243" s="66">
        <f t="shared" si="4"/>
        <v>218</v>
      </c>
      <c r="B243" s="67"/>
      <c r="C243" s="72"/>
      <c r="D243" s="67"/>
      <c r="E243" s="67"/>
      <c r="F243" s="67"/>
      <c r="G243" s="66"/>
      <c r="H243" s="66"/>
    </row>
    <row r="244" spans="1:8" hidden="1" x14ac:dyDescent="0.2">
      <c r="A244" s="66">
        <f t="shared" si="4"/>
        <v>219</v>
      </c>
      <c r="B244" s="67"/>
      <c r="C244" s="72"/>
      <c r="D244" s="67"/>
      <c r="E244" s="67"/>
      <c r="F244" s="67"/>
      <c r="G244" s="66"/>
      <c r="H244" s="66"/>
    </row>
    <row r="245" spans="1:8" hidden="1" x14ac:dyDescent="0.2">
      <c r="A245" s="66">
        <f t="shared" si="4"/>
        <v>220</v>
      </c>
      <c r="B245" s="67"/>
      <c r="C245" s="72"/>
      <c r="D245" s="67"/>
      <c r="E245" s="67"/>
      <c r="F245" s="67"/>
      <c r="G245" s="66"/>
      <c r="H245" s="66"/>
    </row>
    <row r="246" spans="1:8" hidden="1" x14ac:dyDescent="0.2">
      <c r="A246" s="66">
        <f t="shared" si="4"/>
        <v>221</v>
      </c>
      <c r="B246" s="67"/>
      <c r="C246" s="72"/>
      <c r="D246" s="67"/>
      <c r="E246" s="67"/>
      <c r="F246" s="67"/>
      <c r="G246" s="66"/>
      <c r="H246" s="66"/>
    </row>
    <row r="247" spans="1:8" hidden="1" x14ac:dyDescent="0.2">
      <c r="A247" s="66">
        <f t="shared" si="4"/>
        <v>222</v>
      </c>
      <c r="B247" s="67"/>
      <c r="C247" s="72"/>
      <c r="D247" s="67"/>
      <c r="E247" s="67"/>
      <c r="F247" s="67"/>
      <c r="G247" s="66"/>
      <c r="H247" s="66"/>
    </row>
    <row r="248" spans="1:8" hidden="1" x14ac:dyDescent="0.2">
      <c r="A248" s="66">
        <f t="shared" si="4"/>
        <v>223</v>
      </c>
      <c r="B248" s="67"/>
      <c r="C248" s="72"/>
      <c r="D248" s="67"/>
      <c r="E248" s="67"/>
      <c r="F248" s="67"/>
      <c r="G248" s="66"/>
      <c r="H248" s="66"/>
    </row>
    <row r="249" spans="1:8" hidden="1" x14ac:dyDescent="0.2">
      <c r="A249" s="66">
        <f t="shared" si="4"/>
        <v>224</v>
      </c>
      <c r="B249" s="67"/>
      <c r="C249" s="72"/>
      <c r="D249" s="67"/>
      <c r="E249" s="67"/>
      <c r="F249" s="67"/>
      <c r="G249" s="66"/>
      <c r="H249" s="66"/>
    </row>
    <row r="250" spans="1:8" hidden="1" x14ac:dyDescent="0.2">
      <c r="A250" s="66">
        <f t="shared" si="4"/>
        <v>225</v>
      </c>
      <c r="B250" s="67"/>
      <c r="C250" s="72"/>
      <c r="D250" s="67"/>
      <c r="E250" s="67"/>
      <c r="F250" s="67"/>
      <c r="G250" s="66"/>
      <c r="H250" s="66"/>
    </row>
    <row r="251" spans="1:8" hidden="1" x14ac:dyDescent="0.2">
      <c r="A251" s="66">
        <f t="shared" si="4"/>
        <v>226</v>
      </c>
      <c r="B251" s="67"/>
      <c r="C251" s="72"/>
      <c r="D251" s="67"/>
      <c r="E251" s="67"/>
      <c r="F251" s="67"/>
      <c r="G251" s="66"/>
      <c r="H251" s="66"/>
    </row>
    <row r="252" spans="1:8" hidden="1" x14ac:dyDescent="0.2">
      <c r="A252" s="66">
        <f t="shared" si="4"/>
        <v>227</v>
      </c>
      <c r="B252" s="67"/>
      <c r="C252" s="72"/>
      <c r="D252" s="67"/>
      <c r="E252" s="67"/>
      <c r="F252" s="67"/>
      <c r="G252" s="66"/>
      <c r="H252" s="66"/>
    </row>
    <row r="253" spans="1:8" x14ac:dyDescent="0.2">
      <c r="A253" s="66">
        <f t="shared" si="4"/>
        <v>228</v>
      </c>
      <c r="B253" s="67"/>
      <c r="C253" s="72"/>
      <c r="D253" s="67"/>
      <c r="E253" s="67"/>
      <c r="F253" s="67"/>
      <c r="G253" s="66"/>
      <c r="H253" s="66"/>
    </row>
    <row r="254" spans="1:8" x14ac:dyDescent="0.2">
      <c r="A254" s="66">
        <f t="shared" si="4"/>
        <v>229</v>
      </c>
      <c r="B254" s="67"/>
      <c r="C254" s="72"/>
      <c r="D254" s="67"/>
      <c r="E254" s="67"/>
      <c r="F254" s="67"/>
      <c r="G254" s="66"/>
      <c r="H254" s="66"/>
    </row>
    <row r="255" spans="1:8" x14ac:dyDescent="0.2">
      <c r="A255" s="66">
        <f t="shared" si="4"/>
        <v>230</v>
      </c>
      <c r="B255" s="67"/>
      <c r="C255" s="72"/>
      <c r="D255" s="67"/>
      <c r="E255" s="67"/>
      <c r="F255" s="67"/>
      <c r="G255" s="66"/>
      <c r="H255" s="66"/>
    </row>
    <row r="256" spans="1:8" x14ac:dyDescent="0.2">
      <c r="A256" s="66">
        <f t="shared" si="4"/>
        <v>231</v>
      </c>
      <c r="B256" s="67"/>
      <c r="C256" s="72"/>
      <c r="D256" s="67"/>
      <c r="E256" s="67"/>
      <c r="F256" s="67"/>
      <c r="G256" s="66"/>
      <c r="H256" s="66"/>
    </row>
    <row r="257" spans="1:8" x14ac:dyDescent="0.2">
      <c r="A257" s="66">
        <f t="shared" si="4"/>
        <v>232</v>
      </c>
      <c r="B257" s="67"/>
      <c r="C257" s="72"/>
      <c r="D257" s="67"/>
      <c r="E257" s="67"/>
      <c r="F257" s="67"/>
      <c r="G257" s="66"/>
      <c r="H257" s="66"/>
    </row>
    <row r="258" spans="1:8" x14ac:dyDescent="0.2">
      <c r="A258" s="66">
        <f t="shared" si="4"/>
        <v>233</v>
      </c>
      <c r="B258" s="67"/>
      <c r="C258" s="72"/>
      <c r="D258" s="67"/>
      <c r="E258" s="67"/>
      <c r="F258" s="67"/>
      <c r="G258" s="66"/>
      <c r="H258" s="66"/>
    </row>
    <row r="259" spans="1:8" x14ac:dyDescent="0.2">
      <c r="A259" s="66">
        <f t="shared" si="4"/>
        <v>234</v>
      </c>
      <c r="B259" s="67"/>
      <c r="C259" s="72"/>
      <c r="D259" s="67"/>
      <c r="E259" s="67"/>
      <c r="F259" s="67"/>
      <c r="G259" s="66"/>
      <c r="H259" s="66"/>
    </row>
    <row r="260" spans="1:8" x14ac:dyDescent="0.2">
      <c r="A260" s="66">
        <f t="shared" si="4"/>
        <v>235</v>
      </c>
      <c r="B260" s="67"/>
      <c r="C260" s="72"/>
      <c r="D260" s="67"/>
      <c r="E260" s="67"/>
      <c r="F260" s="67"/>
      <c r="G260" s="66"/>
      <c r="H260" s="66"/>
    </row>
    <row r="261" spans="1:8" x14ac:dyDescent="0.2">
      <c r="A261" s="66">
        <f t="shared" si="4"/>
        <v>236</v>
      </c>
      <c r="B261" s="67"/>
      <c r="C261" s="72"/>
      <c r="D261" s="67"/>
      <c r="E261" s="67"/>
      <c r="F261" s="67"/>
      <c r="G261" s="66"/>
      <c r="H261" s="66"/>
    </row>
    <row r="262" spans="1:8" x14ac:dyDescent="0.2">
      <c r="A262" s="66">
        <f t="shared" si="4"/>
        <v>237</v>
      </c>
      <c r="B262" s="67"/>
      <c r="C262" s="72"/>
      <c r="D262" s="67"/>
      <c r="E262" s="67"/>
      <c r="F262" s="67"/>
      <c r="G262" s="66"/>
      <c r="H262" s="66"/>
    </row>
    <row r="263" spans="1:8" x14ac:dyDescent="0.2">
      <c r="A263" s="66">
        <f t="shared" si="4"/>
        <v>238</v>
      </c>
      <c r="B263" s="67"/>
      <c r="C263" s="72"/>
      <c r="D263" s="67"/>
      <c r="E263" s="67"/>
      <c r="F263" s="67"/>
      <c r="G263" s="66"/>
      <c r="H263" s="66"/>
    </row>
    <row r="264" spans="1:8" x14ac:dyDescent="0.2">
      <c r="A264" s="66">
        <f t="shared" si="4"/>
        <v>239</v>
      </c>
      <c r="B264" s="67"/>
      <c r="C264" s="72"/>
      <c r="D264" s="67"/>
      <c r="E264" s="67"/>
      <c r="F264" s="67"/>
      <c r="G264" s="66"/>
      <c r="H264" s="66"/>
    </row>
    <row r="265" spans="1:8" x14ac:dyDescent="0.2">
      <c r="A265" s="66">
        <f t="shared" si="4"/>
        <v>240</v>
      </c>
      <c r="B265" s="67"/>
      <c r="C265" s="72"/>
      <c r="D265" s="67"/>
      <c r="E265" s="67"/>
      <c r="F265" s="67"/>
      <c r="G265" s="66"/>
      <c r="H265" s="66"/>
    </row>
    <row r="266" spans="1:8" x14ac:dyDescent="0.2">
      <c r="A266" s="66">
        <f t="shared" si="4"/>
        <v>241</v>
      </c>
      <c r="B266" s="67"/>
      <c r="C266" s="72"/>
      <c r="D266" s="67"/>
      <c r="E266" s="67"/>
      <c r="F266" s="67"/>
      <c r="G266" s="66"/>
      <c r="H266" s="66"/>
    </row>
    <row r="267" spans="1:8" x14ac:dyDescent="0.2">
      <c r="A267" s="66">
        <f t="shared" si="4"/>
        <v>242</v>
      </c>
      <c r="B267" s="67"/>
      <c r="C267" s="72"/>
      <c r="D267" s="67"/>
      <c r="E267" s="67"/>
      <c r="F267" s="67"/>
      <c r="G267" s="66"/>
      <c r="H267" s="66"/>
    </row>
    <row r="268" spans="1:8" x14ac:dyDescent="0.2">
      <c r="A268" s="66">
        <f t="shared" si="4"/>
        <v>243</v>
      </c>
      <c r="B268" s="67"/>
      <c r="C268" s="72"/>
      <c r="D268" s="67"/>
      <c r="E268" s="67"/>
      <c r="F268" s="67"/>
      <c r="G268" s="66"/>
      <c r="H268" s="66"/>
    </row>
    <row r="269" spans="1:8" x14ac:dyDescent="0.2">
      <c r="A269" s="66">
        <f t="shared" si="4"/>
        <v>244</v>
      </c>
      <c r="B269" s="67"/>
      <c r="C269" s="72"/>
      <c r="D269" s="67"/>
      <c r="E269" s="67"/>
      <c r="F269" s="67"/>
      <c r="G269" s="66"/>
      <c r="H269" s="66"/>
    </row>
    <row r="270" spans="1:8" x14ac:dyDescent="0.2">
      <c r="A270" s="66">
        <f t="shared" si="4"/>
        <v>245</v>
      </c>
      <c r="B270" s="67"/>
      <c r="C270" s="72"/>
      <c r="D270" s="67"/>
      <c r="E270" s="67"/>
      <c r="F270" s="67"/>
      <c r="G270" s="66"/>
      <c r="H270" s="66"/>
    </row>
    <row r="271" spans="1:8" x14ac:dyDescent="0.2">
      <c r="A271" s="66">
        <f t="shared" si="4"/>
        <v>246</v>
      </c>
      <c r="B271" s="67"/>
      <c r="C271" s="72"/>
      <c r="D271" s="67"/>
      <c r="E271" s="67"/>
      <c r="F271" s="67"/>
      <c r="G271" s="66"/>
      <c r="H271" s="66"/>
    </row>
    <row r="272" spans="1:8" x14ac:dyDescent="0.2">
      <c r="A272" s="66">
        <f t="shared" si="4"/>
        <v>247</v>
      </c>
      <c r="B272" s="67"/>
      <c r="C272" s="72"/>
      <c r="D272" s="67"/>
      <c r="E272" s="67"/>
      <c r="F272" s="67"/>
      <c r="G272" s="66"/>
      <c r="H272" s="66"/>
    </row>
    <row r="273" spans="1:8" x14ac:dyDescent="0.2">
      <c r="A273" s="66">
        <f t="shared" si="4"/>
        <v>248</v>
      </c>
      <c r="B273" s="67"/>
      <c r="C273" s="72"/>
      <c r="D273" s="67"/>
      <c r="E273" s="67"/>
      <c r="F273" s="67"/>
      <c r="G273" s="66"/>
      <c r="H273" s="66"/>
    </row>
    <row r="274" spans="1:8" x14ac:dyDescent="0.2">
      <c r="A274" s="66">
        <f t="shared" si="4"/>
        <v>249</v>
      </c>
      <c r="B274" s="67"/>
      <c r="C274" s="72"/>
      <c r="D274" s="67"/>
      <c r="E274" s="67"/>
      <c r="F274" s="67"/>
      <c r="G274" s="66"/>
      <c r="H274" s="66"/>
    </row>
    <row r="275" spans="1:8" x14ac:dyDescent="0.2">
      <c r="A275" s="66">
        <f t="shared" si="4"/>
        <v>250</v>
      </c>
      <c r="B275" s="67"/>
      <c r="C275" s="72"/>
      <c r="D275" s="67"/>
      <c r="E275" s="67"/>
      <c r="F275" s="67"/>
      <c r="G275" s="66"/>
      <c r="H275" s="66"/>
    </row>
    <row r="276" spans="1:8" x14ac:dyDescent="0.2">
      <c r="A276" s="66">
        <f t="shared" si="4"/>
        <v>251</v>
      </c>
      <c r="B276" s="67"/>
      <c r="C276" s="72"/>
      <c r="D276" s="67"/>
      <c r="E276" s="67"/>
      <c r="F276" s="67"/>
      <c r="G276" s="66"/>
      <c r="H276" s="66"/>
    </row>
    <row r="277" spans="1:8" x14ac:dyDescent="0.2">
      <c r="A277" s="66">
        <f t="shared" si="4"/>
        <v>252</v>
      </c>
      <c r="B277" s="67"/>
      <c r="C277" s="72"/>
      <c r="D277" s="67"/>
      <c r="E277" s="67"/>
      <c r="F277" s="67"/>
      <c r="G277" s="66"/>
      <c r="H277" s="66"/>
    </row>
    <row r="278" spans="1:8" x14ac:dyDescent="0.2">
      <c r="A278" s="66">
        <f t="shared" si="4"/>
        <v>253</v>
      </c>
      <c r="B278" s="67"/>
      <c r="C278" s="72"/>
      <c r="D278" s="67"/>
      <c r="E278" s="67"/>
      <c r="F278" s="67"/>
      <c r="G278" s="66"/>
      <c r="H278" s="66"/>
    </row>
    <row r="279" spans="1:8" x14ac:dyDescent="0.2">
      <c r="A279" s="66">
        <f t="shared" si="4"/>
        <v>254</v>
      </c>
      <c r="B279" s="67"/>
      <c r="C279" s="72"/>
      <c r="D279" s="67"/>
      <c r="E279" s="67"/>
      <c r="F279" s="67"/>
      <c r="G279" s="66"/>
      <c r="H279" s="66"/>
    </row>
    <row r="280" spans="1:8" x14ac:dyDescent="0.2">
      <c r="A280" s="66">
        <f t="shared" si="4"/>
        <v>255</v>
      </c>
      <c r="B280" s="67"/>
      <c r="C280" s="72"/>
      <c r="D280" s="67"/>
      <c r="E280" s="67"/>
      <c r="F280" s="67"/>
      <c r="G280" s="66"/>
      <c r="H280" s="66"/>
    </row>
    <row r="281" spans="1:8" x14ac:dyDescent="0.2">
      <c r="A281" s="66">
        <f t="shared" si="4"/>
        <v>256</v>
      </c>
      <c r="B281" s="67"/>
      <c r="C281" s="72"/>
      <c r="D281" s="67"/>
      <c r="E281" s="67"/>
      <c r="F281" s="67"/>
      <c r="G281" s="66"/>
      <c r="H281" s="66"/>
    </row>
    <row r="282" spans="1:8" x14ac:dyDescent="0.2">
      <c r="A282" s="66">
        <f t="shared" si="4"/>
        <v>257</v>
      </c>
      <c r="B282" s="67"/>
      <c r="C282" s="72"/>
      <c r="D282" s="67"/>
      <c r="E282" s="67"/>
      <c r="F282" s="67"/>
      <c r="G282" s="66"/>
      <c r="H282" s="66"/>
    </row>
    <row r="283" spans="1:8" x14ac:dyDescent="0.2">
      <c r="A283" s="66">
        <f t="shared" ref="A283:A346" si="5">_stt</f>
        <v>258</v>
      </c>
      <c r="B283" s="67"/>
      <c r="C283" s="72"/>
      <c r="D283" s="67"/>
      <c r="E283" s="67"/>
      <c r="F283" s="67"/>
      <c r="G283" s="66"/>
      <c r="H283" s="66"/>
    </row>
    <row r="284" spans="1:8" x14ac:dyDescent="0.2">
      <c r="A284" s="66">
        <f t="shared" si="5"/>
        <v>259</v>
      </c>
      <c r="B284" s="67"/>
      <c r="C284" s="72"/>
      <c r="D284" s="67"/>
      <c r="E284" s="67"/>
      <c r="F284" s="67"/>
      <c r="G284" s="66"/>
      <c r="H284" s="66"/>
    </row>
    <row r="285" spans="1:8" x14ac:dyDescent="0.2">
      <c r="A285" s="66">
        <f t="shared" si="5"/>
        <v>260</v>
      </c>
      <c r="B285" s="67"/>
      <c r="C285" s="72"/>
      <c r="D285" s="67"/>
      <c r="E285" s="67"/>
      <c r="F285" s="67"/>
      <c r="G285" s="66"/>
      <c r="H285" s="66"/>
    </row>
    <row r="286" spans="1:8" x14ac:dyDescent="0.2">
      <c r="A286" s="66">
        <f t="shared" si="5"/>
        <v>261</v>
      </c>
      <c r="B286" s="67"/>
      <c r="C286" s="72"/>
      <c r="D286" s="67"/>
      <c r="E286" s="67"/>
      <c r="F286" s="67"/>
      <c r="G286" s="66"/>
      <c r="H286" s="66"/>
    </row>
    <row r="287" spans="1:8" x14ac:dyDescent="0.2">
      <c r="A287" s="66">
        <f t="shared" si="5"/>
        <v>262</v>
      </c>
      <c r="B287" s="67"/>
      <c r="C287" s="72"/>
      <c r="D287" s="67"/>
      <c r="E287" s="67"/>
      <c r="F287" s="67"/>
      <c r="G287" s="66"/>
      <c r="H287" s="66"/>
    </row>
    <row r="288" spans="1:8" x14ac:dyDescent="0.2">
      <c r="A288" s="66">
        <f t="shared" si="5"/>
        <v>263</v>
      </c>
      <c r="B288" s="67"/>
      <c r="C288" s="72"/>
      <c r="D288" s="67"/>
      <c r="E288" s="67"/>
      <c r="F288" s="67"/>
      <c r="G288" s="66"/>
      <c r="H288" s="66"/>
    </row>
    <row r="289" spans="1:8" x14ac:dyDescent="0.2">
      <c r="A289" s="66">
        <f t="shared" si="5"/>
        <v>264</v>
      </c>
      <c r="B289" s="67"/>
      <c r="C289" s="72"/>
      <c r="D289" s="67"/>
      <c r="E289" s="67"/>
      <c r="F289" s="67"/>
      <c r="G289" s="66"/>
      <c r="H289" s="66"/>
    </row>
    <row r="290" spans="1:8" x14ac:dyDescent="0.2">
      <c r="A290" s="66">
        <f t="shared" si="5"/>
        <v>265</v>
      </c>
      <c r="B290" s="67"/>
      <c r="C290" s="72"/>
      <c r="D290" s="67"/>
      <c r="E290" s="67"/>
      <c r="F290" s="67"/>
      <c r="G290" s="66"/>
      <c r="H290" s="66"/>
    </row>
    <row r="291" spans="1:8" x14ac:dyDescent="0.2">
      <c r="A291" s="66">
        <f t="shared" si="5"/>
        <v>266</v>
      </c>
      <c r="B291" s="67"/>
      <c r="C291" s="72"/>
      <c r="D291" s="67"/>
      <c r="E291" s="67"/>
      <c r="F291" s="67"/>
      <c r="G291" s="66"/>
      <c r="H291" s="66"/>
    </row>
    <row r="292" spans="1:8" x14ac:dyDescent="0.2">
      <c r="A292" s="66">
        <f t="shared" si="5"/>
        <v>267</v>
      </c>
      <c r="B292" s="67"/>
      <c r="C292" s="72"/>
      <c r="D292" s="67"/>
      <c r="E292" s="67"/>
      <c r="F292" s="67"/>
      <c r="G292" s="66"/>
      <c r="H292" s="66"/>
    </row>
    <row r="293" spans="1:8" x14ac:dyDescent="0.2">
      <c r="A293" s="66">
        <f t="shared" si="5"/>
        <v>268</v>
      </c>
      <c r="B293" s="67"/>
      <c r="C293" s="72"/>
      <c r="D293" s="67"/>
      <c r="E293" s="67"/>
      <c r="F293" s="67"/>
      <c r="G293" s="66"/>
      <c r="H293" s="66"/>
    </row>
    <row r="294" spans="1:8" x14ac:dyDescent="0.2">
      <c r="A294" s="66">
        <f t="shared" si="5"/>
        <v>269</v>
      </c>
      <c r="B294" s="67"/>
      <c r="C294" s="72"/>
      <c r="D294" s="67"/>
      <c r="E294" s="67"/>
      <c r="F294" s="67"/>
      <c r="G294" s="66"/>
      <c r="H294" s="66"/>
    </row>
    <row r="295" spans="1:8" x14ac:dyDescent="0.2">
      <c r="A295" s="66">
        <f t="shared" si="5"/>
        <v>270</v>
      </c>
      <c r="B295" s="67"/>
      <c r="C295" s="72"/>
      <c r="D295" s="67"/>
      <c r="E295" s="67"/>
      <c r="F295" s="67"/>
      <c r="G295" s="66"/>
      <c r="H295" s="66"/>
    </row>
    <row r="296" spans="1:8" x14ac:dyDescent="0.2">
      <c r="A296" s="66">
        <f t="shared" si="5"/>
        <v>271</v>
      </c>
      <c r="B296" s="67"/>
      <c r="C296" s="72"/>
      <c r="D296" s="67"/>
      <c r="E296" s="67"/>
      <c r="F296" s="67"/>
      <c r="G296" s="66"/>
      <c r="H296" s="66"/>
    </row>
    <row r="297" spans="1:8" x14ac:dyDescent="0.2">
      <c r="A297" s="66">
        <f t="shared" si="5"/>
        <v>272</v>
      </c>
      <c r="B297" s="67"/>
      <c r="C297" s="72"/>
      <c r="D297" s="67"/>
      <c r="E297" s="67"/>
      <c r="F297" s="67"/>
      <c r="G297" s="66"/>
      <c r="H297" s="66"/>
    </row>
    <row r="298" spans="1:8" x14ac:dyDescent="0.2">
      <c r="A298" s="66">
        <f t="shared" si="5"/>
        <v>273</v>
      </c>
      <c r="B298" s="67"/>
      <c r="C298" s="72"/>
      <c r="D298" s="67"/>
      <c r="E298" s="67"/>
      <c r="F298" s="67"/>
      <c r="G298" s="66"/>
      <c r="H298" s="66"/>
    </row>
    <row r="299" spans="1:8" x14ac:dyDescent="0.2">
      <c r="A299" s="66">
        <f t="shared" si="5"/>
        <v>274</v>
      </c>
      <c r="B299" s="67"/>
      <c r="C299" s="72"/>
      <c r="D299" s="67"/>
      <c r="E299" s="67"/>
      <c r="F299" s="67"/>
      <c r="G299" s="66"/>
      <c r="H299" s="66"/>
    </row>
    <row r="300" spans="1:8" x14ac:dyDescent="0.2">
      <c r="A300" s="66">
        <f t="shared" si="5"/>
        <v>275</v>
      </c>
      <c r="B300" s="67"/>
      <c r="C300" s="72"/>
      <c r="D300" s="67"/>
      <c r="E300" s="67"/>
      <c r="F300" s="67"/>
      <c r="G300" s="66"/>
      <c r="H300" s="66"/>
    </row>
    <row r="301" spans="1:8" x14ac:dyDescent="0.2">
      <c r="A301" s="66">
        <f t="shared" si="5"/>
        <v>276</v>
      </c>
      <c r="B301" s="67"/>
      <c r="C301" s="72"/>
      <c r="D301" s="67"/>
      <c r="E301" s="67"/>
      <c r="F301" s="67"/>
      <c r="G301" s="66"/>
      <c r="H301" s="66"/>
    </row>
    <row r="302" spans="1:8" x14ac:dyDescent="0.2">
      <c r="A302" s="66">
        <f t="shared" si="5"/>
        <v>277</v>
      </c>
      <c r="B302" s="67"/>
      <c r="C302" s="72"/>
      <c r="D302" s="67"/>
      <c r="E302" s="67"/>
      <c r="F302" s="67"/>
      <c r="G302" s="66"/>
      <c r="H302" s="66"/>
    </row>
    <row r="303" spans="1:8" x14ac:dyDescent="0.2">
      <c r="A303" s="66">
        <f t="shared" si="5"/>
        <v>278</v>
      </c>
      <c r="B303" s="67"/>
      <c r="C303" s="72"/>
      <c r="D303" s="67"/>
      <c r="E303" s="67"/>
      <c r="F303" s="67"/>
      <c r="G303" s="66"/>
      <c r="H303" s="66"/>
    </row>
    <row r="304" spans="1:8" x14ac:dyDescent="0.2">
      <c r="A304" s="66">
        <f t="shared" si="5"/>
        <v>279</v>
      </c>
      <c r="B304" s="67"/>
      <c r="C304" s="72"/>
      <c r="D304" s="67"/>
      <c r="E304" s="67"/>
      <c r="F304" s="67"/>
      <c r="G304" s="66"/>
      <c r="H304" s="66"/>
    </row>
    <row r="305" spans="1:8" x14ac:dyDescent="0.2">
      <c r="A305" s="66">
        <f t="shared" si="5"/>
        <v>280</v>
      </c>
      <c r="B305" s="67"/>
      <c r="C305" s="72"/>
      <c r="D305" s="67"/>
      <c r="E305" s="67"/>
      <c r="F305" s="67"/>
      <c r="G305" s="66"/>
      <c r="H305" s="66"/>
    </row>
    <row r="306" spans="1:8" x14ac:dyDescent="0.2">
      <c r="A306" s="66">
        <f t="shared" si="5"/>
        <v>281</v>
      </c>
      <c r="B306" s="67"/>
      <c r="C306" s="72"/>
      <c r="D306" s="67"/>
      <c r="E306" s="67"/>
      <c r="F306" s="67"/>
      <c r="G306" s="66"/>
      <c r="H306" s="66"/>
    </row>
    <row r="307" spans="1:8" x14ac:dyDescent="0.2">
      <c r="A307" s="66">
        <f t="shared" si="5"/>
        <v>282</v>
      </c>
      <c r="B307" s="67"/>
      <c r="C307" s="72"/>
      <c r="D307" s="67"/>
      <c r="E307" s="67"/>
      <c r="F307" s="67"/>
      <c r="G307" s="66"/>
      <c r="H307" s="66"/>
    </row>
    <row r="308" spans="1:8" x14ac:dyDescent="0.2">
      <c r="A308" s="66">
        <f t="shared" si="5"/>
        <v>283</v>
      </c>
      <c r="B308" s="67"/>
      <c r="C308" s="72"/>
      <c r="D308" s="67"/>
      <c r="E308" s="67"/>
      <c r="F308" s="67"/>
      <c r="G308" s="66"/>
      <c r="H308" s="66"/>
    </row>
    <row r="309" spans="1:8" x14ac:dyDescent="0.2">
      <c r="A309" s="66">
        <f t="shared" si="5"/>
        <v>284</v>
      </c>
      <c r="B309" s="67"/>
      <c r="C309" s="72"/>
      <c r="D309" s="67"/>
      <c r="E309" s="67"/>
      <c r="F309" s="67"/>
      <c r="G309" s="66"/>
      <c r="H309" s="66"/>
    </row>
    <row r="310" spans="1:8" x14ac:dyDescent="0.2">
      <c r="A310" s="66">
        <f t="shared" si="5"/>
        <v>285</v>
      </c>
      <c r="B310" s="67"/>
      <c r="C310" s="72"/>
      <c r="D310" s="67"/>
      <c r="E310" s="67"/>
      <c r="F310" s="67"/>
      <c r="G310" s="66"/>
      <c r="H310" s="66"/>
    </row>
    <row r="311" spans="1:8" x14ac:dyDescent="0.2">
      <c r="A311" s="66">
        <f t="shared" si="5"/>
        <v>286</v>
      </c>
      <c r="B311" s="67"/>
      <c r="C311" s="72"/>
      <c r="D311" s="67"/>
      <c r="E311" s="67"/>
      <c r="F311" s="67"/>
      <c r="G311" s="66"/>
      <c r="H311" s="66"/>
    </row>
    <row r="312" spans="1:8" x14ac:dyDescent="0.2">
      <c r="A312" s="66">
        <f t="shared" si="5"/>
        <v>287</v>
      </c>
      <c r="B312" s="67"/>
      <c r="C312" s="72"/>
      <c r="D312" s="67"/>
      <c r="E312" s="67"/>
      <c r="F312" s="67"/>
      <c r="G312" s="66"/>
      <c r="H312" s="66"/>
    </row>
    <row r="313" spans="1:8" x14ac:dyDescent="0.2">
      <c r="A313" s="66">
        <f t="shared" si="5"/>
        <v>288</v>
      </c>
      <c r="B313" s="67"/>
      <c r="C313" s="72"/>
      <c r="D313" s="67"/>
      <c r="E313" s="67"/>
      <c r="F313" s="67"/>
      <c r="G313" s="66"/>
      <c r="H313" s="66"/>
    </row>
    <row r="314" spans="1:8" x14ac:dyDescent="0.2">
      <c r="A314" s="66">
        <f t="shared" si="5"/>
        <v>289</v>
      </c>
      <c r="B314" s="67"/>
      <c r="C314" s="72"/>
      <c r="D314" s="67"/>
      <c r="E314" s="67"/>
      <c r="F314" s="67"/>
      <c r="G314" s="66"/>
      <c r="H314" s="66"/>
    </row>
    <row r="315" spans="1:8" x14ac:dyDescent="0.2">
      <c r="A315" s="66">
        <f t="shared" si="5"/>
        <v>290</v>
      </c>
      <c r="B315" s="67"/>
      <c r="C315" s="72"/>
      <c r="D315" s="67"/>
      <c r="E315" s="67"/>
      <c r="F315" s="67"/>
      <c r="G315" s="66"/>
      <c r="H315" s="66"/>
    </row>
    <row r="316" spans="1:8" x14ac:dyDescent="0.2">
      <c r="A316" s="66">
        <f t="shared" si="5"/>
        <v>291</v>
      </c>
      <c r="B316" s="67"/>
      <c r="C316" s="72"/>
      <c r="D316" s="67"/>
      <c r="E316" s="67"/>
      <c r="F316" s="67"/>
      <c r="G316" s="66"/>
      <c r="H316" s="66"/>
    </row>
    <row r="317" spans="1:8" x14ac:dyDescent="0.2">
      <c r="A317" s="66">
        <f t="shared" si="5"/>
        <v>292</v>
      </c>
      <c r="B317" s="67"/>
      <c r="C317" s="72"/>
      <c r="D317" s="67"/>
      <c r="E317" s="67"/>
      <c r="F317" s="67"/>
      <c r="G317" s="66"/>
      <c r="H317" s="66"/>
    </row>
    <row r="318" spans="1:8" x14ac:dyDescent="0.2">
      <c r="A318" s="66">
        <f t="shared" si="5"/>
        <v>293</v>
      </c>
      <c r="B318" s="67"/>
      <c r="C318" s="72"/>
      <c r="D318" s="67"/>
      <c r="E318" s="67"/>
      <c r="F318" s="67"/>
      <c r="G318" s="66"/>
      <c r="H318" s="66"/>
    </row>
    <row r="319" spans="1:8" x14ac:dyDescent="0.2">
      <c r="A319" s="66">
        <f t="shared" si="5"/>
        <v>294</v>
      </c>
      <c r="B319" s="67"/>
      <c r="C319" s="72"/>
      <c r="D319" s="67"/>
      <c r="E319" s="67"/>
      <c r="F319" s="67"/>
      <c r="G319" s="66"/>
      <c r="H319" s="66"/>
    </row>
    <row r="320" spans="1:8" x14ac:dyDescent="0.2">
      <c r="A320" s="66">
        <f t="shared" si="5"/>
        <v>295</v>
      </c>
      <c r="B320" s="67"/>
      <c r="C320" s="72"/>
      <c r="D320" s="67"/>
      <c r="E320" s="67"/>
      <c r="F320" s="67"/>
      <c r="G320" s="66"/>
      <c r="H320" s="66"/>
    </row>
    <row r="321" spans="1:8" x14ac:dyDescent="0.2">
      <c r="A321" s="66">
        <f t="shared" si="5"/>
        <v>296</v>
      </c>
      <c r="B321" s="67"/>
      <c r="C321" s="72"/>
      <c r="D321" s="67"/>
      <c r="E321" s="67"/>
      <c r="F321" s="67"/>
      <c r="G321" s="66"/>
      <c r="H321" s="66"/>
    </row>
    <row r="322" spans="1:8" x14ac:dyDescent="0.2">
      <c r="A322" s="66">
        <f t="shared" si="5"/>
        <v>297</v>
      </c>
      <c r="B322" s="67"/>
      <c r="C322" s="72"/>
      <c r="D322" s="67"/>
      <c r="E322" s="67"/>
      <c r="F322" s="67"/>
      <c r="G322" s="66"/>
      <c r="H322" s="66"/>
    </row>
    <row r="323" spans="1:8" x14ac:dyDescent="0.2">
      <c r="A323" s="66">
        <f t="shared" si="5"/>
        <v>298</v>
      </c>
      <c r="B323" s="67"/>
      <c r="C323" s="72"/>
      <c r="D323" s="67"/>
      <c r="E323" s="67"/>
      <c r="F323" s="67"/>
      <c r="G323" s="66"/>
      <c r="H323" s="66"/>
    </row>
    <row r="324" spans="1:8" x14ac:dyDescent="0.2">
      <c r="A324" s="66">
        <f t="shared" si="5"/>
        <v>299</v>
      </c>
      <c r="B324" s="67"/>
      <c r="C324" s="72"/>
      <c r="D324" s="67"/>
      <c r="E324" s="67"/>
      <c r="F324" s="67"/>
      <c r="G324" s="66"/>
      <c r="H324" s="66"/>
    </row>
    <row r="325" spans="1:8" x14ac:dyDescent="0.2">
      <c r="A325" s="66">
        <f t="shared" si="5"/>
        <v>300</v>
      </c>
      <c r="B325" s="67"/>
      <c r="C325" s="72"/>
      <c r="D325" s="67"/>
      <c r="E325" s="67"/>
      <c r="F325" s="67"/>
      <c r="G325" s="66"/>
      <c r="H325" s="66"/>
    </row>
    <row r="326" spans="1:8" x14ac:dyDescent="0.2">
      <c r="A326" s="66">
        <f t="shared" si="5"/>
        <v>301</v>
      </c>
      <c r="B326" s="67"/>
      <c r="C326" s="72"/>
      <c r="D326" s="67"/>
      <c r="E326" s="67"/>
      <c r="F326" s="67"/>
      <c r="G326" s="66"/>
      <c r="H326" s="66"/>
    </row>
    <row r="327" spans="1:8" x14ac:dyDescent="0.2">
      <c r="A327" s="66">
        <f t="shared" si="5"/>
        <v>302</v>
      </c>
      <c r="B327" s="67"/>
      <c r="C327" s="72"/>
      <c r="D327" s="67"/>
      <c r="E327" s="67"/>
      <c r="F327" s="67"/>
      <c r="G327" s="66"/>
      <c r="H327" s="66"/>
    </row>
    <row r="328" spans="1:8" x14ac:dyDescent="0.2">
      <c r="A328" s="66">
        <f t="shared" si="5"/>
        <v>303</v>
      </c>
      <c r="B328" s="67"/>
      <c r="C328" s="72"/>
      <c r="D328" s="67"/>
      <c r="E328" s="67"/>
      <c r="F328" s="67"/>
      <c r="G328" s="66"/>
      <c r="H328" s="66"/>
    </row>
    <row r="329" spans="1:8" x14ac:dyDescent="0.2">
      <c r="A329" s="66">
        <f t="shared" si="5"/>
        <v>304</v>
      </c>
      <c r="B329" s="67"/>
      <c r="C329" s="72"/>
      <c r="D329" s="67"/>
      <c r="E329" s="67"/>
      <c r="F329" s="67"/>
      <c r="G329" s="66"/>
      <c r="H329" s="66"/>
    </row>
    <row r="330" spans="1:8" x14ac:dyDescent="0.2">
      <c r="A330" s="66">
        <f t="shared" si="5"/>
        <v>305</v>
      </c>
      <c r="B330" s="67"/>
      <c r="C330" s="72"/>
      <c r="D330" s="67"/>
      <c r="E330" s="67"/>
      <c r="F330" s="67"/>
      <c r="G330" s="66"/>
      <c r="H330" s="66"/>
    </row>
    <row r="331" spans="1:8" x14ac:dyDescent="0.2">
      <c r="A331" s="66">
        <f t="shared" si="5"/>
        <v>306</v>
      </c>
      <c r="B331" s="67"/>
      <c r="C331" s="72"/>
      <c r="D331" s="67"/>
      <c r="E331" s="67"/>
      <c r="F331" s="67"/>
      <c r="G331" s="66"/>
      <c r="H331" s="66"/>
    </row>
    <row r="332" spans="1:8" x14ac:dyDescent="0.2">
      <c r="A332" s="66">
        <f t="shared" si="5"/>
        <v>307</v>
      </c>
      <c r="B332" s="67"/>
      <c r="C332" s="72"/>
      <c r="D332" s="67"/>
      <c r="E332" s="67"/>
      <c r="F332" s="67"/>
      <c r="G332" s="66"/>
      <c r="H332" s="66"/>
    </row>
    <row r="333" spans="1:8" x14ac:dyDescent="0.2">
      <c r="A333" s="66">
        <f t="shared" si="5"/>
        <v>308</v>
      </c>
      <c r="B333" s="67"/>
      <c r="C333" s="72"/>
      <c r="D333" s="67"/>
      <c r="E333" s="67"/>
      <c r="F333" s="67"/>
      <c r="G333" s="66"/>
      <c r="H333" s="66"/>
    </row>
    <row r="334" spans="1:8" x14ac:dyDescent="0.2">
      <c r="A334" s="66">
        <f t="shared" si="5"/>
        <v>309</v>
      </c>
      <c r="B334" s="67"/>
      <c r="C334" s="72"/>
      <c r="D334" s="67"/>
      <c r="E334" s="67"/>
      <c r="F334" s="67"/>
      <c r="G334" s="66"/>
      <c r="H334" s="66"/>
    </row>
    <row r="335" spans="1:8" x14ac:dyDescent="0.2">
      <c r="A335" s="66">
        <f t="shared" si="5"/>
        <v>310</v>
      </c>
      <c r="B335" s="67"/>
      <c r="C335" s="72"/>
      <c r="D335" s="67"/>
      <c r="E335" s="67"/>
      <c r="F335" s="67"/>
      <c r="G335" s="66"/>
      <c r="H335" s="66"/>
    </row>
    <row r="336" spans="1:8" x14ac:dyDescent="0.2">
      <c r="A336" s="66">
        <f t="shared" si="5"/>
        <v>311</v>
      </c>
      <c r="B336" s="67"/>
      <c r="C336" s="72"/>
      <c r="D336" s="67"/>
      <c r="E336" s="67"/>
      <c r="F336" s="67"/>
      <c r="G336" s="66"/>
      <c r="H336" s="66"/>
    </row>
    <row r="337" spans="1:8" x14ac:dyDescent="0.2">
      <c r="A337" s="66">
        <f t="shared" si="5"/>
        <v>312</v>
      </c>
      <c r="B337" s="67"/>
      <c r="C337" s="72"/>
      <c r="D337" s="67"/>
      <c r="E337" s="67"/>
      <c r="F337" s="67"/>
      <c r="G337" s="66"/>
      <c r="H337" s="66"/>
    </row>
    <row r="338" spans="1:8" x14ac:dyDescent="0.2">
      <c r="A338" s="66">
        <f t="shared" si="5"/>
        <v>313</v>
      </c>
      <c r="B338" s="67"/>
      <c r="C338" s="72"/>
      <c r="D338" s="67"/>
      <c r="E338" s="67"/>
      <c r="F338" s="67"/>
      <c r="G338" s="66"/>
      <c r="H338" s="66"/>
    </row>
    <row r="339" spans="1:8" x14ac:dyDescent="0.2">
      <c r="A339" s="66">
        <f t="shared" si="5"/>
        <v>314</v>
      </c>
      <c r="B339" s="67"/>
      <c r="C339" s="72"/>
      <c r="D339" s="67"/>
      <c r="E339" s="67"/>
      <c r="F339" s="67"/>
      <c r="G339" s="66"/>
      <c r="H339" s="66"/>
    </row>
    <row r="340" spans="1:8" x14ac:dyDescent="0.2">
      <c r="A340" s="66">
        <f t="shared" si="5"/>
        <v>315</v>
      </c>
      <c r="B340" s="67"/>
      <c r="C340" s="72"/>
      <c r="D340" s="67"/>
      <c r="E340" s="67"/>
      <c r="F340" s="67"/>
      <c r="G340" s="66"/>
      <c r="H340" s="66"/>
    </row>
    <row r="341" spans="1:8" x14ac:dyDescent="0.2">
      <c r="A341" s="66">
        <f t="shared" si="5"/>
        <v>316</v>
      </c>
      <c r="B341" s="67"/>
      <c r="C341" s="72"/>
      <c r="D341" s="67"/>
      <c r="E341" s="67"/>
      <c r="F341" s="67"/>
      <c r="G341" s="66"/>
      <c r="H341" s="66"/>
    </row>
    <row r="342" spans="1:8" x14ac:dyDescent="0.2">
      <c r="A342" s="66">
        <f t="shared" si="5"/>
        <v>317</v>
      </c>
      <c r="B342" s="67"/>
      <c r="C342" s="72"/>
      <c r="D342" s="67"/>
      <c r="E342" s="67"/>
      <c r="F342" s="67"/>
      <c r="G342" s="66"/>
      <c r="H342" s="66"/>
    </row>
    <row r="343" spans="1:8" x14ac:dyDescent="0.2">
      <c r="A343" s="66">
        <f t="shared" si="5"/>
        <v>318</v>
      </c>
      <c r="B343" s="67"/>
      <c r="C343" s="72"/>
      <c r="D343" s="67"/>
      <c r="E343" s="67"/>
      <c r="F343" s="67"/>
      <c r="G343" s="66"/>
      <c r="H343" s="66"/>
    </row>
    <row r="344" spans="1:8" x14ac:dyDescent="0.2">
      <c r="A344" s="66">
        <f t="shared" si="5"/>
        <v>319</v>
      </c>
      <c r="B344" s="67"/>
      <c r="C344" s="72"/>
      <c r="D344" s="67"/>
      <c r="E344" s="67"/>
      <c r="F344" s="67"/>
      <c r="G344" s="66"/>
      <c r="H344" s="66"/>
    </row>
    <row r="345" spans="1:8" x14ac:dyDescent="0.2">
      <c r="A345" s="66">
        <f t="shared" si="5"/>
        <v>320</v>
      </c>
      <c r="B345" s="67"/>
      <c r="C345" s="72"/>
      <c r="D345" s="67"/>
      <c r="E345" s="67"/>
      <c r="F345" s="67"/>
      <c r="G345" s="66"/>
      <c r="H345" s="66"/>
    </row>
    <row r="346" spans="1:8" x14ac:dyDescent="0.2">
      <c r="A346" s="66">
        <f t="shared" si="5"/>
        <v>321</v>
      </c>
      <c r="B346" s="67"/>
      <c r="C346" s="72"/>
      <c r="D346" s="67"/>
      <c r="E346" s="67"/>
      <c r="F346" s="67"/>
      <c r="G346" s="66"/>
      <c r="H346" s="66"/>
    </row>
    <row r="347" spans="1:8" x14ac:dyDescent="0.2">
      <c r="A347" s="66">
        <f t="shared" ref="A347:A410" si="6">_stt</f>
        <v>322</v>
      </c>
      <c r="B347" s="67"/>
      <c r="C347" s="72"/>
      <c r="D347" s="67"/>
      <c r="E347" s="67"/>
      <c r="F347" s="67"/>
      <c r="G347" s="66"/>
      <c r="H347" s="66"/>
    </row>
    <row r="348" spans="1:8" x14ac:dyDescent="0.2">
      <c r="A348" s="66">
        <f t="shared" si="6"/>
        <v>323</v>
      </c>
      <c r="B348" s="67"/>
      <c r="C348" s="72"/>
      <c r="D348" s="67"/>
      <c r="E348" s="67"/>
      <c r="F348" s="67"/>
      <c r="G348" s="66"/>
      <c r="H348" s="66"/>
    </row>
    <row r="349" spans="1:8" x14ac:dyDescent="0.2">
      <c r="A349" s="66">
        <f t="shared" si="6"/>
        <v>324</v>
      </c>
      <c r="B349" s="67"/>
      <c r="C349" s="72"/>
      <c r="D349" s="67"/>
      <c r="E349" s="67"/>
      <c r="F349" s="67"/>
      <c r="G349" s="66"/>
      <c r="H349" s="66"/>
    </row>
    <row r="350" spans="1:8" x14ac:dyDescent="0.2">
      <c r="A350" s="66">
        <f t="shared" si="6"/>
        <v>325</v>
      </c>
      <c r="B350" s="67"/>
      <c r="C350" s="72"/>
      <c r="D350" s="67"/>
      <c r="E350" s="67"/>
      <c r="F350" s="67"/>
      <c r="G350" s="66"/>
      <c r="H350" s="66"/>
    </row>
    <row r="351" spans="1:8" x14ac:dyDescent="0.2">
      <c r="A351" s="66">
        <f t="shared" si="6"/>
        <v>326</v>
      </c>
      <c r="B351" s="67"/>
      <c r="C351" s="72"/>
      <c r="D351" s="67"/>
      <c r="E351" s="67"/>
      <c r="F351" s="67"/>
      <c r="G351" s="66"/>
      <c r="H351" s="66"/>
    </row>
    <row r="352" spans="1:8" x14ac:dyDescent="0.2">
      <c r="A352" s="66">
        <f t="shared" si="6"/>
        <v>327</v>
      </c>
      <c r="B352" s="67"/>
      <c r="C352" s="72"/>
      <c r="D352" s="67"/>
      <c r="E352" s="67"/>
      <c r="F352" s="67"/>
      <c r="G352" s="66"/>
      <c r="H352" s="66"/>
    </row>
    <row r="353" spans="1:8" x14ac:dyDescent="0.2">
      <c r="A353" s="66">
        <f t="shared" si="6"/>
        <v>328</v>
      </c>
      <c r="B353" s="67"/>
      <c r="C353" s="72"/>
      <c r="D353" s="67"/>
      <c r="E353" s="67"/>
      <c r="F353" s="67"/>
      <c r="G353" s="66"/>
      <c r="H353" s="66"/>
    </row>
    <row r="354" spans="1:8" x14ac:dyDescent="0.2">
      <c r="A354" s="66">
        <f t="shared" si="6"/>
        <v>329</v>
      </c>
      <c r="B354" s="67"/>
      <c r="C354" s="72"/>
      <c r="D354" s="67"/>
      <c r="E354" s="67"/>
      <c r="F354" s="67"/>
      <c r="G354" s="66"/>
      <c r="H354" s="66"/>
    </row>
    <row r="355" spans="1:8" x14ac:dyDescent="0.2">
      <c r="A355" s="66">
        <f t="shared" si="6"/>
        <v>330</v>
      </c>
      <c r="B355" s="67"/>
      <c r="C355" s="72"/>
      <c r="D355" s="67"/>
      <c r="E355" s="67"/>
      <c r="F355" s="67"/>
      <c r="G355" s="66"/>
      <c r="H355" s="66"/>
    </row>
    <row r="356" spans="1:8" x14ac:dyDescent="0.2">
      <c r="A356" s="66">
        <f t="shared" si="6"/>
        <v>331</v>
      </c>
      <c r="B356" s="67"/>
      <c r="C356" s="72"/>
      <c r="D356" s="67"/>
      <c r="E356" s="67"/>
      <c r="F356" s="67"/>
      <c r="G356" s="66"/>
      <c r="H356" s="66"/>
    </row>
    <row r="357" spans="1:8" x14ac:dyDescent="0.2">
      <c r="A357" s="66">
        <f t="shared" si="6"/>
        <v>332</v>
      </c>
      <c r="B357" s="67"/>
      <c r="C357" s="72"/>
      <c r="D357" s="67"/>
      <c r="E357" s="67"/>
      <c r="F357" s="67"/>
      <c r="G357" s="66"/>
      <c r="H357" s="66"/>
    </row>
    <row r="358" spans="1:8" x14ac:dyDescent="0.2">
      <c r="A358" s="66">
        <f t="shared" si="6"/>
        <v>333</v>
      </c>
      <c r="B358" s="67"/>
      <c r="C358" s="72"/>
      <c r="D358" s="67"/>
      <c r="E358" s="67"/>
      <c r="F358" s="67"/>
      <c r="G358" s="66"/>
      <c r="H358" s="66"/>
    </row>
    <row r="359" spans="1:8" x14ac:dyDescent="0.2">
      <c r="A359" s="66">
        <f t="shared" si="6"/>
        <v>334</v>
      </c>
      <c r="B359" s="67"/>
      <c r="C359" s="72"/>
      <c r="D359" s="67"/>
      <c r="E359" s="67"/>
      <c r="F359" s="67"/>
      <c r="G359" s="66"/>
      <c r="H359" s="66"/>
    </row>
    <row r="360" spans="1:8" x14ac:dyDescent="0.2">
      <c r="A360" s="66">
        <f t="shared" si="6"/>
        <v>335</v>
      </c>
      <c r="B360" s="67"/>
      <c r="C360" s="72"/>
      <c r="D360" s="67"/>
      <c r="E360" s="67"/>
      <c r="F360" s="67"/>
      <c r="G360" s="66"/>
      <c r="H360" s="66"/>
    </row>
    <row r="361" spans="1:8" x14ac:dyDescent="0.2">
      <c r="A361" s="66">
        <f t="shared" si="6"/>
        <v>336</v>
      </c>
      <c r="B361" s="67"/>
      <c r="C361" s="72"/>
      <c r="D361" s="67"/>
      <c r="E361" s="67"/>
      <c r="F361" s="67"/>
      <c r="G361" s="66"/>
      <c r="H361" s="66"/>
    </row>
    <row r="362" spans="1:8" x14ac:dyDescent="0.2">
      <c r="A362" s="66">
        <f t="shared" si="6"/>
        <v>337</v>
      </c>
      <c r="B362" s="67"/>
      <c r="C362" s="72"/>
      <c r="D362" s="67"/>
      <c r="E362" s="67"/>
      <c r="F362" s="67"/>
      <c r="G362" s="66"/>
      <c r="H362" s="66"/>
    </row>
    <row r="363" spans="1:8" x14ac:dyDescent="0.2">
      <c r="A363" s="66">
        <f t="shared" si="6"/>
        <v>338</v>
      </c>
      <c r="B363" s="67"/>
      <c r="C363" s="72"/>
      <c r="D363" s="67"/>
      <c r="E363" s="67"/>
      <c r="F363" s="67"/>
      <c r="G363" s="66"/>
      <c r="H363" s="66"/>
    </row>
    <row r="364" spans="1:8" x14ac:dyDescent="0.2">
      <c r="A364" s="66">
        <f t="shared" si="6"/>
        <v>339</v>
      </c>
      <c r="B364" s="67"/>
      <c r="C364" s="72"/>
      <c r="D364" s="67"/>
      <c r="E364" s="67"/>
      <c r="F364" s="67"/>
      <c r="G364" s="66"/>
      <c r="H364" s="66"/>
    </row>
    <row r="365" spans="1:8" x14ac:dyDescent="0.2">
      <c r="A365" s="66">
        <f t="shared" si="6"/>
        <v>340</v>
      </c>
      <c r="B365" s="67"/>
      <c r="C365" s="72"/>
      <c r="D365" s="67"/>
      <c r="E365" s="67"/>
      <c r="F365" s="67"/>
      <c r="G365" s="66"/>
      <c r="H365" s="66"/>
    </row>
    <row r="366" spans="1:8" x14ac:dyDescent="0.2">
      <c r="A366" s="66">
        <f t="shared" si="6"/>
        <v>341</v>
      </c>
      <c r="B366" s="67"/>
      <c r="C366" s="72"/>
      <c r="D366" s="67"/>
      <c r="E366" s="67"/>
      <c r="F366" s="67"/>
      <c r="G366" s="66"/>
      <c r="H366" s="66"/>
    </row>
    <row r="367" spans="1:8" x14ac:dyDescent="0.2">
      <c r="A367" s="66">
        <f t="shared" si="6"/>
        <v>342</v>
      </c>
      <c r="B367" s="67"/>
      <c r="C367" s="72"/>
      <c r="D367" s="67"/>
      <c r="E367" s="67"/>
      <c r="F367" s="67"/>
      <c r="G367" s="66"/>
      <c r="H367" s="66"/>
    </row>
    <row r="368" spans="1:8" x14ac:dyDescent="0.2">
      <c r="A368" s="66">
        <f t="shared" si="6"/>
        <v>343</v>
      </c>
      <c r="B368" s="67"/>
      <c r="C368" s="72"/>
      <c r="D368" s="67"/>
      <c r="E368" s="67"/>
      <c r="F368" s="67"/>
      <c r="G368" s="66"/>
      <c r="H368" s="66"/>
    </row>
    <row r="369" spans="1:8" x14ac:dyDescent="0.2">
      <c r="A369" s="66">
        <f t="shared" si="6"/>
        <v>344</v>
      </c>
      <c r="B369" s="67"/>
      <c r="C369" s="72"/>
      <c r="D369" s="67"/>
      <c r="E369" s="67"/>
      <c r="F369" s="67"/>
      <c r="G369" s="66"/>
      <c r="H369" s="66"/>
    </row>
    <row r="370" spans="1:8" x14ac:dyDescent="0.2">
      <c r="A370" s="66">
        <f t="shared" si="6"/>
        <v>345</v>
      </c>
      <c r="B370" s="67"/>
      <c r="C370" s="72"/>
      <c r="D370" s="67"/>
      <c r="E370" s="67"/>
      <c r="F370" s="67"/>
      <c r="G370" s="66"/>
      <c r="H370" s="66"/>
    </row>
    <row r="371" spans="1:8" x14ac:dyDescent="0.2">
      <c r="A371" s="66">
        <f t="shared" si="6"/>
        <v>346</v>
      </c>
      <c r="B371" s="67"/>
      <c r="C371" s="72"/>
      <c r="D371" s="67"/>
      <c r="E371" s="67"/>
      <c r="F371" s="67"/>
      <c r="G371" s="66"/>
      <c r="H371" s="66"/>
    </row>
    <row r="372" spans="1:8" x14ac:dyDescent="0.2">
      <c r="A372" s="66">
        <f t="shared" si="6"/>
        <v>347</v>
      </c>
      <c r="B372" s="67"/>
      <c r="C372" s="72"/>
      <c r="D372" s="67"/>
      <c r="E372" s="67"/>
      <c r="F372" s="67"/>
      <c r="G372" s="66"/>
      <c r="H372" s="66"/>
    </row>
    <row r="373" spans="1:8" x14ac:dyDescent="0.2">
      <c r="A373" s="66">
        <f t="shared" si="6"/>
        <v>348</v>
      </c>
      <c r="B373" s="67"/>
      <c r="C373" s="72"/>
      <c r="D373" s="67"/>
      <c r="E373" s="67"/>
      <c r="F373" s="67"/>
      <c r="G373" s="66"/>
      <c r="H373" s="66"/>
    </row>
    <row r="374" spans="1:8" x14ac:dyDescent="0.2">
      <c r="A374" s="66">
        <f t="shared" si="6"/>
        <v>349</v>
      </c>
      <c r="B374" s="67"/>
      <c r="C374" s="72"/>
      <c r="D374" s="67"/>
      <c r="E374" s="67"/>
      <c r="F374" s="67"/>
      <c r="G374" s="66"/>
      <c r="H374" s="66"/>
    </row>
    <row r="375" spans="1:8" x14ac:dyDescent="0.2">
      <c r="A375" s="66">
        <f t="shared" si="6"/>
        <v>350</v>
      </c>
      <c r="B375" s="67"/>
      <c r="C375" s="72"/>
      <c r="D375" s="67"/>
      <c r="E375" s="67"/>
      <c r="F375" s="67"/>
      <c r="G375" s="66"/>
      <c r="H375" s="66"/>
    </row>
    <row r="376" spans="1:8" x14ac:dyDescent="0.2">
      <c r="A376" s="66">
        <f t="shared" si="6"/>
        <v>351</v>
      </c>
      <c r="B376" s="67"/>
      <c r="C376" s="72"/>
      <c r="D376" s="67"/>
      <c r="E376" s="67"/>
      <c r="F376" s="67"/>
      <c r="G376" s="66"/>
      <c r="H376" s="66"/>
    </row>
    <row r="377" spans="1:8" x14ac:dyDescent="0.2">
      <c r="A377" s="66">
        <f t="shared" si="6"/>
        <v>352</v>
      </c>
      <c r="B377" s="67"/>
      <c r="C377" s="72"/>
      <c r="D377" s="67"/>
      <c r="E377" s="67"/>
      <c r="F377" s="67"/>
      <c r="G377" s="66"/>
      <c r="H377" s="66"/>
    </row>
    <row r="378" spans="1:8" x14ac:dyDescent="0.2">
      <c r="A378" s="66">
        <f t="shared" si="6"/>
        <v>353</v>
      </c>
      <c r="B378" s="67"/>
      <c r="C378" s="72"/>
      <c r="D378" s="67"/>
      <c r="E378" s="67"/>
      <c r="F378" s="67"/>
      <c r="G378" s="66"/>
      <c r="H378" s="66"/>
    </row>
    <row r="379" spans="1:8" x14ac:dyDescent="0.2">
      <c r="A379" s="66">
        <f t="shared" si="6"/>
        <v>354</v>
      </c>
      <c r="B379" s="67"/>
      <c r="C379" s="72"/>
      <c r="D379" s="67"/>
      <c r="E379" s="67"/>
      <c r="F379" s="67"/>
      <c r="G379" s="66"/>
      <c r="H379" s="66"/>
    </row>
    <row r="380" spans="1:8" x14ac:dyDescent="0.2">
      <c r="A380" s="66">
        <f t="shared" si="6"/>
        <v>355</v>
      </c>
      <c r="B380" s="67"/>
      <c r="C380" s="72"/>
      <c r="D380" s="67"/>
      <c r="E380" s="67"/>
      <c r="F380" s="67"/>
      <c r="G380" s="66"/>
      <c r="H380" s="66"/>
    </row>
    <row r="381" spans="1:8" x14ac:dyDescent="0.2">
      <c r="A381" s="66">
        <f t="shared" si="6"/>
        <v>356</v>
      </c>
      <c r="B381" s="67"/>
      <c r="C381" s="72"/>
      <c r="D381" s="67"/>
      <c r="E381" s="67"/>
      <c r="F381" s="67"/>
      <c r="G381" s="66"/>
      <c r="H381" s="66"/>
    </row>
    <row r="382" spans="1:8" x14ac:dyDescent="0.2">
      <c r="A382" s="66">
        <f t="shared" si="6"/>
        <v>357</v>
      </c>
      <c r="B382" s="67"/>
      <c r="C382" s="72"/>
      <c r="D382" s="67"/>
      <c r="E382" s="67"/>
      <c r="F382" s="67"/>
      <c r="G382" s="66"/>
      <c r="H382" s="66"/>
    </row>
    <row r="383" spans="1:8" x14ac:dyDescent="0.2">
      <c r="A383" s="66">
        <f t="shared" si="6"/>
        <v>358</v>
      </c>
      <c r="B383" s="67"/>
      <c r="C383" s="72"/>
      <c r="D383" s="67"/>
      <c r="E383" s="67"/>
      <c r="F383" s="67"/>
      <c r="G383" s="66"/>
      <c r="H383" s="66"/>
    </row>
    <row r="384" spans="1:8" x14ac:dyDescent="0.2">
      <c r="A384" s="66">
        <f t="shared" si="6"/>
        <v>359</v>
      </c>
      <c r="B384" s="67"/>
      <c r="C384" s="72"/>
      <c r="D384" s="67"/>
      <c r="E384" s="67"/>
      <c r="F384" s="67"/>
      <c r="G384" s="66"/>
      <c r="H384" s="66"/>
    </row>
    <row r="385" spans="1:8" x14ac:dyDescent="0.2">
      <c r="A385" s="66">
        <f t="shared" si="6"/>
        <v>360</v>
      </c>
      <c r="B385" s="67"/>
      <c r="C385" s="72"/>
      <c r="D385" s="67"/>
      <c r="E385" s="67"/>
      <c r="F385" s="67"/>
      <c r="G385" s="66"/>
      <c r="H385" s="66"/>
    </row>
    <row r="386" spans="1:8" x14ac:dyDescent="0.2">
      <c r="A386" s="66">
        <f t="shared" si="6"/>
        <v>361</v>
      </c>
      <c r="B386" s="67"/>
      <c r="C386" s="72"/>
      <c r="D386" s="67"/>
      <c r="E386" s="67"/>
      <c r="F386" s="67"/>
      <c r="G386" s="66"/>
      <c r="H386" s="66"/>
    </row>
    <row r="387" spans="1:8" x14ac:dyDescent="0.2">
      <c r="A387" s="66">
        <f t="shared" si="6"/>
        <v>362</v>
      </c>
      <c r="B387" s="67"/>
      <c r="C387" s="72"/>
      <c r="D387" s="67"/>
      <c r="E387" s="67"/>
      <c r="F387" s="67"/>
      <c r="G387" s="66"/>
      <c r="H387" s="66"/>
    </row>
    <row r="388" spans="1:8" x14ac:dyDescent="0.2">
      <c r="A388" s="66">
        <f t="shared" si="6"/>
        <v>363</v>
      </c>
      <c r="B388" s="67"/>
      <c r="C388" s="72"/>
      <c r="D388" s="67"/>
      <c r="E388" s="67"/>
      <c r="F388" s="67"/>
      <c r="G388" s="66"/>
      <c r="H388" s="66"/>
    </row>
    <row r="389" spans="1:8" x14ac:dyDescent="0.2">
      <c r="A389" s="66">
        <f t="shared" si="6"/>
        <v>364</v>
      </c>
      <c r="B389" s="67"/>
      <c r="C389" s="72"/>
      <c r="D389" s="67"/>
      <c r="E389" s="67"/>
      <c r="F389" s="67"/>
      <c r="G389" s="66"/>
      <c r="H389" s="66"/>
    </row>
    <row r="390" spans="1:8" x14ac:dyDescent="0.2">
      <c r="A390" s="66">
        <f t="shared" si="6"/>
        <v>365</v>
      </c>
      <c r="B390" s="67"/>
      <c r="C390" s="72"/>
      <c r="D390" s="67"/>
      <c r="E390" s="67"/>
      <c r="F390" s="67"/>
      <c r="G390" s="66"/>
      <c r="H390" s="66"/>
    </row>
    <row r="391" spans="1:8" x14ac:dyDescent="0.2">
      <c r="A391" s="66">
        <f t="shared" si="6"/>
        <v>366</v>
      </c>
      <c r="B391" s="67"/>
      <c r="C391" s="72"/>
      <c r="D391" s="67"/>
      <c r="E391" s="67"/>
      <c r="F391" s="67"/>
      <c r="G391" s="66"/>
      <c r="H391" s="66"/>
    </row>
    <row r="392" spans="1:8" x14ac:dyDescent="0.2">
      <c r="A392" s="66">
        <f t="shared" si="6"/>
        <v>367</v>
      </c>
      <c r="B392" s="67"/>
      <c r="C392" s="72"/>
      <c r="D392" s="67"/>
      <c r="E392" s="67"/>
      <c r="F392" s="67"/>
      <c r="G392" s="66"/>
      <c r="H392" s="66"/>
    </row>
    <row r="393" spans="1:8" x14ac:dyDescent="0.2">
      <c r="A393" s="66">
        <f t="shared" si="6"/>
        <v>368</v>
      </c>
      <c r="B393" s="67"/>
      <c r="C393" s="72"/>
      <c r="D393" s="67"/>
      <c r="E393" s="67"/>
      <c r="F393" s="67"/>
      <c r="G393" s="66"/>
      <c r="H393" s="66"/>
    </row>
    <row r="394" spans="1:8" x14ac:dyDescent="0.2">
      <c r="A394" s="66">
        <f t="shared" si="6"/>
        <v>369</v>
      </c>
      <c r="B394" s="67"/>
      <c r="C394" s="72"/>
      <c r="D394" s="67"/>
      <c r="E394" s="67"/>
      <c r="F394" s="67"/>
      <c r="G394" s="66"/>
      <c r="H394" s="66"/>
    </row>
    <row r="395" spans="1:8" x14ac:dyDescent="0.2">
      <c r="A395" s="66">
        <f t="shared" si="6"/>
        <v>370</v>
      </c>
      <c r="B395" s="67"/>
      <c r="C395" s="72"/>
      <c r="D395" s="67"/>
      <c r="E395" s="67"/>
      <c r="F395" s="67"/>
      <c r="G395" s="66"/>
      <c r="H395" s="66"/>
    </row>
    <row r="396" spans="1:8" x14ac:dyDescent="0.2">
      <c r="A396" s="66">
        <f t="shared" si="6"/>
        <v>371</v>
      </c>
      <c r="B396" s="67"/>
      <c r="C396" s="72"/>
      <c r="D396" s="67"/>
      <c r="E396" s="67"/>
      <c r="F396" s="67"/>
      <c r="G396" s="66"/>
      <c r="H396" s="66"/>
    </row>
    <row r="397" spans="1:8" x14ac:dyDescent="0.2">
      <c r="A397" s="66">
        <f t="shared" si="6"/>
        <v>372</v>
      </c>
      <c r="B397" s="67"/>
      <c r="C397" s="72"/>
      <c r="D397" s="67"/>
      <c r="E397" s="67"/>
      <c r="F397" s="67"/>
      <c r="G397" s="66"/>
      <c r="H397" s="66"/>
    </row>
    <row r="398" spans="1:8" x14ac:dyDescent="0.2">
      <c r="A398" s="66">
        <f t="shared" si="6"/>
        <v>373</v>
      </c>
      <c r="B398" s="67"/>
      <c r="C398" s="72"/>
      <c r="D398" s="67"/>
      <c r="E398" s="67"/>
      <c r="F398" s="67"/>
      <c r="G398" s="66"/>
      <c r="H398" s="66"/>
    </row>
    <row r="399" spans="1:8" x14ac:dyDescent="0.2">
      <c r="A399" s="66">
        <f t="shared" si="6"/>
        <v>374</v>
      </c>
      <c r="B399" s="67"/>
      <c r="C399" s="72"/>
      <c r="D399" s="67"/>
      <c r="E399" s="67"/>
      <c r="F399" s="67"/>
      <c r="G399" s="66"/>
      <c r="H399" s="66"/>
    </row>
    <row r="400" spans="1:8" x14ac:dyDescent="0.2">
      <c r="A400" s="66">
        <f t="shared" si="6"/>
        <v>375</v>
      </c>
      <c r="B400" s="67"/>
      <c r="C400" s="72"/>
      <c r="D400" s="67"/>
      <c r="E400" s="67"/>
      <c r="F400" s="67"/>
      <c r="G400" s="66"/>
      <c r="H400" s="66"/>
    </row>
    <row r="401" spans="1:8" x14ac:dyDescent="0.2">
      <c r="A401" s="66">
        <f t="shared" si="6"/>
        <v>376</v>
      </c>
      <c r="B401" s="67"/>
      <c r="C401" s="72"/>
      <c r="D401" s="67"/>
      <c r="E401" s="67"/>
      <c r="F401" s="67"/>
      <c r="G401" s="66"/>
      <c r="H401" s="66"/>
    </row>
    <row r="402" spans="1:8" x14ac:dyDescent="0.2">
      <c r="A402" s="66">
        <f t="shared" si="6"/>
        <v>377</v>
      </c>
      <c r="B402" s="67"/>
      <c r="C402" s="72"/>
      <c r="D402" s="67"/>
      <c r="E402" s="67"/>
      <c r="F402" s="67"/>
      <c r="G402" s="66"/>
      <c r="H402" s="66"/>
    </row>
    <row r="403" spans="1:8" x14ac:dyDescent="0.2">
      <c r="A403" s="66">
        <f t="shared" si="6"/>
        <v>378</v>
      </c>
      <c r="B403" s="67"/>
      <c r="C403" s="72"/>
      <c r="D403" s="67"/>
      <c r="E403" s="67"/>
      <c r="F403" s="67"/>
      <c r="G403" s="66"/>
      <c r="H403" s="66"/>
    </row>
    <row r="404" spans="1:8" x14ac:dyDescent="0.2">
      <c r="A404" s="66">
        <f t="shared" si="6"/>
        <v>379</v>
      </c>
      <c r="B404" s="67"/>
      <c r="C404" s="72"/>
      <c r="D404" s="67"/>
      <c r="E404" s="67"/>
      <c r="F404" s="67"/>
      <c r="G404" s="66"/>
      <c r="H404" s="66"/>
    </row>
    <row r="405" spans="1:8" x14ac:dyDescent="0.2">
      <c r="A405" s="66">
        <f t="shared" si="6"/>
        <v>380</v>
      </c>
      <c r="B405" s="67"/>
      <c r="C405" s="72"/>
      <c r="D405" s="67"/>
      <c r="E405" s="67"/>
      <c r="F405" s="67"/>
      <c r="G405" s="66"/>
      <c r="H405" s="66"/>
    </row>
    <row r="406" spans="1:8" x14ac:dyDescent="0.2">
      <c r="A406" s="66">
        <f t="shared" si="6"/>
        <v>381</v>
      </c>
      <c r="B406" s="67"/>
      <c r="C406" s="72"/>
      <c r="D406" s="67"/>
      <c r="E406" s="67"/>
      <c r="F406" s="67"/>
      <c r="G406" s="66"/>
      <c r="H406" s="66"/>
    </row>
    <row r="407" spans="1:8" x14ac:dyDescent="0.2">
      <c r="A407" s="66">
        <f t="shared" si="6"/>
        <v>382</v>
      </c>
      <c r="B407" s="67"/>
      <c r="C407" s="72"/>
      <c r="D407" s="67"/>
      <c r="E407" s="67"/>
      <c r="F407" s="67"/>
      <c r="G407" s="66"/>
      <c r="H407" s="66"/>
    </row>
    <row r="408" spans="1:8" x14ac:dyDescent="0.2">
      <c r="A408" s="66">
        <f t="shared" si="6"/>
        <v>383</v>
      </c>
      <c r="B408" s="67"/>
      <c r="C408" s="72"/>
      <c r="D408" s="67"/>
      <c r="E408" s="67"/>
      <c r="F408" s="67"/>
      <c r="G408" s="66"/>
      <c r="H408" s="66"/>
    </row>
    <row r="409" spans="1:8" x14ac:dyDescent="0.2">
      <c r="A409" s="66">
        <f t="shared" si="6"/>
        <v>384</v>
      </c>
      <c r="B409" s="67"/>
      <c r="C409" s="72"/>
      <c r="D409" s="67"/>
      <c r="E409" s="67"/>
      <c r="F409" s="67"/>
      <c r="G409" s="66"/>
      <c r="H409" s="66"/>
    </row>
    <row r="410" spans="1:8" x14ac:dyDescent="0.2">
      <c r="A410" s="66">
        <f t="shared" si="6"/>
        <v>385</v>
      </c>
      <c r="B410" s="67"/>
      <c r="C410" s="72"/>
      <c r="D410" s="67"/>
      <c r="E410" s="67"/>
      <c r="F410" s="67"/>
      <c r="G410" s="66"/>
      <c r="H410" s="66"/>
    </row>
    <row r="411" spans="1:8" x14ac:dyDescent="0.2">
      <c r="A411" s="66">
        <f t="shared" ref="A411:A474" si="7">_stt</f>
        <v>386</v>
      </c>
      <c r="B411" s="67"/>
      <c r="C411" s="72"/>
      <c r="D411" s="67"/>
      <c r="E411" s="67"/>
      <c r="F411" s="67"/>
      <c r="G411" s="66"/>
      <c r="H411" s="66"/>
    </row>
    <row r="412" spans="1:8" x14ac:dyDescent="0.2">
      <c r="A412" s="66">
        <f t="shared" si="7"/>
        <v>387</v>
      </c>
      <c r="B412" s="67"/>
      <c r="C412" s="72"/>
      <c r="D412" s="67"/>
      <c r="E412" s="67"/>
      <c r="F412" s="67"/>
      <c r="G412" s="66"/>
      <c r="H412" s="66"/>
    </row>
    <row r="413" spans="1:8" x14ac:dyDescent="0.2">
      <c r="A413" s="66">
        <f t="shared" si="7"/>
        <v>388</v>
      </c>
      <c r="B413" s="67"/>
      <c r="C413" s="72"/>
      <c r="D413" s="67"/>
      <c r="E413" s="67"/>
      <c r="F413" s="67"/>
      <c r="G413" s="66"/>
      <c r="H413" s="66"/>
    </row>
    <row r="414" spans="1:8" x14ac:dyDescent="0.2">
      <c r="A414" s="66">
        <f t="shared" si="7"/>
        <v>389</v>
      </c>
      <c r="B414" s="67"/>
      <c r="C414" s="72"/>
      <c r="D414" s="67"/>
      <c r="E414" s="67"/>
      <c r="F414" s="67"/>
      <c r="G414" s="66"/>
      <c r="H414" s="66"/>
    </row>
    <row r="415" spans="1:8" x14ac:dyDescent="0.2">
      <c r="A415" s="66">
        <f t="shared" si="7"/>
        <v>390</v>
      </c>
      <c r="B415" s="67"/>
      <c r="C415" s="72"/>
      <c r="D415" s="67"/>
      <c r="E415" s="67"/>
      <c r="F415" s="67"/>
      <c r="G415" s="66"/>
      <c r="H415" s="66"/>
    </row>
    <row r="416" spans="1:8" x14ac:dyDescent="0.2">
      <c r="A416" s="66">
        <f t="shared" si="7"/>
        <v>391</v>
      </c>
      <c r="B416" s="67"/>
      <c r="C416" s="72"/>
      <c r="D416" s="67"/>
      <c r="E416" s="67"/>
      <c r="F416" s="67"/>
      <c r="G416" s="66"/>
      <c r="H416" s="66"/>
    </row>
    <row r="417" spans="1:8" x14ac:dyDescent="0.2">
      <c r="A417" s="66">
        <f t="shared" si="7"/>
        <v>392</v>
      </c>
      <c r="B417" s="67"/>
      <c r="C417" s="72"/>
      <c r="D417" s="67"/>
      <c r="E417" s="67"/>
      <c r="F417" s="67"/>
      <c r="G417" s="66"/>
      <c r="H417" s="66"/>
    </row>
    <row r="418" spans="1:8" x14ac:dyDescent="0.2">
      <c r="A418" s="66">
        <f t="shared" si="7"/>
        <v>393</v>
      </c>
      <c r="B418" s="67"/>
      <c r="C418" s="72"/>
      <c r="D418" s="67"/>
      <c r="E418" s="67"/>
      <c r="F418" s="67"/>
      <c r="G418" s="66"/>
      <c r="H418" s="66"/>
    </row>
    <row r="419" spans="1:8" x14ac:dyDescent="0.2">
      <c r="A419" s="66">
        <f t="shared" si="7"/>
        <v>394</v>
      </c>
      <c r="B419" s="67"/>
      <c r="C419" s="72"/>
      <c r="D419" s="67"/>
      <c r="E419" s="67"/>
      <c r="F419" s="67"/>
      <c r="G419" s="66"/>
      <c r="H419" s="66"/>
    </row>
    <row r="420" spans="1:8" x14ac:dyDescent="0.2">
      <c r="A420" s="66">
        <f t="shared" si="7"/>
        <v>395</v>
      </c>
      <c r="B420" s="67"/>
      <c r="C420" s="72"/>
      <c r="D420" s="67"/>
      <c r="E420" s="67"/>
      <c r="F420" s="67"/>
      <c r="G420" s="66"/>
      <c r="H420" s="66"/>
    </row>
    <row r="421" spans="1:8" x14ac:dyDescent="0.2">
      <c r="A421" s="66">
        <f t="shared" si="7"/>
        <v>396</v>
      </c>
      <c r="B421" s="67"/>
      <c r="C421" s="72"/>
      <c r="D421" s="67"/>
      <c r="E421" s="67"/>
      <c r="F421" s="67"/>
      <c r="G421" s="66"/>
      <c r="H421" s="66"/>
    </row>
    <row r="422" spans="1:8" x14ac:dyDescent="0.2">
      <c r="A422" s="66">
        <f t="shared" si="7"/>
        <v>397</v>
      </c>
      <c r="B422" s="67"/>
      <c r="C422" s="72"/>
      <c r="D422" s="67"/>
      <c r="E422" s="67"/>
      <c r="F422" s="67"/>
      <c r="G422" s="66"/>
      <c r="H422" s="66"/>
    </row>
    <row r="423" spans="1:8" x14ac:dyDescent="0.2">
      <c r="A423" s="66">
        <f t="shared" si="7"/>
        <v>398</v>
      </c>
      <c r="B423" s="67"/>
      <c r="C423" s="72"/>
      <c r="D423" s="67"/>
      <c r="E423" s="67"/>
      <c r="F423" s="67"/>
      <c r="G423" s="66"/>
      <c r="H423" s="66"/>
    </row>
    <row r="424" spans="1:8" x14ac:dyDescent="0.2">
      <c r="A424" s="66">
        <f t="shared" si="7"/>
        <v>399</v>
      </c>
      <c r="B424" s="67"/>
      <c r="C424" s="72"/>
      <c r="D424" s="67"/>
      <c r="E424" s="67"/>
      <c r="F424" s="67"/>
      <c r="G424" s="66"/>
      <c r="H424" s="66"/>
    </row>
    <row r="425" spans="1:8" x14ac:dyDescent="0.2">
      <c r="A425" s="66">
        <f t="shared" si="7"/>
        <v>400</v>
      </c>
      <c r="B425" s="67"/>
      <c r="C425" s="72"/>
      <c r="D425" s="67"/>
      <c r="E425" s="67"/>
      <c r="F425" s="67"/>
      <c r="G425" s="66"/>
      <c r="H425" s="66"/>
    </row>
    <row r="426" spans="1:8" x14ac:dyDescent="0.2">
      <c r="A426" s="66">
        <f t="shared" si="7"/>
        <v>401</v>
      </c>
      <c r="B426" s="67"/>
      <c r="C426" s="72"/>
      <c r="D426" s="67"/>
      <c r="E426" s="67"/>
      <c r="F426" s="67"/>
      <c r="G426" s="66"/>
      <c r="H426" s="66"/>
    </row>
    <row r="427" spans="1:8" x14ac:dyDescent="0.2">
      <c r="A427" s="66">
        <f t="shared" si="7"/>
        <v>402</v>
      </c>
      <c r="B427" s="67"/>
      <c r="C427" s="72"/>
      <c r="D427" s="67"/>
      <c r="E427" s="67"/>
      <c r="F427" s="67"/>
      <c r="G427" s="66"/>
      <c r="H427" s="66"/>
    </row>
    <row r="428" spans="1:8" x14ac:dyDescent="0.2">
      <c r="A428" s="66">
        <f t="shared" si="7"/>
        <v>403</v>
      </c>
      <c r="B428" s="67"/>
      <c r="C428" s="72"/>
      <c r="D428" s="67"/>
      <c r="E428" s="67"/>
      <c r="F428" s="67"/>
      <c r="G428" s="66"/>
      <c r="H428" s="66"/>
    </row>
    <row r="429" spans="1:8" x14ac:dyDescent="0.2">
      <c r="A429" s="66">
        <f t="shared" si="7"/>
        <v>404</v>
      </c>
      <c r="B429" s="67"/>
      <c r="C429" s="72"/>
      <c r="D429" s="67"/>
      <c r="E429" s="67"/>
      <c r="F429" s="67"/>
      <c r="G429" s="66"/>
      <c r="H429" s="66"/>
    </row>
    <row r="430" spans="1:8" x14ac:dyDescent="0.2">
      <c r="A430" s="66">
        <f t="shared" si="7"/>
        <v>405</v>
      </c>
      <c r="B430" s="67"/>
      <c r="C430" s="72"/>
      <c r="D430" s="67"/>
      <c r="E430" s="67"/>
      <c r="F430" s="67"/>
      <c r="G430" s="66"/>
      <c r="H430" s="66"/>
    </row>
    <row r="431" spans="1:8" x14ac:dyDescent="0.2">
      <c r="A431" s="66">
        <f t="shared" si="7"/>
        <v>406</v>
      </c>
      <c r="B431" s="67"/>
      <c r="C431" s="72"/>
      <c r="D431" s="67"/>
      <c r="E431" s="67"/>
      <c r="F431" s="67"/>
      <c r="G431" s="66"/>
      <c r="H431" s="66"/>
    </row>
    <row r="432" spans="1:8" x14ac:dyDescent="0.2">
      <c r="A432" s="66">
        <f t="shared" si="7"/>
        <v>407</v>
      </c>
      <c r="B432" s="67"/>
      <c r="C432" s="72"/>
      <c r="D432" s="67"/>
      <c r="E432" s="67"/>
      <c r="F432" s="67"/>
      <c r="G432" s="66"/>
      <c r="H432" s="66"/>
    </row>
    <row r="433" spans="1:8" x14ac:dyDescent="0.2">
      <c r="A433" s="66">
        <f t="shared" si="7"/>
        <v>408</v>
      </c>
      <c r="B433" s="67"/>
      <c r="C433" s="72"/>
      <c r="D433" s="67"/>
      <c r="E433" s="67"/>
      <c r="F433" s="67"/>
      <c r="G433" s="66"/>
      <c r="H433" s="66"/>
    </row>
    <row r="434" spans="1:8" x14ac:dyDescent="0.2">
      <c r="A434" s="66">
        <f t="shared" si="7"/>
        <v>409</v>
      </c>
      <c r="B434" s="67"/>
      <c r="C434" s="72"/>
      <c r="D434" s="67"/>
      <c r="E434" s="67"/>
      <c r="F434" s="67"/>
      <c r="G434" s="66"/>
      <c r="H434" s="66"/>
    </row>
    <row r="435" spans="1:8" x14ac:dyDescent="0.2">
      <c r="A435" s="66">
        <f t="shared" si="7"/>
        <v>410</v>
      </c>
      <c r="B435" s="67"/>
      <c r="C435" s="72"/>
      <c r="D435" s="67"/>
      <c r="E435" s="67"/>
      <c r="F435" s="67"/>
      <c r="G435" s="66"/>
      <c r="H435" s="66"/>
    </row>
    <row r="436" spans="1:8" x14ac:dyDescent="0.2">
      <c r="A436" s="66">
        <f t="shared" si="7"/>
        <v>411</v>
      </c>
      <c r="B436" s="67"/>
      <c r="C436" s="72"/>
      <c r="D436" s="67"/>
      <c r="E436" s="67"/>
      <c r="F436" s="67"/>
      <c r="G436" s="66"/>
      <c r="H436" s="66"/>
    </row>
    <row r="437" spans="1:8" x14ac:dyDescent="0.2">
      <c r="A437" s="66">
        <f t="shared" si="7"/>
        <v>412</v>
      </c>
      <c r="B437" s="67"/>
      <c r="C437" s="72"/>
      <c r="D437" s="67"/>
      <c r="E437" s="67"/>
      <c r="F437" s="67"/>
      <c r="G437" s="66"/>
      <c r="H437" s="66"/>
    </row>
    <row r="438" spans="1:8" x14ac:dyDescent="0.2">
      <c r="A438" s="66">
        <f t="shared" si="7"/>
        <v>413</v>
      </c>
      <c r="B438" s="67"/>
      <c r="C438" s="72"/>
      <c r="D438" s="67"/>
      <c r="E438" s="67"/>
      <c r="F438" s="67"/>
      <c r="G438" s="66"/>
      <c r="H438" s="66"/>
    </row>
    <row r="439" spans="1:8" x14ac:dyDescent="0.2">
      <c r="A439" s="66">
        <f t="shared" si="7"/>
        <v>414</v>
      </c>
      <c r="B439" s="67"/>
      <c r="C439" s="72"/>
      <c r="D439" s="67"/>
      <c r="E439" s="67"/>
      <c r="F439" s="67"/>
      <c r="G439" s="66"/>
      <c r="H439" s="66"/>
    </row>
    <row r="440" spans="1:8" x14ac:dyDescent="0.2">
      <c r="A440" s="66">
        <f t="shared" si="7"/>
        <v>415</v>
      </c>
      <c r="B440" s="67"/>
      <c r="C440" s="72"/>
      <c r="D440" s="67"/>
      <c r="E440" s="67"/>
      <c r="F440" s="67"/>
      <c r="G440" s="66"/>
      <c r="H440" s="66"/>
    </row>
    <row r="441" spans="1:8" x14ac:dyDescent="0.2">
      <c r="A441" s="66">
        <f t="shared" si="7"/>
        <v>416</v>
      </c>
      <c r="B441" s="67"/>
      <c r="C441" s="72"/>
      <c r="D441" s="67"/>
      <c r="E441" s="67"/>
      <c r="F441" s="67"/>
      <c r="G441" s="66"/>
      <c r="H441" s="66"/>
    </row>
    <row r="442" spans="1:8" x14ac:dyDescent="0.2">
      <c r="A442" s="66">
        <f t="shared" si="7"/>
        <v>417</v>
      </c>
      <c r="B442" s="67"/>
      <c r="C442" s="72"/>
      <c r="D442" s="67"/>
      <c r="E442" s="67"/>
      <c r="F442" s="67"/>
      <c r="G442" s="66"/>
      <c r="H442" s="66"/>
    </row>
    <row r="443" spans="1:8" x14ac:dyDescent="0.2">
      <c r="A443" s="66">
        <f t="shared" si="7"/>
        <v>418</v>
      </c>
      <c r="B443" s="67"/>
      <c r="C443" s="72"/>
      <c r="D443" s="67"/>
      <c r="E443" s="67"/>
      <c r="F443" s="67"/>
      <c r="G443" s="66"/>
      <c r="H443" s="66"/>
    </row>
    <row r="444" spans="1:8" x14ac:dyDescent="0.2">
      <c r="A444" s="66">
        <f t="shared" si="7"/>
        <v>419</v>
      </c>
      <c r="B444" s="67"/>
      <c r="C444" s="72"/>
      <c r="D444" s="67"/>
      <c r="E444" s="67"/>
      <c r="F444" s="67"/>
      <c r="G444" s="66"/>
      <c r="H444" s="66"/>
    </row>
    <row r="445" spans="1:8" x14ac:dyDescent="0.2">
      <c r="A445" s="66">
        <f t="shared" si="7"/>
        <v>420</v>
      </c>
      <c r="B445" s="67"/>
      <c r="C445" s="72"/>
      <c r="D445" s="67"/>
      <c r="E445" s="67"/>
      <c r="F445" s="67"/>
      <c r="G445" s="66"/>
      <c r="H445" s="66"/>
    </row>
    <row r="446" spans="1:8" x14ac:dyDescent="0.2">
      <c r="A446" s="66">
        <f t="shared" si="7"/>
        <v>421</v>
      </c>
      <c r="B446" s="67"/>
      <c r="C446" s="72"/>
      <c r="D446" s="67"/>
      <c r="E446" s="67"/>
      <c r="F446" s="67"/>
      <c r="G446" s="66"/>
      <c r="H446" s="66"/>
    </row>
    <row r="447" spans="1:8" x14ac:dyDescent="0.2">
      <c r="A447" s="66">
        <f t="shared" si="7"/>
        <v>422</v>
      </c>
      <c r="B447" s="67"/>
      <c r="C447" s="72"/>
      <c r="D447" s="67"/>
      <c r="E447" s="67"/>
      <c r="F447" s="67"/>
      <c r="G447" s="66"/>
      <c r="H447" s="66"/>
    </row>
    <row r="448" spans="1:8" x14ac:dyDescent="0.2">
      <c r="A448" s="66">
        <f t="shared" si="7"/>
        <v>423</v>
      </c>
      <c r="B448" s="67"/>
      <c r="C448" s="72"/>
      <c r="D448" s="67"/>
      <c r="E448" s="67"/>
      <c r="F448" s="67"/>
      <c r="G448" s="66"/>
      <c r="H448" s="66"/>
    </row>
    <row r="449" spans="1:8" x14ac:dyDescent="0.2">
      <c r="A449" s="66">
        <f t="shared" si="7"/>
        <v>424</v>
      </c>
      <c r="B449" s="67"/>
      <c r="C449" s="72"/>
      <c r="D449" s="67"/>
      <c r="E449" s="67"/>
      <c r="F449" s="67"/>
      <c r="G449" s="66"/>
      <c r="H449" s="66"/>
    </row>
    <row r="450" spans="1:8" x14ac:dyDescent="0.2">
      <c r="A450" s="66">
        <f t="shared" si="7"/>
        <v>425</v>
      </c>
      <c r="B450" s="67"/>
      <c r="C450" s="72"/>
      <c r="D450" s="67"/>
      <c r="E450" s="67"/>
      <c r="F450" s="67"/>
      <c r="G450" s="66"/>
      <c r="H450" s="66"/>
    </row>
    <row r="451" spans="1:8" x14ac:dyDescent="0.2">
      <c r="A451" s="66">
        <f t="shared" si="7"/>
        <v>426</v>
      </c>
      <c r="B451" s="67"/>
      <c r="C451" s="72"/>
      <c r="D451" s="67"/>
      <c r="E451" s="67"/>
      <c r="F451" s="67"/>
      <c r="G451" s="66"/>
      <c r="H451" s="66"/>
    </row>
    <row r="452" spans="1:8" x14ac:dyDescent="0.2">
      <c r="A452" s="66">
        <f t="shared" si="7"/>
        <v>427</v>
      </c>
      <c r="B452" s="67"/>
      <c r="C452" s="72"/>
      <c r="D452" s="67"/>
      <c r="E452" s="67"/>
      <c r="F452" s="67"/>
      <c r="G452" s="66"/>
      <c r="H452" s="66"/>
    </row>
    <row r="453" spans="1:8" x14ac:dyDescent="0.2">
      <c r="A453" s="66">
        <f t="shared" si="7"/>
        <v>428</v>
      </c>
      <c r="B453" s="67"/>
      <c r="C453" s="72"/>
      <c r="D453" s="67"/>
      <c r="E453" s="67"/>
      <c r="F453" s="67"/>
      <c r="G453" s="66"/>
      <c r="H453" s="66"/>
    </row>
    <row r="454" spans="1:8" x14ac:dyDescent="0.2">
      <c r="A454" s="66">
        <f t="shared" si="7"/>
        <v>429</v>
      </c>
      <c r="B454" s="67"/>
      <c r="C454" s="72"/>
      <c r="D454" s="67"/>
      <c r="E454" s="67"/>
      <c r="F454" s="67"/>
      <c r="G454" s="66"/>
      <c r="H454" s="66"/>
    </row>
    <row r="455" spans="1:8" x14ac:dyDescent="0.2">
      <c r="A455" s="66">
        <f t="shared" si="7"/>
        <v>430</v>
      </c>
      <c r="B455" s="67"/>
      <c r="C455" s="72"/>
      <c r="D455" s="67"/>
      <c r="E455" s="67"/>
      <c r="F455" s="67"/>
      <c r="G455" s="66"/>
      <c r="H455" s="66"/>
    </row>
    <row r="456" spans="1:8" x14ac:dyDescent="0.2">
      <c r="A456" s="66">
        <f t="shared" si="7"/>
        <v>431</v>
      </c>
      <c r="B456" s="67"/>
      <c r="C456" s="72"/>
      <c r="D456" s="67"/>
      <c r="E456" s="67"/>
      <c r="F456" s="67"/>
      <c r="G456" s="66"/>
      <c r="H456" s="66"/>
    </row>
    <row r="457" spans="1:8" x14ac:dyDescent="0.2">
      <c r="A457" s="66">
        <f t="shared" si="7"/>
        <v>432</v>
      </c>
      <c r="B457" s="67"/>
      <c r="C457" s="72"/>
      <c r="D457" s="67"/>
      <c r="E457" s="67"/>
      <c r="F457" s="67"/>
      <c r="G457" s="66"/>
      <c r="H457" s="66"/>
    </row>
    <row r="458" spans="1:8" x14ac:dyDescent="0.2">
      <c r="A458" s="66">
        <f t="shared" si="7"/>
        <v>433</v>
      </c>
      <c r="B458" s="67"/>
      <c r="C458" s="72"/>
      <c r="D458" s="67"/>
      <c r="E458" s="67"/>
      <c r="F458" s="67"/>
      <c r="G458" s="66"/>
      <c r="H458" s="66"/>
    </row>
    <row r="459" spans="1:8" x14ac:dyDescent="0.2">
      <c r="A459" s="66">
        <f t="shared" si="7"/>
        <v>434</v>
      </c>
      <c r="B459" s="67"/>
      <c r="C459" s="72"/>
      <c r="D459" s="67"/>
      <c r="E459" s="67"/>
      <c r="F459" s="67"/>
      <c r="G459" s="66"/>
      <c r="H459" s="66"/>
    </row>
    <row r="460" spans="1:8" x14ac:dyDescent="0.2">
      <c r="A460" s="66">
        <f t="shared" si="7"/>
        <v>435</v>
      </c>
      <c r="B460" s="67"/>
      <c r="C460" s="72"/>
      <c r="D460" s="67"/>
      <c r="E460" s="67"/>
      <c r="F460" s="67"/>
      <c r="G460" s="66"/>
      <c r="H460" s="66"/>
    </row>
    <row r="461" spans="1:8" x14ac:dyDescent="0.2">
      <c r="A461" s="66">
        <f t="shared" si="7"/>
        <v>436</v>
      </c>
      <c r="B461" s="67"/>
      <c r="C461" s="72"/>
      <c r="D461" s="67"/>
      <c r="E461" s="67"/>
      <c r="F461" s="67"/>
      <c r="G461" s="66"/>
      <c r="H461" s="66"/>
    </row>
    <row r="462" spans="1:8" x14ac:dyDescent="0.2">
      <c r="A462" s="66">
        <f t="shared" si="7"/>
        <v>437</v>
      </c>
      <c r="B462" s="67"/>
      <c r="C462" s="72"/>
      <c r="D462" s="67"/>
      <c r="E462" s="67"/>
      <c r="F462" s="67"/>
      <c r="G462" s="66"/>
      <c r="H462" s="66"/>
    </row>
    <row r="463" spans="1:8" x14ac:dyDescent="0.2">
      <c r="A463" s="66">
        <f t="shared" si="7"/>
        <v>438</v>
      </c>
      <c r="B463" s="67"/>
      <c r="C463" s="72"/>
      <c r="D463" s="67"/>
      <c r="E463" s="67"/>
      <c r="F463" s="67"/>
      <c r="G463" s="66"/>
      <c r="H463" s="66"/>
    </row>
    <row r="464" spans="1:8" x14ac:dyDescent="0.2">
      <c r="A464" s="66">
        <f t="shared" si="7"/>
        <v>439</v>
      </c>
      <c r="B464" s="67"/>
      <c r="C464" s="72"/>
      <c r="D464" s="67"/>
      <c r="E464" s="67"/>
      <c r="F464" s="67"/>
      <c r="G464" s="66"/>
      <c r="H464" s="66"/>
    </row>
    <row r="465" spans="1:8" x14ac:dyDescent="0.2">
      <c r="A465" s="66">
        <f t="shared" si="7"/>
        <v>440</v>
      </c>
      <c r="B465" s="67"/>
      <c r="C465" s="72"/>
      <c r="D465" s="67"/>
      <c r="E465" s="67"/>
      <c r="F465" s="67"/>
      <c r="G465" s="66"/>
      <c r="H465" s="66"/>
    </row>
    <row r="466" spans="1:8" x14ac:dyDescent="0.2">
      <c r="A466" s="66">
        <f t="shared" si="7"/>
        <v>441</v>
      </c>
      <c r="B466" s="67"/>
      <c r="C466" s="72"/>
      <c r="D466" s="67"/>
      <c r="E466" s="67"/>
      <c r="F466" s="67"/>
      <c r="G466" s="66"/>
      <c r="H466" s="66"/>
    </row>
    <row r="467" spans="1:8" x14ac:dyDescent="0.2">
      <c r="A467" s="66">
        <f t="shared" si="7"/>
        <v>442</v>
      </c>
      <c r="B467" s="67"/>
      <c r="C467" s="72"/>
      <c r="D467" s="67"/>
      <c r="E467" s="67"/>
      <c r="F467" s="67"/>
      <c r="G467" s="66"/>
      <c r="H467" s="66"/>
    </row>
    <row r="468" spans="1:8" x14ac:dyDescent="0.2">
      <c r="A468" s="66">
        <f t="shared" si="7"/>
        <v>443</v>
      </c>
      <c r="B468" s="67"/>
      <c r="C468" s="72"/>
      <c r="D468" s="67"/>
      <c r="E468" s="67"/>
      <c r="F468" s="67"/>
      <c r="G468" s="66"/>
      <c r="H468" s="66"/>
    </row>
    <row r="469" spans="1:8" x14ac:dyDescent="0.2">
      <c r="A469" s="66">
        <f t="shared" si="7"/>
        <v>444</v>
      </c>
      <c r="B469" s="67"/>
      <c r="C469" s="72"/>
      <c r="D469" s="67"/>
      <c r="E469" s="67"/>
      <c r="F469" s="67"/>
      <c r="G469" s="66"/>
      <c r="H469" s="66"/>
    </row>
    <row r="470" spans="1:8" x14ac:dyDescent="0.2">
      <c r="A470" s="66">
        <f t="shared" si="7"/>
        <v>445</v>
      </c>
      <c r="B470" s="67"/>
      <c r="C470" s="72"/>
      <c r="D470" s="67"/>
      <c r="E470" s="67"/>
      <c r="F470" s="67"/>
      <c r="G470" s="66"/>
      <c r="H470" s="66"/>
    </row>
    <row r="471" spans="1:8" x14ac:dyDescent="0.2">
      <c r="A471" s="66">
        <f t="shared" si="7"/>
        <v>446</v>
      </c>
      <c r="B471" s="67"/>
      <c r="C471" s="72"/>
      <c r="D471" s="67"/>
      <c r="E471" s="67"/>
      <c r="F471" s="67"/>
      <c r="G471" s="66"/>
      <c r="H471" s="66"/>
    </row>
    <row r="472" spans="1:8" x14ac:dyDescent="0.2">
      <c r="A472" s="66">
        <f t="shared" si="7"/>
        <v>447</v>
      </c>
      <c r="B472" s="67"/>
      <c r="C472" s="72"/>
      <c r="D472" s="67"/>
      <c r="E472" s="67"/>
      <c r="F472" s="67"/>
      <c r="G472" s="66"/>
      <c r="H472" s="66"/>
    </row>
    <row r="473" spans="1:8" x14ac:dyDescent="0.2">
      <c r="A473" s="66">
        <f t="shared" si="7"/>
        <v>448</v>
      </c>
      <c r="B473" s="67"/>
      <c r="C473" s="72"/>
      <c r="D473" s="67"/>
      <c r="E473" s="67"/>
      <c r="F473" s="67"/>
      <c r="G473" s="66"/>
      <c r="H473" s="66"/>
    </row>
    <row r="474" spans="1:8" x14ac:dyDescent="0.2">
      <c r="A474" s="66">
        <f t="shared" si="7"/>
        <v>449</v>
      </c>
      <c r="B474" s="67"/>
      <c r="C474" s="72"/>
      <c r="D474" s="67"/>
      <c r="E474" s="67"/>
      <c r="F474" s="67"/>
      <c r="G474" s="66"/>
      <c r="H474" s="66"/>
    </row>
    <row r="475" spans="1:8" x14ac:dyDescent="0.2">
      <c r="A475" s="66">
        <f t="shared" ref="A475:A538" si="8">_stt</f>
        <v>450</v>
      </c>
      <c r="B475" s="67"/>
      <c r="C475" s="72"/>
      <c r="D475" s="67"/>
      <c r="E475" s="67"/>
      <c r="F475" s="67"/>
      <c r="G475" s="66"/>
      <c r="H475" s="66"/>
    </row>
    <row r="476" spans="1:8" x14ac:dyDescent="0.2">
      <c r="A476" s="66">
        <f t="shared" si="8"/>
        <v>451</v>
      </c>
      <c r="B476" s="67"/>
      <c r="C476" s="72"/>
      <c r="D476" s="67"/>
      <c r="E476" s="67"/>
      <c r="F476" s="67"/>
      <c r="G476" s="66"/>
      <c r="H476" s="66"/>
    </row>
    <row r="477" spans="1:8" x14ac:dyDescent="0.2">
      <c r="A477" s="66">
        <f t="shared" si="8"/>
        <v>452</v>
      </c>
      <c r="B477" s="67"/>
      <c r="C477" s="72"/>
      <c r="D477" s="67"/>
      <c r="E477" s="67"/>
      <c r="F477" s="67"/>
      <c r="G477" s="66"/>
      <c r="H477" s="66"/>
    </row>
    <row r="478" spans="1:8" x14ac:dyDescent="0.2">
      <c r="A478" s="66">
        <f t="shared" si="8"/>
        <v>453</v>
      </c>
      <c r="B478" s="67"/>
      <c r="C478" s="72"/>
      <c r="D478" s="67"/>
      <c r="E478" s="67"/>
      <c r="F478" s="67"/>
      <c r="G478" s="66"/>
      <c r="H478" s="66"/>
    </row>
    <row r="479" spans="1:8" x14ac:dyDescent="0.2">
      <c r="A479" s="66">
        <f t="shared" si="8"/>
        <v>454</v>
      </c>
      <c r="B479" s="67"/>
      <c r="C479" s="72"/>
      <c r="D479" s="67"/>
      <c r="E479" s="67"/>
      <c r="F479" s="67"/>
      <c r="G479" s="66"/>
      <c r="H479" s="66"/>
    </row>
    <row r="480" spans="1:8" x14ac:dyDescent="0.2">
      <c r="A480" s="66">
        <f t="shared" si="8"/>
        <v>455</v>
      </c>
      <c r="B480" s="67"/>
      <c r="C480" s="72"/>
      <c r="D480" s="67"/>
      <c r="E480" s="67"/>
      <c r="F480" s="67"/>
      <c r="G480" s="66"/>
      <c r="H480" s="66"/>
    </row>
    <row r="481" spans="1:8" x14ac:dyDescent="0.2">
      <c r="A481" s="66">
        <f t="shared" si="8"/>
        <v>456</v>
      </c>
      <c r="B481" s="67"/>
      <c r="C481" s="72"/>
      <c r="D481" s="67"/>
      <c r="E481" s="67"/>
      <c r="F481" s="67"/>
      <c r="G481" s="66"/>
      <c r="H481" s="66"/>
    </row>
    <row r="482" spans="1:8" x14ac:dyDescent="0.2">
      <c r="A482" s="66">
        <f t="shared" si="8"/>
        <v>457</v>
      </c>
      <c r="B482" s="67"/>
      <c r="C482" s="72"/>
      <c r="D482" s="67"/>
      <c r="E482" s="67"/>
      <c r="F482" s="67"/>
      <c r="G482" s="66"/>
      <c r="H482" s="66"/>
    </row>
    <row r="483" spans="1:8" x14ac:dyDescent="0.2">
      <c r="A483" s="66">
        <f t="shared" si="8"/>
        <v>458</v>
      </c>
      <c r="B483" s="67"/>
      <c r="C483" s="72"/>
      <c r="D483" s="67"/>
      <c r="E483" s="67"/>
      <c r="F483" s="67"/>
      <c r="G483" s="66"/>
      <c r="H483" s="66"/>
    </row>
    <row r="484" spans="1:8" x14ac:dyDescent="0.2">
      <c r="A484" s="66">
        <f t="shared" si="8"/>
        <v>459</v>
      </c>
      <c r="B484" s="67"/>
      <c r="C484" s="72"/>
      <c r="D484" s="67"/>
      <c r="E484" s="67"/>
      <c r="F484" s="67"/>
      <c r="G484" s="66"/>
      <c r="H484" s="66"/>
    </row>
    <row r="485" spans="1:8" x14ac:dyDescent="0.2">
      <c r="A485" s="66">
        <f t="shared" si="8"/>
        <v>460</v>
      </c>
      <c r="B485" s="67"/>
      <c r="C485" s="72"/>
      <c r="D485" s="67"/>
      <c r="E485" s="67"/>
      <c r="F485" s="67"/>
      <c r="G485" s="66"/>
      <c r="H485" s="66"/>
    </row>
    <row r="486" spans="1:8" x14ac:dyDescent="0.2">
      <c r="A486" s="66">
        <f t="shared" si="8"/>
        <v>461</v>
      </c>
      <c r="B486" s="67"/>
      <c r="C486" s="72"/>
      <c r="D486" s="67"/>
      <c r="E486" s="67"/>
      <c r="F486" s="67"/>
      <c r="G486" s="66"/>
      <c r="H486" s="66"/>
    </row>
    <row r="487" spans="1:8" x14ac:dyDescent="0.2">
      <c r="A487" s="66">
        <f t="shared" si="8"/>
        <v>462</v>
      </c>
      <c r="B487" s="67"/>
      <c r="C487" s="72"/>
      <c r="D487" s="67"/>
      <c r="E487" s="67"/>
      <c r="F487" s="67"/>
      <c r="G487" s="66"/>
      <c r="H487" s="66"/>
    </row>
    <row r="488" spans="1:8" x14ac:dyDescent="0.2">
      <c r="A488" s="66">
        <f t="shared" si="8"/>
        <v>463</v>
      </c>
      <c r="B488" s="67"/>
      <c r="C488" s="72"/>
      <c r="D488" s="67"/>
      <c r="E488" s="67"/>
      <c r="F488" s="67"/>
      <c r="G488" s="66"/>
      <c r="H488" s="66"/>
    </row>
    <row r="489" spans="1:8" x14ac:dyDescent="0.2">
      <c r="A489" s="66">
        <f t="shared" si="8"/>
        <v>464</v>
      </c>
      <c r="B489" s="67"/>
      <c r="C489" s="72"/>
      <c r="D489" s="67"/>
      <c r="E489" s="67"/>
      <c r="F489" s="67"/>
      <c r="G489" s="66"/>
      <c r="H489" s="66"/>
    </row>
    <row r="490" spans="1:8" x14ac:dyDescent="0.2">
      <c r="A490" s="66">
        <f t="shared" si="8"/>
        <v>465</v>
      </c>
      <c r="B490" s="67"/>
      <c r="C490" s="72"/>
      <c r="D490" s="67"/>
      <c r="E490" s="67"/>
      <c r="F490" s="67"/>
      <c r="G490" s="66"/>
      <c r="H490" s="66"/>
    </row>
    <row r="491" spans="1:8" x14ac:dyDescent="0.2">
      <c r="A491" s="66">
        <f t="shared" si="8"/>
        <v>466</v>
      </c>
      <c r="B491" s="67"/>
      <c r="C491" s="72"/>
      <c r="D491" s="67"/>
      <c r="E491" s="67"/>
      <c r="F491" s="67"/>
      <c r="G491" s="66"/>
      <c r="H491" s="66"/>
    </row>
    <row r="492" spans="1:8" x14ac:dyDescent="0.2">
      <c r="A492" s="66">
        <f t="shared" si="8"/>
        <v>467</v>
      </c>
      <c r="B492" s="67"/>
      <c r="C492" s="72"/>
      <c r="D492" s="67"/>
      <c r="E492" s="67"/>
      <c r="F492" s="67"/>
      <c r="G492" s="66"/>
      <c r="H492" s="66"/>
    </row>
    <row r="493" spans="1:8" x14ac:dyDescent="0.2">
      <c r="A493" s="66">
        <f t="shared" si="8"/>
        <v>468</v>
      </c>
      <c r="B493" s="67"/>
      <c r="C493" s="72"/>
      <c r="D493" s="67"/>
      <c r="E493" s="67"/>
      <c r="F493" s="67"/>
      <c r="G493" s="66"/>
      <c r="H493" s="66"/>
    </row>
    <row r="494" spans="1:8" x14ac:dyDescent="0.2">
      <c r="A494" s="66">
        <f t="shared" si="8"/>
        <v>469</v>
      </c>
      <c r="B494" s="67"/>
      <c r="C494" s="72"/>
      <c r="D494" s="67"/>
      <c r="E494" s="67"/>
      <c r="F494" s="67"/>
      <c r="G494" s="66"/>
      <c r="H494" s="66"/>
    </row>
    <row r="495" spans="1:8" x14ac:dyDescent="0.2">
      <c r="A495" s="66">
        <f t="shared" si="8"/>
        <v>470</v>
      </c>
      <c r="B495" s="67"/>
      <c r="C495" s="72"/>
      <c r="D495" s="67"/>
      <c r="E495" s="67"/>
      <c r="F495" s="67"/>
      <c r="G495" s="66"/>
      <c r="H495" s="66"/>
    </row>
    <row r="496" spans="1:8" x14ac:dyDescent="0.2">
      <c r="A496" s="66">
        <f t="shared" si="8"/>
        <v>471</v>
      </c>
      <c r="B496" s="67"/>
      <c r="C496" s="72"/>
      <c r="D496" s="67"/>
      <c r="E496" s="67"/>
      <c r="F496" s="67"/>
      <c r="G496" s="66"/>
      <c r="H496" s="66"/>
    </row>
    <row r="497" spans="1:8" x14ac:dyDescent="0.2">
      <c r="A497" s="66">
        <f t="shared" si="8"/>
        <v>472</v>
      </c>
      <c r="B497" s="67"/>
      <c r="C497" s="72"/>
      <c r="D497" s="67"/>
      <c r="E497" s="67"/>
      <c r="F497" s="67"/>
      <c r="G497" s="66"/>
      <c r="H497" s="66"/>
    </row>
    <row r="498" spans="1:8" x14ac:dyDescent="0.2">
      <c r="A498" s="66">
        <f t="shared" si="8"/>
        <v>473</v>
      </c>
      <c r="B498" s="67"/>
      <c r="C498" s="72"/>
      <c r="D498" s="67"/>
      <c r="E498" s="67"/>
      <c r="F498" s="67"/>
      <c r="G498" s="66"/>
      <c r="H498" s="66"/>
    </row>
    <row r="499" spans="1:8" x14ac:dyDescent="0.2">
      <c r="A499" s="66">
        <f t="shared" si="8"/>
        <v>474</v>
      </c>
      <c r="B499" s="67"/>
      <c r="C499" s="72"/>
      <c r="D499" s="67"/>
      <c r="E499" s="67"/>
      <c r="F499" s="67"/>
      <c r="G499" s="66"/>
      <c r="H499" s="66"/>
    </row>
    <row r="500" spans="1:8" x14ac:dyDescent="0.2">
      <c r="A500" s="66">
        <f t="shared" si="8"/>
        <v>475</v>
      </c>
      <c r="B500" s="67"/>
      <c r="C500" s="72"/>
      <c r="D500" s="67"/>
      <c r="E500" s="67"/>
      <c r="F500" s="67"/>
      <c r="G500" s="66"/>
      <c r="H500" s="66"/>
    </row>
    <row r="501" spans="1:8" x14ac:dyDescent="0.2">
      <c r="A501" s="66">
        <f t="shared" si="8"/>
        <v>476</v>
      </c>
      <c r="B501" s="67"/>
      <c r="C501" s="72"/>
      <c r="D501" s="67"/>
      <c r="E501" s="67"/>
      <c r="F501" s="67"/>
      <c r="G501" s="66"/>
      <c r="H501" s="66"/>
    </row>
    <row r="502" spans="1:8" x14ac:dyDescent="0.2">
      <c r="A502" s="66">
        <f t="shared" si="8"/>
        <v>477</v>
      </c>
      <c r="B502" s="67"/>
      <c r="C502" s="72"/>
      <c r="D502" s="67"/>
      <c r="E502" s="67"/>
      <c r="F502" s="67"/>
      <c r="G502" s="66"/>
      <c r="H502" s="66"/>
    </row>
    <row r="503" spans="1:8" x14ac:dyDescent="0.2">
      <c r="A503" s="66">
        <f t="shared" si="8"/>
        <v>478</v>
      </c>
      <c r="B503" s="67"/>
      <c r="C503" s="72"/>
      <c r="D503" s="67"/>
      <c r="E503" s="67"/>
      <c r="F503" s="67"/>
      <c r="G503" s="66"/>
      <c r="H503" s="66"/>
    </row>
    <row r="504" spans="1:8" x14ac:dyDescent="0.2">
      <c r="A504" s="66">
        <f t="shared" si="8"/>
        <v>479</v>
      </c>
      <c r="B504" s="67"/>
      <c r="C504" s="72"/>
      <c r="D504" s="67"/>
      <c r="E504" s="67"/>
      <c r="F504" s="67"/>
      <c r="G504" s="66"/>
      <c r="H504" s="66"/>
    </row>
    <row r="505" spans="1:8" x14ac:dyDescent="0.2">
      <c r="A505" s="66">
        <f t="shared" si="8"/>
        <v>480</v>
      </c>
      <c r="B505" s="67"/>
      <c r="C505" s="72"/>
      <c r="D505" s="67"/>
      <c r="E505" s="67"/>
      <c r="F505" s="67"/>
      <c r="G505" s="66"/>
      <c r="H505" s="66"/>
    </row>
    <row r="506" spans="1:8" x14ac:dyDescent="0.2">
      <c r="A506" s="66">
        <f t="shared" si="8"/>
        <v>481</v>
      </c>
      <c r="B506" s="67"/>
      <c r="C506" s="72"/>
      <c r="D506" s="67"/>
      <c r="E506" s="67"/>
      <c r="F506" s="67"/>
      <c r="G506" s="66"/>
      <c r="H506" s="66"/>
    </row>
    <row r="507" spans="1:8" x14ac:dyDescent="0.2">
      <c r="A507" s="66">
        <f t="shared" si="8"/>
        <v>482</v>
      </c>
      <c r="B507" s="67"/>
      <c r="C507" s="72"/>
      <c r="D507" s="67"/>
      <c r="E507" s="67"/>
      <c r="F507" s="67"/>
      <c r="G507" s="66"/>
      <c r="H507" s="66"/>
    </row>
    <row r="508" spans="1:8" x14ac:dyDescent="0.2">
      <c r="A508" s="66">
        <f t="shared" si="8"/>
        <v>483</v>
      </c>
      <c r="B508" s="67"/>
      <c r="C508" s="72"/>
      <c r="D508" s="67"/>
      <c r="E508" s="67"/>
      <c r="F508" s="67"/>
      <c r="G508" s="66"/>
      <c r="H508" s="66"/>
    </row>
    <row r="509" spans="1:8" x14ac:dyDescent="0.2">
      <c r="A509" s="66">
        <f t="shared" si="8"/>
        <v>484</v>
      </c>
      <c r="B509" s="67"/>
      <c r="C509" s="72"/>
      <c r="D509" s="67"/>
      <c r="E509" s="67"/>
      <c r="F509" s="67"/>
      <c r="G509" s="66"/>
      <c r="H509" s="66"/>
    </row>
    <row r="510" spans="1:8" x14ac:dyDescent="0.2">
      <c r="A510" s="66">
        <f t="shared" si="8"/>
        <v>485</v>
      </c>
      <c r="B510" s="67"/>
      <c r="C510" s="72"/>
      <c r="D510" s="67"/>
      <c r="E510" s="67"/>
      <c r="F510" s="67"/>
      <c r="G510" s="66"/>
      <c r="H510" s="66"/>
    </row>
    <row r="511" spans="1:8" x14ac:dyDescent="0.2">
      <c r="A511" s="66">
        <f t="shared" si="8"/>
        <v>486</v>
      </c>
      <c r="B511" s="67"/>
      <c r="C511" s="72"/>
      <c r="D511" s="67"/>
      <c r="E511" s="67"/>
      <c r="F511" s="67"/>
      <c r="G511" s="66"/>
      <c r="H511" s="66"/>
    </row>
    <row r="512" spans="1:8" x14ac:dyDescent="0.2">
      <c r="A512" s="66">
        <f t="shared" si="8"/>
        <v>487</v>
      </c>
      <c r="B512" s="67"/>
      <c r="C512" s="72"/>
      <c r="D512" s="67"/>
      <c r="E512" s="67"/>
      <c r="F512" s="67"/>
      <c r="G512" s="66"/>
      <c r="H512" s="66"/>
    </row>
    <row r="513" spans="1:8" x14ac:dyDescent="0.2">
      <c r="A513" s="66">
        <f t="shared" si="8"/>
        <v>488</v>
      </c>
      <c r="B513" s="67"/>
      <c r="C513" s="72"/>
      <c r="D513" s="67"/>
      <c r="E513" s="67"/>
      <c r="F513" s="67"/>
      <c r="G513" s="66"/>
      <c r="H513" s="66"/>
    </row>
    <row r="514" spans="1:8" x14ac:dyDescent="0.2">
      <c r="A514" s="66">
        <f t="shared" si="8"/>
        <v>489</v>
      </c>
      <c r="B514" s="67"/>
      <c r="C514" s="72"/>
      <c r="D514" s="67"/>
      <c r="E514" s="67"/>
      <c r="F514" s="67"/>
      <c r="G514" s="66"/>
      <c r="H514" s="66"/>
    </row>
    <row r="515" spans="1:8" x14ac:dyDescent="0.2">
      <c r="A515" s="66">
        <f t="shared" si="8"/>
        <v>490</v>
      </c>
      <c r="B515" s="67"/>
      <c r="C515" s="72"/>
      <c r="D515" s="67"/>
      <c r="E515" s="67"/>
      <c r="F515" s="67"/>
      <c r="G515" s="66"/>
      <c r="H515" s="66"/>
    </row>
    <row r="516" spans="1:8" x14ac:dyDescent="0.2">
      <c r="A516" s="66">
        <f t="shared" si="8"/>
        <v>491</v>
      </c>
      <c r="B516" s="67"/>
      <c r="C516" s="72"/>
      <c r="D516" s="67"/>
      <c r="E516" s="67"/>
      <c r="F516" s="67"/>
      <c r="G516" s="66"/>
      <c r="H516" s="66"/>
    </row>
    <row r="517" spans="1:8" x14ac:dyDescent="0.2">
      <c r="A517" s="66">
        <f t="shared" si="8"/>
        <v>492</v>
      </c>
      <c r="B517" s="67"/>
      <c r="C517" s="72"/>
      <c r="D517" s="67"/>
      <c r="E517" s="67"/>
      <c r="F517" s="67"/>
      <c r="G517" s="66"/>
      <c r="H517" s="66"/>
    </row>
    <row r="518" spans="1:8" x14ac:dyDescent="0.2">
      <c r="A518" s="66">
        <f t="shared" si="8"/>
        <v>493</v>
      </c>
      <c r="B518" s="67"/>
      <c r="C518" s="72"/>
      <c r="D518" s="67"/>
      <c r="E518" s="67"/>
      <c r="F518" s="67"/>
      <c r="G518" s="66"/>
      <c r="H518" s="66"/>
    </row>
    <row r="519" spans="1:8" x14ac:dyDescent="0.2">
      <c r="A519" s="66">
        <f t="shared" si="8"/>
        <v>494</v>
      </c>
      <c r="B519" s="67"/>
      <c r="C519" s="72"/>
      <c r="D519" s="67"/>
      <c r="E519" s="67"/>
      <c r="F519" s="67"/>
      <c r="G519" s="66"/>
      <c r="H519" s="66"/>
    </row>
    <row r="520" spans="1:8" x14ac:dyDescent="0.2">
      <c r="A520" s="66">
        <f t="shared" si="8"/>
        <v>495</v>
      </c>
      <c r="B520" s="67"/>
      <c r="C520" s="72"/>
      <c r="D520" s="67"/>
      <c r="E520" s="67"/>
      <c r="F520" s="67"/>
      <c r="G520" s="66"/>
      <c r="H520" s="66"/>
    </row>
    <row r="521" spans="1:8" x14ac:dyDescent="0.2">
      <c r="A521" s="66">
        <f t="shared" si="8"/>
        <v>496</v>
      </c>
      <c r="B521" s="67"/>
      <c r="C521" s="72"/>
      <c r="D521" s="67"/>
      <c r="E521" s="67"/>
      <c r="F521" s="67"/>
      <c r="G521" s="66"/>
      <c r="H521" s="66"/>
    </row>
    <row r="522" spans="1:8" x14ac:dyDescent="0.2">
      <c r="A522" s="66">
        <f t="shared" si="8"/>
        <v>497</v>
      </c>
      <c r="B522" s="67"/>
      <c r="C522" s="72"/>
      <c r="D522" s="67"/>
      <c r="E522" s="67"/>
      <c r="F522" s="67"/>
      <c r="G522" s="66"/>
      <c r="H522" s="66"/>
    </row>
    <row r="523" spans="1:8" x14ac:dyDescent="0.2">
      <c r="A523" s="66">
        <f t="shared" si="8"/>
        <v>498</v>
      </c>
      <c r="B523" s="67"/>
      <c r="C523" s="72"/>
      <c r="D523" s="67"/>
      <c r="E523" s="67"/>
      <c r="F523" s="67"/>
      <c r="G523" s="66"/>
      <c r="H523" s="66"/>
    </row>
    <row r="524" spans="1:8" x14ac:dyDescent="0.2">
      <c r="A524" s="66">
        <f t="shared" si="8"/>
        <v>499</v>
      </c>
      <c r="B524" s="67"/>
      <c r="C524" s="72"/>
      <c r="D524" s="67"/>
      <c r="E524" s="67"/>
      <c r="F524" s="67"/>
      <c r="G524" s="66"/>
      <c r="H524" s="66"/>
    </row>
    <row r="525" spans="1:8" x14ac:dyDescent="0.2">
      <c r="A525" s="66">
        <f t="shared" si="8"/>
        <v>500</v>
      </c>
      <c r="B525" s="67"/>
      <c r="C525" s="72"/>
      <c r="D525" s="67"/>
      <c r="E525" s="67"/>
      <c r="F525" s="67"/>
      <c r="G525" s="66"/>
      <c r="H525" s="66"/>
    </row>
    <row r="526" spans="1:8" x14ac:dyDescent="0.2">
      <c r="A526" s="66">
        <f t="shared" si="8"/>
        <v>501</v>
      </c>
      <c r="B526" s="67"/>
      <c r="C526" s="72"/>
      <c r="D526" s="67"/>
      <c r="E526" s="67"/>
      <c r="F526" s="67"/>
      <c r="G526" s="66"/>
      <c r="H526" s="66"/>
    </row>
    <row r="527" spans="1:8" x14ac:dyDescent="0.2">
      <c r="A527" s="66">
        <f t="shared" si="8"/>
        <v>502</v>
      </c>
      <c r="B527" s="67"/>
      <c r="C527" s="72"/>
      <c r="D527" s="67"/>
      <c r="E527" s="67"/>
      <c r="F527" s="67"/>
      <c r="G527" s="66"/>
      <c r="H527" s="66"/>
    </row>
    <row r="528" spans="1:8" x14ac:dyDescent="0.2">
      <c r="A528" s="66">
        <f t="shared" si="8"/>
        <v>503</v>
      </c>
      <c r="B528" s="67"/>
      <c r="C528" s="72"/>
      <c r="D528" s="67"/>
      <c r="E528" s="67"/>
      <c r="F528" s="67"/>
      <c r="G528" s="66"/>
      <c r="H528" s="66"/>
    </row>
    <row r="529" spans="1:8" x14ac:dyDescent="0.2">
      <c r="A529" s="66">
        <f t="shared" si="8"/>
        <v>504</v>
      </c>
      <c r="B529" s="67"/>
      <c r="C529" s="72"/>
      <c r="D529" s="67"/>
      <c r="E529" s="67"/>
      <c r="F529" s="67"/>
      <c r="G529" s="66"/>
      <c r="H529" s="66"/>
    </row>
    <row r="530" spans="1:8" x14ac:dyDescent="0.2">
      <c r="A530" s="66">
        <f t="shared" si="8"/>
        <v>505</v>
      </c>
      <c r="B530" s="67"/>
      <c r="C530" s="72"/>
      <c r="D530" s="67"/>
      <c r="E530" s="67"/>
      <c r="F530" s="67"/>
      <c r="G530" s="66"/>
      <c r="H530" s="66"/>
    </row>
    <row r="531" spans="1:8" x14ac:dyDescent="0.2">
      <c r="A531" s="66">
        <f t="shared" si="8"/>
        <v>506</v>
      </c>
      <c r="B531" s="67"/>
      <c r="C531" s="72"/>
      <c r="D531" s="67"/>
      <c r="E531" s="67"/>
      <c r="F531" s="67"/>
      <c r="G531" s="66"/>
      <c r="H531" s="66"/>
    </row>
    <row r="532" spans="1:8" x14ac:dyDescent="0.2">
      <c r="A532" s="66">
        <f t="shared" si="8"/>
        <v>507</v>
      </c>
      <c r="B532" s="67"/>
      <c r="C532" s="72"/>
      <c r="D532" s="67"/>
      <c r="E532" s="67"/>
      <c r="F532" s="67"/>
      <c r="G532" s="66"/>
      <c r="H532" s="66"/>
    </row>
    <row r="533" spans="1:8" x14ac:dyDescent="0.2">
      <c r="A533" s="66">
        <f t="shared" si="8"/>
        <v>508</v>
      </c>
      <c r="B533" s="67"/>
      <c r="C533" s="72"/>
      <c r="D533" s="67"/>
      <c r="E533" s="67"/>
      <c r="F533" s="67"/>
      <c r="G533" s="66"/>
      <c r="H533" s="66"/>
    </row>
    <row r="534" spans="1:8" x14ac:dyDescent="0.2">
      <c r="A534" s="66">
        <f t="shared" si="8"/>
        <v>509</v>
      </c>
      <c r="B534" s="67"/>
      <c r="C534" s="72"/>
      <c r="D534" s="67"/>
      <c r="E534" s="67"/>
      <c r="F534" s="67"/>
      <c r="G534" s="66"/>
      <c r="H534" s="66"/>
    </row>
    <row r="535" spans="1:8" x14ac:dyDescent="0.2">
      <c r="A535" s="66">
        <f t="shared" si="8"/>
        <v>510</v>
      </c>
      <c r="B535" s="67"/>
      <c r="C535" s="72"/>
      <c r="D535" s="67"/>
      <c r="E535" s="67"/>
      <c r="F535" s="67"/>
      <c r="G535" s="66"/>
      <c r="H535" s="66"/>
    </row>
    <row r="536" spans="1:8" x14ac:dyDescent="0.2">
      <c r="A536" s="66">
        <f t="shared" si="8"/>
        <v>511</v>
      </c>
      <c r="B536" s="67"/>
      <c r="C536" s="72"/>
      <c r="D536" s="67"/>
      <c r="E536" s="67"/>
      <c r="F536" s="67"/>
      <c r="G536" s="66"/>
      <c r="H536" s="66"/>
    </row>
    <row r="537" spans="1:8" x14ac:dyDescent="0.2">
      <c r="A537" s="66">
        <f t="shared" si="8"/>
        <v>512</v>
      </c>
      <c r="B537" s="67"/>
      <c r="C537" s="72"/>
      <c r="D537" s="67"/>
      <c r="E537" s="67"/>
      <c r="F537" s="67"/>
      <c r="G537" s="66"/>
      <c r="H537" s="66"/>
    </row>
    <row r="538" spans="1:8" x14ac:dyDescent="0.2">
      <c r="A538" s="66">
        <f t="shared" si="8"/>
        <v>513</v>
      </c>
      <c r="B538" s="67"/>
      <c r="C538" s="72"/>
      <c r="D538" s="67"/>
      <c r="E538" s="67"/>
      <c r="F538" s="67"/>
      <c r="G538" s="66"/>
      <c r="H538" s="66"/>
    </row>
    <row r="539" spans="1:8" x14ac:dyDescent="0.2">
      <c r="A539" s="66">
        <f t="shared" ref="A539:A602" si="9">_stt</f>
        <v>514</v>
      </c>
      <c r="B539" s="67"/>
      <c r="C539" s="72"/>
      <c r="D539" s="67"/>
      <c r="E539" s="67"/>
      <c r="F539" s="67"/>
      <c r="G539" s="66"/>
      <c r="H539" s="66"/>
    </row>
    <row r="540" spans="1:8" x14ac:dyDescent="0.2">
      <c r="A540" s="66">
        <f t="shared" si="9"/>
        <v>515</v>
      </c>
      <c r="B540" s="67"/>
      <c r="C540" s="72"/>
      <c r="D540" s="67"/>
      <c r="E540" s="67"/>
      <c r="F540" s="67"/>
      <c r="G540" s="66"/>
      <c r="H540" s="66"/>
    </row>
    <row r="541" spans="1:8" x14ac:dyDescent="0.2">
      <c r="A541" s="66">
        <f t="shared" si="9"/>
        <v>516</v>
      </c>
      <c r="B541" s="67"/>
      <c r="C541" s="72"/>
      <c r="D541" s="67"/>
      <c r="E541" s="67"/>
      <c r="F541" s="67"/>
      <c r="G541" s="66"/>
      <c r="H541" s="66"/>
    </row>
    <row r="542" spans="1:8" x14ac:dyDescent="0.2">
      <c r="A542" s="66">
        <f t="shared" si="9"/>
        <v>517</v>
      </c>
      <c r="B542" s="67"/>
      <c r="C542" s="72"/>
      <c r="D542" s="67"/>
      <c r="E542" s="67"/>
      <c r="F542" s="67"/>
      <c r="G542" s="66"/>
      <c r="H542" s="66"/>
    </row>
    <row r="543" spans="1:8" x14ac:dyDescent="0.2">
      <c r="A543" s="66">
        <f t="shared" si="9"/>
        <v>518</v>
      </c>
      <c r="B543" s="67"/>
      <c r="C543" s="72"/>
      <c r="D543" s="67"/>
      <c r="E543" s="67"/>
      <c r="F543" s="67"/>
      <c r="G543" s="66"/>
      <c r="H543" s="66"/>
    </row>
    <row r="544" spans="1:8" x14ac:dyDescent="0.2">
      <c r="A544" s="66">
        <f t="shared" si="9"/>
        <v>519</v>
      </c>
      <c r="B544" s="67"/>
      <c r="C544" s="72"/>
      <c r="D544" s="67"/>
      <c r="E544" s="67"/>
      <c r="F544" s="67"/>
      <c r="G544" s="66"/>
      <c r="H544" s="66"/>
    </row>
    <row r="545" spans="1:8" x14ac:dyDescent="0.2">
      <c r="A545" s="66">
        <f t="shared" si="9"/>
        <v>520</v>
      </c>
      <c r="B545" s="67"/>
      <c r="C545" s="72"/>
      <c r="D545" s="67"/>
      <c r="E545" s="67"/>
      <c r="F545" s="67"/>
      <c r="G545" s="66"/>
      <c r="H545" s="66"/>
    </row>
    <row r="546" spans="1:8" x14ac:dyDescent="0.2">
      <c r="A546" s="66">
        <f t="shared" si="9"/>
        <v>521</v>
      </c>
      <c r="B546" s="67"/>
      <c r="C546" s="72"/>
      <c r="D546" s="67"/>
      <c r="E546" s="67"/>
      <c r="F546" s="67"/>
      <c r="G546" s="66"/>
      <c r="H546" s="66"/>
    </row>
    <row r="547" spans="1:8" x14ac:dyDescent="0.2">
      <c r="A547" s="66">
        <f t="shared" si="9"/>
        <v>522</v>
      </c>
      <c r="B547" s="67"/>
      <c r="C547" s="72"/>
      <c r="D547" s="67"/>
      <c r="E547" s="67"/>
      <c r="F547" s="67"/>
      <c r="G547" s="66"/>
      <c r="H547" s="66"/>
    </row>
    <row r="548" spans="1:8" x14ac:dyDescent="0.2">
      <c r="A548" s="66">
        <f t="shared" si="9"/>
        <v>523</v>
      </c>
      <c r="B548" s="67"/>
      <c r="C548" s="72"/>
      <c r="D548" s="67"/>
      <c r="E548" s="67"/>
      <c r="F548" s="67"/>
      <c r="G548" s="66"/>
      <c r="H548" s="66"/>
    </row>
    <row r="549" spans="1:8" x14ac:dyDescent="0.2">
      <c r="A549" s="66">
        <f t="shared" si="9"/>
        <v>524</v>
      </c>
      <c r="B549" s="67"/>
      <c r="C549" s="72"/>
      <c r="D549" s="67"/>
      <c r="E549" s="67"/>
      <c r="F549" s="67"/>
      <c r="G549" s="66"/>
      <c r="H549" s="66"/>
    </row>
    <row r="550" spans="1:8" x14ac:dyDescent="0.2">
      <c r="A550" s="66">
        <f t="shared" si="9"/>
        <v>525</v>
      </c>
      <c r="B550" s="67"/>
      <c r="C550" s="72"/>
      <c r="D550" s="67"/>
      <c r="E550" s="67"/>
      <c r="F550" s="67"/>
      <c r="G550" s="66"/>
      <c r="H550" s="66"/>
    </row>
    <row r="551" spans="1:8" x14ac:dyDescent="0.2">
      <c r="A551" s="66">
        <f t="shared" si="9"/>
        <v>526</v>
      </c>
      <c r="B551" s="67"/>
      <c r="C551" s="72"/>
      <c r="D551" s="67"/>
      <c r="E551" s="67"/>
      <c r="F551" s="67"/>
      <c r="G551" s="66"/>
      <c r="H551" s="66"/>
    </row>
    <row r="552" spans="1:8" x14ac:dyDescent="0.2">
      <c r="A552" s="66">
        <f t="shared" si="9"/>
        <v>527</v>
      </c>
      <c r="B552" s="67"/>
      <c r="C552" s="72"/>
      <c r="D552" s="67"/>
      <c r="E552" s="67"/>
      <c r="F552" s="67"/>
      <c r="G552" s="66"/>
      <c r="H552" s="66"/>
    </row>
    <row r="553" spans="1:8" x14ac:dyDescent="0.2">
      <c r="A553" s="66">
        <f t="shared" si="9"/>
        <v>528</v>
      </c>
      <c r="B553" s="67"/>
      <c r="C553" s="72"/>
      <c r="D553" s="67"/>
      <c r="E553" s="67"/>
      <c r="F553" s="67"/>
      <c r="G553" s="66"/>
      <c r="H553" s="66"/>
    </row>
    <row r="554" spans="1:8" x14ac:dyDescent="0.2">
      <c r="A554" s="66">
        <f t="shared" si="9"/>
        <v>529</v>
      </c>
      <c r="B554" s="67"/>
      <c r="C554" s="72"/>
      <c r="D554" s="67"/>
      <c r="E554" s="67"/>
      <c r="F554" s="67"/>
      <c r="G554" s="66"/>
      <c r="H554" s="66"/>
    </row>
    <row r="555" spans="1:8" x14ac:dyDescent="0.2">
      <c r="A555" s="66">
        <f t="shared" si="9"/>
        <v>530</v>
      </c>
      <c r="B555" s="67"/>
      <c r="C555" s="72"/>
      <c r="D555" s="67"/>
      <c r="E555" s="67"/>
      <c r="F555" s="67"/>
      <c r="G555" s="66"/>
      <c r="H555" s="66"/>
    </row>
    <row r="556" spans="1:8" x14ac:dyDescent="0.2">
      <c r="A556" s="66">
        <f t="shared" si="9"/>
        <v>531</v>
      </c>
      <c r="B556" s="67"/>
      <c r="C556" s="72"/>
      <c r="D556" s="67"/>
      <c r="E556" s="67"/>
      <c r="F556" s="67"/>
      <c r="G556" s="66"/>
      <c r="H556" s="66"/>
    </row>
    <row r="557" spans="1:8" x14ac:dyDescent="0.2">
      <c r="A557" s="66">
        <f t="shared" si="9"/>
        <v>532</v>
      </c>
      <c r="B557" s="67"/>
      <c r="C557" s="72"/>
      <c r="D557" s="67"/>
      <c r="E557" s="67"/>
      <c r="F557" s="67"/>
      <c r="G557" s="66"/>
      <c r="H557" s="66"/>
    </row>
    <row r="558" spans="1:8" x14ac:dyDescent="0.2">
      <c r="A558" s="66">
        <f t="shared" si="9"/>
        <v>533</v>
      </c>
      <c r="B558" s="67"/>
      <c r="C558" s="72"/>
      <c r="D558" s="67"/>
      <c r="E558" s="67"/>
      <c r="F558" s="67"/>
      <c r="G558" s="66"/>
      <c r="H558" s="66"/>
    </row>
    <row r="559" spans="1:8" x14ac:dyDescent="0.2">
      <c r="A559" s="66">
        <f t="shared" si="9"/>
        <v>534</v>
      </c>
      <c r="B559" s="67"/>
      <c r="C559" s="72"/>
      <c r="D559" s="67"/>
      <c r="E559" s="67"/>
      <c r="F559" s="67"/>
      <c r="G559" s="66"/>
      <c r="H559" s="66"/>
    </row>
    <row r="560" spans="1:8" x14ac:dyDescent="0.2">
      <c r="A560" s="66">
        <f t="shared" si="9"/>
        <v>535</v>
      </c>
      <c r="B560" s="67"/>
      <c r="C560" s="72"/>
      <c r="D560" s="67"/>
      <c r="E560" s="67"/>
      <c r="F560" s="67"/>
      <c r="G560" s="66"/>
      <c r="H560" s="66"/>
    </row>
    <row r="561" spans="1:8" x14ac:dyDescent="0.2">
      <c r="A561" s="66">
        <f t="shared" si="9"/>
        <v>536</v>
      </c>
      <c r="B561" s="67"/>
      <c r="C561" s="72"/>
      <c r="D561" s="67"/>
      <c r="E561" s="67"/>
      <c r="F561" s="67"/>
      <c r="G561" s="66"/>
      <c r="H561" s="66"/>
    </row>
    <row r="562" spans="1:8" x14ac:dyDescent="0.2">
      <c r="A562" s="66">
        <f t="shared" si="9"/>
        <v>537</v>
      </c>
      <c r="B562" s="67"/>
      <c r="C562" s="72"/>
      <c r="D562" s="67"/>
      <c r="E562" s="67"/>
      <c r="F562" s="67"/>
      <c r="G562" s="66"/>
      <c r="H562" s="66"/>
    </row>
    <row r="563" spans="1:8" x14ac:dyDescent="0.2">
      <c r="A563" s="66">
        <f t="shared" si="9"/>
        <v>538</v>
      </c>
      <c r="B563" s="67"/>
      <c r="C563" s="72"/>
      <c r="D563" s="67"/>
      <c r="E563" s="67"/>
      <c r="F563" s="67"/>
      <c r="G563" s="66"/>
      <c r="H563" s="66"/>
    </row>
    <row r="564" spans="1:8" x14ac:dyDescent="0.2">
      <c r="A564" s="66">
        <f t="shared" si="9"/>
        <v>539</v>
      </c>
      <c r="B564" s="67"/>
      <c r="C564" s="72"/>
      <c r="D564" s="67"/>
      <c r="E564" s="67"/>
      <c r="F564" s="67"/>
      <c r="G564" s="66"/>
      <c r="H564" s="66"/>
    </row>
    <row r="565" spans="1:8" x14ac:dyDescent="0.2">
      <c r="A565" s="66">
        <f t="shared" si="9"/>
        <v>540</v>
      </c>
      <c r="B565" s="67"/>
      <c r="C565" s="72"/>
      <c r="D565" s="67"/>
      <c r="E565" s="67"/>
      <c r="F565" s="67"/>
      <c r="G565" s="66"/>
      <c r="H565" s="66"/>
    </row>
    <row r="566" spans="1:8" x14ac:dyDescent="0.2">
      <c r="A566" s="66">
        <f t="shared" si="9"/>
        <v>541</v>
      </c>
      <c r="B566" s="67"/>
      <c r="C566" s="72"/>
      <c r="D566" s="67"/>
      <c r="E566" s="67"/>
      <c r="F566" s="67"/>
      <c r="G566" s="66"/>
      <c r="H566" s="66"/>
    </row>
    <row r="567" spans="1:8" x14ac:dyDescent="0.2">
      <c r="A567" s="66">
        <f t="shared" si="9"/>
        <v>542</v>
      </c>
      <c r="B567" s="67"/>
      <c r="C567" s="72"/>
      <c r="D567" s="67"/>
      <c r="E567" s="67"/>
      <c r="F567" s="67"/>
      <c r="G567" s="66"/>
      <c r="H567" s="66"/>
    </row>
    <row r="568" spans="1:8" x14ac:dyDescent="0.2">
      <c r="A568" s="66">
        <f t="shared" si="9"/>
        <v>543</v>
      </c>
      <c r="B568" s="67"/>
      <c r="C568" s="72"/>
      <c r="D568" s="67"/>
      <c r="E568" s="67"/>
      <c r="F568" s="67"/>
      <c r="G568" s="66"/>
      <c r="H568" s="66"/>
    </row>
    <row r="569" spans="1:8" x14ac:dyDescent="0.2">
      <c r="A569" s="66">
        <f t="shared" si="9"/>
        <v>544</v>
      </c>
      <c r="B569" s="67"/>
      <c r="C569" s="72"/>
      <c r="D569" s="67"/>
      <c r="E569" s="67"/>
      <c r="F569" s="67"/>
      <c r="G569" s="66"/>
      <c r="H569" s="66"/>
    </row>
    <row r="570" spans="1:8" x14ac:dyDescent="0.2">
      <c r="A570" s="66">
        <f t="shared" si="9"/>
        <v>545</v>
      </c>
      <c r="B570" s="67"/>
      <c r="C570" s="72"/>
      <c r="D570" s="67"/>
      <c r="E570" s="67"/>
      <c r="F570" s="67"/>
      <c r="G570" s="66"/>
      <c r="H570" s="66"/>
    </row>
    <row r="571" spans="1:8" x14ac:dyDescent="0.2">
      <c r="A571" s="66">
        <f t="shared" si="9"/>
        <v>546</v>
      </c>
      <c r="B571" s="67"/>
      <c r="C571" s="72"/>
      <c r="D571" s="67"/>
      <c r="E571" s="67"/>
      <c r="F571" s="67"/>
      <c r="G571" s="66"/>
      <c r="H571" s="66"/>
    </row>
    <row r="572" spans="1:8" x14ac:dyDescent="0.2">
      <c r="A572" s="66">
        <f t="shared" si="9"/>
        <v>547</v>
      </c>
      <c r="B572" s="67"/>
      <c r="C572" s="72"/>
      <c r="D572" s="67"/>
      <c r="E572" s="67"/>
      <c r="F572" s="67"/>
      <c r="G572" s="66"/>
      <c r="H572" s="66"/>
    </row>
    <row r="573" spans="1:8" x14ac:dyDescent="0.2">
      <c r="A573" s="66">
        <f t="shared" si="9"/>
        <v>548</v>
      </c>
      <c r="B573" s="67"/>
      <c r="C573" s="72"/>
      <c r="D573" s="67"/>
      <c r="E573" s="67"/>
      <c r="F573" s="67"/>
      <c r="G573" s="66"/>
      <c r="H573" s="66"/>
    </row>
    <row r="574" spans="1:8" x14ac:dyDescent="0.2">
      <c r="A574" s="66">
        <f t="shared" si="9"/>
        <v>549</v>
      </c>
      <c r="B574" s="67"/>
      <c r="C574" s="72"/>
      <c r="D574" s="67"/>
      <c r="E574" s="67"/>
      <c r="F574" s="67"/>
      <c r="G574" s="66"/>
      <c r="H574" s="66"/>
    </row>
    <row r="575" spans="1:8" x14ac:dyDescent="0.2">
      <c r="A575" s="66">
        <f t="shared" si="9"/>
        <v>550</v>
      </c>
      <c r="B575" s="67"/>
      <c r="C575" s="72"/>
      <c r="D575" s="67"/>
      <c r="E575" s="67"/>
      <c r="F575" s="67"/>
      <c r="G575" s="66"/>
      <c r="H575" s="66"/>
    </row>
    <row r="576" spans="1:8" x14ac:dyDescent="0.2">
      <c r="A576" s="66">
        <f t="shared" si="9"/>
        <v>551</v>
      </c>
      <c r="B576" s="67"/>
      <c r="C576" s="72"/>
      <c r="D576" s="67"/>
      <c r="E576" s="67"/>
      <c r="F576" s="67"/>
      <c r="G576" s="66"/>
      <c r="H576" s="66"/>
    </row>
    <row r="577" spans="1:8" x14ac:dyDescent="0.2">
      <c r="A577" s="66">
        <f t="shared" si="9"/>
        <v>552</v>
      </c>
      <c r="B577" s="67"/>
      <c r="C577" s="72"/>
      <c r="D577" s="67"/>
      <c r="E577" s="67"/>
      <c r="F577" s="67"/>
      <c r="G577" s="66"/>
      <c r="H577" s="66"/>
    </row>
    <row r="578" spans="1:8" x14ac:dyDescent="0.2">
      <c r="A578" s="66">
        <f t="shared" si="9"/>
        <v>553</v>
      </c>
      <c r="B578" s="67"/>
      <c r="C578" s="72"/>
      <c r="D578" s="67"/>
      <c r="E578" s="67"/>
      <c r="F578" s="67"/>
      <c r="G578" s="66"/>
      <c r="H578" s="66"/>
    </row>
    <row r="579" spans="1:8" x14ac:dyDescent="0.2">
      <c r="A579" s="66">
        <f t="shared" si="9"/>
        <v>554</v>
      </c>
      <c r="B579" s="67"/>
      <c r="C579" s="72"/>
      <c r="D579" s="67"/>
      <c r="E579" s="67"/>
      <c r="F579" s="67"/>
      <c r="G579" s="66"/>
      <c r="H579" s="66"/>
    </row>
    <row r="580" spans="1:8" x14ac:dyDescent="0.2">
      <c r="A580" s="66">
        <f t="shared" si="9"/>
        <v>555</v>
      </c>
      <c r="B580" s="67"/>
      <c r="C580" s="72"/>
      <c r="D580" s="67"/>
      <c r="E580" s="67"/>
      <c r="F580" s="67"/>
      <c r="G580" s="66"/>
      <c r="H580" s="66"/>
    </row>
    <row r="581" spans="1:8" x14ac:dyDescent="0.2">
      <c r="A581" s="66">
        <f t="shared" si="9"/>
        <v>556</v>
      </c>
      <c r="B581" s="67"/>
      <c r="C581" s="72"/>
      <c r="D581" s="67"/>
      <c r="E581" s="67"/>
      <c r="F581" s="67"/>
      <c r="G581" s="66"/>
      <c r="H581" s="66"/>
    </row>
    <row r="582" spans="1:8" x14ac:dyDescent="0.2">
      <c r="A582" s="66">
        <f t="shared" si="9"/>
        <v>557</v>
      </c>
      <c r="B582" s="67"/>
      <c r="C582" s="72"/>
      <c r="D582" s="67"/>
      <c r="E582" s="67"/>
      <c r="F582" s="67"/>
      <c r="G582" s="66"/>
      <c r="H582" s="66"/>
    </row>
    <row r="583" spans="1:8" x14ac:dyDescent="0.2">
      <c r="A583" s="66">
        <f t="shared" si="9"/>
        <v>558</v>
      </c>
      <c r="B583" s="67"/>
      <c r="C583" s="72"/>
      <c r="D583" s="67"/>
      <c r="E583" s="67"/>
      <c r="F583" s="67"/>
      <c r="G583" s="66"/>
      <c r="H583" s="66"/>
    </row>
    <row r="584" spans="1:8" x14ac:dyDescent="0.2">
      <c r="A584" s="66">
        <f t="shared" si="9"/>
        <v>559</v>
      </c>
      <c r="B584" s="67"/>
      <c r="C584" s="72"/>
      <c r="D584" s="67"/>
      <c r="E584" s="67"/>
      <c r="F584" s="67"/>
      <c r="G584" s="66"/>
      <c r="H584" s="66"/>
    </row>
    <row r="585" spans="1:8" x14ac:dyDescent="0.2">
      <c r="A585" s="66">
        <f t="shared" si="9"/>
        <v>560</v>
      </c>
      <c r="B585" s="67"/>
      <c r="C585" s="72"/>
      <c r="D585" s="67"/>
      <c r="E585" s="67"/>
      <c r="F585" s="67"/>
      <c r="G585" s="66"/>
      <c r="H585" s="66"/>
    </row>
    <row r="586" spans="1:8" x14ac:dyDescent="0.2">
      <c r="A586" s="66">
        <f t="shared" si="9"/>
        <v>561</v>
      </c>
      <c r="B586" s="67"/>
      <c r="C586" s="72"/>
      <c r="D586" s="67"/>
      <c r="E586" s="67"/>
      <c r="F586" s="67"/>
      <c r="G586" s="66"/>
      <c r="H586" s="66"/>
    </row>
    <row r="587" spans="1:8" x14ac:dyDescent="0.2">
      <c r="A587" s="66">
        <f t="shared" si="9"/>
        <v>562</v>
      </c>
      <c r="B587" s="67"/>
      <c r="C587" s="72"/>
      <c r="D587" s="67"/>
      <c r="E587" s="67"/>
      <c r="F587" s="67"/>
      <c r="G587" s="66"/>
      <c r="H587" s="66"/>
    </row>
    <row r="588" spans="1:8" x14ac:dyDescent="0.2">
      <c r="A588" s="66">
        <f t="shared" si="9"/>
        <v>563</v>
      </c>
      <c r="B588" s="67"/>
      <c r="C588" s="72"/>
      <c r="D588" s="67"/>
      <c r="E588" s="67"/>
      <c r="F588" s="67"/>
      <c r="G588" s="66"/>
      <c r="H588" s="66"/>
    </row>
    <row r="589" spans="1:8" x14ac:dyDescent="0.2">
      <c r="A589" s="66">
        <f t="shared" si="9"/>
        <v>564</v>
      </c>
      <c r="B589" s="67"/>
      <c r="C589" s="72"/>
      <c r="D589" s="67"/>
      <c r="E589" s="67"/>
      <c r="F589" s="67"/>
      <c r="G589" s="66"/>
      <c r="H589" s="66"/>
    </row>
    <row r="590" spans="1:8" x14ac:dyDescent="0.2">
      <c r="A590" s="66">
        <f t="shared" si="9"/>
        <v>565</v>
      </c>
      <c r="B590" s="67"/>
      <c r="C590" s="72"/>
      <c r="D590" s="67"/>
      <c r="E590" s="67"/>
      <c r="F590" s="67"/>
      <c r="G590" s="66"/>
      <c r="H590" s="66"/>
    </row>
    <row r="591" spans="1:8" x14ac:dyDescent="0.2">
      <c r="A591" s="66">
        <f t="shared" si="9"/>
        <v>566</v>
      </c>
      <c r="B591" s="67"/>
      <c r="C591" s="72"/>
      <c r="D591" s="67"/>
      <c r="E591" s="67"/>
      <c r="F591" s="67"/>
      <c r="G591" s="66"/>
      <c r="H591" s="66"/>
    </row>
    <row r="592" spans="1:8" x14ac:dyDescent="0.2">
      <c r="A592" s="66">
        <f t="shared" si="9"/>
        <v>567</v>
      </c>
      <c r="B592" s="67"/>
      <c r="C592" s="72"/>
      <c r="D592" s="67"/>
      <c r="E592" s="67"/>
      <c r="F592" s="67"/>
      <c r="G592" s="66"/>
      <c r="H592" s="66"/>
    </row>
    <row r="593" spans="1:8" x14ac:dyDescent="0.2">
      <c r="A593" s="66">
        <f t="shared" si="9"/>
        <v>568</v>
      </c>
      <c r="B593" s="67"/>
      <c r="C593" s="72"/>
      <c r="D593" s="67"/>
      <c r="E593" s="67"/>
      <c r="F593" s="67"/>
      <c r="G593" s="66"/>
      <c r="H593" s="66"/>
    </row>
    <row r="594" spans="1:8" x14ac:dyDescent="0.2">
      <c r="A594" s="66">
        <f t="shared" si="9"/>
        <v>569</v>
      </c>
      <c r="B594" s="67"/>
      <c r="C594" s="72"/>
      <c r="D594" s="67"/>
      <c r="E594" s="67"/>
      <c r="F594" s="67"/>
      <c r="G594" s="66"/>
      <c r="H594" s="66"/>
    </row>
    <row r="595" spans="1:8" x14ac:dyDescent="0.2">
      <c r="A595" s="66">
        <f t="shared" si="9"/>
        <v>570</v>
      </c>
      <c r="B595" s="67"/>
      <c r="C595" s="72"/>
      <c r="D595" s="67"/>
      <c r="E595" s="67"/>
      <c r="F595" s="67"/>
      <c r="G595" s="66"/>
      <c r="H595" s="66"/>
    </row>
    <row r="596" spans="1:8" x14ac:dyDescent="0.2">
      <c r="A596" s="66">
        <f t="shared" si="9"/>
        <v>571</v>
      </c>
      <c r="B596" s="67"/>
      <c r="C596" s="72"/>
      <c r="D596" s="67"/>
      <c r="E596" s="67"/>
      <c r="F596" s="67"/>
      <c r="G596" s="66"/>
      <c r="H596" s="66"/>
    </row>
    <row r="597" spans="1:8" x14ac:dyDescent="0.2">
      <c r="A597" s="66">
        <f t="shared" si="9"/>
        <v>572</v>
      </c>
      <c r="B597" s="67"/>
      <c r="C597" s="72"/>
      <c r="D597" s="67"/>
      <c r="E597" s="67"/>
      <c r="F597" s="67"/>
      <c r="G597" s="66"/>
      <c r="H597" s="66"/>
    </row>
    <row r="598" spans="1:8" x14ac:dyDescent="0.2">
      <c r="A598" s="66">
        <f t="shared" si="9"/>
        <v>573</v>
      </c>
      <c r="B598" s="67"/>
      <c r="C598" s="72"/>
      <c r="D598" s="67"/>
      <c r="E598" s="67"/>
      <c r="F598" s="67"/>
      <c r="G598" s="66"/>
      <c r="H598" s="66"/>
    </row>
    <row r="599" spans="1:8" x14ac:dyDescent="0.2">
      <c r="A599" s="66">
        <f t="shared" si="9"/>
        <v>574</v>
      </c>
      <c r="B599" s="67"/>
      <c r="C599" s="72"/>
      <c r="D599" s="67"/>
      <c r="E599" s="67"/>
      <c r="F599" s="67"/>
      <c r="G599" s="66"/>
      <c r="H599" s="66"/>
    </row>
    <row r="600" spans="1:8" x14ac:dyDescent="0.2">
      <c r="A600" s="66">
        <f t="shared" si="9"/>
        <v>575</v>
      </c>
      <c r="B600" s="67"/>
      <c r="C600" s="72"/>
      <c r="D600" s="67"/>
      <c r="E600" s="67"/>
      <c r="F600" s="67"/>
      <c r="G600" s="66"/>
      <c r="H600" s="66"/>
    </row>
    <row r="601" spans="1:8" x14ac:dyDescent="0.2">
      <c r="A601" s="66">
        <f t="shared" si="9"/>
        <v>576</v>
      </c>
      <c r="B601" s="67"/>
      <c r="C601" s="72"/>
      <c r="D601" s="67"/>
      <c r="E601" s="67"/>
      <c r="F601" s="67"/>
      <c r="G601" s="66"/>
      <c r="H601" s="66"/>
    </row>
    <row r="602" spans="1:8" x14ac:dyDescent="0.2">
      <c r="A602" s="66">
        <f t="shared" si="9"/>
        <v>577</v>
      </c>
      <c r="B602" s="67"/>
      <c r="C602" s="72"/>
      <c r="D602" s="67"/>
      <c r="E602" s="67"/>
      <c r="F602" s="67"/>
      <c r="G602" s="66"/>
      <c r="H602" s="66"/>
    </row>
    <row r="603" spans="1:8" x14ac:dyDescent="0.2">
      <c r="A603" s="66">
        <f t="shared" ref="A603:A633" si="10">_stt</f>
        <v>578</v>
      </c>
      <c r="B603" s="67"/>
      <c r="C603" s="72"/>
      <c r="D603" s="67"/>
      <c r="E603" s="67"/>
      <c r="F603" s="67"/>
      <c r="G603" s="66"/>
      <c r="H603" s="66"/>
    </row>
    <row r="604" spans="1:8" x14ac:dyDescent="0.2">
      <c r="A604" s="66">
        <f t="shared" si="10"/>
        <v>579</v>
      </c>
      <c r="B604" s="67"/>
      <c r="C604" s="72"/>
      <c r="D604" s="67"/>
      <c r="E604" s="67"/>
      <c r="F604" s="67"/>
      <c r="G604" s="66"/>
      <c r="H604" s="66"/>
    </row>
    <row r="605" spans="1:8" x14ac:dyDescent="0.2">
      <c r="A605" s="66">
        <f t="shared" si="10"/>
        <v>580</v>
      </c>
      <c r="B605" s="67"/>
      <c r="C605" s="72"/>
      <c r="D605" s="67"/>
      <c r="E605" s="67"/>
      <c r="F605" s="67"/>
      <c r="G605" s="66"/>
      <c r="H605" s="66"/>
    </row>
    <row r="606" spans="1:8" x14ac:dyDescent="0.2">
      <c r="A606" s="66">
        <f t="shared" si="10"/>
        <v>581</v>
      </c>
      <c r="B606" s="67"/>
      <c r="C606" s="72"/>
      <c r="D606" s="67"/>
      <c r="E606" s="67"/>
      <c r="F606" s="67"/>
      <c r="G606" s="66"/>
      <c r="H606" s="66"/>
    </row>
    <row r="607" spans="1:8" x14ac:dyDescent="0.2">
      <c r="A607" s="66">
        <f t="shared" si="10"/>
        <v>582</v>
      </c>
      <c r="B607" s="67"/>
      <c r="C607" s="72"/>
      <c r="D607" s="67"/>
      <c r="E607" s="67"/>
      <c r="F607" s="67"/>
      <c r="G607" s="66"/>
      <c r="H607" s="66"/>
    </row>
    <row r="608" spans="1:8" x14ac:dyDescent="0.2">
      <c r="A608" s="66">
        <f t="shared" si="10"/>
        <v>583</v>
      </c>
      <c r="B608" s="67"/>
      <c r="C608" s="72"/>
      <c r="D608" s="67"/>
      <c r="E608" s="67"/>
      <c r="F608" s="67"/>
      <c r="G608" s="66"/>
      <c r="H608" s="66"/>
    </row>
    <row r="609" spans="1:8" x14ac:dyDescent="0.2">
      <c r="A609" s="66">
        <f t="shared" si="10"/>
        <v>584</v>
      </c>
      <c r="B609" s="67"/>
      <c r="C609" s="72"/>
      <c r="D609" s="67"/>
      <c r="E609" s="67"/>
      <c r="F609" s="67"/>
      <c r="G609" s="66"/>
      <c r="H609" s="66"/>
    </row>
    <row r="610" spans="1:8" x14ac:dyDescent="0.2">
      <c r="A610" s="66">
        <f t="shared" si="10"/>
        <v>585</v>
      </c>
      <c r="B610" s="67"/>
      <c r="C610" s="72"/>
      <c r="D610" s="67"/>
      <c r="E610" s="67"/>
      <c r="F610" s="67"/>
      <c r="G610" s="66"/>
      <c r="H610" s="66"/>
    </row>
    <row r="611" spans="1:8" x14ac:dyDescent="0.2">
      <c r="A611" s="66">
        <f t="shared" si="10"/>
        <v>586</v>
      </c>
      <c r="B611" s="67"/>
      <c r="C611" s="72"/>
      <c r="D611" s="67"/>
      <c r="E611" s="67"/>
      <c r="F611" s="67"/>
      <c r="G611" s="66"/>
      <c r="H611" s="66"/>
    </row>
    <row r="612" spans="1:8" x14ac:dyDescent="0.2">
      <c r="A612" s="66">
        <f t="shared" si="10"/>
        <v>587</v>
      </c>
      <c r="B612" s="67"/>
      <c r="C612" s="72"/>
      <c r="D612" s="67"/>
      <c r="E612" s="67"/>
      <c r="F612" s="67"/>
      <c r="G612" s="66"/>
      <c r="H612" s="66"/>
    </row>
    <row r="613" spans="1:8" x14ac:dyDescent="0.2">
      <c r="A613" s="66">
        <f t="shared" si="10"/>
        <v>588</v>
      </c>
      <c r="B613" s="67"/>
      <c r="C613" s="72"/>
      <c r="D613" s="67"/>
      <c r="E613" s="67"/>
      <c r="F613" s="67"/>
      <c r="G613" s="66"/>
      <c r="H613" s="66"/>
    </row>
    <row r="614" spans="1:8" x14ac:dyDescent="0.2">
      <c r="A614" s="66">
        <f t="shared" si="10"/>
        <v>589</v>
      </c>
      <c r="B614" s="67"/>
      <c r="C614" s="72"/>
      <c r="D614" s="67"/>
      <c r="E614" s="67"/>
      <c r="F614" s="67"/>
      <c r="G614" s="66"/>
      <c r="H614" s="66"/>
    </row>
    <row r="615" spans="1:8" x14ac:dyDescent="0.2">
      <c r="A615" s="66">
        <f t="shared" si="10"/>
        <v>590</v>
      </c>
      <c r="B615" s="67"/>
      <c r="C615" s="72"/>
      <c r="D615" s="67"/>
      <c r="E615" s="67"/>
      <c r="F615" s="67"/>
      <c r="G615" s="66"/>
      <c r="H615" s="66"/>
    </row>
    <row r="616" spans="1:8" x14ac:dyDescent="0.2">
      <c r="A616" s="66">
        <f t="shared" si="10"/>
        <v>591</v>
      </c>
      <c r="B616" s="67"/>
      <c r="C616" s="72"/>
      <c r="D616" s="67"/>
      <c r="E616" s="67"/>
      <c r="F616" s="67"/>
      <c r="G616" s="66"/>
      <c r="H616" s="66"/>
    </row>
    <row r="617" spans="1:8" x14ac:dyDescent="0.2">
      <c r="A617" s="66">
        <f t="shared" si="10"/>
        <v>592</v>
      </c>
      <c r="B617" s="67"/>
      <c r="C617" s="72"/>
      <c r="D617" s="67"/>
      <c r="E617" s="67"/>
      <c r="F617" s="67"/>
      <c r="G617" s="66"/>
      <c r="H617" s="66"/>
    </row>
    <row r="618" spans="1:8" x14ac:dyDescent="0.2">
      <c r="A618" s="66">
        <f t="shared" si="10"/>
        <v>593</v>
      </c>
      <c r="B618" s="67"/>
      <c r="C618" s="72"/>
      <c r="D618" s="67"/>
      <c r="E618" s="67"/>
      <c r="F618" s="67"/>
      <c r="G618" s="66"/>
      <c r="H618" s="66"/>
    </row>
    <row r="619" spans="1:8" x14ac:dyDescent="0.2">
      <c r="A619" s="66">
        <f t="shared" si="10"/>
        <v>594</v>
      </c>
      <c r="B619" s="67"/>
      <c r="C619" s="72"/>
      <c r="D619" s="67"/>
      <c r="E619" s="67"/>
      <c r="F619" s="67"/>
      <c r="G619" s="66"/>
      <c r="H619" s="66"/>
    </row>
    <row r="620" spans="1:8" x14ac:dyDescent="0.2">
      <c r="A620" s="66">
        <f t="shared" si="10"/>
        <v>595</v>
      </c>
      <c r="B620" s="67"/>
      <c r="C620" s="72"/>
      <c r="D620" s="67"/>
      <c r="E620" s="67"/>
      <c r="F620" s="67"/>
      <c r="G620" s="66"/>
      <c r="H620" s="66"/>
    </row>
    <row r="621" spans="1:8" x14ac:dyDescent="0.2">
      <c r="A621" s="66">
        <f t="shared" si="10"/>
        <v>596</v>
      </c>
      <c r="B621" s="67"/>
      <c r="C621" s="72"/>
      <c r="D621" s="67"/>
      <c r="E621" s="67"/>
      <c r="F621" s="67"/>
      <c r="G621" s="66"/>
      <c r="H621" s="66"/>
    </row>
    <row r="622" spans="1:8" x14ac:dyDescent="0.2">
      <c r="A622" s="66">
        <f t="shared" si="10"/>
        <v>597</v>
      </c>
      <c r="B622" s="67"/>
      <c r="C622" s="72"/>
      <c r="D622" s="67"/>
      <c r="E622" s="67"/>
      <c r="F622" s="67"/>
      <c r="G622" s="66"/>
      <c r="H622" s="66"/>
    </row>
    <row r="623" spans="1:8" x14ac:dyDescent="0.2">
      <c r="A623" s="66">
        <f t="shared" si="10"/>
        <v>598</v>
      </c>
      <c r="B623" s="67"/>
      <c r="C623" s="72"/>
      <c r="D623" s="67"/>
      <c r="E623" s="67"/>
      <c r="F623" s="67"/>
      <c r="G623" s="66"/>
      <c r="H623" s="66"/>
    </row>
    <row r="624" spans="1:8" x14ac:dyDescent="0.2">
      <c r="A624" s="66">
        <f t="shared" si="10"/>
        <v>599</v>
      </c>
      <c r="B624" s="67"/>
      <c r="C624" s="72"/>
      <c r="D624" s="67"/>
      <c r="E624" s="67"/>
      <c r="F624" s="67"/>
      <c r="G624" s="66"/>
      <c r="H624" s="66"/>
    </row>
    <row r="625" spans="1:8" x14ac:dyDescent="0.2">
      <c r="A625" s="66">
        <f t="shared" si="10"/>
        <v>600</v>
      </c>
      <c r="B625" s="67"/>
      <c r="C625" s="72"/>
      <c r="D625" s="67"/>
      <c r="E625" s="67"/>
      <c r="F625" s="67"/>
      <c r="G625" s="66"/>
      <c r="H625" s="66"/>
    </row>
    <row r="626" spans="1:8" x14ac:dyDescent="0.2">
      <c r="A626" s="66">
        <f t="shared" si="10"/>
        <v>601</v>
      </c>
      <c r="B626" s="67"/>
      <c r="C626" s="72"/>
      <c r="D626" s="67"/>
      <c r="E626" s="67"/>
      <c r="F626" s="67"/>
      <c r="G626" s="66"/>
      <c r="H626" s="66"/>
    </row>
    <row r="627" spans="1:8" x14ac:dyDescent="0.2">
      <c r="A627" s="66">
        <f t="shared" si="10"/>
        <v>602</v>
      </c>
      <c r="B627" s="67"/>
      <c r="C627" s="72"/>
      <c r="D627" s="67"/>
      <c r="E627" s="67"/>
      <c r="F627" s="67"/>
      <c r="G627" s="66"/>
      <c r="H627" s="66"/>
    </row>
    <row r="628" spans="1:8" x14ac:dyDescent="0.2">
      <c r="A628" s="66">
        <f t="shared" si="10"/>
        <v>603</v>
      </c>
      <c r="B628" s="67"/>
      <c r="C628" s="72"/>
      <c r="D628" s="67"/>
      <c r="E628" s="67"/>
      <c r="F628" s="67"/>
      <c r="G628" s="66"/>
      <c r="H628" s="66"/>
    </row>
    <row r="629" spans="1:8" x14ac:dyDescent="0.2">
      <c r="A629" s="66">
        <f t="shared" si="10"/>
        <v>604</v>
      </c>
      <c r="B629" s="67"/>
      <c r="C629" s="72"/>
      <c r="D629" s="67"/>
      <c r="E629" s="67"/>
      <c r="F629" s="67"/>
      <c r="G629" s="66"/>
      <c r="H629" s="66"/>
    </row>
    <row r="630" spans="1:8" x14ac:dyDescent="0.2">
      <c r="A630" s="66">
        <f t="shared" si="10"/>
        <v>605</v>
      </c>
      <c r="B630" s="67"/>
      <c r="C630" s="72"/>
      <c r="D630" s="67"/>
      <c r="E630" s="67"/>
      <c r="F630" s="67"/>
      <c r="G630" s="66"/>
      <c r="H630" s="66"/>
    </row>
    <row r="631" spans="1:8" x14ac:dyDescent="0.2">
      <c r="A631" s="66">
        <f t="shared" si="10"/>
        <v>606</v>
      </c>
      <c r="B631" s="67"/>
      <c r="C631" s="72"/>
      <c r="D631" s="67"/>
      <c r="E631" s="67"/>
      <c r="F631" s="67"/>
      <c r="G631" s="66"/>
      <c r="H631" s="66"/>
    </row>
    <row r="632" spans="1:8" x14ac:dyDescent="0.2">
      <c r="A632" s="66">
        <f t="shared" si="10"/>
        <v>607</v>
      </c>
      <c r="B632" s="67"/>
      <c r="C632" s="72"/>
      <c r="D632" s="67"/>
      <c r="E632" s="67"/>
      <c r="F632" s="67"/>
      <c r="G632" s="66"/>
      <c r="H632" s="66"/>
    </row>
    <row r="633" spans="1:8" x14ac:dyDescent="0.2">
      <c r="A633" s="68">
        <f t="shared" si="10"/>
        <v>608</v>
      </c>
      <c r="B633" s="69"/>
      <c r="C633" s="73"/>
      <c r="D633" s="69"/>
      <c r="E633" s="69"/>
      <c r="F633" s="69"/>
      <c r="G633" s="68"/>
      <c r="H633" s="68"/>
    </row>
  </sheetData>
  <autoFilter ref="A6:H633"/>
  <sortState ref="A6:H633">
    <sortCondition ref="E6:E633"/>
  </sortState>
  <mergeCells count="2">
    <mergeCell ref="A2:H2"/>
    <mergeCell ref="A3:H3"/>
  </mergeCells>
  <printOptions horizontalCentered="1"/>
  <pageMargins left="0.39370078740157483" right="0.19685039370078741" top="0.39370078740157483" bottom="0.39370078740157483" header="0.31496062992125984" footer="0.31496062992125984"/>
  <pageSetup paperSize="9"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WVQ330"/>
  <sheetViews>
    <sheetView zoomScale="85" zoomScaleNormal="85" workbookViewId="0">
      <pane ySplit="4" topLeftCell="A5" activePane="bottomLeft" state="frozen"/>
      <selection pane="bottomLeft" activeCell="A152" sqref="A152:XFD152"/>
    </sheetView>
  </sheetViews>
  <sheetFormatPr defaultColWidth="10.28515625" defaultRowHeight="12.75" customHeight="1" x14ac:dyDescent="0.2"/>
  <cols>
    <col min="1" max="1" width="18" style="300" customWidth="1"/>
    <col min="2" max="2" width="9.85546875" style="300" customWidth="1"/>
    <col min="3" max="3" width="10" style="518" bestFit="1" customWidth="1"/>
    <col min="4" max="4" width="18.42578125" style="518" customWidth="1"/>
    <col min="5" max="5" width="49.28515625" style="518" customWidth="1"/>
    <col min="6" max="6" width="22.42578125" style="518" customWidth="1"/>
    <col min="7" max="7" width="3.42578125" style="518" customWidth="1"/>
    <col min="8" max="8" width="13.5703125" style="518" customWidth="1"/>
    <col min="9" max="9" width="8.7109375" style="518" customWidth="1"/>
    <col min="10" max="10" width="5.28515625" style="518" customWidth="1"/>
    <col min="11" max="11" width="4.42578125" style="518" customWidth="1"/>
    <col min="12" max="12" width="10.5703125" style="510" bestFit="1" customWidth="1"/>
    <col min="13" max="13" width="14.28515625" style="510" customWidth="1"/>
    <col min="14" max="14" width="10.7109375" style="300" bestFit="1" customWidth="1"/>
    <col min="15" max="15" width="4.85546875" style="341" customWidth="1"/>
    <col min="16" max="16" width="10.5703125" style="37" customWidth="1"/>
    <col min="17" max="17" width="9" style="37" customWidth="1"/>
    <col min="18" max="18" width="4.140625" style="37" customWidth="1"/>
    <col min="19" max="19" width="9.140625" style="37" customWidth="1"/>
    <col min="20" max="20" width="3.28515625" style="37" customWidth="1"/>
    <col min="21" max="21" width="5.140625" style="37" customWidth="1"/>
    <col min="22" max="257" width="10.28515625" style="37"/>
    <col min="258" max="258" width="4.42578125" style="37" customWidth="1"/>
    <col min="259" max="259" width="26.140625" style="37" bestFit="1" customWidth="1"/>
    <col min="260" max="260" width="57.28515625" style="37" customWidth="1"/>
    <col min="261" max="261" width="16.7109375" style="37" customWidth="1"/>
    <col min="262" max="262" width="17.5703125" style="37" bestFit="1" customWidth="1"/>
    <col min="263" max="263" width="17.7109375" style="37" customWidth="1"/>
    <col min="264" max="264" width="6.85546875" style="37" customWidth="1"/>
    <col min="265" max="265" width="7.42578125" style="37" customWidth="1"/>
    <col min="266" max="513" width="10.28515625" style="37"/>
    <col min="514" max="514" width="4.42578125" style="37" customWidth="1"/>
    <col min="515" max="515" width="26.140625" style="37" bestFit="1" customWidth="1"/>
    <col min="516" max="516" width="57.28515625" style="37" customWidth="1"/>
    <col min="517" max="517" width="16.7109375" style="37" customWidth="1"/>
    <col min="518" max="518" width="17.5703125" style="37" bestFit="1" customWidth="1"/>
    <col min="519" max="519" width="17.7109375" style="37" customWidth="1"/>
    <col min="520" max="520" width="6.85546875" style="37" customWidth="1"/>
    <col min="521" max="521" width="7.42578125" style="37" customWidth="1"/>
    <col min="522" max="769" width="10.28515625" style="37"/>
    <col min="770" max="770" width="4.42578125" style="37" customWidth="1"/>
    <col min="771" max="771" width="26.140625" style="37" bestFit="1" customWidth="1"/>
    <col min="772" max="772" width="57.28515625" style="37" customWidth="1"/>
    <col min="773" max="773" width="16.7109375" style="37" customWidth="1"/>
    <col min="774" max="774" width="17.5703125" style="37" bestFit="1" customWidth="1"/>
    <col min="775" max="775" width="17.7109375" style="37" customWidth="1"/>
    <col min="776" max="776" width="6.85546875" style="37" customWidth="1"/>
    <col min="777" max="777" width="7.42578125" style="37" customWidth="1"/>
    <col min="778" max="1025" width="10.28515625" style="37"/>
    <col min="1026" max="1026" width="4.42578125" style="37" customWidth="1"/>
    <col min="1027" max="1027" width="26.140625" style="37" bestFit="1" customWidth="1"/>
    <col min="1028" max="1028" width="57.28515625" style="37" customWidth="1"/>
    <col min="1029" max="1029" width="16.7109375" style="37" customWidth="1"/>
    <col min="1030" max="1030" width="17.5703125" style="37" bestFit="1" customWidth="1"/>
    <col min="1031" max="1031" width="17.7109375" style="37" customWidth="1"/>
    <col min="1032" max="1032" width="6.85546875" style="37" customWidth="1"/>
    <col min="1033" max="1033" width="7.42578125" style="37" customWidth="1"/>
    <col min="1034" max="1281" width="10.28515625" style="37"/>
    <col min="1282" max="1282" width="4.42578125" style="37" customWidth="1"/>
    <col min="1283" max="1283" width="26.140625" style="37" bestFit="1" customWidth="1"/>
    <col min="1284" max="1284" width="57.28515625" style="37" customWidth="1"/>
    <col min="1285" max="1285" width="16.7109375" style="37" customWidth="1"/>
    <col min="1286" max="1286" width="17.5703125" style="37" bestFit="1" customWidth="1"/>
    <col min="1287" max="1287" width="17.7109375" style="37" customWidth="1"/>
    <col min="1288" max="1288" width="6.85546875" style="37" customWidth="1"/>
    <col min="1289" max="1289" width="7.42578125" style="37" customWidth="1"/>
    <col min="1290" max="1537" width="10.28515625" style="37"/>
    <col min="1538" max="1538" width="4.42578125" style="37" customWidth="1"/>
    <col min="1539" max="1539" width="26.140625" style="37" bestFit="1" customWidth="1"/>
    <col min="1540" max="1540" width="57.28515625" style="37" customWidth="1"/>
    <col min="1541" max="1541" width="16.7109375" style="37" customWidth="1"/>
    <col min="1542" max="1542" width="17.5703125" style="37" bestFit="1" customWidth="1"/>
    <col min="1543" max="1543" width="17.7109375" style="37" customWidth="1"/>
    <col min="1544" max="1544" width="6.85546875" style="37" customWidth="1"/>
    <col min="1545" max="1545" width="7.42578125" style="37" customWidth="1"/>
    <col min="1546" max="1793" width="10.28515625" style="37"/>
    <col min="1794" max="1794" width="4.42578125" style="37" customWidth="1"/>
    <col min="1795" max="1795" width="26.140625" style="37" bestFit="1" customWidth="1"/>
    <col min="1796" max="1796" width="57.28515625" style="37" customWidth="1"/>
    <col min="1797" max="1797" width="16.7109375" style="37" customWidth="1"/>
    <col min="1798" max="1798" width="17.5703125" style="37" bestFit="1" customWidth="1"/>
    <col min="1799" max="1799" width="17.7109375" style="37" customWidth="1"/>
    <col min="1800" max="1800" width="6.85546875" style="37" customWidth="1"/>
    <col min="1801" max="1801" width="7.42578125" style="37" customWidth="1"/>
    <col min="1802" max="2049" width="10.28515625" style="37"/>
    <col min="2050" max="2050" width="4.42578125" style="37" customWidth="1"/>
    <col min="2051" max="2051" width="26.140625" style="37" bestFit="1" customWidth="1"/>
    <col min="2052" max="2052" width="57.28515625" style="37" customWidth="1"/>
    <col min="2053" max="2053" width="16.7109375" style="37" customWidth="1"/>
    <col min="2054" max="2054" width="17.5703125" style="37" bestFit="1" customWidth="1"/>
    <col min="2055" max="2055" width="17.7109375" style="37" customWidth="1"/>
    <col min="2056" max="2056" width="6.85546875" style="37" customWidth="1"/>
    <col min="2057" max="2057" width="7.42578125" style="37" customWidth="1"/>
    <col min="2058" max="2305" width="10.28515625" style="37"/>
    <col min="2306" max="2306" width="4.42578125" style="37" customWidth="1"/>
    <col min="2307" max="2307" width="26.140625" style="37" bestFit="1" customWidth="1"/>
    <col min="2308" max="2308" width="57.28515625" style="37" customWidth="1"/>
    <col min="2309" max="2309" width="16.7109375" style="37" customWidth="1"/>
    <col min="2310" max="2310" width="17.5703125" style="37" bestFit="1" customWidth="1"/>
    <col min="2311" max="2311" width="17.7109375" style="37" customWidth="1"/>
    <col min="2312" max="2312" width="6.85546875" style="37" customWidth="1"/>
    <col min="2313" max="2313" width="7.42578125" style="37" customWidth="1"/>
    <col min="2314" max="2561" width="10.28515625" style="37"/>
    <col min="2562" max="2562" width="4.42578125" style="37" customWidth="1"/>
    <col min="2563" max="2563" width="26.140625" style="37" bestFit="1" customWidth="1"/>
    <col min="2564" max="2564" width="57.28515625" style="37" customWidth="1"/>
    <col min="2565" max="2565" width="16.7109375" style="37" customWidth="1"/>
    <col min="2566" max="2566" width="17.5703125" style="37" bestFit="1" customWidth="1"/>
    <col min="2567" max="2567" width="17.7109375" style="37" customWidth="1"/>
    <col min="2568" max="2568" width="6.85546875" style="37" customWidth="1"/>
    <col min="2569" max="2569" width="7.42578125" style="37" customWidth="1"/>
    <col min="2570" max="2817" width="10.28515625" style="37"/>
    <col min="2818" max="2818" width="4.42578125" style="37" customWidth="1"/>
    <col min="2819" max="2819" width="26.140625" style="37" bestFit="1" customWidth="1"/>
    <col min="2820" max="2820" width="57.28515625" style="37" customWidth="1"/>
    <col min="2821" max="2821" width="16.7109375" style="37" customWidth="1"/>
    <col min="2822" max="2822" width="17.5703125" style="37" bestFit="1" customWidth="1"/>
    <col min="2823" max="2823" width="17.7109375" style="37" customWidth="1"/>
    <col min="2824" max="2824" width="6.85546875" style="37" customWidth="1"/>
    <col min="2825" max="2825" width="7.42578125" style="37" customWidth="1"/>
    <col min="2826" max="3073" width="10.28515625" style="37"/>
    <col min="3074" max="3074" width="4.42578125" style="37" customWidth="1"/>
    <col min="3075" max="3075" width="26.140625" style="37" bestFit="1" customWidth="1"/>
    <col min="3076" max="3076" width="57.28515625" style="37" customWidth="1"/>
    <col min="3077" max="3077" width="16.7109375" style="37" customWidth="1"/>
    <col min="3078" max="3078" width="17.5703125" style="37" bestFit="1" customWidth="1"/>
    <col min="3079" max="3079" width="17.7109375" style="37" customWidth="1"/>
    <col min="3080" max="3080" width="6.85546875" style="37" customWidth="1"/>
    <col min="3081" max="3081" width="7.42578125" style="37" customWidth="1"/>
    <col min="3082" max="3329" width="10.28515625" style="37"/>
    <col min="3330" max="3330" width="4.42578125" style="37" customWidth="1"/>
    <col min="3331" max="3331" width="26.140625" style="37" bestFit="1" customWidth="1"/>
    <col min="3332" max="3332" width="57.28515625" style="37" customWidth="1"/>
    <col min="3333" max="3333" width="16.7109375" style="37" customWidth="1"/>
    <col min="3334" max="3334" width="17.5703125" style="37" bestFit="1" customWidth="1"/>
    <col min="3335" max="3335" width="17.7109375" style="37" customWidth="1"/>
    <col min="3336" max="3336" width="6.85546875" style="37" customWidth="1"/>
    <col min="3337" max="3337" width="7.42578125" style="37" customWidth="1"/>
    <col min="3338" max="3585" width="10.28515625" style="37"/>
    <col min="3586" max="3586" width="4.42578125" style="37" customWidth="1"/>
    <col min="3587" max="3587" width="26.140625" style="37" bestFit="1" customWidth="1"/>
    <col min="3588" max="3588" width="57.28515625" style="37" customWidth="1"/>
    <col min="3589" max="3589" width="16.7109375" style="37" customWidth="1"/>
    <col min="3590" max="3590" width="17.5703125" style="37" bestFit="1" customWidth="1"/>
    <col min="3591" max="3591" width="17.7109375" style="37" customWidth="1"/>
    <col min="3592" max="3592" width="6.85546875" style="37" customWidth="1"/>
    <col min="3593" max="3593" width="7.42578125" style="37" customWidth="1"/>
    <col min="3594" max="3841" width="10.28515625" style="37"/>
    <col min="3842" max="3842" width="4.42578125" style="37" customWidth="1"/>
    <col min="3843" max="3843" width="26.140625" style="37" bestFit="1" customWidth="1"/>
    <col min="3844" max="3844" width="57.28515625" style="37" customWidth="1"/>
    <col min="3845" max="3845" width="16.7109375" style="37" customWidth="1"/>
    <col min="3846" max="3846" width="17.5703125" style="37" bestFit="1" customWidth="1"/>
    <col min="3847" max="3847" width="17.7109375" style="37" customWidth="1"/>
    <col min="3848" max="3848" width="6.85546875" style="37" customWidth="1"/>
    <col min="3849" max="3849" width="7.42578125" style="37" customWidth="1"/>
    <col min="3850" max="4097" width="10.28515625" style="37"/>
    <col min="4098" max="4098" width="4.42578125" style="37" customWidth="1"/>
    <col min="4099" max="4099" width="26.140625" style="37" bestFit="1" customWidth="1"/>
    <col min="4100" max="4100" width="57.28515625" style="37" customWidth="1"/>
    <col min="4101" max="4101" width="16.7109375" style="37" customWidth="1"/>
    <col min="4102" max="4102" width="17.5703125" style="37" bestFit="1" customWidth="1"/>
    <col min="4103" max="4103" width="17.7109375" style="37" customWidth="1"/>
    <col min="4104" max="4104" width="6.85546875" style="37" customWidth="1"/>
    <col min="4105" max="4105" width="7.42578125" style="37" customWidth="1"/>
    <col min="4106" max="4353" width="10.28515625" style="37"/>
    <col min="4354" max="4354" width="4.42578125" style="37" customWidth="1"/>
    <col min="4355" max="4355" width="26.140625" style="37" bestFit="1" customWidth="1"/>
    <col min="4356" max="4356" width="57.28515625" style="37" customWidth="1"/>
    <col min="4357" max="4357" width="16.7109375" style="37" customWidth="1"/>
    <col min="4358" max="4358" width="17.5703125" style="37" bestFit="1" customWidth="1"/>
    <col min="4359" max="4359" width="17.7109375" style="37" customWidth="1"/>
    <col min="4360" max="4360" width="6.85546875" style="37" customWidth="1"/>
    <col min="4361" max="4361" width="7.42578125" style="37" customWidth="1"/>
    <col min="4362" max="4609" width="10.28515625" style="37"/>
    <col min="4610" max="4610" width="4.42578125" style="37" customWidth="1"/>
    <col min="4611" max="4611" width="26.140625" style="37" bestFit="1" customWidth="1"/>
    <col min="4612" max="4612" width="57.28515625" style="37" customWidth="1"/>
    <col min="4613" max="4613" width="16.7109375" style="37" customWidth="1"/>
    <col min="4614" max="4614" width="17.5703125" style="37" bestFit="1" customWidth="1"/>
    <col min="4615" max="4615" width="17.7109375" style="37" customWidth="1"/>
    <col min="4616" max="4616" width="6.85546875" style="37" customWidth="1"/>
    <col min="4617" max="4617" width="7.42578125" style="37" customWidth="1"/>
    <col min="4618" max="4865" width="10.28515625" style="37"/>
    <col min="4866" max="4866" width="4.42578125" style="37" customWidth="1"/>
    <col min="4867" max="4867" width="26.140625" style="37" bestFit="1" customWidth="1"/>
    <col min="4868" max="4868" width="57.28515625" style="37" customWidth="1"/>
    <col min="4869" max="4869" width="16.7109375" style="37" customWidth="1"/>
    <col min="4870" max="4870" width="17.5703125" style="37" bestFit="1" customWidth="1"/>
    <col min="4871" max="4871" width="17.7109375" style="37" customWidth="1"/>
    <col min="4872" max="4872" width="6.85546875" style="37" customWidth="1"/>
    <col min="4873" max="4873" width="7.42578125" style="37" customWidth="1"/>
    <col min="4874" max="5121" width="10.28515625" style="37"/>
    <col min="5122" max="5122" width="4.42578125" style="37" customWidth="1"/>
    <col min="5123" max="5123" width="26.140625" style="37" bestFit="1" customWidth="1"/>
    <col min="5124" max="5124" width="57.28515625" style="37" customWidth="1"/>
    <col min="5125" max="5125" width="16.7109375" style="37" customWidth="1"/>
    <col min="5126" max="5126" width="17.5703125" style="37" bestFit="1" customWidth="1"/>
    <col min="5127" max="5127" width="17.7109375" style="37" customWidth="1"/>
    <col min="5128" max="5128" width="6.85546875" style="37" customWidth="1"/>
    <col min="5129" max="5129" width="7.42578125" style="37" customWidth="1"/>
    <col min="5130" max="5377" width="10.28515625" style="37"/>
    <col min="5378" max="5378" width="4.42578125" style="37" customWidth="1"/>
    <col min="5379" max="5379" width="26.140625" style="37" bestFit="1" customWidth="1"/>
    <col min="5380" max="5380" width="57.28515625" style="37" customWidth="1"/>
    <col min="5381" max="5381" width="16.7109375" style="37" customWidth="1"/>
    <col min="5382" max="5382" width="17.5703125" style="37" bestFit="1" customWidth="1"/>
    <col min="5383" max="5383" width="17.7109375" style="37" customWidth="1"/>
    <col min="5384" max="5384" width="6.85546875" style="37" customWidth="1"/>
    <col min="5385" max="5385" width="7.42578125" style="37" customWidth="1"/>
    <col min="5386" max="5633" width="10.28515625" style="37"/>
    <col min="5634" max="5634" width="4.42578125" style="37" customWidth="1"/>
    <col min="5635" max="5635" width="26.140625" style="37" bestFit="1" customWidth="1"/>
    <col min="5636" max="5636" width="57.28515625" style="37" customWidth="1"/>
    <col min="5637" max="5637" width="16.7109375" style="37" customWidth="1"/>
    <col min="5638" max="5638" width="17.5703125" style="37" bestFit="1" customWidth="1"/>
    <col min="5639" max="5639" width="17.7109375" style="37" customWidth="1"/>
    <col min="5640" max="5640" width="6.85546875" style="37" customWidth="1"/>
    <col min="5641" max="5641" width="7.42578125" style="37" customWidth="1"/>
    <col min="5642" max="5889" width="10.28515625" style="37"/>
    <col min="5890" max="5890" width="4.42578125" style="37" customWidth="1"/>
    <col min="5891" max="5891" width="26.140625" style="37" bestFit="1" customWidth="1"/>
    <col min="5892" max="5892" width="57.28515625" style="37" customWidth="1"/>
    <col min="5893" max="5893" width="16.7109375" style="37" customWidth="1"/>
    <col min="5894" max="5894" width="17.5703125" style="37" bestFit="1" customWidth="1"/>
    <col min="5895" max="5895" width="17.7109375" style="37" customWidth="1"/>
    <col min="5896" max="5896" width="6.85546875" style="37" customWidth="1"/>
    <col min="5897" max="5897" width="7.42578125" style="37" customWidth="1"/>
    <col min="5898" max="6145" width="10.28515625" style="37"/>
    <col min="6146" max="6146" width="4.42578125" style="37" customWidth="1"/>
    <col min="6147" max="6147" width="26.140625" style="37" bestFit="1" customWidth="1"/>
    <col min="6148" max="6148" width="57.28515625" style="37" customWidth="1"/>
    <col min="6149" max="6149" width="16.7109375" style="37" customWidth="1"/>
    <col min="6150" max="6150" width="17.5703125" style="37" bestFit="1" customWidth="1"/>
    <col min="6151" max="6151" width="17.7109375" style="37" customWidth="1"/>
    <col min="6152" max="6152" width="6.85546875" style="37" customWidth="1"/>
    <col min="6153" max="6153" width="7.42578125" style="37" customWidth="1"/>
    <col min="6154" max="6401" width="10.28515625" style="37"/>
    <col min="6402" max="6402" width="4.42578125" style="37" customWidth="1"/>
    <col min="6403" max="6403" width="26.140625" style="37" bestFit="1" customWidth="1"/>
    <col min="6404" max="6404" width="57.28515625" style="37" customWidth="1"/>
    <col min="6405" max="6405" width="16.7109375" style="37" customWidth="1"/>
    <col min="6406" max="6406" width="17.5703125" style="37" bestFit="1" customWidth="1"/>
    <col min="6407" max="6407" width="17.7109375" style="37" customWidth="1"/>
    <col min="6408" max="6408" width="6.85546875" style="37" customWidth="1"/>
    <col min="6409" max="6409" width="7.42578125" style="37" customWidth="1"/>
    <col min="6410" max="6657" width="10.28515625" style="37"/>
    <col min="6658" max="6658" width="4.42578125" style="37" customWidth="1"/>
    <col min="6659" max="6659" width="26.140625" style="37" bestFit="1" customWidth="1"/>
    <col min="6660" max="6660" width="57.28515625" style="37" customWidth="1"/>
    <col min="6661" max="6661" width="16.7109375" style="37" customWidth="1"/>
    <col min="6662" max="6662" width="17.5703125" style="37" bestFit="1" customWidth="1"/>
    <col min="6663" max="6663" width="17.7109375" style="37" customWidth="1"/>
    <col min="6664" max="6664" width="6.85546875" style="37" customWidth="1"/>
    <col min="6665" max="6665" width="7.42578125" style="37" customWidth="1"/>
    <col min="6666" max="6913" width="10.28515625" style="37"/>
    <col min="6914" max="6914" width="4.42578125" style="37" customWidth="1"/>
    <col min="6915" max="6915" width="26.140625" style="37" bestFit="1" customWidth="1"/>
    <col min="6916" max="6916" width="57.28515625" style="37" customWidth="1"/>
    <col min="6917" max="6917" width="16.7109375" style="37" customWidth="1"/>
    <col min="6918" max="6918" width="17.5703125" style="37" bestFit="1" customWidth="1"/>
    <col min="6919" max="6919" width="17.7109375" style="37" customWidth="1"/>
    <col min="6920" max="6920" width="6.85546875" style="37" customWidth="1"/>
    <col min="6921" max="6921" width="7.42578125" style="37" customWidth="1"/>
    <col min="6922" max="7169" width="10.28515625" style="37"/>
    <col min="7170" max="7170" width="4.42578125" style="37" customWidth="1"/>
    <col min="7171" max="7171" width="26.140625" style="37" bestFit="1" customWidth="1"/>
    <col min="7172" max="7172" width="57.28515625" style="37" customWidth="1"/>
    <col min="7173" max="7173" width="16.7109375" style="37" customWidth="1"/>
    <col min="7174" max="7174" width="17.5703125" style="37" bestFit="1" customWidth="1"/>
    <col min="7175" max="7175" width="17.7109375" style="37" customWidth="1"/>
    <col min="7176" max="7176" width="6.85546875" style="37" customWidth="1"/>
    <col min="7177" max="7177" width="7.42578125" style="37" customWidth="1"/>
    <col min="7178" max="7425" width="10.28515625" style="37"/>
    <col min="7426" max="7426" width="4.42578125" style="37" customWidth="1"/>
    <col min="7427" max="7427" width="26.140625" style="37" bestFit="1" customWidth="1"/>
    <col min="7428" max="7428" width="57.28515625" style="37" customWidth="1"/>
    <col min="7429" max="7429" width="16.7109375" style="37" customWidth="1"/>
    <col min="7430" max="7430" width="17.5703125" style="37" bestFit="1" customWidth="1"/>
    <col min="7431" max="7431" width="17.7109375" style="37" customWidth="1"/>
    <col min="7432" max="7432" width="6.85546875" style="37" customWidth="1"/>
    <col min="7433" max="7433" width="7.42578125" style="37" customWidth="1"/>
    <col min="7434" max="7681" width="10.28515625" style="37"/>
    <col min="7682" max="7682" width="4.42578125" style="37" customWidth="1"/>
    <col min="7683" max="7683" width="26.140625" style="37" bestFit="1" customWidth="1"/>
    <col min="7684" max="7684" width="57.28515625" style="37" customWidth="1"/>
    <col min="7685" max="7685" width="16.7109375" style="37" customWidth="1"/>
    <col min="7686" max="7686" width="17.5703125" style="37" bestFit="1" customWidth="1"/>
    <col min="7687" max="7687" width="17.7109375" style="37" customWidth="1"/>
    <col min="7688" max="7688" width="6.85546875" style="37" customWidth="1"/>
    <col min="7689" max="7689" width="7.42578125" style="37" customWidth="1"/>
    <col min="7690" max="7937" width="10.28515625" style="37"/>
    <col min="7938" max="7938" width="4.42578125" style="37" customWidth="1"/>
    <col min="7939" max="7939" width="26.140625" style="37" bestFit="1" customWidth="1"/>
    <col min="7940" max="7940" width="57.28515625" style="37" customWidth="1"/>
    <col min="7941" max="7941" width="16.7109375" style="37" customWidth="1"/>
    <col min="7942" max="7942" width="17.5703125" style="37" bestFit="1" customWidth="1"/>
    <col min="7943" max="7943" width="17.7109375" style="37" customWidth="1"/>
    <col min="7944" max="7944" width="6.85546875" style="37" customWidth="1"/>
    <col min="7945" max="7945" width="7.42578125" style="37" customWidth="1"/>
    <col min="7946" max="8193" width="10.28515625" style="37"/>
    <col min="8194" max="8194" width="4.42578125" style="37" customWidth="1"/>
    <col min="8195" max="8195" width="26.140625" style="37" bestFit="1" customWidth="1"/>
    <col min="8196" max="8196" width="57.28515625" style="37" customWidth="1"/>
    <col min="8197" max="8197" width="16.7109375" style="37" customWidth="1"/>
    <col min="8198" max="8198" width="17.5703125" style="37" bestFit="1" customWidth="1"/>
    <col min="8199" max="8199" width="17.7109375" style="37" customWidth="1"/>
    <col min="8200" max="8200" width="6.85546875" style="37" customWidth="1"/>
    <col min="8201" max="8201" width="7.42578125" style="37" customWidth="1"/>
    <col min="8202" max="8449" width="10.28515625" style="37"/>
    <col min="8450" max="8450" width="4.42578125" style="37" customWidth="1"/>
    <col min="8451" max="8451" width="26.140625" style="37" bestFit="1" customWidth="1"/>
    <col min="8452" max="8452" width="57.28515625" style="37" customWidth="1"/>
    <col min="8453" max="8453" width="16.7109375" style="37" customWidth="1"/>
    <col min="8454" max="8454" width="17.5703125" style="37" bestFit="1" customWidth="1"/>
    <col min="8455" max="8455" width="17.7109375" style="37" customWidth="1"/>
    <col min="8456" max="8456" width="6.85546875" style="37" customWidth="1"/>
    <col min="8457" max="8457" width="7.42578125" style="37" customWidth="1"/>
    <col min="8458" max="8705" width="10.28515625" style="37"/>
    <col min="8706" max="8706" width="4.42578125" style="37" customWidth="1"/>
    <col min="8707" max="8707" width="26.140625" style="37" bestFit="1" customWidth="1"/>
    <col min="8708" max="8708" width="57.28515625" style="37" customWidth="1"/>
    <col min="8709" max="8709" width="16.7109375" style="37" customWidth="1"/>
    <col min="8710" max="8710" width="17.5703125" style="37" bestFit="1" customWidth="1"/>
    <col min="8711" max="8711" width="17.7109375" style="37" customWidth="1"/>
    <col min="8712" max="8712" width="6.85546875" style="37" customWidth="1"/>
    <col min="8713" max="8713" width="7.42578125" style="37" customWidth="1"/>
    <col min="8714" max="8961" width="10.28515625" style="37"/>
    <col min="8962" max="8962" width="4.42578125" style="37" customWidth="1"/>
    <col min="8963" max="8963" width="26.140625" style="37" bestFit="1" customWidth="1"/>
    <col min="8964" max="8964" width="57.28515625" style="37" customWidth="1"/>
    <col min="8965" max="8965" width="16.7109375" style="37" customWidth="1"/>
    <col min="8966" max="8966" width="17.5703125" style="37" bestFit="1" customWidth="1"/>
    <col min="8967" max="8967" width="17.7109375" style="37" customWidth="1"/>
    <col min="8968" max="8968" width="6.85546875" style="37" customWidth="1"/>
    <col min="8969" max="8969" width="7.42578125" style="37" customWidth="1"/>
    <col min="8970" max="9217" width="10.28515625" style="37"/>
    <col min="9218" max="9218" width="4.42578125" style="37" customWidth="1"/>
    <col min="9219" max="9219" width="26.140625" style="37" bestFit="1" customWidth="1"/>
    <col min="9220" max="9220" width="57.28515625" style="37" customWidth="1"/>
    <col min="9221" max="9221" width="16.7109375" style="37" customWidth="1"/>
    <col min="9222" max="9222" width="17.5703125" style="37" bestFit="1" customWidth="1"/>
    <col min="9223" max="9223" width="17.7109375" style="37" customWidth="1"/>
    <col min="9224" max="9224" width="6.85546875" style="37" customWidth="1"/>
    <col min="9225" max="9225" width="7.42578125" style="37" customWidth="1"/>
    <col min="9226" max="9473" width="10.28515625" style="37"/>
    <col min="9474" max="9474" width="4.42578125" style="37" customWidth="1"/>
    <col min="9475" max="9475" width="26.140625" style="37" bestFit="1" customWidth="1"/>
    <col min="9476" max="9476" width="57.28515625" style="37" customWidth="1"/>
    <col min="9477" max="9477" width="16.7109375" style="37" customWidth="1"/>
    <col min="9478" max="9478" width="17.5703125" style="37" bestFit="1" customWidth="1"/>
    <col min="9479" max="9479" width="17.7109375" style="37" customWidth="1"/>
    <col min="9480" max="9480" width="6.85546875" style="37" customWidth="1"/>
    <col min="9481" max="9481" width="7.42578125" style="37" customWidth="1"/>
    <col min="9482" max="9729" width="10.28515625" style="37"/>
    <col min="9730" max="9730" width="4.42578125" style="37" customWidth="1"/>
    <col min="9731" max="9731" width="26.140625" style="37" bestFit="1" customWidth="1"/>
    <col min="9732" max="9732" width="57.28515625" style="37" customWidth="1"/>
    <col min="9733" max="9733" width="16.7109375" style="37" customWidth="1"/>
    <col min="9734" max="9734" width="17.5703125" style="37" bestFit="1" customWidth="1"/>
    <col min="9735" max="9735" width="17.7109375" style="37" customWidth="1"/>
    <col min="9736" max="9736" width="6.85546875" style="37" customWidth="1"/>
    <col min="9737" max="9737" width="7.42578125" style="37" customWidth="1"/>
    <col min="9738" max="9985" width="10.28515625" style="37"/>
    <col min="9986" max="9986" width="4.42578125" style="37" customWidth="1"/>
    <col min="9987" max="9987" width="26.140625" style="37" bestFit="1" customWidth="1"/>
    <col min="9988" max="9988" width="57.28515625" style="37" customWidth="1"/>
    <col min="9989" max="9989" width="16.7109375" style="37" customWidth="1"/>
    <col min="9990" max="9990" width="17.5703125" style="37" bestFit="1" customWidth="1"/>
    <col min="9991" max="9991" width="17.7109375" style="37" customWidth="1"/>
    <col min="9992" max="9992" width="6.85546875" style="37" customWidth="1"/>
    <col min="9993" max="9993" width="7.42578125" style="37" customWidth="1"/>
    <col min="9994" max="10241" width="10.28515625" style="37"/>
    <col min="10242" max="10242" width="4.42578125" style="37" customWidth="1"/>
    <col min="10243" max="10243" width="26.140625" style="37" bestFit="1" customWidth="1"/>
    <col min="10244" max="10244" width="57.28515625" style="37" customWidth="1"/>
    <col min="10245" max="10245" width="16.7109375" style="37" customWidth="1"/>
    <col min="10246" max="10246" width="17.5703125" style="37" bestFit="1" customWidth="1"/>
    <col min="10247" max="10247" width="17.7109375" style="37" customWidth="1"/>
    <col min="10248" max="10248" width="6.85546875" style="37" customWidth="1"/>
    <col min="10249" max="10249" width="7.42578125" style="37" customWidth="1"/>
    <col min="10250" max="10497" width="10.28515625" style="37"/>
    <col min="10498" max="10498" width="4.42578125" style="37" customWidth="1"/>
    <col min="10499" max="10499" width="26.140625" style="37" bestFit="1" customWidth="1"/>
    <col min="10500" max="10500" width="57.28515625" style="37" customWidth="1"/>
    <col min="10501" max="10501" width="16.7109375" style="37" customWidth="1"/>
    <col min="10502" max="10502" width="17.5703125" style="37" bestFit="1" customWidth="1"/>
    <col min="10503" max="10503" width="17.7109375" style="37" customWidth="1"/>
    <col min="10504" max="10504" width="6.85546875" style="37" customWidth="1"/>
    <col min="10505" max="10505" width="7.42578125" style="37" customWidth="1"/>
    <col min="10506" max="10753" width="10.28515625" style="37"/>
    <col min="10754" max="10754" width="4.42578125" style="37" customWidth="1"/>
    <col min="10755" max="10755" width="26.140625" style="37" bestFit="1" customWidth="1"/>
    <col min="10756" max="10756" width="57.28515625" style="37" customWidth="1"/>
    <col min="10757" max="10757" width="16.7109375" style="37" customWidth="1"/>
    <col min="10758" max="10758" width="17.5703125" style="37" bestFit="1" customWidth="1"/>
    <col min="10759" max="10759" width="17.7109375" style="37" customWidth="1"/>
    <col min="10760" max="10760" width="6.85546875" style="37" customWidth="1"/>
    <col min="10761" max="10761" width="7.42578125" style="37" customWidth="1"/>
    <col min="10762" max="11009" width="10.28515625" style="37"/>
    <col min="11010" max="11010" width="4.42578125" style="37" customWidth="1"/>
    <col min="11011" max="11011" width="26.140625" style="37" bestFit="1" customWidth="1"/>
    <col min="11012" max="11012" width="57.28515625" style="37" customWidth="1"/>
    <col min="11013" max="11013" width="16.7109375" style="37" customWidth="1"/>
    <col min="11014" max="11014" width="17.5703125" style="37" bestFit="1" customWidth="1"/>
    <col min="11015" max="11015" width="17.7109375" style="37" customWidth="1"/>
    <col min="11016" max="11016" width="6.85546875" style="37" customWidth="1"/>
    <col min="11017" max="11017" width="7.42578125" style="37" customWidth="1"/>
    <col min="11018" max="11265" width="10.28515625" style="37"/>
    <col min="11266" max="11266" width="4.42578125" style="37" customWidth="1"/>
    <col min="11267" max="11267" width="26.140625" style="37" bestFit="1" customWidth="1"/>
    <col min="11268" max="11268" width="57.28515625" style="37" customWidth="1"/>
    <col min="11269" max="11269" width="16.7109375" style="37" customWidth="1"/>
    <col min="11270" max="11270" width="17.5703125" style="37" bestFit="1" customWidth="1"/>
    <col min="11271" max="11271" width="17.7109375" style="37" customWidth="1"/>
    <col min="11272" max="11272" width="6.85546875" style="37" customWidth="1"/>
    <col min="11273" max="11273" width="7.42578125" style="37" customWidth="1"/>
    <col min="11274" max="11521" width="10.28515625" style="37"/>
    <col min="11522" max="11522" width="4.42578125" style="37" customWidth="1"/>
    <col min="11523" max="11523" width="26.140625" style="37" bestFit="1" customWidth="1"/>
    <col min="11524" max="11524" width="57.28515625" style="37" customWidth="1"/>
    <col min="11525" max="11525" width="16.7109375" style="37" customWidth="1"/>
    <col min="11526" max="11526" width="17.5703125" style="37" bestFit="1" customWidth="1"/>
    <col min="11527" max="11527" width="17.7109375" style="37" customWidth="1"/>
    <col min="11528" max="11528" width="6.85546875" style="37" customWidth="1"/>
    <col min="11529" max="11529" width="7.42578125" style="37" customWidth="1"/>
    <col min="11530" max="11777" width="10.28515625" style="37"/>
    <col min="11778" max="11778" width="4.42578125" style="37" customWidth="1"/>
    <col min="11779" max="11779" width="26.140625" style="37" bestFit="1" customWidth="1"/>
    <col min="11780" max="11780" width="57.28515625" style="37" customWidth="1"/>
    <col min="11781" max="11781" width="16.7109375" style="37" customWidth="1"/>
    <col min="11782" max="11782" width="17.5703125" style="37" bestFit="1" customWidth="1"/>
    <col min="11783" max="11783" width="17.7109375" style="37" customWidth="1"/>
    <col min="11784" max="11784" width="6.85546875" style="37" customWidth="1"/>
    <col min="11785" max="11785" width="7.42578125" style="37" customWidth="1"/>
    <col min="11786" max="12033" width="10.28515625" style="37"/>
    <col min="12034" max="12034" width="4.42578125" style="37" customWidth="1"/>
    <col min="12035" max="12035" width="26.140625" style="37" bestFit="1" customWidth="1"/>
    <col min="12036" max="12036" width="57.28515625" style="37" customWidth="1"/>
    <col min="12037" max="12037" width="16.7109375" style="37" customWidth="1"/>
    <col min="12038" max="12038" width="17.5703125" style="37" bestFit="1" customWidth="1"/>
    <col min="12039" max="12039" width="17.7109375" style="37" customWidth="1"/>
    <col min="12040" max="12040" width="6.85546875" style="37" customWidth="1"/>
    <col min="12041" max="12041" width="7.42578125" style="37" customWidth="1"/>
    <col min="12042" max="12289" width="10.28515625" style="37"/>
    <col min="12290" max="12290" width="4.42578125" style="37" customWidth="1"/>
    <col min="12291" max="12291" width="26.140625" style="37" bestFit="1" customWidth="1"/>
    <col min="12292" max="12292" width="57.28515625" style="37" customWidth="1"/>
    <col min="12293" max="12293" width="16.7109375" style="37" customWidth="1"/>
    <col min="12294" max="12294" width="17.5703125" style="37" bestFit="1" customWidth="1"/>
    <col min="12295" max="12295" width="17.7109375" style="37" customWidth="1"/>
    <col min="12296" max="12296" width="6.85546875" style="37" customWidth="1"/>
    <col min="12297" max="12297" width="7.42578125" style="37" customWidth="1"/>
    <col min="12298" max="12545" width="10.28515625" style="37"/>
    <col min="12546" max="12546" width="4.42578125" style="37" customWidth="1"/>
    <col min="12547" max="12547" width="26.140625" style="37" bestFit="1" customWidth="1"/>
    <col min="12548" max="12548" width="57.28515625" style="37" customWidth="1"/>
    <col min="12549" max="12549" width="16.7109375" style="37" customWidth="1"/>
    <col min="12550" max="12550" width="17.5703125" style="37" bestFit="1" customWidth="1"/>
    <col min="12551" max="12551" width="17.7109375" style="37" customWidth="1"/>
    <col min="12552" max="12552" width="6.85546875" style="37" customWidth="1"/>
    <col min="12553" max="12553" width="7.42578125" style="37" customWidth="1"/>
    <col min="12554" max="12801" width="10.28515625" style="37"/>
    <col min="12802" max="12802" width="4.42578125" style="37" customWidth="1"/>
    <col min="12803" max="12803" width="26.140625" style="37" bestFit="1" customWidth="1"/>
    <col min="12804" max="12804" width="57.28515625" style="37" customWidth="1"/>
    <col min="12805" max="12805" width="16.7109375" style="37" customWidth="1"/>
    <col min="12806" max="12806" width="17.5703125" style="37" bestFit="1" customWidth="1"/>
    <col min="12807" max="12807" width="17.7109375" style="37" customWidth="1"/>
    <col min="12808" max="12808" width="6.85546875" style="37" customWidth="1"/>
    <col min="12809" max="12809" width="7.42578125" style="37" customWidth="1"/>
    <col min="12810" max="13057" width="10.28515625" style="37"/>
    <col min="13058" max="13058" width="4.42578125" style="37" customWidth="1"/>
    <col min="13059" max="13059" width="26.140625" style="37" bestFit="1" customWidth="1"/>
    <col min="13060" max="13060" width="57.28515625" style="37" customWidth="1"/>
    <col min="13061" max="13061" width="16.7109375" style="37" customWidth="1"/>
    <col min="13062" max="13062" width="17.5703125" style="37" bestFit="1" customWidth="1"/>
    <col min="13063" max="13063" width="17.7109375" style="37" customWidth="1"/>
    <col min="13064" max="13064" width="6.85546875" style="37" customWidth="1"/>
    <col min="13065" max="13065" width="7.42578125" style="37" customWidth="1"/>
    <col min="13066" max="13313" width="10.28515625" style="37"/>
    <col min="13314" max="13314" width="4.42578125" style="37" customWidth="1"/>
    <col min="13315" max="13315" width="26.140625" style="37" bestFit="1" customWidth="1"/>
    <col min="13316" max="13316" width="57.28515625" style="37" customWidth="1"/>
    <col min="13317" max="13317" width="16.7109375" style="37" customWidth="1"/>
    <col min="13318" max="13318" width="17.5703125" style="37" bestFit="1" customWidth="1"/>
    <col min="13319" max="13319" width="17.7109375" style="37" customWidth="1"/>
    <col min="13320" max="13320" width="6.85546875" style="37" customWidth="1"/>
    <col min="13321" max="13321" width="7.42578125" style="37" customWidth="1"/>
    <col min="13322" max="13569" width="10.28515625" style="37"/>
    <col min="13570" max="13570" width="4.42578125" style="37" customWidth="1"/>
    <col min="13571" max="13571" width="26.140625" style="37" bestFit="1" customWidth="1"/>
    <col min="13572" max="13572" width="57.28515625" style="37" customWidth="1"/>
    <col min="13573" max="13573" width="16.7109375" style="37" customWidth="1"/>
    <col min="13574" max="13574" width="17.5703125" style="37" bestFit="1" customWidth="1"/>
    <col min="13575" max="13575" width="17.7109375" style="37" customWidth="1"/>
    <col min="13576" max="13576" width="6.85546875" style="37" customWidth="1"/>
    <col min="13577" max="13577" width="7.42578125" style="37" customWidth="1"/>
    <col min="13578" max="13825" width="10.28515625" style="37"/>
    <col min="13826" max="13826" width="4.42578125" style="37" customWidth="1"/>
    <col min="13827" max="13827" width="26.140625" style="37" bestFit="1" customWidth="1"/>
    <col min="13828" max="13828" width="57.28515625" style="37" customWidth="1"/>
    <col min="13829" max="13829" width="16.7109375" style="37" customWidth="1"/>
    <col min="13830" max="13830" width="17.5703125" style="37" bestFit="1" customWidth="1"/>
    <col min="13831" max="13831" width="17.7109375" style="37" customWidth="1"/>
    <col min="13832" max="13832" width="6.85546875" style="37" customWidth="1"/>
    <col min="13833" max="13833" width="7.42578125" style="37" customWidth="1"/>
    <col min="13834" max="14081" width="10.28515625" style="37"/>
    <col min="14082" max="14082" width="4.42578125" style="37" customWidth="1"/>
    <col min="14083" max="14083" width="26.140625" style="37" bestFit="1" customWidth="1"/>
    <col min="14084" max="14084" width="57.28515625" style="37" customWidth="1"/>
    <col min="14085" max="14085" width="16.7109375" style="37" customWidth="1"/>
    <col min="14086" max="14086" width="17.5703125" style="37" bestFit="1" customWidth="1"/>
    <col min="14087" max="14087" width="17.7109375" style="37" customWidth="1"/>
    <col min="14088" max="14088" width="6.85546875" style="37" customWidth="1"/>
    <col min="14089" max="14089" width="7.42578125" style="37" customWidth="1"/>
    <col min="14090" max="14337" width="10.28515625" style="37"/>
    <col min="14338" max="14338" width="4.42578125" style="37" customWidth="1"/>
    <col min="14339" max="14339" width="26.140625" style="37" bestFit="1" customWidth="1"/>
    <col min="14340" max="14340" width="57.28515625" style="37" customWidth="1"/>
    <col min="14341" max="14341" width="16.7109375" style="37" customWidth="1"/>
    <col min="14342" max="14342" width="17.5703125" style="37" bestFit="1" customWidth="1"/>
    <col min="14343" max="14343" width="17.7109375" style="37" customWidth="1"/>
    <col min="14344" max="14344" width="6.85546875" style="37" customWidth="1"/>
    <col min="14345" max="14345" width="7.42578125" style="37" customWidth="1"/>
    <col min="14346" max="14593" width="10.28515625" style="37"/>
    <col min="14594" max="14594" width="4.42578125" style="37" customWidth="1"/>
    <col min="14595" max="14595" width="26.140625" style="37" bestFit="1" customWidth="1"/>
    <col min="14596" max="14596" width="57.28515625" style="37" customWidth="1"/>
    <col min="14597" max="14597" width="16.7109375" style="37" customWidth="1"/>
    <col min="14598" max="14598" width="17.5703125" style="37" bestFit="1" customWidth="1"/>
    <col min="14599" max="14599" width="17.7109375" style="37" customWidth="1"/>
    <col min="14600" max="14600" width="6.85546875" style="37" customWidth="1"/>
    <col min="14601" max="14601" width="7.42578125" style="37" customWidth="1"/>
    <col min="14602" max="14849" width="10.28515625" style="37"/>
    <col min="14850" max="14850" width="4.42578125" style="37" customWidth="1"/>
    <col min="14851" max="14851" width="26.140625" style="37" bestFit="1" customWidth="1"/>
    <col min="14852" max="14852" width="57.28515625" style="37" customWidth="1"/>
    <col min="14853" max="14853" width="16.7109375" style="37" customWidth="1"/>
    <col min="14854" max="14854" width="17.5703125" style="37" bestFit="1" customWidth="1"/>
    <col min="14855" max="14855" width="17.7109375" style="37" customWidth="1"/>
    <col min="14856" max="14856" width="6.85546875" style="37" customWidth="1"/>
    <col min="14857" max="14857" width="7.42578125" style="37" customWidth="1"/>
    <col min="14858" max="15105" width="10.28515625" style="37"/>
    <col min="15106" max="15106" width="4.42578125" style="37" customWidth="1"/>
    <col min="15107" max="15107" width="26.140625" style="37" bestFit="1" customWidth="1"/>
    <col min="15108" max="15108" width="57.28515625" style="37" customWidth="1"/>
    <col min="15109" max="15109" width="16.7109375" style="37" customWidth="1"/>
    <col min="15110" max="15110" width="17.5703125" style="37" bestFit="1" customWidth="1"/>
    <col min="15111" max="15111" width="17.7109375" style="37" customWidth="1"/>
    <col min="15112" max="15112" width="6.85546875" style="37" customWidth="1"/>
    <col min="15113" max="15113" width="7.42578125" style="37" customWidth="1"/>
    <col min="15114" max="15361" width="10.28515625" style="37"/>
    <col min="15362" max="15362" width="4.42578125" style="37" customWidth="1"/>
    <col min="15363" max="15363" width="26.140625" style="37" bestFit="1" customWidth="1"/>
    <col min="15364" max="15364" width="57.28515625" style="37" customWidth="1"/>
    <col min="15365" max="15365" width="16.7109375" style="37" customWidth="1"/>
    <col min="15366" max="15366" width="17.5703125" style="37" bestFit="1" customWidth="1"/>
    <col min="15367" max="15367" width="17.7109375" style="37" customWidth="1"/>
    <col min="15368" max="15368" width="6.85546875" style="37" customWidth="1"/>
    <col min="15369" max="15369" width="7.42578125" style="37" customWidth="1"/>
    <col min="15370" max="15617" width="10.28515625" style="37"/>
    <col min="15618" max="15618" width="4.42578125" style="37" customWidth="1"/>
    <col min="15619" max="15619" width="26.140625" style="37" bestFit="1" customWidth="1"/>
    <col min="15620" max="15620" width="57.28515625" style="37" customWidth="1"/>
    <col min="15621" max="15621" width="16.7109375" style="37" customWidth="1"/>
    <col min="15622" max="15622" width="17.5703125" style="37" bestFit="1" customWidth="1"/>
    <col min="15623" max="15623" width="17.7109375" style="37" customWidth="1"/>
    <col min="15624" max="15624" width="6.85546875" style="37" customWidth="1"/>
    <col min="15625" max="15625" width="7.42578125" style="37" customWidth="1"/>
    <col min="15626" max="15873" width="10.28515625" style="37"/>
    <col min="15874" max="15874" width="4.42578125" style="37" customWidth="1"/>
    <col min="15875" max="15875" width="26.140625" style="37" bestFit="1" customWidth="1"/>
    <col min="15876" max="15876" width="57.28515625" style="37" customWidth="1"/>
    <col min="15877" max="15877" width="16.7109375" style="37" customWidth="1"/>
    <col min="15878" max="15878" width="17.5703125" style="37" bestFit="1" customWidth="1"/>
    <col min="15879" max="15879" width="17.7109375" style="37" customWidth="1"/>
    <col min="15880" max="15880" width="6.85546875" style="37" customWidth="1"/>
    <col min="15881" max="15881" width="7.42578125" style="37" customWidth="1"/>
    <col min="15882" max="16129" width="10.28515625" style="37"/>
    <col min="16130" max="16130" width="4.42578125" style="37" customWidth="1"/>
    <col min="16131" max="16131" width="26.140625" style="37" bestFit="1" customWidth="1"/>
    <col min="16132" max="16132" width="57.28515625" style="37" customWidth="1"/>
    <col min="16133" max="16133" width="16.7109375" style="37" customWidth="1"/>
    <col min="16134" max="16134" width="17.5703125" style="37" bestFit="1" customWidth="1"/>
    <col min="16135" max="16135" width="17.7109375" style="37" customWidth="1"/>
    <col min="16136" max="16136" width="6.85546875" style="37" customWidth="1"/>
    <col min="16137" max="16137" width="7.42578125" style="37" customWidth="1"/>
    <col min="16138" max="16384" width="10.28515625" style="37"/>
  </cols>
  <sheetData>
    <row r="1" spans="1:16137" s="464" customFormat="1" ht="34.5" customHeight="1" x14ac:dyDescent="0.25">
      <c r="A1" s="462"/>
      <c r="B1" s="462"/>
      <c r="C1" s="515" t="s">
        <v>3</v>
      </c>
      <c r="D1" s="494" t="str">
        <f>_LocMaHP</f>
        <v>STT</v>
      </c>
      <c r="E1" s="515" t="s">
        <v>1542</v>
      </c>
      <c r="F1" s="515" t="s">
        <v>2148</v>
      </c>
      <c r="G1" s="516" t="s">
        <v>2149</v>
      </c>
      <c r="H1" s="516" t="s">
        <v>2150</v>
      </c>
      <c r="I1" s="516" t="s">
        <v>2151</v>
      </c>
      <c r="J1" s="516" t="s">
        <v>2152</v>
      </c>
      <c r="K1" s="517"/>
      <c r="L1" s="517"/>
      <c r="M1" s="517"/>
      <c r="N1" s="462"/>
      <c r="O1" s="463" t="s">
        <v>3308</v>
      </c>
      <c r="P1" s="464">
        <v>9</v>
      </c>
      <c r="Q1" s="464">
        <v>10</v>
      </c>
      <c r="R1" s="464">
        <v>8</v>
      </c>
    </row>
    <row r="2" spans="1:16137" ht="12.75" hidden="1" customHeight="1" x14ac:dyDescent="0.2">
      <c r="A2" s="300" t="str">
        <f>Ma</f>
        <v>CC1CB94-CCK67</v>
      </c>
      <c r="B2" s="300" t="str">
        <f>MaHP</f>
        <v>CC1CB94</v>
      </c>
      <c r="C2" s="519">
        <v>1</v>
      </c>
      <c r="D2" s="519" t="s">
        <v>3851</v>
      </c>
      <c r="E2" s="519" t="s">
        <v>3852</v>
      </c>
      <c r="F2" s="519" t="s">
        <v>3853</v>
      </c>
      <c r="G2" s="519" t="s">
        <v>2990</v>
      </c>
      <c r="H2" s="519" t="s">
        <v>2153</v>
      </c>
      <c r="I2" s="519" t="s">
        <v>2154</v>
      </c>
      <c r="J2" s="519">
        <v>57</v>
      </c>
      <c r="K2" s="520">
        <v>60</v>
      </c>
      <c r="L2" s="520" t="s">
        <v>3854</v>
      </c>
      <c r="M2" s="520" t="s">
        <v>3276</v>
      </c>
      <c r="N2" s="300" t="str">
        <f t="shared" ref="N2:N3" si="0">Loclop</f>
        <v>67CCOT21</v>
      </c>
      <c r="P2" s="232" t="e">
        <f>_trangay</f>
        <v>#N/A</v>
      </c>
      <c r="Q2" s="232" t="e">
        <f>_trangay</f>
        <v>#N/A</v>
      </c>
      <c r="R2" s="233" t="e">
        <f>_trangay</f>
        <v>#N/A</v>
      </c>
      <c r="S2" s="232" t="e">
        <f>+P2+G3</f>
        <v>#N/A</v>
      </c>
      <c r="T2" s="498" t="e">
        <f>IF(P2&lt;#REF!,"??","")</f>
        <v>#N/A</v>
      </c>
      <c r="U2" s="498" t="e">
        <f>IF(P2&gt;#REF!+1,"??","")</f>
        <v>#N/A</v>
      </c>
    </row>
    <row r="3" spans="1:16137" s="89" customFormat="1" ht="12.75" hidden="1" customHeight="1" x14ac:dyDescent="0.2">
      <c r="A3" s="435" t="str">
        <f>Ma</f>
        <v>DC1CB94-DCK67</v>
      </c>
      <c r="B3" s="435" t="str">
        <f>MaHP</f>
        <v>DC1CB94</v>
      </c>
      <c r="C3" s="519">
        <v>2</v>
      </c>
      <c r="D3" s="519" t="s">
        <v>3317</v>
      </c>
      <c r="E3" s="519" t="s">
        <v>3318</v>
      </c>
      <c r="F3" s="519" t="s">
        <v>3249</v>
      </c>
      <c r="G3" s="519" t="s">
        <v>2990</v>
      </c>
      <c r="H3" s="519" t="s">
        <v>2153</v>
      </c>
      <c r="I3" s="519" t="s">
        <v>2154</v>
      </c>
      <c r="J3" s="519">
        <v>0</v>
      </c>
      <c r="K3" s="520">
        <v>0</v>
      </c>
      <c r="L3" s="520" t="s">
        <v>3313</v>
      </c>
      <c r="M3" s="520" t="s">
        <v>3319</v>
      </c>
      <c r="N3" s="300" t="str">
        <f t="shared" si="0"/>
        <v>67DCOT21</v>
      </c>
      <c r="O3" s="341"/>
      <c r="P3" s="232" t="e">
        <f>_trangay</f>
        <v>#N/A</v>
      </c>
      <c r="Q3" s="232" t="e">
        <f>_trangay</f>
        <v>#N/A</v>
      </c>
      <c r="R3" s="233" t="e">
        <f>_trangay</f>
        <v>#N/A</v>
      </c>
      <c r="S3" s="232" t="e">
        <f>+P3+G4</f>
        <v>#N/A</v>
      </c>
      <c r="T3" s="498" t="e">
        <f>IF(P3&lt;#REF!,"??","")</f>
        <v>#N/A</v>
      </c>
      <c r="U3" s="498" t="e">
        <f>IF(P3&gt;#REF!+1,"??","")</f>
        <v>#N/A</v>
      </c>
      <c r="V3" s="37"/>
      <c r="W3" s="37"/>
      <c r="X3" s="37"/>
      <c r="Y3" s="37"/>
      <c r="Z3" s="37"/>
      <c r="AA3" s="37"/>
      <c r="AB3" s="37"/>
      <c r="AC3" s="37"/>
      <c r="AD3" s="37"/>
      <c r="AE3" s="37"/>
      <c r="AF3" s="37"/>
      <c r="AG3" s="37"/>
      <c r="AH3" s="37"/>
      <c r="AI3" s="37"/>
      <c r="AJ3" s="37"/>
      <c r="AK3" s="37"/>
      <c r="AL3" s="37"/>
      <c r="AM3" s="37"/>
      <c r="AN3" s="37"/>
      <c r="AO3" s="37"/>
      <c r="AP3" s="37"/>
      <c r="AQ3" s="37"/>
      <c r="AR3" s="37"/>
      <c r="AS3" s="37"/>
      <c r="AT3" s="37"/>
      <c r="AU3" s="37"/>
      <c r="AV3" s="37"/>
      <c r="AW3" s="37"/>
      <c r="AX3" s="37"/>
      <c r="AY3" s="37"/>
      <c r="AZ3" s="37"/>
      <c r="BA3" s="37"/>
      <c r="BB3" s="37"/>
      <c r="BC3" s="37"/>
      <c r="BD3" s="37"/>
      <c r="BE3" s="37"/>
      <c r="BF3" s="37"/>
      <c r="BG3" s="37"/>
      <c r="BH3" s="37"/>
      <c r="BI3" s="37"/>
      <c r="BJ3" s="37"/>
      <c r="BK3" s="37"/>
      <c r="BL3" s="37"/>
      <c r="BM3" s="37"/>
      <c r="BN3" s="37"/>
      <c r="BO3" s="37"/>
      <c r="BP3" s="37"/>
      <c r="BQ3" s="37"/>
      <c r="BR3" s="37"/>
      <c r="BS3" s="37"/>
      <c r="BT3" s="37"/>
      <c r="BU3" s="37"/>
      <c r="BV3" s="37"/>
      <c r="BW3" s="37"/>
      <c r="BX3" s="37"/>
      <c r="BY3" s="37"/>
      <c r="BZ3" s="37"/>
      <c r="CA3" s="37"/>
      <c r="CB3" s="37"/>
      <c r="CC3" s="37"/>
      <c r="CD3" s="37"/>
      <c r="CE3" s="37"/>
      <c r="CF3" s="37"/>
      <c r="CG3" s="37"/>
      <c r="CH3" s="37"/>
      <c r="CI3" s="37"/>
      <c r="CJ3" s="37"/>
      <c r="CK3" s="37"/>
      <c r="CL3" s="37"/>
      <c r="CM3" s="37"/>
      <c r="CN3" s="37"/>
      <c r="CO3" s="37"/>
      <c r="CP3" s="37"/>
      <c r="CQ3" s="37"/>
      <c r="CR3" s="37"/>
      <c r="CS3" s="37"/>
      <c r="CT3" s="37"/>
      <c r="CU3" s="37"/>
      <c r="CV3" s="37"/>
      <c r="CW3" s="37"/>
      <c r="CX3" s="37"/>
      <c r="CY3" s="37"/>
      <c r="CZ3" s="37"/>
      <c r="DA3" s="37"/>
      <c r="DB3" s="37"/>
      <c r="DC3" s="37"/>
      <c r="DD3" s="37"/>
      <c r="DE3" s="37"/>
      <c r="DF3" s="37"/>
      <c r="DG3" s="37"/>
      <c r="DH3" s="37"/>
      <c r="DI3" s="37"/>
      <c r="DJ3" s="37"/>
      <c r="DK3" s="37"/>
      <c r="DL3" s="37"/>
      <c r="DM3" s="37"/>
      <c r="DN3" s="37"/>
      <c r="DO3" s="37"/>
      <c r="DP3" s="37"/>
      <c r="DQ3" s="37"/>
      <c r="DR3" s="37"/>
      <c r="DS3" s="37"/>
      <c r="DT3" s="37"/>
      <c r="DU3" s="37"/>
      <c r="DV3" s="37"/>
      <c r="DW3" s="37"/>
      <c r="DX3" s="37"/>
      <c r="DY3" s="37"/>
      <c r="DZ3" s="37"/>
      <c r="EA3" s="37"/>
      <c r="EB3" s="37"/>
      <c r="EC3" s="37"/>
      <c r="ED3" s="37"/>
      <c r="EE3" s="37"/>
      <c r="EF3" s="37"/>
      <c r="EG3" s="37"/>
      <c r="EH3" s="37"/>
      <c r="EI3" s="37"/>
      <c r="EJ3" s="37"/>
      <c r="EK3" s="37"/>
      <c r="EL3" s="37"/>
      <c r="EM3" s="37"/>
      <c r="EN3" s="37"/>
      <c r="EO3" s="37"/>
      <c r="EP3" s="37"/>
      <c r="EQ3" s="37"/>
      <c r="ER3" s="37"/>
      <c r="ES3" s="37"/>
      <c r="ET3" s="37"/>
      <c r="EU3" s="37"/>
      <c r="EV3" s="37"/>
      <c r="EW3" s="37"/>
      <c r="EX3" s="37"/>
      <c r="EY3" s="37"/>
      <c r="EZ3" s="37"/>
      <c r="FA3" s="37"/>
      <c r="FB3" s="37"/>
      <c r="FC3" s="37"/>
      <c r="FD3" s="37"/>
      <c r="FE3" s="37"/>
      <c r="FF3" s="37"/>
      <c r="FG3" s="37"/>
      <c r="FH3" s="37"/>
      <c r="FI3" s="37"/>
      <c r="FJ3" s="37"/>
      <c r="FK3" s="37"/>
      <c r="FL3" s="37"/>
      <c r="FM3" s="37"/>
      <c r="FN3" s="37"/>
      <c r="FO3" s="37"/>
      <c r="FP3" s="37"/>
      <c r="FQ3" s="37"/>
      <c r="FR3" s="37"/>
      <c r="FS3" s="37"/>
      <c r="FT3" s="37"/>
      <c r="FU3" s="37"/>
      <c r="FV3" s="37"/>
      <c r="FW3" s="37"/>
      <c r="FX3" s="37"/>
      <c r="FY3" s="37"/>
      <c r="FZ3" s="37"/>
      <c r="GA3" s="37"/>
      <c r="GB3" s="37"/>
      <c r="GC3" s="37"/>
      <c r="GD3" s="37"/>
      <c r="GE3" s="37"/>
      <c r="GF3" s="37"/>
      <c r="GG3" s="37"/>
      <c r="GH3" s="37"/>
      <c r="GI3" s="37"/>
      <c r="GJ3" s="37"/>
      <c r="GK3" s="37"/>
      <c r="GL3" s="37"/>
      <c r="GM3" s="37"/>
      <c r="GN3" s="37"/>
      <c r="GO3" s="37"/>
      <c r="GP3" s="37"/>
      <c r="GQ3" s="37"/>
      <c r="GR3" s="37"/>
      <c r="GS3" s="37"/>
      <c r="GT3" s="37"/>
      <c r="GU3" s="37"/>
      <c r="GV3" s="37"/>
      <c r="GW3" s="37"/>
      <c r="GX3" s="37"/>
      <c r="GY3" s="37"/>
      <c r="GZ3" s="37"/>
      <c r="HA3" s="37"/>
      <c r="HB3" s="37"/>
      <c r="HC3" s="37"/>
      <c r="HD3" s="37"/>
      <c r="HE3" s="37"/>
      <c r="HF3" s="37"/>
      <c r="HG3" s="37"/>
      <c r="HH3" s="37"/>
      <c r="HI3" s="37"/>
      <c r="HJ3" s="37"/>
      <c r="HK3" s="37"/>
      <c r="HL3" s="37"/>
      <c r="HM3" s="37"/>
      <c r="HN3" s="37"/>
      <c r="HO3" s="37"/>
      <c r="HP3" s="37"/>
      <c r="HQ3" s="37"/>
      <c r="HR3" s="37"/>
      <c r="HS3" s="37"/>
      <c r="HT3" s="37"/>
      <c r="HU3" s="37"/>
      <c r="HV3" s="37"/>
      <c r="HW3" s="37"/>
      <c r="HX3" s="37"/>
      <c r="HY3" s="37"/>
      <c r="HZ3" s="37"/>
      <c r="IA3" s="37"/>
      <c r="IB3" s="37"/>
      <c r="IC3" s="37"/>
      <c r="ID3" s="37"/>
      <c r="IE3" s="37"/>
      <c r="IF3" s="37"/>
      <c r="IG3" s="37"/>
      <c r="IH3" s="37"/>
      <c r="II3" s="37"/>
      <c r="IJ3" s="37"/>
      <c r="IK3" s="37"/>
      <c r="IL3" s="37"/>
      <c r="IM3" s="37"/>
      <c r="IN3" s="37"/>
      <c r="IO3" s="37"/>
      <c r="IP3" s="37"/>
      <c r="IQ3" s="37"/>
      <c r="IR3" s="37"/>
      <c r="IS3" s="37"/>
      <c r="IT3" s="37"/>
      <c r="IU3" s="37"/>
      <c r="IV3" s="37"/>
      <c r="IW3" s="37"/>
      <c r="IX3" s="37"/>
      <c r="IY3" s="37"/>
      <c r="IZ3" s="37"/>
      <c r="JA3" s="37"/>
      <c r="JB3" s="37"/>
      <c r="JC3" s="37"/>
      <c r="JD3" s="37"/>
      <c r="JE3" s="37"/>
      <c r="JF3" s="37"/>
      <c r="JG3" s="37"/>
      <c r="JH3" s="37"/>
      <c r="JI3" s="37"/>
      <c r="JJ3" s="37"/>
      <c r="JK3" s="37"/>
      <c r="JL3" s="37"/>
      <c r="JM3" s="37"/>
      <c r="JN3" s="37"/>
      <c r="JO3" s="37"/>
      <c r="JP3" s="37"/>
      <c r="JQ3" s="37"/>
      <c r="JR3" s="37"/>
      <c r="JS3" s="37"/>
      <c r="JT3" s="37"/>
      <c r="JU3" s="37"/>
      <c r="JV3" s="37"/>
      <c r="JW3" s="37"/>
      <c r="JX3" s="37"/>
      <c r="JY3" s="37"/>
      <c r="JZ3" s="37"/>
      <c r="KA3" s="37"/>
      <c r="KB3" s="37"/>
      <c r="KC3" s="37"/>
      <c r="KD3" s="37"/>
      <c r="KE3" s="37"/>
      <c r="KF3" s="37"/>
      <c r="KG3" s="37"/>
      <c r="KH3" s="37"/>
      <c r="KI3" s="37"/>
      <c r="KJ3" s="37"/>
      <c r="KK3" s="37"/>
      <c r="KL3" s="37"/>
      <c r="KM3" s="37"/>
      <c r="KN3" s="37"/>
      <c r="KO3" s="37"/>
      <c r="KP3" s="37"/>
      <c r="KQ3" s="37"/>
      <c r="KR3" s="37"/>
      <c r="KS3" s="37"/>
      <c r="KT3" s="37"/>
      <c r="KU3" s="37"/>
      <c r="KV3" s="37"/>
      <c r="KW3" s="37"/>
      <c r="KX3" s="37"/>
      <c r="KY3" s="37"/>
      <c r="KZ3" s="37"/>
      <c r="LA3" s="37"/>
      <c r="LB3" s="37"/>
      <c r="LC3" s="37"/>
      <c r="LD3" s="37"/>
      <c r="LE3" s="37"/>
      <c r="LF3" s="37"/>
      <c r="LG3" s="37"/>
      <c r="LH3" s="37"/>
      <c r="LI3" s="37"/>
      <c r="LJ3" s="37"/>
      <c r="LK3" s="37"/>
      <c r="LL3" s="37"/>
      <c r="LM3" s="37"/>
      <c r="LN3" s="37"/>
      <c r="LO3" s="37"/>
      <c r="LP3" s="37"/>
      <c r="LQ3" s="37"/>
      <c r="LR3" s="37"/>
      <c r="LS3" s="37"/>
      <c r="LT3" s="37"/>
      <c r="LU3" s="37"/>
      <c r="LV3" s="37"/>
      <c r="LW3" s="37"/>
      <c r="LX3" s="37"/>
      <c r="LY3" s="37"/>
      <c r="LZ3" s="37"/>
      <c r="MA3" s="37"/>
      <c r="MB3" s="37"/>
      <c r="MC3" s="37"/>
      <c r="MD3" s="37"/>
      <c r="ME3" s="37"/>
      <c r="MF3" s="37"/>
      <c r="MG3" s="37"/>
      <c r="MH3" s="37"/>
      <c r="MI3" s="37"/>
      <c r="MJ3" s="37"/>
      <c r="MK3" s="37"/>
      <c r="ML3" s="37"/>
      <c r="MM3" s="37"/>
      <c r="MN3" s="37"/>
      <c r="MO3" s="37"/>
      <c r="MP3" s="37"/>
      <c r="MQ3" s="37"/>
      <c r="MR3" s="37"/>
      <c r="MS3" s="37"/>
      <c r="MT3" s="37"/>
      <c r="MU3" s="37"/>
      <c r="MV3" s="37"/>
      <c r="MW3" s="37"/>
      <c r="MX3" s="37"/>
      <c r="MY3" s="37"/>
      <c r="MZ3" s="37"/>
      <c r="NA3" s="37"/>
      <c r="NB3" s="37"/>
      <c r="NC3" s="37"/>
      <c r="ND3" s="37"/>
      <c r="NE3" s="37"/>
      <c r="NF3" s="37"/>
      <c r="NG3" s="37"/>
      <c r="NH3" s="37"/>
      <c r="NI3" s="37"/>
      <c r="NJ3" s="37"/>
      <c r="NK3" s="37"/>
      <c r="NL3" s="37"/>
      <c r="NM3" s="37"/>
      <c r="NN3" s="37"/>
      <c r="NO3" s="37"/>
      <c r="NP3" s="37"/>
      <c r="NQ3" s="37"/>
      <c r="NR3" s="37"/>
      <c r="NS3" s="37"/>
      <c r="NT3" s="37"/>
      <c r="NU3" s="37"/>
      <c r="NV3" s="37"/>
      <c r="NW3" s="37"/>
      <c r="NX3" s="37"/>
      <c r="NY3" s="37"/>
      <c r="NZ3" s="37"/>
      <c r="OA3" s="37"/>
      <c r="OB3" s="37"/>
      <c r="OC3" s="37"/>
      <c r="OD3" s="37"/>
      <c r="OE3" s="37"/>
      <c r="OF3" s="37"/>
      <c r="OG3" s="37"/>
      <c r="OH3" s="37"/>
      <c r="OI3" s="37"/>
      <c r="OJ3" s="37"/>
      <c r="OK3" s="37"/>
      <c r="OL3" s="37"/>
      <c r="OM3" s="37"/>
      <c r="ON3" s="37"/>
      <c r="OO3" s="37"/>
      <c r="OP3" s="37"/>
      <c r="OQ3" s="37"/>
      <c r="OR3" s="37"/>
      <c r="OS3" s="37"/>
      <c r="OT3" s="37"/>
      <c r="OU3" s="37"/>
      <c r="OV3" s="37"/>
      <c r="OW3" s="37"/>
      <c r="OX3" s="37"/>
      <c r="OY3" s="37"/>
      <c r="OZ3" s="37"/>
      <c r="PA3" s="37"/>
      <c r="PB3" s="37"/>
      <c r="PC3" s="37"/>
      <c r="PD3" s="37"/>
      <c r="PE3" s="37"/>
      <c r="PF3" s="37"/>
      <c r="PG3" s="37"/>
      <c r="PH3" s="37"/>
      <c r="PI3" s="37"/>
      <c r="PJ3" s="37"/>
      <c r="PK3" s="37"/>
      <c r="PL3" s="37"/>
      <c r="PM3" s="37"/>
      <c r="PN3" s="37"/>
      <c r="PO3" s="37"/>
      <c r="PP3" s="37"/>
      <c r="PQ3" s="37"/>
      <c r="PR3" s="37"/>
      <c r="PS3" s="37"/>
      <c r="PT3" s="37"/>
      <c r="PU3" s="37"/>
      <c r="PV3" s="37"/>
      <c r="PW3" s="37"/>
      <c r="PX3" s="37"/>
      <c r="PY3" s="37"/>
      <c r="PZ3" s="37"/>
      <c r="QA3" s="37"/>
      <c r="QB3" s="37"/>
      <c r="QC3" s="37"/>
      <c r="QD3" s="37"/>
      <c r="QE3" s="37"/>
      <c r="QF3" s="37"/>
      <c r="QG3" s="37"/>
      <c r="QH3" s="37"/>
      <c r="QI3" s="37"/>
      <c r="QJ3" s="37"/>
      <c r="QK3" s="37"/>
      <c r="QL3" s="37"/>
      <c r="QM3" s="37"/>
      <c r="QN3" s="37"/>
      <c r="QO3" s="37"/>
      <c r="QP3" s="37"/>
      <c r="QQ3" s="37"/>
      <c r="QR3" s="37"/>
      <c r="QS3" s="37"/>
      <c r="QT3" s="37"/>
      <c r="QU3" s="37"/>
      <c r="QV3" s="37"/>
      <c r="QW3" s="37"/>
      <c r="QX3" s="37"/>
      <c r="QY3" s="37"/>
      <c r="QZ3" s="37"/>
      <c r="RA3" s="37"/>
      <c r="RB3" s="37"/>
      <c r="RC3" s="37"/>
      <c r="RD3" s="37"/>
      <c r="RE3" s="37"/>
      <c r="RF3" s="37"/>
      <c r="RG3" s="37"/>
      <c r="RH3" s="37"/>
      <c r="RI3" s="37"/>
      <c r="RJ3" s="37"/>
      <c r="RK3" s="37"/>
      <c r="RL3" s="37"/>
      <c r="RM3" s="37"/>
      <c r="RN3" s="37"/>
      <c r="RO3" s="37"/>
      <c r="RP3" s="37"/>
      <c r="RQ3" s="37"/>
      <c r="RR3" s="37"/>
      <c r="RS3" s="37"/>
      <c r="RT3" s="37"/>
      <c r="RU3" s="37"/>
      <c r="RV3" s="37"/>
      <c r="RW3" s="37"/>
      <c r="RX3" s="37"/>
      <c r="RY3" s="37"/>
      <c r="RZ3" s="37"/>
      <c r="SA3" s="37"/>
      <c r="SB3" s="37"/>
      <c r="SC3" s="37"/>
      <c r="SD3" s="37"/>
      <c r="SE3" s="37"/>
      <c r="SF3" s="37"/>
      <c r="SG3" s="37"/>
      <c r="SH3" s="37"/>
      <c r="SI3" s="37"/>
      <c r="SJ3" s="37"/>
      <c r="SK3" s="37"/>
      <c r="SL3" s="37"/>
      <c r="SM3" s="37"/>
      <c r="SN3" s="37"/>
      <c r="SO3" s="37"/>
      <c r="SP3" s="37"/>
      <c r="SQ3" s="37"/>
      <c r="SR3" s="37"/>
      <c r="SS3" s="37"/>
      <c r="ST3" s="37"/>
      <c r="SU3" s="37"/>
      <c r="SV3" s="37"/>
      <c r="SW3" s="37"/>
      <c r="SX3" s="37"/>
      <c r="SY3" s="37"/>
      <c r="SZ3" s="37"/>
      <c r="TA3" s="37"/>
      <c r="TB3" s="37"/>
      <c r="TC3" s="37"/>
      <c r="TD3" s="37"/>
      <c r="TE3" s="37"/>
      <c r="TF3" s="37"/>
      <c r="TG3" s="37"/>
      <c r="TH3" s="37"/>
      <c r="TI3" s="37"/>
      <c r="TJ3" s="37"/>
      <c r="TK3" s="37"/>
      <c r="TL3" s="37"/>
      <c r="TM3" s="37"/>
      <c r="TN3" s="37"/>
      <c r="TO3" s="37"/>
      <c r="TP3" s="37"/>
      <c r="TQ3" s="37"/>
      <c r="TR3" s="37"/>
      <c r="TS3" s="37"/>
      <c r="TT3" s="37"/>
      <c r="TU3" s="37"/>
      <c r="TV3" s="37"/>
      <c r="TW3" s="37"/>
      <c r="TX3" s="37"/>
      <c r="TY3" s="37"/>
      <c r="TZ3" s="37"/>
      <c r="UA3" s="37"/>
      <c r="UB3" s="37"/>
      <c r="UC3" s="37"/>
      <c r="UD3" s="37"/>
      <c r="UE3" s="37"/>
      <c r="UF3" s="37"/>
      <c r="UG3" s="37"/>
      <c r="UH3" s="37"/>
      <c r="UI3" s="37"/>
      <c r="UJ3" s="37"/>
      <c r="UK3" s="37"/>
      <c r="UL3" s="37"/>
      <c r="UM3" s="37"/>
      <c r="UN3" s="37"/>
      <c r="UO3" s="37"/>
      <c r="UP3" s="37"/>
      <c r="UQ3" s="37"/>
      <c r="UR3" s="37"/>
      <c r="US3" s="37"/>
      <c r="UT3" s="37"/>
      <c r="UU3" s="37"/>
      <c r="UV3" s="37"/>
      <c r="UW3" s="37"/>
      <c r="UX3" s="37"/>
      <c r="UY3" s="37"/>
      <c r="UZ3" s="37"/>
      <c r="VA3" s="37"/>
      <c r="VB3" s="37"/>
      <c r="VC3" s="37"/>
      <c r="VD3" s="37"/>
      <c r="VE3" s="37"/>
      <c r="VF3" s="37"/>
      <c r="VG3" s="37"/>
      <c r="VH3" s="37"/>
      <c r="VI3" s="37"/>
      <c r="VJ3" s="37"/>
      <c r="VK3" s="37"/>
      <c r="VL3" s="37"/>
      <c r="VM3" s="37"/>
      <c r="VN3" s="37"/>
      <c r="VO3" s="37"/>
      <c r="VP3" s="37"/>
      <c r="VQ3" s="37"/>
      <c r="VR3" s="37"/>
      <c r="VS3" s="37"/>
      <c r="VT3" s="37"/>
      <c r="VU3" s="37"/>
      <c r="VV3" s="37"/>
      <c r="VW3" s="37"/>
      <c r="VX3" s="37"/>
      <c r="VY3" s="37"/>
      <c r="VZ3" s="37"/>
      <c r="WA3" s="37"/>
      <c r="WB3" s="37"/>
      <c r="WC3" s="37"/>
      <c r="WD3" s="37"/>
      <c r="WE3" s="37"/>
      <c r="WF3" s="37"/>
      <c r="WG3" s="37"/>
      <c r="WH3" s="37"/>
      <c r="WI3" s="37"/>
      <c r="WJ3" s="37"/>
      <c r="WK3" s="37"/>
      <c r="WL3" s="37"/>
      <c r="WM3" s="37"/>
      <c r="WN3" s="37"/>
      <c r="WO3" s="37"/>
      <c r="WP3" s="37"/>
      <c r="WQ3" s="37"/>
      <c r="WR3" s="37"/>
      <c r="WS3" s="37"/>
      <c r="WT3" s="37"/>
      <c r="WU3" s="37"/>
      <c r="WV3" s="37"/>
      <c r="WW3" s="37"/>
      <c r="WX3" s="37"/>
      <c r="WY3" s="37"/>
      <c r="WZ3" s="37"/>
      <c r="XA3" s="37"/>
      <c r="XB3" s="37"/>
      <c r="XC3" s="37"/>
      <c r="XD3" s="37"/>
      <c r="XE3" s="37"/>
      <c r="XF3" s="37"/>
      <c r="XG3" s="37"/>
      <c r="XH3" s="37"/>
      <c r="XI3" s="37"/>
      <c r="XJ3" s="37"/>
      <c r="XK3" s="37"/>
      <c r="XL3" s="37"/>
      <c r="XM3" s="37"/>
      <c r="XN3" s="37"/>
      <c r="XO3" s="37"/>
      <c r="XP3" s="37"/>
      <c r="XQ3" s="37"/>
      <c r="XR3" s="37"/>
      <c r="XS3" s="37"/>
      <c r="XT3" s="37"/>
      <c r="XU3" s="37"/>
      <c r="XV3" s="37"/>
      <c r="XW3" s="37"/>
      <c r="XX3" s="37"/>
      <c r="XY3" s="37"/>
      <c r="XZ3" s="37"/>
      <c r="YA3" s="37"/>
      <c r="YB3" s="37"/>
      <c r="YC3" s="37"/>
      <c r="YD3" s="37"/>
      <c r="YE3" s="37"/>
      <c r="YF3" s="37"/>
      <c r="YG3" s="37"/>
      <c r="YH3" s="37"/>
      <c r="YI3" s="37"/>
      <c r="YJ3" s="37"/>
      <c r="YK3" s="37"/>
      <c r="YL3" s="37"/>
      <c r="YM3" s="37"/>
      <c r="YN3" s="37"/>
      <c r="YO3" s="37"/>
      <c r="YP3" s="37"/>
      <c r="YQ3" s="37"/>
      <c r="YR3" s="37"/>
      <c r="YS3" s="37"/>
      <c r="YT3" s="37"/>
      <c r="YU3" s="37"/>
      <c r="YV3" s="37"/>
      <c r="YW3" s="37"/>
      <c r="YX3" s="37"/>
      <c r="YY3" s="37"/>
      <c r="YZ3" s="37"/>
      <c r="ZA3" s="37"/>
      <c r="ZB3" s="37"/>
      <c r="ZC3" s="37"/>
      <c r="ZD3" s="37"/>
      <c r="ZE3" s="37"/>
      <c r="ZF3" s="37"/>
      <c r="ZG3" s="37"/>
      <c r="ZH3" s="37"/>
      <c r="ZI3" s="37"/>
      <c r="ZJ3" s="37"/>
      <c r="ZK3" s="37"/>
      <c r="ZL3" s="37"/>
      <c r="ZM3" s="37"/>
      <c r="ZN3" s="37"/>
      <c r="ZO3" s="37"/>
      <c r="ZP3" s="37"/>
      <c r="ZQ3" s="37"/>
      <c r="ZR3" s="37"/>
      <c r="ZS3" s="37"/>
      <c r="ZT3" s="37"/>
      <c r="ZU3" s="37"/>
      <c r="ZV3" s="37"/>
      <c r="ZW3" s="37"/>
      <c r="ZX3" s="37"/>
      <c r="ZY3" s="37"/>
      <c r="ZZ3" s="37"/>
      <c r="AAA3" s="37"/>
      <c r="AAB3" s="37"/>
      <c r="AAC3" s="37"/>
      <c r="AAD3" s="37"/>
      <c r="AAE3" s="37"/>
      <c r="AAF3" s="37"/>
      <c r="AAG3" s="37"/>
      <c r="AAH3" s="37"/>
      <c r="AAI3" s="37"/>
      <c r="AAJ3" s="37"/>
      <c r="AAK3" s="37"/>
      <c r="AAL3" s="37"/>
      <c r="AAM3" s="37"/>
      <c r="AAN3" s="37"/>
      <c r="AAO3" s="37"/>
      <c r="AAP3" s="37"/>
      <c r="AAQ3" s="37"/>
      <c r="AAR3" s="37"/>
      <c r="AAS3" s="37"/>
      <c r="AAT3" s="37"/>
      <c r="AAU3" s="37"/>
      <c r="AAV3" s="37"/>
      <c r="AAW3" s="37"/>
      <c r="AAX3" s="37"/>
      <c r="AAY3" s="37"/>
      <c r="AAZ3" s="37"/>
      <c r="ABA3" s="37"/>
      <c r="ABB3" s="37"/>
      <c r="ABC3" s="37"/>
      <c r="ABD3" s="37"/>
      <c r="ABE3" s="37"/>
      <c r="ABF3" s="37"/>
      <c r="ABG3" s="37"/>
      <c r="ABH3" s="37"/>
      <c r="ABI3" s="37"/>
      <c r="ABJ3" s="37"/>
      <c r="ABK3" s="37"/>
      <c r="ABL3" s="37"/>
      <c r="ABM3" s="37"/>
      <c r="ABN3" s="37"/>
      <c r="ABO3" s="37"/>
      <c r="ABP3" s="37"/>
      <c r="ABQ3" s="37"/>
      <c r="ABR3" s="37"/>
      <c r="ABS3" s="37"/>
      <c r="ABT3" s="37"/>
      <c r="ABU3" s="37"/>
      <c r="ABV3" s="37"/>
      <c r="ABW3" s="37"/>
      <c r="ABX3" s="37"/>
      <c r="ABY3" s="37"/>
      <c r="ABZ3" s="37"/>
      <c r="ACA3" s="37"/>
      <c r="ACB3" s="37"/>
      <c r="ACC3" s="37"/>
      <c r="ACD3" s="37"/>
      <c r="ACE3" s="37"/>
      <c r="ACF3" s="37"/>
      <c r="ACG3" s="37"/>
      <c r="ACH3" s="37"/>
      <c r="ACI3" s="37"/>
      <c r="ACJ3" s="37"/>
      <c r="ACK3" s="37"/>
      <c r="ACL3" s="37"/>
      <c r="ACM3" s="37"/>
      <c r="ACN3" s="37"/>
      <c r="ACO3" s="37"/>
      <c r="ACP3" s="37"/>
      <c r="ACQ3" s="37"/>
      <c r="ACR3" s="37"/>
      <c r="ACS3" s="37"/>
      <c r="ACT3" s="37"/>
      <c r="ACU3" s="37"/>
      <c r="ACV3" s="37"/>
      <c r="ACW3" s="37"/>
      <c r="ACX3" s="37"/>
      <c r="ACY3" s="37"/>
      <c r="ACZ3" s="37"/>
      <c r="ADA3" s="37"/>
      <c r="ADB3" s="37"/>
      <c r="ADC3" s="37"/>
      <c r="ADD3" s="37"/>
      <c r="ADE3" s="37"/>
      <c r="ADF3" s="37"/>
      <c r="ADG3" s="37"/>
      <c r="ADH3" s="37"/>
      <c r="ADI3" s="37"/>
      <c r="ADJ3" s="37"/>
      <c r="ADK3" s="37"/>
      <c r="ADL3" s="37"/>
      <c r="ADM3" s="37"/>
      <c r="ADN3" s="37"/>
      <c r="ADO3" s="37"/>
      <c r="ADP3" s="37"/>
      <c r="ADQ3" s="37"/>
      <c r="ADR3" s="37"/>
      <c r="ADS3" s="37"/>
      <c r="ADT3" s="37"/>
      <c r="ADU3" s="37"/>
      <c r="ADV3" s="37"/>
      <c r="ADW3" s="37"/>
      <c r="ADX3" s="37"/>
      <c r="ADY3" s="37"/>
      <c r="ADZ3" s="37"/>
      <c r="AEA3" s="37"/>
      <c r="AEB3" s="37"/>
      <c r="AEC3" s="37"/>
      <c r="AED3" s="37"/>
      <c r="AEE3" s="37"/>
      <c r="AEF3" s="37"/>
      <c r="AEG3" s="37"/>
      <c r="AEH3" s="37"/>
      <c r="AEI3" s="37"/>
      <c r="AEJ3" s="37"/>
      <c r="AEK3" s="37"/>
      <c r="AEL3" s="37"/>
      <c r="AEM3" s="37"/>
      <c r="AEN3" s="37"/>
      <c r="AEO3" s="37"/>
      <c r="AEP3" s="37"/>
      <c r="AEQ3" s="37"/>
      <c r="AER3" s="37"/>
      <c r="AES3" s="37"/>
      <c r="AET3" s="37"/>
      <c r="AEU3" s="37"/>
      <c r="AEV3" s="37"/>
      <c r="AEW3" s="37"/>
      <c r="AEX3" s="37"/>
      <c r="AEY3" s="37"/>
      <c r="AEZ3" s="37"/>
      <c r="AFA3" s="37"/>
      <c r="AFB3" s="37"/>
      <c r="AFC3" s="37"/>
      <c r="AFD3" s="37"/>
      <c r="AFE3" s="37"/>
      <c r="AFF3" s="37"/>
      <c r="AFG3" s="37"/>
      <c r="AFH3" s="37"/>
      <c r="AFI3" s="37"/>
      <c r="AFJ3" s="37"/>
      <c r="AFK3" s="37"/>
      <c r="AFL3" s="37"/>
      <c r="AFM3" s="37"/>
      <c r="AFN3" s="37"/>
      <c r="AFO3" s="37"/>
      <c r="AFP3" s="37"/>
      <c r="AFQ3" s="37"/>
      <c r="AFR3" s="37"/>
      <c r="AFS3" s="37"/>
      <c r="AFT3" s="37"/>
      <c r="AFU3" s="37"/>
      <c r="AFV3" s="37"/>
      <c r="AFW3" s="37"/>
      <c r="AFX3" s="37"/>
      <c r="AFY3" s="37"/>
      <c r="AFZ3" s="37"/>
      <c r="AGA3" s="37"/>
      <c r="AGB3" s="37"/>
      <c r="AGC3" s="37"/>
      <c r="AGD3" s="37"/>
      <c r="AGE3" s="37"/>
      <c r="AGF3" s="37"/>
      <c r="AGG3" s="37"/>
      <c r="AGH3" s="37"/>
      <c r="AGI3" s="37"/>
      <c r="AGJ3" s="37"/>
      <c r="AGK3" s="37"/>
      <c r="AGL3" s="37"/>
      <c r="AGM3" s="37"/>
      <c r="AGN3" s="37"/>
      <c r="AGO3" s="37"/>
      <c r="AGP3" s="37"/>
      <c r="AGQ3" s="37"/>
      <c r="AGR3" s="37"/>
      <c r="AGS3" s="37"/>
      <c r="AGT3" s="37"/>
      <c r="AGU3" s="37"/>
      <c r="AGV3" s="37"/>
      <c r="AGW3" s="37"/>
      <c r="AGX3" s="37"/>
      <c r="AGY3" s="37"/>
      <c r="AGZ3" s="37"/>
      <c r="AHA3" s="37"/>
      <c r="AHB3" s="37"/>
      <c r="AHC3" s="37"/>
      <c r="AHD3" s="37"/>
      <c r="AHE3" s="37"/>
      <c r="AHF3" s="37"/>
      <c r="AHG3" s="37"/>
      <c r="AHH3" s="37"/>
      <c r="AHI3" s="37"/>
      <c r="AHJ3" s="37"/>
      <c r="AHK3" s="37"/>
      <c r="AHL3" s="37"/>
      <c r="AHM3" s="37"/>
      <c r="AHN3" s="37"/>
      <c r="AHO3" s="37"/>
      <c r="AHP3" s="37"/>
      <c r="AHQ3" s="37"/>
      <c r="AHR3" s="37"/>
      <c r="AHS3" s="37"/>
      <c r="AHT3" s="37"/>
      <c r="AHU3" s="37"/>
      <c r="AHV3" s="37"/>
      <c r="AHW3" s="37"/>
      <c r="AHX3" s="37"/>
      <c r="AHY3" s="37"/>
      <c r="AHZ3" s="37"/>
      <c r="AIA3" s="37"/>
      <c r="AIB3" s="37"/>
      <c r="AIC3" s="37"/>
      <c r="AID3" s="37"/>
      <c r="AIE3" s="37"/>
      <c r="AIF3" s="37"/>
      <c r="AIG3" s="37"/>
      <c r="AIH3" s="37"/>
      <c r="AII3" s="37"/>
      <c r="AIJ3" s="37"/>
      <c r="AIK3" s="37"/>
      <c r="AIL3" s="37"/>
      <c r="AIM3" s="37"/>
      <c r="AIN3" s="37"/>
      <c r="AIO3" s="37"/>
      <c r="AIP3" s="37"/>
      <c r="AIQ3" s="37"/>
      <c r="AIR3" s="37"/>
      <c r="AIS3" s="37"/>
      <c r="AIT3" s="37"/>
      <c r="AIU3" s="37"/>
      <c r="AIV3" s="37"/>
      <c r="AIW3" s="37"/>
      <c r="AIX3" s="37"/>
      <c r="AIY3" s="37"/>
      <c r="AIZ3" s="37"/>
      <c r="AJA3" s="37"/>
      <c r="AJB3" s="37"/>
      <c r="AJC3" s="37"/>
      <c r="AJD3" s="37"/>
      <c r="AJE3" s="37"/>
      <c r="AJF3" s="37"/>
      <c r="AJG3" s="37"/>
      <c r="AJH3" s="37"/>
      <c r="AJI3" s="37"/>
      <c r="AJJ3" s="37"/>
      <c r="AJK3" s="37"/>
      <c r="AJL3" s="37"/>
      <c r="AJM3" s="37"/>
      <c r="AJN3" s="37"/>
      <c r="AJO3" s="37"/>
      <c r="AJP3" s="37"/>
      <c r="AJQ3" s="37"/>
      <c r="AJR3" s="37"/>
      <c r="AJS3" s="37"/>
      <c r="AJT3" s="37"/>
      <c r="AJU3" s="37"/>
      <c r="AJV3" s="37"/>
      <c r="AJW3" s="37"/>
      <c r="AJX3" s="37"/>
      <c r="AJY3" s="37"/>
      <c r="AJZ3" s="37"/>
      <c r="AKA3" s="37"/>
      <c r="AKB3" s="37"/>
      <c r="AKC3" s="37"/>
      <c r="AKD3" s="37"/>
      <c r="AKE3" s="37"/>
      <c r="AKF3" s="37"/>
      <c r="AKG3" s="37"/>
      <c r="AKH3" s="37"/>
      <c r="AKI3" s="37"/>
      <c r="AKJ3" s="37"/>
      <c r="AKK3" s="37"/>
      <c r="AKL3" s="37"/>
      <c r="AKM3" s="37"/>
      <c r="AKN3" s="37"/>
      <c r="AKO3" s="37"/>
      <c r="AKP3" s="37"/>
      <c r="AKQ3" s="37"/>
      <c r="AKR3" s="37"/>
      <c r="AKS3" s="37"/>
      <c r="AKT3" s="37"/>
      <c r="AKU3" s="37"/>
      <c r="AKV3" s="37"/>
      <c r="AKW3" s="37"/>
      <c r="AKX3" s="37"/>
      <c r="AKY3" s="37"/>
      <c r="AKZ3" s="37"/>
      <c r="ALA3" s="37"/>
      <c r="ALB3" s="37"/>
      <c r="ALC3" s="37"/>
      <c r="ALD3" s="37"/>
      <c r="ALE3" s="37"/>
      <c r="ALF3" s="37"/>
      <c r="ALG3" s="37"/>
      <c r="ALH3" s="37"/>
      <c r="ALI3" s="37"/>
      <c r="ALJ3" s="37"/>
      <c r="ALK3" s="37"/>
      <c r="ALL3" s="37"/>
      <c r="ALM3" s="37"/>
      <c r="ALN3" s="37"/>
      <c r="ALO3" s="37"/>
      <c r="ALP3" s="37"/>
      <c r="ALQ3" s="37"/>
      <c r="ALR3" s="37"/>
      <c r="ALS3" s="37"/>
      <c r="ALT3" s="37"/>
      <c r="ALU3" s="37"/>
      <c r="ALV3" s="37"/>
      <c r="ALW3" s="37"/>
      <c r="ALX3" s="37"/>
      <c r="ALY3" s="37"/>
      <c r="ALZ3" s="37"/>
      <c r="AMA3" s="37"/>
      <c r="AMB3" s="37"/>
      <c r="AMC3" s="37"/>
      <c r="AMD3" s="37"/>
      <c r="AME3" s="37"/>
      <c r="AMF3" s="37"/>
      <c r="AMG3" s="37"/>
      <c r="AMH3" s="37"/>
      <c r="AMI3" s="37"/>
      <c r="AMJ3" s="37"/>
      <c r="AMK3" s="37"/>
      <c r="AML3" s="37"/>
      <c r="AMM3" s="37"/>
      <c r="AMN3" s="37"/>
      <c r="AMO3" s="37"/>
      <c r="AMP3" s="37"/>
      <c r="AMQ3" s="37"/>
      <c r="AMR3" s="37"/>
      <c r="AMS3" s="37"/>
      <c r="AMT3" s="37"/>
      <c r="AMU3" s="37"/>
      <c r="AMV3" s="37"/>
      <c r="AMW3" s="37"/>
      <c r="AMX3" s="37"/>
      <c r="AMY3" s="37"/>
      <c r="AMZ3" s="37"/>
      <c r="ANA3" s="37"/>
      <c r="ANB3" s="37"/>
      <c r="ANC3" s="37"/>
      <c r="AND3" s="37"/>
      <c r="ANE3" s="37"/>
      <c r="ANF3" s="37"/>
      <c r="ANG3" s="37"/>
      <c r="ANH3" s="37"/>
      <c r="ANI3" s="37"/>
      <c r="ANJ3" s="37"/>
      <c r="ANK3" s="37"/>
      <c r="ANL3" s="37"/>
      <c r="ANM3" s="37"/>
      <c r="ANN3" s="37"/>
      <c r="ANO3" s="37"/>
      <c r="ANP3" s="37"/>
      <c r="ANQ3" s="37"/>
      <c r="ANR3" s="37"/>
      <c r="ANS3" s="37"/>
      <c r="ANT3" s="37"/>
      <c r="ANU3" s="37"/>
      <c r="ANV3" s="37"/>
      <c r="ANW3" s="37"/>
      <c r="ANX3" s="37"/>
      <c r="ANY3" s="37"/>
      <c r="ANZ3" s="37"/>
      <c r="AOA3" s="37"/>
      <c r="AOB3" s="37"/>
      <c r="AOC3" s="37"/>
      <c r="AOD3" s="37"/>
      <c r="AOE3" s="37"/>
      <c r="AOF3" s="37"/>
      <c r="AOG3" s="37"/>
      <c r="AOH3" s="37"/>
      <c r="AOI3" s="37"/>
      <c r="AOJ3" s="37"/>
      <c r="AOK3" s="37"/>
      <c r="AOL3" s="37"/>
      <c r="AOM3" s="37"/>
      <c r="AON3" s="37"/>
      <c r="AOO3" s="37"/>
      <c r="AOP3" s="37"/>
      <c r="AOQ3" s="37"/>
      <c r="AOR3" s="37"/>
      <c r="AOS3" s="37"/>
      <c r="AOT3" s="37"/>
      <c r="AOU3" s="37"/>
      <c r="AOV3" s="37"/>
      <c r="AOW3" s="37"/>
      <c r="AOX3" s="37"/>
      <c r="AOY3" s="37"/>
      <c r="AOZ3" s="37"/>
      <c r="APA3" s="37"/>
      <c r="APB3" s="37"/>
      <c r="APC3" s="37"/>
      <c r="APD3" s="37"/>
      <c r="APE3" s="37"/>
      <c r="APF3" s="37"/>
      <c r="APG3" s="37"/>
      <c r="APH3" s="37"/>
      <c r="API3" s="37"/>
      <c r="APJ3" s="37"/>
      <c r="APK3" s="37"/>
      <c r="APL3" s="37"/>
      <c r="APM3" s="37"/>
      <c r="APN3" s="37"/>
      <c r="APO3" s="37"/>
      <c r="APP3" s="37"/>
      <c r="APQ3" s="37"/>
      <c r="APR3" s="37"/>
      <c r="APS3" s="37"/>
      <c r="APT3" s="37"/>
      <c r="APU3" s="37"/>
      <c r="APV3" s="37"/>
      <c r="APW3" s="37"/>
      <c r="APX3" s="37"/>
      <c r="APY3" s="37"/>
      <c r="APZ3" s="37"/>
      <c r="AQA3" s="37"/>
      <c r="AQB3" s="37"/>
      <c r="AQC3" s="37"/>
      <c r="AQD3" s="37"/>
      <c r="AQE3" s="37"/>
      <c r="AQF3" s="37"/>
      <c r="AQG3" s="37"/>
      <c r="AQH3" s="37"/>
      <c r="AQI3" s="37"/>
      <c r="AQJ3" s="37"/>
      <c r="AQK3" s="37"/>
      <c r="AQL3" s="37"/>
      <c r="AQM3" s="37"/>
      <c r="AQN3" s="37"/>
      <c r="AQO3" s="37"/>
      <c r="AQP3" s="37"/>
      <c r="AQQ3" s="37"/>
      <c r="AQR3" s="37"/>
      <c r="AQS3" s="37"/>
      <c r="AQT3" s="37"/>
      <c r="AQU3" s="37"/>
      <c r="AQV3" s="37"/>
      <c r="AQW3" s="37"/>
      <c r="AQX3" s="37"/>
      <c r="AQY3" s="37"/>
      <c r="AQZ3" s="37"/>
      <c r="ARA3" s="37"/>
      <c r="ARB3" s="37"/>
      <c r="ARC3" s="37"/>
      <c r="ARD3" s="37"/>
      <c r="ARE3" s="37"/>
      <c r="ARF3" s="37"/>
      <c r="ARG3" s="37"/>
      <c r="ARH3" s="37"/>
      <c r="ARI3" s="37"/>
      <c r="ARJ3" s="37"/>
      <c r="ARK3" s="37"/>
      <c r="ARL3" s="37"/>
      <c r="ARM3" s="37"/>
      <c r="ARN3" s="37"/>
      <c r="ARO3" s="37"/>
      <c r="ARP3" s="37"/>
      <c r="ARQ3" s="37"/>
      <c r="ARR3" s="37"/>
      <c r="ARS3" s="37"/>
      <c r="ART3" s="37"/>
      <c r="ARU3" s="37"/>
      <c r="ARV3" s="37"/>
      <c r="ARW3" s="37"/>
      <c r="ARX3" s="37"/>
      <c r="ARY3" s="37"/>
      <c r="ARZ3" s="37"/>
      <c r="ASA3" s="37"/>
      <c r="ASB3" s="37"/>
      <c r="ASC3" s="37"/>
      <c r="ASD3" s="37"/>
      <c r="ASE3" s="37"/>
      <c r="ASF3" s="37"/>
      <c r="ASG3" s="37"/>
      <c r="ASH3" s="37"/>
      <c r="ASI3" s="37"/>
      <c r="ASJ3" s="37"/>
      <c r="ASK3" s="37"/>
      <c r="ASL3" s="37"/>
      <c r="ASM3" s="37"/>
      <c r="ASN3" s="37"/>
      <c r="ASO3" s="37"/>
      <c r="ASP3" s="37"/>
      <c r="ASQ3" s="37"/>
      <c r="ASR3" s="37"/>
      <c r="ASS3" s="37"/>
      <c r="AST3" s="37"/>
      <c r="ASU3" s="37"/>
      <c r="ASV3" s="37"/>
      <c r="ASW3" s="37"/>
      <c r="ASX3" s="37"/>
      <c r="ASY3" s="37"/>
      <c r="ASZ3" s="37"/>
      <c r="ATA3" s="37"/>
      <c r="ATB3" s="37"/>
      <c r="ATC3" s="37"/>
      <c r="ATD3" s="37"/>
      <c r="ATE3" s="37"/>
      <c r="ATF3" s="37"/>
      <c r="ATG3" s="37"/>
      <c r="ATH3" s="37"/>
      <c r="ATI3" s="37"/>
      <c r="ATJ3" s="37"/>
      <c r="ATK3" s="37"/>
      <c r="ATL3" s="37"/>
      <c r="ATM3" s="37"/>
      <c r="ATN3" s="37"/>
      <c r="ATO3" s="37"/>
      <c r="ATP3" s="37"/>
      <c r="ATQ3" s="37"/>
      <c r="ATR3" s="37"/>
      <c r="ATS3" s="37"/>
      <c r="ATT3" s="37"/>
      <c r="ATU3" s="37"/>
      <c r="ATV3" s="37"/>
      <c r="ATW3" s="37"/>
      <c r="ATX3" s="37"/>
      <c r="ATY3" s="37"/>
      <c r="ATZ3" s="37"/>
      <c r="AUA3" s="37"/>
      <c r="AUB3" s="37"/>
      <c r="AUC3" s="37"/>
      <c r="AUD3" s="37"/>
      <c r="AUE3" s="37"/>
      <c r="AUF3" s="37"/>
      <c r="AUG3" s="37"/>
      <c r="AUH3" s="37"/>
      <c r="AUI3" s="37"/>
      <c r="AUJ3" s="37"/>
      <c r="AUK3" s="37"/>
      <c r="AUL3" s="37"/>
      <c r="AUM3" s="37"/>
      <c r="AUN3" s="37"/>
      <c r="AUO3" s="37"/>
      <c r="AUP3" s="37"/>
      <c r="AUQ3" s="37"/>
      <c r="AUR3" s="37"/>
      <c r="AUS3" s="37"/>
      <c r="AUT3" s="37"/>
      <c r="AUU3" s="37"/>
      <c r="AUV3" s="37"/>
      <c r="AUW3" s="37"/>
      <c r="AUX3" s="37"/>
      <c r="AUY3" s="37"/>
      <c r="AUZ3" s="37"/>
      <c r="AVA3" s="37"/>
      <c r="AVB3" s="37"/>
      <c r="AVC3" s="37"/>
      <c r="AVD3" s="37"/>
      <c r="AVE3" s="37"/>
      <c r="AVF3" s="37"/>
      <c r="AVG3" s="37"/>
      <c r="AVH3" s="37"/>
      <c r="AVI3" s="37"/>
      <c r="AVJ3" s="37"/>
      <c r="AVK3" s="37"/>
      <c r="AVL3" s="37"/>
      <c r="AVM3" s="37"/>
      <c r="AVN3" s="37"/>
      <c r="AVO3" s="37"/>
      <c r="AVP3" s="37"/>
      <c r="AVQ3" s="37"/>
      <c r="AVR3" s="37"/>
      <c r="AVS3" s="37"/>
      <c r="AVT3" s="37"/>
      <c r="AVU3" s="37"/>
      <c r="AVV3" s="37"/>
      <c r="AVW3" s="37"/>
      <c r="AVX3" s="37"/>
      <c r="AVY3" s="37"/>
      <c r="AVZ3" s="37"/>
      <c r="AWA3" s="37"/>
      <c r="AWB3" s="37"/>
      <c r="AWC3" s="37"/>
      <c r="AWD3" s="37"/>
      <c r="AWE3" s="37"/>
      <c r="AWF3" s="37"/>
      <c r="AWG3" s="37"/>
      <c r="AWH3" s="37"/>
      <c r="AWI3" s="37"/>
      <c r="AWJ3" s="37"/>
      <c r="AWK3" s="37"/>
      <c r="AWL3" s="37"/>
      <c r="AWM3" s="37"/>
      <c r="AWN3" s="37"/>
      <c r="AWO3" s="37"/>
      <c r="AWP3" s="37"/>
      <c r="AWQ3" s="37"/>
      <c r="AWR3" s="37"/>
      <c r="AWS3" s="37"/>
      <c r="AWT3" s="37"/>
      <c r="AWU3" s="37"/>
      <c r="AWV3" s="37"/>
      <c r="AWW3" s="37"/>
      <c r="AWX3" s="37"/>
      <c r="AWY3" s="37"/>
      <c r="AWZ3" s="37"/>
      <c r="AXA3" s="37"/>
      <c r="AXB3" s="37"/>
      <c r="AXC3" s="37"/>
      <c r="AXD3" s="37"/>
      <c r="AXE3" s="37"/>
      <c r="AXF3" s="37"/>
      <c r="AXG3" s="37"/>
      <c r="AXH3" s="37"/>
      <c r="AXI3" s="37"/>
      <c r="AXJ3" s="37"/>
      <c r="AXK3" s="37"/>
      <c r="AXL3" s="37"/>
      <c r="AXM3" s="37"/>
      <c r="AXN3" s="37"/>
      <c r="AXO3" s="37"/>
      <c r="AXP3" s="37"/>
      <c r="AXQ3" s="37"/>
      <c r="AXR3" s="37"/>
      <c r="AXS3" s="37"/>
      <c r="AXT3" s="37"/>
      <c r="AXU3" s="37"/>
      <c r="AXV3" s="37"/>
      <c r="AXW3" s="37"/>
      <c r="AXX3" s="37"/>
      <c r="AXY3" s="37"/>
      <c r="AXZ3" s="37"/>
      <c r="AYA3" s="37"/>
      <c r="AYB3" s="37"/>
      <c r="AYC3" s="37"/>
      <c r="AYD3" s="37"/>
      <c r="AYE3" s="37"/>
      <c r="AYF3" s="37"/>
      <c r="AYG3" s="37"/>
      <c r="AYH3" s="37"/>
      <c r="AYI3" s="37"/>
      <c r="AYJ3" s="37"/>
      <c r="AYK3" s="37"/>
      <c r="AYL3" s="37"/>
      <c r="AYM3" s="37"/>
      <c r="AYN3" s="37"/>
      <c r="AYO3" s="37"/>
      <c r="AYP3" s="37"/>
      <c r="AYQ3" s="37"/>
      <c r="AYR3" s="37"/>
      <c r="AYS3" s="37"/>
      <c r="AYT3" s="37"/>
      <c r="AYU3" s="37"/>
      <c r="AYV3" s="37"/>
      <c r="AYW3" s="37"/>
      <c r="AYX3" s="37"/>
      <c r="AYY3" s="37"/>
      <c r="AYZ3" s="37"/>
      <c r="AZA3" s="37"/>
      <c r="AZB3" s="37"/>
      <c r="AZC3" s="37"/>
      <c r="AZD3" s="37"/>
      <c r="AZE3" s="37"/>
      <c r="AZF3" s="37"/>
      <c r="AZG3" s="37"/>
      <c r="AZH3" s="37"/>
      <c r="AZI3" s="37"/>
      <c r="AZJ3" s="37"/>
      <c r="AZK3" s="37"/>
      <c r="AZL3" s="37"/>
      <c r="AZM3" s="37"/>
      <c r="AZN3" s="37"/>
      <c r="AZO3" s="37"/>
      <c r="AZP3" s="37"/>
      <c r="AZQ3" s="37"/>
      <c r="AZR3" s="37"/>
      <c r="AZS3" s="37"/>
      <c r="AZT3" s="37"/>
      <c r="AZU3" s="37"/>
      <c r="AZV3" s="37"/>
      <c r="AZW3" s="37"/>
      <c r="AZX3" s="37"/>
      <c r="AZY3" s="37"/>
      <c r="AZZ3" s="37"/>
      <c r="BAA3" s="37"/>
      <c r="BAB3" s="37"/>
      <c r="BAC3" s="37"/>
      <c r="BAD3" s="37"/>
      <c r="BAE3" s="37"/>
      <c r="BAF3" s="37"/>
      <c r="BAG3" s="37"/>
      <c r="BAH3" s="37"/>
      <c r="BAI3" s="37"/>
      <c r="BAJ3" s="37"/>
      <c r="BAK3" s="37"/>
      <c r="BAL3" s="37"/>
      <c r="BAM3" s="37"/>
      <c r="BAN3" s="37"/>
      <c r="BAO3" s="37"/>
      <c r="BAP3" s="37"/>
      <c r="BAQ3" s="37"/>
      <c r="BAR3" s="37"/>
      <c r="BAS3" s="37"/>
      <c r="BAT3" s="37"/>
      <c r="BAU3" s="37"/>
      <c r="BAV3" s="37"/>
      <c r="BAW3" s="37"/>
      <c r="BAX3" s="37"/>
      <c r="BAY3" s="37"/>
      <c r="BAZ3" s="37"/>
      <c r="BBA3" s="37"/>
      <c r="BBB3" s="37"/>
      <c r="BBC3" s="37"/>
      <c r="BBD3" s="37"/>
      <c r="BBE3" s="37"/>
      <c r="BBF3" s="37"/>
      <c r="BBG3" s="37"/>
      <c r="BBH3" s="37"/>
      <c r="BBI3" s="37"/>
      <c r="BBJ3" s="37"/>
      <c r="BBK3" s="37"/>
      <c r="BBL3" s="37"/>
      <c r="BBM3" s="37"/>
      <c r="BBN3" s="37"/>
      <c r="BBO3" s="37"/>
      <c r="BBP3" s="37"/>
      <c r="BBQ3" s="37"/>
      <c r="BBR3" s="37"/>
      <c r="BBS3" s="37"/>
      <c r="BBT3" s="37"/>
      <c r="BBU3" s="37"/>
      <c r="BBV3" s="37"/>
      <c r="BBW3" s="37"/>
      <c r="BBX3" s="37"/>
      <c r="BBY3" s="37"/>
      <c r="BBZ3" s="37"/>
      <c r="BCA3" s="37"/>
      <c r="BCB3" s="37"/>
      <c r="BCC3" s="37"/>
      <c r="BCD3" s="37"/>
      <c r="BCE3" s="37"/>
      <c r="BCF3" s="37"/>
      <c r="BCG3" s="37"/>
      <c r="BCH3" s="37"/>
      <c r="BCI3" s="37"/>
      <c r="BCJ3" s="37"/>
      <c r="BCK3" s="37"/>
      <c r="BCL3" s="37"/>
      <c r="BCM3" s="37"/>
      <c r="BCN3" s="37"/>
      <c r="BCO3" s="37"/>
      <c r="BCP3" s="37"/>
      <c r="BCQ3" s="37"/>
      <c r="BCR3" s="37"/>
      <c r="BCS3" s="37"/>
      <c r="BCT3" s="37"/>
      <c r="BCU3" s="37"/>
      <c r="BCV3" s="37"/>
      <c r="BCW3" s="37"/>
      <c r="BCX3" s="37"/>
      <c r="BCY3" s="37"/>
      <c r="BCZ3" s="37"/>
      <c r="BDA3" s="37"/>
      <c r="BDB3" s="37"/>
      <c r="BDC3" s="37"/>
      <c r="BDD3" s="37"/>
      <c r="BDE3" s="37"/>
      <c r="BDF3" s="37"/>
      <c r="BDG3" s="37"/>
      <c r="BDH3" s="37"/>
      <c r="BDI3" s="37"/>
      <c r="BDJ3" s="37"/>
      <c r="BDK3" s="37"/>
      <c r="BDL3" s="37"/>
      <c r="BDM3" s="37"/>
      <c r="BDN3" s="37"/>
      <c r="BDO3" s="37"/>
      <c r="BDP3" s="37"/>
      <c r="BDQ3" s="37"/>
      <c r="BDR3" s="37"/>
      <c r="BDS3" s="37"/>
      <c r="BDT3" s="37"/>
      <c r="BDU3" s="37"/>
      <c r="BDV3" s="37"/>
      <c r="BDW3" s="37"/>
      <c r="BDX3" s="37"/>
      <c r="BDY3" s="37"/>
      <c r="BDZ3" s="37"/>
      <c r="BEA3" s="37"/>
      <c r="BEB3" s="37"/>
      <c r="BEC3" s="37"/>
      <c r="BED3" s="37"/>
      <c r="BEE3" s="37"/>
      <c r="BEF3" s="37"/>
      <c r="BEG3" s="37"/>
      <c r="BEH3" s="37"/>
      <c r="BEI3" s="37"/>
      <c r="BEJ3" s="37"/>
      <c r="BEK3" s="37"/>
      <c r="BEL3" s="37"/>
      <c r="BEM3" s="37"/>
      <c r="BEN3" s="37"/>
      <c r="BEO3" s="37"/>
      <c r="BEP3" s="37"/>
      <c r="BEQ3" s="37"/>
      <c r="BER3" s="37"/>
      <c r="BES3" s="37"/>
      <c r="BET3" s="37"/>
      <c r="BEU3" s="37"/>
      <c r="BEV3" s="37"/>
      <c r="BEW3" s="37"/>
      <c r="BEX3" s="37"/>
      <c r="BEY3" s="37"/>
      <c r="BEZ3" s="37"/>
      <c r="BFA3" s="37"/>
      <c r="BFB3" s="37"/>
      <c r="BFC3" s="37"/>
      <c r="BFD3" s="37"/>
      <c r="BFE3" s="37"/>
      <c r="BFF3" s="37"/>
      <c r="BFG3" s="37"/>
      <c r="BFH3" s="37"/>
      <c r="BFI3" s="37"/>
      <c r="BFJ3" s="37"/>
      <c r="BFK3" s="37"/>
      <c r="BFL3" s="37"/>
      <c r="BFM3" s="37"/>
      <c r="BFN3" s="37"/>
      <c r="BFO3" s="37"/>
      <c r="BFP3" s="37"/>
      <c r="BFQ3" s="37"/>
      <c r="BFR3" s="37"/>
      <c r="BFS3" s="37"/>
      <c r="BFT3" s="37"/>
      <c r="BFU3" s="37"/>
      <c r="BFV3" s="37"/>
      <c r="BFW3" s="37"/>
      <c r="BFX3" s="37"/>
      <c r="BFY3" s="37"/>
      <c r="BFZ3" s="37"/>
      <c r="BGA3" s="37"/>
      <c r="BGB3" s="37"/>
      <c r="BGC3" s="37"/>
      <c r="BGD3" s="37"/>
      <c r="BGE3" s="37"/>
      <c r="BGF3" s="37"/>
      <c r="BGG3" s="37"/>
      <c r="BGH3" s="37"/>
      <c r="BGI3" s="37"/>
      <c r="BGJ3" s="37"/>
      <c r="BGK3" s="37"/>
      <c r="BGL3" s="37"/>
      <c r="BGM3" s="37"/>
      <c r="BGN3" s="37"/>
      <c r="BGO3" s="37"/>
      <c r="BGP3" s="37"/>
      <c r="BGQ3" s="37"/>
      <c r="BGR3" s="37"/>
      <c r="BGS3" s="37"/>
      <c r="BGT3" s="37"/>
      <c r="BGU3" s="37"/>
      <c r="BGV3" s="37"/>
      <c r="BGW3" s="37"/>
      <c r="BGX3" s="37"/>
      <c r="BGY3" s="37"/>
      <c r="BGZ3" s="37"/>
      <c r="BHA3" s="37"/>
      <c r="BHB3" s="37"/>
      <c r="BHC3" s="37"/>
      <c r="BHD3" s="37"/>
      <c r="BHE3" s="37"/>
      <c r="BHF3" s="37"/>
      <c r="BHG3" s="37"/>
      <c r="BHH3" s="37"/>
      <c r="BHI3" s="37"/>
      <c r="BHJ3" s="37"/>
      <c r="BHK3" s="37"/>
      <c r="BHL3" s="37"/>
      <c r="BHM3" s="37"/>
      <c r="BHN3" s="37"/>
      <c r="BHO3" s="37"/>
      <c r="BHP3" s="37"/>
      <c r="BHQ3" s="37"/>
      <c r="BHR3" s="37"/>
      <c r="BHS3" s="37"/>
      <c r="BHT3" s="37"/>
      <c r="BHU3" s="37"/>
      <c r="BHV3" s="37"/>
      <c r="BHW3" s="37"/>
      <c r="BHX3" s="37"/>
      <c r="BHY3" s="37"/>
      <c r="BHZ3" s="37"/>
      <c r="BIA3" s="37"/>
      <c r="BIB3" s="37"/>
      <c r="BIC3" s="37"/>
      <c r="BID3" s="37"/>
      <c r="BIE3" s="37"/>
      <c r="BIF3" s="37"/>
      <c r="BIG3" s="37"/>
      <c r="BIH3" s="37"/>
      <c r="BII3" s="37"/>
      <c r="BIJ3" s="37"/>
      <c r="BIK3" s="37"/>
      <c r="BIL3" s="37"/>
      <c r="BIM3" s="37"/>
      <c r="BIN3" s="37"/>
      <c r="BIO3" s="37"/>
      <c r="BIP3" s="37"/>
      <c r="BIQ3" s="37"/>
      <c r="BIR3" s="37"/>
      <c r="BIS3" s="37"/>
      <c r="BIT3" s="37"/>
      <c r="BIU3" s="37"/>
      <c r="BIV3" s="37"/>
      <c r="BIW3" s="37"/>
      <c r="BIX3" s="37"/>
      <c r="BIY3" s="37"/>
      <c r="BIZ3" s="37"/>
      <c r="BJA3" s="37"/>
      <c r="BJB3" s="37"/>
      <c r="BJC3" s="37"/>
      <c r="BJD3" s="37"/>
      <c r="BJE3" s="37"/>
      <c r="BJF3" s="37"/>
      <c r="BJG3" s="37"/>
      <c r="BJH3" s="37"/>
      <c r="BJI3" s="37"/>
      <c r="BJJ3" s="37"/>
      <c r="BJK3" s="37"/>
      <c r="BJL3" s="37"/>
      <c r="BJM3" s="37"/>
      <c r="BJN3" s="37"/>
      <c r="BJO3" s="37"/>
      <c r="BJP3" s="37"/>
      <c r="BJQ3" s="37"/>
      <c r="BJR3" s="37"/>
      <c r="BJS3" s="37"/>
      <c r="BJT3" s="37"/>
      <c r="BJU3" s="37"/>
      <c r="BJV3" s="37"/>
      <c r="BJW3" s="37"/>
      <c r="BJX3" s="37"/>
      <c r="BJY3" s="37"/>
      <c r="BJZ3" s="37"/>
      <c r="BKA3" s="37"/>
      <c r="BKB3" s="37"/>
      <c r="BKC3" s="37"/>
      <c r="BKD3" s="37"/>
      <c r="BKE3" s="37"/>
      <c r="BKF3" s="37"/>
      <c r="BKG3" s="37"/>
      <c r="BKH3" s="37"/>
      <c r="BKI3" s="37"/>
      <c r="BKJ3" s="37"/>
      <c r="BKK3" s="37"/>
      <c r="BKL3" s="37"/>
      <c r="BKM3" s="37"/>
      <c r="BKN3" s="37"/>
      <c r="BKO3" s="37"/>
      <c r="BKP3" s="37"/>
      <c r="BKQ3" s="37"/>
      <c r="BKR3" s="37"/>
      <c r="BKS3" s="37"/>
      <c r="BKT3" s="37"/>
      <c r="BKU3" s="37"/>
      <c r="BKV3" s="37"/>
      <c r="BKW3" s="37"/>
      <c r="BKX3" s="37"/>
      <c r="BKY3" s="37"/>
      <c r="BKZ3" s="37"/>
      <c r="BLA3" s="37"/>
      <c r="BLB3" s="37"/>
      <c r="BLC3" s="37"/>
      <c r="BLD3" s="37"/>
      <c r="BLE3" s="37"/>
      <c r="BLF3" s="37"/>
      <c r="BLG3" s="37"/>
      <c r="BLH3" s="37"/>
      <c r="BLI3" s="37"/>
      <c r="BLJ3" s="37"/>
      <c r="BLK3" s="37"/>
      <c r="BLL3" s="37"/>
      <c r="BLM3" s="37"/>
      <c r="BLN3" s="37"/>
      <c r="BLO3" s="37"/>
      <c r="BLP3" s="37"/>
      <c r="BLQ3" s="37"/>
      <c r="BLR3" s="37"/>
      <c r="BLS3" s="37"/>
      <c r="BLT3" s="37"/>
      <c r="BLU3" s="37"/>
      <c r="BLV3" s="37"/>
      <c r="BLW3" s="37"/>
      <c r="BLX3" s="37"/>
      <c r="BLY3" s="37"/>
      <c r="BLZ3" s="37"/>
      <c r="BMA3" s="37"/>
      <c r="BMB3" s="37"/>
      <c r="BMC3" s="37"/>
      <c r="BMD3" s="37"/>
      <c r="BME3" s="37"/>
      <c r="BMF3" s="37"/>
      <c r="BMG3" s="37"/>
      <c r="BMH3" s="37"/>
      <c r="BMI3" s="37"/>
      <c r="BMJ3" s="37"/>
      <c r="BMK3" s="37"/>
      <c r="BML3" s="37"/>
      <c r="BMM3" s="37"/>
      <c r="BMN3" s="37"/>
      <c r="BMO3" s="37"/>
      <c r="BMP3" s="37"/>
      <c r="BMQ3" s="37"/>
      <c r="BMR3" s="37"/>
      <c r="BMS3" s="37"/>
      <c r="BMT3" s="37"/>
      <c r="BMU3" s="37"/>
      <c r="BMV3" s="37"/>
      <c r="BMW3" s="37"/>
      <c r="BMX3" s="37"/>
      <c r="BMY3" s="37"/>
      <c r="BMZ3" s="37"/>
      <c r="BNA3" s="37"/>
      <c r="BNB3" s="37"/>
      <c r="BNC3" s="37"/>
      <c r="BND3" s="37"/>
      <c r="BNE3" s="37"/>
      <c r="BNF3" s="37"/>
      <c r="BNG3" s="37"/>
      <c r="BNH3" s="37"/>
      <c r="BNI3" s="37"/>
      <c r="BNJ3" s="37"/>
      <c r="BNK3" s="37"/>
      <c r="BNL3" s="37"/>
      <c r="BNM3" s="37"/>
      <c r="BNN3" s="37"/>
      <c r="BNO3" s="37"/>
      <c r="BNP3" s="37"/>
      <c r="BNQ3" s="37"/>
      <c r="BNR3" s="37"/>
      <c r="BNS3" s="37"/>
      <c r="BNT3" s="37"/>
      <c r="BNU3" s="37"/>
      <c r="BNV3" s="37"/>
      <c r="BNW3" s="37"/>
      <c r="BNX3" s="37"/>
      <c r="BNY3" s="37"/>
      <c r="BNZ3" s="37"/>
      <c r="BOA3" s="37"/>
      <c r="BOB3" s="37"/>
      <c r="BOC3" s="37"/>
      <c r="BOD3" s="37"/>
      <c r="BOE3" s="37"/>
      <c r="BOF3" s="37"/>
      <c r="BOG3" s="37"/>
      <c r="BOH3" s="37"/>
      <c r="BOI3" s="37"/>
      <c r="BOJ3" s="37"/>
      <c r="BOK3" s="37"/>
      <c r="BOL3" s="37"/>
      <c r="BOM3" s="37"/>
      <c r="BON3" s="37"/>
      <c r="BOO3" s="37"/>
      <c r="BOP3" s="37"/>
      <c r="BOQ3" s="37"/>
      <c r="BOR3" s="37"/>
      <c r="BOS3" s="37"/>
      <c r="BOT3" s="37"/>
      <c r="BOU3" s="37"/>
      <c r="BOV3" s="37"/>
      <c r="BOW3" s="37"/>
      <c r="BOX3" s="37"/>
      <c r="BOY3" s="37"/>
      <c r="BOZ3" s="37"/>
      <c r="BPA3" s="37"/>
      <c r="BPB3" s="37"/>
      <c r="BPC3" s="37"/>
      <c r="BPD3" s="37"/>
      <c r="BPE3" s="37"/>
      <c r="BPF3" s="37"/>
      <c r="BPG3" s="37"/>
      <c r="BPH3" s="37"/>
      <c r="BPI3" s="37"/>
      <c r="BPJ3" s="37"/>
      <c r="BPK3" s="37"/>
      <c r="BPL3" s="37"/>
      <c r="BPM3" s="37"/>
      <c r="BPN3" s="37"/>
      <c r="BPO3" s="37"/>
      <c r="BPP3" s="37"/>
      <c r="BPQ3" s="37"/>
      <c r="BPR3" s="37"/>
      <c r="BPS3" s="37"/>
      <c r="BPT3" s="37"/>
      <c r="BPU3" s="37"/>
      <c r="BPV3" s="37"/>
      <c r="BPW3" s="37"/>
      <c r="BPX3" s="37"/>
      <c r="BPY3" s="37"/>
      <c r="BPZ3" s="37"/>
      <c r="BQA3" s="37"/>
      <c r="BQB3" s="37"/>
      <c r="BQC3" s="37"/>
      <c r="BQD3" s="37"/>
      <c r="BQE3" s="37"/>
      <c r="BQF3" s="37"/>
      <c r="BQG3" s="37"/>
      <c r="BQH3" s="37"/>
      <c r="BQI3" s="37"/>
      <c r="BQJ3" s="37"/>
      <c r="BQK3" s="37"/>
      <c r="BQL3" s="37"/>
      <c r="BQM3" s="37"/>
      <c r="BQN3" s="37"/>
      <c r="BQO3" s="37"/>
      <c r="BQP3" s="37"/>
      <c r="BQQ3" s="37"/>
      <c r="BQR3" s="37"/>
      <c r="BQS3" s="37"/>
      <c r="BQT3" s="37"/>
      <c r="BQU3" s="37"/>
      <c r="BQV3" s="37"/>
      <c r="BQW3" s="37"/>
      <c r="BQX3" s="37"/>
      <c r="BQY3" s="37"/>
      <c r="BQZ3" s="37"/>
      <c r="BRA3" s="37"/>
      <c r="BRB3" s="37"/>
      <c r="BRC3" s="37"/>
      <c r="BRD3" s="37"/>
      <c r="BRE3" s="37"/>
      <c r="BRF3" s="37"/>
      <c r="BRG3" s="37"/>
      <c r="BRH3" s="37"/>
      <c r="BRI3" s="37"/>
      <c r="BRJ3" s="37"/>
      <c r="BRK3" s="37"/>
      <c r="BRL3" s="37"/>
      <c r="BRM3" s="37"/>
      <c r="BRN3" s="37"/>
      <c r="BRO3" s="37"/>
      <c r="BRP3" s="37"/>
      <c r="BRQ3" s="37"/>
      <c r="BRR3" s="37"/>
      <c r="BRS3" s="37"/>
      <c r="BRT3" s="37"/>
      <c r="BRU3" s="37"/>
      <c r="BRV3" s="37"/>
      <c r="BRW3" s="37"/>
      <c r="BRX3" s="37"/>
      <c r="BRY3" s="37"/>
      <c r="BRZ3" s="37"/>
      <c r="BSA3" s="37"/>
      <c r="BSB3" s="37"/>
      <c r="BSC3" s="37"/>
      <c r="BSD3" s="37"/>
      <c r="BSE3" s="37"/>
      <c r="BSF3" s="37"/>
      <c r="BSG3" s="37"/>
      <c r="BSH3" s="37"/>
      <c r="BSI3" s="37"/>
      <c r="BSJ3" s="37"/>
      <c r="BSK3" s="37"/>
      <c r="BSL3" s="37"/>
      <c r="BSM3" s="37"/>
      <c r="BSN3" s="37"/>
      <c r="BSO3" s="37"/>
      <c r="BSP3" s="37"/>
      <c r="BSQ3" s="37"/>
      <c r="BSR3" s="37"/>
      <c r="BSS3" s="37"/>
      <c r="BST3" s="37"/>
      <c r="BSU3" s="37"/>
      <c r="BSV3" s="37"/>
      <c r="BSW3" s="37"/>
      <c r="BSX3" s="37"/>
      <c r="BSY3" s="37"/>
      <c r="BSZ3" s="37"/>
      <c r="BTA3" s="37"/>
      <c r="BTB3" s="37"/>
      <c r="BTC3" s="37"/>
      <c r="BTD3" s="37"/>
      <c r="BTE3" s="37"/>
      <c r="BTF3" s="37"/>
      <c r="BTG3" s="37"/>
      <c r="BTH3" s="37"/>
      <c r="BTI3" s="37"/>
      <c r="BTJ3" s="37"/>
      <c r="BTK3" s="37"/>
      <c r="BTL3" s="37"/>
      <c r="BTM3" s="37"/>
      <c r="BTN3" s="37"/>
      <c r="BTO3" s="37"/>
      <c r="BTP3" s="37"/>
      <c r="BTQ3" s="37"/>
      <c r="BTR3" s="37"/>
      <c r="BTS3" s="37"/>
      <c r="BTT3" s="37"/>
      <c r="BTU3" s="37"/>
      <c r="BTV3" s="37"/>
      <c r="BTW3" s="37"/>
      <c r="BTX3" s="37"/>
      <c r="BTY3" s="37"/>
      <c r="BTZ3" s="37"/>
      <c r="BUA3" s="37"/>
      <c r="BUB3" s="37"/>
      <c r="BUC3" s="37"/>
      <c r="BUD3" s="37"/>
      <c r="BUE3" s="37"/>
      <c r="BUF3" s="37"/>
      <c r="BUG3" s="37"/>
      <c r="BUH3" s="37"/>
      <c r="BUI3" s="37"/>
      <c r="BUJ3" s="37"/>
      <c r="BUK3" s="37"/>
      <c r="BUL3" s="37"/>
      <c r="BUM3" s="37"/>
      <c r="BUN3" s="37"/>
      <c r="BUO3" s="37"/>
      <c r="BUP3" s="37"/>
      <c r="BUQ3" s="37"/>
      <c r="BUR3" s="37"/>
      <c r="BUS3" s="37"/>
      <c r="BUT3" s="37"/>
      <c r="BUU3" s="37"/>
      <c r="BUV3" s="37"/>
      <c r="BUW3" s="37"/>
      <c r="BUX3" s="37"/>
      <c r="BUY3" s="37"/>
      <c r="BUZ3" s="37"/>
      <c r="BVA3" s="37"/>
      <c r="BVB3" s="37"/>
      <c r="BVC3" s="37"/>
      <c r="BVD3" s="37"/>
      <c r="BVE3" s="37"/>
      <c r="BVF3" s="37"/>
      <c r="BVG3" s="37"/>
      <c r="BVH3" s="37"/>
      <c r="BVI3" s="37"/>
      <c r="BVJ3" s="37"/>
      <c r="BVK3" s="37"/>
      <c r="BVL3" s="37"/>
      <c r="BVM3" s="37"/>
      <c r="BVN3" s="37"/>
      <c r="BVO3" s="37"/>
      <c r="BVP3" s="37"/>
      <c r="BVQ3" s="37"/>
      <c r="BVR3" s="37"/>
      <c r="BVS3" s="37"/>
      <c r="BVT3" s="37"/>
      <c r="BVU3" s="37"/>
      <c r="BVV3" s="37"/>
      <c r="BVW3" s="37"/>
      <c r="BVX3" s="37"/>
      <c r="BVY3" s="37"/>
      <c r="BVZ3" s="37"/>
      <c r="BWA3" s="37"/>
      <c r="BWB3" s="37"/>
      <c r="BWC3" s="37"/>
      <c r="BWD3" s="37"/>
      <c r="BWE3" s="37"/>
      <c r="BWF3" s="37"/>
      <c r="BWG3" s="37"/>
      <c r="BWH3" s="37"/>
      <c r="BWI3" s="37"/>
      <c r="BWJ3" s="37"/>
      <c r="BWK3" s="37"/>
      <c r="BWL3" s="37"/>
      <c r="BWM3" s="37"/>
      <c r="BWN3" s="37"/>
      <c r="BWO3" s="37"/>
      <c r="BWP3" s="37"/>
      <c r="BWQ3" s="37"/>
      <c r="BWR3" s="37"/>
      <c r="BWS3" s="37"/>
      <c r="BWT3" s="37"/>
      <c r="BWU3" s="37"/>
      <c r="BWV3" s="37"/>
      <c r="BWW3" s="37"/>
      <c r="BWX3" s="37"/>
      <c r="BWY3" s="37"/>
      <c r="BWZ3" s="37"/>
      <c r="BXA3" s="37"/>
      <c r="BXB3" s="37"/>
      <c r="BXC3" s="37"/>
      <c r="BXD3" s="37"/>
      <c r="BXE3" s="37"/>
      <c r="BXF3" s="37"/>
      <c r="BXG3" s="37"/>
      <c r="BXH3" s="37"/>
      <c r="BXI3" s="37"/>
      <c r="BXJ3" s="37"/>
      <c r="BXK3" s="37"/>
      <c r="BXL3" s="37"/>
      <c r="BXM3" s="37"/>
      <c r="BXN3" s="37"/>
      <c r="BXO3" s="37"/>
      <c r="BXP3" s="37"/>
      <c r="BXQ3" s="37"/>
      <c r="BXR3" s="37"/>
      <c r="BXS3" s="37"/>
      <c r="BXT3" s="37"/>
      <c r="BXU3" s="37"/>
      <c r="BXV3" s="37"/>
      <c r="BXW3" s="37"/>
      <c r="BXX3" s="37"/>
      <c r="BXY3" s="37"/>
      <c r="BXZ3" s="37"/>
      <c r="BYA3" s="37"/>
      <c r="BYB3" s="37"/>
      <c r="BYC3" s="37"/>
      <c r="BYD3" s="37"/>
      <c r="BYE3" s="37"/>
      <c r="BYF3" s="37"/>
      <c r="BYG3" s="37"/>
      <c r="BYH3" s="37"/>
      <c r="BYI3" s="37"/>
      <c r="BYJ3" s="37"/>
      <c r="BYK3" s="37"/>
      <c r="BYL3" s="37"/>
      <c r="BYM3" s="37"/>
      <c r="BYN3" s="37"/>
      <c r="BYO3" s="37"/>
      <c r="BYP3" s="37"/>
      <c r="BYQ3" s="37"/>
      <c r="BYR3" s="37"/>
      <c r="BYS3" s="37"/>
      <c r="BYT3" s="37"/>
      <c r="BYU3" s="37"/>
      <c r="BYV3" s="37"/>
      <c r="BYW3" s="37"/>
      <c r="BYX3" s="37"/>
      <c r="BYY3" s="37"/>
      <c r="BYZ3" s="37"/>
      <c r="BZA3" s="37"/>
      <c r="BZB3" s="37"/>
      <c r="BZC3" s="37"/>
      <c r="BZD3" s="37"/>
      <c r="BZE3" s="37"/>
      <c r="BZF3" s="37"/>
      <c r="BZG3" s="37"/>
      <c r="BZH3" s="37"/>
      <c r="BZI3" s="37"/>
      <c r="BZJ3" s="37"/>
      <c r="BZK3" s="37"/>
      <c r="BZL3" s="37"/>
      <c r="BZM3" s="37"/>
      <c r="BZN3" s="37"/>
      <c r="BZO3" s="37"/>
      <c r="BZP3" s="37"/>
      <c r="BZQ3" s="37"/>
      <c r="BZR3" s="37"/>
      <c r="BZS3" s="37"/>
      <c r="BZT3" s="37"/>
      <c r="BZU3" s="37"/>
      <c r="BZV3" s="37"/>
      <c r="BZW3" s="37"/>
      <c r="BZX3" s="37"/>
      <c r="BZY3" s="37"/>
      <c r="BZZ3" s="37"/>
      <c r="CAA3" s="37"/>
      <c r="CAB3" s="37"/>
      <c r="CAC3" s="37"/>
      <c r="CAD3" s="37"/>
      <c r="CAE3" s="37"/>
      <c r="CAF3" s="37"/>
      <c r="CAG3" s="37"/>
      <c r="CAH3" s="37"/>
      <c r="CAI3" s="37"/>
      <c r="CAJ3" s="37"/>
      <c r="CAK3" s="37"/>
      <c r="CAL3" s="37"/>
      <c r="CAM3" s="37"/>
      <c r="CAN3" s="37"/>
      <c r="CAO3" s="37"/>
      <c r="CAP3" s="37"/>
      <c r="CAQ3" s="37"/>
      <c r="CAR3" s="37"/>
      <c r="CAS3" s="37"/>
      <c r="CAT3" s="37"/>
      <c r="CAU3" s="37"/>
      <c r="CAV3" s="37"/>
      <c r="CAW3" s="37"/>
      <c r="CAX3" s="37"/>
      <c r="CAY3" s="37"/>
      <c r="CAZ3" s="37"/>
      <c r="CBA3" s="37"/>
      <c r="CBB3" s="37"/>
      <c r="CBC3" s="37"/>
      <c r="CBD3" s="37"/>
      <c r="CBE3" s="37"/>
      <c r="CBF3" s="37"/>
      <c r="CBG3" s="37"/>
      <c r="CBH3" s="37"/>
      <c r="CBI3" s="37"/>
      <c r="CBJ3" s="37"/>
      <c r="CBK3" s="37"/>
      <c r="CBL3" s="37"/>
      <c r="CBM3" s="37"/>
      <c r="CBN3" s="37"/>
      <c r="CBO3" s="37"/>
      <c r="CBP3" s="37"/>
      <c r="CBQ3" s="37"/>
      <c r="CBR3" s="37"/>
      <c r="CBS3" s="37"/>
      <c r="CBT3" s="37"/>
      <c r="CBU3" s="37"/>
      <c r="CBV3" s="37"/>
      <c r="CBW3" s="37"/>
      <c r="CBX3" s="37"/>
      <c r="CBY3" s="37"/>
      <c r="CBZ3" s="37"/>
      <c r="CCA3" s="37"/>
      <c r="CCB3" s="37"/>
      <c r="CCC3" s="37"/>
      <c r="CCD3" s="37"/>
      <c r="CCE3" s="37"/>
      <c r="CCF3" s="37"/>
      <c r="CCG3" s="37"/>
      <c r="CCH3" s="37"/>
      <c r="CCI3" s="37"/>
      <c r="CCJ3" s="37"/>
      <c r="CCK3" s="37"/>
      <c r="CCL3" s="37"/>
      <c r="CCM3" s="37"/>
      <c r="CCN3" s="37"/>
      <c r="CCO3" s="37"/>
      <c r="CCP3" s="37"/>
      <c r="CCQ3" s="37"/>
      <c r="CCR3" s="37"/>
      <c r="CCS3" s="37"/>
      <c r="CCT3" s="37"/>
      <c r="CCU3" s="37"/>
      <c r="CCV3" s="37"/>
      <c r="CCW3" s="37"/>
      <c r="CCX3" s="37"/>
      <c r="CCY3" s="37"/>
      <c r="CCZ3" s="37"/>
      <c r="CDA3" s="37"/>
      <c r="CDB3" s="37"/>
      <c r="CDC3" s="37"/>
      <c r="CDD3" s="37"/>
      <c r="CDE3" s="37"/>
      <c r="CDF3" s="37"/>
      <c r="CDG3" s="37"/>
      <c r="CDH3" s="37"/>
      <c r="CDI3" s="37"/>
      <c r="CDJ3" s="37"/>
      <c r="CDK3" s="37"/>
      <c r="CDL3" s="37"/>
      <c r="CDM3" s="37"/>
      <c r="CDN3" s="37"/>
      <c r="CDO3" s="37"/>
      <c r="CDP3" s="37"/>
      <c r="CDQ3" s="37"/>
      <c r="CDR3" s="37"/>
      <c r="CDS3" s="37"/>
      <c r="CDT3" s="37"/>
      <c r="CDU3" s="37"/>
      <c r="CDV3" s="37"/>
      <c r="CDW3" s="37"/>
      <c r="CDX3" s="37"/>
      <c r="CDY3" s="37"/>
      <c r="CDZ3" s="37"/>
      <c r="CEA3" s="37"/>
      <c r="CEB3" s="37"/>
      <c r="CEC3" s="37"/>
      <c r="CED3" s="37"/>
      <c r="CEE3" s="37"/>
      <c r="CEF3" s="37"/>
      <c r="CEG3" s="37"/>
      <c r="CEH3" s="37"/>
      <c r="CEI3" s="37"/>
      <c r="CEJ3" s="37"/>
      <c r="CEK3" s="37"/>
      <c r="CEL3" s="37"/>
      <c r="CEM3" s="37"/>
      <c r="CEN3" s="37"/>
      <c r="CEO3" s="37"/>
      <c r="CEP3" s="37"/>
      <c r="CEQ3" s="37"/>
      <c r="CER3" s="37"/>
      <c r="CES3" s="37"/>
      <c r="CET3" s="37"/>
      <c r="CEU3" s="37"/>
      <c r="CEV3" s="37"/>
      <c r="CEW3" s="37"/>
      <c r="CEX3" s="37"/>
      <c r="CEY3" s="37"/>
      <c r="CEZ3" s="37"/>
      <c r="CFA3" s="37"/>
      <c r="CFB3" s="37"/>
      <c r="CFC3" s="37"/>
      <c r="CFD3" s="37"/>
      <c r="CFE3" s="37"/>
      <c r="CFF3" s="37"/>
      <c r="CFG3" s="37"/>
      <c r="CFH3" s="37"/>
      <c r="CFI3" s="37"/>
      <c r="CFJ3" s="37"/>
      <c r="CFK3" s="37"/>
      <c r="CFL3" s="37"/>
      <c r="CFM3" s="37"/>
      <c r="CFN3" s="37"/>
      <c r="CFO3" s="37"/>
      <c r="CFP3" s="37"/>
      <c r="CFQ3" s="37"/>
      <c r="CFR3" s="37"/>
      <c r="CFS3" s="37"/>
      <c r="CFT3" s="37"/>
      <c r="CFU3" s="37"/>
      <c r="CFV3" s="37"/>
      <c r="CFW3" s="37"/>
      <c r="CFX3" s="37"/>
      <c r="CFY3" s="37"/>
      <c r="CFZ3" s="37"/>
      <c r="CGA3" s="37"/>
      <c r="CGB3" s="37"/>
      <c r="CGC3" s="37"/>
      <c r="CGD3" s="37"/>
      <c r="CGE3" s="37"/>
      <c r="CGF3" s="37"/>
      <c r="CGG3" s="37"/>
      <c r="CGH3" s="37"/>
      <c r="CGI3" s="37"/>
      <c r="CGJ3" s="37"/>
      <c r="CGK3" s="37"/>
      <c r="CGL3" s="37"/>
      <c r="CGM3" s="37"/>
      <c r="CGN3" s="37"/>
      <c r="CGO3" s="37"/>
      <c r="CGP3" s="37"/>
      <c r="CGQ3" s="37"/>
      <c r="CGR3" s="37"/>
      <c r="CGS3" s="37"/>
      <c r="CGT3" s="37"/>
      <c r="CGU3" s="37"/>
      <c r="CGV3" s="37"/>
      <c r="CGW3" s="37"/>
      <c r="CGX3" s="37"/>
      <c r="CGY3" s="37"/>
      <c r="CGZ3" s="37"/>
      <c r="CHA3" s="37"/>
      <c r="CHB3" s="37"/>
      <c r="CHC3" s="37"/>
      <c r="CHD3" s="37"/>
      <c r="CHE3" s="37"/>
      <c r="CHF3" s="37"/>
      <c r="CHG3" s="37"/>
      <c r="CHH3" s="37"/>
      <c r="CHI3" s="37"/>
      <c r="CHJ3" s="37"/>
      <c r="CHK3" s="37"/>
      <c r="CHL3" s="37"/>
      <c r="CHM3" s="37"/>
      <c r="CHN3" s="37"/>
      <c r="CHO3" s="37"/>
      <c r="CHP3" s="37"/>
      <c r="CHQ3" s="37"/>
      <c r="CHR3" s="37"/>
      <c r="CHS3" s="37"/>
      <c r="CHT3" s="37"/>
      <c r="CHU3" s="37"/>
      <c r="CHV3" s="37"/>
      <c r="CHW3" s="37"/>
      <c r="CHX3" s="37"/>
      <c r="CHY3" s="37"/>
      <c r="CHZ3" s="37"/>
      <c r="CIA3" s="37"/>
      <c r="CIB3" s="37"/>
      <c r="CIC3" s="37"/>
      <c r="CID3" s="37"/>
      <c r="CIE3" s="37"/>
      <c r="CIF3" s="37"/>
      <c r="CIG3" s="37"/>
      <c r="CIH3" s="37"/>
      <c r="CII3" s="37"/>
      <c r="CIJ3" s="37"/>
      <c r="CIK3" s="37"/>
      <c r="CIL3" s="37"/>
      <c r="CIM3" s="37"/>
      <c r="CIN3" s="37"/>
      <c r="CIO3" s="37"/>
      <c r="CIP3" s="37"/>
      <c r="CIQ3" s="37"/>
      <c r="CIR3" s="37"/>
      <c r="CIS3" s="37"/>
      <c r="CIT3" s="37"/>
      <c r="CIU3" s="37"/>
      <c r="CIV3" s="37"/>
      <c r="CIW3" s="37"/>
      <c r="CIX3" s="37"/>
      <c r="CIY3" s="37"/>
      <c r="CIZ3" s="37"/>
      <c r="CJA3" s="37"/>
      <c r="CJB3" s="37"/>
      <c r="CJC3" s="37"/>
      <c r="CJD3" s="37"/>
      <c r="CJE3" s="37"/>
      <c r="CJF3" s="37"/>
      <c r="CJG3" s="37"/>
      <c r="CJH3" s="37"/>
      <c r="CJI3" s="37"/>
      <c r="CJJ3" s="37"/>
      <c r="CJK3" s="37"/>
      <c r="CJL3" s="37"/>
      <c r="CJM3" s="37"/>
      <c r="CJN3" s="37"/>
      <c r="CJO3" s="37"/>
      <c r="CJP3" s="37"/>
      <c r="CJQ3" s="37"/>
      <c r="CJR3" s="37"/>
      <c r="CJS3" s="37"/>
      <c r="CJT3" s="37"/>
      <c r="CJU3" s="37"/>
      <c r="CJV3" s="37"/>
      <c r="CJW3" s="37"/>
      <c r="CJX3" s="37"/>
      <c r="CJY3" s="37"/>
      <c r="CJZ3" s="37"/>
      <c r="CKA3" s="37"/>
      <c r="CKB3" s="37"/>
      <c r="CKC3" s="37"/>
      <c r="CKD3" s="37"/>
      <c r="CKE3" s="37"/>
      <c r="CKF3" s="37"/>
      <c r="CKG3" s="37"/>
      <c r="CKH3" s="37"/>
      <c r="CKI3" s="37"/>
      <c r="CKJ3" s="37"/>
      <c r="CKK3" s="37"/>
      <c r="CKL3" s="37"/>
      <c r="CKM3" s="37"/>
      <c r="CKN3" s="37"/>
      <c r="CKO3" s="37"/>
      <c r="CKP3" s="37"/>
      <c r="CKQ3" s="37"/>
      <c r="CKR3" s="37"/>
      <c r="CKS3" s="37"/>
      <c r="CKT3" s="37"/>
      <c r="CKU3" s="37"/>
      <c r="CKV3" s="37"/>
      <c r="CKW3" s="37"/>
      <c r="CKX3" s="37"/>
      <c r="CKY3" s="37"/>
      <c r="CKZ3" s="37"/>
      <c r="CLA3" s="37"/>
      <c r="CLB3" s="37"/>
      <c r="CLC3" s="37"/>
      <c r="CLD3" s="37"/>
      <c r="CLE3" s="37"/>
      <c r="CLF3" s="37"/>
      <c r="CLG3" s="37"/>
      <c r="CLH3" s="37"/>
      <c r="CLI3" s="37"/>
      <c r="CLJ3" s="37"/>
      <c r="CLK3" s="37"/>
      <c r="CLL3" s="37"/>
      <c r="CLM3" s="37"/>
      <c r="CLN3" s="37"/>
      <c r="CLO3" s="37"/>
      <c r="CLP3" s="37"/>
      <c r="CLQ3" s="37"/>
      <c r="CLR3" s="37"/>
      <c r="CLS3" s="37"/>
      <c r="CLT3" s="37"/>
      <c r="CLU3" s="37"/>
      <c r="CLV3" s="37"/>
      <c r="CLW3" s="37"/>
      <c r="CLX3" s="37"/>
      <c r="CLY3" s="37"/>
      <c r="CLZ3" s="37"/>
      <c r="CMA3" s="37"/>
      <c r="CMB3" s="37"/>
      <c r="CMC3" s="37"/>
      <c r="CMD3" s="37"/>
      <c r="CME3" s="37"/>
      <c r="CMF3" s="37"/>
      <c r="CMG3" s="37"/>
      <c r="CMH3" s="37"/>
      <c r="CMI3" s="37"/>
      <c r="CMJ3" s="37"/>
      <c r="CMK3" s="37"/>
      <c r="CML3" s="37"/>
      <c r="CMM3" s="37"/>
      <c r="CMN3" s="37"/>
      <c r="CMO3" s="37"/>
      <c r="CMP3" s="37"/>
      <c r="CMQ3" s="37"/>
      <c r="CMR3" s="37"/>
      <c r="CMS3" s="37"/>
      <c r="CMT3" s="37"/>
      <c r="CMU3" s="37"/>
      <c r="CMV3" s="37"/>
      <c r="CMW3" s="37"/>
      <c r="CMX3" s="37"/>
      <c r="CMY3" s="37"/>
      <c r="CMZ3" s="37"/>
      <c r="CNA3" s="37"/>
      <c r="CNB3" s="37"/>
      <c r="CNC3" s="37"/>
      <c r="CND3" s="37"/>
      <c r="CNE3" s="37"/>
      <c r="CNF3" s="37"/>
      <c r="CNG3" s="37"/>
      <c r="CNH3" s="37"/>
      <c r="CNI3" s="37"/>
      <c r="CNJ3" s="37"/>
      <c r="CNK3" s="37"/>
      <c r="CNL3" s="37"/>
      <c r="CNM3" s="37"/>
      <c r="CNN3" s="37"/>
      <c r="CNO3" s="37"/>
      <c r="CNP3" s="37"/>
      <c r="CNQ3" s="37"/>
      <c r="CNR3" s="37"/>
      <c r="CNS3" s="37"/>
      <c r="CNT3" s="37"/>
      <c r="CNU3" s="37"/>
      <c r="CNV3" s="37"/>
      <c r="CNW3" s="37"/>
      <c r="CNX3" s="37"/>
      <c r="CNY3" s="37"/>
      <c r="CNZ3" s="37"/>
      <c r="COA3" s="37"/>
      <c r="COB3" s="37"/>
      <c r="COC3" s="37"/>
      <c r="COD3" s="37"/>
      <c r="COE3" s="37"/>
      <c r="COF3" s="37"/>
      <c r="COG3" s="37"/>
      <c r="COH3" s="37"/>
      <c r="COI3" s="37"/>
      <c r="COJ3" s="37"/>
      <c r="COK3" s="37"/>
      <c r="COL3" s="37"/>
      <c r="COM3" s="37"/>
      <c r="CON3" s="37"/>
      <c r="COO3" s="37"/>
      <c r="COP3" s="37"/>
      <c r="COQ3" s="37"/>
      <c r="COR3" s="37"/>
      <c r="COS3" s="37"/>
      <c r="COT3" s="37"/>
      <c r="COU3" s="37"/>
      <c r="COV3" s="37"/>
      <c r="COW3" s="37"/>
      <c r="COX3" s="37"/>
      <c r="COY3" s="37"/>
      <c r="COZ3" s="37"/>
      <c r="CPA3" s="37"/>
      <c r="CPB3" s="37"/>
      <c r="CPC3" s="37"/>
      <c r="CPD3" s="37"/>
      <c r="CPE3" s="37"/>
      <c r="CPF3" s="37"/>
      <c r="CPG3" s="37"/>
      <c r="CPH3" s="37"/>
      <c r="CPI3" s="37"/>
      <c r="CPJ3" s="37"/>
      <c r="CPK3" s="37"/>
      <c r="CPL3" s="37"/>
      <c r="CPM3" s="37"/>
      <c r="CPN3" s="37"/>
      <c r="CPO3" s="37"/>
      <c r="CPP3" s="37"/>
      <c r="CPQ3" s="37"/>
      <c r="CPR3" s="37"/>
      <c r="CPS3" s="37"/>
      <c r="CPT3" s="37"/>
      <c r="CPU3" s="37"/>
      <c r="CPV3" s="37"/>
      <c r="CPW3" s="37"/>
      <c r="CPX3" s="37"/>
      <c r="CPY3" s="37"/>
      <c r="CPZ3" s="37"/>
      <c r="CQA3" s="37"/>
      <c r="CQB3" s="37"/>
      <c r="CQC3" s="37"/>
      <c r="CQD3" s="37"/>
      <c r="CQE3" s="37"/>
      <c r="CQF3" s="37"/>
      <c r="CQG3" s="37"/>
      <c r="CQH3" s="37"/>
      <c r="CQI3" s="37"/>
      <c r="CQJ3" s="37"/>
      <c r="CQK3" s="37"/>
      <c r="CQL3" s="37"/>
      <c r="CQM3" s="37"/>
      <c r="CQN3" s="37"/>
      <c r="CQO3" s="37"/>
      <c r="CQP3" s="37"/>
      <c r="CQQ3" s="37"/>
      <c r="CQR3" s="37"/>
      <c r="CQS3" s="37"/>
      <c r="CQT3" s="37"/>
      <c r="CQU3" s="37"/>
      <c r="CQV3" s="37"/>
      <c r="CQW3" s="37"/>
      <c r="CQX3" s="37"/>
      <c r="CQY3" s="37"/>
      <c r="CQZ3" s="37"/>
      <c r="CRA3" s="37"/>
      <c r="CRB3" s="37"/>
      <c r="CRC3" s="37"/>
      <c r="CRD3" s="37"/>
      <c r="CRE3" s="37"/>
      <c r="CRF3" s="37"/>
      <c r="CRG3" s="37"/>
      <c r="CRH3" s="37"/>
      <c r="CRI3" s="37"/>
      <c r="CRJ3" s="37"/>
      <c r="CRK3" s="37"/>
      <c r="CRL3" s="37"/>
      <c r="CRM3" s="37"/>
      <c r="CRN3" s="37"/>
      <c r="CRO3" s="37"/>
      <c r="CRP3" s="37"/>
      <c r="CRQ3" s="37"/>
      <c r="CRR3" s="37"/>
      <c r="CRS3" s="37"/>
      <c r="CRT3" s="37"/>
      <c r="CRU3" s="37"/>
      <c r="CRV3" s="37"/>
      <c r="CRW3" s="37"/>
      <c r="CRX3" s="37"/>
      <c r="CRY3" s="37"/>
      <c r="CRZ3" s="37"/>
      <c r="CSA3" s="37"/>
      <c r="CSB3" s="37"/>
      <c r="CSC3" s="37"/>
      <c r="CSD3" s="37"/>
      <c r="CSE3" s="37"/>
      <c r="CSF3" s="37"/>
      <c r="CSG3" s="37"/>
      <c r="CSH3" s="37"/>
      <c r="CSI3" s="37"/>
      <c r="CSJ3" s="37"/>
      <c r="CSK3" s="37"/>
      <c r="CSL3" s="37"/>
      <c r="CSM3" s="37"/>
      <c r="CSN3" s="37"/>
      <c r="CSO3" s="37"/>
      <c r="CSP3" s="37"/>
      <c r="CSQ3" s="37"/>
      <c r="CSR3" s="37"/>
      <c r="CSS3" s="37"/>
      <c r="CST3" s="37"/>
      <c r="CSU3" s="37"/>
      <c r="CSV3" s="37"/>
      <c r="CSW3" s="37"/>
      <c r="CSX3" s="37"/>
      <c r="CSY3" s="37"/>
      <c r="CSZ3" s="37"/>
      <c r="CTA3" s="37"/>
      <c r="CTB3" s="37"/>
      <c r="CTC3" s="37"/>
      <c r="CTD3" s="37"/>
      <c r="CTE3" s="37"/>
      <c r="CTF3" s="37"/>
      <c r="CTG3" s="37"/>
      <c r="CTH3" s="37"/>
      <c r="CTI3" s="37"/>
      <c r="CTJ3" s="37"/>
      <c r="CTK3" s="37"/>
      <c r="CTL3" s="37"/>
      <c r="CTM3" s="37"/>
      <c r="CTN3" s="37"/>
      <c r="CTO3" s="37"/>
      <c r="CTP3" s="37"/>
      <c r="CTQ3" s="37"/>
      <c r="CTR3" s="37"/>
      <c r="CTS3" s="37"/>
      <c r="CTT3" s="37"/>
      <c r="CTU3" s="37"/>
      <c r="CTV3" s="37"/>
      <c r="CTW3" s="37"/>
      <c r="CTX3" s="37"/>
      <c r="CTY3" s="37"/>
      <c r="CTZ3" s="37"/>
      <c r="CUA3" s="37"/>
      <c r="CUB3" s="37"/>
      <c r="CUC3" s="37"/>
      <c r="CUD3" s="37"/>
      <c r="CUE3" s="37"/>
      <c r="CUF3" s="37"/>
      <c r="CUG3" s="37"/>
      <c r="CUH3" s="37"/>
      <c r="CUI3" s="37"/>
      <c r="CUJ3" s="37"/>
      <c r="CUK3" s="37"/>
      <c r="CUL3" s="37"/>
      <c r="CUM3" s="37"/>
      <c r="CUN3" s="37"/>
      <c r="CUO3" s="37"/>
      <c r="CUP3" s="37"/>
      <c r="CUQ3" s="37"/>
      <c r="CUR3" s="37"/>
      <c r="CUS3" s="37"/>
      <c r="CUT3" s="37"/>
      <c r="CUU3" s="37"/>
      <c r="CUV3" s="37"/>
      <c r="CUW3" s="37"/>
      <c r="CUX3" s="37"/>
      <c r="CUY3" s="37"/>
      <c r="CUZ3" s="37"/>
      <c r="CVA3" s="37"/>
      <c r="CVB3" s="37"/>
      <c r="CVC3" s="37"/>
      <c r="CVD3" s="37"/>
      <c r="CVE3" s="37"/>
      <c r="CVF3" s="37"/>
      <c r="CVG3" s="37"/>
      <c r="CVH3" s="37"/>
      <c r="CVI3" s="37"/>
      <c r="CVJ3" s="37"/>
      <c r="CVK3" s="37"/>
      <c r="CVL3" s="37"/>
      <c r="CVM3" s="37"/>
      <c r="CVN3" s="37"/>
      <c r="CVO3" s="37"/>
      <c r="CVP3" s="37"/>
      <c r="CVQ3" s="37"/>
      <c r="CVR3" s="37"/>
      <c r="CVS3" s="37"/>
      <c r="CVT3" s="37"/>
      <c r="CVU3" s="37"/>
      <c r="CVV3" s="37"/>
      <c r="CVW3" s="37"/>
      <c r="CVX3" s="37"/>
      <c r="CVY3" s="37"/>
      <c r="CVZ3" s="37"/>
      <c r="CWA3" s="37"/>
      <c r="CWB3" s="37"/>
      <c r="CWC3" s="37"/>
      <c r="CWD3" s="37"/>
      <c r="CWE3" s="37"/>
      <c r="CWF3" s="37"/>
      <c r="CWG3" s="37"/>
      <c r="CWH3" s="37"/>
      <c r="CWI3" s="37"/>
      <c r="CWJ3" s="37"/>
      <c r="CWK3" s="37"/>
      <c r="CWL3" s="37"/>
      <c r="CWM3" s="37"/>
      <c r="CWN3" s="37"/>
      <c r="CWO3" s="37"/>
      <c r="CWP3" s="37"/>
      <c r="CWQ3" s="37"/>
      <c r="CWR3" s="37"/>
      <c r="CWS3" s="37"/>
      <c r="CWT3" s="37"/>
      <c r="CWU3" s="37"/>
      <c r="CWV3" s="37"/>
      <c r="CWW3" s="37"/>
      <c r="CWX3" s="37"/>
      <c r="CWY3" s="37"/>
      <c r="CWZ3" s="37"/>
      <c r="CXA3" s="37"/>
      <c r="CXB3" s="37"/>
      <c r="CXC3" s="37"/>
      <c r="CXD3" s="37"/>
      <c r="CXE3" s="37"/>
      <c r="CXF3" s="37"/>
      <c r="CXG3" s="37"/>
      <c r="CXH3" s="37"/>
      <c r="CXI3" s="37"/>
      <c r="CXJ3" s="37"/>
      <c r="CXK3" s="37"/>
      <c r="CXL3" s="37"/>
      <c r="CXM3" s="37"/>
      <c r="CXN3" s="37"/>
      <c r="CXO3" s="37"/>
      <c r="CXP3" s="37"/>
      <c r="CXQ3" s="37"/>
      <c r="CXR3" s="37"/>
      <c r="CXS3" s="37"/>
      <c r="CXT3" s="37"/>
      <c r="CXU3" s="37"/>
      <c r="CXV3" s="37"/>
      <c r="CXW3" s="37"/>
      <c r="CXX3" s="37"/>
      <c r="CXY3" s="37"/>
      <c r="CXZ3" s="37"/>
      <c r="CYA3" s="37"/>
      <c r="CYB3" s="37"/>
      <c r="CYC3" s="37"/>
      <c r="CYD3" s="37"/>
      <c r="CYE3" s="37"/>
      <c r="CYF3" s="37"/>
      <c r="CYG3" s="37"/>
      <c r="CYH3" s="37"/>
      <c r="CYI3" s="37"/>
      <c r="CYJ3" s="37"/>
      <c r="CYK3" s="37"/>
      <c r="CYL3" s="37"/>
      <c r="CYM3" s="37"/>
      <c r="CYN3" s="37"/>
      <c r="CYO3" s="37"/>
      <c r="CYP3" s="37"/>
      <c r="CYQ3" s="37"/>
      <c r="CYR3" s="37"/>
      <c r="CYS3" s="37"/>
      <c r="CYT3" s="37"/>
      <c r="CYU3" s="37"/>
      <c r="CYV3" s="37"/>
      <c r="CYW3" s="37"/>
      <c r="CYX3" s="37"/>
      <c r="CYY3" s="37"/>
      <c r="CYZ3" s="37"/>
      <c r="CZA3" s="37"/>
      <c r="CZB3" s="37"/>
      <c r="CZC3" s="37"/>
      <c r="CZD3" s="37"/>
      <c r="CZE3" s="37"/>
      <c r="CZF3" s="37"/>
      <c r="CZG3" s="37"/>
      <c r="CZH3" s="37"/>
      <c r="CZI3" s="37"/>
      <c r="CZJ3" s="37"/>
      <c r="CZK3" s="37"/>
      <c r="CZL3" s="37"/>
      <c r="CZM3" s="37"/>
      <c r="CZN3" s="37"/>
      <c r="CZO3" s="37"/>
      <c r="CZP3" s="37"/>
      <c r="CZQ3" s="37"/>
      <c r="CZR3" s="37"/>
      <c r="CZS3" s="37"/>
      <c r="CZT3" s="37"/>
      <c r="CZU3" s="37"/>
      <c r="CZV3" s="37"/>
      <c r="CZW3" s="37"/>
      <c r="CZX3" s="37"/>
      <c r="CZY3" s="37"/>
      <c r="CZZ3" s="37"/>
      <c r="DAA3" s="37"/>
      <c r="DAB3" s="37"/>
      <c r="DAC3" s="37"/>
      <c r="DAD3" s="37"/>
      <c r="DAE3" s="37"/>
      <c r="DAF3" s="37"/>
      <c r="DAG3" s="37"/>
      <c r="DAH3" s="37"/>
      <c r="DAI3" s="37"/>
      <c r="DAJ3" s="37"/>
      <c r="DAK3" s="37"/>
      <c r="DAL3" s="37"/>
      <c r="DAM3" s="37"/>
      <c r="DAN3" s="37"/>
      <c r="DAO3" s="37"/>
      <c r="DAP3" s="37"/>
      <c r="DAQ3" s="37"/>
      <c r="DAR3" s="37"/>
      <c r="DAS3" s="37"/>
      <c r="DAT3" s="37"/>
      <c r="DAU3" s="37"/>
      <c r="DAV3" s="37"/>
      <c r="DAW3" s="37"/>
      <c r="DAX3" s="37"/>
      <c r="DAY3" s="37"/>
      <c r="DAZ3" s="37"/>
      <c r="DBA3" s="37"/>
      <c r="DBB3" s="37"/>
      <c r="DBC3" s="37"/>
      <c r="DBD3" s="37"/>
      <c r="DBE3" s="37"/>
      <c r="DBF3" s="37"/>
      <c r="DBG3" s="37"/>
      <c r="DBH3" s="37"/>
      <c r="DBI3" s="37"/>
      <c r="DBJ3" s="37"/>
      <c r="DBK3" s="37"/>
      <c r="DBL3" s="37"/>
      <c r="DBM3" s="37"/>
      <c r="DBN3" s="37"/>
      <c r="DBO3" s="37"/>
      <c r="DBP3" s="37"/>
      <c r="DBQ3" s="37"/>
      <c r="DBR3" s="37"/>
      <c r="DBS3" s="37"/>
      <c r="DBT3" s="37"/>
      <c r="DBU3" s="37"/>
      <c r="DBV3" s="37"/>
      <c r="DBW3" s="37"/>
      <c r="DBX3" s="37"/>
      <c r="DBY3" s="37"/>
      <c r="DBZ3" s="37"/>
      <c r="DCA3" s="37"/>
      <c r="DCB3" s="37"/>
      <c r="DCC3" s="37"/>
      <c r="DCD3" s="37"/>
      <c r="DCE3" s="37"/>
      <c r="DCF3" s="37"/>
      <c r="DCG3" s="37"/>
      <c r="DCH3" s="37"/>
      <c r="DCI3" s="37"/>
      <c r="DCJ3" s="37"/>
      <c r="DCK3" s="37"/>
      <c r="DCL3" s="37"/>
      <c r="DCM3" s="37"/>
      <c r="DCN3" s="37"/>
      <c r="DCO3" s="37"/>
      <c r="DCP3" s="37"/>
      <c r="DCQ3" s="37"/>
      <c r="DCR3" s="37"/>
      <c r="DCS3" s="37"/>
      <c r="DCT3" s="37"/>
      <c r="DCU3" s="37"/>
      <c r="DCV3" s="37"/>
      <c r="DCW3" s="37"/>
      <c r="DCX3" s="37"/>
      <c r="DCY3" s="37"/>
      <c r="DCZ3" s="37"/>
      <c r="DDA3" s="37"/>
      <c r="DDB3" s="37"/>
      <c r="DDC3" s="37"/>
      <c r="DDD3" s="37"/>
      <c r="DDE3" s="37"/>
      <c r="DDF3" s="37"/>
      <c r="DDG3" s="37"/>
      <c r="DDH3" s="37"/>
      <c r="DDI3" s="37"/>
      <c r="DDJ3" s="37"/>
      <c r="DDK3" s="37"/>
      <c r="DDL3" s="37"/>
      <c r="DDM3" s="37"/>
      <c r="DDN3" s="37"/>
      <c r="DDO3" s="37"/>
      <c r="DDP3" s="37"/>
      <c r="DDQ3" s="37"/>
      <c r="DDR3" s="37"/>
      <c r="DDS3" s="37"/>
      <c r="DDT3" s="37"/>
      <c r="DDU3" s="37"/>
      <c r="DDV3" s="37"/>
      <c r="DDW3" s="37"/>
      <c r="DDX3" s="37"/>
      <c r="DDY3" s="37"/>
      <c r="DDZ3" s="37"/>
      <c r="DEA3" s="37"/>
      <c r="DEB3" s="37"/>
      <c r="DEC3" s="37"/>
      <c r="DED3" s="37"/>
      <c r="DEE3" s="37"/>
      <c r="DEF3" s="37"/>
      <c r="DEG3" s="37"/>
      <c r="DEH3" s="37"/>
      <c r="DEI3" s="37"/>
      <c r="DEJ3" s="37"/>
      <c r="DEK3" s="37"/>
      <c r="DEL3" s="37"/>
      <c r="DEM3" s="37"/>
      <c r="DEN3" s="37"/>
      <c r="DEO3" s="37"/>
      <c r="DEP3" s="37"/>
      <c r="DEQ3" s="37"/>
      <c r="DER3" s="37"/>
      <c r="DES3" s="37"/>
      <c r="DET3" s="37"/>
      <c r="DEU3" s="37"/>
      <c r="DEV3" s="37"/>
      <c r="DEW3" s="37"/>
      <c r="DEX3" s="37"/>
      <c r="DEY3" s="37"/>
      <c r="DEZ3" s="37"/>
      <c r="DFA3" s="37"/>
      <c r="DFB3" s="37"/>
      <c r="DFC3" s="37"/>
      <c r="DFD3" s="37"/>
      <c r="DFE3" s="37"/>
      <c r="DFF3" s="37"/>
      <c r="DFG3" s="37"/>
      <c r="DFH3" s="37"/>
      <c r="DFI3" s="37"/>
      <c r="DFJ3" s="37"/>
      <c r="DFK3" s="37"/>
      <c r="DFL3" s="37"/>
      <c r="DFM3" s="37"/>
      <c r="DFN3" s="37"/>
      <c r="DFO3" s="37"/>
      <c r="DFP3" s="37"/>
      <c r="DFQ3" s="37"/>
      <c r="DFR3" s="37"/>
      <c r="DFS3" s="37"/>
      <c r="DFT3" s="37"/>
      <c r="DFU3" s="37"/>
      <c r="DFV3" s="37"/>
      <c r="DFW3" s="37"/>
      <c r="DFX3" s="37"/>
      <c r="DFY3" s="37"/>
      <c r="DFZ3" s="37"/>
      <c r="DGA3" s="37"/>
      <c r="DGB3" s="37"/>
      <c r="DGC3" s="37"/>
      <c r="DGD3" s="37"/>
      <c r="DGE3" s="37"/>
      <c r="DGF3" s="37"/>
      <c r="DGG3" s="37"/>
      <c r="DGH3" s="37"/>
      <c r="DGI3" s="37"/>
      <c r="DGJ3" s="37"/>
      <c r="DGK3" s="37"/>
      <c r="DGL3" s="37"/>
      <c r="DGM3" s="37"/>
      <c r="DGN3" s="37"/>
      <c r="DGO3" s="37"/>
      <c r="DGP3" s="37"/>
      <c r="DGQ3" s="37"/>
      <c r="DGR3" s="37"/>
      <c r="DGS3" s="37"/>
      <c r="DGT3" s="37"/>
      <c r="DGU3" s="37"/>
      <c r="DGV3" s="37"/>
      <c r="DGW3" s="37"/>
      <c r="DGX3" s="37"/>
      <c r="DGY3" s="37"/>
      <c r="DGZ3" s="37"/>
      <c r="DHA3" s="37"/>
      <c r="DHB3" s="37"/>
      <c r="DHC3" s="37"/>
      <c r="DHD3" s="37"/>
      <c r="DHE3" s="37"/>
      <c r="DHF3" s="37"/>
      <c r="DHG3" s="37"/>
      <c r="DHH3" s="37"/>
      <c r="DHI3" s="37"/>
      <c r="DHJ3" s="37"/>
      <c r="DHK3" s="37"/>
      <c r="DHL3" s="37"/>
      <c r="DHM3" s="37"/>
      <c r="DHN3" s="37"/>
      <c r="DHO3" s="37"/>
      <c r="DHP3" s="37"/>
      <c r="DHQ3" s="37"/>
      <c r="DHR3" s="37"/>
      <c r="DHS3" s="37"/>
      <c r="DHT3" s="37"/>
      <c r="DHU3" s="37"/>
      <c r="DHV3" s="37"/>
      <c r="DHW3" s="37"/>
      <c r="DHX3" s="37"/>
      <c r="DHY3" s="37"/>
      <c r="DHZ3" s="37"/>
      <c r="DIA3" s="37"/>
      <c r="DIB3" s="37"/>
      <c r="DIC3" s="37"/>
      <c r="DID3" s="37"/>
      <c r="DIE3" s="37"/>
      <c r="DIF3" s="37"/>
      <c r="DIG3" s="37"/>
      <c r="DIH3" s="37"/>
      <c r="DII3" s="37"/>
      <c r="DIJ3" s="37"/>
      <c r="DIK3" s="37"/>
      <c r="DIL3" s="37"/>
      <c r="DIM3" s="37"/>
      <c r="DIN3" s="37"/>
      <c r="DIO3" s="37"/>
      <c r="DIP3" s="37"/>
      <c r="DIQ3" s="37"/>
      <c r="DIR3" s="37"/>
      <c r="DIS3" s="37"/>
      <c r="DIT3" s="37"/>
      <c r="DIU3" s="37"/>
      <c r="DIV3" s="37"/>
      <c r="DIW3" s="37"/>
      <c r="DIX3" s="37"/>
      <c r="DIY3" s="37"/>
      <c r="DIZ3" s="37"/>
      <c r="DJA3" s="37"/>
      <c r="DJB3" s="37"/>
      <c r="DJC3" s="37"/>
      <c r="DJD3" s="37"/>
      <c r="DJE3" s="37"/>
      <c r="DJF3" s="37"/>
      <c r="DJG3" s="37"/>
      <c r="DJH3" s="37"/>
      <c r="DJI3" s="37"/>
      <c r="DJJ3" s="37"/>
      <c r="DJK3" s="37"/>
      <c r="DJL3" s="37"/>
      <c r="DJM3" s="37"/>
      <c r="DJN3" s="37"/>
      <c r="DJO3" s="37"/>
      <c r="DJP3" s="37"/>
      <c r="DJQ3" s="37"/>
      <c r="DJR3" s="37"/>
      <c r="DJS3" s="37"/>
      <c r="DJT3" s="37"/>
      <c r="DJU3" s="37"/>
      <c r="DJV3" s="37"/>
      <c r="DJW3" s="37"/>
      <c r="DJX3" s="37"/>
      <c r="DJY3" s="37"/>
      <c r="DJZ3" s="37"/>
      <c r="DKA3" s="37"/>
      <c r="DKB3" s="37"/>
      <c r="DKC3" s="37"/>
      <c r="DKD3" s="37"/>
      <c r="DKE3" s="37"/>
      <c r="DKF3" s="37"/>
      <c r="DKG3" s="37"/>
      <c r="DKH3" s="37"/>
      <c r="DKI3" s="37"/>
      <c r="DKJ3" s="37"/>
      <c r="DKK3" s="37"/>
      <c r="DKL3" s="37"/>
      <c r="DKM3" s="37"/>
      <c r="DKN3" s="37"/>
      <c r="DKO3" s="37"/>
      <c r="DKP3" s="37"/>
      <c r="DKQ3" s="37"/>
      <c r="DKR3" s="37"/>
      <c r="DKS3" s="37"/>
      <c r="DKT3" s="37"/>
      <c r="DKU3" s="37"/>
      <c r="DKV3" s="37"/>
      <c r="DKW3" s="37"/>
      <c r="DKX3" s="37"/>
      <c r="DKY3" s="37"/>
      <c r="DKZ3" s="37"/>
      <c r="DLA3" s="37"/>
      <c r="DLB3" s="37"/>
      <c r="DLC3" s="37"/>
      <c r="DLD3" s="37"/>
      <c r="DLE3" s="37"/>
      <c r="DLF3" s="37"/>
      <c r="DLG3" s="37"/>
      <c r="DLH3" s="37"/>
      <c r="DLI3" s="37"/>
      <c r="DLJ3" s="37"/>
      <c r="DLK3" s="37"/>
      <c r="DLL3" s="37"/>
      <c r="DLM3" s="37"/>
      <c r="DLN3" s="37"/>
      <c r="DLO3" s="37"/>
      <c r="DLP3" s="37"/>
      <c r="DLQ3" s="37"/>
      <c r="DLR3" s="37"/>
      <c r="DLS3" s="37"/>
      <c r="DLT3" s="37"/>
      <c r="DLU3" s="37"/>
      <c r="DLV3" s="37"/>
      <c r="DLW3" s="37"/>
      <c r="DLX3" s="37"/>
      <c r="DLY3" s="37"/>
      <c r="DLZ3" s="37"/>
      <c r="DMA3" s="37"/>
      <c r="DMB3" s="37"/>
      <c r="DMC3" s="37"/>
      <c r="DMD3" s="37"/>
      <c r="DME3" s="37"/>
      <c r="DMF3" s="37"/>
      <c r="DMG3" s="37"/>
      <c r="DMH3" s="37"/>
      <c r="DMI3" s="37"/>
      <c r="DMJ3" s="37"/>
      <c r="DMK3" s="37"/>
      <c r="DML3" s="37"/>
      <c r="DMM3" s="37"/>
      <c r="DMN3" s="37"/>
      <c r="DMO3" s="37"/>
      <c r="DMP3" s="37"/>
      <c r="DMQ3" s="37"/>
      <c r="DMR3" s="37"/>
      <c r="DMS3" s="37"/>
      <c r="DMT3" s="37"/>
      <c r="DMU3" s="37"/>
      <c r="DMV3" s="37"/>
      <c r="DMW3" s="37"/>
      <c r="DMX3" s="37"/>
      <c r="DMY3" s="37"/>
      <c r="DMZ3" s="37"/>
      <c r="DNA3" s="37"/>
      <c r="DNB3" s="37"/>
      <c r="DNC3" s="37"/>
      <c r="DND3" s="37"/>
      <c r="DNE3" s="37"/>
      <c r="DNF3" s="37"/>
      <c r="DNG3" s="37"/>
      <c r="DNH3" s="37"/>
      <c r="DNI3" s="37"/>
      <c r="DNJ3" s="37"/>
      <c r="DNK3" s="37"/>
      <c r="DNL3" s="37"/>
      <c r="DNM3" s="37"/>
      <c r="DNN3" s="37"/>
      <c r="DNO3" s="37"/>
      <c r="DNP3" s="37"/>
      <c r="DNQ3" s="37"/>
      <c r="DNR3" s="37"/>
      <c r="DNS3" s="37"/>
      <c r="DNT3" s="37"/>
      <c r="DNU3" s="37"/>
      <c r="DNV3" s="37"/>
      <c r="DNW3" s="37"/>
      <c r="DNX3" s="37"/>
      <c r="DNY3" s="37"/>
      <c r="DNZ3" s="37"/>
      <c r="DOA3" s="37"/>
      <c r="DOB3" s="37"/>
      <c r="DOC3" s="37"/>
      <c r="DOD3" s="37"/>
      <c r="DOE3" s="37"/>
      <c r="DOF3" s="37"/>
      <c r="DOG3" s="37"/>
      <c r="DOH3" s="37"/>
      <c r="DOI3" s="37"/>
      <c r="DOJ3" s="37"/>
      <c r="DOK3" s="37"/>
      <c r="DOL3" s="37"/>
      <c r="DOM3" s="37"/>
      <c r="DON3" s="37"/>
      <c r="DOO3" s="37"/>
      <c r="DOP3" s="37"/>
      <c r="DOQ3" s="37"/>
      <c r="DOR3" s="37"/>
      <c r="DOS3" s="37"/>
      <c r="DOT3" s="37"/>
      <c r="DOU3" s="37"/>
      <c r="DOV3" s="37"/>
      <c r="DOW3" s="37"/>
      <c r="DOX3" s="37"/>
      <c r="DOY3" s="37"/>
      <c r="DOZ3" s="37"/>
      <c r="DPA3" s="37"/>
      <c r="DPB3" s="37"/>
      <c r="DPC3" s="37"/>
      <c r="DPD3" s="37"/>
      <c r="DPE3" s="37"/>
      <c r="DPF3" s="37"/>
      <c r="DPG3" s="37"/>
      <c r="DPH3" s="37"/>
      <c r="DPI3" s="37"/>
      <c r="DPJ3" s="37"/>
      <c r="DPK3" s="37"/>
      <c r="DPL3" s="37"/>
      <c r="DPM3" s="37"/>
      <c r="DPN3" s="37"/>
      <c r="DPO3" s="37"/>
      <c r="DPP3" s="37"/>
      <c r="DPQ3" s="37"/>
      <c r="DPR3" s="37"/>
      <c r="DPS3" s="37"/>
      <c r="DPT3" s="37"/>
      <c r="DPU3" s="37"/>
      <c r="DPV3" s="37"/>
      <c r="DPW3" s="37"/>
      <c r="DPX3" s="37"/>
      <c r="DPY3" s="37"/>
      <c r="DPZ3" s="37"/>
      <c r="DQA3" s="37"/>
      <c r="DQB3" s="37"/>
      <c r="DQC3" s="37"/>
      <c r="DQD3" s="37"/>
      <c r="DQE3" s="37"/>
      <c r="DQF3" s="37"/>
      <c r="DQG3" s="37"/>
      <c r="DQH3" s="37"/>
      <c r="DQI3" s="37"/>
      <c r="DQJ3" s="37"/>
      <c r="DQK3" s="37"/>
      <c r="DQL3" s="37"/>
      <c r="DQM3" s="37"/>
      <c r="DQN3" s="37"/>
      <c r="DQO3" s="37"/>
      <c r="DQP3" s="37"/>
      <c r="DQQ3" s="37"/>
      <c r="DQR3" s="37"/>
      <c r="DQS3" s="37"/>
      <c r="DQT3" s="37"/>
      <c r="DQU3" s="37"/>
      <c r="DQV3" s="37"/>
      <c r="DQW3" s="37"/>
      <c r="DQX3" s="37"/>
      <c r="DQY3" s="37"/>
      <c r="DQZ3" s="37"/>
      <c r="DRA3" s="37"/>
      <c r="DRB3" s="37"/>
      <c r="DRC3" s="37"/>
      <c r="DRD3" s="37"/>
      <c r="DRE3" s="37"/>
      <c r="DRF3" s="37"/>
      <c r="DRG3" s="37"/>
      <c r="DRH3" s="37"/>
      <c r="DRI3" s="37"/>
      <c r="DRJ3" s="37"/>
      <c r="DRK3" s="37"/>
      <c r="DRL3" s="37"/>
      <c r="DRM3" s="37"/>
      <c r="DRN3" s="37"/>
      <c r="DRO3" s="37"/>
      <c r="DRP3" s="37"/>
      <c r="DRQ3" s="37"/>
      <c r="DRR3" s="37"/>
      <c r="DRS3" s="37"/>
      <c r="DRT3" s="37"/>
      <c r="DRU3" s="37"/>
      <c r="DRV3" s="37"/>
      <c r="DRW3" s="37"/>
      <c r="DRX3" s="37"/>
      <c r="DRY3" s="37"/>
      <c r="DRZ3" s="37"/>
      <c r="DSA3" s="37"/>
      <c r="DSB3" s="37"/>
      <c r="DSC3" s="37"/>
      <c r="DSD3" s="37"/>
      <c r="DSE3" s="37"/>
      <c r="DSF3" s="37"/>
      <c r="DSG3" s="37"/>
      <c r="DSH3" s="37"/>
      <c r="DSI3" s="37"/>
      <c r="DSJ3" s="37"/>
      <c r="DSK3" s="37"/>
      <c r="DSL3" s="37"/>
      <c r="DSM3" s="37"/>
      <c r="DSN3" s="37"/>
      <c r="DSO3" s="37"/>
      <c r="DSP3" s="37"/>
      <c r="DSQ3" s="37"/>
      <c r="DSR3" s="37"/>
      <c r="DSS3" s="37"/>
      <c r="DST3" s="37"/>
      <c r="DSU3" s="37"/>
      <c r="DSV3" s="37"/>
      <c r="DSW3" s="37"/>
      <c r="DSX3" s="37"/>
      <c r="DSY3" s="37"/>
      <c r="DSZ3" s="37"/>
      <c r="DTA3" s="37"/>
      <c r="DTB3" s="37"/>
      <c r="DTC3" s="37"/>
      <c r="DTD3" s="37"/>
      <c r="DTE3" s="37"/>
      <c r="DTF3" s="37"/>
      <c r="DTG3" s="37"/>
      <c r="DTH3" s="37"/>
      <c r="DTI3" s="37"/>
      <c r="DTJ3" s="37"/>
      <c r="DTK3" s="37"/>
      <c r="DTL3" s="37"/>
      <c r="DTM3" s="37"/>
      <c r="DTN3" s="37"/>
      <c r="DTO3" s="37"/>
      <c r="DTP3" s="37"/>
      <c r="DTQ3" s="37"/>
      <c r="DTR3" s="37"/>
      <c r="DTS3" s="37"/>
      <c r="DTT3" s="37"/>
      <c r="DTU3" s="37"/>
      <c r="DTV3" s="37"/>
      <c r="DTW3" s="37"/>
      <c r="DTX3" s="37"/>
      <c r="DTY3" s="37"/>
      <c r="DTZ3" s="37"/>
      <c r="DUA3" s="37"/>
      <c r="DUB3" s="37"/>
      <c r="DUC3" s="37"/>
      <c r="DUD3" s="37"/>
      <c r="DUE3" s="37"/>
      <c r="DUF3" s="37"/>
      <c r="DUG3" s="37"/>
      <c r="DUH3" s="37"/>
      <c r="DUI3" s="37"/>
      <c r="DUJ3" s="37"/>
      <c r="DUK3" s="37"/>
      <c r="DUL3" s="37"/>
      <c r="DUM3" s="37"/>
      <c r="DUN3" s="37"/>
      <c r="DUO3" s="37"/>
      <c r="DUP3" s="37"/>
      <c r="DUQ3" s="37"/>
      <c r="DUR3" s="37"/>
      <c r="DUS3" s="37"/>
      <c r="DUT3" s="37"/>
      <c r="DUU3" s="37"/>
      <c r="DUV3" s="37"/>
      <c r="DUW3" s="37"/>
      <c r="DUX3" s="37"/>
      <c r="DUY3" s="37"/>
      <c r="DUZ3" s="37"/>
      <c r="DVA3" s="37"/>
      <c r="DVB3" s="37"/>
      <c r="DVC3" s="37"/>
      <c r="DVD3" s="37"/>
      <c r="DVE3" s="37"/>
      <c r="DVF3" s="37"/>
      <c r="DVG3" s="37"/>
      <c r="DVH3" s="37"/>
      <c r="DVI3" s="37"/>
      <c r="DVJ3" s="37"/>
      <c r="DVK3" s="37"/>
      <c r="DVL3" s="37"/>
      <c r="DVM3" s="37"/>
      <c r="DVN3" s="37"/>
      <c r="DVO3" s="37"/>
      <c r="DVP3" s="37"/>
      <c r="DVQ3" s="37"/>
      <c r="DVR3" s="37"/>
      <c r="DVS3" s="37"/>
      <c r="DVT3" s="37"/>
      <c r="DVU3" s="37"/>
      <c r="DVV3" s="37"/>
      <c r="DVW3" s="37"/>
      <c r="DVX3" s="37"/>
      <c r="DVY3" s="37"/>
      <c r="DVZ3" s="37"/>
      <c r="DWA3" s="37"/>
      <c r="DWB3" s="37"/>
      <c r="DWC3" s="37"/>
      <c r="DWD3" s="37"/>
      <c r="DWE3" s="37"/>
      <c r="DWF3" s="37"/>
      <c r="DWG3" s="37"/>
      <c r="DWH3" s="37"/>
      <c r="DWI3" s="37"/>
      <c r="DWJ3" s="37"/>
      <c r="DWK3" s="37"/>
      <c r="DWL3" s="37"/>
      <c r="DWM3" s="37"/>
      <c r="DWN3" s="37"/>
      <c r="DWO3" s="37"/>
      <c r="DWP3" s="37"/>
      <c r="DWQ3" s="37"/>
      <c r="DWR3" s="37"/>
      <c r="DWS3" s="37"/>
      <c r="DWT3" s="37"/>
      <c r="DWU3" s="37"/>
      <c r="DWV3" s="37"/>
      <c r="DWW3" s="37"/>
      <c r="DWX3" s="37"/>
      <c r="DWY3" s="37"/>
      <c r="DWZ3" s="37"/>
      <c r="DXA3" s="37"/>
      <c r="DXB3" s="37"/>
      <c r="DXC3" s="37"/>
      <c r="DXD3" s="37"/>
      <c r="DXE3" s="37"/>
      <c r="DXF3" s="37"/>
      <c r="DXG3" s="37"/>
      <c r="DXH3" s="37"/>
      <c r="DXI3" s="37"/>
      <c r="DXJ3" s="37"/>
      <c r="DXK3" s="37"/>
      <c r="DXL3" s="37"/>
      <c r="DXM3" s="37"/>
      <c r="DXN3" s="37"/>
      <c r="DXO3" s="37"/>
      <c r="DXP3" s="37"/>
      <c r="DXQ3" s="37"/>
      <c r="DXR3" s="37"/>
      <c r="DXS3" s="37"/>
      <c r="DXT3" s="37"/>
      <c r="DXU3" s="37"/>
      <c r="DXV3" s="37"/>
      <c r="DXW3" s="37"/>
      <c r="DXX3" s="37"/>
      <c r="DXY3" s="37"/>
      <c r="DXZ3" s="37"/>
      <c r="DYA3" s="37"/>
      <c r="DYB3" s="37"/>
      <c r="DYC3" s="37"/>
      <c r="DYD3" s="37"/>
      <c r="DYE3" s="37"/>
      <c r="DYF3" s="37"/>
      <c r="DYG3" s="37"/>
      <c r="DYH3" s="37"/>
      <c r="DYI3" s="37"/>
      <c r="DYJ3" s="37"/>
      <c r="DYK3" s="37"/>
      <c r="DYL3" s="37"/>
      <c r="DYM3" s="37"/>
      <c r="DYN3" s="37"/>
      <c r="DYO3" s="37"/>
      <c r="DYP3" s="37"/>
      <c r="DYQ3" s="37"/>
      <c r="DYR3" s="37"/>
      <c r="DYS3" s="37"/>
      <c r="DYT3" s="37"/>
      <c r="DYU3" s="37"/>
      <c r="DYV3" s="37"/>
      <c r="DYW3" s="37"/>
      <c r="DYX3" s="37"/>
      <c r="DYY3" s="37"/>
      <c r="DYZ3" s="37"/>
      <c r="DZA3" s="37"/>
      <c r="DZB3" s="37"/>
      <c r="DZC3" s="37"/>
      <c r="DZD3" s="37"/>
      <c r="DZE3" s="37"/>
      <c r="DZF3" s="37"/>
      <c r="DZG3" s="37"/>
      <c r="DZH3" s="37"/>
      <c r="DZI3" s="37"/>
      <c r="DZJ3" s="37"/>
      <c r="DZK3" s="37"/>
      <c r="DZL3" s="37"/>
      <c r="DZM3" s="37"/>
      <c r="DZN3" s="37"/>
      <c r="DZO3" s="37"/>
      <c r="DZP3" s="37"/>
      <c r="DZQ3" s="37"/>
      <c r="DZR3" s="37"/>
      <c r="DZS3" s="37"/>
      <c r="DZT3" s="37"/>
      <c r="DZU3" s="37"/>
      <c r="DZV3" s="37"/>
      <c r="DZW3" s="37"/>
      <c r="DZX3" s="37"/>
      <c r="DZY3" s="37"/>
      <c r="DZZ3" s="37"/>
      <c r="EAA3" s="37"/>
      <c r="EAB3" s="37"/>
      <c r="EAC3" s="37"/>
      <c r="EAD3" s="37"/>
      <c r="EAE3" s="37"/>
      <c r="EAF3" s="37"/>
      <c r="EAG3" s="37"/>
      <c r="EAH3" s="37"/>
      <c r="EAI3" s="37"/>
      <c r="EAJ3" s="37"/>
      <c r="EAK3" s="37"/>
      <c r="EAL3" s="37"/>
      <c r="EAM3" s="37"/>
      <c r="EAN3" s="37"/>
      <c r="EAO3" s="37"/>
      <c r="EAP3" s="37"/>
      <c r="EAQ3" s="37"/>
      <c r="EAR3" s="37"/>
      <c r="EAS3" s="37"/>
      <c r="EAT3" s="37"/>
      <c r="EAU3" s="37"/>
      <c r="EAV3" s="37"/>
      <c r="EAW3" s="37"/>
      <c r="EAX3" s="37"/>
      <c r="EAY3" s="37"/>
      <c r="EAZ3" s="37"/>
      <c r="EBA3" s="37"/>
      <c r="EBB3" s="37"/>
      <c r="EBC3" s="37"/>
      <c r="EBD3" s="37"/>
      <c r="EBE3" s="37"/>
      <c r="EBF3" s="37"/>
      <c r="EBG3" s="37"/>
      <c r="EBH3" s="37"/>
      <c r="EBI3" s="37"/>
      <c r="EBJ3" s="37"/>
      <c r="EBK3" s="37"/>
      <c r="EBL3" s="37"/>
      <c r="EBM3" s="37"/>
      <c r="EBN3" s="37"/>
      <c r="EBO3" s="37"/>
      <c r="EBP3" s="37"/>
      <c r="EBQ3" s="37"/>
      <c r="EBR3" s="37"/>
      <c r="EBS3" s="37"/>
      <c r="EBT3" s="37"/>
      <c r="EBU3" s="37"/>
      <c r="EBV3" s="37"/>
      <c r="EBW3" s="37"/>
      <c r="EBX3" s="37"/>
      <c r="EBY3" s="37"/>
      <c r="EBZ3" s="37"/>
      <c r="ECA3" s="37"/>
      <c r="ECB3" s="37"/>
      <c r="ECC3" s="37"/>
      <c r="ECD3" s="37"/>
      <c r="ECE3" s="37"/>
      <c r="ECF3" s="37"/>
      <c r="ECG3" s="37"/>
      <c r="ECH3" s="37"/>
      <c r="ECI3" s="37"/>
      <c r="ECJ3" s="37"/>
      <c r="ECK3" s="37"/>
      <c r="ECL3" s="37"/>
      <c r="ECM3" s="37"/>
      <c r="ECN3" s="37"/>
      <c r="ECO3" s="37"/>
      <c r="ECP3" s="37"/>
      <c r="ECQ3" s="37"/>
      <c r="ECR3" s="37"/>
      <c r="ECS3" s="37"/>
      <c r="ECT3" s="37"/>
      <c r="ECU3" s="37"/>
      <c r="ECV3" s="37"/>
      <c r="ECW3" s="37"/>
      <c r="ECX3" s="37"/>
      <c r="ECY3" s="37"/>
      <c r="ECZ3" s="37"/>
      <c r="EDA3" s="37"/>
      <c r="EDB3" s="37"/>
      <c r="EDC3" s="37"/>
      <c r="EDD3" s="37"/>
      <c r="EDE3" s="37"/>
      <c r="EDF3" s="37"/>
      <c r="EDG3" s="37"/>
      <c r="EDH3" s="37"/>
      <c r="EDI3" s="37"/>
      <c r="EDJ3" s="37"/>
      <c r="EDK3" s="37"/>
      <c r="EDL3" s="37"/>
      <c r="EDM3" s="37"/>
      <c r="EDN3" s="37"/>
      <c r="EDO3" s="37"/>
      <c r="EDP3" s="37"/>
      <c r="EDQ3" s="37"/>
      <c r="EDR3" s="37"/>
      <c r="EDS3" s="37"/>
      <c r="EDT3" s="37"/>
      <c r="EDU3" s="37"/>
      <c r="EDV3" s="37"/>
      <c r="EDW3" s="37"/>
      <c r="EDX3" s="37"/>
      <c r="EDY3" s="37"/>
      <c r="EDZ3" s="37"/>
      <c r="EEA3" s="37"/>
      <c r="EEB3" s="37"/>
      <c r="EEC3" s="37"/>
      <c r="EED3" s="37"/>
      <c r="EEE3" s="37"/>
      <c r="EEF3" s="37"/>
      <c r="EEG3" s="37"/>
      <c r="EEH3" s="37"/>
      <c r="EEI3" s="37"/>
      <c r="EEJ3" s="37"/>
      <c r="EEK3" s="37"/>
      <c r="EEL3" s="37"/>
      <c r="EEM3" s="37"/>
      <c r="EEN3" s="37"/>
      <c r="EEO3" s="37"/>
      <c r="EEP3" s="37"/>
      <c r="EEQ3" s="37"/>
      <c r="EER3" s="37"/>
      <c r="EES3" s="37"/>
      <c r="EET3" s="37"/>
      <c r="EEU3" s="37"/>
      <c r="EEV3" s="37"/>
      <c r="EEW3" s="37"/>
      <c r="EEX3" s="37"/>
      <c r="EEY3" s="37"/>
      <c r="EEZ3" s="37"/>
      <c r="EFA3" s="37"/>
      <c r="EFB3" s="37"/>
      <c r="EFC3" s="37"/>
      <c r="EFD3" s="37"/>
      <c r="EFE3" s="37"/>
      <c r="EFF3" s="37"/>
      <c r="EFG3" s="37"/>
      <c r="EFH3" s="37"/>
      <c r="EFI3" s="37"/>
      <c r="EFJ3" s="37"/>
      <c r="EFK3" s="37"/>
      <c r="EFL3" s="37"/>
      <c r="EFM3" s="37"/>
      <c r="EFN3" s="37"/>
      <c r="EFO3" s="37"/>
      <c r="EFP3" s="37"/>
      <c r="EFQ3" s="37"/>
      <c r="EFR3" s="37"/>
      <c r="EFS3" s="37"/>
      <c r="EFT3" s="37"/>
      <c r="EFU3" s="37"/>
      <c r="EFV3" s="37"/>
      <c r="EFW3" s="37"/>
      <c r="EFX3" s="37"/>
      <c r="EFY3" s="37"/>
      <c r="EFZ3" s="37"/>
      <c r="EGA3" s="37"/>
      <c r="EGB3" s="37"/>
      <c r="EGC3" s="37"/>
      <c r="EGD3" s="37"/>
      <c r="EGE3" s="37"/>
      <c r="EGF3" s="37"/>
      <c r="EGG3" s="37"/>
      <c r="EGH3" s="37"/>
      <c r="EGI3" s="37"/>
      <c r="EGJ3" s="37"/>
      <c r="EGK3" s="37"/>
      <c r="EGL3" s="37"/>
      <c r="EGM3" s="37"/>
      <c r="EGN3" s="37"/>
      <c r="EGO3" s="37"/>
      <c r="EGP3" s="37"/>
      <c r="EGQ3" s="37"/>
      <c r="EGR3" s="37"/>
      <c r="EGS3" s="37"/>
      <c r="EGT3" s="37"/>
      <c r="EGU3" s="37"/>
      <c r="EGV3" s="37"/>
      <c r="EGW3" s="37"/>
      <c r="EGX3" s="37"/>
      <c r="EGY3" s="37"/>
      <c r="EGZ3" s="37"/>
      <c r="EHA3" s="37"/>
      <c r="EHB3" s="37"/>
      <c r="EHC3" s="37"/>
      <c r="EHD3" s="37"/>
      <c r="EHE3" s="37"/>
      <c r="EHF3" s="37"/>
      <c r="EHG3" s="37"/>
      <c r="EHH3" s="37"/>
      <c r="EHI3" s="37"/>
      <c r="EHJ3" s="37"/>
      <c r="EHK3" s="37"/>
      <c r="EHL3" s="37"/>
      <c r="EHM3" s="37"/>
      <c r="EHN3" s="37"/>
      <c r="EHO3" s="37"/>
      <c r="EHP3" s="37"/>
      <c r="EHQ3" s="37"/>
      <c r="EHR3" s="37"/>
      <c r="EHS3" s="37"/>
      <c r="EHT3" s="37"/>
      <c r="EHU3" s="37"/>
      <c r="EHV3" s="37"/>
      <c r="EHW3" s="37"/>
      <c r="EHX3" s="37"/>
      <c r="EHY3" s="37"/>
      <c r="EHZ3" s="37"/>
      <c r="EIA3" s="37"/>
      <c r="EIB3" s="37"/>
      <c r="EIC3" s="37"/>
      <c r="EID3" s="37"/>
      <c r="EIE3" s="37"/>
      <c r="EIF3" s="37"/>
      <c r="EIG3" s="37"/>
      <c r="EIH3" s="37"/>
      <c r="EII3" s="37"/>
      <c r="EIJ3" s="37"/>
      <c r="EIK3" s="37"/>
      <c r="EIL3" s="37"/>
      <c r="EIM3" s="37"/>
      <c r="EIN3" s="37"/>
      <c r="EIO3" s="37"/>
      <c r="EIP3" s="37"/>
      <c r="EIQ3" s="37"/>
      <c r="EIR3" s="37"/>
      <c r="EIS3" s="37"/>
      <c r="EIT3" s="37"/>
      <c r="EIU3" s="37"/>
      <c r="EIV3" s="37"/>
      <c r="EIW3" s="37"/>
      <c r="EIX3" s="37"/>
      <c r="EIY3" s="37"/>
      <c r="EIZ3" s="37"/>
      <c r="EJA3" s="37"/>
      <c r="EJB3" s="37"/>
      <c r="EJC3" s="37"/>
      <c r="EJD3" s="37"/>
      <c r="EJE3" s="37"/>
      <c r="EJF3" s="37"/>
      <c r="EJG3" s="37"/>
      <c r="EJH3" s="37"/>
      <c r="EJI3" s="37"/>
      <c r="EJJ3" s="37"/>
      <c r="EJK3" s="37"/>
      <c r="EJL3" s="37"/>
      <c r="EJM3" s="37"/>
      <c r="EJN3" s="37"/>
      <c r="EJO3" s="37"/>
      <c r="EJP3" s="37"/>
      <c r="EJQ3" s="37"/>
      <c r="EJR3" s="37"/>
      <c r="EJS3" s="37"/>
      <c r="EJT3" s="37"/>
      <c r="EJU3" s="37"/>
      <c r="EJV3" s="37"/>
      <c r="EJW3" s="37"/>
      <c r="EJX3" s="37"/>
      <c r="EJY3" s="37"/>
      <c r="EJZ3" s="37"/>
      <c r="EKA3" s="37"/>
      <c r="EKB3" s="37"/>
      <c r="EKC3" s="37"/>
      <c r="EKD3" s="37"/>
      <c r="EKE3" s="37"/>
      <c r="EKF3" s="37"/>
      <c r="EKG3" s="37"/>
      <c r="EKH3" s="37"/>
      <c r="EKI3" s="37"/>
      <c r="EKJ3" s="37"/>
      <c r="EKK3" s="37"/>
      <c r="EKL3" s="37"/>
      <c r="EKM3" s="37"/>
      <c r="EKN3" s="37"/>
      <c r="EKO3" s="37"/>
      <c r="EKP3" s="37"/>
      <c r="EKQ3" s="37"/>
      <c r="EKR3" s="37"/>
      <c r="EKS3" s="37"/>
      <c r="EKT3" s="37"/>
      <c r="EKU3" s="37"/>
      <c r="EKV3" s="37"/>
      <c r="EKW3" s="37"/>
      <c r="EKX3" s="37"/>
      <c r="EKY3" s="37"/>
      <c r="EKZ3" s="37"/>
      <c r="ELA3" s="37"/>
      <c r="ELB3" s="37"/>
      <c r="ELC3" s="37"/>
      <c r="ELD3" s="37"/>
      <c r="ELE3" s="37"/>
      <c r="ELF3" s="37"/>
      <c r="ELG3" s="37"/>
      <c r="ELH3" s="37"/>
      <c r="ELI3" s="37"/>
      <c r="ELJ3" s="37"/>
      <c r="ELK3" s="37"/>
      <c r="ELL3" s="37"/>
      <c r="ELM3" s="37"/>
      <c r="ELN3" s="37"/>
      <c r="ELO3" s="37"/>
      <c r="ELP3" s="37"/>
      <c r="ELQ3" s="37"/>
      <c r="ELR3" s="37"/>
      <c r="ELS3" s="37"/>
      <c r="ELT3" s="37"/>
      <c r="ELU3" s="37"/>
      <c r="ELV3" s="37"/>
      <c r="ELW3" s="37"/>
      <c r="ELX3" s="37"/>
      <c r="ELY3" s="37"/>
      <c r="ELZ3" s="37"/>
      <c r="EMA3" s="37"/>
      <c r="EMB3" s="37"/>
      <c r="EMC3" s="37"/>
      <c r="EMD3" s="37"/>
      <c r="EME3" s="37"/>
      <c r="EMF3" s="37"/>
      <c r="EMG3" s="37"/>
      <c r="EMH3" s="37"/>
      <c r="EMI3" s="37"/>
      <c r="EMJ3" s="37"/>
      <c r="EMK3" s="37"/>
      <c r="EML3" s="37"/>
      <c r="EMM3" s="37"/>
      <c r="EMN3" s="37"/>
      <c r="EMO3" s="37"/>
      <c r="EMP3" s="37"/>
      <c r="EMQ3" s="37"/>
      <c r="EMR3" s="37"/>
      <c r="EMS3" s="37"/>
      <c r="EMT3" s="37"/>
      <c r="EMU3" s="37"/>
      <c r="EMV3" s="37"/>
      <c r="EMW3" s="37"/>
      <c r="EMX3" s="37"/>
      <c r="EMY3" s="37"/>
      <c r="EMZ3" s="37"/>
      <c r="ENA3" s="37"/>
      <c r="ENB3" s="37"/>
      <c r="ENC3" s="37"/>
      <c r="END3" s="37"/>
      <c r="ENE3" s="37"/>
      <c r="ENF3" s="37"/>
      <c r="ENG3" s="37"/>
      <c r="ENH3" s="37"/>
      <c r="ENI3" s="37"/>
      <c r="ENJ3" s="37"/>
      <c r="ENK3" s="37"/>
      <c r="ENL3" s="37"/>
      <c r="ENM3" s="37"/>
      <c r="ENN3" s="37"/>
      <c r="ENO3" s="37"/>
      <c r="ENP3" s="37"/>
      <c r="ENQ3" s="37"/>
      <c r="ENR3" s="37"/>
      <c r="ENS3" s="37"/>
      <c r="ENT3" s="37"/>
      <c r="ENU3" s="37"/>
      <c r="ENV3" s="37"/>
      <c r="ENW3" s="37"/>
      <c r="ENX3" s="37"/>
      <c r="ENY3" s="37"/>
      <c r="ENZ3" s="37"/>
      <c r="EOA3" s="37"/>
      <c r="EOB3" s="37"/>
      <c r="EOC3" s="37"/>
      <c r="EOD3" s="37"/>
      <c r="EOE3" s="37"/>
      <c r="EOF3" s="37"/>
      <c r="EOG3" s="37"/>
      <c r="EOH3" s="37"/>
      <c r="EOI3" s="37"/>
      <c r="EOJ3" s="37"/>
      <c r="EOK3" s="37"/>
      <c r="EOL3" s="37"/>
      <c r="EOM3" s="37"/>
      <c r="EON3" s="37"/>
      <c r="EOO3" s="37"/>
      <c r="EOP3" s="37"/>
      <c r="EOQ3" s="37"/>
      <c r="EOR3" s="37"/>
      <c r="EOS3" s="37"/>
      <c r="EOT3" s="37"/>
      <c r="EOU3" s="37"/>
      <c r="EOV3" s="37"/>
      <c r="EOW3" s="37"/>
      <c r="EOX3" s="37"/>
      <c r="EOY3" s="37"/>
      <c r="EOZ3" s="37"/>
      <c r="EPA3" s="37"/>
      <c r="EPB3" s="37"/>
      <c r="EPC3" s="37"/>
      <c r="EPD3" s="37"/>
      <c r="EPE3" s="37"/>
      <c r="EPF3" s="37"/>
      <c r="EPG3" s="37"/>
      <c r="EPH3" s="37"/>
      <c r="EPI3" s="37"/>
      <c r="EPJ3" s="37"/>
      <c r="EPK3" s="37"/>
      <c r="EPL3" s="37"/>
      <c r="EPM3" s="37"/>
      <c r="EPN3" s="37"/>
      <c r="EPO3" s="37"/>
      <c r="EPP3" s="37"/>
      <c r="EPQ3" s="37"/>
      <c r="EPR3" s="37"/>
      <c r="EPS3" s="37"/>
      <c r="EPT3" s="37"/>
      <c r="EPU3" s="37"/>
      <c r="EPV3" s="37"/>
      <c r="EPW3" s="37"/>
      <c r="EPX3" s="37"/>
      <c r="EPY3" s="37"/>
      <c r="EPZ3" s="37"/>
      <c r="EQA3" s="37"/>
      <c r="EQB3" s="37"/>
      <c r="EQC3" s="37"/>
      <c r="EQD3" s="37"/>
      <c r="EQE3" s="37"/>
      <c r="EQF3" s="37"/>
      <c r="EQG3" s="37"/>
      <c r="EQH3" s="37"/>
      <c r="EQI3" s="37"/>
      <c r="EQJ3" s="37"/>
      <c r="EQK3" s="37"/>
      <c r="EQL3" s="37"/>
      <c r="EQM3" s="37"/>
      <c r="EQN3" s="37"/>
      <c r="EQO3" s="37"/>
      <c r="EQP3" s="37"/>
      <c r="EQQ3" s="37"/>
      <c r="EQR3" s="37"/>
      <c r="EQS3" s="37"/>
      <c r="EQT3" s="37"/>
      <c r="EQU3" s="37"/>
      <c r="EQV3" s="37"/>
      <c r="EQW3" s="37"/>
      <c r="EQX3" s="37"/>
      <c r="EQY3" s="37"/>
      <c r="EQZ3" s="37"/>
      <c r="ERA3" s="37"/>
      <c r="ERB3" s="37"/>
      <c r="ERC3" s="37"/>
      <c r="ERD3" s="37"/>
      <c r="ERE3" s="37"/>
      <c r="ERF3" s="37"/>
      <c r="ERG3" s="37"/>
      <c r="ERH3" s="37"/>
      <c r="ERI3" s="37"/>
      <c r="ERJ3" s="37"/>
      <c r="ERK3" s="37"/>
      <c r="ERL3" s="37"/>
      <c r="ERM3" s="37"/>
      <c r="ERN3" s="37"/>
      <c r="ERO3" s="37"/>
      <c r="ERP3" s="37"/>
      <c r="ERQ3" s="37"/>
      <c r="ERR3" s="37"/>
      <c r="ERS3" s="37"/>
      <c r="ERT3" s="37"/>
      <c r="ERU3" s="37"/>
      <c r="ERV3" s="37"/>
      <c r="ERW3" s="37"/>
      <c r="ERX3" s="37"/>
      <c r="ERY3" s="37"/>
      <c r="ERZ3" s="37"/>
      <c r="ESA3" s="37"/>
      <c r="ESB3" s="37"/>
      <c r="ESC3" s="37"/>
      <c r="ESD3" s="37"/>
      <c r="ESE3" s="37"/>
      <c r="ESF3" s="37"/>
      <c r="ESG3" s="37"/>
      <c r="ESH3" s="37"/>
      <c r="ESI3" s="37"/>
      <c r="ESJ3" s="37"/>
      <c r="ESK3" s="37"/>
      <c r="ESL3" s="37"/>
      <c r="ESM3" s="37"/>
      <c r="ESN3" s="37"/>
      <c r="ESO3" s="37"/>
      <c r="ESP3" s="37"/>
      <c r="ESQ3" s="37"/>
      <c r="ESR3" s="37"/>
      <c r="ESS3" s="37"/>
      <c r="EST3" s="37"/>
      <c r="ESU3" s="37"/>
      <c r="ESV3" s="37"/>
      <c r="ESW3" s="37"/>
      <c r="ESX3" s="37"/>
      <c r="ESY3" s="37"/>
      <c r="ESZ3" s="37"/>
      <c r="ETA3" s="37"/>
      <c r="ETB3" s="37"/>
      <c r="ETC3" s="37"/>
      <c r="ETD3" s="37"/>
      <c r="ETE3" s="37"/>
      <c r="ETF3" s="37"/>
      <c r="ETG3" s="37"/>
      <c r="ETH3" s="37"/>
      <c r="ETI3" s="37"/>
      <c r="ETJ3" s="37"/>
      <c r="ETK3" s="37"/>
      <c r="ETL3" s="37"/>
      <c r="ETM3" s="37"/>
      <c r="ETN3" s="37"/>
      <c r="ETO3" s="37"/>
      <c r="ETP3" s="37"/>
      <c r="ETQ3" s="37"/>
      <c r="ETR3" s="37"/>
      <c r="ETS3" s="37"/>
      <c r="ETT3" s="37"/>
      <c r="ETU3" s="37"/>
      <c r="ETV3" s="37"/>
      <c r="ETW3" s="37"/>
      <c r="ETX3" s="37"/>
      <c r="ETY3" s="37"/>
      <c r="ETZ3" s="37"/>
      <c r="EUA3" s="37"/>
      <c r="EUB3" s="37"/>
      <c r="EUC3" s="37"/>
      <c r="EUD3" s="37"/>
      <c r="EUE3" s="37"/>
      <c r="EUF3" s="37"/>
      <c r="EUG3" s="37"/>
      <c r="EUH3" s="37"/>
      <c r="EUI3" s="37"/>
      <c r="EUJ3" s="37"/>
      <c r="EUK3" s="37"/>
      <c r="EUL3" s="37"/>
      <c r="EUM3" s="37"/>
      <c r="EUN3" s="37"/>
      <c r="EUO3" s="37"/>
      <c r="EUP3" s="37"/>
      <c r="EUQ3" s="37"/>
      <c r="EUR3" s="37"/>
      <c r="EUS3" s="37"/>
      <c r="EUT3" s="37"/>
      <c r="EUU3" s="37"/>
      <c r="EUV3" s="37"/>
      <c r="EUW3" s="37"/>
      <c r="EUX3" s="37"/>
      <c r="EUY3" s="37"/>
      <c r="EUZ3" s="37"/>
      <c r="EVA3" s="37"/>
      <c r="EVB3" s="37"/>
      <c r="EVC3" s="37"/>
      <c r="EVD3" s="37"/>
      <c r="EVE3" s="37"/>
      <c r="EVF3" s="37"/>
      <c r="EVG3" s="37"/>
      <c r="EVH3" s="37"/>
      <c r="EVI3" s="37"/>
      <c r="EVJ3" s="37"/>
      <c r="EVK3" s="37"/>
      <c r="EVL3" s="37"/>
      <c r="EVM3" s="37"/>
      <c r="EVN3" s="37"/>
      <c r="EVO3" s="37"/>
      <c r="EVP3" s="37"/>
      <c r="EVQ3" s="37"/>
      <c r="EVR3" s="37"/>
      <c r="EVS3" s="37"/>
      <c r="EVT3" s="37"/>
      <c r="EVU3" s="37"/>
      <c r="EVV3" s="37"/>
      <c r="EVW3" s="37"/>
      <c r="EVX3" s="37"/>
      <c r="EVY3" s="37"/>
      <c r="EVZ3" s="37"/>
      <c r="EWA3" s="37"/>
      <c r="EWB3" s="37"/>
      <c r="EWC3" s="37"/>
      <c r="EWD3" s="37"/>
      <c r="EWE3" s="37"/>
      <c r="EWF3" s="37"/>
      <c r="EWG3" s="37"/>
      <c r="EWH3" s="37"/>
      <c r="EWI3" s="37"/>
      <c r="EWJ3" s="37"/>
      <c r="EWK3" s="37"/>
      <c r="EWL3" s="37"/>
      <c r="EWM3" s="37"/>
      <c r="EWN3" s="37"/>
      <c r="EWO3" s="37"/>
      <c r="EWP3" s="37"/>
      <c r="EWQ3" s="37"/>
      <c r="EWR3" s="37"/>
      <c r="EWS3" s="37"/>
      <c r="EWT3" s="37"/>
      <c r="EWU3" s="37"/>
      <c r="EWV3" s="37"/>
      <c r="EWW3" s="37"/>
      <c r="EWX3" s="37"/>
      <c r="EWY3" s="37"/>
      <c r="EWZ3" s="37"/>
      <c r="EXA3" s="37"/>
      <c r="EXB3" s="37"/>
      <c r="EXC3" s="37"/>
      <c r="EXD3" s="37"/>
      <c r="EXE3" s="37"/>
      <c r="EXF3" s="37"/>
      <c r="EXG3" s="37"/>
      <c r="EXH3" s="37"/>
      <c r="EXI3" s="37"/>
      <c r="EXJ3" s="37"/>
      <c r="EXK3" s="37"/>
      <c r="EXL3" s="37"/>
      <c r="EXM3" s="37"/>
      <c r="EXN3" s="37"/>
      <c r="EXO3" s="37"/>
      <c r="EXP3" s="37"/>
      <c r="EXQ3" s="37"/>
      <c r="EXR3" s="37"/>
      <c r="EXS3" s="37"/>
      <c r="EXT3" s="37"/>
      <c r="EXU3" s="37"/>
      <c r="EXV3" s="37"/>
      <c r="EXW3" s="37"/>
      <c r="EXX3" s="37"/>
      <c r="EXY3" s="37"/>
      <c r="EXZ3" s="37"/>
      <c r="EYA3" s="37"/>
      <c r="EYB3" s="37"/>
      <c r="EYC3" s="37"/>
      <c r="EYD3" s="37"/>
      <c r="EYE3" s="37"/>
      <c r="EYF3" s="37"/>
      <c r="EYG3" s="37"/>
      <c r="EYH3" s="37"/>
      <c r="EYI3" s="37"/>
      <c r="EYJ3" s="37"/>
      <c r="EYK3" s="37"/>
      <c r="EYL3" s="37"/>
      <c r="EYM3" s="37"/>
      <c r="EYN3" s="37"/>
      <c r="EYO3" s="37"/>
      <c r="EYP3" s="37"/>
      <c r="EYQ3" s="37"/>
      <c r="EYR3" s="37"/>
      <c r="EYS3" s="37"/>
      <c r="EYT3" s="37"/>
      <c r="EYU3" s="37"/>
      <c r="EYV3" s="37"/>
      <c r="EYW3" s="37"/>
      <c r="EYX3" s="37"/>
      <c r="EYY3" s="37"/>
      <c r="EYZ3" s="37"/>
      <c r="EZA3" s="37"/>
      <c r="EZB3" s="37"/>
      <c r="EZC3" s="37"/>
      <c r="EZD3" s="37"/>
      <c r="EZE3" s="37"/>
      <c r="EZF3" s="37"/>
      <c r="EZG3" s="37"/>
      <c r="EZH3" s="37"/>
      <c r="EZI3" s="37"/>
      <c r="EZJ3" s="37"/>
      <c r="EZK3" s="37"/>
      <c r="EZL3" s="37"/>
      <c r="EZM3" s="37"/>
      <c r="EZN3" s="37"/>
      <c r="EZO3" s="37"/>
      <c r="EZP3" s="37"/>
      <c r="EZQ3" s="37"/>
      <c r="EZR3" s="37"/>
      <c r="EZS3" s="37"/>
      <c r="EZT3" s="37"/>
      <c r="EZU3" s="37"/>
      <c r="EZV3" s="37"/>
      <c r="EZW3" s="37"/>
      <c r="EZX3" s="37"/>
      <c r="EZY3" s="37"/>
      <c r="EZZ3" s="37"/>
      <c r="FAA3" s="37"/>
      <c r="FAB3" s="37"/>
      <c r="FAC3" s="37"/>
      <c r="FAD3" s="37"/>
      <c r="FAE3" s="37"/>
      <c r="FAF3" s="37"/>
      <c r="FAG3" s="37"/>
      <c r="FAH3" s="37"/>
      <c r="FAI3" s="37"/>
      <c r="FAJ3" s="37"/>
      <c r="FAK3" s="37"/>
      <c r="FAL3" s="37"/>
      <c r="FAM3" s="37"/>
      <c r="FAN3" s="37"/>
      <c r="FAO3" s="37"/>
      <c r="FAP3" s="37"/>
      <c r="FAQ3" s="37"/>
      <c r="FAR3" s="37"/>
      <c r="FAS3" s="37"/>
      <c r="FAT3" s="37"/>
      <c r="FAU3" s="37"/>
      <c r="FAV3" s="37"/>
      <c r="FAW3" s="37"/>
      <c r="FAX3" s="37"/>
      <c r="FAY3" s="37"/>
      <c r="FAZ3" s="37"/>
      <c r="FBA3" s="37"/>
      <c r="FBB3" s="37"/>
      <c r="FBC3" s="37"/>
      <c r="FBD3" s="37"/>
      <c r="FBE3" s="37"/>
      <c r="FBF3" s="37"/>
      <c r="FBG3" s="37"/>
      <c r="FBH3" s="37"/>
      <c r="FBI3" s="37"/>
      <c r="FBJ3" s="37"/>
      <c r="FBK3" s="37"/>
      <c r="FBL3" s="37"/>
      <c r="FBM3" s="37"/>
      <c r="FBN3" s="37"/>
      <c r="FBO3" s="37"/>
      <c r="FBP3" s="37"/>
      <c r="FBQ3" s="37"/>
      <c r="FBR3" s="37"/>
      <c r="FBS3" s="37"/>
      <c r="FBT3" s="37"/>
      <c r="FBU3" s="37"/>
      <c r="FBV3" s="37"/>
      <c r="FBW3" s="37"/>
      <c r="FBX3" s="37"/>
      <c r="FBY3" s="37"/>
      <c r="FBZ3" s="37"/>
      <c r="FCA3" s="37"/>
      <c r="FCB3" s="37"/>
      <c r="FCC3" s="37"/>
      <c r="FCD3" s="37"/>
      <c r="FCE3" s="37"/>
      <c r="FCF3" s="37"/>
      <c r="FCG3" s="37"/>
      <c r="FCH3" s="37"/>
      <c r="FCI3" s="37"/>
      <c r="FCJ3" s="37"/>
      <c r="FCK3" s="37"/>
      <c r="FCL3" s="37"/>
      <c r="FCM3" s="37"/>
      <c r="FCN3" s="37"/>
      <c r="FCO3" s="37"/>
      <c r="FCP3" s="37"/>
      <c r="FCQ3" s="37"/>
      <c r="FCR3" s="37"/>
      <c r="FCS3" s="37"/>
      <c r="FCT3" s="37"/>
      <c r="FCU3" s="37"/>
      <c r="FCV3" s="37"/>
      <c r="FCW3" s="37"/>
      <c r="FCX3" s="37"/>
      <c r="FCY3" s="37"/>
      <c r="FCZ3" s="37"/>
      <c r="FDA3" s="37"/>
      <c r="FDB3" s="37"/>
      <c r="FDC3" s="37"/>
      <c r="FDD3" s="37"/>
      <c r="FDE3" s="37"/>
      <c r="FDF3" s="37"/>
      <c r="FDG3" s="37"/>
      <c r="FDH3" s="37"/>
      <c r="FDI3" s="37"/>
      <c r="FDJ3" s="37"/>
      <c r="FDK3" s="37"/>
      <c r="FDL3" s="37"/>
      <c r="FDM3" s="37"/>
      <c r="FDN3" s="37"/>
      <c r="FDO3" s="37"/>
      <c r="FDP3" s="37"/>
      <c r="FDQ3" s="37"/>
      <c r="FDR3" s="37"/>
      <c r="FDS3" s="37"/>
      <c r="FDT3" s="37"/>
      <c r="FDU3" s="37"/>
      <c r="FDV3" s="37"/>
      <c r="FDW3" s="37"/>
      <c r="FDX3" s="37"/>
      <c r="FDY3" s="37"/>
      <c r="FDZ3" s="37"/>
      <c r="FEA3" s="37"/>
      <c r="FEB3" s="37"/>
      <c r="FEC3" s="37"/>
      <c r="FED3" s="37"/>
      <c r="FEE3" s="37"/>
      <c r="FEF3" s="37"/>
      <c r="FEG3" s="37"/>
      <c r="FEH3" s="37"/>
      <c r="FEI3" s="37"/>
      <c r="FEJ3" s="37"/>
      <c r="FEK3" s="37"/>
      <c r="FEL3" s="37"/>
      <c r="FEM3" s="37"/>
      <c r="FEN3" s="37"/>
      <c r="FEO3" s="37"/>
      <c r="FEP3" s="37"/>
      <c r="FEQ3" s="37"/>
      <c r="FER3" s="37"/>
      <c r="FES3" s="37"/>
      <c r="FET3" s="37"/>
      <c r="FEU3" s="37"/>
      <c r="FEV3" s="37"/>
      <c r="FEW3" s="37"/>
      <c r="FEX3" s="37"/>
      <c r="FEY3" s="37"/>
      <c r="FEZ3" s="37"/>
      <c r="FFA3" s="37"/>
      <c r="FFB3" s="37"/>
      <c r="FFC3" s="37"/>
      <c r="FFD3" s="37"/>
      <c r="FFE3" s="37"/>
      <c r="FFF3" s="37"/>
      <c r="FFG3" s="37"/>
      <c r="FFH3" s="37"/>
      <c r="FFI3" s="37"/>
      <c r="FFJ3" s="37"/>
      <c r="FFK3" s="37"/>
      <c r="FFL3" s="37"/>
      <c r="FFM3" s="37"/>
      <c r="FFN3" s="37"/>
      <c r="FFO3" s="37"/>
      <c r="FFP3" s="37"/>
      <c r="FFQ3" s="37"/>
      <c r="FFR3" s="37"/>
      <c r="FFS3" s="37"/>
      <c r="FFT3" s="37"/>
      <c r="FFU3" s="37"/>
      <c r="FFV3" s="37"/>
      <c r="FFW3" s="37"/>
      <c r="FFX3" s="37"/>
      <c r="FFY3" s="37"/>
      <c r="FFZ3" s="37"/>
      <c r="FGA3" s="37"/>
      <c r="FGB3" s="37"/>
      <c r="FGC3" s="37"/>
      <c r="FGD3" s="37"/>
      <c r="FGE3" s="37"/>
      <c r="FGF3" s="37"/>
      <c r="FGG3" s="37"/>
      <c r="FGH3" s="37"/>
      <c r="FGI3" s="37"/>
      <c r="FGJ3" s="37"/>
      <c r="FGK3" s="37"/>
      <c r="FGL3" s="37"/>
      <c r="FGM3" s="37"/>
      <c r="FGN3" s="37"/>
      <c r="FGO3" s="37"/>
      <c r="FGP3" s="37"/>
      <c r="FGQ3" s="37"/>
      <c r="FGR3" s="37"/>
      <c r="FGS3" s="37"/>
      <c r="FGT3" s="37"/>
      <c r="FGU3" s="37"/>
      <c r="FGV3" s="37"/>
      <c r="FGW3" s="37"/>
      <c r="FGX3" s="37"/>
      <c r="FGY3" s="37"/>
      <c r="FGZ3" s="37"/>
      <c r="FHA3" s="37"/>
      <c r="FHB3" s="37"/>
      <c r="FHC3" s="37"/>
      <c r="FHD3" s="37"/>
      <c r="FHE3" s="37"/>
      <c r="FHF3" s="37"/>
      <c r="FHG3" s="37"/>
      <c r="FHH3" s="37"/>
      <c r="FHI3" s="37"/>
      <c r="FHJ3" s="37"/>
      <c r="FHK3" s="37"/>
      <c r="FHL3" s="37"/>
      <c r="FHM3" s="37"/>
      <c r="FHN3" s="37"/>
      <c r="FHO3" s="37"/>
      <c r="FHP3" s="37"/>
      <c r="FHQ3" s="37"/>
      <c r="FHR3" s="37"/>
      <c r="FHS3" s="37"/>
      <c r="FHT3" s="37"/>
      <c r="FHU3" s="37"/>
      <c r="FHV3" s="37"/>
      <c r="FHW3" s="37"/>
      <c r="FHX3" s="37"/>
      <c r="FHY3" s="37"/>
      <c r="FHZ3" s="37"/>
      <c r="FIA3" s="37"/>
      <c r="FIB3" s="37"/>
      <c r="FIC3" s="37"/>
      <c r="FID3" s="37"/>
      <c r="FIE3" s="37"/>
      <c r="FIF3" s="37"/>
      <c r="FIG3" s="37"/>
      <c r="FIH3" s="37"/>
      <c r="FII3" s="37"/>
      <c r="FIJ3" s="37"/>
      <c r="FIK3" s="37"/>
      <c r="FIL3" s="37"/>
      <c r="FIM3" s="37"/>
      <c r="FIN3" s="37"/>
      <c r="FIO3" s="37"/>
      <c r="FIP3" s="37"/>
      <c r="FIQ3" s="37"/>
      <c r="FIR3" s="37"/>
      <c r="FIS3" s="37"/>
      <c r="FIT3" s="37"/>
      <c r="FIU3" s="37"/>
      <c r="FIV3" s="37"/>
      <c r="FIW3" s="37"/>
      <c r="FIX3" s="37"/>
      <c r="FIY3" s="37"/>
      <c r="FIZ3" s="37"/>
      <c r="FJA3" s="37"/>
      <c r="FJB3" s="37"/>
      <c r="FJC3" s="37"/>
      <c r="FJD3" s="37"/>
      <c r="FJE3" s="37"/>
      <c r="FJF3" s="37"/>
      <c r="FJG3" s="37"/>
      <c r="FJH3" s="37"/>
      <c r="FJI3" s="37"/>
      <c r="FJJ3" s="37"/>
      <c r="FJK3" s="37"/>
      <c r="FJL3" s="37"/>
      <c r="FJM3" s="37"/>
      <c r="FJN3" s="37"/>
      <c r="FJO3" s="37"/>
      <c r="FJP3" s="37"/>
      <c r="FJQ3" s="37"/>
      <c r="FJR3" s="37"/>
      <c r="FJS3" s="37"/>
      <c r="FJT3" s="37"/>
      <c r="FJU3" s="37"/>
      <c r="FJV3" s="37"/>
      <c r="FJW3" s="37"/>
      <c r="FJX3" s="37"/>
      <c r="FJY3" s="37"/>
      <c r="FJZ3" s="37"/>
      <c r="FKA3" s="37"/>
      <c r="FKB3" s="37"/>
      <c r="FKC3" s="37"/>
      <c r="FKD3" s="37"/>
      <c r="FKE3" s="37"/>
      <c r="FKF3" s="37"/>
      <c r="FKG3" s="37"/>
      <c r="FKH3" s="37"/>
      <c r="FKI3" s="37"/>
      <c r="FKJ3" s="37"/>
      <c r="FKK3" s="37"/>
      <c r="FKL3" s="37"/>
      <c r="FKM3" s="37"/>
      <c r="FKN3" s="37"/>
      <c r="FKO3" s="37"/>
      <c r="FKP3" s="37"/>
      <c r="FKQ3" s="37"/>
      <c r="FKR3" s="37"/>
      <c r="FKS3" s="37"/>
      <c r="FKT3" s="37"/>
      <c r="FKU3" s="37"/>
      <c r="FKV3" s="37"/>
      <c r="FKW3" s="37"/>
      <c r="FKX3" s="37"/>
      <c r="FKY3" s="37"/>
      <c r="FKZ3" s="37"/>
      <c r="FLA3" s="37"/>
      <c r="FLB3" s="37"/>
      <c r="FLC3" s="37"/>
      <c r="FLD3" s="37"/>
      <c r="FLE3" s="37"/>
      <c r="FLF3" s="37"/>
      <c r="FLG3" s="37"/>
      <c r="FLH3" s="37"/>
      <c r="FLI3" s="37"/>
      <c r="FLJ3" s="37"/>
      <c r="FLK3" s="37"/>
      <c r="FLL3" s="37"/>
      <c r="FLM3" s="37"/>
      <c r="FLN3" s="37"/>
      <c r="FLO3" s="37"/>
      <c r="FLP3" s="37"/>
      <c r="FLQ3" s="37"/>
      <c r="FLR3" s="37"/>
      <c r="FLS3" s="37"/>
      <c r="FLT3" s="37"/>
      <c r="FLU3" s="37"/>
      <c r="FLV3" s="37"/>
      <c r="FLW3" s="37"/>
      <c r="FLX3" s="37"/>
      <c r="FLY3" s="37"/>
      <c r="FLZ3" s="37"/>
      <c r="FMA3" s="37"/>
      <c r="FMB3" s="37"/>
      <c r="FMC3" s="37"/>
      <c r="FMD3" s="37"/>
      <c r="FME3" s="37"/>
      <c r="FMF3" s="37"/>
      <c r="FMG3" s="37"/>
      <c r="FMH3" s="37"/>
      <c r="FMI3" s="37"/>
      <c r="FMJ3" s="37"/>
      <c r="FMK3" s="37"/>
      <c r="FML3" s="37"/>
      <c r="FMM3" s="37"/>
      <c r="FMN3" s="37"/>
      <c r="FMO3" s="37"/>
      <c r="FMP3" s="37"/>
      <c r="FMQ3" s="37"/>
      <c r="FMR3" s="37"/>
      <c r="FMS3" s="37"/>
      <c r="FMT3" s="37"/>
      <c r="FMU3" s="37"/>
      <c r="FMV3" s="37"/>
      <c r="FMW3" s="37"/>
      <c r="FMX3" s="37"/>
      <c r="FMY3" s="37"/>
      <c r="FMZ3" s="37"/>
      <c r="FNA3" s="37"/>
      <c r="FNB3" s="37"/>
      <c r="FNC3" s="37"/>
      <c r="FND3" s="37"/>
      <c r="FNE3" s="37"/>
      <c r="FNF3" s="37"/>
      <c r="FNG3" s="37"/>
      <c r="FNH3" s="37"/>
      <c r="FNI3" s="37"/>
      <c r="FNJ3" s="37"/>
      <c r="FNK3" s="37"/>
      <c r="FNL3" s="37"/>
      <c r="FNM3" s="37"/>
      <c r="FNN3" s="37"/>
      <c r="FNO3" s="37"/>
      <c r="FNP3" s="37"/>
      <c r="FNQ3" s="37"/>
      <c r="FNR3" s="37"/>
      <c r="FNS3" s="37"/>
      <c r="FNT3" s="37"/>
      <c r="FNU3" s="37"/>
      <c r="FNV3" s="37"/>
      <c r="FNW3" s="37"/>
      <c r="FNX3" s="37"/>
      <c r="FNY3" s="37"/>
      <c r="FNZ3" s="37"/>
      <c r="FOA3" s="37"/>
      <c r="FOB3" s="37"/>
      <c r="FOC3" s="37"/>
      <c r="FOD3" s="37"/>
      <c r="FOE3" s="37"/>
      <c r="FOF3" s="37"/>
      <c r="FOG3" s="37"/>
      <c r="FOH3" s="37"/>
      <c r="FOI3" s="37"/>
      <c r="FOJ3" s="37"/>
      <c r="FOK3" s="37"/>
      <c r="FOL3" s="37"/>
      <c r="FOM3" s="37"/>
      <c r="FON3" s="37"/>
      <c r="FOO3" s="37"/>
      <c r="FOP3" s="37"/>
      <c r="FOQ3" s="37"/>
      <c r="FOR3" s="37"/>
      <c r="FOS3" s="37"/>
      <c r="FOT3" s="37"/>
      <c r="FOU3" s="37"/>
      <c r="FOV3" s="37"/>
      <c r="FOW3" s="37"/>
      <c r="FOX3" s="37"/>
      <c r="FOY3" s="37"/>
      <c r="FOZ3" s="37"/>
      <c r="FPA3" s="37"/>
      <c r="FPB3" s="37"/>
      <c r="FPC3" s="37"/>
      <c r="FPD3" s="37"/>
      <c r="FPE3" s="37"/>
      <c r="FPF3" s="37"/>
      <c r="FPG3" s="37"/>
      <c r="FPH3" s="37"/>
      <c r="FPI3" s="37"/>
      <c r="FPJ3" s="37"/>
      <c r="FPK3" s="37"/>
      <c r="FPL3" s="37"/>
      <c r="FPM3" s="37"/>
      <c r="FPN3" s="37"/>
      <c r="FPO3" s="37"/>
      <c r="FPP3" s="37"/>
      <c r="FPQ3" s="37"/>
      <c r="FPR3" s="37"/>
      <c r="FPS3" s="37"/>
      <c r="FPT3" s="37"/>
      <c r="FPU3" s="37"/>
      <c r="FPV3" s="37"/>
      <c r="FPW3" s="37"/>
      <c r="FPX3" s="37"/>
      <c r="FPY3" s="37"/>
      <c r="FPZ3" s="37"/>
      <c r="FQA3" s="37"/>
      <c r="FQB3" s="37"/>
      <c r="FQC3" s="37"/>
      <c r="FQD3" s="37"/>
      <c r="FQE3" s="37"/>
      <c r="FQF3" s="37"/>
      <c r="FQG3" s="37"/>
      <c r="FQH3" s="37"/>
      <c r="FQI3" s="37"/>
      <c r="FQJ3" s="37"/>
      <c r="FQK3" s="37"/>
      <c r="FQL3" s="37"/>
      <c r="FQM3" s="37"/>
      <c r="FQN3" s="37"/>
      <c r="FQO3" s="37"/>
      <c r="FQP3" s="37"/>
      <c r="FQQ3" s="37"/>
      <c r="FQR3" s="37"/>
      <c r="FQS3" s="37"/>
      <c r="FQT3" s="37"/>
      <c r="FQU3" s="37"/>
      <c r="FQV3" s="37"/>
      <c r="FQW3" s="37"/>
      <c r="FQX3" s="37"/>
      <c r="FQY3" s="37"/>
      <c r="FQZ3" s="37"/>
      <c r="FRA3" s="37"/>
      <c r="FRB3" s="37"/>
      <c r="FRC3" s="37"/>
      <c r="FRD3" s="37"/>
      <c r="FRE3" s="37"/>
      <c r="FRF3" s="37"/>
      <c r="FRG3" s="37"/>
      <c r="FRH3" s="37"/>
      <c r="FRI3" s="37"/>
      <c r="FRJ3" s="37"/>
      <c r="FRK3" s="37"/>
      <c r="FRL3" s="37"/>
      <c r="FRM3" s="37"/>
      <c r="FRN3" s="37"/>
      <c r="FRO3" s="37"/>
      <c r="FRP3" s="37"/>
      <c r="FRQ3" s="37"/>
      <c r="FRR3" s="37"/>
      <c r="FRS3" s="37"/>
      <c r="FRT3" s="37"/>
      <c r="FRU3" s="37"/>
      <c r="FRV3" s="37"/>
      <c r="FRW3" s="37"/>
      <c r="FRX3" s="37"/>
      <c r="FRY3" s="37"/>
      <c r="FRZ3" s="37"/>
      <c r="FSA3" s="37"/>
      <c r="FSB3" s="37"/>
      <c r="FSC3" s="37"/>
      <c r="FSD3" s="37"/>
      <c r="FSE3" s="37"/>
      <c r="FSF3" s="37"/>
      <c r="FSG3" s="37"/>
      <c r="FSH3" s="37"/>
      <c r="FSI3" s="37"/>
      <c r="FSJ3" s="37"/>
      <c r="FSK3" s="37"/>
      <c r="FSL3" s="37"/>
      <c r="FSM3" s="37"/>
      <c r="FSN3" s="37"/>
      <c r="FSO3" s="37"/>
      <c r="FSP3" s="37"/>
      <c r="FSQ3" s="37"/>
      <c r="FSR3" s="37"/>
      <c r="FSS3" s="37"/>
      <c r="FST3" s="37"/>
      <c r="FSU3" s="37"/>
      <c r="FSV3" s="37"/>
      <c r="FSW3" s="37"/>
      <c r="FSX3" s="37"/>
      <c r="FSY3" s="37"/>
      <c r="FSZ3" s="37"/>
      <c r="FTA3" s="37"/>
      <c r="FTB3" s="37"/>
      <c r="FTC3" s="37"/>
      <c r="FTD3" s="37"/>
      <c r="FTE3" s="37"/>
      <c r="FTF3" s="37"/>
      <c r="FTG3" s="37"/>
      <c r="FTH3" s="37"/>
      <c r="FTI3" s="37"/>
      <c r="FTJ3" s="37"/>
      <c r="FTK3" s="37"/>
      <c r="FTL3" s="37"/>
      <c r="FTM3" s="37"/>
      <c r="FTN3" s="37"/>
      <c r="FTO3" s="37"/>
      <c r="FTP3" s="37"/>
      <c r="FTQ3" s="37"/>
      <c r="FTR3" s="37"/>
      <c r="FTS3" s="37"/>
      <c r="FTT3" s="37"/>
      <c r="FTU3" s="37"/>
      <c r="FTV3" s="37"/>
      <c r="FTW3" s="37"/>
      <c r="FTX3" s="37"/>
      <c r="FTY3" s="37"/>
      <c r="FTZ3" s="37"/>
      <c r="FUA3" s="37"/>
      <c r="FUB3" s="37"/>
      <c r="FUC3" s="37"/>
      <c r="FUD3" s="37"/>
      <c r="FUE3" s="37"/>
      <c r="FUF3" s="37"/>
      <c r="FUG3" s="37"/>
      <c r="FUH3" s="37"/>
      <c r="FUI3" s="37"/>
      <c r="FUJ3" s="37"/>
      <c r="FUK3" s="37"/>
      <c r="FUL3" s="37"/>
      <c r="FUM3" s="37"/>
      <c r="FUN3" s="37"/>
      <c r="FUO3" s="37"/>
      <c r="FUP3" s="37"/>
      <c r="FUQ3" s="37"/>
      <c r="FUR3" s="37"/>
      <c r="FUS3" s="37"/>
      <c r="FUT3" s="37"/>
      <c r="FUU3" s="37"/>
      <c r="FUV3" s="37"/>
      <c r="FUW3" s="37"/>
      <c r="FUX3" s="37"/>
      <c r="FUY3" s="37"/>
      <c r="FUZ3" s="37"/>
      <c r="FVA3" s="37"/>
      <c r="FVB3" s="37"/>
      <c r="FVC3" s="37"/>
      <c r="FVD3" s="37"/>
      <c r="FVE3" s="37"/>
      <c r="FVF3" s="37"/>
      <c r="FVG3" s="37"/>
      <c r="FVH3" s="37"/>
      <c r="FVI3" s="37"/>
      <c r="FVJ3" s="37"/>
      <c r="FVK3" s="37"/>
      <c r="FVL3" s="37"/>
      <c r="FVM3" s="37"/>
      <c r="FVN3" s="37"/>
      <c r="FVO3" s="37"/>
      <c r="FVP3" s="37"/>
      <c r="FVQ3" s="37"/>
      <c r="FVR3" s="37"/>
      <c r="FVS3" s="37"/>
      <c r="FVT3" s="37"/>
      <c r="FVU3" s="37"/>
      <c r="FVV3" s="37"/>
      <c r="FVW3" s="37"/>
      <c r="FVX3" s="37"/>
      <c r="FVY3" s="37"/>
      <c r="FVZ3" s="37"/>
      <c r="FWA3" s="37"/>
      <c r="FWB3" s="37"/>
      <c r="FWC3" s="37"/>
      <c r="FWD3" s="37"/>
      <c r="FWE3" s="37"/>
      <c r="FWF3" s="37"/>
      <c r="FWG3" s="37"/>
      <c r="FWH3" s="37"/>
      <c r="FWI3" s="37"/>
      <c r="FWJ3" s="37"/>
      <c r="FWK3" s="37"/>
      <c r="FWL3" s="37"/>
      <c r="FWM3" s="37"/>
      <c r="FWN3" s="37"/>
      <c r="FWO3" s="37"/>
      <c r="FWP3" s="37"/>
      <c r="FWQ3" s="37"/>
      <c r="FWR3" s="37"/>
      <c r="FWS3" s="37"/>
      <c r="FWT3" s="37"/>
      <c r="FWU3" s="37"/>
      <c r="FWV3" s="37"/>
      <c r="FWW3" s="37"/>
      <c r="FWX3" s="37"/>
      <c r="FWY3" s="37"/>
      <c r="FWZ3" s="37"/>
      <c r="FXA3" s="37"/>
      <c r="FXB3" s="37"/>
      <c r="FXC3" s="37"/>
      <c r="FXD3" s="37"/>
      <c r="FXE3" s="37"/>
      <c r="FXF3" s="37"/>
      <c r="FXG3" s="37"/>
      <c r="FXH3" s="37"/>
      <c r="FXI3" s="37"/>
      <c r="FXJ3" s="37"/>
      <c r="FXK3" s="37"/>
      <c r="FXL3" s="37"/>
      <c r="FXM3" s="37"/>
      <c r="FXN3" s="37"/>
      <c r="FXO3" s="37"/>
      <c r="FXP3" s="37"/>
      <c r="FXQ3" s="37"/>
      <c r="FXR3" s="37"/>
      <c r="FXS3" s="37"/>
      <c r="FXT3" s="37"/>
      <c r="FXU3" s="37"/>
      <c r="FXV3" s="37"/>
      <c r="FXW3" s="37"/>
      <c r="FXX3" s="37"/>
      <c r="FXY3" s="37"/>
      <c r="FXZ3" s="37"/>
      <c r="FYA3" s="37"/>
      <c r="FYB3" s="37"/>
      <c r="FYC3" s="37"/>
      <c r="FYD3" s="37"/>
      <c r="FYE3" s="37"/>
      <c r="FYF3" s="37"/>
      <c r="FYG3" s="37"/>
      <c r="FYH3" s="37"/>
      <c r="FYI3" s="37"/>
      <c r="FYJ3" s="37"/>
      <c r="FYK3" s="37"/>
      <c r="FYL3" s="37"/>
      <c r="FYM3" s="37"/>
      <c r="FYN3" s="37"/>
      <c r="FYO3" s="37"/>
      <c r="FYP3" s="37"/>
      <c r="FYQ3" s="37"/>
      <c r="FYR3" s="37"/>
      <c r="FYS3" s="37"/>
      <c r="FYT3" s="37"/>
      <c r="FYU3" s="37"/>
      <c r="FYV3" s="37"/>
      <c r="FYW3" s="37"/>
      <c r="FYX3" s="37"/>
      <c r="FYY3" s="37"/>
      <c r="FYZ3" s="37"/>
      <c r="FZA3" s="37"/>
      <c r="FZB3" s="37"/>
      <c r="FZC3" s="37"/>
      <c r="FZD3" s="37"/>
      <c r="FZE3" s="37"/>
      <c r="FZF3" s="37"/>
      <c r="FZG3" s="37"/>
      <c r="FZH3" s="37"/>
      <c r="FZI3" s="37"/>
      <c r="FZJ3" s="37"/>
      <c r="FZK3" s="37"/>
      <c r="FZL3" s="37"/>
      <c r="FZM3" s="37"/>
      <c r="FZN3" s="37"/>
      <c r="FZO3" s="37"/>
      <c r="FZP3" s="37"/>
      <c r="FZQ3" s="37"/>
      <c r="FZR3" s="37"/>
      <c r="FZS3" s="37"/>
      <c r="FZT3" s="37"/>
      <c r="FZU3" s="37"/>
      <c r="FZV3" s="37"/>
      <c r="FZW3" s="37"/>
      <c r="FZX3" s="37"/>
      <c r="FZY3" s="37"/>
      <c r="FZZ3" s="37"/>
      <c r="GAA3" s="37"/>
      <c r="GAB3" s="37"/>
      <c r="GAC3" s="37"/>
      <c r="GAD3" s="37"/>
      <c r="GAE3" s="37"/>
      <c r="GAF3" s="37"/>
      <c r="GAG3" s="37"/>
      <c r="GAH3" s="37"/>
      <c r="GAI3" s="37"/>
      <c r="GAJ3" s="37"/>
      <c r="GAK3" s="37"/>
      <c r="GAL3" s="37"/>
      <c r="GAM3" s="37"/>
      <c r="GAN3" s="37"/>
      <c r="GAO3" s="37"/>
      <c r="GAP3" s="37"/>
      <c r="GAQ3" s="37"/>
      <c r="GAR3" s="37"/>
      <c r="GAS3" s="37"/>
      <c r="GAT3" s="37"/>
      <c r="GAU3" s="37"/>
      <c r="GAV3" s="37"/>
      <c r="GAW3" s="37"/>
      <c r="GAX3" s="37"/>
      <c r="GAY3" s="37"/>
      <c r="GAZ3" s="37"/>
      <c r="GBA3" s="37"/>
      <c r="GBB3" s="37"/>
      <c r="GBC3" s="37"/>
      <c r="GBD3" s="37"/>
      <c r="GBE3" s="37"/>
      <c r="GBF3" s="37"/>
      <c r="GBG3" s="37"/>
      <c r="GBH3" s="37"/>
      <c r="GBI3" s="37"/>
      <c r="GBJ3" s="37"/>
      <c r="GBK3" s="37"/>
      <c r="GBL3" s="37"/>
      <c r="GBM3" s="37"/>
      <c r="GBN3" s="37"/>
      <c r="GBO3" s="37"/>
      <c r="GBP3" s="37"/>
      <c r="GBQ3" s="37"/>
      <c r="GBR3" s="37"/>
      <c r="GBS3" s="37"/>
      <c r="GBT3" s="37"/>
      <c r="GBU3" s="37"/>
      <c r="GBV3" s="37"/>
      <c r="GBW3" s="37"/>
      <c r="GBX3" s="37"/>
      <c r="GBY3" s="37"/>
      <c r="GBZ3" s="37"/>
      <c r="GCA3" s="37"/>
      <c r="GCB3" s="37"/>
      <c r="GCC3" s="37"/>
      <c r="GCD3" s="37"/>
      <c r="GCE3" s="37"/>
      <c r="GCF3" s="37"/>
      <c r="GCG3" s="37"/>
      <c r="GCH3" s="37"/>
      <c r="GCI3" s="37"/>
      <c r="GCJ3" s="37"/>
      <c r="GCK3" s="37"/>
      <c r="GCL3" s="37"/>
      <c r="GCM3" s="37"/>
      <c r="GCN3" s="37"/>
      <c r="GCO3" s="37"/>
      <c r="GCP3" s="37"/>
      <c r="GCQ3" s="37"/>
      <c r="GCR3" s="37"/>
      <c r="GCS3" s="37"/>
      <c r="GCT3" s="37"/>
      <c r="GCU3" s="37"/>
      <c r="GCV3" s="37"/>
      <c r="GCW3" s="37"/>
      <c r="GCX3" s="37"/>
      <c r="GCY3" s="37"/>
      <c r="GCZ3" s="37"/>
      <c r="GDA3" s="37"/>
      <c r="GDB3" s="37"/>
      <c r="GDC3" s="37"/>
      <c r="GDD3" s="37"/>
      <c r="GDE3" s="37"/>
      <c r="GDF3" s="37"/>
      <c r="GDG3" s="37"/>
      <c r="GDH3" s="37"/>
      <c r="GDI3" s="37"/>
      <c r="GDJ3" s="37"/>
      <c r="GDK3" s="37"/>
      <c r="GDL3" s="37"/>
      <c r="GDM3" s="37"/>
      <c r="GDN3" s="37"/>
      <c r="GDO3" s="37"/>
      <c r="GDP3" s="37"/>
      <c r="GDQ3" s="37"/>
      <c r="GDR3" s="37"/>
      <c r="GDS3" s="37"/>
      <c r="GDT3" s="37"/>
      <c r="GDU3" s="37"/>
      <c r="GDV3" s="37"/>
      <c r="GDW3" s="37"/>
      <c r="GDX3" s="37"/>
      <c r="GDY3" s="37"/>
      <c r="GDZ3" s="37"/>
      <c r="GEA3" s="37"/>
      <c r="GEB3" s="37"/>
      <c r="GEC3" s="37"/>
      <c r="GED3" s="37"/>
      <c r="GEE3" s="37"/>
      <c r="GEF3" s="37"/>
      <c r="GEG3" s="37"/>
      <c r="GEH3" s="37"/>
      <c r="GEI3" s="37"/>
      <c r="GEJ3" s="37"/>
      <c r="GEK3" s="37"/>
      <c r="GEL3" s="37"/>
      <c r="GEM3" s="37"/>
      <c r="GEN3" s="37"/>
      <c r="GEO3" s="37"/>
      <c r="GEP3" s="37"/>
      <c r="GEQ3" s="37"/>
      <c r="GER3" s="37"/>
      <c r="GES3" s="37"/>
      <c r="GET3" s="37"/>
      <c r="GEU3" s="37"/>
      <c r="GEV3" s="37"/>
      <c r="GEW3" s="37"/>
      <c r="GEX3" s="37"/>
      <c r="GEY3" s="37"/>
      <c r="GEZ3" s="37"/>
      <c r="GFA3" s="37"/>
      <c r="GFB3" s="37"/>
      <c r="GFC3" s="37"/>
      <c r="GFD3" s="37"/>
      <c r="GFE3" s="37"/>
      <c r="GFF3" s="37"/>
      <c r="GFG3" s="37"/>
      <c r="GFH3" s="37"/>
      <c r="GFI3" s="37"/>
      <c r="GFJ3" s="37"/>
      <c r="GFK3" s="37"/>
      <c r="GFL3" s="37"/>
      <c r="GFM3" s="37"/>
      <c r="GFN3" s="37"/>
      <c r="GFO3" s="37"/>
      <c r="GFP3" s="37"/>
      <c r="GFQ3" s="37"/>
      <c r="GFR3" s="37"/>
      <c r="GFS3" s="37"/>
      <c r="GFT3" s="37"/>
      <c r="GFU3" s="37"/>
      <c r="GFV3" s="37"/>
      <c r="GFW3" s="37"/>
      <c r="GFX3" s="37"/>
      <c r="GFY3" s="37"/>
      <c r="GFZ3" s="37"/>
      <c r="GGA3" s="37"/>
      <c r="GGB3" s="37"/>
      <c r="GGC3" s="37"/>
      <c r="GGD3" s="37"/>
      <c r="GGE3" s="37"/>
      <c r="GGF3" s="37"/>
      <c r="GGG3" s="37"/>
      <c r="GGH3" s="37"/>
      <c r="GGI3" s="37"/>
      <c r="GGJ3" s="37"/>
      <c r="GGK3" s="37"/>
      <c r="GGL3" s="37"/>
      <c r="GGM3" s="37"/>
      <c r="GGN3" s="37"/>
      <c r="GGO3" s="37"/>
      <c r="GGP3" s="37"/>
      <c r="GGQ3" s="37"/>
      <c r="GGR3" s="37"/>
      <c r="GGS3" s="37"/>
      <c r="GGT3" s="37"/>
      <c r="GGU3" s="37"/>
      <c r="GGV3" s="37"/>
      <c r="GGW3" s="37"/>
      <c r="GGX3" s="37"/>
      <c r="GGY3" s="37"/>
      <c r="GGZ3" s="37"/>
      <c r="GHA3" s="37"/>
      <c r="GHB3" s="37"/>
      <c r="GHC3" s="37"/>
      <c r="GHD3" s="37"/>
      <c r="GHE3" s="37"/>
      <c r="GHF3" s="37"/>
      <c r="GHG3" s="37"/>
      <c r="GHH3" s="37"/>
      <c r="GHI3" s="37"/>
      <c r="GHJ3" s="37"/>
      <c r="GHK3" s="37"/>
      <c r="GHL3" s="37"/>
      <c r="GHM3" s="37"/>
      <c r="GHN3" s="37"/>
      <c r="GHO3" s="37"/>
      <c r="GHP3" s="37"/>
      <c r="GHQ3" s="37"/>
      <c r="GHR3" s="37"/>
      <c r="GHS3" s="37"/>
      <c r="GHT3" s="37"/>
      <c r="GHU3" s="37"/>
      <c r="GHV3" s="37"/>
      <c r="GHW3" s="37"/>
      <c r="GHX3" s="37"/>
      <c r="GHY3" s="37"/>
      <c r="GHZ3" s="37"/>
      <c r="GIA3" s="37"/>
      <c r="GIB3" s="37"/>
      <c r="GIC3" s="37"/>
      <c r="GID3" s="37"/>
      <c r="GIE3" s="37"/>
      <c r="GIF3" s="37"/>
      <c r="GIG3" s="37"/>
      <c r="GIH3" s="37"/>
      <c r="GII3" s="37"/>
      <c r="GIJ3" s="37"/>
      <c r="GIK3" s="37"/>
      <c r="GIL3" s="37"/>
      <c r="GIM3" s="37"/>
      <c r="GIN3" s="37"/>
      <c r="GIO3" s="37"/>
      <c r="GIP3" s="37"/>
      <c r="GIQ3" s="37"/>
      <c r="GIR3" s="37"/>
      <c r="GIS3" s="37"/>
      <c r="GIT3" s="37"/>
      <c r="GIU3" s="37"/>
      <c r="GIV3" s="37"/>
      <c r="GIW3" s="37"/>
      <c r="GIX3" s="37"/>
      <c r="GIY3" s="37"/>
      <c r="GIZ3" s="37"/>
      <c r="GJA3" s="37"/>
      <c r="GJB3" s="37"/>
      <c r="GJC3" s="37"/>
      <c r="GJD3" s="37"/>
      <c r="GJE3" s="37"/>
      <c r="GJF3" s="37"/>
      <c r="GJG3" s="37"/>
      <c r="GJH3" s="37"/>
      <c r="GJI3" s="37"/>
      <c r="GJJ3" s="37"/>
      <c r="GJK3" s="37"/>
      <c r="GJL3" s="37"/>
      <c r="GJM3" s="37"/>
      <c r="GJN3" s="37"/>
      <c r="GJO3" s="37"/>
      <c r="GJP3" s="37"/>
      <c r="GJQ3" s="37"/>
      <c r="GJR3" s="37"/>
      <c r="GJS3" s="37"/>
      <c r="GJT3" s="37"/>
      <c r="GJU3" s="37"/>
      <c r="GJV3" s="37"/>
      <c r="GJW3" s="37"/>
      <c r="GJX3" s="37"/>
      <c r="GJY3" s="37"/>
      <c r="GJZ3" s="37"/>
      <c r="GKA3" s="37"/>
      <c r="GKB3" s="37"/>
      <c r="GKC3" s="37"/>
      <c r="GKD3" s="37"/>
      <c r="GKE3" s="37"/>
      <c r="GKF3" s="37"/>
      <c r="GKG3" s="37"/>
      <c r="GKH3" s="37"/>
      <c r="GKI3" s="37"/>
      <c r="GKJ3" s="37"/>
      <c r="GKK3" s="37"/>
      <c r="GKL3" s="37"/>
      <c r="GKM3" s="37"/>
      <c r="GKN3" s="37"/>
      <c r="GKO3" s="37"/>
      <c r="GKP3" s="37"/>
      <c r="GKQ3" s="37"/>
      <c r="GKR3" s="37"/>
      <c r="GKS3" s="37"/>
      <c r="GKT3" s="37"/>
      <c r="GKU3" s="37"/>
      <c r="GKV3" s="37"/>
      <c r="GKW3" s="37"/>
      <c r="GKX3" s="37"/>
      <c r="GKY3" s="37"/>
      <c r="GKZ3" s="37"/>
      <c r="GLA3" s="37"/>
      <c r="GLB3" s="37"/>
      <c r="GLC3" s="37"/>
      <c r="GLD3" s="37"/>
      <c r="GLE3" s="37"/>
      <c r="GLF3" s="37"/>
      <c r="GLG3" s="37"/>
      <c r="GLH3" s="37"/>
      <c r="GLI3" s="37"/>
      <c r="GLJ3" s="37"/>
      <c r="GLK3" s="37"/>
      <c r="GLL3" s="37"/>
      <c r="GLM3" s="37"/>
      <c r="GLN3" s="37"/>
      <c r="GLO3" s="37"/>
      <c r="GLP3" s="37"/>
      <c r="GLQ3" s="37"/>
      <c r="GLR3" s="37"/>
      <c r="GLS3" s="37"/>
      <c r="GLT3" s="37"/>
      <c r="GLU3" s="37"/>
      <c r="GLV3" s="37"/>
      <c r="GLW3" s="37"/>
      <c r="GLX3" s="37"/>
      <c r="GLY3" s="37"/>
      <c r="GLZ3" s="37"/>
      <c r="GMA3" s="37"/>
      <c r="GMB3" s="37"/>
      <c r="GMC3" s="37"/>
      <c r="GMD3" s="37"/>
      <c r="GME3" s="37"/>
      <c r="GMF3" s="37"/>
      <c r="GMG3" s="37"/>
      <c r="GMH3" s="37"/>
      <c r="GMI3" s="37"/>
      <c r="GMJ3" s="37"/>
      <c r="GMK3" s="37"/>
      <c r="GML3" s="37"/>
      <c r="GMM3" s="37"/>
      <c r="GMN3" s="37"/>
      <c r="GMO3" s="37"/>
      <c r="GMP3" s="37"/>
      <c r="GMQ3" s="37"/>
      <c r="GMR3" s="37"/>
      <c r="GMS3" s="37"/>
      <c r="GMT3" s="37"/>
      <c r="GMU3" s="37"/>
      <c r="GMV3" s="37"/>
      <c r="GMW3" s="37"/>
      <c r="GMX3" s="37"/>
      <c r="GMY3" s="37"/>
      <c r="GMZ3" s="37"/>
      <c r="GNA3" s="37"/>
      <c r="GNB3" s="37"/>
      <c r="GNC3" s="37"/>
      <c r="GND3" s="37"/>
      <c r="GNE3" s="37"/>
      <c r="GNF3" s="37"/>
      <c r="GNG3" s="37"/>
      <c r="GNH3" s="37"/>
      <c r="GNI3" s="37"/>
      <c r="GNJ3" s="37"/>
      <c r="GNK3" s="37"/>
      <c r="GNL3" s="37"/>
      <c r="GNM3" s="37"/>
      <c r="GNN3" s="37"/>
      <c r="GNO3" s="37"/>
      <c r="GNP3" s="37"/>
      <c r="GNQ3" s="37"/>
      <c r="GNR3" s="37"/>
      <c r="GNS3" s="37"/>
      <c r="GNT3" s="37"/>
      <c r="GNU3" s="37"/>
      <c r="GNV3" s="37"/>
      <c r="GNW3" s="37"/>
      <c r="GNX3" s="37"/>
      <c r="GNY3" s="37"/>
      <c r="GNZ3" s="37"/>
      <c r="GOA3" s="37"/>
      <c r="GOB3" s="37"/>
      <c r="GOC3" s="37"/>
      <c r="GOD3" s="37"/>
      <c r="GOE3" s="37"/>
      <c r="GOF3" s="37"/>
      <c r="GOG3" s="37"/>
      <c r="GOH3" s="37"/>
      <c r="GOI3" s="37"/>
      <c r="GOJ3" s="37"/>
      <c r="GOK3" s="37"/>
      <c r="GOL3" s="37"/>
      <c r="GOM3" s="37"/>
      <c r="GON3" s="37"/>
      <c r="GOO3" s="37"/>
      <c r="GOP3" s="37"/>
      <c r="GOQ3" s="37"/>
      <c r="GOR3" s="37"/>
      <c r="GOS3" s="37"/>
      <c r="GOT3" s="37"/>
      <c r="GOU3" s="37"/>
      <c r="GOV3" s="37"/>
      <c r="GOW3" s="37"/>
      <c r="GOX3" s="37"/>
      <c r="GOY3" s="37"/>
      <c r="GOZ3" s="37"/>
      <c r="GPA3" s="37"/>
      <c r="GPB3" s="37"/>
      <c r="GPC3" s="37"/>
      <c r="GPD3" s="37"/>
      <c r="GPE3" s="37"/>
      <c r="GPF3" s="37"/>
      <c r="GPG3" s="37"/>
      <c r="GPH3" s="37"/>
      <c r="GPI3" s="37"/>
      <c r="GPJ3" s="37"/>
      <c r="GPK3" s="37"/>
      <c r="GPL3" s="37"/>
      <c r="GPM3" s="37"/>
      <c r="GPN3" s="37"/>
      <c r="GPO3" s="37"/>
      <c r="GPP3" s="37"/>
      <c r="GPQ3" s="37"/>
      <c r="GPR3" s="37"/>
      <c r="GPS3" s="37"/>
      <c r="GPT3" s="37"/>
      <c r="GPU3" s="37"/>
      <c r="GPV3" s="37"/>
      <c r="GPW3" s="37"/>
      <c r="GPX3" s="37"/>
      <c r="GPY3" s="37"/>
      <c r="GPZ3" s="37"/>
      <c r="GQA3" s="37"/>
      <c r="GQB3" s="37"/>
      <c r="GQC3" s="37"/>
      <c r="GQD3" s="37"/>
      <c r="GQE3" s="37"/>
      <c r="GQF3" s="37"/>
      <c r="GQG3" s="37"/>
      <c r="GQH3" s="37"/>
      <c r="GQI3" s="37"/>
      <c r="GQJ3" s="37"/>
      <c r="GQK3" s="37"/>
      <c r="GQL3" s="37"/>
      <c r="GQM3" s="37"/>
      <c r="GQN3" s="37"/>
      <c r="GQO3" s="37"/>
      <c r="GQP3" s="37"/>
      <c r="GQQ3" s="37"/>
      <c r="GQR3" s="37"/>
      <c r="GQS3" s="37"/>
      <c r="GQT3" s="37"/>
      <c r="GQU3" s="37"/>
      <c r="GQV3" s="37"/>
      <c r="GQW3" s="37"/>
      <c r="GQX3" s="37"/>
      <c r="GQY3" s="37"/>
      <c r="GQZ3" s="37"/>
      <c r="GRA3" s="37"/>
      <c r="GRB3" s="37"/>
      <c r="GRC3" s="37"/>
      <c r="GRD3" s="37"/>
      <c r="GRE3" s="37"/>
      <c r="GRF3" s="37"/>
      <c r="GRG3" s="37"/>
      <c r="GRH3" s="37"/>
      <c r="GRI3" s="37"/>
      <c r="GRJ3" s="37"/>
      <c r="GRK3" s="37"/>
      <c r="GRL3" s="37"/>
      <c r="GRM3" s="37"/>
      <c r="GRN3" s="37"/>
      <c r="GRO3" s="37"/>
      <c r="GRP3" s="37"/>
      <c r="GRQ3" s="37"/>
      <c r="GRR3" s="37"/>
      <c r="GRS3" s="37"/>
      <c r="GRT3" s="37"/>
      <c r="GRU3" s="37"/>
      <c r="GRV3" s="37"/>
      <c r="GRW3" s="37"/>
      <c r="GRX3" s="37"/>
      <c r="GRY3" s="37"/>
      <c r="GRZ3" s="37"/>
      <c r="GSA3" s="37"/>
      <c r="GSB3" s="37"/>
      <c r="GSC3" s="37"/>
      <c r="GSD3" s="37"/>
      <c r="GSE3" s="37"/>
      <c r="GSF3" s="37"/>
      <c r="GSG3" s="37"/>
      <c r="GSH3" s="37"/>
      <c r="GSI3" s="37"/>
      <c r="GSJ3" s="37"/>
      <c r="GSK3" s="37"/>
      <c r="GSL3" s="37"/>
      <c r="GSM3" s="37"/>
      <c r="GSN3" s="37"/>
      <c r="GSO3" s="37"/>
      <c r="GSP3" s="37"/>
      <c r="GSQ3" s="37"/>
      <c r="GSR3" s="37"/>
      <c r="GSS3" s="37"/>
      <c r="GST3" s="37"/>
      <c r="GSU3" s="37"/>
      <c r="GSV3" s="37"/>
      <c r="GSW3" s="37"/>
      <c r="GSX3" s="37"/>
      <c r="GSY3" s="37"/>
      <c r="GSZ3" s="37"/>
      <c r="GTA3" s="37"/>
      <c r="GTB3" s="37"/>
      <c r="GTC3" s="37"/>
      <c r="GTD3" s="37"/>
      <c r="GTE3" s="37"/>
      <c r="GTF3" s="37"/>
      <c r="GTG3" s="37"/>
      <c r="GTH3" s="37"/>
      <c r="GTI3" s="37"/>
      <c r="GTJ3" s="37"/>
      <c r="GTK3" s="37"/>
      <c r="GTL3" s="37"/>
      <c r="GTM3" s="37"/>
      <c r="GTN3" s="37"/>
      <c r="GTO3" s="37"/>
      <c r="GTP3" s="37"/>
      <c r="GTQ3" s="37"/>
      <c r="GTR3" s="37"/>
      <c r="GTS3" s="37"/>
      <c r="GTT3" s="37"/>
      <c r="GTU3" s="37"/>
      <c r="GTV3" s="37"/>
      <c r="GTW3" s="37"/>
      <c r="GTX3" s="37"/>
      <c r="GTY3" s="37"/>
      <c r="GTZ3" s="37"/>
      <c r="GUA3" s="37"/>
      <c r="GUB3" s="37"/>
      <c r="GUC3" s="37"/>
      <c r="GUD3" s="37"/>
      <c r="GUE3" s="37"/>
      <c r="GUF3" s="37"/>
      <c r="GUG3" s="37"/>
      <c r="GUH3" s="37"/>
      <c r="GUI3" s="37"/>
      <c r="GUJ3" s="37"/>
      <c r="GUK3" s="37"/>
      <c r="GUL3" s="37"/>
      <c r="GUM3" s="37"/>
      <c r="GUN3" s="37"/>
      <c r="GUO3" s="37"/>
      <c r="GUP3" s="37"/>
      <c r="GUQ3" s="37"/>
      <c r="GUR3" s="37"/>
      <c r="GUS3" s="37"/>
      <c r="GUT3" s="37"/>
      <c r="GUU3" s="37"/>
      <c r="GUV3" s="37"/>
      <c r="GUW3" s="37"/>
      <c r="GUX3" s="37"/>
      <c r="GUY3" s="37"/>
      <c r="GUZ3" s="37"/>
      <c r="GVA3" s="37"/>
      <c r="GVB3" s="37"/>
      <c r="GVC3" s="37"/>
      <c r="GVD3" s="37"/>
      <c r="GVE3" s="37"/>
      <c r="GVF3" s="37"/>
      <c r="GVG3" s="37"/>
      <c r="GVH3" s="37"/>
      <c r="GVI3" s="37"/>
      <c r="GVJ3" s="37"/>
      <c r="GVK3" s="37"/>
      <c r="GVL3" s="37"/>
      <c r="GVM3" s="37"/>
      <c r="GVN3" s="37"/>
      <c r="GVO3" s="37"/>
      <c r="GVP3" s="37"/>
      <c r="GVQ3" s="37"/>
      <c r="GVR3" s="37"/>
      <c r="GVS3" s="37"/>
      <c r="GVT3" s="37"/>
      <c r="GVU3" s="37"/>
      <c r="GVV3" s="37"/>
      <c r="GVW3" s="37"/>
      <c r="GVX3" s="37"/>
      <c r="GVY3" s="37"/>
      <c r="GVZ3" s="37"/>
      <c r="GWA3" s="37"/>
      <c r="GWB3" s="37"/>
      <c r="GWC3" s="37"/>
      <c r="GWD3" s="37"/>
      <c r="GWE3" s="37"/>
      <c r="GWF3" s="37"/>
      <c r="GWG3" s="37"/>
      <c r="GWH3" s="37"/>
      <c r="GWI3" s="37"/>
      <c r="GWJ3" s="37"/>
      <c r="GWK3" s="37"/>
      <c r="GWL3" s="37"/>
      <c r="GWM3" s="37"/>
      <c r="GWN3" s="37"/>
      <c r="GWO3" s="37"/>
      <c r="GWP3" s="37"/>
      <c r="GWQ3" s="37"/>
      <c r="GWR3" s="37"/>
      <c r="GWS3" s="37"/>
      <c r="GWT3" s="37"/>
      <c r="GWU3" s="37"/>
      <c r="GWV3" s="37"/>
      <c r="GWW3" s="37"/>
      <c r="GWX3" s="37"/>
      <c r="GWY3" s="37"/>
      <c r="GWZ3" s="37"/>
      <c r="GXA3" s="37"/>
      <c r="GXB3" s="37"/>
      <c r="GXC3" s="37"/>
      <c r="GXD3" s="37"/>
      <c r="GXE3" s="37"/>
      <c r="GXF3" s="37"/>
      <c r="GXG3" s="37"/>
      <c r="GXH3" s="37"/>
      <c r="GXI3" s="37"/>
      <c r="GXJ3" s="37"/>
      <c r="GXK3" s="37"/>
      <c r="GXL3" s="37"/>
      <c r="GXM3" s="37"/>
      <c r="GXN3" s="37"/>
      <c r="GXO3" s="37"/>
      <c r="GXP3" s="37"/>
      <c r="GXQ3" s="37"/>
      <c r="GXR3" s="37"/>
      <c r="GXS3" s="37"/>
      <c r="GXT3" s="37"/>
      <c r="GXU3" s="37"/>
      <c r="GXV3" s="37"/>
      <c r="GXW3" s="37"/>
      <c r="GXX3" s="37"/>
      <c r="GXY3" s="37"/>
      <c r="GXZ3" s="37"/>
      <c r="GYA3" s="37"/>
      <c r="GYB3" s="37"/>
      <c r="GYC3" s="37"/>
      <c r="GYD3" s="37"/>
      <c r="GYE3" s="37"/>
      <c r="GYF3" s="37"/>
      <c r="GYG3" s="37"/>
      <c r="GYH3" s="37"/>
      <c r="GYI3" s="37"/>
      <c r="GYJ3" s="37"/>
      <c r="GYK3" s="37"/>
      <c r="GYL3" s="37"/>
      <c r="GYM3" s="37"/>
      <c r="GYN3" s="37"/>
      <c r="GYO3" s="37"/>
      <c r="GYP3" s="37"/>
      <c r="GYQ3" s="37"/>
      <c r="GYR3" s="37"/>
      <c r="GYS3" s="37"/>
      <c r="GYT3" s="37"/>
      <c r="GYU3" s="37"/>
      <c r="GYV3" s="37"/>
      <c r="GYW3" s="37"/>
      <c r="GYX3" s="37"/>
      <c r="GYY3" s="37"/>
      <c r="GYZ3" s="37"/>
      <c r="GZA3" s="37"/>
      <c r="GZB3" s="37"/>
      <c r="GZC3" s="37"/>
      <c r="GZD3" s="37"/>
      <c r="GZE3" s="37"/>
      <c r="GZF3" s="37"/>
      <c r="GZG3" s="37"/>
      <c r="GZH3" s="37"/>
      <c r="GZI3" s="37"/>
      <c r="GZJ3" s="37"/>
      <c r="GZK3" s="37"/>
      <c r="GZL3" s="37"/>
      <c r="GZM3" s="37"/>
      <c r="GZN3" s="37"/>
      <c r="GZO3" s="37"/>
      <c r="GZP3" s="37"/>
      <c r="GZQ3" s="37"/>
      <c r="GZR3" s="37"/>
      <c r="GZS3" s="37"/>
      <c r="GZT3" s="37"/>
      <c r="GZU3" s="37"/>
      <c r="GZV3" s="37"/>
      <c r="GZW3" s="37"/>
      <c r="GZX3" s="37"/>
      <c r="GZY3" s="37"/>
      <c r="GZZ3" s="37"/>
      <c r="HAA3" s="37"/>
      <c r="HAB3" s="37"/>
      <c r="HAC3" s="37"/>
      <c r="HAD3" s="37"/>
      <c r="HAE3" s="37"/>
      <c r="HAF3" s="37"/>
      <c r="HAG3" s="37"/>
      <c r="HAH3" s="37"/>
      <c r="HAI3" s="37"/>
      <c r="HAJ3" s="37"/>
      <c r="HAK3" s="37"/>
      <c r="HAL3" s="37"/>
      <c r="HAM3" s="37"/>
      <c r="HAN3" s="37"/>
      <c r="HAO3" s="37"/>
      <c r="HAP3" s="37"/>
      <c r="HAQ3" s="37"/>
      <c r="HAR3" s="37"/>
      <c r="HAS3" s="37"/>
      <c r="HAT3" s="37"/>
      <c r="HAU3" s="37"/>
      <c r="HAV3" s="37"/>
      <c r="HAW3" s="37"/>
      <c r="HAX3" s="37"/>
      <c r="HAY3" s="37"/>
      <c r="HAZ3" s="37"/>
      <c r="HBA3" s="37"/>
      <c r="HBB3" s="37"/>
      <c r="HBC3" s="37"/>
      <c r="HBD3" s="37"/>
      <c r="HBE3" s="37"/>
      <c r="HBF3" s="37"/>
      <c r="HBG3" s="37"/>
      <c r="HBH3" s="37"/>
      <c r="HBI3" s="37"/>
      <c r="HBJ3" s="37"/>
      <c r="HBK3" s="37"/>
      <c r="HBL3" s="37"/>
      <c r="HBM3" s="37"/>
      <c r="HBN3" s="37"/>
      <c r="HBO3" s="37"/>
      <c r="HBP3" s="37"/>
      <c r="HBQ3" s="37"/>
      <c r="HBR3" s="37"/>
      <c r="HBS3" s="37"/>
      <c r="HBT3" s="37"/>
      <c r="HBU3" s="37"/>
      <c r="HBV3" s="37"/>
      <c r="HBW3" s="37"/>
      <c r="HBX3" s="37"/>
      <c r="HBY3" s="37"/>
      <c r="HBZ3" s="37"/>
      <c r="HCA3" s="37"/>
      <c r="HCB3" s="37"/>
      <c r="HCC3" s="37"/>
      <c r="HCD3" s="37"/>
      <c r="HCE3" s="37"/>
      <c r="HCF3" s="37"/>
      <c r="HCG3" s="37"/>
      <c r="HCH3" s="37"/>
      <c r="HCI3" s="37"/>
      <c r="HCJ3" s="37"/>
      <c r="HCK3" s="37"/>
      <c r="HCL3" s="37"/>
      <c r="HCM3" s="37"/>
      <c r="HCN3" s="37"/>
      <c r="HCO3" s="37"/>
      <c r="HCP3" s="37"/>
      <c r="HCQ3" s="37"/>
      <c r="HCR3" s="37"/>
      <c r="HCS3" s="37"/>
      <c r="HCT3" s="37"/>
      <c r="HCU3" s="37"/>
      <c r="HCV3" s="37"/>
      <c r="HCW3" s="37"/>
      <c r="HCX3" s="37"/>
      <c r="HCY3" s="37"/>
      <c r="HCZ3" s="37"/>
      <c r="HDA3" s="37"/>
      <c r="HDB3" s="37"/>
      <c r="HDC3" s="37"/>
      <c r="HDD3" s="37"/>
      <c r="HDE3" s="37"/>
      <c r="HDF3" s="37"/>
      <c r="HDG3" s="37"/>
      <c r="HDH3" s="37"/>
      <c r="HDI3" s="37"/>
      <c r="HDJ3" s="37"/>
      <c r="HDK3" s="37"/>
      <c r="HDL3" s="37"/>
      <c r="HDM3" s="37"/>
      <c r="HDN3" s="37"/>
      <c r="HDO3" s="37"/>
      <c r="HDP3" s="37"/>
      <c r="HDQ3" s="37"/>
      <c r="HDR3" s="37"/>
      <c r="HDS3" s="37"/>
      <c r="HDT3" s="37"/>
      <c r="HDU3" s="37"/>
      <c r="HDV3" s="37"/>
      <c r="HDW3" s="37"/>
      <c r="HDX3" s="37"/>
      <c r="HDY3" s="37"/>
      <c r="HDZ3" s="37"/>
      <c r="HEA3" s="37"/>
      <c r="HEB3" s="37"/>
      <c r="HEC3" s="37"/>
      <c r="HED3" s="37"/>
      <c r="HEE3" s="37"/>
      <c r="HEF3" s="37"/>
      <c r="HEG3" s="37"/>
      <c r="HEH3" s="37"/>
      <c r="HEI3" s="37"/>
      <c r="HEJ3" s="37"/>
      <c r="HEK3" s="37"/>
      <c r="HEL3" s="37"/>
      <c r="HEM3" s="37"/>
      <c r="HEN3" s="37"/>
      <c r="HEO3" s="37"/>
      <c r="HEP3" s="37"/>
      <c r="HEQ3" s="37"/>
      <c r="HER3" s="37"/>
      <c r="HES3" s="37"/>
      <c r="HET3" s="37"/>
      <c r="HEU3" s="37"/>
      <c r="HEV3" s="37"/>
      <c r="HEW3" s="37"/>
      <c r="HEX3" s="37"/>
      <c r="HEY3" s="37"/>
      <c r="HEZ3" s="37"/>
      <c r="HFA3" s="37"/>
      <c r="HFB3" s="37"/>
      <c r="HFC3" s="37"/>
      <c r="HFD3" s="37"/>
      <c r="HFE3" s="37"/>
      <c r="HFF3" s="37"/>
      <c r="HFG3" s="37"/>
      <c r="HFH3" s="37"/>
      <c r="HFI3" s="37"/>
      <c r="HFJ3" s="37"/>
      <c r="HFK3" s="37"/>
      <c r="HFL3" s="37"/>
      <c r="HFM3" s="37"/>
      <c r="HFN3" s="37"/>
      <c r="HFO3" s="37"/>
      <c r="HFP3" s="37"/>
      <c r="HFQ3" s="37"/>
      <c r="HFR3" s="37"/>
      <c r="HFS3" s="37"/>
      <c r="HFT3" s="37"/>
      <c r="HFU3" s="37"/>
      <c r="HFV3" s="37"/>
      <c r="HFW3" s="37"/>
      <c r="HFX3" s="37"/>
      <c r="HFY3" s="37"/>
      <c r="HFZ3" s="37"/>
      <c r="HGA3" s="37"/>
      <c r="HGB3" s="37"/>
      <c r="HGC3" s="37"/>
      <c r="HGD3" s="37"/>
      <c r="HGE3" s="37"/>
      <c r="HGF3" s="37"/>
      <c r="HGG3" s="37"/>
      <c r="HGH3" s="37"/>
      <c r="HGI3" s="37"/>
      <c r="HGJ3" s="37"/>
      <c r="HGK3" s="37"/>
      <c r="HGL3" s="37"/>
      <c r="HGM3" s="37"/>
      <c r="HGN3" s="37"/>
      <c r="HGO3" s="37"/>
      <c r="HGP3" s="37"/>
      <c r="HGQ3" s="37"/>
      <c r="HGR3" s="37"/>
      <c r="HGS3" s="37"/>
      <c r="HGT3" s="37"/>
      <c r="HGU3" s="37"/>
      <c r="HGV3" s="37"/>
      <c r="HGW3" s="37"/>
      <c r="HGX3" s="37"/>
      <c r="HGY3" s="37"/>
      <c r="HGZ3" s="37"/>
      <c r="HHA3" s="37"/>
      <c r="HHB3" s="37"/>
      <c r="HHC3" s="37"/>
      <c r="HHD3" s="37"/>
      <c r="HHE3" s="37"/>
      <c r="HHF3" s="37"/>
      <c r="HHG3" s="37"/>
      <c r="HHH3" s="37"/>
      <c r="HHI3" s="37"/>
      <c r="HHJ3" s="37"/>
      <c r="HHK3" s="37"/>
      <c r="HHL3" s="37"/>
      <c r="HHM3" s="37"/>
      <c r="HHN3" s="37"/>
      <c r="HHO3" s="37"/>
      <c r="HHP3" s="37"/>
      <c r="HHQ3" s="37"/>
      <c r="HHR3" s="37"/>
      <c r="HHS3" s="37"/>
      <c r="HHT3" s="37"/>
      <c r="HHU3" s="37"/>
      <c r="HHV3" s="37"/>
      <c r="HHW3" s="37"/>
      <c r="HHX3" s="37"/>
      <c r="HHY3" s="37"/>
      <c r="HHZ3" s="37"/>
      <c r="HIA3" s="37"/>
      <c r="HIB3" s="37"/>
      <c r="HIC3" s="37"/>
      <c r="HID3" s="37"/>
      <c r="HIE3" s="37"/>
      <c r="HIF3" s="37"/>
      <c r="HIG3" s="37"/>
      <c r="HIH3" s="37"/>
      <c r="HII3" s="37"/>
      <c r="HIJ3" s="37"/>
      <c r="HIK3" s="37"/>
      <c r="HIL3" s="37"/>
      <c r="HIM3" s="37"/>
      <c r="HIN3" s="37"/>
      <c r="HIO3" s="37"/>
      <c r="HIP3" s="37"/>
      <c r="HIQ3" s="37"/>
      <c r="HIR3" s="37"/>
      <c r="HIS3" s="37"/>
      <c r="HIT3" s="37"/>
      <c r="HIU3" s="37"/>
      <c r="HIV3" s="37"/>
      <c r="HIW3" s="37"/>
      <c r="HIX3" s="37"/>
      <c r="HIY3" s="37"/>
      <c r="HIZ3" s="37"/>
      <c r="HJA3" s="37"/>
      <c r="HJB3" s="37"/>
      <c r="HJC3" s="37"/>
      <c r="HJD3" s="37"/>
      <c r="HJE3" s="37"/>
      <c r="HJF3" s="37"/>
      <c r="HJG3" s="37"/>
      <c r="HJH3" s="37"/>
      <c r="HJI3" s="37"/>
      <c r="HJJ3" s="37"/>
      <c r="HJK3" s="37"/>
      <c r="HJL3" s="37"/>
      <c r="HJM3" s="37"/>
      <c r="HJN3" s="37"/>
      <c r="HJO3" s="37"/>
      <c r="HJP3" s="37"/>
      <c r="HJQ3" s="37"/>
      <c r="HJR3" s="37"/>
      <c r="HJS3" s="37"/>
      <c r="HJT3" s="37"/>
      <c r="HJU3" s="37"/>
      <c r="HJV3" s="37"/>
      <c r="HJW3" s="37"/>
      <c r="HJX3" s="37"/>
      <c r="HJY3" s="37"/>
      <c r="HJZ3" s="37"/>
      <c r="HKA3" s="37"/>
      <c r="HKB3" s="37"/>
      <c r="HKC3" s="37"/>
      <c r="HKD3" s="37"/>
      <c r="HKE3" s="37"/>
      <c r="HKF3" s="37"/>
      <c r="HKG3" s="37"/>
      <c r="HKH3" s="37"/>
      <c r="HKI3" s="37"/>
      <c r="HKJ3" s="37"/>
      <c r="HKK3" s="37"/>
      <c r="HKL3" s="37"/>
      <c r="HKM3" s="37"/>
      <c r="HKN3" s="37"/>
      <c r="HKO3" s="37"/>
      <c r="HKP3" s="37"/>
      <c r="HKQ3" s="37"/>
      <c r="HKR3" s="37"/>
      <c r="HKS3" s="37"/>
      <c r="HKT3" s="37"/>
      <c r="HKU3" s="37"/>
      <c r="HKV3" s="37"/>
      <c r="HKW3" s="37"/>
      <c r="HKX3" s="37"/>
      <c r="HKY3" s="37"/>
      <c r="HKZ3" s="37"/>
      <c r="HLA3" s="37"/>
      <c r="HLB3" s="37"/>
      <c r="HLC3" s="37"/>
      <c r="HLD3" s="37"/>
      <c r="HLE3" s="37"/>
      <c r="HLF3" s="37"/>
      <c r="HLG3" s="37"/>
      <c r="HLH3" s="37"/>
      <c r="HLI3" s="37"/>
      <c r="HLJ3" s="37"/>
      <c r="HLK3" s="37"/>
      <c r="HLL3" s="37"/>
      <c r="HLM3" s="37"/>
      <c r="HLN3" s="37"/>
      <c r="HLO3" s="37"/>
      <c r="HLP3" s="37"/>
      <c r="HLQ3" s="37"/>
      <c r="HLR3" s="37"/>
      <c r="HLS3" s="37"/>
      <c r="HLT3" s="37"/>
      <c r="HLU3" s="37"/>
      <c r="HLV3" s="37"/>
      <c r="HLW3" s="37"/>
      <c r="HLX3" s="37"/>
      <c r="HLY3" s="37"/>
      <c r="HLZ3" s="37"/>
      <c r="HMA3" s="37"/>
      <c r="HMB3" s="37"/>
      <c r="HMC3" s="37"/>
      <c r="HMD3" s="37"/>
      <c r="HME3" s="37"/>
      <c r="HMF3" s="37"/>
      <c r="HMG3" s="37"/>
      <c r="HMH3" s="37"/>
      <c r="HMI3" s="37"/>
      <c r="HMJ3" s="37"/>
      <c r="HMK3" s="37"/>
      <c r="HML3" s="37"/>
      <c r="HMM3" s="37"/>
      <c r="HMN3" s="37"/>
      <c r="HMO3" s="37"/>
      <c r="HMP3" s="37"/>
      <c r="HMQ3" s="37"/>
      <c r="HMR3" s="37"/>
      <c r="HMS3" s="37"/>
      <c r="HMT3" s="37"/>
      <c r="HMU3" s="37"/>
      <c r="HMV3" s="37"/>
      <c r="HMW3" s="37"/>
      <c r="HMX3" s="37"/>
      <c r="HMY3" s="37"/>
      <c r="HMZ3" s="37"/>
      <c r="HNA3" s="37"/>
      <c r="HNB3" s="37"/>
      <c r="HNC3" s="37"/>
      <c r="HND3" s="37"/>
      <c r="HNE3" s="37"/>
      <c r="HNF3" s="37"/>
      <c r="HNG3" s="37"/>
      <c r="HNH3" s="37"/>
      <c r="HNI3" s="37"/>
      <c r="HNJ3" s="37"/>
      <c r="HNK3" s="37"/>
      <c r="HNL3" s="37"/>
      <c r="HNM3" s="37"/>
      <c r="HNN3" s="37"/>
      <c r="HNO3" s="37"/>
      <c r="HNP3" s="37"/>
      <c r="HNQ3" s="37"/>
      <c r="HNR3" s="37"/>
      <c r="HNS3" s="37"/>
      <c r="HNT3" s="37"/>
      <c r="HNU3" s="37"/>
      <c r="HNV3" s="37"/>
      <c r="HNW3" s="37"/>
      <c r="HNX3" s="37"/>
      <c r="HNY3" s="37"/>
      <c r="HNZ3" s="37"/>
      <c r="HOA3" s="37"/>
      <c r="HOB3" s="37"/>
      <c r="HOC3" s="37"/>
      <c r="HOD3" s="37"/>
      <c r="HOE3" s="37"/>
      <c r="HOF3" s="37"/>
      <c r="HOG3" s="37"/>
      <c r="HOH3" s="37"/>
      <c r="HOI3" s="37"/>
      <c r="HOJ3" s="37"/>
      <c r="HOK3" s="37"/>
      <c r="HOL3" s="37"/>
      <c r="HOM3" s="37"/>
      <c r="HON3" s="37"/>
      <c r="HOO3" s="37"/>
      <c r="HOP3" s="37"/>
      <c r="HOQ3" s="37"/>
      <c r="HOR3" s="37"/>
      <c r="HOS3" s="37"/>
      <c r="HOT3" s="37"/>
      <c r="HOU3" s="37"/>
      <c r="HOV3" s="37"/>
      <c r="HOW3" s="37"/>
      <c r="HOX3" s="37"/>
      <c r="HOY3" s="37"/>
      <c r="HOZ3" s="37"/>
      <c r="HPA3" s="37"/>
      <c r="HPB3" s="37"/>
      <c r="HPC3" s="37"/>
      <c r="HPD3" s="37"/>
      <c r="HPE3" s="37"/>
      <c r="HPF3" s="37"/>
      <c r="HPG3" s="37"/>
      <c r="HPH3" s="37"/>
      <c r="HPI3" s="37"/>
      <c r="HPJ3" s="37"/>
      <c r="HPK3" s="37"/>
      <c r="HPL3" s="37"/>
      <c r="HPM3" s="37"/>
      <c r="HPN3" s="37"/>
      <c r="HPO3" s="37"/>
      <c r="HPP3" s="37"/>
      <c r="HPQ3" s="37"/>
      <c r="HPR3" s="37"/>
      <c r="HPS3" s="37"/>
      <c r="HPT3" s="37"/>
      <c r="HPU3" s="37"/>
      <c r="HPV3" s="37"/>
      <c r="HPW3" s="37"/>
      <c r="HPX3" s="37"/>
      <c r="HPY3" s="37"/>
      <c r="HPZ3" s="37"/>
      <c r="HQA3" s="37"/>
      <c r="HQB3" s="37"/>
      <c r="HQC3" s="37"/>
      <c r="HQD3" s="37"/>
      <c r="HQE3" s="37"/>
      <c r="HQF3" s="37"/>
      <c r="HQG3" s="37"/>
      <c r="HQH3" s="37"/>
      <c r="HQI3" s="37"/>
      <c r="HQJ3" s="37"/>
      <c r="HQK3" s="37"/>
      <c r="HQL3" s="37"/>
      <c r="HQM3" s="37"/>
      <c r="HQN3" s="37"/>
      <c r="HQO3" s="37"/>
      <c r="HQP3" s="37"/>
      <c r="HQQ3" s="37"/>
      <c r="HQR3" s="37"/>
      <c r="HQS3" s="37"/>
      <c r="HQT3" s="37"/>
      <c r="HQU3" s="37"/>
      <c r="HQV3" s="37"/>
      <c r="HQW3" s="37"/>
      <c r="HQX3" s="37"/>
      <c r="HQY3" s="37"/>
      <c r="HQZ3" s="37"/>
      <c r="HRA3" s="37"/>
      <c r="HRB3" s="37"/>
      <c r="HRC3" s="37"/>
      <c r="HRD3" s="37"/>
      <c r="HRE3" s="37"/>
      <c r="HRF3" s="37"/>
      <c r="HRG3" s="37"/>
      <c r="HRH3" s="37"/>
      <c r="HRI3" s="37"/>
      <c r="HRJ3" s="37"/>
      <c r="HRK3" s="37"/>
      <c r="HRL3" s="37"/>
      <c r="HRM3" s="37"/>
      <c r="HRN3" s="37"/>
      <c r="HRO3" s="37"/>
      <c r="HRP3" s="37"/>
      <c r="HRQ3" s="37"/>
      <c r="HRR3" s="37"/>
      <c r="HRS3" s="37"/>
      <c r="HRT3" s="37"/>
      <c r="HRU3" s="37"/>
      <c r="HRV3" s="37"/>
      <c r="HRW3" s="37"/>
      <c r="HRX3" s="37"/>
      <c r="HRY3" s="37"/>
      <c r="HRZ3" s="37"/>
      <c r="HSA3" s="37"/>
      <c r="HSB3" s="37"/>
      <c r="HSC3" s="37"/>
      <c r="HSD3" s="37"/>
      <c r="HSE3" s="37"/>
      <c r="HSF3" s="37"/>
      <c r="HSG3" s="37"/>
      <c r="HSH3" s="37"/>
      <c r="HSI3" s="37"/>
      <c r="HSJ3" s="37"/>
      <c r="HSK3" s="37"/>
      <c r="HSL3" s="37"/>
      <c r="HSM3" s="37"/>
      <c r="HSN3" s="37"/>
      <c r="HSO3" s="37"/>
      <c r="HSP3" s="37"/>
      <c r="HSQ3" s="37"/>
      <c r="HSR3" s="37"/>
      <c r="HSS3" s="37"/>
      <c r="HST3" s="37"/>
      <c r="HSU3" s="37"/>
      <c r="HSV3" s="37"/>
      <c r="HSW3" s="37"/>
      <c r="HSX3" s="37"/>
      <c r="HSY3" s="37"/>
      <c r="HSZ3" s="37"/>
      <c r="HTA3" s="37"/>
      <c r="HTB3" s="37"/>
      <c r="HTC3" s="37"/>
      <c r="HTD3" s="37"/>
      <c r="HTE3" s="37"/>
      <c r="HTF3" s="37"/>
      <c r="HTG3" s="37"/>
      <c r="HTH3" s="37"/>
      <c r="HTI3" s="37"/>
      <c r="HTJ3" s="37"/>
      <c r="HTK3" s="37"/>
      <c r="HTL3" s="37"/>
      <c r="HTM3" s="37"/>
      <c r="HTN3" s="37"/>
      <c r="HTO3" s="37"/>
      <c r="HTP3" s="37"/>
      <c r="HTQ3" s="37"/>
      <c r="HTR3" s="37"/>
      <c r="HTS3" s="37"/>
      <c r="HTT3" s="37"/>
      <c r="HTU3" s="37"/>
      <c r="HTV3" s="37"/>
      <c r="HTW3" s="37"/>
      <c r="HTX3" s="37"/>
      <c r="HTY3" s="37"/>
      <c r="HTZ3" s="37"/>
      <c r="HUA3" s="37"/>
      <c r="HUB3" s="37"/>
      <c r="HUC3" s="37"/>
      <c r="HUD3" s="37"/>
      <c r="HUE3" s="37"/>
      <c r="HUF3" s="37"/>
      <c r="HUG3" s="37"/>
      <c r="HUH3" s="37"/>
      <c r="HUI3" s="37"/>
      <c r="HUJ3" s="37"/>
      <c r="HUK3" s="37"/>
      <c r="HUL3" s="37"/>
      <c r="HUM3" s="37"/>
      <c r="HUN3" s="37"/>
      <c r="HUO3" s="37"/>
      <c r="HUP3" s="37"/>
      <c r="HUQ3" s="37"/>
      <c r="HUR3" s="37"/>
      <c r="HUS3" s="37"/>
      <c r="HUT3" s="37"/>
      <c r="HUU3" s="37"/>
      <c r="HUV3" s="37"/>
      <c r="HUW3" s="37"/>
      <c r="HUX3" s="37"/>
      <c r="HUY3" s="37"/>
      <c r="HUZ3" s="37"/>
      <c r="HVA3" s="37"/>
      <c r="HVB3" s="37"/>
      <c r="HVC3" s="37"/>
      <c r="HVD3" s="37"/>
      <c r="HVE3" s="37"/>
      <c r="HVF3" s="37"/>
      <c r="HVG3" s="37"/>
      <c r="HVH3" s="37"/>
      <c r="HVI3" s="37"/>
      <c r="HVJ3" s="37"/>
      <c r="HVK3" s="37"/>
      <c r="HVL3" s="37"/>
      <c r="HVM3" s="37"/>
      <c r="HVN3" s="37"/>
      <c r="HVO3" s="37"/>
      <c r="HVP3" s="37"/>
      <c r="HVQ3" s="37"/>
      <c r="HVR3" s="37"/>
      <c r="HVS3" s="37"/>
      <c r="HVT3" s="37"/>
      <c r="HVU3" s="37"/>
      <c r="HVV3" s="37"/>
      <c r="HVW3" s="37"/>
      <c r="HVX3" s="37"/>
      <c r="HVY3" s="37"/>
      <c r="HVZ3" s="37"/>
      <c r="HWA3" s="37"/>
      <c r="HWB3" s="37"/>
      <c r="HWC3" s="37"/>
      <c r="HWD3" s="37"/>
      <c r="HWE3" s="37"/>
      <c r="HWF3" s="37"/>
      <c r="HWG3" s="37"/>
      <c r="HWH3" s="37"/>
      <c r="HWI3" s="37"/>
      <c r="HWJ3" s="37"/>
      <c r="HWK3" s="37"/>
      <c r="HWL3" s="37"/>
      <c r="HWM3" s="37"/>
      <c r="HWN3" s="37"/>
      <c r="HWO3" s="37"/>
      <c r="HWP3" s="37"/>
      <c r="HWQ3" s="37"/>
      <c r="HWR3" s="37"/>
      <c r="HWS3" s="37"/>
      <c r="HWT3" s="37"/>
      <c r="HWU3" s="37"/>
      <c r="HWV3" s="37"/>
      <c r="HWW3" s="37"/>
      <c r="HWX3" s="37"/>
      <c r="HWY3" s="37"/>
      <c r="HWZ3" s="37"/>
      <c r="HXA3" s="37"/>
      <c r="HXB3" s="37"/>
      <c r="HXC3" s="37"/>
      <c r="HXD3" s="37"/>
      <c r="HXE3" s="37"/>
      <c r="HXF3" s="37"/>
      <c r="HXG3" s="37"/>
      <c r="HXH3" s="37"/>
      <c r="HXI3" s="37"/>
      <c r="HXJ3" s="37"/>
      <c r="HXK3" s="37"/>
      <c r="HXL3" s="37"/>
      <c r="HXM3" s="37"/>
      <c r="HXN3" s="37"/>
      <c r="HXO3" s="37"/>
      <c r="HXP3" s="37"/>
      <c r="HXQ3" s="37"/>
      <c r="HXR3" s="37"/>
      <c r="HXS3" s="37"/>
      <c r="HXT3" s="37"/>
      <c r="HXU3" s="37"/>
      <c r="HXV3" s="37"/>
      <c r="HXW3" s="37"/>
      <c r="HXX3" s="37"/>
      <c r="HXY3" s="37"/>
      <c r="HXZ3" s="37"/>
      <c r="HYA3" s="37"/>
      <c r="HYB3" s="37"/>
      <c r="HYC3" s="37"/>
      <c r="HYD3" s="37"/>
      <c r="HYE3" s="37"/>
      <c r="HYF3" s="37"/>
      <c r="HYG3" s="37"/>
      <c r="HYH3" s="37"/>
      <c r="HYI3" s="37"/>
      <c r="HYJ3" s="37"/>
      <c r="HYK3" s="37"/>
      <c r="HYL3" s="37"/>
      <c r="HYM3" s="37"/>
      <c r="HYN3" s="37"/>
      <c r="HYO3" s="37"/>
      <c r="HYP3" s="37"/>
      <c r="HYQ3" s="37"/>
      <c r="HYR3" s="37"/>
      <c r="HYS3" s="37"/>
      <c r="HYT3" s="37"/>
      <c r="HYU3" s="37"/>
      <c r="HYV3" s="37"/>
      <c r="HYW3" s="37"/>
      <c r="HYX3" s="37"/>
      <c r="HYY3" s="37"/>
      <c r="HYZ3" s="37"/>
      <c r="HZA3" s="37"/>
      <c r="HZB3" s="37"/>
      <c r="HZC3" s="37"/>
      <c r="HZD3" s="37"/>
      <c r="HZE3" s="37"/>
      <c r="HZF3" s="37"/>
      <c r="HZG3" s="37"/>
      <c r="HZH3" s="37"/>
      <c r="HZI3" s="37"/>
      <c r="HZJ3" s="37"/>
      <c r="HZK3" s="37"/>
      <c r="HZL3" s="37"/>
      <c r="HZM3" s="37"/>
      <c r="HZN3" s="37"/>
      <c r="HZO3" s="37"/>
      <c r="HZP3" s="37"/>
      <c r="HZQ3" s="37"/>
      <c r="HZR3" s="37"/>
      <c r="HZS3" s="37"/>
      <c r="HZT3" s="37"/>
      <c r="HZU3" s="37"/>
      <c r="HZV3" s="37"/>
      <c r="HZW3" s="37"/>
      <c r="HZX3" s="37"/>
      <c r="HZY3" s="37"/>
      <c r="HZZ3" s="37"/>
      <c r="IAA3" s="37"/>
      <c r="IAB3" s="37"/>
      <c r="IAC3" s="37"/>
      <c r="IAD3" s="37"/>
      <c r="IAE3" s="37"/>
      <c r="IAF3" s="37"/>
      <c r="IAG3" s="37"/>
      <c r="IAH3" s="37"/>
      <c r="IAI3" s="37"/>
      <c r="IAJ3" s="37"/>
      <c r="IAK3" s="37"/>
      <c r="IAL3" s="37"/>
      <c r="IAM3" s="37"/>
      <c r="IAN3" s="37"/>
      <c r="IAO3" s="37"/>
      <c r="IAP3" s="37"/>
      <c r="IAQ3" s="37"/>
      <c r="IAR3" s="37"/>
      <c r="IAS3" s="37"/>
      <c r="IAT3" s="37"/>
      <c r="IAU3" s="37"/>
      <c r="IAV3" s="37"/>
      <c r="IAW3" s="37"/>
      <c r="IAX3" s="37"/>
      <c r="IAY3" s="37"/>
      <c r="IAZ3" s="37"/>
      <c r="IBA3" s="37"/>
      <c r="IBB3" s="37"/>
      <c r="IBC3" s="37"/>
      <c r="IBD3" s="37"/>
      <c r="IBE3" s="37"/>
      <c r="IBF3" s="37"/>
      <c r="IBG3" s="37"/>
      <c r="IBH3" s="37"/>
      <c r="IBI3" s="37"/>
      <c r="IBJ3" s="37"/>
      <c r="IBK3" s="37"/>
      <c r="IBL3" s="37"/>
      <c r="IBM3" s="37"/>
      <c r="IBN3" s="37"/>
      <c r="IBO3" s="37"/>
      <c r="IBP3" s="37"/>
      <c r="IBQ3" s="37"/>
      <c r="IBR3" s="37"/>
      <c r="IBS3" s="37"/>
      <c r="IBT3" s="37"/>
      <c r="IBU3" s="37"/>
      <c r="IBV3" s="37"/>
      <c r="IBW3" s="37"/>
      <c r="IBX3" s="37"/>
      <c r="IBY3" s="37"/>
      <c r="IBZ3" s="37"/>
      <c r="ICA3" s="37"/>
      <c r="ICB3" s="37"/>
      <c r="ICC3" s="37"/>
      <c r="ICD3" s="37"/>
      <c r="ICE3" s="37"/>
      <c r="ICF3" s="37"/>
      <c r="ICG3" s="37"/>
      <c r="ICH3" s="37"/>
      <c r="ICI3" s="37"/>
      <c r="ICJ3" s="37"/>
      <c r="ICK3" s="37"/>
      <c r="ICL3" s="37"/>
      <c r="ICM3" s="37"/>
      <c r="ICN3" s="37"/>
      <c r="ICO3" s="37"/>
      <c r="ICP3" s="37"/>
      <c r="ICQ3" s="37"/>
      <c r="ICR3" s="37"/>
      <c r="ICS3" s="37"/>
      <c r="ICT3" s="37"/>
      <c r="ICU3" s="37"/>
      <c r="ICV3" s="37"/>
      <c r="ICW3" s="37"/>
      <c r="ICX3" s="37"/>
      <c r="ICY3" s="37"/>
      <c r="ICZ3" s="37"/>
      <c r="IDA3" s="37"/>
      <c r="IDB3" s="37"/>
      <c r="IDC3" s="37"/>
      <c r="IDD3" s="37"/>
      <c r="IDE3" s="37"/>
      <c r="IDF3" s="37"/>
      <c r="IDG3" s="37"/>
      <c r="IDH3" s="37"/>
      <c r="IDI3" s="37"/>
      <c r="IDJ3" s="37"/>
      <c r="IDK3" s="37"/>
      <c r="IDL3" s="37"/>
      <c r="IDM3" s="37"/>
      <c r="IDN3" s="37"/>
      <c r="IDO3" s="37"/>
      <c r="IDP3" s="37"/>
      <c r="IDQ3" s="37"/>
      <c r="IDR3" s="37"/>
      <c r="IDS3" s="37"/>
      <c r="IDT3" s="37"/>
      <c r="IDU3" s="37"/>
      <c r="IDV3" s="37"/>
      <c r="IDW3" s="37"/>
      <c r="IDX3" s="37"/>
      <c r="IDY3" s="37"/>
      <c r="IDZ3" s="37"/>
      <c r="IEA3" s="37"/>
      <c r="IEB3" s="37"/>
      <c r="IEC3" s="37"/>
      <c r="IED3" s="37"/>
      <c r="IEE3" s="37"/>
      <c r="IEF3" s="37"/>
      <c r="IEG3" s="37"/>
      <c r="IEH3" s="37"/>
      <c r="IEI3" s="37"/>
      <c r="IEJ3" s="37"/>
      <c r="IEK3" s="37"/>
      <c r="IEL3" s="37"/>
      <c r="IEM3" s="37"/>
      <c r="IEN3" s="37"/>
      <c r="IEO3" s="37"/>
      <c r="IEP3" s="37"/>
      <c r="IEQ3" s="37"/>
      <c r="IER3" s="37"/>
      <c r="IES3" s="37"/>
      <c r="IET3" s="37"/>
      <c r="IEU3" s="37"/>
      <c r="IEV3" s="37"/>
      <c r="IEW3" s="37"/>
      <c r="IEX3" s="37"/>
      <c r="IEY3" s="37"/>
      <c r="IEZ3" s="37"/>
      <c r="IFA3" s="37"/>
      <c r="IFB3" s="37"/>
      <c r="IFC3" s="37"/>
      <c r="IFD3" s="37"/>
      <c r="IFE3" s="37"/>
      <c r="IFF3" s="37"/>
      <c r="IFG3" s="37"/>
      <c r="IFH3" s="37"/>
      <c r="IFI3" s="37"/>
      <c r="IFJ3" s="37"/>
      <c r="IFK3" s="37"/>
      <c r="IFL3" s="37"/>
      <c r="IFM3" s="37"/>
      <c r="IFN3" s="37"/>
      <c r="IFO3" s="37"/>
      <c r="IFP3" s="37"/>
      <c r="IFQ3" s="37"/>
      <c r="IFR3" s="37"/>
      <c r="IFS3" s="37"/>
      <c r="IFT3" s="37"/>
      <c r="IFU3" s="37"/>
      <c r="IFV3" s="37"/>
      <c r="IFW3" s="37"/>
      <c r="IFX3" s="37"/>
      <c r="IFY3" s="37"/>
      <c r="IFZ3" s="37"/>
      <c r="IGA3" s="37"/>
      <c r="IGB3" s="37"/>
      <c r="IGC3" s="37"/>
      <c r="IGD3" s="37"/>
      <c r="IGE3" s="37"/>
      <c r="IGF3" s="37"/>
      <c r="IGG3" s="37"/>
      <c r="IGH3" s="37"/>
      <c r="IGI3" s="37"/>
      <c r="IGJ3" s="37"/>
      <c r="IGK3" s="37"/>
      <c r="IGL3" s="37"/>
      <c r="IGM3" s="37"/>
      <c r="IGN3" s="37"/>
      <c r="IGO3" s="37"/>
      <c r="IGP3" s="37"/>
      <c r="IGQ3" s="37"/>
      <c r="IGR3" s="37"/>
      <c r="IGS3" s="37"/>
      <c r="IGT3" s="37"/>
      <c r="IGU3" s="37"/>
      <c r="IGV3" s="37"/>
      <c r="IGW3" s="37"/>
      <c r="IGX3" s="37"/>
      <c r="IGY3" s="37"/>
      <c r="IGZ3" s="37"/>
      <c r="IHA3" s="37"/>
      <c r="IHB3" s="37"/>
      <c r="IHC3" s="37"/>
      <c r="IHD3" s="37"/>
      <c r="IHE3" s="37"/>
      <c r="IHF3" s="37"/>
      <c r="IHG3" s="37"/>
      <c r="IHH3" s="37"/>
      <c r="IHI3" s="37"/>
      <c r="IHJ3" s="37"/>
      <c r="IHK3" s="37"/>
      <c r="IHL3" s="37"/>
      <c r="IHM3" s="37"/>
      <c r="IHN3" s="37"/>
      <c r="IHO3" s="37"/>
      <c r="IHP3" s="37"/>
      <c r="IHQ3" s="37"/>
      <c r="IHR3" s="37"/>
      <c r="IHS3" s="37"/>
      <c r="IHT3" s="37"/>
      <c r="IHU3" s="37"/>
      <c r="IHV3" s="37"/>
      <c r="IHW3" s="37"/>
      <c r="IHX3" s="37"/>
      <c r="IHY3" s="37"/>
      <c r="IHZ3" s="37"/>
      <c r="IIA3" s="37"/>
      <c r="IIB3" s="37"/>
      <c r="IIC3" s="37"/>
      <c r="IID3" s="37"/>
      <c r="IIE3" s="37"/>
      <c r="IIF3" s="37"/>
      <c r="IIG3" s="37"/>
      <c r="IIH3" s="37"/>
      <c r="III3" s="37"/>
      <c r="IIJ3" s="37"/>
      <c r="IIK3" s="37"/>
      <c r="IIL3" s="37"/>
      <c r="IIM3" s="37"/>
      <c r="IIN3" s="37"/>
      <c r="IIO3" s="37"/>
      <c r="IIP3" s="37"/>
      <c r="IIQ3" s="37"/>
      <c r="IIR3" s="37"/>
      <c r="IIS3" s="37"/>
      <c r="IIT3" s="37"/>
      <c r="IIU3" s="37"/>
      <c r="IIV3" s="37"/>
      <c r="IIW3" s="37"/>
      <c r="IIX3" s="37"/>
      <c r="IIY3" s="37"/>
      <c r="IIZ3" s="37"/>
      <c r="IJA3" s="37"/>
      <c r="IJB3" s="37"/>
      <c r="IJC3" s="37"/>
      <c r="IJD3" s="37"/>
      <c r="IJE3" s="37"/>
      <c r="IJF3" s="37"/>
      <c r="IJG3" s="37"/>
      <c r="IJH3" s="37"/>
      <c r="IJI3" s="37"/>
      <c r="IJJ3" s="37"/>
      <c r="IJK3" s="37"/>
      <c r="IJL3" s="37"/>
      <c r="IJM3" s="37"/>
      <c r="IJN3" s="37"/>
      <c r="IJO3" s="37"/>
      <c r="IJP3" s="37"/>
      <c r="IJQ3" s="37"/>
      <c r="IJR3" s="37"/>
      <c r="IJS3" s="37"/>
      <c r="IJT3" s="37"/>
      <c r="IJU3" s="37"/>
      <c r="IJV3" s="37"/>
      <c r="IJW3" s="37"/>
      <c r="IJX3" s="37"/>
      <c r="IJY3" s="37"/>
      <c r="IJZ3" s="37"/>
      <c r="IKA3" s="37"/>
      <c r="IKB3" s="37"/>
      <c r="IKC3" s="37"/>
      <c r="IKD3" s="37"/>
      <c r="IKE3" s="37"/>
      <c r="IKF3" s="37"/>
      <c r="IKG3" s="37"/>
      <c r="IKH3" s="37"/>
      <c r="IKI3" s="37"/>
      <c r="IKJ3" s="37"/>
      <c r="IKK3" s="37"/>
      <c r="IKL3" s="37"/>
      <c r="IKM3" s="37"/>
      <c r="IKN3" s="37"/>
      <c r="IKO3" s="37"/>
      <c r="IKP3" s="37"/>
      <c r="IKQ3" s="37"/>
      <c r="IKR3" s="37"/>
      <c r="IKS3" s="37"/>
      <c r="IKT3" s="37"/>
      <c r="IKU3" s="37"/>
      <c r="IKV3" s="37"/>
      <c r="IKW3" s="37"/>
      <c r="IKX3" s="37"/>
      <c r="IKY3" s="37"/>
      <c r="IKZ3" s="37"/>
      <c r="ILA3" s="37"/>
      <c r="ILB3" s="37"/>
      <c r="ILC3" s="37"/>
      <c r="ILD3" s="37"/>
      <c r="ILE3" s="37"/>
      <c r="ILF3" s="37"/>
      <c r="ILG3" s="37"/>
      <c r="ILH3" s="37"/>
      <c r="ILI3" s="37"/>
      <c r="ILJ3" s="37"/>
      <c r="ILK3" s="37"/>
      <c r="ILL3" s="37"/>
      <c r="ILM3" s="37"/>
      <c r="ILN3" s="37"/>
      <c r="ILO3" s="37"/>
      <c r="ILP3" s="37"/>
      <c r="ILQ3" s="37"/>
      <c r="ILR3" s="37"/>
      <c r="ILS3" s="37"/>
      <c r="ILT3" s="37"/>
      <c r="ILU3" s="37"/>
      <c r="ILV3" s="37"/>
      <c r="ILW3" s="37"/>
      <c r="ILX3" s="37"/>
      <c r="ILY3" s="37"/>
      <c r="ILZ3" s="37"/>
      <c r="IMA3" s="37"/>
      <c r="IMB3" s="37"/>
      <c r="IMC3" s="37"/>
      <c r="IMD3" s="37"/>
      <c r="IME3" s="37"/>
      <c r="IMF3" s="37"/>
      <c r="IMG3" s="37"/>
      <c r="IMH3" s="37"/>
      <c r="IMI3" s="37"/>
      <c r="IMJ3" s="37"/>
      <c r="IMK3" s="37"/>
      <c r="IML3" s="37"/>
      <c r="IMM3" s="37"/>
      <c r="IMN3" s="37"/>
      <c r="IMO3" s="37"/>
      <c r="IMP3" s="37"/>
      <c r="IMQ3" s="37"/>
      <c r="IMR3" s="37"/>
      <c r="IMS3" s="37"/>
      <c r="IMT3" s="37"/>
      <c r="IMU3" s="37"/>
      <c r="IMV3" s="37"/>
      <c r="IMW3" s="37"/>
      <c r="IMX3" s="37"/>
      <c r="IMY3" s="37"/>
      <c r="IMZ3" s="37"/>
      <c r="INA3" s="37"/>
      <c r="INB3" s="37"/>
      <c r="INC3" s="37"/>
      <c r="IND3" s="37"/>
      <c r="INE3" s="37"/>
      <c r="INF3" s="37"/>
      <c r="ING3" s="37"/>
      <c r="INH3" s="37"/>
      <c r="INI3" s="37"/>
      <c r="INJ3" s="37"/>
      <c r="INK3" s="37"/>
      <c r="INL3" s="37"/>
      <c r="INM3" s="37"/>
      <c r="INN3" s="37"/>
      <c r="INO3" s="37"/>
      <c r="INP3" s="37"/>
      <c r="INQ3" s="37"/>
      <c r="INR3" s="37"/>
      <c r="INS3" s="37"/>
      <c r="INT3" s="37"/>
      <c r="INU3" s="37"/>
      <c r="INV3" s="37"/>
      <c r="INW3" s="37"/>
      <c r="INX3" s="37"/>
      <c r="INY3" s="37"/>
      <c r="INZ3" s="37"/>
      <c r="IOA3" s="37"/>
      <c r="IOB3" s="37"/>
      <c r="IOC3" s="37"/>
      <c r="IOD3" s="37"/>
      <c r="IOE3" s="37"/>
      <c r="IOF3" s="37"/>
      <c r="IOG3" s="37"/>
      <c r="IOH3" s="37"/>
      <c r="IOI3" s="37"/>
      <c r="IOJ3" s="37"/>
      <c r="IOK3" s="37"/>
      <c r="IOL3" s="37"/>
      <c r="IOM3" s="37"/>
      <c r="ION3" s="37"/>
      <c r="IOO3" s="37"/>
      <c r="IOP3" s="37"/>
      <c r="IOQ3" s="37"/>
      <c r="IOR3" s="37"/>
      <c r="IOS3" s="37"/>
      <c r="IOT3" s="37"/>
      <c r="IOU3" s="37"/>
      <c r="IOV3" s="37"/>
      <c r="IOW3" s="37"/>
      <c r="IOX3" s="37"/>
      <c r="IOY3" s="37"/>
      <c r="IOZ3" s="37"/>
      <c r="IPA3" s="37"/>
      <c r="IPB3" s="37"/>
      <c r="IPC3" s="37"/>
      <c r="IPD3" s="37"/>
      <c r="IPE3" s="37"/>
      <c r="IPF3" s="37"/>
      <c r="IPG3" s="37"/>
      <c r="IPH3" s="37"/>
      <c r="IPI3" s="37"/>
      <c r="IPJ3" s="37"/>
      <c r="IPK3" s="37"/>
      <c r="IPL3" s="37"/>
      <c r="IPM3" s="37"/>
      <c r="IPN3" s="37"/>
      <c r="IPO3" s="37"/>
      <c r="IPP3" s="37"/>
      <c r="IPQ3" s="37"/>
      <c r="IPR3" s="37"/>
      <c r="IPS3" s="37"/>
      <c r="IPT3" s="37"/>
      <c r="IPU3" s="37"/>
      <c r="IPV3" s="37"/>
      <c r="IPW3" s="37"/>
      <c r="IPX3" s="37"/>
      <c r="IPY3" s="37"/>
      <c r="IPZ3" s="37"/>
      <c r="IQA3" s="37"/>
      <c r="IQB3" s="37"/>
      <c r="IQC3" s="37"/>
      <c r="IQD3" s="37"/>
      <c r="IQE3" s="37"/>
      <c r="IQF3" s="37"/>
      <c r="IQG3" s="37"/>
      <c r="IQH3" s="37"/>
      <c r="IQI3" s="37"/>
      <c r="IQJ3" s="37"/>
      <c r="IQK3" s="37"/>
      <c r="IQL3" s="37"/>
      <c r="IQM3" s="37"/>
      <c r="IQN3" s="37"/>
      <c r="IQO3" s="37"/>
      <c r="IQP3" s="37"/>
      <c r="IQQ3" s="37"/>
      <c r="IQR3" s="37"/>
      <c r="IQS3" s="37"/>
      <c r="IQT3" s="37"/>
      <c r="IQU3" s="37"/>
      <c r="IQV3" s="37"/>
      <c r="IQW3" s="37"/>
      <c r="IQX3" s="37"/>
      <c r="IQY3" s="37"/>
      <c r="IQZ3" s="37"/>
      <c r="IRA3" s="37"/>
      <c r="IRB3" s="37"/>
      <c r="IRC3" s="37"/>
      <c r="IRD3" s="37"/>
      <c r="IRE3" s="37"/>
      <c r="IRF3" s="37"/>
      <c r="IRG3" s="37"/>
      <c r="IRH3" s="37"/>
      <c r="IRI3" s="37"/>
      <c r="IRJ3" s="37"/>
      <c r="IRK3" s="37"/>
      <c r="IRL3" s="37"/>
      <c r="IRM3" s="37"/>
      <c r="IRN3" s="37"/>
      <c r="IRO3" s="37"/>
      <c r="IRP3" s="37"/>
      <c r="IRQ3" s="37"/>
      <c r="IRR3" s="37"/>
      <c r="IRS3" s="37"/>
      <c r="IRT3" s="37"/>
      <c r="IRU3" s="37"/>
      <c r="IRV3" s="37"/>
      <c r="IRW3" s="37"/>
      <c r="IRX3" s="37"/>
      <c r="IRY3" s="37"/>
      <c r="IRZ3" s="37"/>
      <c r="ISA3" s="37"/>
      <c r="ISB3" s="37"/>
      <c r="ISC3" s="37"/>
      <c r="ISD3" s="37"/>
      <c r="ISE3" s="37"/>
      <c r="ISF3" s="37"/>
      <c r="ISG3" s="37"/>
      <c r="ISH3" s="37"/>
      <c r="ISI3" s="37"/>
      <c r="ISJ3" s="37"/>
      <c r="ISK3" s="37"/>
      <c r="ISL3" s="37"/>
      <c r="ISM3" s="37"/>
      <c r="ISN3" s="37"/>
      <c r="ISO3" s="37"/>
      <c r="ISP3" s="37"/>
      <c r="ISQ3" s="37"/>
      <c r="ISR3" s="37"/>
      <c r="ISS3" s="37"/>
      <c r="IST3" s="37"/>
      <c r="ISU3" s="37"/>
      <c r="ISV3" s="37"/>
      <c r="ISW3" s="37"/>
      <c r="ISX3" s="37"/>
      <c r="ISY3" s="37"/>
      <c r="ISZ3" s="37"/>
      <c r="ITA3" s="37"/>
      <c r="ITB3" s="37"/>
      <c r="ITC3" s="37"/>
      <c r="ITD3" s="37"/>
      <c r="ITE3" s="37"/>
      <c r="ITF3" s="37"/>
      <c r="ITG3" s="37"/>
      <c r="ITH3" s="37"/>
      <c r="ITI3" s="37"/>
      <c r="ITJ3" s="37"/>
      <c r="ITK3" s="37"/>
      <c r="ITL3" s="37"/>
      <c r="ITM3" s="37"/>
      <c r="ITN3" s="37"/>
      <c r="ITO3" s="37"/>
      <c r="ITP3" s="37"/>
      <c r="ITQ3" s="37"/>
      <c r="ITR3" s="37"/>
      <c r="ITS3" s="37"/>
      <c r="ITT3" s="37"/>
      <c r="ITU3" s="37"/>
      <c r="ITV3" s="37"/>
      <c r="ITW3" s="37"/>
      <c r="ITX3" s="37"/>
      <c r="ITY3" s="37"/>
      <c r="ITZ3" s="37"/>
      <c r="IUA3" s="37"/>
      <c r="IUB3" s="37"/>
      <c r="IUC3" s="37"/>
      <c r="IUD3" s="37"/>
      <c r="IUE3" s="37"/>
      <c r="IUF3" s="37"/>
      <c r="IUG3" s="37"/>
      <c r="IUH3" s="37"/>
      <c r="IUI3" s="37"/>
      <c r="IUJ3" s="37"/>
      <c r="IUK3" s="37"/>
      <c r="IUL3" s="37"/>
      <c r="IUM3" s="37"/>
      <c r="IUN3" s="37"/>
      <c r="IUO3" s="37"/>
      <c r="IUP3" s="37"/>
      <c r="IUQ3" s="37"/>
      <c r="IUR3" s="37"/>
      <c r="IUS3" s="37"/>
      <c r="IUT3" s="37"/>
      <c r="IUU3" s="37"/>
      <c r="IUV3" s="37"/>
      <c r="IUW3" s="37"/>
      <c r="IUX3" s="37"/>
      <c r="IUY3" s="37"/>
      <c r="IUZ3" s="37"/>
      <c r="IVA3" s="37"/>
      <c r="IVB3" s="37"/>
      <c r="IVC3" s="37"/>
      <c r="IVD3" s="37"/>
      <c r="IVE3" s="37"/>
      <c r="IVF3" s="37"/>
      <c r="IVG3" s="37"/>
      <c r="IVH3" s="37"/>
      <c r="IVI3" s="37"/>
      <c r="IVJ3" s="37"/>
      <c r="IVK3" s="37"/>
      <c r="IVL3" s="37"/>
      <c r="IVM3" s="37"/>
      <c r="IVN3" s="37"/>
      <c r="IVO3" s="37"/>
      <c r="IVP3" s="37"/>
      <c r="IVQ3" s="37"/>
      <c r="IVR3" s="37"/>
      <c r="IVS3" s="37"/>
      <c r="IVT3" s="37"/>
      <c r="IVU3" s="37"/>
      <c r="IVV3" s="37"/>
      <c r="IVW3" s="37"/>
      <c r="IVX3" s="37"/>
      <c r="IVY3" s="37"/>
      <c r="IVZ3" s="37"/>
      <c r="IWA3" s="37"/>
      <c r="IWB3" s="37"/>
      <c r="IWC3" s="37"/>
      <c r="IWD3" s="37"/>
      <c r="IWE3" s="37"/>
      <c r="IWF3" s="37"/>
      <c r="IWG3" s="37"/>
      <c r="IWH3" s="37"/>
      <c r="IWI3" s="37"/>
      <c r="IWJ3" s="37"/>
      <c r="IWK3" s="37"/>
      <c r="IWL3" s="37"/>
      <c r="IWM3" s="37"/>
      <c r="IWN3" s="37"/>
      <c r="IWO3" s="37"/>
      <c r="IWP3" s="37"/>
      <c r="IWQ3" s="37"/>
      <c r="IWR3" s="37"/>
      <c r="IWS3" s="37"/>
      <c r="IWT3" s="37"/>
      <c r="IWU3" s="37"/>
      <c r="IWV3" s="37"/>
      <c r="IWW3" s="37"/>
      <c r="IWX3" s="37"/>
      <c r="IWY3" s="37"/>
      <c r="IWZ3" s="37"/>
      <c r="IXA3" s="37"/>
      <c r="IXB3" s="37"/>
      <c r="IXC3" s="37"/>
      <c r="IXD3" s="37"/>
      <c r="IXE3" s="37"/>
      <c r="IXF3" s="37"/>
      <c r="IXG3" s="37"/>
      <c r="IXH3" s="37"/>
      <c r="IXI3" s="37"/>
      <c r="IXJ3" s="37"/>
      <c r="IXK3" s="37"/>
      <c r="IXL3" s="37"/>
      <c r="IXM3" s="37"/>
      <c r="IXN3" s="37"/>
      <c r="IXO3" s="37"/>
      <c r="IXP3" s="37"/>
      <c r="IXQ3" s="37"/>
      <c r="IXR3" s="37"/>
      <c r="IXS3" s="37"/>
      <c r="IXT3" s="37"/>
      <c r="IXU3" s="37"/>
      <c r="IXV3" s="37"/>
      <c r="IXW3" s="37"/>
      <c r="IXX3" s="37"/>
      <c r="IXY3" s="37"/>
      <c r="IXZ3" s="37"/>
      <c r="IYA3" s="37"/>
      <c r="IYB3" s="37"/>
      <c r="IYC3" s="37"/>
      <c r="IYD3" s="37"/>
      <c r="IYE3" s="37"/>
      <c r="IYF3" s="37"/>
      <c r="IYG3" s="37"/>
      <c r="IYH3" s="37"/>
      <c r="IYI3" s="37"/>
      <c r="IYJ3" s="37"/>
      <c r="IYK3" s="37"/>
      <c r="IYL3" s="37"/>
      <c r="IYM3" s="37"/>
      <c r="IYN3" s="37"/>
      <c r="IYO3" s="37"/>
      <c r="IYP3" s="37"/>
      <c r="IYQ3" s="37"/>
      <c r="IYR3" s="37"/>
      <c r="IYS3" s="37"/>
      <c r="IYT3" s="37"/>
      <c r="IYU3" s="37"/>
      <c r="IYV3" s="37"/>
      <c r="IYW3" s="37"/>
      <c r="IYX3" s="37"/>
      <c r="IYY3" s="37"/>
      <c r="IYZ3" s="37"/>
      <c r="IZA3" s="37"/>
      <c r="IZB3" s="37"/>
      <c r="IZC3" s="37"/>
      <c r="IZD3" s="37"/>
      <c r="IZE3" s="37"/>
      <c r="IZF3" s="37"/>
      <c r="IZG3" s="37"/>
      <c r="IZH3" s="37"/>
      <c r="IZI3" s="37"/>
      <c r="IZJ3" s="37"/>
      <c r="IZK3" s="37"/>
      <c r="IZL3" s="37"/>
      <c r="IZM3" s="37"/>
      <c r="IZN3" s="37"/>
      <c r="IZO3" s="37"/>
      <c r="IZP3" s="37"/>
      <c r="IZQ3" s="37"/>
      <c r="IZR3" s="37"/>
      <c r="IZS3" s="37"/>
      <c r="IZT3" s="37"/>
      <c r="IZU3" s="37"/>
      <c r="IZV3" s="37"/>
      <c r="IZW3" s="37"/>
      <c r="IZX3" s="37"/>
      <c r="IZY3" s="37"/>
      <c r="IZZ3" s="37"/>
      <c r="JAA3" s="37"/>
      <c r="JAB3" s="37"/>
      <c r="JAC3" s="37"/>
      <c r="JAD3" s="37"/>
      <c r="JAE3" s="37"/>
      <c r="JAF3" s="37"/>
      <c r="JAG3" s="37"/>
      <c r="JAH3" s="37"/>
      <c r="JAI3" s="37"/>
      <c r="JAJ3" s="37"/>
      <c r="JAK3" s="37"/>
      <c r="JAL3" s="37"/>
      <c r="JAM3" s="37"/>
      <c r="JAN3" s="37"/>
      <c r="JAO3" s="37"/>
      <c r="JAP3" s="37"/>
      <c r="JAQ3" s="37"/>
      <c r="JAR3" s="37"/>
      <c r="JAS3" s="37"/>
      <c r="JAT3" s="37"/>
      <c r="JAU3" s="37"/>
      <c r="JAV3" s="37"/>
      <c r="JAW3" s="37"/>
      <c r="JAX3" s="37"/>
      <c r="JAY3" s="37"/>
      <c r="JAZ3" s="37"/>
      <c r="JBA3" s="37"/>
      <c r="JBB3" s="37"/>
      <c r="JBC3" s="37"/>
      <c r="JBD3" s="37"/>
      <c r="JBE3" s="37"/>
      <c r="JBF3" s="37"/>
      <c r="JBG3" s="37"/>
      <c r="JBH3" s="37"/>
      <c r="JBI3" s="37"/>
      <c r="JBJ3" s="37"/>
      <c r="JBK3" s="37"/>
      <c r="JBL3" s="37"/>
      <c r="JBM3" s="37"/>
      <c r="JBN3" s="37"/>
      <c r="JBO3" s="37"/>
      <c r="JBP3" s="37"/>
      <c r="JBQ3" s="37"/>
      <c r="JBR3" s="37"/>
      <c r="JBS3" s="37"/>
      <c r="JBT3" s="37"/>
      <c r="JBU3" s="37"/>
      <c r="JBV3" s="37"/>
      <c r="JBW3" s="37"/>
      <c r="JBX3" s="37"/>
      <c r="JBY3" s="37"/>
      <c r="JBZ3" s="37"/>
      <c r="JCA3" s="37"/>
      <c r="JCB3" s="37"/>
      <c r="JCC3" s="37"/>
      <c r="JCD3" s="37"/>
      <c r="JCE3" s="37"/>
      <c r="JCF3" s="37"/>
      <c r="JCG3" s="37"/>
      <c r="JCH3" s="37"/>
      <c r="JCI3" s="37"/>
      <c r="JCJ3" s="37"/>
      <c r="JCK3" s="37"/>
      <c r="JCL3" s="37"/>
      <c r="JCM3" s="37"/>
      <c r="JCN3" s="37"/>
      <c r="JCO3" s="37"/>
      <c r="JCP3" s="37"/>
      <c r="JCQ3" s="37"/>
      <c r="JCR3" s="37"/>
      <c r="JCS3" s="37"/>
      <c r="JCT3" s="37"/>
      <c r="JCU3" s="37"/>
      <c r="JCV3" s="37"/>
      <c r="JCW3" s="37"/>
      <c r="JCX3" s="37"/>
      <c r="JCY3" s="37"/>
      <c r="JCZ3" s="37"/>
      <c r="JDA3" s="37"/>
      <c r="JDB3" s="37"/>
      <c r="JDC3" s="37"/>
      <c r="JDD3" s="37"/>
      <c r="JDE3" s="37"/>
      <c r="JDF3" s="37"/>
      <c r="JDG3" s="37"/>
      <c r="JDH3" s="37"/>
      <c r="JDI3" s="37"/>
      <c r="JDJ3" s="37"/>
      <c r="JDK3" s="37"/>
      <c r="JDL3" s="37"/>
      <c r="JDM3" s="37"/>
      <c r="JDN3" s="37"/>
      <c r="JDO3" s="37"/>
      <c r="JDP3" s="37"/>
      <c r="JDQ3" s="37"/>
      <c r="JDR3" s="37"/>
      <c r="JDS3" s="37"/>
      <c r="JDT3" s="37"/>
      <c r="JDU3" s="37"/>
      <c r="JDV3" s="37"/>
      <c r="JDW3" s="37"/>
      <c r="JDX3" s="37"/>
      <c r="JDY3" s="37"/>
      <c r="JDZ3" s="37"/>
      <c r="JEA3" s="37"/>
      <c r="JEB3" s="37"/>
      <c r="JEC3" s="37"/>
      <c r="JED3" s="37"/>
      <c r="JEE3" s="37"/>
      <c r="JEF3" s="37"/>
      <c r="JEG3" s="37"/>
      <c r="JEH3" s="37"/>
      <c r="JEI3" s="37"/>
      <c r="JEJ3" s="37"/>
      <c r="JEK3" s="37"/>
      <c r="JEL3" s="37"/>
      <c r="JEM3" s="37"/>
      <c r="JEN3" s="37"/>
      <c r="JEO3" s="37"/>
      <c r="JEP3" s="37"/>
      <c r="JEQ3" s="37"/>
      <c r="JER3" s="37"/>
      <c r="JES3" s="37"/>
      <c r="JET3" s="37"/>
      <c r="JEU3" s="37"/>
      <c r="JEV3" s="37"/>
      <c r="JEW3" s="37"/>
      <c r="JEX3" s="37"/>
      <c r="JEY3" s="37"/>
      <c r="JEZ3" s="37"/>
      <c r="JFA3" s="37"/>
      <c r="JFB3" s="37"/>
      <c r="JFC3" s="37"/>
      <c r="JFD3" s="37"/>
      <c r="JFE3" s="37"/>
      <c r="JFF3" s="37"/>
      <c r="JFG3" s="37"/>
      <c r="JFH3" s="37"/>
      <c r="JFI3" s="37"/>
      <c r="JFJ3" s="37"/>
      <c r="JFK3" s="37"/>
      <c r="JFL3" s="37"/>
      <c r="JFM3" s="37"/>
      <c r="JFN3" s="37"/>
      <c r="JFO3" s="37"/>
      <c r="JFP3" s="37"/>
      <c r="JFQ3" s="37"/>
      <c r="JFR3" s="37"/>
      <c r="JFS3" s="37"/>
      <c r="JFT3" s="37"/>
      <c r="JFU3" s="37"/>
      <c r="JFV3" s="37"/>
      <c r="JFW3" s="37"/>
      <c r="JFX3" s="37"/>
      <c r="JFY3" s="37"/>
      <c r="JFZ3" s="37"/>
      <c r="JGA3" s="37"/>
      <c r="JGB3" s="37"/>
      <c r="JGC3" s="37"/>
      <c r="JGD3" s="37"/>
      <c r="JGE3" s="37"/>
      <c r="JGF3" s="37"/>
      <c r="JGG3" s="37"/>
      <c r="JGH3" s="37"/>
      <c r="JGI3" s="37"/>
      <c r="JGJ3" s="37"/>
      <c r="JGK3" s="37"/>
      <c r="JGL3" s="37"/>
      <c r="JGM3" s="37"/>
      <c r="JGN3" s="37"/>
      <c r="JGO3" s="37"/>
      <c r="JGP3" s="37"/>
      <c r="JGQ3" s="37"/>
      <c r="JGR3" s="37"/>
      <c r="JGS3" s="37"/>
      <c r="JGT3" s="37"/>
      <c r="JGU3" s="37"/>
      <c r="JGV3" s="37"/>
      <c r="JGW3" s="37"/>
      <c r="JGX3" s="37"/>
      <c r="JGY3" s="37"/>
      <c r="JGZ3" s="37"/>
      <c r="JHA3" s="37"/>
      <c r="JHB3" s="37"/>
      <c r="JHC3" s="37"/>
      <c r="JHD3" s="37"/>
      <c r="JHE3" s="37"/>
      <c r="JHF3" s="37"/>
      <c r="JHG3" s="37"/>
      <c r="JHH3" s="37"/>
      <c r="JHI3" s="37"/>
      <c r="JHJ3" s="37"/>
      <c r="JHK3" s="37"/>
      <c r="JHL3" s="37"/>
      <c r="JHM3" s="37"/>
      <c r="JHN3" s="37"/>
      <c r="JHO3" s="37"/>
      <c r="JHP3" s="37"/>
      <c r="JHQ3" s="37"/>
      <c r="JHR3" s="37"/>
      <c r="JHS3" s="37"/>
      <c r="JHT3" s="37"/>
      <c r="JHU3" s="37"/>
      <c r="JHV3" s="37"/>
      <c r="JHW3" s="37"/>
      <c r="JHX3" s="37"/>
      <c r="JHY3" s="37"/>
      <c r="JHZ3" s="37"/>
      <c r="JIA3" s="37"/>
      <c r="JIB3" s="37"/>
      <c r="JIC3" s="37"/>
      <c r="JID3" s="37"/>
      <c r="JIE3" s="37"/>
      <c r="JIF3" s="37"/>
      <c r="JIG3" s="37"/>
      <c r="JIH3" s="37"/>
      <c r="JII3" s="37"/>
      <c r="JIJ3" s="37"/>
      <c r="JIK3" s="37"/>
      <c r="JIL3" s="37"/>
      <c r="JIM3" s="37"/>
      <c r="JIN3" s="37"/>
      <c r="JIO3" s="37"/>
      <c r="JIP3" s="37"/>
      <c r="JIQ3" s="37"/>
      <c r="JIR3" s="37"/>
      <c r="JIS3" s="37"/>
      <c r="JIT3" s="37"/>
      <c r="JIU3" s="37"/>
      <c r="JIV3" s="37"/>
      <c r="JIW3" s="37"/>
      <c r="JIX3" s="37"/>
      <c r="JIY3" s="37"/>
      <c r="JIZ3" s="37"/>
      <c r="JJA3" s="37"/>
      <c r="JJB3" s="37"/>
      <c r="JJC3" s="37"/>
      <c r="JJD3" s="37"/>
      <c r="JJE3" s="37"/>
      <c r="JJF3" s="37"/>
      <c r="JJG3" s="37"/>
      <c r="JJH3" s="37"/>
      <c r="JJI3" s="37"/>
      <c r="JJJ3" s="37"/>
      <c r="JJK3" s="37"/>
      <c r="JJL3" s="37"/>
      <c r="JJM3" s="37"/>
      <c r="JJN3" s="37"/>
      <c r="JJO3" s="37"/>
      <c r="JJP3" s="37"/>
      <c r="JJQ3" s="37"/>
      <c r="JJR3" s="37"/>
      <c r="JJS3" s="37"/>
      <c r="JJT3" s="37"/>
      <c r="JJU3" s="37"/>
      <c r="JJV3" s="37"/>
      <c r="JJW3" s="37"/>
      <c r="JJX3" s="37"/>
      <c r="JJY3" s="37"/>
      <c r="JJZ3" s="37"/>
      <c r="JKA3" s="37"/>
      <c r="JKB3" s="37"/>
      <c r="JKC3" s="37"/>
      <c r="JKD3" s="37"/>
      <c r="JKE3" s="37"/>
      <c r="JKF3" s="37"/>
      <c r="JKG3" s="37"/>
      <c r="JKH3" s="37"/>
      <c r="JKI3" s="37"/>
      <c r="JKJ3" s="37"/>
      <c r="JKK3" s="37"/>
      <c r="JKL3" s="37"/>
      <c r="JKM3" s="37"/>
      <c r="JKN3" s="37"/>
      <c r="JKO3" s="37"/>
      <c r="JKP3" s="37"/>
      <c r="JKQ3" s="37"/>
      <c r="JKR3" s="37"/>
      <c r="JKS3" s="37"/>
      <c r="JKT3" s="37"/>
      <c r="JKU3" s="37"/>
      <c r="JKV3" s="37"/>
      <c r="JKW3" s="37"/>
      <c r="JKX3" s="37"/>
      <c r="JKY3" s="37"/>
      <c r="JKZ3" s="37"/>
      <c r="JLA3" s="37"/>
      <c r="JLB3" s="37"/>
      <c r="JLC3" s="37"/>
      <c r="JLD3" s="37"/>
      <c r="JLE3" s="37"/>
      <c r="JLF3" s="37"/>
      <c r="JLG3" s="37"/>
      <c r="JLH3" s="37"/>
      <c r="JLI3" s="37"/>
      <c r="JLJ3" s="37"/>
      <c r="JLK3" s="37"/>
      <c r="JLL3" s="37"/>
      <c r="JLM3" s="37"/>
      <c r="JLN3" s="37"/>
      <c r="JLO3" s="37"/>
      <c r="JLP3" s="37"/>
      <c r="JLQ3" s="37"/>
      <c r="JLR3" s="37"/>
      <c r="JLS3" s="37"/>
      <c r="JLT3" s="37"/>
      <c r="JLU3" s="37"/>
      <c r="JLV3" s="37"/>
      <c r="JLW3" s="37"/>
      <c r="JLX3" s="37"/>
      <c r="JLY3" s="37"/>
      <c r="JLZ3" s="37"/>
      <c r="JMA3" s="37"/>
      <c r="JMB3" s="37"/>
      <c r="JMC3" s="37"/>
      <c r="JMD3" s="37"/>
      <c r="JME3" s="37"/>
      <c r="JMF3" s="37"/>
      <c r="JMG3" s="37"/>
      <c r="JMH3" s="37"/>
      <c r="JMI3" s="37"/>
      <c r="JMJ3" s="37"/>
      <c r="JMK3" s="37"/>
      <c r="JML3" s="37"/>
      <c r="JMM3" s="37"/>
      <c r="JMN3" s="37"/>
      <c r="JMO3" s="37"/>
      <c r="JMP3" s="37"/>
      <c r="JMQ3" s="37"/>
      <c r="JMR3" s="37"/>
      <c r="JMS3" s="37"/>
      <c r="JMT3" s="37"/>
      <c r="JMU3" s="37"/>
      <c r="JMV3" s="37"/>
      <c r="JMW3" s="37"/>
      <c r="JMX3" s="37"/>
      <c r="JMY3" s="37"/>
      <c r="JMZ3" s="37"/>
      <c r="JNA3" s="37"/>
      <c r="JNB3" s="37"/>
      <c r="JNC3" s="37"/>
      <c r="JND3" s="37"/>
      <c r="JNE3" s="37"/>
      <c r="JNF3" s="37"/>
      <c r="JNG3" s="37"/>
      <c r="JNH3" s="37"/>
      <c r="JNI3" s="37"/>
      <c r="JNJ3" s="37"/>
      <c r="JNK3" s="37"/>
      <c r="JNL3" s="37"/>
      <c r="JNM3" s="37"/>
      <c r="JNN3" s="37"/>
      <c r="JNO3" s="37"/>
      <c r="JNP3" s="37"/>
      <c r="JNQ3" s="37"/>
      <c r="JNR3" s="37"/>
      <c r="JNS3" s="37"/>
      <c r="JNT3" s="37"/>
      <c r="JNU3" s="37"/>
      <c r="JNV3" s="37"/>
      <c r="JNW3" s="37"/>
      <c r="JNX3" s="37"/>
      <c r="JNY3" s="37"/>
      <c r="JNZ3" s="37"/>
      <c r="JOA3" s="37"/>
      <c r="JOB3" s="37"/>
      <c r="JOC3" s="37"/>
      <c r="JOD3" s="37"/>
      <c r="JOE3" s="37"/>
      <c r="JOF3" s="37"/>
      <c r="JOG3" s="37"/>
      <c r="JOH3" s="37"/>
      <c r="JOI3" s="37"/>
      <c r="JOJ3" s="37"/>
      <c r="JOK3" s="37"/>
      <c r="JOL3" s="37"/>
      <c r="JOM3" s="37"/>
      <c r="JON3" s="37"/>
      <c r="JOO3" s="37"/>
      <c r="JOP3" s="37"/>
      <c r="JOQ3" s="37"/>
      <c r="JOR3" s="37"/>
      <c r="JOS3" s="37"/>
      <c r="JOT3" s="37"/>
      <c r="JOU3" s="37"/>
      <c r="JOV3" s="37"/>
      <c r="JOW3" s="37"/>
      <c r="JOX3" s="37"/>
      <c r="JOY3" s="37"/>
      <c r="JOZ3" s="37"/>
      <c r="JPA3" s="37"/>
      <c r="JPB3" s="37"/>
      <c r="JPC3" s="37"/>
      <c r="JPD3" s="37"/>
      <c r="JPE3" s="37"/>
      <c r="JPF3" s="37"/>
      <c r="JPG3" s="37"/>
      <c r="JPH3" s="37"/>
      <c r="JPI3" s="37"/>
      <c r="JPJ3" s="37"/>
      <c r="JPK3" s="37"/>
      <c r="JPL3" s="37"/>
      <c r="JPM3" s="37"/>
      <c r="JPN3" s="37"/>
      <c r="JPO3" s="37"/>
      <c r="JPP3" s="37"/>
      <c r="JPQ3" s="37"/>
      <c r="JPR3" s="37"/>
      <c r="JPS3" s="37"/>
      <c r="JPT3" s="37"/>
      <c r="JPU3" s="37"/>
      <c r="JPV3" s="37"/>
      <c r="JPW3" s="37"/>
      <c r="JPX3" s="37"/>
      <c r="JPY3" s="37"/>
      <c r="JPZ3" s="37"/>
      <c r="JQA3" s="37"/>
      <c r="JQB3" s="37"/>
      <c r="JQC3" s="37"/>
      <c r="JQD3" s="37"/>
      <c r="JQE3" s="37"/>
      <c r="JQF3" s="37"/>
      <c r="JQG3" s="37"/>
      <c r="JQH3" s="37"/>
      <c r="JQI3" s="37"/>
      <c r="JQJ3" s="37"/>
      <c r="JQK3" s="37"/>
      <c r="JQL3" s="37"/>
      <c r="JQM3" s="37"/>
      <c r="JQN3" s="37"/>
      <c r="JQO3" s="37"/>
      <c r="JQP3" s="37"/>
      <c r="JQQ3" s="37"/>
      <c r="JQR3" s="37"/>
      <c r="JQS3" s="37"/>
      <c r="JQT3" s="37"/>
      <c r="JQU3" s="37"/>
      <c r="JQV3" s="37"/>
      <c r="JQW3" s="37"/>
      <c r="JQX3" s="37"/>
      <c r="JQY3" s="37"/>
      <c r="JQZ3" s="37"/>
      <c r="JRA3" s="37"/>
      <c r="JRB3" s="37"/>
      <c r="JRC3" s="37"/>
      <c r="JRD3" s="37"/>
      <c r="JRE3" s="37"/>
      <c r="JRF3" s="37"/>
      <c r="JRG3" s="37"/>
      <c r="JRH3" s="37"/>
      <c r="JRI3" s="37"/>
      <c r="JRJ3" s="37"/>
      <c r="JRK3" s="37"/>
      <c r="JRL3" s="37"/>
      <c r="JRM3" s="37"/>
      <c r="JRN3" s="37"/>
      <c r="JRO3" s="37"/>
      <c r="JRP3" s="37"/>
      <c r="JRQ3" s="37"/>
      <c r="JRR3" s="37"/>
      <c r="JRS3" s="37"/>
      <c r="JRT3" s="37"/>
      <c r="JRU3" s="37"/>
      <c r="JRV3" s="37"/>
      <c r="JRW3" s="37"/>
      <c r="JRX3" s="37"/>
      <c r="JRY3" s="37"/>
      <c r="JRZ3" s="37"/>
      <c r="JSA3" s="37"/>
      <c r="JSB3" s="37"/>
      <c r="JSC3" s="37"/>
      <c r="JSD3" s="37"/>
      <c r="JSE3" s="37"/>
      <c r="JSF3" s="37"/>
      <c r="JSG3" s="37"/>
      <c r="JSH3" s="37"/>
      <c r="JSI3" s="37"/>
      <c r="JSJ3" s="37"/>
      <c r="JSK3" s="37"/>
      <c r="JSL3" s="37"/>
      <c r="JSM3" s="37"/>
      <c r="JSN3" s="37"/>
      <c r="JSO3" s="37"/>
      <c r="JSP3" s="37"/>
      <c r="JSQ3" s="37"/>
      <c r="JSR3" s="37"/>
      <c r="JSS3" s="37"/>
      <c r="JST3" s="37"/>
      <c r="JSU3" s="37"/>
      <c r="JSV3" s="37"/>
      <c r="JSW3" s="37"/>
      <c r="JSX3" s="37"/>
      <c r="JSY3" s="37"/>
      <c r="JSZ3" s="37"/>
      <c r="JTA3" s="37"/>
      <c r="JTB3" s="37"/>
      <c r="JTC3" s="37"/>
      <c r="JTD3" s="37"/>
      <c r="JTE3" s="37"/>
      <c r="JTF3" s="37"/>
      <c r="JTG3" s="37"/>
      <c r="JTH3" s="37"/>
      <c r="JTI3" s="37"/>
      <c r="JTJ3" s="37"/>
      <c r="JTK3" s="37"/>
      <c r="JTL3" s="37"/>
      <c r="JTM3" s="37"/>
      <c r="JTN3" s="37"/>
      <c r="JTO3" s="37"/>
      <c r="JTP3" s="37"/>
      <c r="JTQ3" s="37"/>
      <c r="JTR3" s="37"/>
      <c r="JTS3" s="37"/>
      <c r="JTT3" s="37"/>
      <c r="JTU3" s="37"/>
      <c r="JTV3" s="37"/>
      <c r="JTW3" s="37"/>
      <c r="JTX3" s="37"/>
      <c r="JTY3" s="37"/>
      <c r="JTZ3" s="37"/>
      <c r="JUA3" s="37"/>
      <c r="JUB3" s="37"/>
      <c r="JUC3" s="37"/>
      <c r="JUD3" s="37"/>
      <c r="JUE3" s="37"/>
      <c r="JUF3" s="37"/>
      <c r="JUG3" s="37"/>
      <c r="JUH3" s="37"/>
      <c r="JUI3" s="37"/>
      <c r="JUJ3" s="37"/>
      <c r="JUK3" s="37"/>
      <c r="JUL3" s="37"/>
      <c r="JUM3" s="37"/>
      <c r="JUN3" s="37"/>
      <c r="JUO3" s="37"/>
      <c r="JUP3" s="37"/>
      <c r="JUQ3" s="37"/>
      <c r="JUR3" s="37"/>
      <c r="JUS3" s="37"/>
      <c r="JUT3" s="37"/>
      <c r="JUU3" s="37"/>
      <c r="JUV3" s="37"/>
      <c r="JUW3" s="37"/>
      <c r="JUX3" s="37"/>
      <c r="JUY3" s="37"/>
      <c r="JUZ3" s="37"/>
      <c r="JVA3" s="37"/>
      <c r="JVB3" s="37"/>
      <c r="JVC3" s="37"/>
      <c r="JVD3" s="37"/>
      <c r="JVE3" s="37"/>
      <c r="JVF3" s="37"/>
      <c r="JVG3" s="37"/>
      <c r="JVH3" s="37"/>
      <c r="JVI3" s="37"/>
      <c r="JVJ3" s="37"/>
      <c r="JVK3" s="37"/>
      <c r="JVL3" s="37"/>
      <c r="JVM3" s="37"/>
      <c r="JVN3" s="37"/>
      <c r="JVO3" s="37"/>
      <c r="JVP3" s="37"/>
      <c r="JVQ3" s="37"/>
      <c r="JVR3" s="37"/>
      <c r="JVS3" s="37"/>
      <c r="JVT3" s="37"/>
      <c r="JVU3" s="37"/>
      <c r="JVV3" s="37"/>
      <c r="JVW3" s="37"/>
      <c r="JVX3" s="37"/>
      <c r="JVY3" s="37"/>
      <c r="JVZ3" s="37"/>
      <c r="JWA3" s="37"/>
      <c r="JWB3" s="37"/>
      <c r="JWC3" s="37"/>
      <c r="JWD3" s="37"/>
      <c r="JWE3" s="37"/>
      <c r="JWF3" s="37"/>
      <c r="JWG3" s="37"/>
      <c r="JWH3" s="37"/>
      <c r="JWI3" s="37"/>
      <c r="JWJ3" s="37"/>
      <c r="JWK3" s="37"/>
      <c r="JWL3" s="37"/>
      <c r="JWM3" s="37"/>
      <c r="JWN3" s="37"/>
      <c r="JWO3" s="37"/>
      <c r="JWP3" s="37"/>
      <c r="JWQ3" s="37"/>
      <c r="JWR3" s="37"/>
      <c r="JWS3" s="37"/>
      <c r="JWT3" s="37"/>
      <c r="JWU3" s="37"/>
      <c r="JWV3" s="37"/>
      <c r="JWW3" s="37"/>
      <c r="JWX3" s="37"/>
      <c r="JWY3" s="37"/>
      <c r="JWZ3" s="37"/>
      <c r="JXA3" s="37"/>
      <c r="JXB3" s="37"/>
      <c r="JXC3" s="37"/>
      <c r="JXD3" s="37"/>
      <c r="JXE3" s="37"/>
      <c r="JXF3" s="37"/>
      <c r="JXG3" s="37"/>
      <c r="JXH3" s="37"/>
      <c r="JXI3" s="37"/>
      <c r="JXJ3" s="37"/>
      <c r="JXK3" s="37"/>
      <c r="JXL3" s="37"/>
      <c r="JXM3" s="37"/>
      <c r="JXN3" s="37"/>
      <c r="JXO3" s="37"/>
      <c r="JXP3" s="37"/>
      <c r="JXQ3" s="37"/>
      <c r="JXR3" s="37"/>
      <c r="JXS3" s="37"/>
      <c r="JXT3" s="37"/>
      <c r="JXU3" s="37"/>
      <c r="JXV3" s="37"/>
      <c r="JXW3" s="37"/>
      <c r="JXX3" s="37"/>
      <c r="JXY3" s="37"/>
      <c r="JXZ3" s="37"/>
      <c r="JYA3" s="37"/>
      <c r="JYB3" s="37"/>
      <c r="JYC3" s="37"/>
      <c r="JYD3" s="37"/>
      <c r="JYE3" s="37"/>
      <c r="JYF3" s="37"/>
      <c r="JYG3" s="37"/>
      <c r="JYH3" s="37"/>
      <c r="JYI3" s="37"/>
      <c r="JYJ3" s="37"/>
      <c r="JYK3" s="37"/>
      <c r="JYL3" s="37"/>
      <c r="JYM3" s="37"/>
      <c r="JYN3" s="37"/>
      <c r="JYO3" s="37"/>
      <c r="JYP3" s="37"/>
      <c r="JYQ3" s="37"/>
      <c r="JYR3" s="37"/>
      <c r="JYS3" s="37"/>
      <c r="JYT3" s="37"/>
      <c r="JYU3" s="37"/>
      <c r="JYV3" s="37"/>
      <c r="JYW3" s="37"/>
      <c r="JYX3" s="37"/>
      <c r="JYY3" s="37"/>
      <c r="JYZ3" s="37"/>
      <c r="JZA3" s="37"/>
      <c r="JZB3" s="37"/>
      <c r="JZC3" s="37"/>
      <c r="JZD3" s="37"/>
      <c r="JZE3" s="37"/>
      <c r="JZF3" s="37"/>
      <c r="JZG3" s="37"/>
      <c r="JZH3" s="37"/>
      <c r="JZI3" s="37"/>
      <c r="JZJ3" s="37"/>
      <c r="JZK3" s="37"/>
      <c r="JZL3" s="37"/>
      <c r="JZM3" s="37"/>
      <c r="JZN3" s="37"/>
      <c r="JZO3" s="37"/>
      <c r="JZP3" s="37"/>
      <c r="JZQ3" s="37"/>
      <c r="JZR3" s="37"/>
      <c r="JZS3" s="37"/>
      <c r="JZT3" s="37"/>
      <c r="JZU3" s="37"/>
      <c r="JZV3" s="37"/>
      <c r="JZW3" s="37"/>
      <c r="JZX3" s="37"/>
      <c r="JZY3" s="37"/>
      <c r="JZZ3" s="37"/>
      <c r="KAA3" s="37"/>
      <c r="KAB3" s="37"/>
      <c r="KAC3" s="37"/>
      <c r="KAD3" s="37"/>
      <c r="KAE3" s="37"/>
      <c r="KAF3" s="37"/>
      <c r="KAG3" s="37"/>
      <c r="KAH3" s="37"/>
      <c r="KAI3" s="37"/>
      <c r="KAJ3" s="37"/>
      <c r="KAK3" s="37"/>
      <c r="KAL3" s="37"/>
      <c r="KAM3" s="37"/>
      <c r="KAN3" s="37"/>
      <c r="KAO3" s="37"/>
      <c r="KAP3" s="37"/>
      <c r="KAQ3" s="37"/>
      <c r="KAR3" s="37"/>
      <c r="KAS3" s="37"/>
      <c r="KAT3" s="37"/>
      <c r="KAU3" s="37"/>
      <c r="KAV3" s="37"/>
      <c r="KAW3" s="37"/>
      <c r="KAX3" s="37"/>
      <c r="KAY3" s="37"/>
      <c r="KAZ3" s="37"/>
      <c r="KBA3" s="37"/>
      <c r="KBB3" s="37"/>
      <c r="KBC3" s="37"/>
      <c r="KBD3" s="37"/>
      <c r="KBE3" s="37"/>
      <c r="KBF3" s="37"/>
      <c r="KBG3" s="37"/>
      <c r="KBH3" s="37"/>
      <c r="KBI3" s="37"/>
      <c r="KBJ3" s="37"/>
      <c r="KBK3" s="37"/>
      <c r="KBL3" s="37"/>
      <c r="KBM3" s="37"/>
      <c r="KBN3" s="37"/>
      <c r="KBO3" s="37"/>
      <c r="KBP3" s="37"/>
      <c r="KBQ3" s="37"/>
      <c r="KBR3" s="37"/>
      <c r="KBS3" s="37"/>
      <c r="KBT3" s="37"/>
      <c r="KBU3" s="37"/>
      <c r="KBV3" s="37"/>
      <c r="KBW3" s="37"/>
      <c r="KBX3" s="37"/>
      <c r="KBY3" s="37"/>
      <c r="KBZ3" s="37"/>
      <c r="KCA3" s="37"/>
      <c r="KCB3" s="37"/>
      <c r="KCC3" s="37"/>
      <c r="KCD3" s="37"/>
      <c r="KCE3" s="37"/>
      <c r="KCF3" s="37"/>
      <c r="KCG3" s="37"/>
      <c r="KCH3" s="37"/>
      <c r="KCI3" s="37"/>
      <c r="KCJ3" s="37"/>
      <c r="KCK3" s="37"/>
      <c r="KCL3" s="37"/>
      <c r="KCM3" s="37"/>
      <c r="KCN3" s="37"/>
      <c r="KCO3" s="37"/>
      <c r="KCP3" s="37"/>
      <c r="KCQ3" s="37"/>
      <c r="KCR3" s="37"/>
      <c r="KCS3" s="37"/>
      <c r="KCT3" s="37"/>
      <c r="KCU3" s="37"/>
      <c r="KCV3" s="37"/>
      <c r="KCW3" s="37"/>
      <c r="KCX3" s="37"/>
      <c r="KCY3" s="37"/>
      <c r="KCZ3" s="37"/>
      <c r="KDA3" s="37"/>
      <c r="KDB3" s="37"/>
      <c r="KDC3" s="37"/>
      <c r="KDD3" s="37"/>
      <c r="KDE3" s="37"/>
      <c r="KDF3" s="37"/>
      <c r="KDG3" s="37"/>
      <c r="KDH3" s="37"/>
      <c r="KDI3" s="37"/>
      <c r="KDJ3" s="37"/>
      <c r="KDK3" s="37"/>
      <c r="KDL3" s="37"/>
      <c r="KDM3" s="37"/>
      <c r="KDN3" s="37"/>
      <c r="KDO3" s="37"/>
      <c r="KDP3" s="37"/>
      <c r="KDQ3" s="37"/>
      <c r="KDR3" s="37"/>
      <c r="KDS3" s="37"/>
      <c r="KDT3" s="37"/>
      <c r="KDU3" s="37"/>
      <c r="KDV3" s="37"/>
      <c r="KDW3" s="37"/>
      <c r="KDX3" s="37"/>
      <c r="KDY3" s="37"/>
      <c r="KDZ3" s="37"/>
      <c r="KEA3" s="37"/>
      <c r="KEB3" s="37"/>
      <c r="KEC3" s="37"/>
      <c r="KED3" s="37"/>
      <c r="KEE3" s="37"/>
      <c r="KEF3" s="37"/>
      <c r="KEG3" s="37"/>
      <c r="KEH3" s="37"/>
      <c r="KEI3" s="37"/>
      <c r="KEJ3" s="37"/>
      <c r="KEK3" s="37"/>
      <c r="KEL3" s="37"/>
      <c r="KEM3" s="37"/>
      <c r="KEN3" s="37"/>
      <c r="KEO3" s="37"/>
      <c r="KEP3" s="37"/>
      <c r="KEQ3" s="37"/>
      <c r="KER3" s="37"/>
      <c r="KES3" s="37"/>
      <c r="KET3" s="37"/>
      <c r="KEU3" s="37"/>
      <c r="KEV3" s="37"/>
      <c r="KEW3" s="37"/>
      <c r="KEX3" s="37"/>
      <c r="KEY3" s="37"/>
      <c r="KEZ3" s="37"/>
      <c r="KFA3" s="37"/>
      <c r="KFB3" s="37"/>
      <c r="KFC3" s="37"/>
      <c r="KFD3" s="37"/>
      <c r="KFE3" s="37"/>
      <c r="KFF3" s="37"/>
      <c r="KFG3" s="37"/>
      <c r="KFH3" s="37"/>
      <c r="KFI3" s="37"/>
      <c r="KFJ3" s="37"/>
      <c r="KFK3" s="37"/>
      <c r="KFL3" s="37"/>
      <c r="KFM3" s="37"/>
      <c r="KFN3" s="37"/>
      <c r="KFO3" s="37"/>
      <c r="KFP3" s="37"/>
      <c r="KFQ3" s="37"/>
      <c r="KFR3" s="37"/>
      <c r="KFS3" s="37"/>
      <c r="KFT3" s="37"/>
      <c r="KFU3" s="37"/>
      <c r="KFV3" s="37"/>
      <c r="KFW3" s="37"/>
      <c r="KFX3" s="37"/>
      <c r="KFY3" s="37"/>
      <c r="KFZ3" s="37"/>
      <c r="KGA3" s="37"/>
      <c r="KGB3" s="37"/>
      <c r="KGC3" s="37"/>
      <c r="KGD3" s="37"/>
      <c r="KGE3" s="37"/>
      <c r="KGF3" s="37"/>
      <c r="KGG3" s="37"/>
      <c r="KGH3" s="37"/>
      <c r="KGI3" s="37"/>
      <c r="KGJ3" s="37"/>
      <c r="KGK3" s="37"/>
      <c r="KGL3" s="37"/>
      <c r="KGM3" s="37"/>
      <c r="KGN3" s="37"/>
      <c r="KGO3" s="37"/>
      <c r="KGP3" s="37"/>
      <c r="KGQ3" s="37"/>
      <c r="KGR3" s="37"/>
      <c r="KGS3" s="37"/>
      <c r="KGT3" s="37"/>
      <c r="KGU3" s="37"/>
      <c r="KGV3" s="37"/>
      <c r="KGW3" s="37"/>
      <c r="KGX3" s="37"/>
      <c r="KGY3" s="37"/>
      <c r="KGZ3" s="37"/>
      <c r="KHA3" s="37"/>
      <c r="KHB3" s="37"/>
      <c r="KHC3" s="37"/>
      <c r="KHD3" s="37"/>
      <c r="KHE3" s="37"/>
      <c r="KHF3" s="37"/>
      <c r="KHG3" s="37"/>
      <c r="KHH3" s="37"/>
      <c r="KHI3" s="37"/>
      <c r="KHJ3" s="37"/>
      <c r="KHK3" s="37"/>
      <c r="KHL3" s="37"/>
      <c r="KHM3" s="37"/>
      <c r="KHN3" s="37"/>
      <c r="KHO3" s="37"/>
      <c r="KHP3" s="37"/>
      <c r="KHQ3" s="37"/>
      <c r="KHR3" s="37"/>
      <c r="KHS3" s="37"/>
      <c r="KHT3" s="37"/>
      <c r="KHU3" s="37"/>
      <c r="KHV3" s="37"/>
      <c r="KHW3" s="37"/>
      <c r="KHX3" s="37"/>
      <c r="KHY3" s="37"/>
      <c r="KHZ3" s="37"/>
      <c r="KIA3" s="37"/>
      <c r="KIB3" s="37"/>
      <c r="KIC3" s="37"/>
      <c r="KID3" s="37"/>
      <c r="KIE3" s="37"/>
      <c r="KIF3" s="37"/>
      <c r="KIG3" s="37"/>
      <c r="KIH3" s="37"/>
      <c r="KII3" s="37"/>
      <c r="KIJ3" s="37"/>
      <c r="KIK3" s="37"/>
      <c r="KIL3" s="37"/>
      <c r="KIM3" s="37"/>
      <c r="KIN3" s="37"/>
      <c r="KIO3" s="37"/>
      <c r="KIP3" s="37"/>
      <c r="KIQ3" s="37"/>
      <c r="KIR3" s="37"/>
      <c r="KIS3" s="37"/>
      <c r="KIT3" s="37"/>
      <c r="KIU3" s="37"/>
      <c r="KIV3" s="37"/>
      <c r="KIW3" s="37"/>
      <c r="KIX3" s="37"/>
      <c r="KIY3" s="37"/>
      <c r="KIZ3" s="37"/>
      <c r="KJA3" s="37"/>
      <c r="KJB3" s="37"/>
      <c r="KJC3" s="37"/>
      <c r="KJD3" s="37"/>
      <c r="KJE3" s="37"/>
      <c r="KJF3" s="37"/>
      <c r="KJG3" s="37"/>
      <c r="KJH3" s="37"/>
      <c r="KJI3" s="37"/>
      <c r="KJJ3" s="37"/>
      <c r="KJK3" s="37"/>
      <c r="KJL3" s="37"/>
      <c r="KJM3" s="37"/>
      <c r="KJN3" s="37"/>
      <c r="KJO3" s="37"/>
      <c r="KJP3" s="37"/>
      <c r="KJQ3" s="37"/>
      <c r="KJR3" s="37"/>
      <c r="KJS3" s="37"/>
      <c r="KJT3" s="37"/>
      <c r="KJU3" s="37"/>
      <c r="KJV3" s="37"/>
      <c r="KJW3" s="37"/>
      <c r="KJX3" s="37"/>
      <c r="KJY3" s="37"/>
      <c r="KJZ3" s="37"/>
      <c r="KKA3" s="37"/>
      <c r="KKB3" s="37"/>
      <c r="KKC3" s="37"/>
      <c r="KKD3" s="37"/>
      <c r="KKE3" s="37"/>
      <c r="KKF3" s="37"/>
      <c r="KKG3" s="37"/>
      <c r="KKH3" s="37"/>
      <c r="KKI3" s="37"/>
      <c r="KKJ3" s="37"/>
      <c r="KKK3" s="37"/>
      <c r="KKL3" s="37"/>
      <c r="KKM3" s="37"/>
      <c r="KKN3" s="37"/>
      <c r="KKO3" s="37"/>
      <c r="KKP3" s="37"/>
      <c r="KKQ3" s="37"/>
      <c r="KKR3" s="37"/>
      <c r="KKS3" s="37"/>
      <c r="KKT3" s="37"/>
      <c r="KKU3" s="37"/>
      <c r="KKV3" s="37"/>
      <c r="KKW3" s="37"/>
      <c r="KKX3" s="37"/>
      <c r="KKY3" s="37"/>
      <c r="KKZ3" s="37"/>
      <c r="KLA3" s="37"/>
      <c r="KLB3" s="37"/>
      <c r="KLC3" s="37"/>
      <c r="KLD3" s="37"/>
      <c r="KLE3" s="37"/>
      <c r="KLF3" s="37"/>
      <c r="KLG3" s="37"/>
      <c r="KLH3" s="37"/>
      <c r="KLI3" s="37"/>
      <c r="KLJ3" s="37"/>
      <c r="KLK3" s="37"/>
      <c r="KLL3" s="37"/>
      <c r="KLM3" s="37"/>
      <c r="KLN3" s="37"/>
      <c r="KLO3" s="37"/>
      <c r="KLP3" s="37"/>
      <c r="KLQ3" s="37"/>
      <c r="KLR3" s="37"/>
      <c r="KLS3" s="37"/>
      <c r="KLT3" s="37"/>
      <c r="KLU3" s="37"/>
      <c r="KLV3" s="37"/>
      <c r="KLW3" s="37"/>
      <c r="KLX3" s="37"/>
      <c r="KLY3" s="37"/>
      <c r="KLZ3" s="37"/>
      <c r="KMA3" s="37"/>
      <c r="KMB3" s="37"/>
      <c r="KMC3" s="37"/>
      <c r="KMD3" s="37"/>
      <c r="KME3" s="37"/>
      <c r="KMF3" s="37"/>
      <c r="KMG3" s="37"/>
      <c r="KMH3" s="37"/>
      <c r="KMI3" s="37"/>
      <c r="KMJ3" s="37"/>
      <c r="KMK3" s="37"/>
      <c r="KML3" s="37"/>
      <c r="KMM3" s="37"/>
      <c r="KMN3" s="37"/>
      <c r="KMO3" s="37"/>
      <c r="KMP3" s="37"/>
      <c r="KMQ3" s="37"/>
      <c r="KMR3" s="37"/>
      <c r="KMS3" s="37"/>
      <c r="KMT3" s="37"/>
      <c r="KMU3" s="37"/>
      <c r="KMV3" s="37"/>
      <c r="KMW3" s="37"/>
      <c r="KMX3" s="37"/>
      <c r="KMY3" s="37"/>
      <c r="KMZ3" s="37"/>
      <c r="KNA3" s="37"/>
      <c r="KNB3" s="37"/>
      <c r="KNC3" s="37"/>
      <c r="KND3" s="37"/>
      <c r="KNE3" s="37"/>
      <c r="KNF3" s="37"/>
      <c r="KNG3" s="37"/>
      <c r="KNH3" s="37"/>
      <c r="KNI3" s="37"/>
      <c r="KNJ3" s="37"/>
      <c r="KNK3" s="37"/>
      <c r="KNL3" s="37"/>
      <c r="KNM3" s="37"/>
      <c r="KNN3" s="37"/>
      <c r="KNO3" s="37"/>
      <c r="KNP3" s="37"/>
      <c r="KNQ3" s="37"/>
      <c r="KNR3" s="37"/>
      <c r="KNS3" s="37"/>
      <c r="KNT3" s="37"/>
      <c r="KNU3" s="37"/>
      <c r="KNV3" s="37"/>
      <c r="KNW3" s="37"/>
      <c r="KNX3" s="37"/>
      <c r="KNY3" s="37"/>
      <c r="KNZ3" s="37"/>
      <c r="KOA3" s="37"/>
      <c r="KOB3" s="37"/>
      <c r="KOC3" s="37"/>
      <c r="KOD3" s="37"/>
      <c r="KOE3" s="37"/>
      <c r="KOF3" s="37"/>
      <c r="KOG3" s="37"/>
      <c r="KOH3" s="37"/>
      <c r="KOI3" s="37"/>
      <c r="KOJ3" s="37"/>
      <c r="KOK3" s="37"/>
      <c r="KOL3" s="37"/>
      <c r="KOM3" s="37"/>
      <c r="KON3" s="37"/>
      <c r="KOO3" s="37"/>
      <c r="KOP3" s="37"/>
      <c r="KOQ3" s="37"/>
      <c r="KOR3" s="37"/>
      <c r="KOS3" s="37"/>
      <c r="KOT3" s="37"/>
      <c r="KOU3" s="37"/>
      <c r="KOV3" s="37"/>
      <c r="KOW3" s="37"/>
      <c r="KOX3" s="37"/>
      <c r="KOY3" s="37"/>
      <c r="KOZ3" s="37"/>
      <c r="KPA3" s="37"/>
      <c r="KPB3" s="37"/>
      <c r="KPC3" s="37"/>
      <c r="KPD3" s="37"/>
      <c r="KPE3" s="37"/>
      <c r="KPF3" s="37"/>
      <c r="KPG3" s="37"/>
      <c r="KPH3" s="37"/>
      <c r="KPI3" s="37"/>
      <c r="KPJ3" s="37"/>
      <c r="KPK3" s="37"/>
      <c r="KPL3" s="37"/>
      <c r="KPM3" s="37"/>
      <c r="KPN3" s="37"/>
      <c r="KPO3" s="37"/>
      <c r="KPP3" s="37"/>
      <c r="KPQ3" s="37"/>
      <c r="KPR3" s="37"/>
      <c r="KPS3" s="37"/>
      <c r="KPT3" s="37"/>
      <c r="KPU3" s="37"/>
      <c r="KPV3" s="37"/>
      <c r="KPW3" s="37"/>
      <c r="KPX3" s="37"/>
      <c r="KPY3" s="37"/>
      <c r="KPZ3" s="37"/>
      <c r="KQA3" s="37"/>
      <c r="KQB3" s="37"/>
      <c r="KQC3" s="37"/>
      <c r="KQD3" s="37"/>
      <c r="KQE3" s="37"/>
      <c r="KQF3" s="37"/>
      <c r="KQG3" s="37"/>
      <c r="KQH3" s="37"/>
      <c r="KQI3" s="37"/>
      <c r="KQJ3" s="37"/>
      <c r="KQK3" s="37"/>
      <c r="KQL3" s="37"/>
      <c r="KQM3" s="37"/>
      <c r="KQN3" s="37"/>
      <c r="KQO3" s="37"/>
      <c r="KQP3" s="37"/>
      <c r="KQQ3" s="37"/>
      <c r="KQR3" s="37"/>
      <c r="KQS3" s="37"/>
      <c r="KQT3" s="37"/>
      <c r="KQU3" s="37"/>
      <c r="KQV3" s="37"/>
      <c r="KQW3" s="37"/>
      <c r="KQX3" s="37"/>
      <c r="KQY3" s="37"/>
      <c r="KQZ3" s="37"/>
      <c r="KRA3" s="37"/>
      <c r="KRB3" s="37"/>
      <c r="KRC3" s="37"/>
      <c r="KRD3" s="37"/>
      <c r="KRE3" s="37"/>
      <c r="KRF3" s="37"/>
      <c r="KRG3" s="37"/>
      <c r="KRH3" s="37"/>
      <c r="KRI3" s="37"/>
      <c r="KRJ3" s="37"/>
      <c r="KRK3" s="37"/>
      <c r="KRL3" s="37"/>
      <c r="KRM3" s="37"/>
      <c r="KRN3" s="37"/>
      <c r="KRO3" s="37"/>
      <c r="KRP3" s="37"/>
      <c r="KRQ3" s="37"/>
      <c r="KRR3" s="37"/>
      <c r="KRS3" s="37"/>
      <c r="KRT3" s="37"/>
      <c r="KRU3" s="37"/>
      <c r="KRV3" s="37"/>
      <c r="KRW3" s="37"/>
      <c r="KRX3" s="37"/>
      <c r="KRY3" s="37"/>
      <c r="KRZ3" s="37"/>
      <c r="KSA3" s="37"/>
      <c r="KSB3" s="37"/>
      <c r="KSC3" s="37"/>
      <c r="KSD3" s="37"/>
      <c r="KSE3" s="37"/>
      <c r="KSF3" s="37"/>
      <c r="KSG3" s="37"/>
      <c r="KSH3" s="37"/>
      <c r="KSI3" s="37"/>
      <c r="KSJ3" s="37"/>
      <c r="KSK3" s="37"/>
      <c r="KSL3" s="37"/>
      <c r="KSM3" s="37"/>
      <c r="KSN3" s="37"/>
      <c r="KSO3" s="37"/>
      <c r="KSP3" s="37"/>
      <c r="KSQ3" s="37"/>
      <c r="KSR3" s="37"/>
      <c r="KSS3" s="37"/>
      <c r="KST3" s="37"/>
      <c r="KSU3" s="37"/>
      <c r="KSV3" s="37"/>
      <c r="KSW3" s="37"/>
      <c r="KSX3" s="37"/>
      <c r="KSY3" s="37"/>
      <c r="KSZ3" s="37"/>
      <c r="KTA3" s="37"/>
      <c r="KTB3" s="37"/>
      <c r="KTC3" s="37"/>
      <c r="KTD3" s="37"/>
      <c r="KTE3" s="37"/>
      <c r="KTF3" s="37"/>
      <c r="KTG3" s="37"/>
      <c r="KTH3" s="37"/>
      <c r="KTI3" s="37"/>
      <c r="KTJ3" s="37"/>
      <c r="KTK3" s="37"/>
      <c r="KTL3" s="37"/>
      <c r="KTM3" s="37"/>
      <c r="KTN3" s="37"/>
      <c r="KTO3" s="37"/>
      <c r="KTP3" s="37"/>
      <c r="KTQ3" s="37"/>
      <c r="KTR3" s="37"/>
      <c r="KTS3" s="37"/>
      <c r="KTT3" s="37"/>
      <c r="KTU3" s="37"/>
      <c r="KTV3" s="37"/>
      <c r="KTW3" s="37"/>
      <c r="KTX3" s="37"/>
      <c r="KTY3" s="37"/>
      <c r="KTZ3" s="37"/>
      <c r="KUA3" s="37"/>
      <c r="KUB3" s="37"/>
      <c r="KUC3" s="37"/>
      <c r="KUD3" s="37"/>
      <c r="KUE3" s="37"/>
      <c r="KUF3" s="37"/>
      <c r="KUG3" s="37"/>
      <c r="KUH3" s="37"/>
      <c r="KUI3" s="37"/>
      <c r="KUJ3" s="37"/>
      <c r="KUK3" s="37"/>
      <c r="KUL3" s="37"/>
      <c r="KUM3" s="37"/>
      <c r="KUN3" s="37"/>
      <c r="KUO3" s="37"/>
      <c r="KUP3" s="37"/>
      <c r="KUQ3" s="37"/>
      <c r="KUR3" s="37"/>
      <c r="KUS3" s="37"/>
      <c r="KUT3" s="37"/>
      <c r="KUU3" s="37"/>
      <c r="KUV3" s="37"/>
      <c r="KUW3" s="37"/>
      <c r="KUX3" s="37"/>
      <c r="KUY3" s="37"/>
      <c r="KUZ3" s="37"/>
      <c r="KVA3" s="37"/>
      <c r="KVB3" s="37"/>
      <c r="KVC3" s="37"/>
      <c r="KVD3" s="37"/>
      <c r="KVE3" s="37"/>
      <c r="KVF3" s="37"/>
      <c r="KVG3" s="37"/>
      <c r="KVH3" s="37"/>
      <c r="KVI3" s="37"/>
      <c r="KVJ3" s="37"/>
      <c r="KVK3" s="37"/>
      <c r="KVL3" s="37"/>
      <c r="KVM3" s="37"/>
      <c r="KVN3" s="37"/>
      <c r="KVO3" s="37"/>
      <c r="KVP3" s="37"/>
      <c r="KVQ3" s="37"/>
      <c r="KVR3" s="37"/>
      <c r="KVS3" s="37"/>
      <c r="KVT3" s="37"/>
      <c r="KVU3" s="37"/>
      <c r="KVV3" s="37"/>
      <c r="KVW3" s="37"/>
      <c r="KVX3" s="37"/>
      <c r="KVY3" s="37"/>
      <c r="KVZ3" s="37"/>
      <c r="KWA3" s="37"/>
      <c r="KWB3" s="37"/>
      <c r="KWC3" s="37"/>
      <c r="KWD3" s="37"/>
      <c r="KWE3" s="37"/>
      <c r="KWF3" s="37"/>
      <c r="KWG3" s="37"/>
      <c r="KWH3" s="37"/>
      <c r="KWI3" s="37"/>
      <c r="KWJ3" s="37"/>
      <c r="KWK3" s="37"/>
      <c r="KWL3" s="37"/>
      <c r="KWM3" s="37"/>
      <c r="KWN3" s="37"/>
      <c r="KWO3" s="37"/>
      <c r="KWP3" s="37"/>
      <c r="KWQ3" s="37"/>
      <c r="KWR3" s="37"/>
      <c r="KWS3" s="37"/>
      <c r="KWT3" s="37"/>
      <c r="KWU3" s="37"/>
      <c r="KWV3" s="37"/>
      <c r="KWW3" s="37"/>
      <c r="KWX3" s="37"/>
      <c r="KWY3" s="37"/>
      <c r="KWZ3" s="37"/>
      <c r="KXA3" s="37"/>
      <c r="KXB3" s="37"/>
      <c r="KXC3" s="37"/>
      <c r="KXD3" s="37"/>
      <c r="KXE3" s="37"/>
      <c r="KXF3" s="37"/>
      <c r="KXG3" s="37"/>
      <c r="KXH3" s="37"/>
      <c r="KXI3" s="37"/>
      <c r="KXJ3" s="37"/>
      <c r="KXK3" s="37"/>
      <c r="KXL3" s="37"/>
      <c r="KXM3" s="37"/>
      <c r="KXN3" s="37"/>
      <c r="KXO3" s="37"/>
      <c r="KXP3" s="37"/>
      <c r="KXQ3" s="37"/>
      <c r="KXR3" s="37"/>
      <c r="KXS3" s="37"/>
      <c r="KXT3" s="37"/>
      <c r="KXU3" s="37"/>
      <c r="KXV3" s="37"/>
      <c r="KXW3" s="37"/>
      <c r="KXX3" s="37"/>
      <c r="KXY3" s="37"/>
      <c r="KXZ3" s="37"/>
      <c r="KYA3" s="37"/>
      <c r="KYB3" s="37"/>
      <c r="KYC3" s="37"/>
      <c r="KYD3" s="37"/>
      <c r="KYE3" s="37"/>
      <c r="KYF3" s="37"/>
      <c r="KYG3" s="37"/>
      <c r="KYH3" s="37"/>
      <c r="KYI3" s="37"/>
      <c r="KYJ3" s="37"/>
      <c r="KYK3" s="37"/>
      <c r="KYL3" s="37"/>
      <c r="KYM3" s="37"/>
      <c r="KYN3" s="37"/>
      <c r="KYO3" s="37"/>
      <c r="KYP3" s="37"/>
      <c r="KYQ3" s="37"/>
      <c r="KYR3" s="37"/>
      <c r="KYS3" s="37"/>
      <c r="KYT3" s="37"/>
      <c r="KYU3" s="37"/>
      <c r="KYV3" s="37"/>
      <c r="KYW3" s="37"/>
      <c r="KYX3" s="37"/>
      <c r="KYY3" s="37"/>
      <c r="KYZ3" s="37"/>
      <c r="KZA3" s="37"/>
      <c r="KZB3" s="37"/>
      <c r="KZC3" s="37"/>
      <c r="KZD3" s="37"/>
      <c r="KZE3" s="37"/>
      <c r="KZF3" s="37"/>
      <c r="KZG3" s="37"/>
      <c r="KZH3" s="37"/>
      <c r="KZI3" s="37"/>
      <c r="KZJ3" s="37"/>
      <c r="KZK3" s="37"/>
      <c r="KZL3" s="37"/>
      <c r="KZM3" s="37"/>
      <c r="KZN3" s="37"/>
      <c r="KZO3" s="37"/>
      <c r="KZP3" s="37"/>
      <c r="KZQ3" s="37"/>
      <c r="KZR3" s="37"/>
      <c r="KZS3" s="37"/>
      <c r="KZT3" s="37"/>
      <c r="KZU3" s="37"/>
      <c r="KZV3" s="37"/>
      <c r="KZW3" s="37"/>
      <c r="KZX3" s="37"/>
      <c r="KZY3" s="37"/>
      <c r="KZZ3" s="37"/>
      <c r="LAA3" s="37"/>
      <c r="LAB3" s="37"/>
      <c r="LAC3" s="37"/>
      <c r="LAD3" s="37"/>
      <c r="LAE3" s="37"/>
      <c r="LAF3" s="37"/>
      <c r="LAG3" s="37"/>
      <c r="LAH3" s="37"/>
      <c r="LAI3" s="37"/>
      <c r="LAJ3" s="37"/>
      <c r="LAK3" s="37"/>
      <c r="LAL3" s="37"/>
      <c r="LAM3" s="37"/>
      <c r="LAN3" s="37"/>
      <c r="LAO3" s="37"/>
      <c r="LAP3" s="37"/>
      <c r="LAQ3" s="37"/>
      <c r="LAR3" s="37"/>
      <c r="LAS3" s="37"/>
      <c r="LAT3" s="37"/>
      <c r="LAU3" s="37"/>
      <c r="LAV3" s="37"/>
      <c r="LAW3" s="37"/>
      <c r="LAX3" s="37"/>
      <c r="LAY3" s="37"/>
      <c r="LAZ3" s="37"/>
      <c r="LBA3" s="37"/>
      <c r="LBB3" s="37"/>
      <c r="LBC3" s="37"/>
      <c r="LBD3" s="37"/>
      <c r="LBE3" s="37"/>
      <c r="LBF3" s="37"/>
      <c r="LBG3" s="37"/>
      <c r="LBH3" s="37"/>
      <c r="LBI3" s="37"/>
      <c r="LBJ3" s="37"/>
      <c r="LBK3" s="37"/>
      <c r="LBL3" s="37"/>
      <c r="LBM3" s="37"/>
      <c r="LBN3" s="37"/>
      <c r="LBO3" s="37"/>
      <c r="LBP3" s="37"/>
      <c r="LBQ3" s="37"/>
      <c r="LBR3" s="37"/>
      <c r="LBS3" s="37"/>
      <c r="LBT3" s="37"/>
      <c r="LBU3" s="37"/>
      <c r="LBV3" s="37"/>
      <c r="LBW3" s="37"/>
      <c r="LBX3" s="37"/>
      <c r="LBY3" s="37"/>
      <c r="LBZ3" s="37"/>
      <c r="LCA3" s="37"/>
      <c r="LCB3" s="37"/>
      <c r="LCC3" s="37"/>
      <c r="LCD3" s="37"/>
      <c r="LCE3" s="37"/>
      <c r="LCF3" s="37"/>
      <c r="LCG3" s="37"/>
      <c r="LCH3" s="37"/>
      <c r="LCI3" s="37"/>
      <c r="LCJ3" s="37"/>
      <c r="LCK3" s="37"/>
      <c r="LCL3" s="37"/>
      <c r="LCM3" s="37"/>
      <c r="LCN3" s="37"/>
      <c r="LCO3" s="37"/>
      <c r="LCP3" s="37"/>
      <c r="LCQ3" s="37"/>
      <c r="LCR3" s="37"/>
      <c r="LCS3" s="37"/>
      <c r="LCT3" s="37"/>
      <c r="LCU3" s="37"/>
      <c r="LCV3" s="37"/>
      <c r="LCW3" s="37"/>
      <c r="LCX3" s="37"/>
      <c r="LCY3" s="37"/>
      <c r="LCZ3" s="37"/>
      <c r="LDA3" s="37"/>
      <c r="LDB3" s="37"/>
      <c r="LDC3" s="37"/>
      <c r="LDD3" s="37"/>
      <c r="LDE3" s="37"/>
      <c r="LDF3" s="37"/>
      <c r="LDG3" s="37"/>
      <c r="LDH3" s="37"/>
      <c r="LDI3" s="37"/>
      <c r="LDJ3" s="37"/>
      <c r="LDK3" s="37"/>
      <c r="LDL3" s="37"/>
      <c r="LDM3" s="37"/>
      <c r="LDN3" s="37"/>
      <c r="LDO3" s="37"/>
      <c r="LDP3" s="37"/>
      <c r="LDQ3" s="37"/>
      <c r="LDR3" s="37"/>
      <c r="LDS3" s="37"/>
      <c r="LDT3" s="37"/>
      <c r="LDU3" s="37"/>
      <c r="LDV3" s="37"/>
      <c r="LDW3" s="37"/>
      <c r="LDX3" s="37"/>
      <c r="LDY3" s="37"/>
      <c r="LDZ3" s="37"/>
      <c r="LEA3" s="37"/>
      <c r="LEB3" s="37"/>
      <c r="LEC3" s="37"/>
      <c r="LED3" s="37"/>
      <c r="LEE3" s="37"/>
      <c r="LEF3" s="37"/>
      <c r="LEG3" s="37"/>
      <c r="LEH3" s="37"/>
      <c r="LEI3" s="37"/>
      <c r="LEJ3" s="37"/>
      <c r="LEK3" s="37"/>
      <c r="LEL3" s="37"/>
      <c r="LEM3" s="37"/>
      <c r="LEN3" s="37"/>
      <c r="LEO3" s="37"/>
      <c r="LEP3" s="37"/>
      <c r="LEQ3" s="37"/>
      <c r="LER3" s="37"/>
      <c r="LES3" s="37"/>
      <c r="LET3" s="37"/>
      <c r="LEU3" s="37"/>
      <c r="LEV3" s="37"/>
      <c r="LEW3" s="37"/>
      <c r="LEX3" s="37"/>
      <c r="LEY3" s="37"/>
      <c r="LEZ3" s="37"/>
      <c r="LFA3" s="37"/>
      <c r="LFB3" s="37"/>
      <c r="LFC3" s="37"/>
      <c r="LFD3" s="37"/>
      <c r="LFE3" s="37"/>
      <c r="LFF3" s="37"/>
      <c r="LFG3" s="37"/>
      <c r="LFH3" s="37"/>
      <c r="LFI3" s="37"/>
      <c r="LFJ3" s="37"/>
      <c r="LFK3" s="37"/>
      <c r="LFL3" s="37"/>
      <c r="LFM3" s="37"/>
      <c r="LFN3" s="37"/>
      <c r="LFO3" s="37"/>
      <c r="LFP3" s="37"/>
      <c r="LFQ3" s="37"/>
      <c r="LFR3" s="37"/>
      <c r="LFS3" s="37"/>
      <c r="LFT3" s="37"/>
      <c r="LFU3" s="37"/>
      <c r="LFV3" s="37"/>
      <c r="LFW3" s="37"/>
      <c r="LFX3" s="37"/>
      <c r="LFY3" s="37"/>
      <c r="LFZ3" s="37"/>
      <c r="LGA3" s="37"/>
      <c r="LGB3" s="37"/>
      <c r="LGC3" s="37"/>
      <c r="LGD3" s="37"/>
      <c r="LGE3" s="37"/>
      <c r="LGF3" s="37"/>
      <c r="LGG3" s="37"/>
      <c r="LGH3" s="37"/>
      <c r="LGI3" s="37"/>
      <c r="LGJ3" s="37"/>
      <c r="LGK3" s="37"/>
      <c r="LGL3" s="37"/>
      <c r="LGM3" s="37"/>
      <c r="LGN3" s="37"/>
      <c r="LGO3" s="37"/>
      <c r="LGP3" s="37"/>
      <c r="LGQ3" s="37"/>
      <c r="LGR3" s="37"/>
      <c r="LGS3" s="37"/>
      <c r="LGT3" s="37"/>
      <c r="LGU3" s="37"/>
      <c r="LGV3" s="37"/>
      <c r="LGW3" s="37"/>
      <c r="LGX3" s="37"/>
      <c r="LGY3" s="37"/>
      <c r="LGZ3" s="37"/>
      <c r="LHA3" s="37"/>
      <c r="LHB3" s="37"/>
      <c r="LHC3" s="37"/>
      <c r="LHD3" s="37"/>
      <c r="LHE3" s="37"/>
      <c r="LHF3" s="37"/>
      <c r="LHG3" s="37"/>
      <c r="LHH3" s="37"/>
      <c r="LHI3" s="37"/>
      <c r="LHJ3" s="37"/>
      <c r="LHK3" s="37"/>
      <c r="LHL3" s="37"/>
      <c r="LHM3" s="37"/>
      <c r="LHN3" s="37"/>
      <c r="LHO3" s="37"/>
      <c r="LHP3" s="37"/>
      <c r="LHQ3" s="37"/>
      <c r="LHR3" s="37"/>
      <c r="LHS3" s="37"/>
      <c r="LHT3" s="37"/>
      <c r="LHU3" s="37"/>
      <c r="LHV3" s="37"/>
      <c r="LHW3" s="37"/>
      <c r="LHX3" s="37"/>
      <c r="LHY3" s="37"/>
      <c r="LHZ3" s="37"/>
      <c r="LIA3" s="37"/>
      <c r="LIB3" s="37"/>
      <c r="LIC3" s="37"/>
      <c r="LID3" s="37"/>
      <c r="LIE3" s="37"/>
      <c r="LIF3" s="37"/>
      <c r="LIG3" s="37"/>
      <c r="LIH3" s="37"/>
      <c r="LII3" s="37"/>
      <c r="LIJ3" s="37"/>
      <c r="LIK3" s="37"/>
      <c r="LIL3" s="37"/>
      <c r="LIM3" s="37"/>
      <c r="LIN3" s="37"/>
      <c r="LIO3" s="37"/>
      <c r="LIP3" s="37"/>
      <c r="LIQ3" s="37"/>
      <c r="LIR3" s="37"/>
      <c r="LIS3" s="37"/>
      <c r="LIT3" s="37"/>
      <c r="LIU3" s="37"/>
      <c r="LIV3" s="37"/>
      <c r="LIW3" s="37"/>
      <c r="LIX3" s="37"/>
      <c r="LIY3" s="37"/>
      <c r="LIZ3" s="37"/>
      <c r="LJA3" s="37"/>
      <c r="LJB3" s="37"/>
      <c r="LJC3" s="37"/>
      <c r="LJD3" s="37"/>
      <c r="LJE3" s="37"/>
      <c r="LJF3" s="37"/>
      <c r="LJG3" s="37"/>
      <c r="LJH3" s="37"/>
      <c r="LJI3" s="37"/>
      <c r="LJJ3" s="37"/>
      <c r="LJK3" s="37"/>
      <c r="LJL3" s="37"/>
      <c r="LJM3" s="37"/>
      <c r="LJN3" s="37"/>
      <c r="LJO3" s="37"/>
      <c r="LJP3" s="37"/>
      <c r="LJQ3" s="37"/>
      <c r="LJR3" s="37"/>
      <c r="LJS3" s="37"/>
      <c r="LJT3" s="37"/>
      <c r="LJU3" s="37"/>
      <c r="LJV3" s="37"/>
      <c r="LJW3" s="37"/>
      <c r="LJX3" s="37"/>
      <c r="LJY3" s="37"/>
      <c r="LJZ3" s="37"/>
      <c r="LKA3" s="37"/>
      <c r="LKB3" s="37"/>
      <c r="LKC3" s="37"/>
      <c r="LKD3" s="37"/>
      <c r="LKE3" s="37"/>
      <c r="LKF3" s="37"/>
      <c r="LKG3" s="37"/>
      <c r="LKH3" s="37"/>
      <c r="LKI3" s="37"/>
      <c r="LKJ3" s="37"/>
      <c r="LKK3" s="37"/>
      <c r="LKL3" s="37"/>
      <c r="LKM3" s="37"/>
      <c r="LKN3" s="37"/>
      <c r="LKO3" s="37"/>
      <c r="LKP3" s="37"/>
      <c r="LKQ3" s="37"/>
      <c r="LKR3" s="37"/>
      <c r="LKS3" s="37"/>
      <c r="LKT3" s="37"/>
      <c r="LKU3" s="37"/>
      <c r="LKV3" s="37"/>
      <c r="LKW3" s="37"/>
      <c r="LKX3" s="37"/>
      <c r="LKY3" s="37"/>
      <c r="LKZ3" s="37"/>
      <c r="LLA3" s="37"/>
      <c r="LLB3" s="37"/>
      <c r="LLC3" s="37"/>
      <c r="LLD3" s="37"/>
      <c r="LLE3" s="37"/>
      <c r="LLF3" s="37"/>
      <c r="LLG3" s="37"/>
      <c r="LLH3" s="37"/>
      <c r="LLI3" s="37"/>
      <c r="LLJ3" s="37"/>
      <c r="LLK3" s="37"/>
      <c r="LLL3" s="37"/>
      <c r="LLM3" s="37"/>
      <c r="LLN3" s="37"/>
      <c r="LLO3" s="37"/>
      <c r="LLP3" s="37"/>
      <c r="LLQ3" s="37"/>
      <c r="LLR3" s="37"/>
      <c r="LLS3" s="37"/>
      <c r="LLT3" s="37"/>
      <c r="LLU3" s="37"/>
      <c r="LLV3" s="37"/>
      <c r="LLW3" s="37"/>
      <c r="LLX3" s="37"/>
      <c r="LLY3" s="37"/>
      <c r="LLZ3" s="37"/>
      <c r="LMA3" s="37"/>
      <c r="LMB3" s="37"/>
      <c r="LMC3" s="37"/>
      <c r="LMD3" s="37"/>
      <c r="LME3" s="37"/>
      <c r="LMF3" s="37"/>
      <c r="LMG3" s="37"/>
      <c r="LMH3" s="37"/>
      <c r="LMI3" s="37"/>
      <c r="LMJ3" s="37"/>
      <c r="LMK3" s="37"/>
      <c r="LML3" s="37"/>
      <c r="LMM3" s="37"/>
      <c r="LMN3" s="37"/>
      <c r="LMO3" s="37"/>
      <c r="LMP3" s="37"/>
      <c r="LMQ3" s="37"/>
      <c r="LMR3" s="37"/>
      <c r="LMS3" s="37"/>
      <c r="LMT3" s="37"/>
      <c r="LMU3" s="37"/>
      <c r="LMV3" s="37"/>
      <c r="LMW3" s="37"/>
      <c r="LMX3" s="37"/>
      <c r="LMY3" s="37"/>
      <c r="LMZ3" s="37"/>
      <c r="LNA3" s="37"/>
      <c r="LNB3" s="37"/>
      <c r="LNC3" s="37"/>
      <c r="LND3" s="37"/>
      <c r="LNE3" s="37"/>
      <c r="LNF3" s="37"/>
      <c r="LNG3" s="37"/>
      <c r="LNH3" s="37"/>
      <c r="LNI3" s="37"/>
      <c r="LNJ3" s="37"/>
      <c r="LNK3" s="37"/>
      <c r="LNL3" s="37"/>
      <c r="LNM3" s="37"/>
      <c r="LNN3" s="37"/>
      <c r="LNO3" s="37"/>
      <c r="LNP3" s="37"/>
      <c r="LNQ3" s="37"/>
      <c r="LNR3" s="37"/>
      <c r="LNS3" s="37"/>
      <c r="LNT3" s="37"/>
      <c r="LNU3" s="37"/>
      <c r="LNV3" s="37"/>
      <c r="LNW3" s="37"/>
      <c r="LNX3" s="37"/>
      <c r="LNY3" s="37"/>
      <c r="LNZ3" s="37"/>
      <c r="LOA3" s="37"/>
      <c r="LOB3" s="37"/>
      <c r="LOC3" s="37"/>
      <c r="LOD3" s="37"/>
      <c r="LOE3" s="37"/>
      <c r="LOF3" s="37"/>
      <c r="LOG3" s="37"/>
      <c r="LOH3" s="37"/>
      <c r="LOI3" s="37"/>
      <c r="LOJ3" s="37"/>
      <c r="LOK3" s="37"/>
      <c r="LOL3" s="37"/>
      <c r="LOM3" s="37"/>
      <c r="LON3" s="37"/>
      <c r="LOO3" s="37"/>
      <c r="LOP3" s="37"/>
      <c r="LOQ3" s="37"/>
      <c r="LOR3" s="37"/>
      <c r="LOS3" s="37"/>
      <c r="LOT3" s="37"/>
      <c r="LOU3" s="37"/>
      <c r="LOV3" s="37"/>
      <c r="LOW3" s="37"/>
      <c r="LOX3" s="37"/>
      <c r="LOY3" s="37"/>
      <c r="LOZ3" s="37"/>
      <c r="LPA3" s="37"/>
      <c r="LPB3" s="37"/>
      <c r="LPC3" s="37"/>
      <c r="LPD3" s="37"/>
      <c r="LPE3" s="37"/>
      <c r="LPF3" s="37"/>
      <c r="LPG3" s="37"/>
      <c r="LPH3" s="37"/>
      <c r="LPI3" s="37"/>
      <c r="LPJ3" s="37"/>
      <c r="LPK3" s="37"/>
      <c r="LPL3" s="37"/>
      <c r="LPM3" s="37"/>
      <c r="LPN3" s="37"/>
      <c r="LPO3" s="37"/>
      <c r="LPP3" s="37"/>
      <c r="LPQ3" s="37"/>
      <c r="LPR3" s="37"/>
      <c r="LPS3" s="37"/>
      <c r="LPT3" s="37"/>
      <c r="LPU3" s="37"/>
      <c r="LPV3" s="37"/>
      <c r="LPW3" s="37"/>
      <c r="LPX3" s="37"/>
      <c r="LPY3" s="37"/>
      <c r="LPZ3" s="37"/>
      <c r="LQA3" s="37"/>
      <c r="LQB3" s="37"/>
      <c r="LQC3" s="37"/>
      <c r="LQD3" s="37"/>
      <c r="LQE3" s="37"/>
      <c r="LQF3" s="37"/>
      <c r="LQG3" s="37"/>
      <c r="LQH3" s="37"/>
      <c r="LQI3" s="37"/>
      <c r="LQJ3" s="37"/>
      <c r="LQK3" s="37"/>
      <c r="LQL3" s="37"/>
      <c r="LQM3" s="37"/>
      <c r="LQN3" s="37"/>
      <c r="LQO3" s="37"/>
      <c r="LQP3" s="37"/>
      <c r="LQQ3" s="37"/>
      <c r="LQR3" s="37"/>
      <c r="LQS3" s="37"/>
      <c r="LQT3" s="37"/>
      <c r="LQU3" s="37"/>
      <c r="LQV3" s="37"/>
      <c r="LQW3" s="37"/>
      <c r="LQX3" s="37"/>
      <c r="LQY3" s="37"/>
      <c r="LQZ3" s="37"/>
      <c r="LRA3" s="37"/>
      <c r="LRB3" s="37"/>
      <c r="LRC3" s="37"/>
      <c r="LRD3" s="37"/>
      <c r="LRE3" s="37"/>
      <c r="LRF3" s="37"/>
      <c r="LRG3" s="37"/>
      <c r="LRH3" s="37"/>
      <c r="LRI3" s="37"/>
      <c r="LRJ3" s="37"/>
      <c r="LRK3" s="37"/>
      <c r="LRL3" s="37"/>
      <c r="LRM3" s="37"/>
      <c r="LRN3" s="37"/>
      <c r="LRO3" s="37"/>
      <c r="LRP3" s="37"/>
      <c r="LRQ3" s="37"/>
      <c r="LRR3" s="37"/>
      <c r="LRS3" s="37"/>
      <c r="LRT3" s="37"/>
      <c r="LRU3" s="37"/>
      <c r="LRV3" s="37"/>
      <c r="LRW3" s="37"/>
      <c r="LRX3" s="37"/>
      <c r="LRY3" s="37"/>
      <c r="LRZ3" s="37"/>
      <c r="LSA3" s="37"/>
      <c r="LSB3" s="37"/>
      <c r="LSC3" s="37"/>
      <c r="LSD3" s="37"/>
      <c r="LSE3" s="37"/>
      <c r="LSF3" s="37"/>
      <c r="LSG3" s="37"/>
      <c r="LSH3" s="37"/>
      <c r="LSI3" s="37"/>
      <c r="LSJ3" s="37"/>
      <c r="LSK3" s="37"/>
      <c r="LSL3" s="37"/>
      <c r="LSM3" s="37"/>
      <c r="LSN3" s="37"/>
      <c r="LSO3" s="37"/>
      <c r="LSP3" s="37"/>
      <c r="LSQ3" s="37"/>
      <c r="LSR3" s="37"/>
      <c r="LSS3" s="37"/>
      <c r="LST3" s="37"/>
      <c r="LSU3" s="37"/>
      <c r="LSV3" s="37"/>
      <c r="LSW3" s="37"/>
      <c r="LSX3" s="37"/>
      <c r="LSY3" s="37"/>
      <c r="LSZ3" s="37"/>
      <c r="LTA3" s="37"/>
      <c r="LTB3" s="37"/>
      <c r="LTC3" s="37"/>
      <c r="LTD3" s="37"/>
      <c r="LTE3" s="37"/>
      <c r="LTF3" s="37"/>
      <c r="LTG3" s="37"/>
      <c r="LTH3" s="37"/>
      <c r="LTI3" s="37"/>
      <c r="LTJ3" s="37"/>
      <c r="LTK3" s="37"/>
      <c r="LTL3" s="37"/>
      <c r="LTM3" s="37"/>
      <c r="LTN3" s="37"/>
      <c r="LTO3" s="37"/>
      <c r="LTP3" s="37"/>
      <c r="LTQ3" s="37"/>
      <c r="LTR3" s="37"/>
      <c r="LTS3" s="37"/>
      <c r="LTT3" s="37"/>
      <c r="LTU3" s="37"/>
      <c r="LTV3" s="37"/>
      <c r="LTW3" s="37"/>
      <c r="LTX3" s="37"/>
      <c r="LTY3" s="37"/>
      <c r="LTZ3" s="37"/>
      <c r="LUA3" s="37"/>
      <c r="LUB3" s="37"/>
      <c r="LUC3" s="37"/>
      <c r="LUD3" s="37"/>
      <c r="LUE3" s="37"/>
      <c r="LUF3" s="37"/>
      <c r="LUG3" s="37"/>
      <c r="LUH3" s="37"/>
      <c r="LUI3" s="37"/>
      <c r="LUJ3" s="37"/>
      <c r="LUK3" s="37"/>
      <c r="LUL3" s="37"/>
      <c r="LUM3" s="37"/>
      <c r="LUN3" s="37"/>
      <c r="LUO3" s="37"/>
      <c r="LUP3" s="37"/>
      <c r="LUQ3" s="37"/>
      <c r="LUR3" s="37"/>
      <c r="LUS3" s="37"/>
      <c r="LUT3" s="37"/>
      <c r="LUU3" s="37"/>
      <c r="LUV3" s="37"/>
      <c r="LUW3" s="37"/>
      <c r="LUX3" s="37"/>
      <c r="LUY3" s="37"/>
      <c r="LUZ3" s="37"/>
      <c r="LVA3" s="37"/>
      <c r="LVB3" s="37"/>
      <c r="LVC3" s="37"/>
      <c r="LVD3" s="37"/>
      <c r="LVE3" s="37"/>
      <c r="LVF3" s="37"/>
      <c r="LVG3" s="37"/>
      <c r="LVH3" s="37"/>
      <c r="LVI3" s="37"/>
      <c r="LVJ3" s="37"/>
      <c r="LVK3" s="37"/>
      <c r="LVL3" s="37"/>
      <c r="LVM3" s="37"/>
      <c r="LVN3" s="37"/>
      <c r="LVO3" s="37"/>
      <c r="LVP3" s="37"/>
      <c r="LVQ3" s="37"/>
      <c r="LVR3" s="37"/>
      <c r="LVS3" s="37"/>
      <c r="LVT3" s="37"/>
      <c r="LVU3" s="37"/>
      <c r="LVV3" s="37"/>
      <c r="LVW3" s="37"/>
      <c r="LVX3" s="37"/>
      <c r="LVY3" s="37"/>
      <c r="LVZ3" s="37"/>
      <c r="LWA3" s="37"/>
      <c r="LWB3" s="37"/>
      <c r="LWC3" s="37"/>
      <c r="LWD3" s="37"/>
      <c r="LWE3" s="37"/>
      <c r="LWF3" s="37"/>
      <c r="LWG3" s="37"/>
      <c r="LWH3" s="37"/>
      <c r="LWI3" s="37"/>
      <c r="LWJ3" s="37"/>
      <c r="LWK3" s="37"/>
      <c r="LWL3" s="37"/>
      <c r="LWM3" s="37"/>
      <c r="LWN3" s="37"/>
      <c r="LWO3" s="37"/>
      <c r="LWP3" s="37"/>
      <c r="LWQ3" s="37"/>
      <c r="LWR3" s="37"/>
      <c r="LWS3" s="37"/>
      <c r="LWT3" s="37"/>
      <c r="LWU3" s="37"/>
      <c r="LWV3" s="37"/>
      <c r="LWW3" s="37"/>
      <c r="LWX3" s="37"/>
      <c r="LWY3" s="37"/>
      <c r="LWZ3" s="37"/>
      <c r="LXA3" s="37"/>
      <c r="LXB3" s="37"/>
      <c r="LXC3" s="37"/>
      <c r="LXD3" s="37"/>
      <c r="LXE3" s="37"/>
      <c r="LXF3" s="37"/>
      <c r="LXG3" s="37"/>
      <c r="LXH3" s="37"/>
      <c r="LXI3" s="37"/>
      <c r="LXJ3" s="37"/>
      <c r="LXK3" s="37"/>
      <c r="LXL3" s="37"/>
      <c r="LXM3" s="37"/>
      <c r="LXN3" s="37"/>
      <c r="LXO3" s="37"/>
      <c r="LXP3" s="37"/>
      <c r="LXQ3" s="37"/>
      <c r="LXR3" s="37"/>
      <c r="LXS3" s="37"/>
      <c r="LXT3" s="37"/>
      <c r="LXU3" s="37"/>
      <c r="LXV3" s="37"/>
      <c r="LXW3" s="37"/>
      <c r="LXX3" s="37"/>
      <c r="LXY3" s="37"/>
      <c r="LXZ3" s="37"/>
      <c r="LYA3" s="37"/>
      <c r="LYB3" s="37"/>
      <c r="LYC3" s="37"/>
      <c r="LYD3" s="37"/>
      <c r="LYE3" s="37"/>
      <c r="LYF3" s="37"/>
      <c r="LYG3" s="37"/>
      <c r="LYH3" s="37"/>
      <c r="LYI3" s="37"/>
      <c r="LYJ3" s="37"/>
      <c r="LYK3" s="37"/>
      <c r="LYL3" s="37"/>
      <c r="LYM3" s="37"/>
      <c r="LYN3" s="37"/>
      <c r="LYO3" s="37"/>
      <c r="LYP3" s="37"/>
      <c r="LYQ3" s="37"/>
      <c r="LYR3" s="37"/>
      <c r="LYS3" s="37"/>
      <c r="LYT3" s="37"/>
      <c r="LYU3" s="37"/>
      <c r="LYV3" s="37"/>
      <c r="LYW3" s="37"/>
      <c r="LYX3" s="37"/>
      <c r="LYY3" s="37"/>
      <c r="LYZ3" s="37"/>
      <c r="LZA3" s="37"/>
      <c r="LZB3" s="37"/>
      <c r="LZC3" s="37"/>
      <c r="LZD3" s="37"/>
      <c r="LZE3" s="37"/>
      <c r="LZF3" s="37"/>
      <c r="LZG3" s="37"/>
      <c r="LZH3" s="37"/>
      <c r="LZI3" s="37"/>
      <c r="LZJ3" s="37"/>
      <c r="LZK3" s="37"/>
      <c r="LZL3" s="37"/>
      <c r="LZM3" s="37"/>
      <c r="LZN3" s="37"/>
      <c r="LZO3" s="37"/>
      <c r="LZP3" s="37"/>
      <c r="LZQ3" s="37"/>
      <c r="LZR3" s="37"/>
      <c r="LZS3" s="37"/>
      <c r="LZT3" s="37"/>
      <c r="LZU3" s="37"/>
      <c r="LZV3" s="37"/>
      <c r="LZW3" s="37"/>
      <c r="LZX3" s="37"/>
      <c r="LZY3" s="37"/>
      <c r="LZZ3" s="37"/>
      <c r="MAA3" s="37"/>
      <c r="MAB3" s="37"/>
      <c r="MAC3" s="37"/>
      <c r="MAD3" s="37"/>
      <c r="MAE3" s="37"/>
      <c r="MAF3" s="37"/>
      <c r="MAG3" s="37"/>
      <c r="MAH3" s="37"/>
      <c r="MAI3" s="37"/>
      <c r="MAJ3" s="37"/>
      <c r="MAK3" s="37"/>
      <c r="MAL3" s="37"/>
      <c r="MAM3" s="37"/>
      <c r="MAN3" s="37"/>
      <c r="MAO3" s="37"/>
      <c r="MAP3" s="37"/>
      <c r="MAQ3" s="37"/>
      <c r="MAR3" s="37"/>
      <c r="MAS3" s="37"/>
      <c r="MAT3" s="37"/>
      <c r="MAU3" s="37"/>
      <c r="MAV3" s="37"/>
      <c r="MAW3" s="37"/>
      <c r="MAX3" s="37"/>
      <c r="MAY3" s="37"/>
      <c r="MAZ3" s="37"/>
      <c r="MBA3" s="37"/>
      <c r="MBB3" s="37"/>
      <c r="MBC3" s="37"/>
      <c r="MBD3" s="37"/>
      <c r="MBE3" s="37"/>
      <c r="MBF3" s="37"/>
      <c r="MBG3" s="37"/>
      <c r="MBH3" s="37"/>
      <c r="MBI3" s="37"/>
      <c r="MBJ3" s="37"/>
      <c r="MBK3" s="37"/>
      <c r="MBL3" s="37"/>
      <c r="MBM3" s="37"/>
      <c r="MBN3" s="37"/>
      <c r="MBO3" s="37"/>
      <c r="MBP3" s="37"/>
      <c r="MBQ3" s="37"/>
      <c r="MBR3" s="37"/>
      <c r="MBS3" s="37"/>
      <c r="MBT3" s="37"/>
      <c r="MBU3" s="37"/>
      <c r="MBV3" s="37"/>
      <c r="MBW3" s="37"/>
      <c r="MBX3" s="37"/>
      <c r="MBY3" s="37"/>
      <c r="MBZ3" s="37"/>
      <c r="MCA3" s="37"/>
      <c r="MCB3" s="37"/>
      <c r="MCC3" s="37"/>
      <c r="MCD3" s="37"/>
      <c r="MCE3" s="37"/>
      <c r="MCF3" s="37"/>
      <c r="MCG3" s="37"/>
      <c r="MCH3" s="37"/>
      <c r="MCI3" s="37"/>
      <c r="MCJ3" s="37"/>
      <c r="MCK3" s="37"/>
      <c r="MCL3" s="37"/>
      <c r="MCM3" s="37"/>
      <c r="MCN3" s="37"/>
      <c r="MCO3" s="37"/>
      <c r="MCP3" s="37"/>
      <c r="MCQ3" s="37"/>
      <c r="MCR3" s="37"/>
      <c r="MCS3" s="37"/>
      <c r="MCT3" s="37"/>
      <c r="MCU3" s="37"/>
      <c r="MCV3" s="37"/>
      <c r="MCW3" s="37"/>
      <c r="MCX3" s="37"/>
      <c r="MCY3" s="37"/>
      <c r="MCZ3" s="37"/>
      <c r="MDA3" s="37"/>
      <c r="MDB3" s="37"/>
      <c r="MDC3" s="37"/>
      <c r="MDD3" s="37"/>
      <c r="MDE3" s="37"/>
      <c r="MDF3" s="37"/>
      <c r="MDG3" s="37"/>
      <c r="MDH3" s="37"/>
      <c r="MDI3" s="37"/>
      <c r="MDJ3" s="37"/>
      <c r="MDK3" s="37"/>
      <c r="MDL3" s="37"/>
      <c r="MDM3" s="37"/>
      <c r="MDN3" s="37"/>
      <c r="MDO3" s="37"/>
      <c r="MDP3" s="37"/>
      <c r="MDQ3" s="37"/>
      <c r="MDR3" s="37"/>
      <c r="MDS3" s="37"/>
      <c r="MDT3" s="37"/>
      <c r="MDU3" s="37"/>
      <c r="MDV3" s="37"/>
      <c r="MDW3" s="37"/>
      <c r="MDX3" s="37"/>
      <c r="MDY3" s="37"/>
      <c r="MDZ3" s="37"/>
      <c r="MEA3" s="37"/>
      <c r="MEB3" s="37"/>
      <c r="MEC3" s="37"/>
      <c r="MED3" s="37"/>
      <c r="MEE3" s="37"/>
      <c r="MEF3" s="37"/>
      <c r="MEG3" s="37"/>
      <c r="MEH3" s="37"/>
      <c r="MEI3" s="37"/>
      <c r="MEJ3" s="37"/>
      <c r="MEK3" s="37"/>
      <c r="MEL3" s="37"/>
      <c r="MEM3" s="37"/>
      <c r="MEN3" s="37"/>
      <c r="MEO3" s="37"/>
      <c r="MEP3" s="37"/>
      <c r="MEQ3" s="37"/>
      <c r="MER3" s="37"/>
      <c r="MES3" s="37"/>
      <c r="MET3" s="37"/>
      <c r="MEU3" s="37"/>
      <c r="MEV3" s="37"/>
      <c r="MEW3" s="37"/>
      <c r="MEX3" s="37"/>
      <c r="MEY3" s="37"/>
      <c r="MEZ3" s="37"/>
      <c r="MFA3" s="37"/>
      <c r="MFB3" s="37"/>
      <c r="MFC3" s="37"/>
      <c r="MFD3" s="37"/>
      <c r="MFE3" s="37"/>
      <c r="MFF3" s="37"/>
      <c r="MFG3" s="37"/>
      <c r="MFH3" s="37"/>
      <c r="MFI3" s="37"/>
      <c r="MFJ3" s="37"/>
      <c r="MFK3" s="37"/>
      <c r="MFL3" s="37"/>
      <c r="MFM3" s="37"/>
      <c r="MFN3" s="37"/>
      <c r="MFO3" s="37"/>
      <c r="MFP3" s="37"/>
      <c r="MFQ3" s="37"/>
      <c r="MFR3" s="37"/>
      <c r="MFS3" s="37"/>
      <c r="MFT3" s="37"/>
      <c r="MFU3" s="37"/>
      <c r="MFV3" s="37"/>
      <c r="MFW3" s="37"/>
      <c r="MFX3" s="37"/>
      <c r="MFY3" s="37"/>
      <c r="MFZ3" s="37"/>
      <c r="MGA3" s="37"/>
      <c r="MGB3" s="37"/>
      <c r="MGC3" s="37"/>
      <c r="MGD3" s="37"/>
      <c r="MGE3" s="37"/>
      <c r="MGF3" s="37"/>
      <c r="MGG3" s="37"/>
      <c r="MGH3" s="37"/>
      <c r="MGI3" s="37"/>
      <c r="MGJ3" s="37"/>
      <c r="MGK3" s="37"/>
      <c r="MGL3" s="37"/>
      <c r="MGM3" s="37"/>
      <c r="MGN3" s="37"/>
      <c r="MGO3" s="37"/>
      <c r="MGP3" s="37"/>
      <c r="MGQ3" s="37"/>
      <c r="MGR3" s="37"/>
      <c r="MGS3" s="37"/>
      <c r="MGT3" s="37"/>
      <c r="MGU3" s="37"/>
      <c r="MGV3" s="37"/>
      <c r="MGW3" s="37"/>
      <c r="MGX3" s="37"/>
      <c r="MGY3" s="37"/>
      <c r="MGZ3" s="37"/>
      <c r="MHA3" s="37"/>
      <c r="MHB3" s="37"/>
      <c r="MHC3" s="37"/>
      <c r="MHD3" s="37"/>
      <c r="MHE3" s="37"/>
      <c r="MHF3" s="37"/>
      <c r="MHG3" s="37"/>
      <c r="MHH3" s="37"/>
      <c r="MHI3" s="37"/>
      <c r="MHJ3" s="37"/>
      <c r="MHK3" s="37"/>
      <c r="MHL3" s="37"/>
      <c r="MHM3" s="37"/>
      <c r="MHN3" s="37"/>
      <c r="MHO3" s="37"/>
      <c r="MHP3" s="37"/>
      <c r="MHQ3" s="37"/>
      <c r="MHR3" s="37"/>
      <c r="MHS3" s="37"/>
      <c r="MHT3" s="37"/>
      <c r="MHU3" s="37"/>
      <c r="MHV3" s="37"/>
      <c r="MHW3" s="37"/>
      <c r="MHX3" s="37"/>
      <c r="MHY3" s="37"/>
      <c r="MHZ3" s="37"/>
      <c r="MIA3" s="37"/>
      <c r="MIB3" s="37"/>
      <c r="MIC3" s="37"/>
      <c r="MID3" s="37"/>
      <c r="MIE3" s="37"/>
      <c r="MIF3" s="37"/>
      <c r="MIG3" s="37"/>
      <c r="MIH3" s="37"/>
      <c r="MII3" s="37"/>
      <c r="MIJ3" s="37"/>
      <c r="MIK3" s="37"/>
      <c r="MIL3" s="37"/>
      <c r="MIM3" s="37"/>
      <c r="MIN3" s="37"/>
      <c r="MIO3" s="37"/>
      <c r="MIP3" s="37"/>
      <c r="MIQ3" s="37"/>
      <c r="MIR3" s="37"/>
      <c r="MIS3" s="37"/>
      <c r="MIT3" s="37"/>
      <c r="MIU3" s="37"/>
      <c r="MIV3" s="37"/>
      <c r="MIW3" s="37"/>
      <c r="MIX3" s="37"/>
      <c r="MIY3" s="37"/>
      <c r="MIZ3" s="37"/>
      <c r="MJA3" s="37"/>
      <c r="MJB3" s="37"/>
      <c r="MJC3" s="37"/>
      <c r="MJD3" s="37"/>
      <c r="MJE3" s="37"/>
      <c r="MJF3" s="37"/>
      <c r="MJG3" s="37"/>
      <c r="MJH3" s="37"/>
      <c r="MJI3" s="37"/>
      <c r="MJJ3" s="37"/>
      <c r="MJK3" s="37"/>
      <c r="MJL3" s="37"/>
      <c r="MJM3" s="37"/>
      <c r="MJN3" s="37"/>
      <c r="MJO3" s="37"/>
      <c r="MJP3" s="37"/>
      <c r="MJQ3" s="37"/>
      <c r="MJR3" s="37"/>
      <c r="MJS3" s="37"/>
      <c r="MJT3" s="37"/>
      <c r="MJU3" s="37"/>
      <c r="MJV3" s="37"/>
      <c r="MJW3" s="37"/>
      <c r="MJX3" s="37"/>
      <c r="MJY3" s="37"/>
      <c r="MJZ3" s="37"/>
      <c r="MKA3" s="37"/>
      <c r="MKB3" s="37"/>
      <c r="MKC3" s="37"/>
      <c r="MKD3" s="37"/>
      <c r="MKE3" s="37"/>
      <c r="MKF3" s="37"/>
      <c r="MKG3" s="37"/>
      <c r="MKH3" s="37"/>
      <c r="MKI3" s="37"/>
      <c r="MKJ3" s="37"/>
      <c r="MKK3" s="37"/>
      <c r="MKL3" s="37"/>
      <c r="MKM3" s="37"/>
      <c r="MKN3" s="37"/>
      <c r="MKO3" s="37"/>
      <c r="MKP3" s="37"/>
      <c r="MKQ3" s="37"/>
      <c r="MKR3" s="37"/>
      <c r="MKS3" s="37"/>
      <c r="MKT3" s="37"/>
      <c r="MKU3" s="37"/>
      <c r="MKV3" s="37"/>
      <c r="MKW3" s="37"/>
      <c r="MKX3" s="37"/>
      <c r="MKY3" s="37"/>
      <c r="MKZ3" s="37"/>
      <c r="MLA3" s="37"/>
      <c r="MLB3" s="37"/>
      <c r="MLC3" s="37"/>
      <c r="MLD3" s="37"/>
      <c r="MLE3" s="37"/>
      <c r="MLF3" s="37"/>
      <c r="MLG3" s="37"/>
      <c r="MLH3" s="37"/>
      <c r="MLI3" s="37"/>
      <c r="MLJ3" s="37"/>
      <c r="MLK3" s="37"/>
      <c r="MLL3" s="37"/>
      <c r="MLM3" s="37"/>
      <c r="MLN3" s="37"/>
      <c r="MLO3" s="37"/>
      <c r="MLP3" s="37"/>
      <c r="MLQ3" s="37"/>
      <c r="MLR3" s="37"/>
      <c r="MLS3" s="37"/>
      <c r="MLT3" s="37"/>
      <c r="MLU3" s="37"/>
      <c r="MLV3" s="37"/>
      <c r="MLW3" s="37"/>
      <c r="MLX3" s="37"/>
      <c r="MLY3" s="37"/>
      <c r="MLZ3" s="37"/>
      <c r="MMA3" s="37"/>
      <c r="MMB3" s="37"/>
      <c r="MMC3" s="37"/>
      <c r="MMD3" s="37"/>
      <c r="MME3" s="37"/>
      <c r="MMF3" s="37"/>
      <c r="MMG3" s="37"/>
      <c r="MMH3" s="37"/>
      <c r="MMI3" s="37"/>
      <c r="MMJ3" s="37"/>
      <c r="MMK3" s="37"/>
      <c r="MML3" s="37"/>
      <c r="MMM3" s="37"/>
      <c r="MMN3" s="37"/>
      <c r="MMO3" s="37"/>
      <c r="MMP3" s="37"/>
      <c r="MMQ3" s="37"/>
      <c r="MMR3" s="37"/>
      <c r="MMS3" s="37"/>
      <c r="MMT3" s="37"/>
      <c r="MMU3" s="37"/>
      <c r="MMV3" s="37"/>
      <c r="MMW3" s="37"/>
      <c r="MMX3" s="37"/>
      <c r="MMY3" s="37"/>
      <c r="MMZ3" s="37"/>
      <c r="MNA3" s="37"/>
      <c r="MNB3" s="37"/>
      <c r="MNC3" s="37"/>
      <c r="MND3" s="37"/>
      <c r="MNE3" s="37"/>
      <c r="MNF3" s="37"/>
      <c r="MNG3" s="37"/>
      <c r="MNH3" s="37"/>
      <c r="MNI3" s="37"/>
      <c r="MNJ3" s="37"/>
      <c r="MNK3" s="37"/>
      <c r="MNL3" s="37"/>
      <c r="MNM3" s="37"/>
      <c r="MNN3" s="37"/>
      <c r="MNO3" s="37"/>
      <c r="MNP3" s="37"/>
      <c r="MNQ3" s="37"/>
      <c r="MNR3" s="37"/>
      <c r="MNS3" s="37"/>
      <c r="MNT3" s="37"/>
      <c r="MNU3" s="37"/>
      <c r="MNV3" s="37"/>
      <c r="MNW3" s="37"/>
      <c r="MNX3" s="37"/>
      <c r="MNY3" s="37"/>
      <c r="MNZ3" s="37"/>
      <c r="MOA3" s="37"/>
      <c r="MOB3" s="37"/>
      <c r="MOC3" s="37"/>
      <c r="MOD3" s="37"/>
      <c r="MOE3" s="37"/>
      <c r="MOF3" s="37"/>
      <c r="MOG3" s="37"/>
      <c r="MOH3" s="37"/>
      <c r="MOI3" s="37"/>
      <c r="MOJ3" s="37"/>
      <c r="MOK3" s="37"/>
      <c r="MOL3" s="37"/>
      <c r="MOM3" s="37"/>
      <c r="MON3" s="37"/>
      <c r="MOO3" s="37"/>
      <c r="MOP3" s="37"/>
      <c r="MOQ3" s="37"/>
      <c r="MOR3" s="37"/>
      <c r="MOS3" s="37"/>
      <c r="MOT3" s="37"/>
      <c r="MOU3" s="37"/>
      <c r="MOV3" s="37"/>
      <c r="MOW3" s="37"/>
      <c r="MOX3" s="37"/>
      <c r="MOY3" s="37"/>
      <c r="MOZ3" s="37"/>
      <c r="MPA3" s="37"/>
      <c r="MPB3" s="37"/>
      <c r="MPC3" s="37"/>
      <c r="MPD3" s="37"/>
      <c r="MPE3" s="37"/>
      <c r="MPF3" s="37"/>
      <c r="MPG3" s="37"/>
      <c r="MPH3" s="37"/>
      <c r="MPI3" s="37"/>
      <c r="MPJ3" s="37"/>
      <c r="MPK3" s="37"/>
      <c r="MPL3" s="37"/>
      <c r="MPM3" s="37"/>
      <c r="MPN3" s="37"/>
      <c r="MPO3" s="37"/>
      <c r="MPP3" s="37"/>
      <c r="MPQ3" s="37"/>
      <c r="MPR3" s="37"/>
      <c r="MPS3" s="37"/>
      <c r="MPT3" s="37"/>
      <c r="MPU3" s="37"/>
      <c r="MPV3" s="37"/>
      <c r="MPW3" s="37"/>
      <c r="MPX3" s="37"/>
      <c r="MPY3" s="37"/>
      <c r="MPZ3" s="37"/>
      <c r="MQA3" s="37"/>
      <c r="MQB3" s="37"/>
      <c r="MQC3" s="37"/>
      <c r="MQD3" s="37"/>
      <c r="MQE3" s="37"/>
      <c r="MQF3" s="37"/>
      <c r="MQG3" s="37"/>
      <c r="MQH3" s="37"/>
      <c r="MQI3" s="37"/>
      <c r="MQJ3" s="37"/>
      <c r="MQK3" s="37"/>
      <c r="MQL3" s="37"/>
      <c r="MQM3" s="37"/>
      <c r="MQN3" s="37"/>
      <c r="MQO3" s="37"/>
      <c r="MQP3" s="37"/>
      <c r="MQQ3" s="37"/>
      <c r="MQR3" s="37"/>
      <c r="MQS3" s="37"/>
      <c r="MQT3" s="37"/>
      <c r="MQU3" s="37"/>
      <c r="MQV3" s="37"/>
      <c r="MQW3" s="37"/>
      <c r="MQX3" s="37"/>
      <c r="MQY3" s="37"/>
      <c r="MQZ3" s="37"/>
      <c r="MRA3" s="37"/>
      <c r="MRB3" s="37"/>
      <c r="MRC3" s="37"/>
      <c r="MRD3" s="37"/>
      <c r="MRE3" s="37"/>
      <c r="MRF3" s="37"/>
      <c r="MRG3" s="37"/>
      <c r="MRH3" s="37"/>
      <c r="MRI3" s="37"/>
      <c r="MRJ3" s="37"/>
      <c r="MRK3" s="37"/>
      <c r="MRL3" s="37"/>
      <c r="MRM3" s="37"/>
      <c r="MRN3" s="37"/>
      <c r="MRO3" s="37"/>
      <c r="MRP3" s="37"/>
      <c r="MRQ3" s="37"/>
      <c r="MRR3" s="37"/>
      <c r="MRS3" s="37"/>
      <c r="MRT3" s="37"/>
      <c r="MRU3" s="37"/>
      <c r="MRV3" s="37"/>
      <c r="MRW3" s="37"/>
      <c r="MRX3" s="37"/>
      <c r="MRY3" s="37"/>
      <c r="MRZ3" s="37"/>
      <c r="MSA3" s="37"/>
      <c r="MSB3" s="37"/>
      <c r="MSC3" s="37"/>
      <c r="MSD3" s="37"/>
      <c r="MSE3" s="37"/>
      <c r="MSF3" s="37"/>
      <c r="MSG3" s="37"/>
      <c r="MSH3" s="37"/>
      <c r="MSI3" s="37"/>
      <c r="MSJ3" s="37"/>
      <c r="MSK3" s="37"/>
      <c r="MSL3" s="37"/>
      <c r="MSM3" s="37"/>
      <c r="MSN3" s="37"/>
      <c r="MSO3" s="37"/>
      <c r="MSP3" s="37"/>
      <c r="MSQ3" s="37"/>
      <c r="MSR3" s="37"/>
      <c r="MSS3" s="37"/>
      <c r="MST3" s="37"/>
      <c r="MSU3" s="37"/>
      <c r="MSV3" s="37"/>
      <c r="MSW3" s="37"/>
      <c r="MSX3" s="37"/>
      <c r="MSY3" s="37"/>
      <c r="MSZ3" s="37"/>
      <c r="MTA3" s="37"/>
      <c r="MTB3" s="37"/>
      <c r="MTC3" s="37"/>
      <c r="MTD3" s="37"/>
      <c r="MTE3" s="37"/>
      <c r="MTF3" s="37"/>
      <c r="MTG3" s="37"/>
      <c r="MTH3" s="37"/>
      <c r="MTI3" s="37"/>
      <c r="MTJ3" s="37"/>
      <c r="MTK3" s="37"/>
      <c r="MTL3" s="37"/>
      <c r="MTM3" s="37"/>
      <c r="MTN3" s="37"/>
      <c r="MTO3" s="37"/>
      <c r="MTP3" s="37"/>
      <c r="MTQ3" s="37"/>
      <c r="MTR3" s="37"/>
      <c r="MTS3" s="37"/>
      <c r="MTT3" s="37"/>
      <c r="MTU3" s="37"/>
      <c r="MTV3" s="37"/>
      <c r="MTW3" s="37"/>
      <c r="MTX3" s="37"/>
      <c r="MTY3" s="37"/>
      <c r="MTZ3" s="37"/>
      <c r="MUA3" s="37"/>
      <c r="MUB3" s="37"/>
      <c r="MUC3" s="37"/>
      <c r="MUD3" s="37"/>
      <c r="MUE3" s="37"/>
      <c r="MUF3" s="37"/>
      <c r="MUG3" s="37"/>
      <c r="MUH3" s="37"/>
      <c r="MUI3" s="37"/>
      <c r="MUJ3" s="37"/>
      <c r="MUK3" s="37"/>
      <c r="MUL3" s="37"/>
      <c r="MUM3" s="37"/>
      <c r="MUN3" s="37"/>
      <c r="MUO3" s="37"/>
      <c r="MUP3" s="37"/>
      <c r="MUQ3" s="37"/>
      <c r="MUR3" s="37"/>
      <c r="MUS3" s="37"/>
      <c r="MUT3" s="37"/>
      <c r="MUU3" s="37"/>
      <c r="MUV3" s="37"/>
      <c r="MUW3" s="37"/>
      <c r="MUX3" s="37"/>
      <c r="MUY3" s="37"/>
      <c r="MUZ3" s="37"/>
      <c r="MVA3" s="37"/>
      <c r="MVB3" s="37"/>
      <c r="MVC3" s="37"/>
      <c r="MVD3" s="37"/>
      <c r="MVE3" s="37"/>
      <c r="MVF3" s="37"/>
      <c r="MVG3" s="37"/>
      <c r="MVH3" s="37"/>
      <c r="MVI3" s="37"/>
      <c r="MVJ3" s="37"/>
      <c r="MVK3" s="37"/>
      <c r="MVL3" s="37"/>
      <c r="MVM3" s="37"/>
      <c r="MVN3" s="37"/>
      <c r="MVO3" s="37"/>
      <c r="MVP3" s="37"/>
      <c r="MVQ3" s="37"/>
      <c r="MVR3" s="37"/>
      <c r="MVS3" s="37"/>
      <c r="MVT3" s="37"/>
      <c r="MVU3" s="37"/>
      <c r="MVV3" s="37"/>
      <c r="MVW3" s="37"/>
      <c r="MVX3" s="37"/>
      <c r="MVY3" s="37"/>
      <c r="MVZ3" s="37"/>
      <c r="MWA3" s="37"/>
      <c r="MWB3" s="37"/>
      <c r="MWC3" s="37"/>
      <c r="MWD3" s="37"/>
      <c r="MWE3" s="37"/>
      <c r="MWF3" s="37"/>
      <c r="MWG3" s="37"/>
      <c r="MWH3" s="37"/>
      <c r="MWI3" s="37"/>
      <c r="MWJ3" s="37"/>
      <c r="MWK3" s="37"/>
      <c r="MWL3" s="37"/>
      <c r="MWM3" s="37"/>
      <c r="MWN3" s="37"/>
      <c r="MWO3" s="37"/>
      <c r="MWP3" s="37"/>
      <c r="MWQ3" s="37"/>
      <c r="MWR3" s="37"/>
      <c r="MWS3" s="37"/>
      <c r="MWT3" s="37"/>
      <c r="MWU3" s="37"/>
      <c r="MWV3" s="37"/>
      <c r="MWW3" s="37"/>
      <c r="MWX3" s="37"/>
      <c r="MWY3" s="37"/>
      <c r="MWZ3" s="37"/>
      <c r="MXA3" s="37"/>
      <c r="MXB3" s="37"/>
      <c r="MXC3" s="37"/>
      <c r="MXD3" s="37"/>
      <c r="MXE3" s="37"/>
      <c r="MXF3" s="37"/>
      <c r="MXG3" s="37"/>
      <c r="MXH3" s="37"/>
      <c r="MXI3" s="37"/>
      <c r="MXJ3" s="37"/>
      <c r="MXK3" s="37"/>
      <c r="MXL3" s="37"/>
      <c r="MXM3" s="37"/>
      <c r="MXN3" s="37"/>
      <c r="MXO3" s="37"/>
      <c r="MXP3" s="37"/>
      <c r="MXQ3" s="37"/>
      <c r="MXR3" s="37"/>
      <c r="MXS3" s="37"/>
      <c r="MXT3" s="37"/>
      <c r="MXU3" s="37"/>
      <c r="MXV3" s="37"/>
      <c r="MXW3" s="37"/>
      <c r="MXX3" s="37"/>
      <c r="MXY3" s="37"/>
      <c r="MXZ3" s="37"/>
      <c r="MYA3" s="37"/>
      <c r="MYB3" s="37"/>
      <c r="MYC3" s="37"/>
      <c r="MYD3" s="37"/>
      <c r="MYE3" s="37"/>
      <c r="MYF3" s="37"/>
      <c r="MYG3" s="37"/>
      <c r="MYH3" s="37"/>
      <c r="MYI3" s="37"/>
      <c r="MYJ3" s="37"/>
      <c r="MYK3" s="37"/>
      <c r="MYL3" s="37"/>
      <c r="MYM3" s="37"/>
      <c r="MYN3" s="37"/>
      <c r="MYO3" s="37"/>
      <c r="MYP3" s="37"/>
      <c r="MYQ3" s="37"/>
      <c r="MYR3" s="37"/>
      <c r="MYS3" s="37"/>
      <c r="MYT3" s="37"/>
      <c r="MYU3" s="37"/>
      <c r="MYV3" s="37"/>
      <c r="MYW3" s="37"/>
      <c r="MYX3" s="37"/>
      <c r="MYY3" s="37"/>
      <c r="MYZ3" s="37"/>
      <c r="MZA3" s="37"/>
      <c r="MZB3" s="37"/>
      <c r="MZC3" s="37"/>
      <c r="MZD3" s="37"/>
      <c r="MZE3" s="37"/>
      <c r="MZF3" s="37"/>
      <c r="MZG3" s="37"/>
      <c r="MZH3" s="37"/>
      <c r="MZI3" s="37"/>
      <c r="MZJ3" s="37"/>
      <c r="MZK3" s="37"/>
      <c r="MZL3" s="37"/>
      <c r="MZM3" s="37"/>
      <c r="MZN3" s="37"/>
      <c r="MZO3" s="37"/>
      <c r="MZP3" s="37"/>
      <c r="MZQ3" s="37"/>
      <c r="MZR3" s="37"/>
      <c r="MZS3" s="37"/>
      <c r="MZT3" s="37"/>
      <c r="MZU3" s="37"/>
      <c r="MZV3" s="37"/>
      <c r="MZW3" s="37"/>
      <c r="MZX3" s="37"/>
      <c r="MZY3" s="37"/>
      <c r="MZZ3" s="37"/>
      <c r="NAA3" s="37"/>
      <c r="NAB3" s="37"/>
      <c r="NAC3" s="37"/>
      <c r="NAD3" s="37"/>
      <c r="NAE3" s="37"/>
      <c r="NAF3" s="37"/>
      <c r="NAG3" s="37"/>
      <c r="NAH3" s="37"/>
      <c r="NAI3" s="37"/>
      <c r="NAJ3" s="37"/>
      <c r="NAK3" s="37"/>
      <c r="NAL3" s="37"/>
      <c r="NAM3" s="37"/>
      <c r="NAN3" s="37"/>
      <c r="NAO3" s="37"/>
      <c r="NAP3" s="37"/>
      <c r="NAQ3" s="37"/>
      <c r="NAR3" s="37"/>
      <c r="NAS3" s="37"/>
      <c r="NAT3" s="37"/>
      <c r="NAU3" s="37"/>
      <c r="NAV3" s="37"/>
      <c r="NAW3" s="37"/>
      <c r="NAX3" s="37"/>
      <c r="NAY3" s="37"/>
      <c r="NAZ3" s="37"/>
      <c r="NBA3" s="37"/>
      <c r="NBB3" s="37"/>
      <c r="NBC3" s="37"/>
      <c r="NBD3" s="37"/>
      <c r="NBE3" s="37"/>
      <c r="NBF3" s="37"/>
      <c r="NBG3" s="37"/>
      <c r="NBH3" s="37"/>
      <c r="NBI3" s="37"/>
      <c r="NBJ3" s="37"/>
      <c r="NBK3" s="37"/>
      <c r="NBL3" s="37"/>
      <c r="NBM3" s="37"/>
      <c r="NBN3" s="37"/>
      <c r="NBO3" s="37"/>
      <c r="NBP3" s="37"/>
      <c r="NBQ3" s="37"/>
      <c r="NBR3" s="37"/>
      <c r="NBS3" s="37"/>
      <c r="NBT3" s="37"/>
      <c r="NBU3" s="37"/>
      <c r="NBV3" s="37"/>
      <c r="NBW3" s="37"/>
      <c r="NBX3" s="37"/>
      <c r="NBY3" s="37"/>
      <c r="NBZ3" s="37"/>
      <c r="NCA3" s="37"/>
      <c r="NCB3" s="37"/>
      <c r="NCC3" s="37"/>
      <c r="NCD3" s="37"/>
      <c r="NCE3" s="37"/>
      <c r="NCF3" s="37"/>
      <c r="NCG3" s="37"/>
      <c r="NCH3" s="37"/>
      <c r="NCI3" s="37"/>
      <c r="NCJ3" s="37"/>
      <c r="NCK3" s="37"/>
      <c r="NCL3" s="37"/>
      <c r="NCM3" s="37"/>
      <c r="NCN3" s="37"/>
      <c r="NCO3" s="37"/>
      <c r="NCP3" s="37"/>
      <c r="NCQ3" s="37"/>
      <c r="NCR3" s="37"/>
      <c r="NCS3" s="37"/>
      <c r="NCT3" s="37"/>
      <c r="NCU3" s="37"/>
      <c r="NCV3" s="37"/>
      <c r="NCW3" s="37"/>
      <c r="NCX3" s="37"/>
      <c r="NCY3" s="37"/>
      <c r="NCZ3" s="37"/>
      <c r="NDA3" s="37"/>
      <c r="NDB3" s="37"/>
      <c r="NDC3" s="37"/>
      <c r="NDD3" s="37"/>
      <c r="NDE3" s="37"/>
      <c r="NDF3" s="37"/>
      <c r="NDG3" s="37"/>
      <c r="NDH3" s="37"/>
      <c r="NDI3" s="37"/>
      <c r="NDJ3" s="37"/>
      <c r="NDK3" s="37"/>
      <c r="NDL3" s="37"/>
      <c r="NDM3" s="37"/>
      <c r="NDN3" s="37"/>
      <c r="NDO3" s="37"/>
      <c r="NDP3" s="37"/>
      <c r="NDQ3" s="37"/>
      <c r="NDR3" s="37"/>
      <c r="NDS3" s="37"/>
      <c r="NDT3" s="37"/>
      <c r="NDU3" s="37"/>
      <c r="NDV3" s="37"/>
      <c r="NDW3" s="37"/>
      <c r="NDX3" s="37"/>
      <c r="NDY3" s="37"/>
      <c r="NDZ3" s="37"/>
      <c r="NEA3" s="37"/>
      <c r="NEB3" s="37"/>
      <c r="NEC3" s="37"/>
      <c r="NED3" s="37"/>
      <c r="NEE3" s="37"/>
      <c r="NEF3" s="37"/>
      <c r="NEG3" s="37"/>
      <c r="NEH3" s="37"/>
      <c r="NEI3" s="37"/>
      <c r="NEJ3" s="37"/>
      <c r="NEK3" s="37"/>
      <c r="NEL3" s="37"/>
      <c r="NEM3" s="37"/>
      <c r="NEN3" s="37"/>
      <c r="NEO3" s="37"/>
      <c r="NEP3" s="37"/>
      <c r="NEQ3" s="37"/>
      <c r="NER3" s="37"/>
      <c r="NES3" s="37"/>
      <c r="NET3" s="37"/>
      <c r="NEU3" s="37"/>
      <c r="NEV3" s="37"/>
      <c r="NEW3" s="37"/>
      <c r="NEX3" s="37"/>
      <c r="NEY3" s="37"/>
      <c r="NEZ3" s="37"/>
      <c r="NFA3" s="37"/>
      <c r="NFB3" s="37"/>
      <c r="NFC3" s="37"/>
      <c r="NFD3" s="37"/>
      <c r="NFE3" s="37"/>
      <c r="NFF3" s="37"/>
      <c r="NFG3" s="37"/>
      <c r="NFH3" s="37"/>
      <c r="NFI3" s="37"/>
      <c r="NFJ3" s="37"/>
      <c r="NFK3" s="37"/>
      <c r="NFL3" s="37"/>
      <c r="NFM3" s="37"/>
      <c r="NFN3" s="37"/>
      <c r="NFO3" s="37"/>
      <c r="NFP3" s="37"/>
      <c r="NFQ3" s="37"/>
      <c r="NFR3" s="37"/>
      <c r="NFS3" s="37"/>
      <c r="NFT3" s="37"/>
      <c r="NFU3" s="37"/>
      <c r="NFV3" s="37"/>
      <c r="NFW3" s="37"/>
      <c r="NFX3" s="37"/>
      <c r="NFY3" s="37"/>
      <c r="NFZ3" s="37"/>
      <c r="NGA3" s="37"/>
      <c r="NGB3" s="37"/>
      <c r="NGC3" s="37"/>
      <c r="NGD3" s="37"/>
      <c r="NGE3" s="37"/>
      <c r="NGF3" s="37"/>
      <c r="NGG3" s="37"/>
      <c r="NGH3" s="37"/>
      <c r="NGI3" s="37"/>
      <c r="NGJ3" s="37"/>
      <c r="NGK3" s="37"/>
      <c r="NGL3" s="37"/>
      <c r="NGM3" s="37"/>
      <c r="NGN3" s="37"/>
      <c r="NGO3" s="37"/>
      <c r="NGP3" s="37"/>
      <c r="NGQ3" s="37"/>
      <c r="NGR3" s="37"/>
      <c r="NGS3" s="37"/>
      <c r="NGT3" s="37"/>
      <c r="NGU3" s="37"/>
      <c r="NGV3" s="37"/>
      <c r="NGW3" s="37"/>
      <c r="NGX3" s="37"/>
      <c r="NGY3" s="37"/>
      <c r="NGZ3" s="37"/>
      <c r="NHA3" s="37"/>
      <c r="NHB3" s="37"/>
      <c r="NHC3" s="37"/>
      <c r="NHD3" s="37"/>
      <c r="NHE3" s="37"/>
      <c r="NHF3" s="37"/>
      <c r="NHG3" s="37"/>
      <c r="NHH3" s="37"/>
      <c r="NHI3" s="37"/>
      <c r="NHJ3" s="37"/>
      <c r="NHK3" s="37"/>
      <c r="NHL3" s="37"/>
      <c r="NHM3" s="37"/>
      <c r="NHN3" s="37"/>
      <c r="NHO3" s="37"/>
      <c r="NHP3" s="37"/>
      <c r="NHQ3" s="37"/>
      <c r="NHR3" s="37"/>
      <c r="NHS3" s="37"/>
      <c r="NHT3" s="37"/>
      <c r="NHU3" s="37"/>
      <c r="NHV3" s="37"/>
      <c r="NHW3" s="37"/>
      <c r="NHX3" s="37"/>
      <c r="NHY3" s="37"/>
      <c r="NHZ3" s="37"/>
      <c r="NIA3" s="37"/>
      <c r="NIB3" s="37"/>
      <c r="NIC3" s="37"/>
      <c r="NID3" s="37"/>
      <c r="NIE3" s="37"/>
      <c r="NIF3" s="37"/>
      <c r="NIG3" s="37"/>
      <c r="NIH3" s="37"/>
      <c r="NII3" s="37"/>
      <c r="NIJ3" s="37"/>
      <c r="NIK3" s="37"/>
      <c r="NIL3" s="37"/>
      <c r="NIM3" s="37"/>
      <c r="NIN3" s="37"/>
      <c r="NIO3" s="37"/>
      <c r="NIP3" s="37"/>
      <c r="NIQ3" s="37"/>
      <c r="NIR3" s="37"/>
      <c r="NIS3" s="37"/>
      <c r="NIT3" s="37"/>
      <c r="NIU3" s="37"/>
      <c r="NIV3" s="37"/>
      <c r="NIW3" s="37"/>
      <c r="NIX3" s="37"/>
      <c r="NIY3" s="37"/>
      <c r="NIZ3" s="37"/>
      <c r="NJA3" s="37"/>
      <c r="NJB3" s="37"/>
      <c r="NJC3" s="37"/>
      <c r="NJD3" s="37"/>
      <c r="NJE3" s="37"/>
      <c r="NJF3" s="37"/>
      <c r="NJG3" s="37"/>
      <c r="NJH3" s="37"/>
      <c r="NJI3" s="37"/>
      <c r="NJJ3" s="37"/>
      <c r="NJK3" s="37"/>
      <c r="NJL3" s="37"/>
      <c r="NJM3" s="37"/>
      <c r="NJN3" s="37"/>
      <c r="NJO3" s="37"/>
      <c r="NJP3" s="37"/>
      <c r="NJQ3" s="37"/>
      <c r="NJR3" s="37"/>
      <c r="NJS3" s="37"/>
      <c r="NJT3" s="37"/>
      <c r="NJU3" s="37"/>
      <c r="NJV3" s="37"/>
      <c r="NJW3" s="37"/>
      <c r="NJX3" s="37"/>
      <c r="NJY3" s="37"/>
      <c r="NJZ3" s="37"/>
      <c r="NKA3" s="37"/>
      <c r="NKB3" s="37"/>
      <c r="NKC3" s="37"/>
      <c r="NKD3" s="37"/>
      <c r="NKE3" s="37"/>
      <c r="NKF3" s="37"/>
      <c r="NKG3" s="37"/>
      <c r="NKH3" s="37"/>
      <c r="NKI3" s="37"/>
      <c r="NKJ3" s="37"/>
      <c r="NKK3" s="37"/>
      <c r="NKL3" s="37"/>
      <c r="NKM3" s="37"/>
      <c r="NKN3" s="37"/>
      <c r="NKO3" s="37"/>
      <c r="NKP3" s="37"/>
      <c r="NKQ3" s="37"/>
      <c r="NKR3" s="37"/>
      <c r="NKS3" s="37"/>
      <c r="NKT3" s="37"/>
      <c r="NKU3" s="37"/>
      <c r="NKV3" s="37"/>
      <c r="NKW3" s="37"/>
      <c r="NKX3" s="37"/>
      <c r="NKY3" s="37"/>
      <c r="NKZ3" s="37"/>
      <c r="NLA3" s="37"/>
      <c r="NLB3" s="37"/>
      <c r="NLC3" s="37"/>
      <c r="NLD3" s="37"/>
      <c r="NLE3" s="37"/>
      <c r="NLF3" s="37"/>
      <c r="NLG3" s="37"/>
      <c r="NLH3" s="37"/>
      <c r="NLI3" s="37"/>
      <c r="NLJ3" s="37"/>
      <c r="NLK3" s="37"/>
      <c r="NLL3" s="37"/>
      <c r="NLM3" s="37"/>
      <c r="NLN3" s="37"/>
      <c r="NLO3" s="37"/>
      <c r="NLP3" s="37"/>
      <c r="NLQ3" s="37"/>
      <c r="NLR3" s="37"/>
      <c r="NLS3" s="37"/>
      <c r="NLT3" s="37"/>
      <c r="NLU3" s="37"/>
      <c r="NLV3" s="37"/>
      <c r="NLW3" s="37"/>
      <c r="NLX3" s="37"/>
      <c r="NLY3" s="37"/>
      <c r="NLZ3" s="37"/>
      <c r="NMA3" s="37"/>
      <c r="NMB3" s="37"/>
      <c r="NMC3" s="37"/>
      <c r="NMD3" s="37"/>
      <c r="NME3" s="37"/>
      <c r="NMF3" s="37"/>
      <c r="NMG3" s="37"/>
      <c r="NMH3" s="37"/>
      <c r="NMI3" s="37"/>
      <c r="NMJ3" s="37"/>
      <c r="NMK3" s="37"/>
      <c r="NML3" s="37"/>
      <c r="NMM3" s="37"/>
      <c r="NMN3" s="37"/>
      <c r="NMO3" s="37"/>
      <c r="NMP3" s="37"/>
      <c r="NMQ3" s="37"/>
      <c r="NMR3" s="37"/>
      <c r="NMS3" s="37"/>
      <c r="NMT3" s="37"/>
      <c r="NMU3" s="37"/>
      <c r="NMV3" s="37"/>
      <c r="NMW3" s="37"/>
      <c r="NMX3" s="37"/>
      <c r="NMY3" s="37"/>
      <c r="NMZ3" s="37"/>
      <c r="NNA3" s="37"/>
      <c r="NNB3" s="37"/>
      <c r="NNC3" s="37"/>
      <c r="NND3" s="37"/>
      <c r="NNE3" s="37"/>
      <c r="NNF3" s="37"/>
      <c r="NNG3" s="37"/>
      <c r="NNH3" s="37"/>
      <c r="NNI3" s="37"/>
      <c r="NNJ3" s="37"/>
      <c r="NNK3" s="37"/>
      <c r="NNL3" s="37"/>
      <c r="NNM3" s="37"/>
      <c r="NNN3" s="37"/>
      <c r="NNO3" s="37"/>
      <c r="NNP3" s="37"/>
      <c r="NNQ3" s="37"/>
      <c r="NNR3" s="37"/>
      <c r="NNS3" s="37"/>
      <c r="NNT3" s="37"/>
      <c r="NNU3" s="37"/>
      <c r="NNV3" s="37"/>
      <c r="NNW3" s="37"/>
      <c r="NNX3" s="37"/>
      <c r="NNY3" s="37"/>
      <c r="NNZ3" s="37"/>
      <c r="NOA3" s="37"/>
      <c r="NOB3" s="37"/>
      <c r="NOC3" s="37"/>
      <c r="NOD3" s="37"/>
      <c r="NOE3" s="37"/>
      <c r="NOF3" s="37"/>
      <c r="NOG3" s="37"/>
      <c r="NOH3" s="37"/>
      <c r="NOI3" s="37"/>
      <c r="NOJ3" s="37"/>
      <c r="NOK3" s="37"/>
      <c r="NOL3" s="37"/>
      <c r="NOM3" s="37"/>
      <c r="NON3" s="37"/>
      <c r="NOO3" s="37"/>
      <c r="NOP3" s="37"/>
      <c r="NOQ3" s="37"/>
      <c r="NOR3" s="37"/>
      <c r="NOS3" s="37"/>
      <c r="NOT3" s="37"/>
      <c r="NOU3" s="37"/>
      <c r="NOV3" s="37"/>
      <c r="NOW3" s="37"/>
      <c r="NOX3" s="37"/>
      <c r="NOY3" s="37"/>
      <c r="NOZ3" s="37"/>
      <c r="NPA3" s="37"/>
      <c r="NPB3" s="37"/>
      <c r="NPC3" s="37"/>
      <c r="NPD3" s="37"/>
      <c r="NPE3" s="37"/>
      <c r="NPF3" s="37"/>
      <c r="NPG3" s="37"/>
      <c r="NPH3" s="37"/>
      <c r="NPI3" s="37"/>
      <c r="NPJ3" s="37"/>
      <c r="NPK3" s="37"/>
      <c r="NPL3" s="37"/>
      <c r="NPM3" s="37"/>
      <c r="NPN3" s="37"/>
      <c r="NPO3" s="37"/>
      <c r="NPP3" s="37"/>
      <c r="NPQ3" s="37"/>
      <c r="NPR3" s="37"/>
      <c r="NPS3" s="37"/>
      <c r="NPT3" s="37"/>
      <c r="NPU3" s="37"/>
      <c r="NPV3" s="37"/>
      <c r="NPW3" s="37"/>
      <c r="NPX3" s="37"/>
      <c r="NPY3" s="37"/>
      <c r="NPZ3" s="37"/>
      <c r="NQA3" s="37"/>
      <c r="NQB3" s="37"/>
      <c r="NQC3" s="37"/>
      <c r="NQD3" s="37"/>
      <c r="NQE3" s="37"/>
      <c r="NQF3" s="37"/>
      <c r="NQG3" s="37"/>
      <c r="NQH3" s="37"/>
      <c r="NQI3" s="37"/>
      <c r="NQJ3" s="37"/>
      <c r="NQK3" s="37"/>
      <c r="NQL3" s="37"/>
      <c r="NQM3" s="37"/>
      <c r="NQN3" s="37"/>
      <c r="NQO3" s="37"/>
      <c r="NQP3" s="37"/>
      <c r="NQQ3" s="37"/>
      <c r="NQR3" s="37"/>
      <c r="NQS3" s="37"/>
      <c r="NQT3" s="37"/>
      <c r="NQU3" s="37"/>
      <c r="NQV3" s="37"/>
      <c r="NQW3" s="37"/>
      <c r="NQX3" s="37"/>
      <c r="NQY3" s="37"/>
      <c r="NQZ3" s="37"/>
      <c r="NRA3" s="37"/>
      <c r="NRB3" s="37"/>
      <c r="NRC3" s="37"/>
      <c r="NRD3" s="37"/>
      <c r="NRE3" s="37"/>
      <c r="NRF3" s="37"/>
      <c r="NRG3" s="37"/>
      <c r="NRH3" s="37"/>
      <c r="NRI3" s="37"/>
      <c r="NRJ3" s="37"/>
      <c r="NRK3" s="37"/>
      <c r="NRL3" s="37"/>
      <c r="NRM3" s="37"/>
      <c r="NRN3" s="37"/>
      <c r="NRO3" s="37"/>
      <c r="NRP3" s="37"/>
      <c r="NRQ3" s="37"/>
      <c r="NRR3" s="37"/>
      <c r="NRS3" s="37"/>
      <c r="NRT3" s="37"/>
      <c r="NRU3" s="37"/>
      <c r="NRV3" s="37"/>
      <c r="NRW3" s="37"/>
      <c r="NRX3" s="37"/>
      <c r="NRY3" s="37"/>
      <c r="NRZ3" s="37"/>
      <c r="NSA3" s="37"/>
      <c r="NSB3" s="37"/>
      <c r="NSC3" s="37"/>
      <c r="NSD3" s="37"/>
      <c r="NSE3" s="37"/>
      <c r="NSF3" s="37"/>
      <c r="NSG3" s="37"/>
      <c r="NSH3" s="37"/>
      <c r="NSI3" s="37"/>
      <c r="NSJ3" s="37"/>
      <c r="NSK3" s="37"/>
      <c r="NSL3" s="37"/>
      <c r="NSM3" s="37"/>
      <c r="NSN3" s="37"/>
      <c r="NSO3" s="37"/>
      <c r="NSP3" s="37"/>
      <c r="NSQ3" s="37"/>
      <c r="NSR3" s="37"/>
      <c r="NSS3" s="37"/>
      <c r="NST3" s="37"/>
      <c r="NSU3" s="37"/>
      <c r="NSV3" s="37"/>
      <c r="NSW3" s="37"/>
      <c r="NSX3" s="37"/>
      <c r="NSY3" s="37"/>
      <c r="NSZ3" s="37"/>
      <c r="NTA3" s="37"/>
      <c r="NTB3" s="37"/>
      <c r="NTC3" s="37"/>
      <c r="NTD3" s="37"/>
      <c r="NTE3" s="37"/>
      <c r="NTF3" s="37"/>
      <c r="NTG3" s="37"/>
      <c r="NTH3" s="37"/>
      <c r="NTI3" s="37"/>
      <c r="NTJ3" s="37"/>
      <c r="NTK3" s="37"/>
      <c r="NTL3" s="37"/>
      <c r="NTM3" s="37"/>
      <c r="NTN3" s="37"/>
      <c r="NTO3" s="37"/>
      <c r="NTP3" s="37"/>
      <c r="NTQ3" s="37"/>
      <c r="NTR3" s="37"/>
      <c r="NTS3" s="37"/>
      <c r="NTT3" s="37"/>
      <c r="NTU3" s="37"/>
      <c r="NTV3" s="37"/>
      <c r="NTW3" s="37"/>
      <c r="NTX3" s="37"/>
      <c r="NTY3" s="37"/>
      <c r="NTZ3" s="37"/>
      <c r="NUA3" s="37"/>
      <c r="NUB3" s="37"/>
      <c r="NUC3" s="37"/>
      <c r="NUD3" s="37"/>
      <c r="NUE3" s="37"/>
      <c r="NUF3" s="37"/>
      <c r="NUG3" s="37"/>
      <c r="NUH3" s="37"/>
      <c r="NUI3" s="37"/>
      <c r="NUJ3" s="37"/>
      <c r="NUK3" s="37"/>
      <c r="NUL3" s="37"/>
      <c r="NUM3" s="37"/>
      <c r="NUN3" s="37"/>
      <c r="NUO3" s="37"/>
      <c r="NUP3" s="37"/>
      <c r="NUQ3" s="37"/>
      <c r="NUR3" s="37"/>
      <c r="NUS3" s="37"/>
      <c r="NUT3" s="37"/>
      <c r="NUU3" s="37"/>
      <c r="NUV3" s="37"/>
      <c r="NUW3" s="37"/>
      <c r="NUX3" s="37"/>
      <c r="NUY3" s="37"/>
      <c r="NUZ3" s="37"/>
      <c r="NVA3" s="37"/>
      <c r="NVB3" s="37"/>
      <c r="NVC3" s="37"/>
      <c r="NVD3" s="37"/>
      <c r="NVE3" s="37"/>
      <c r="NVF3" s="37"/>
      <c r="NVG3" s="37"/>
      <c r="NVH3" s="37"/>
      <c r="NVI3" s="37"/>
      <c r="NVJ3" s="37"/>
      <c r="NVK3" s="37"/>
      <c r="NVL3" s="37"/>
      <c r="NVM3" s="37"/>
      <c r="NVN3" s="37"/>
      <c r="NVO3" s="37"/>
      <c r="NVP3" s="37"/>
      <c r="NVQ3" s="37"/>
      <c r="NVR3" s="37"/>
      <c r="NVS3" s="37"/>
      <c r="NVT3" s="37"/>
      <c r="NVU3" s="37"/>
      <c r="NVV3" s="37"/>
      <c r="NVW3" s="37"/>
      <c r="NVX3" s="37"/>
      <c r="NVY3" s="37"/>
      <c r="NVZ3" s="37"/>
      <c r="NWA3" s="37"/>
      <c r="NWB3" s="37"/>
      <c r="NWC3" s="37"/>
      <c r="NWD3" s="37"/>
      <c r="NWE3" s="37"/>
      <c r="NWF3" s="37"/>
      <c r="NWG3" s="37"/>
      <c r="NWH3" s="37"/>
      <c r="NWI3" s="37"/>
      <c r="NWJ3" s="37"/>
      <c r="NWK3" s="37"/>
      <c r="NWL3" s="37"/>
      <c r="NWM3" s="37"/>
      <c r="NWN3" s="37"/>
      <c r="NWO3" s="37"/>
      <c r="NWP3" s="37"/>
      <c r="NWQ3" s="37"/>
      <c r="NWR3" s="37"/>
      <c r="NWS3" s="37"/>
      <c r="NWT3" s="37"/>
      <c r="NWU3" s="37"/>
      <c r="NWV3" s="37"/>
      <c r="NWW3" s="37"/>
      <c r="NWX3" s="37"/>
      <c r="NWY3" s="37"/>
      <c r="NWZ3" s="37"/>
      <c r="NXA3" s="37"/>
      <c r="NXB3" s="37"/>
      <c r="NXC3" s="37"/>
      <c r="NXD3" s="37"/>
      <c r="NXE3" s="37"/>
      <c r="NXF3" s="37"/>
      <c r="NXG3" s="37"/>
      <c r="NXH3" s="37"/>
      <c r="NXI3" s="37"/>
      <c r="NXJ3" s="37"/>
      <c r="NXK3" s="37"/>
      <c r="NXL3" s="37"/>
      <c r="NXM3" s="37"/>
      <c r="NXN3" s="37"/>
      <c r="NXO3" s="37"/>
      <c r="NXP3" s="37"/>
      <c r="NXQ3" s="37"/>
      <c r="NXR3" s="37"/>
      <c r="NXS3" s="37"/>
      <c r="NXT3" s="37"/>
      <c r="NXU3" s="37"/>
      <c r="NXV3" s="37"/>
      <c r="NXW3" s="37"/>
      <c r="NXX3" s="37"/>
      <c r="NXY3" s="37"/>
      <c r="NXZ3" s="37"/>
      <c r="NYA3" s="37"/>
      <c r="NYB3" s="37"/>
      <c r="NYC3" s="37"/>
      <c r="NYD3" s="37"/>
      <c r="NYE3" s="37"/>
      <c r="NYF3" s="37"/>
      <c r="NYG3" s="37"/>
      <c r="NYH3" s="37"/>
      <c r="NYI3" s="37"/>
      <c r="NYJ3" s="37"/>
      <c r="NYK3" s="37"/>
      <c r="NYL3" s="37"/>
      <c r="NYM3" s="37"/>
      <c r="NYN3" s="37"/>
      <c r="NYO3" s="37"/>
      <c r="NYP3" s="37"/>
      <c r="NYQ3" s="37"/>
      <c r="NYR3" s="37"/>
      <c r="NYS3" s="37"/>
      <c r="NYT3" s="37"/>
      <c r="NYU3" s="37"/>
      <c r="NYV3" s="37"/>
      <c r="NYW3" s="37"/>
      <c r="NYX3" s="37"/>
      <c r="NYY3" s="37"/>
      <c r="NYZ3" s="37"/>
      <c r="NZA3" s="37"/>
      <c r="NZB3" s="37"/>
      <c r="NZC3" s="37"/>
      <c r="NZD3" s="37"/>
      <c r="NZE3" s="37"/>
      <c r="NZF3" s="37"/>
      <c r="NZG3" s="37"/>
      <c r="NZH3" s="37"/>
      <c r="NZI3" s="37"/>
      <c r="NZJ3" s="37"/>
      <c r="NZK3" s="37"/>
      <c r="NZL3" s="37"/>
      <c r="NZM3" s="37"/>
      <c r="NZN3" s="37"/>
      <c r="NZO3" s="37"/>
      <c r="NZP3" s="37"/>
      <c r="NZQ3" s="37"/>
      <c r="NZR3" s="37"/>
      <c r="NZS3" s="37"/>
      <c r="NZT3" s="37"/>
      <c r="NZU3" s="37"/>
      <c r="NZV3" s="37"/>
      <c r="NZW3" s="37"/>
      <c r="NZX3" s="37"/>
      <c r="NZY3" s="37"/>
      <c r="NZZ3" s="37"/>
      <c r="OAA3" s="37"/>
      <c r="OAB3" s="37"/>
      <c r="OAC3" s="37"/>
      <c r="OAD3" s="37"/>
      <c r="OAE3" s="37"/>
      <c r="OAF3" s="37"/>
      <c r="OAG3" s="37"/>
      <c r="OAH3" s="37"/>
      <c r="OAI3" s="37"/>
      <c r="OAJ3" s="37"/>
      <c r="OAK3" s="37"/>
      <c r="OAL3" s="37"/>
      <c r="OAM3" s="37"/>
      <c r="OAN3" s="37"/>
      <c r="OAO3" s="37"/>
      <c r="OAP3" s="37"/>
      <c r="OAQ3" s="37"/>
      <c r="OAR3" s="37"/>
      <c r="OAS3" s="37"/>
      <c r="OAT3" s="37"/>
      <c r="OAU3" s="37"/>
      <c r="OAV3" s="37"/>
      <c r="OAW3" s="37"/>
      <c r="OAX3" s="37"/>
      <c r="OAY3" s="37"/>
      <c r="OAZ3" s="37"/>
      <c r="OBA3" s="37"/>
      <c r="OBB3" s="37"/>
      <c r="OBC3" s="37"/>
      <c r="OBD3" s="37"/>
      <c r="OBE3" s="37"/>
      <c r="OBF3" s="37"/>
      <c r="OBG3" s="37"/>
      <c r="OBH3" s="37"/>
      <c r="OBI3" s="37"/>
      <c r="OBJ3" s="37"/>
      <c r="OBK3" s="37"/>
      <c r="OBL3" s="37"/>
      <c r="OBM3" s="37"/>
      <c r="OBN3" s="37"/>
      <c r="OBO3" s="37"/>
      <c r="OBP3" s="37"/>
      <c r="OBQ3" s="37"/>
      <c r="OBR3" s="37"/>
      <c r="OBS3" s="37"/>
      <c r="OBT3" s="37"/>
      <c r="OBU3" s="37"/>
      <c r="OBV3" s="37"/>
      <c r="OBW3" s="37"/>
      <c r="OBX3" s="37"/>
      <c r="OBY3" s="37"/>
      <c r="OBZ3" s="37"/>
      <c r="OCA3" s="37"/>
      <c r="OCB3" s="37"/>
      <c r="OCC3" s="37"/>
      <c r="OCD3" s="37"/>
      <c r="OCE3" s="37"/>
      <c r="OCF3" s="37"/>
      <c r="OCG3" s="37"/>
      <c r="OCH3" s="37"/>
      <c r="OCI3" s="37"/>
      <c r="OCJ3" s="37"/>
      <c r="OCK3" s="37"/>
      <c r="OCL3" s="37"/>
      <c r="OCM3" s="37"/>
      <c r="OCN3" s="37"/>
      <c r="OCO3" s="37"/>
      <c r="OCP3" s="37"/>
      <c r="OCQ3" s="37"/>
      <c r="OCR3" s="37"/>
      <c r="OCS3" s="37"/>
      <c r="OCT3" s="37"/>
      <c r="OCU3" s="37"/>
      <c r="OCV3" s="37"/>
      <c r="OCW3" s="37"/>
      <c r="OCX3" s="37"/>
      <c r="OCY3" s="37"/>
      <c r="OCZ3" s="37"/>
      <c r="ODA3" s="37"/>
      <c r="ODB3" s="37"/>
      <c r="ODC3" s="37"/>
      <c r="ODD3" s="37"/>
      <c r="ODE3" s="37"/>
      <c r="ODF3" s="37"/>
      <c r="ODG3" s="37"/>
      <c r="ODH3" s="37"/>
      <c r="ODI3" s="37"/>
      <c r="ODJ3" s="37"/>
      <c r="ODK3" s="37"/>
      <c r="ODL3" s="37"/>
      <c r="ODM3" s="37"/>
      <c r="ODN3" s="37"/>
      <c r="ODO3" s="37"/>
      <c r="ODP3" s="37"/>
      <c r="ODQ3" s="37"/>
      <c r="ODR3" s="37"/>
      <c r="ODS3" s="37"/>
      <c r="ODT3" s="37"/>
      <c r="ODU3" s="37"/>
      <c r="ODV3" s="37"/>
      <c r="ODW3" s="37"/>
      <c r="ODX3" s="37"/>
      <c r="ODY3" s="37"/>
      <c r="ODZ3" s="37"/>
      <c r="OEA3" s="37"/>
      <c r="OEB3" s="37"/>
      <c r="OEC3" s="37"/>
      <c r="OED3" s="37"/>
      <c r="OEE3" s="37"/>
      <c r="OEF3" s="37"/>
      <c r="OEG3" s="37"/>
      <c r="OEH3" s="37"/>
      <c r="OEI3" s="37"/>
      <c r="OEJ3" s="37"/>
      <c r="OEK3" s="37"/>
      <c r="OEL3" s="37"/>
      <c r="OEM3" s="37"/>
      <c r="OEN3" s="37"/>
      <c r="OEO3" s="37"/>
      <c r="OEP3" s="37"/>
      <c r="OEQ3" s="37"/>
      <c r="OER3" s="37"/>
      <c r="OES3" s="37"/>
      <c r="OET3" s="37"/>
      <c r="OEU3" s="37"/>
      <c r="OEV3" s="37"/>
      <c r="OEW3" s="37"/>
      <c r="OEX3" s="37"/>
      <c r="OEY3" s="37"/>
      <c r="OEZ3" s="37"/>
      <c r="OFA3" s="37"/>
      <c r="OFB3" s="37"/>
      <c r="OFC3" s="37"/>
      <c r="OFD3" s="37"/>
      <c r="OFE3" s="37"/>
      <c r="OFF3" s="37"/>
      <c r="OFG3" s="37"/>
      <c r="OFH3" s="37"/>
      <c r="OFI3" s="37"/>
      <c r="OFJ3" s="37"/>
      <c r="OFK3" s="37"/>
      <c r="OFL3" s="37"/>
      <c r="OFM3" s="37"/>
      <c r="OFN3" s="37"/>
      <c r="OFO3" s="37"/>
      <c r="OFP3" s="37"/>
      <c r="OFQ3" s="37"/>
      <c r="OFR3" s="37"/>
      <c r="OFS3" s="37"/>
      <c r="OFT3" s="37"/>
      <c r="OFU3" s="37"/>
      <c r="OFV3" s="37"/>
      <c r="OFW3" s="37"/>
      <c r="OFX3" s="37"/>
      <c r="OFY3" s="37"/>
      <c r="OFZ3" s="37"/>
      <c r="OGA3" s="37"/>
      <c r="OGB3" s="37"/>
      <c r="OGC3" s="37"/>
      <c r="OGD3" s="37"/>
      <c r="OGE3" s="37"/>
      <c r="OGF3" s="37"/>
      <c r="OGG3" s="37"/>
      <c r="OGH3" s="37"/>
      <c r="OGI3" s="37"/>
      <c r="OGJ3" s="37"/>
      <c r="OGK3" s="37"/>
      <c r="OGL3" s="37"/>
      <c r="OGM3" s="37"/>
      <c r="OGN3" s="37"/>
      <c r="OGO3" s="37"/>
      <c r="OGP3" s="37"/>
      <c r="OGQ3" s="37"/>
      <c r="OGR3" s="37"/>
      <c r="OGS3" s="37"/>
      <c r="OGT3" s="37"/>
      <c r="OGU3" s="37"/>
      <c r="OGV3" s="37"/>
      <c r="OGW3" s="37"/>
      <c r="OGX3" s="37"/>
      <c r="OGY3" s="37"/>
      <c r="OGZ3" s="37"/>
      <c r="OHA3" s="37"/>
      <c r="OHB3" s="37"/>
      <c r="OHC3" s="37"/>
      <c r="OHD3" s="37"/>
      <c r="OHE3" s="37"/>
      <c r="OHF3" s="37"/>
      <c r="OHG3" s="37"/>
      <c r="OHH3" s="37"/>
      <c r="OHI3" s="37"/>
      <c r="OHJ3" s="37"/>
      <c r="OHK3" s="37"/>
      <c r="OHL3" s="37"/>
      <c r="OHM3" s="37"/>
      <c r="OHN3" s="37"/>
      <c r="OHO3" s="37"/>
      <c r="OHP3" s="37"/>
      <c r="OHQ3" s="37"/>
      <c r="OHR3" s="37"/>
      <c r="OHS3" s="37"/>
      <c r="OHT3" s="37"/>
      <c r="OHU3" s="37"/>
      <c r="OHV3" s="37"/>
      <c r="OHW3" s="37"/>
      <c r="OHX3" s="37"/>
      <c r="OHY3" s="37"/>
      <c r="OHZ3" s="37"/>
      <c r="OIA3" s="37"/>
      <c r="OIB3" s="37"/>
      <c r="OIC3" s="37"/>
      <c r="OID3" s="37"/>
      <c r="OIE3" s="37"/>
      <c r="OIF3" s="37"/>
      <c r="OIG3" s="37"/>
      <c r="OIH3" s="37"/>
      <c r="OII3" s="37"/>
      <c r="OIJ3" s="37"/>
      <c r="OIK3" s="37"/>
      <c r="OIL3" s="37"/>
      <c r="OIM3" s="37"/>
      <c r="OIN3" s="37"/>
      <c r="OIO3" s="37"/>
      <c r="OIP3" s="37"/>
      <c r="OIQ3" s="37"/>
      <c r="OIR3" s="37"/>
      <c r="OIS3" s="37"/>
      <c r="OIT3" s="37"/>
      <c r="OIU3" s="37"/>
      <c r="OIV3" s="37"/>
      <c r="OIW3" s="37"/>
      <c r="OIX3" s="37"/>
      <c r="OIY3" s="37"/>
      <c r="OIZ3" s="37"/>
      <c r="OJA3" s="37"/>
      <c r="OJB3" s="37"/>
      <c r="OJC3" s="37"/>
      <c r="OJD3" s="37"/>
      <c r="OJE3" s="37"/>
      <c r="OJF3" s="37"/>
      <c r="OJG3" s="37"/>
      <c r="OJH3" s="37"/>
      <c r="OJI3" s="37"/>
      <c r="OJJ3" s="37"/>
      <c r="OJK3" s="37"/>
      <c r="OJL3" s="37"/>
      <c r="OJM3" s="37"/>
      <c r="OJN3" s="37"/>
      <c r="OJO3" s="37"/>
      <c r="OJP3" s="37"/>
      <c r="OJQ3" s="37"/>
      <c r="OJR3" s="37"/>
      <c r="OJS3" s="37"/>
      <c r="OJT3" s="37"/>
      <c r="OJU3" s="37"/>
      <c r="OJV3" s="37"/>
      <c r="OJW3" s="37"/>
      <c r="OJX3" s="37"/>
      <c r="OJY3" s="37"/>
      <c r="OJZ3" s="37"/>
      <c r="OKA3" s="37"/>
      <c r="OKB3" s="37"/>
      <c r="OKC3" s="37"/>
      <c r="OKD3" s="37"/>
      <c r="OKE3" s="37"/>
      <c r="OKF3" s="37"/>
      <c r="OKG3" s="37"/>
      <c r="OKH3" s="37"/>
      <c r="OKI3" s="37"/>
      <c r="OKJ3" s="37"/>
      <c r="OKK3" s="37"/>
      <c r="OKL3" s="37"/>
      <c r="OKM3" s="37"/>
      <c r="OKN3" s="37"/>
      <c r="OKO3" s="37"/>
      <c r="OKP3" s="37"/>
      <c r="OKQ3" s="37"/>
      <c r="OKR3" s="37"/>
      <c r="OKS3" s="37"/>
      <c r="OKT3" s="37"/>
      <c r="OKU3" s="37"/>
      <c r="OKV3" s="37"/>
      <c r="OKW3" s="37"/>
      <c r="OKX3" s="37"/>
      <c r="OKY3" s="37"/>
      <c r="OKZ3" s="37"/>
      <c r="OLA3" s="37"/>
      <c r="OLB3" s="37"/>
      <c r="OLC3" s="37"/>
      <c r="OLD3" s="37"/>
      <c r="OLE3" s="37"/>
      <c r="OLF3" s="37"/>
      <c r="OLG3" s="37"/>
      <c r="OLH3" s="37"/>
      <c r="OLI3" s="37"/>
      <c r="OLJ3" s="37"/>
      <c r="OLK3" s="37"/>
      <c r="OLL3" s="37"/>
      <c r="OLM3" s="37"/>
      <c r="OLN3" s="37"/>
      <c r="OLO3" s="37"/>
      <c r="OLP3" s="37"/>
      <c r="OLQ3" s="37"/>
      <c r="OLR3" s="37"/>
      <c r="OLS3" s="37"/>
      <c r="OLT3" s="37"/>
      <c r="OLU3" s="37"/>
      <c r="OLV3" s="37"/>
      <c r="OLW3" s="37"/>
      <c r="OLX3" s="37"/>
      <c r="OLY3" s="37"/>
      <c r="OLZ3" s="37"/>
      <c r="OMA3" s="37"/>
      <c r="OMB3" s="37"/>
      <c r="OMC3" s="37"/>
      <c r="OMD3" s="37"/>
      <c r="OME3" s="37"/>
      <c r="OMF3" s="37"/>
      <c r="OMG3" s="37"/>
      <c r="OMH3" s="37"/>
      <c r="OMI3" s="37"/>
      <c r="OMJ3" s="37"/>
      <c r="OMK3" s="37"/>
      <c r="OML3" s="37"/>
      <c r="OMM3" s="37"/>
      <c r="OMN3" s="37"/>
      <c r="OMO3" s="37"/>
      <c r="OMP3" s="37"/>
      <c r="OMQ3" s="37"/>
      <c r="OMR3" s="37"/>
      <c r="OMS3" s="37"/>
      <c r="OMT3" s="37"/>
      <c r="OMU3" s="37"/>
      <c r="OMV3" s="37"/>
      <c r="OMW3" s="37"/>
      <c r="OMX3" s="37"/>
      <c r="OMY3" s="37"/>
      <c r="OMZ3" s="37"/>
      <c r="ONA3" s="37"/>
      <c r="ONB3" s="37"/>
      <c r="ONC3" s="37"/>
      <c r="OND3" s="37"/>
      <c r="ONE3" s="37"/>
      <c r="ONF3" s="37"/>
      <c r="ONG3" s="37"/>
      <c r="ONH3" s="37"/>
      <c r="ONI3" s="37"/>
      <c r="ONJ3" s="37"/>
      <c r="ONK3" s="37"/>
      <c r="ONL3" s="37"/>
      <c r="ONM3" s="37"/>
      <c r="ONN3" s="37"/>
      <c r="ONO3" s="37"/>
      <c r="ONP3" s="37"/>
      <c r="ONQ3" s="37"/>
      <c r="ONR3" s="37"/>
      <c r="ONS3" s="37"/>
      <c r="ONT3" s="37"/>
      <c r="ONU3" s="37"/>
      <c r="ONV3" s="37"/>
      <c r="ONW3" s="37"/>
      <c r="ONX3" s="37"/>
      <c r="ONY3" s="37"/>
      <c r="ONZ3" s="37"/>
      <c r="OOA3" s="37"/>
      <c r="OOB3" s="37"/>
      <c r="OOC3" s="37"/>
      <c r="OOD3" s="37"/>
      <c r="OOE3" s="37"/>
      <c r="OOF3" s="37"/>
      <c r="OOG3" s="37"/>
      <c r="OOH3" s="37"/>
      <c r="OOI3" s="37"/>
      <c r="OOJ3" s="37"/>
      <c r="OOK3" s="37"/>
      <c r="OOL3" s="37"/>
      <c r="OOM3" s="37"/>
      <c r="OON3" s="37"/>
      <c r="OOO3" s="37"/>
      <c r="OOP3" s="37"/>
      <c r="OOQ3" s="37"/>
      <c r="OOR3" s="37"/>
      <c r="OOS3" s="37"/>
      <c r="OOT3" s="37"/>
      <c r="OOU3" s="37"/>
      <c r="OOV3" s="37"/>
      <c r="OOW3" s="37"/>
      <c r="OOX3" s="37"/>
      <c r="OOY3" s="37"/>
      <c r="OOZ3" s="37"/>
      <c r="OPA3" s="37"/>
      <c r="OPB3" s="37"/>
      <c r="OPC3" s="37"/>
      <c r="OPD3" s="37"/>
      <c r="OPE3" s="37"/>
      <c r="OPF3" s="37"/>
      <c r="OPG3" s="37"/>
      <c r="OPH3" s="37"/>
      <c r="OPI3" s="37"/>
      <c r="OPJ3" s="37"/>
      <c r="OPK3" s="37"/>
      <c r="OPL3" s="37"/>
      <c r="OPM3" s="37"/>
      <c r="OPN3" s="37"/>
      <c r="OPO3" s="37"/>
      <c r="OPP3" s="37"/>
      <c r="OPQ3" s="37"/>
      <c r="OPR3" s="37"/>
      <c r="OPS3" s="37"/>
      <c r="OPT3" s="37"/>
      <c r="OPU3" s="37"/>
      <c r="OPV3" s="37"/>
      <c r="OPW3" s="37"/>
      <c r="OPX3" s="37"/>
      <c r="OPY3" s="37"/>
      <c r="OPZ3" s="37"/>
      <c r="OQA3" s="37"/>
      <c r="OQB3" s="37"/>
      <c r="OQC3" s="37"/>
      <c r="OQD3" s="37"/>
      <c r="OQE3" s="37"/>
      <c r="OQF3" s="37"/>
      <c r="OQG3" s="37"/>
      <c r="OQH3" s="37"/>
      <c r="OQI3" s="37"/>
      <c r="OQJ3" s="37"/>
      <c r="OQK3" s="37"/>
      <c r="OQL3" s="37"/>
      <c r="OQM3" s="37"/>
      <c r="OQN3" s="37"/>
      <c r="OQO3" s="37"/>
      <c r="OQP3" s="37"/>
      <c r="OQQ3" s="37"/>
      <c r="OQR3" s="37"/>
      <c r="OQS3" s="37"/>
      <c r="OQT3" s="37"/>
      <c r="OQU3" s="37"/>
      <c r="OQV3" s="37"/>
      <c r="OQW3" s="37"/>
      <c r="OQX3" s="37"/>
      <c r="OQY3" s="37"/>
      <c r="OQZ3" s="37"/>
      <c r="ORA3" s="37"/>
      <c r="ORB3" s="37"/>
      <c r="ORC3" s="37"/>
      <c r="ORD3" s="37"/>
      <c r="ORE3" s="37"/>
      <c r="ORF3" s="37"/>
      <c r="ORG3" s="37"/>
      <c r="ORH3" s="37"/>
      <c r="ORI3" s="37"/>
      <c r="ORJ3" s="37"/>
      <c r="ORK3" s="37"/>
      <c r="ORL3" s="37"/>
      <c r="ORM3" s="37"/>
      <c r="ORN3" s="37"/>
      <c r="ORO3" s="37"/>
      <c r="ORP3" s="37"/>
      <c r="ORQ3" s="37"/>
      <c r="ORR3" s="37"/>
      <c r="ORS3" s="37"/>
      <c r="ORT3" s="37"/>
      <c r="ORU3" s="37"/>
      <c r="ORV3" s="37"/>
      <c r="ORW3" s="37"/>
      <c r="ORX3" s="37"/>
      <c r="ORY3" s="37"/>
      <c r="ORZ3" s="37"/>
      <c r="OSA3" s="37"/>
      <c r="OSB3" s="37"/>
      <c r="OSC3" s="37"/>
      <c r="OSD3" s="37"/>
      <c r="OSE3" s="37"/>
      <c r="OSF3" s="37"/>
      <c r="OSG3" s="37"/>
      <c r="OSH3" s="37"/>
      <c r="OSI3" s="37"/>
      <c r="OSJ3" s="37"/>
      <c r="OSK3" s="37"/>
      <c r="OSL3" s="37"/>
      <c r="OSM3" s="37"/>
      <c r="OSN3" s="37"/>
      <c r="OSO3" s="37"/>
      <c r="OSP3" s="37"/>
      <c r="OSQ3" s="37"/>
      <c r="OSR3" s="37"/>
      <c r="OSS3" s="37"/>
      <c r="OST3" s="37"/>
      <c r="OSU3" s="37"/>
      <c r="OSV3" s="37"/>
      <c r="OSW3" s="37"/>
      <c r="OSX3" s="37"/>
      <c r="OSY3" s="37"/>
      <c r="OSZ3" s="37"/>
      <c r="OTA3" s="37"/>
      <c r="OTB3" s="37"/>
      <c r="OTC3" s="37"/>
      <c r="OTD3" s="37"/>
      <c r="OTE3" s="37"/>
      <c r="OTF3" s="37"/>
      <c r="OTG3" s="37"/>
      <c r="OTH3" s="37"/>
      <c r="OTI3" s="37"/>
      <c r="OTJ3" s="37"/>
      <c r="OTK3" s="37"/>
      <c r="OTL3" s="37"/>
      <c r="OTM3" s="37"/>
      <c r="OTN3" s="37"/>
      <c r="OTO3" s="37"/>
      <c r="OTP3" s="37"/>
      <c r="OTQ3" s="37"/>
      <c r="OTR3" s="37"/>
      <c r="OTS3" s="37"/>
      <c r="OTT3" s="37"/>
      <c r="OTU3" s="37"/>
      <c r="OTV3" s="37"/>
      <c r="OTW3" s="37"/>
      <c r="OTX3" s="37"/>
      <c r="OTY3" s="37"/>
      <c r="OTZ3" s="37"/>
      <c r="OUA3" s="37"/>
      <c r="OUB3" s="37"/>
      <c r="OUC3" s="37"/>
      <c r="OUD3" s="37"/>
      <c r="OUE3" s="37"/>
      <c r="OUF3" s="37"/>
      <c r="OUG3" s="37"/>
      <c r="OUH3" s="37"/>
      <c r="OUI3" s="37"/>
      <c r="OUJ3" s="37"/>
      <c r="OUK3" s="37"/>
      <c r="OUL3" s="37"/>
      <c r="OUM3" s="37"/>
      <c r="OUN3" s="37"/>
      <c r="OUO3" s="37"/>
      <c r="OUP3" s="37"/>
      <c r="OUQ3" s="37"/>
      <c r="OUR3" s="37"/>
      <c r="OUS3" s="37"/>
      <c r="OUT3" s="37"/>
      <c r="OUU3" s="37"/>
      <c r="OUV3" s="37"/>
      <c r="OUW3" s="37"/>
      <c r="OUX3" s="37"/>
      <c r="OUY3" s="37"/>
      <c r="OUZ3" s="37"/>
      <c r="OVA3" s="37"/>
      <c r="OVB3" s="37"/>
      <c r="OVC3" s="37"/>
      <c r="OVD3" s="37"/>
      <c r="OVE3" s="37"/>
      <c r="OVF3" s="37"/>
      <c r="OVG3" s="37"/>
      <c r="OVH3" s="37"/>
      <c r="OVI3" s="37"/>
      <c r="OVJ3" s="37"/>
      <c r="OVK3" s="37"/>
      <c r="OVL3" s="37"/>
      <c r="OVM3" s="37"/>
      <c r="OVN3" s="37"/>
      <c r="OVO3" s="37"/>
      <c r="OVP3" s="37"/>
      <c r="OVQ3" s="37"/>
      <c r="OVR3" s="37"/>
      <c r="OVS3" s="37"/>
      <c r="OVT3" s="37"/>
      <c r="OVU3" s="37"/>
      <c r="OVV3" s="37"/>
      <c r="OVW3" s="37"/>
      <c r="OVX3" s="37"/>
      <c r="OVY3" s="37"/>
      <c r="OVZ3" s="37"/>
      <c r="OWA3" s="37"/>
      <c r="OWB3" s="37"/>
      <c r="OWC3" s="37"/>
      <c r="OWD3" s="37"/>
      <c r="OWE3" s="37"/>
      <c r="OWF3" s="37"/>
      <c r="OWG3" s="37"/>
      <c r="OWH3" s="37"/>
      <c r="OWI3" s="37"/>
      <c r="OWJ3" s="37"/>
      <c r="OWK3" s="37"/>
      <c r="OWL3" s="37"/>
      <c r="OWM3" s="37"/>
      <c r="OWN3" s="37"/>
      <c r="OWO3" s="37"/>
      <c r="OWP3" s="37"/>
      <c r="OWQ3" s="37"/>
      <c r="OWR3" s="37"/>
      <c r="OWS3" s="37"/>
      <c r="OWT3" s="37"/>
      <c r="OWU3" s="37"/>
      <c r="OWV3" s="37"/>
      <c r="OWW3" s="37"/>
      <c r="OWX3" s="37"/>
      <c r="OWY3" s="37"/>
      <c r="OWZ3" s="37"/>
      <c r="OXA3" s="37"/>
      <c r="OXB3" s="37"/>
      <c r="OXC3" s="37"/>
      <c r="OXD3" s="37"/>
      <c r="OXE3" s="37"/>
      <c r="OXF3" s="37"/>
      <c r="OXG3" s="37"/>
      <c r="OXH3" s="37"/>
      <c r="OXI3" s="37"/>
      <c r="OXJ3" s="37"/>
      <c r="OXK3" s="37"/>
      <c r="OXL3" s="37"/>
      <c r="OXM3" s="37"/>
      <c r="OXN3" s="37"/>
      <c r="OXO3" s="37"/>
      <c r="OXP3" s="37"/>
      <c r="OXQ3" s="37"/>
      <c r="OXR3" s="37"/>
      <c r="OXS3" s="37"/>
      <c r="OXT3" s="37"/>
      <c r="OXU3" s="37"/>
      <c r="OXV3" s="37"/>
      <c r="OXW3" s="37"/>
      <c r="OXX3" s="37"/>
      <c r="OXY3" s="37"/>
      <c r="OXZ3" s="37"/>
      <c r="OYA3" s="37"/>
      <c r="OYB3" s="37"/>
      <c r="OYC3" s="37"/>
      <c r="OYD3" s="37"/>
      <c r="OYE3" s="37"/>
      <c r="OYF3" s="37"/>
      <c r="OYG3" s="37"/>
      <c r="OYH3" s="37"/>
      <c r="OYI3" s="37"/>
      <c r="OYJ3" s="37"/>
      <c r="OYK3" s="37"/>
      <c r="OYL3" s="37"/>
      <c r="OYM3" s="37"/>
      <c r="OYN3" s="37"/>
      <c r="OYO3" s="37"/>
      <c r="OYP3" s="37"/>
      <c r="OYQ3" s="37"/>
      <c r="OYR3" s="37"/>
      <c r="OYS3" s="37"/>
      <c r="OYT3" s="37"/>
      <c r="OYU3" s="37"/>
      <c r="OYV3" s="37"/>
      <c r="OYW3" s="37"/>
      <c r="OYX3" s="37"/>
      <c r="OYY3" s="37"/>
      <c r="OYZ3" s="37"/>
      <c r="OZA3" s="37"/>
      <c r="OZB3" s="37"/>
      <c r="OZC3" s="37"/>
      <c r="OZD3" s="37"/>
      <c r="OZE3" s="37"/>
      <c r="OZF3" s="37"/>
      <c r="OZG3" s="37"/>
      <c r="OZH3" s="37"/>
      <c r="OZI3" s="37"/>
      <c r="OZJ3" s="37"/>
      <c r="OZK3" s="37"/>
      <c r="OZL3" s="37"/>
      <c r="OZM3" s="37"/>
      <c r="OZN3" s="37"/>
      <c r="OZO3" s="37"/>
      <c r="OZP3" s="37"/>
      <c r="OZQ3" s="37"/>
      <c r="OZR3" s="37"/>
      <c r="OZS3" s="37"/>
      <c r="OZT3" s="37"/>
      <c r="OZU3" s="37"/>
      <c r="OZV3" s="37"/>
      <c r="OZW3" s="37"/>
      <c r="OZX3" s="37"/>
      <c r="OZY3" s="37"/>
      <c r="OZZ3" s="37"/>
      <c r="PAA3" s="37"/>
      <c r="PAB3" s="37"/>
      <c r="PAC3" s="37"/>
      <c r="PAD3" s="37"/>
      <c r="PAE3" s="37"/>
      <c r="PAF3" s="37"/>
      <c r="PAG3" s="37"/>
      <c r="PAH3" s="37"/>
      <c r="PAI3" s="37"/>
      <c r="PAJ3" s="37"/>
      <c r="PAK3" s="37"/>
      <c r="PAL3" s="37"/>
      <c r="PAM3" s="37"/>
      <c r="PAN3" s="37"/>
      <c r="PAO3" s="37"/>
      <c r="PAP3" s="37"/>
      <c r="PAQ3" s="37"/>
      <c r="PAR3" s="37"/>
      <c r="PAS3" s="37"/>
      <c r="PAT3" s="37"/>
      <c r="PAU3" s="37"/>
      <c r="PAV3" s="37"/>
      <c r="PAW3" s="37"/>
      <c r="PAX3" s="37"/>
      <c r="PAY3" s="37"/>
      <c r="PAZ3" s="37"/>
      <c r="PBA3" s="37"/>
      <c r="PBB3" s="37"/>
      <c r="PBC3" s="37"/>
      <c r="PBD3" s="37"/>
      <c r="PBE3" s="37"/>
      <c r="PBF3" s="37"/>
      <c r="PBG3" s="37"/>
      <c r="PBH3" s="37"/>
      <c r="PBI3" s="37"/>
      <c r="PBJ3" s="37"/>
      <c r="PBK3" s="37"/>
      <c r="PBL3" s="37"/>
      <c r="PBM3" s="37"/>
      <c r="PBN3" s="37"/>
      <c r="PBO3" s="37"/>
      <c r="PBP3" s="37"/>
      <c r="PBQ3" s="37"/>
      <c r="PBR3" s="37"/>
      <c r="PBS3" s="37"/>
      <c r="PBT3" s="37"/>
      <c r="PBU3" s="37"/>
      <c r="PBV3" s="37"/>
      <c r="PBW3" s="37"/>
      <c r="PBX3" s="37"/>
      <c r="PBY3" s="37"/>
      <c r="PBZ3" s="37"/>
      <c r="PCA3" s="37"/>
      <c r="PCB3" s="37"/>
      <c r="PCC3" s="37"/>
      <c r="PCD3" s="37"/>
      <c r="PCE3" s="37"/>
      <c r="PCF3" s="37"/>
      <c r="PCG3" s="37"/>
      <c r="PCH3" s="37"/>
      <c r="PCI3" s="37"/>
      <c r="PCJ3" s="37"/>
      <c r="PCK3" s="37"/>
      <c r="PCL3" s="37"/>
      <c r="PCM3" s="37"/>
      <c r="PCN3" s="37"/>
      <c r="PCO3" s="37"/>
      <c r="PCP3" s="37"/>
      <c r="PCQ3" s="37"/>
      <c r="PCR3" s="37"/>
      <c r="PCS3" s="37"/>
      <c r="PCT3" s="37"/>
      <c r="PCU3" s="37"/>
      <c r="PCV3" s="37"/>
      <c r="PCW3" s="37"/>
      <c r="PCX3" s="37"/>
      <c r="PCY3" s="37"/>
      <c r="PCZ3" s="37"/>
      <c r="PDA3" s="37"/>
      <c r="PDB3" s="37"/>
      <c r="PDC3" s="37"/>
      <c r="PDD3" s="37"/>
      <c r="PDE3" s="37"/>
      <c r="PDF3" s="37"/>
      <c r="PDG3" s="37"/>
      <c r="PDH3" s="37"/>
      <c r="PDI3" s="37"/>
      <c r="PDJ3" s="37"/>
      <c r="PDK3" s="37"/>
      <c r="PDL3" s="37"/>
      <c r="PDM3" s="37"/>
      <c r="PDN3" s="37"/>
      <c r="PDO3" s="37"/>
      <c r="PDP3" s="37"/>
      <c r="PDQ3" s="37"/>
      <c r="PDR3" s="37"/>
      <c r="PDS3" s="37"/>
      <c r="PDT3" s="37"/>
      <c r="PDU3" s="37"/>
      <c r="PDV3" s="37"/>
      <c r="PDW3" s="37"/>
      <c r="PDX3" s="37"/>
      <c r="PDY3" s="37"/>
      <c r="PDZ3" s="37"/>
      <c r="PEA3" s="37"/>
      <c r="PEB3" s="37"/>
      <c r="PEC3" s="37"/>
      <c r="PED3" s="37"/>
      <c r="PEE3" s="37"/>
      <c r="PEF3" s="37"/>
      <c r="PEG3" s="37"/>
      <c r="PEH3" s="37"/>
      <c r="PEI3" s="37"/>
      <c r="PEJ3" s="37"/>
      <c r="PEK3" s="37"/>
      <c r="PEL3" s="37"/>
      <c r="PEM3" s="37"/>
      <c r="PEN3" s="37"/>
      <c r="PEO3" s="37"/>
      <c r="PEP3" s="37"/>
      <c r="PEQ3" s="37"/>
      <c r="PER3" s="37"/>
      <c r="PES3" s="37"/>
      <c r="PET3" s="37"/>
      <c r="PEU3" s="37"/>
      <c r="PEV3" s="37"/>
      <c r="PEW3" s="37"/>
      <c r="PEX3" s="37"/>
      <c r="PEY3" s="37"/>
      <c r="PEZ3" s="37"/>
      <c r="PFA3" s="37"/>
      <c r="PFB3" s="37"/>
      <c r="PFC3" s="37"/>
      <c r="PFD3" s="37"/>
      <c r="PFE3" s="37"/>
      <c r="PFF3" s="37"/>
      <c r="PFG3" s="37"/>
      <c r="PFH3" s="37"/>
      <c r="PFI3" s="37"/>
      <c r="PFJ3" s="37"/>
      <c r="PFK3" s="37"/>
      <c r="PFL3" s="37"/>
      <c r="PFM3" s="37"/>
      <c r="PFN3" s="37"/>
      <c r="PFO3" s="37"/>
      <c r="PFP3" s="37"/>
      <c r="PFQ3" s="37"/>
      <c r="PFR3" s="37"/>
      <c r="PFS3" s="37"/>
      <c r="PFT3" s="37"/>
      <c r="PFU3" s="37"/>
      <c r="PFV3" s="37"/>
      <c r="PFW3" s="37"/>
      <c r="PFX3" s="37"/>
      <c r="PFY3" s="37"/>
      <c r="PFZ3" s="37"/>
      <c r="PGA3" s="37"/>
      <c r="PGB3" s="37"/>
      <c r="PGC3" s="37"/>
      <c r="PGD3" s="37"/>
      <c r="PGE3" s="37"/>
      <c r="PGF3" s="37"/>
      <c r="PGG3" s="37"/>
      <c r="PGH3" s="37"/>
      <c r="PGI3" s="37"/>
      <c r="PGJ3" s="37"/>
      <c r="PGK3" s="37"/>
      <c r="PGL3" s="37"/>
      <c r="PGM3" s="37"/>
      <c r="PGN3" s="37"/>
      <c r="PGO3" s="37"/>
      <c r="PGP3" s="37"/>
      <c r="PGQ3" s="37"/>
      <c r="PGR3" s="37"/>
      <c r="PGS3" s="37"/>
      <c r="PGT3" s="37"/>
      <c r="PGU3" s="37"/>
      <c r="PGV3" s="37"/>
      <c r="PGW3" s="37"/>
      <c r="PGX3" s="37"/>
      <c r="PGY3" s="37"/>
      <c r="PGZ3" s="37"/>
      <c r="PHA3" s="37"/>
      <c r="PHB3" s="37"/>
      <c r="PHC3" s="37"/>
      <c r="PHD3" s="37"/>
      <c r="PHE3" s="37"/>
      <c r="PHF3" s="37"/>
      <c r="PHG3" s="37"/>
      <c r="PHH3" s="37"/>
      <c r="PHI3" s="37"/>
      <c r="PHJ3" s="37"/>
      <c r="PHK3" s="37"/>
      <c r="PHL3" s="37"/>
      <c r="PHM3" s="37"/>
      <c r="PHN3" s="37"/>
      <c r="PHO3" s="37"/>
      <c r="PHP3" s="37"/>
      <c r="PHQ3" s="37"/>
      <c r="PHR3" s="37"/>
      <c r="PHS3" s="37"/>
      <c r="PHT3" s="37"/>
      <c r="PHU3" s="37"/>
      <c r="PHV3" s="37"/>
      <c r="PHW3" s="37"/>
      <c r="PHX3" s="37"/>
      <c r="PHY3" s="37"/>
      <c r="PHZ3" s="37"/>
      <c r="PIA3" s="37"/>
      <c r="PIB3" s="37"/>
      <c r="PIC3" s="37"/>
      <c r="PID3" s="37"/>
      <c r="PIE3" s="37"/>
      <c r="PIF3" s="37"/>
      <c r="PIG3" s="37"/>
      <c r="PIH3" s="37"/>
      <c r="PII3" s="37"/>
      <c r="PIJ3" s="37"/>
      <c r="PIK3" s="37"/>
      <c r="PIL3" s="37"/>
      <c r="PIM3" s="37"/>
      <c r="PIN3" s="37"/>
      <c r="PIO3" s="37"/>
      <c r="PIP3" s="37"/>
      <c r="PIQ3" s="37"/>
      <c r="PIR3" s="37"/>
      <c r="PIS3" s="37"/>
      <c r="PIT3" s="37"/>
      <c r="PIU3" s="37"/>
      <c r="PIV3" s="37"/>
      <c r="PIW3" s="37"/>
      <c r="PIX3" s="37"/>
      <c r="PIY3" s="37"/>
      <c r="PIZ3" s="37"/>
      <c r="PJA3" s="37"/>
      <c r="PJB3" s="37"/>
      <c r="PJC3" s="37"/>
      <c r="PJD3" s="37"/>
      <c r="PJE3" s="37"/>
      <c r="PJF3" s="37"/>
      <c r="PJG3" s="37"/>
      <c r="PJH3" s="37"/>
      <c r="PJI3" s="37"/>
      <c r="PJJ3" s="37"/>
      <c r="PJK3" s="37"/>
      <c r="PJL3" s="37"/>
      <c r="PJM3" s="37"/>
      <c r="PJN3" s="37"/>
      <c r="PJO3" s="37"/>
      <c r="PJP3" s="37"/>
      <c r="PJQ3" s="37"/>
      <c r="PJR3" s="37"/>
      <c r="PJS3" s="37"/>
      <c r="PJT3" s="37"/>
      <c r="PJU3" s="37"/>
      <c r="PJV3" s="37"/>
      <c r="PJW3" s="37"/>
      <c r="PJX3" s="37"/>
      <c r="PJY3" s="37"/>
      <c r="PJZ3" s="37"/>
      <c r="PKA3" s="37"/>
      <c r="PKB3" s="37"/>
      <c r="PKC3" s="37"/>
      <c r="PKD3" s="37"/>
      <c r="PKE3" s="37"/>
      <c r="PKF3" s="37"/>
      <c r="PKG3" s="37"/>
      <c r="PKH3" s="37"/>
      <c r="PKI3" s="37"/>
      <c r="PKJ3" s="37"/>
      <c r="PKK3" s="37"/>
      <c r="PKL3" s="37"/>
      <c r="PKM3" s="37"/>
      <c r="PKN3" s="37"/>
      <c r="PKO3" s="37"/>
      <c r="PKP3" s="37"/>
      <c r="PKQ3" s="37"/>
      <c r="PKR3" s="37"/>
      <c r="PKS3" s="37"/>
      <c r="PKT3" s="37"/>
      <c r="PKU3" s="37"/>
      <c r="PKV3" s="37"/>
      <c r="PKW3" s="37"/>
      <c r="PKX3" s="37"/>
      <c r="PKY3" s="37"/>
      <c r="PKZ3" s="37"/>
      <c r="PLA3" s="37"/>
      <c r="PLB3" s="37"/>
      <c r="PLC3" s="37"/>
      <c r="PLD3" s="37"/>
      <c r="PLE3" s="37"/>
      <c r="PLF3" s="37"/>
      <c r="PLG3" s="37"/>
      <c r="PLH3" s="37"/>
      <c r="PLI3" s="37"/>
      <c r="PLJ3" s="37"/>
      <c r="PLK3" s="37"/>
      <c r="PLL3" s="37"/>
      <c r="PLM3" s="37"/>
      <c r="PLN3" s="37"/>
      <c r="PLO3" s="37"/>
      <c r="PLP3" s="37"/>
      <c r="PLQ3" s="37"/>
      <c r="PLR3" s="37"/>
      <c r="PLS3" s="37"/>
      <c r="PLT3" s="37"/>
      <c r="PLU3" s="37"/>
      <c r="PLV3" s="37"/>
      <c r="PLW3" s="37"/>
      <c r="PLX3" s="37"/>
      <c r="PLY3" s="37"/>
      <c r="PLZ3" s="37"/>
      <c r="PMA3" s="37"/>
      <c r="PMB3" s="37"/>
      <c r="PMC3" s="37"/>
      <c r="PMD3" s="37"/>
      <c r="PME3" s="37"/>
      <c r="PMF3" s="37"/>
      <c r="PMG3" s="37"/>
      <c r="PMH3" s="37"/>
      <c r="PMI3" s="37"/>
      <c r="PMJ3" s="37"/>
      <c r="PMK3" s="37"/>
      <c r="PML3" s="37"/>
      <c r="PMM3" s="37"/>
      <c r="PMN3" s="37"/>
      <c r="PMO3" s="37"/>
      <c r="PMP3" s="37"/>
      <c r="PMQ3" s="37"/>
      <c r="PMR3" s="37"/>
      <c r="PMS3" s="37"/>
      <c r="PMT3" s="37"/>
      <c r="PMU3" s="37"/>
      <c r="PMV3" s="37"/>
      <c r="PMW3" s="37"/>
      <c r="PMX3" s="37"/>
      <c r="PMY3" s="37"/>
      <c r="PMZ3" s="37"/>
      <c r="PNA3" s="37"/>
      <c r="PNB3" s="37"/>
      <c r="PNC3" s="37"/>
      <c r="PND3" s="37"/>
      <c r="PNE3" s="37"/>
      <c r="PNF3" s="37"/>
      <c r="PNG3" s="37"/>
      <c r="PNH3" s="37"/>
      <c r="PNI3" s="37"/>
      <c r="PNJ3" s="37"/>
      <c r="PNK3" s="37"/>
      <c r="PNL3" s="37"/>
      <c r="PNM3" s="37"/>
      <c r="PNN3" s="37"/>
      <c r="PNO3" s="37"/>
      <c r="PNP3" s="37"/>
      <c r="PNQ3" s="37"/>
      <c r="PNR3" s="37"/>
      <c r="PNS3" s="37"/>
      <c r="PNT3" s="37"/>
      <c r="PNU3" s="37"/>
      <c r="PNV3" s="37"/>
      <c r="PNW3" s="37"/>
      <c r="PNX3" s="37"/>
      <c r="PNY3" s="37"/>
      <c r="PNZ3" s="37"/>
      <c r="POA3" s="37"/>
      <c r="POB3" s="37"/>
      <c r="POC3" s="37"/>
      <c r="POD3" s="37"/>
      <c r="POE3" s="37"/>
      <c r="POF3" s="37"/>
      <c r="POG3" s="37"/>
      <c r="POH3" s="37"/>
      <c r="POI3" s="37"/>
      <c r="POJ3" s="37"/>
      <c r="POK3" s="37"/>
      <c r="POL3" s="37"/>
      <c r="POM3" s="37"/>
      <c r="PON3" s="37"/>
      <c r="POO3" s="37"/>
      <c r="POP3" s="37"/>
      <c r="POQ3" s="37"/>
      <c r="POR3" s="37"/>
      <c r="POS3" s="37"/>
      <c r="POT3" s="37"/>
      <c r="POU3" s="37"/>
      <c r="POV3" s="37"/>
      <c r="POW3" s="37"/>
      <c r="POX3" s="37"/>
      <c r="POY3" s="37"/>
      <c r="POZ3" s="37"/>
      <c r="PPA3" s="37"/>
      <c r="PPB3" s="37"/>
      <c r="PPC3" s="37"/>
      <c r="PPD3" s="37"/>
      <c r="PPE3" s="37"/>
      <c r="PPF3" s="37"/>
      <c r="PPG3" s="37"/>
      <c r="PPH3" s="37"/>
      <c r="PPI3" s="37"/>
      <c r="PPJ3" s="37"/>
      <c r="PPK3" s="37"/>
      <c r="PPL3" s="37"/>
      <c r="PPM3" s="37"/>
      <c r="PPN3" s="37"/>
      <c r="PPO3" s="37"/>
      <c r="PPP3" s="37"/>
      <c r="PPQ3" s="37"/>
      <c r="PPR3" s="37"/>
      <c r="PPS3" s="37"/>
      <c r="PPT3" s="37"/>
      <c r="PPU3" s="37"/>
      <c r="PPV3" s="37"/>
      <c r="PPW3" s="37"/>
      <c r="PPX3" s="37"/>
      <c r="PPY3" s="37"/>
      <c r="PPZ3" s="37"/>
      <c r="PQA3" s="37"/>
      <c r="PQB3" s="37"/>
      <c r="PQC3" s="37"/>
      <c r="PQD3" s="37"/>
      <c r="PQE3" s="37"/>
      <c r="PQF3" s="37"/>
      <c r="PQG3" s="37"/>
      <c r="PQH3" s="37"/>
      <c r="PQI3" s="37"/>
      <c r="PQJ3" s="37"/>
      <c r="PQK3" s="37"/>
      <c r="PQL3" s="37"/>
      <c r="PQM3" s="37"/>
      <c r="PQN3" s="37"/>
      <c r="PQO3" s="37"/>
      <c r="PQP3" s="37"/>
      <c r="PQQ3" s="37"/>
      <c r="PQR3" s="37"/>
      <c r="PQS3" s="37"/>
      <c r="PQT3" s="37"/>
      <c r="PQU3" s="37"/>
      <c r="PQV3" s="37"/>
      <c r="PQW3" s="37"/>
      <c r="PQX3" s="37"/>
      <c r="PQY3" s="37"/>
      <c r="PQZ3" s="37"/>
      <c r="PRA3" s="37"/>
      <c r="PRB3" s="37"/>
      <c r="PRC3" s="37"/>
      <c r="PRD3" s="37"/>
      <c r="PRE3" s="37"/>
      <c r="PRF3" s="37"/>
      <c r="PRG3" s="37"/>
      <c r="PRH3" s="37"/>
      <c r="PRI3" s="37"/>
      <c r="PRJ3" s="37"/>
      <c r="PRK3" s="37"/>
      <c r="PRL3" s="37"/>
      <c r="PRM3" s="37"/>
      <c r="PRN3" s="37"/>
      <c r="PRO3" s="37"/>
      <c r="PRP3" s="37"/>
      <c r="PRQ3" s="37"/>
      <c r="PRR3" s="37"/>
      <c r="PRS3" s="37"/>
      <c r="PRT3" s="37"/>
      <c r="PRU3" s="37"/>
      <c r="PRV3" s="37"/>
      <c r="PRW3" s="37"/>
      <c r="PRX3" s="37"/>
      <c r="PRY3" s="37"/>
      <c r="PRZ3" s="37"/>
      <c r="PSA3" s="37"/>
      <c r="PSB3" s="37"/>
      <c r="PSC3" s="37"/>
      <c r="PSD3" s="37"/>
      <c r="PSE3" s="37"/>
      <c r="PSF3" s="37"/>
      <c r="PSG3" s="37"/>
      <c r="PSH3" s="37"/>
      <c r="PSI3" s="37"/>
      <c r="PSJ3" s="37"/>
      <c r="PSK3" s="37"/>
      <c r="PSL3" s="37"/>
      <c r="PSM3" s="37"/>
      <c r="PSN3" s="37"/>
      <c r="PSO3" s="37"/>
      <c r="PSP3" s="37"/>
      <c r="PSQ3" s="37"/>
      <c r="PSR3" s="37"/>
      <c r="PSS3" s="37"/>
      <c r="PST3" s="37"/>
      <c r="PSU3" s="37"/>
      <c r="PSV3" s="37"/>
      <c r="PSW3" s="37"/>
      <c r="PSX3" s="37"/>
      <c r="PSY3" s="37"/>
      <c r="PSZ3" s="37"/>
      <c r="PTA3" s="37"/>
      <c r="PTB3" s="37"/>
      <c r="PTC3" s="37"/>
      <c r="PTD3" s="37"/>
      <c r="PTE3" s="37"/>
      <c r="PTF3" s="37"/>
      <c r="PTG3" s="37"/>
      <c r="PTH3" s="37"/>
      <c r="PTI3" s="37"/>
      <c r="PTJ3" s="37"/>
      <c r="PTK3" s="37"/>
      <c r="PTL3" s="37"/>
      <c r="PTM3" s="37"/>
      <c r="PTN3" s="37"/>
      <c r="PTO3" s="37"/>
      <c r="PTP3" s="37"/>
      <c r="PTQ3" s="37"/>
      <c r="PTR3" s="37"/>
      <c r="PTS3" s="37"/>
      <c r="PTT3" s="37"/>
      <c r="PTU3" s="37"/>
      <c r="PTV3" s="37"/>
      <c r="PTW3" s="37"/>
      <c r="PTX3" s="37"/>
      <c r="PTY3" s="37"/>
      <c r="PTZ3" s="37"/>
      <c r="PUA3" s="37"/>
      <c r="PUB3" s="37"/>
      <c r="PUC3" s="37"/>
      <c r="PUD3" s="37"/>
      <c r="PUE3" s="37"/>
      <c r="PUF3" s="37"/>
      <c r="PUG3" s="37"/>
      <c r="PUH3" s="37"/>
      <c r="PUI3" s="37"/>
      <c r="PUJ3" s="37"/>
      <c r="PUK3" s="37"/>
      <c r="PUL3" s="37"/>
      <c r="PUM3" s="37"/>
      <c r="PUN3" s="37"/>
      <c r="PUO3" s="37"/>
      <c r="PUP3" s="37"/>
      <c r="PUQ3" s="37"/>
      <c r="PUR3" s="37"/>
      <c r="PUS3" s="37"/>
      <c r="PUT3" s="37"/>
      <c r="PUU3" s="37"/>
      <c r="PUV3" s="37"/>
      <c r="PUW3" s="37"/>
      <c r="PUX3" s="37"/>
      <c r="PUY3" s="37"/>
      <c r="PUZ3" s="37"/>
      <c r="PVA3" s="37"/>
      <c r="PVB3" s="37"/>
      <c r="PVC3" s="37"/>
      <c r="PVD3" s="37"/>
      <c r="PVE3" s="37"/>
      <c r="PVF3" s="37"/>
      <c r="PVG3" s="37"/>
      <c r="PVH3" s="37"/>
      <c r="PVI3" s="37"/>
      <c r="PVJ3" s="37"/>
      <c r="PVK3" s="37"/>
      <c r="PVL3" s="37"/>
      <c r="PVM3" s="37"/>
      <c r="PVN3" s="37"/>
      <c r="PVO3" s="37"/>
      <c r="PVP3" s="37"/>
      <c r="PVQ3" s="37"/>
      <c r="PVR3" s="37"/>
      <c r="PVS3" s="37"/>
      <c r="PVT3" s="37"/>
      <c r="PVU3" s="37"/>
      <c r="PVV3" s="37"/>
      <c r="PVW3" s="37"/>
      <c r="PVX3" s="37"/>
      <c r="PVY3" s="37"/>
      <c r="PVZ3" s="37"/>
      <c r="PWA3" s="37"/>
      <c r="PWB3" s="37"/>
      <c r="PWC3" s="37"/>
      <c r="PWD3" s="37"/>
      <c r="PWE3" s="37"/>
      <c r="PWF3" s="37"/>
      <c r="PWG3" s="37"/>
      <c r="PWH3" s="37"/>
      <c r="PWI3" s="37"/>
      <c r="PWJ3" s="37"/>
      <c r="PWK3" s="37"/>
      <c r="PWL3" s="37"/>
      <c r="PWM3" s="37"/>
      <c r="PWN3" s="37"/>
      <c r="PWO3" s="37"/>
      <c r="PWP3" s="37"/>
      <c r="PWQ3" s="37"/>
      <c r="PWR3" s="37"/>
      <c r="PWS3" s="37"/>
      <c r="PWT3" s="37"/>
      <c r="PWU3" s="37"/>
      <c r="PWV3" s="37"/>
      <c r="PWW3" s="37"/>
      <c r="PWX3" s="37"/>
      <c r="PWY3" s="37"/>
      <c r="PWZ3" s="37"/>
      <c r="PXA3" s="37"/>
      <c r="PXB3" s="37"/>
      <c r="PXC3" s="37"/>
      <c r="PXD3" s="37"/>
      <c r="PXE3" s="37"/>
      <c r="PXF3" s="37"/>
      <c r="PXG3" s="37"/>
      <c r="PXH3" s="37"/>
      <c r="PXI3" s="37"/>
      <c r="PXJ3" s="37"/>
      <c r="PXK3" s="37"/>
      <c r="PXL3" s="37"/>
      <c r="PXM3" s="37"/>
      <c r="PXN3" s="37"/>
      <c r="PXO3" s="37"/>
      <c r="PXP3" s="37"/>
      <c r="PXQ3" s="37"/>
      <c r="PXR3" s="37"/>
      <c r="PXS3" s="37"/>
      <c r="PXT3" s="37"/>
      <c r="PXU3" s="37"/>
      <c r="PXV3" s="37"/>
      <c r="PXW3" s="37"/>
      <c r="PXX3" s="37"/>
      <c r="PXY3" s="37"/>
      <c r="PXZ3" s="37"/>
      <c r="PYA3" s="37"/>
      <c r="PYB3" s="37"/>
      <c r="PYC3" s="37"/>
      <c r="PYD3" s="37"/>
      <c r="PYE3" s="37"/>
      <c r="PYF3" s="37"/>
      <c r="PYG3" s="37"/>
      <c r="PYH3" s="37"/>
      <c r="PYI3" s="37"/>
      <c r="PYJ3" s="37"/>
      <c r="PYK3" s="37"/>
      <c r="PYL3" s="37"/>
      <c r="PYM3" s="37"/>
      <c r="PYN3" s="37"/>
      <c r="PYO3" s="37"/>
      <c r="PYP3" s="37"/>
      <c r="PYQ3" s="37"/>
      <c r="PYR3" s="37"/>
      <c r="PYS3" s="37"/>
      <c r="PYT3" s="37"/>
      <c r="PYU3" s="37"/>
      <c r="PYV3" s="37"/>
      <c r="PYW3" s="37"/>
      <c r="PYX3" s="37"/>
      <c r="PYY3" s="37"/>
      <c r="PYZ3" s="37"/>
      <c r="PZA3" s="37"/>
      <c r="PZB3" s="37"/>
      <c r="PZC3" s="37"/>
      <c r="PZD3" s="37"/>
      <c r="PZE3" s="37"/>
      <c r="PZF3" s="37"/>
      <c r="PZG3" s="37"/>
      <c r="PZH3" s="37"/>
      <c r="PZI3" s="37"/>
      <c r="PZJ3" s="37"/>
      <c r="PZK3" s="37"/>
      <c r="PZL3" s="37"/>
      <c r="PZM3" s="37"/>
      <c r="PZN3" s="37"/>
      <c r="PZO3" s="37"/>
      <c r="PZP3" s="37"/>
      <c r="PZQ3" s="37"/>
      <c r="PZR3" s="37"/>
      <c r="PZS3" s="37"/>
      <c r="PZT3" s="37"/>
      <c r="PZU3" s="37"/>
      <c r="PZV3" s="37"/>
      <c r="PZW3" s="37"/>
      <c r="PZX3" s="37"/>
      <c r="PZY3" s="37"/>
      <c r="PZZ3" s="37"/>
      <c r="QAA3" s="37"/>
      <c r="QAB3" s="37"/>
      <c r="QAC3" s="37"/>
      <c r="QAD3" s="37"/>
      <c r="QAE3" s="37"/>
      <c r="QAF3" s="37"/>
      <c r="QAG3" s="37"/>
      <c r="QAH3" s="37"/>
      <c r="QAI3" s="37"/>
      <c r="QAJ3" s="37"/>
      <c r="QAK3" s="37"/>
      <c r="QAL3" s="37"/>
      <c r="QAM3" s="37"/>
      <c r="QAN3" s="37"/>
      <c r="QAO3" s="37"/>
      <c r="QAP3" s="37"/>
      <c r="QAQ3" s="37"/>
      <c r="QAR3" s="37"/>
      <c r="QAS3" s="37"/>
      <c r="QAT3" s="37"/>
      <c r="QAU3" s="37"/>
      <c r="QAV3" s="37"/>
      <c r="QAW3" s="37"/>
      <c r="QAX3" s="37"/>
      <c r="QAY3" s="37"/>
      <c r="QAZ3" s="37"/>
      <c r="QBA3" s="37"/>
      <c r="QBB3" s="37"/>
      <c r="QBC3" s="37"/>
      <c r="QBD3" s="37"/>
      <c r="QBE3" s="37"/>
      <c r="QBF3" s="37"/>
      <c r="QBG3" s="37"/>
      <c r="QBH3" s="37"/>
      <c r="QBI3" s="37"/>
      <c r="QBJ3" s="37"/>
      <c r="QBK3" s="37"/>
      <c r="QBL3" s="37"/>
      <c r="QBM3" s="37"/>
      <c r="QBN3" s="37"/>
      <c r="QBO3" s="37"/>
      <c r="QBP3" s="37"/>
      <c r="QBQ3" s="37"/>
      <c r="QBR3" s="37"/>
      <c r="QBS3" s="37"/>
      <c r="QBT3" s="37"/>
      <c r="QBU3" s="37"/>
      <c r="QBV3" s="37"/>
      <c r="QBW3" s="37"/>
      <c r="QBX3" s="37"/>
      <c r="QBY3" s="37"/>
      <c r="QBZ3" s="37"/>
      <c r="QCA3" s="37"/>
      <c r="QCB3" s="37"/>
      <c r="QCC3" s="37"/>
      <c r="QCD3" s="37"/>
      <c r="QCE3" s="37"/>
      <c r="QCF3" s="37"/>
      <c r="QCG3" s="37"/>
      <c r="QCH3" s="37"/>
      <c r="QCI3" s="37"/>
      <c r="QCJ3" s="37"/>
      <c r="QCK3" s="37"/>
      <c r="QCL3" s="37"/>
      <c r="QCM3" s="37"/>
      <c r="QCN3" s="37"/>
      <c r="QCO3" s="37"/>
      <c r="QCP3" s="37"/>
      <c r="QCQ3" s="37"/>
      <c r="QCR3" s="37"/>
      <c r="QCS3" s="37"/>
      <c r="QCT3" s="37"/>
      <c r="QCU3" s="37"/>
      <c r="QCV3" s="37"/>
      <c r="QCW3" s="37"/>
      <c r="QCX3" s="37"/>
      <c r="QCY3" s="37"/>
      <c r="QCZ3" s="37"/>
      <c r="QDA3" s="37"/>
      <c r="QDB3" s="37"/>
      <c r="QDC3" s="37"/>
      <c r="QDD3" s="37"/>
      <c r="QDE3" s="37"/>
      <c r="QDF3" s="37"/>
      <c r="QDG3" s="37"/>
      <c r="QDH3" s="37"/>
      <c r="QDI3" s="37"/>
      <c r="QDJ3" s="37"/>
      <c r="QDK3" s="37"/>
      <c r="QDL3" s="37"/>
      <c r="QDM3" s="37"/>
      <c r="QDN3" s="37"/>
      <c r="QDO3" s="37"/>
      <c r="QDP3" s="37"/>
      <c r="QDQ3" s="37"/>
      <c r="QDR3" s="37"/>
      <c r="QDS3" s="37"/>
      <c r="QDT3" s="37"/>
      <c r="QDU3" s="37"/>
      <c r="QDV3" s="37"/>
      <c r="QDW3" s="37"/>
      <c r="QDX3" s="37"/>
      <c r="QDY3" s="37"/>
      <c r="QDZ3" s="37"/>
      <c r="QEA3" s="37"/>
      <c r="QEB3" s="37"/>
      <c r="QEC3" s="37"/>
      <c r="QED3" s="37"/>
      <c r="QEE3" s="37"/>
      <c r="QEF3" s="37"/>
      <c r="QEG3" s="37"/>
      <c r="QEH3" s="37"/>
      <c r="QEI3" s="37"/>
      <c r="QEJ3" s="37"/>
      <c r="QEK3" s="37"/>
      <c r="QEL3" s="37"/>
      <c r="QEM3" s="37"/>
      <c r="QEN3" s="37"/>
      <c r="QEO3" s="37"/>
      <c r="QEP3" s="37"/>
      <c r="QEQ3" s="37"/>
      <c r="QER3" s="37"/>
      <c r="QES3" s="37"/>
      <c r="QET3" s="37"/>
      <c r="QEU3" s="37"/>
      <c r="QEV3" s="37"/>
      <c r="QEW3" s="37"/>
      <c r="QEX3" s="37"/>
      <c r="QEY3" s="37"/>
      <c r="QEZ3" s="37"/>
      <c r="QFA3" s="37"/>
      <c r="QFB3" s="37"/>
      <c r="QFC3" s="37"/>
      <c r="QFD3" s="37"/>
      <c r="QFE3" s="37"/>
      <c r="QFF3" s="37"/>
      <c r="QFG3" s="37"/>
      <c r="QFH3" s="37"/>
      <c r="QFI3" s="37"/>
      <c r="QFJ3" s="37"/>
      <c r="QFK3" s="37"/>
      <c r="QFL3" s="37"/>
      <c r="QFM3" s="37"/>
      <c r="QFN3" s="37"/>
      <c r="QFO3" s="37"/>
      <c r="QFP3" s="37"/>
      <c r="QFQ3" s="37"/>
      <c r="QFR3" s="37"/>
      <c r="QFS3" s="37"/>
      <c r="QFT3" s="37"/>
      <c r="QFU3" s="37"/>
      <c r="QFV3" s="37"/>
      <c r="QFW3" s="37"/>
      <c r="QFX3" s="37"/>
      <c r="QFY3" s="37"/>
      <c r="QFZ3" s="37"/>
      <c r="QGA3" s="37"/>
      <c r="QGB3" s="37"/>
      <c r="QGC3" s="37"/>
      <c r="QGD3" s="37"/>
      <c r="QGE3" s="37"/>
      <c r="QGF3" s="37"/>
      <c r="QGG3" s="37"/>
      <c r="QGH3" s="37"/>
      <c r="QGI3" s="37"/>
      <c r="QGJ3" s="37"/>
      <c r="QGK3" s="37"/>
      <c r="QGL3" s="37"/>
      <c r="QGM3" s="37"/>
      <c r="QGN3" s="37"/>
      <c r="QGO3" s="37"/>
      <c r="QGP3" s="37"/>
      <c r="QGQ3" s="37"/>
      <c r="QGR3" s="37"/>
      <c r="QGS3" s="37"/>
      <c r="QGT3" s="37"/>
      <c r="QGU3" s="37"/>
      <c r="QGV3" s="37"/>
      <c r="QGW3" s="37"/>
      <c r="QGX3" s="37"/>
      <c r="QGY3" s="37"/>
      <c r="QGZ3" s="37"/>
      <c r="QHA3" s="37"/>
      <c r="QHB3" s="37"/>
      <c r="QHC3" s="37"/>
      <c r="QHD3" s="37"/>
      <c r="QHE3" s="37"/>
      <c r="QHF3" s="37"/>
      <c r="QHG3" s="37"/>
      <c r="QHH3" s="37"/>
      <c r="QHI3" s="37"/>
      <c r="QHJ3" s="37"/>
      <c r="QHK3" s="37"/>
      <c r="QHL3" s="37"/>
      <c r="QHM3" s="37"/>
      <c r="QHN3" s="37"/>
      <c r="QHO3" s="37"/>
      <c r="QHP3" s="37"/>
      <c r="QHQ3" s="37"/>
      <c r="QHR3" s="37"/>
      <c r="QHS3" s="37"/>
      <c r="QHT3" s="37"/>
      <c r="QHU3" s="37"/>
      <c r="QHV3" s="37"/>
      <c r="QHW3" s="37"/>
      <c r="QHX3" s="37"/>
      <c r="QHY3" s="37"/>
      <c r="QHZ3" s="37"/>
      <c r="QIA3" s="37"/>
      <c r="QIB3" s="37"/>
      <c r="QIC3" s="37"/>
      <c r="QID3" s="37"/>
      <c r="QIE3" s="37"/>
      <c r="QIF3" s="37"/>
      <c r="QIG3" s="37"/>
      <c r="QIH3" s="37"/>
      <c r="QII3" s="37"/>
      <c r="QIJ3" s="37"/>
      <c r="QIK3" s="37"/>
      <c r="QIL3" s="37"/>
      <c r="QIM3" s="37"/>
      <c r="QIN3" s="37"/>
      <c r="QIO3" s="37"/>
      <c r="QIP3" s="37"/>
      <c r="QIQ3" s="37"/>
      <c r="QIR3" s="37"/>
      <c r="QIS3" s="37"/>
      <c r="QIT3" s="37"/>
      <c r="QIU3" s="37"/>
      <c r="QIV3" s="37"/>
      <c r="QIW3" s="37"/>
      <c r="QIX3" s="37"/>
      <c r="QIY3" s="37"/>
      <c r="QIZ3" s="37"/>
      <c r="QJA3" s="37"/>
      <c r="QJB3" s="37"/>
      <c r="QJC3" s="37"/>
      <c r="QJD3" s="37"/>
      <c r="QJE3" s="37"/>
      <c r="QJF3" s="37"/>
      <c r="QJG3" s="37"/>
      <c r="QJH3" s="37"/>
      <c r="QJI3" s="37"/>
      <c r="QJJ3" s="37"/>
      <c r="QJK3" s="37"/>
      <c r="QJL3" s="37"/>
      <c r="QJM3" s="37"/>
      <c r="QJN3" s="37"/>
      <c r="QJO3" s="37"/>
      <c r="QJP3" s="37"/>
      <c r="QJQ3" s="37"/>
      <c r="QJR3" s="37"/>
      <c r="QJS3" s="37"/>
      <c r="QJT3" s="37"/>
      <c r="QJU3" s="37"/>
      <c r="QJV3" s="37"/>
      <c r="QJW3" s="37"/>
      <c r="QJX3" s="37"/>
      <c r="QJY3" s="37"/>
      <c r="QJZ3" s="37"/>
      <c r="QKA3" s="37"/>
      <c r="QKB3" s="37"/>
      <c r="QKC3" s="37"/>
      <c r="QKD3" s="37"/>
      <c r="QKE3" s="37"/>
      <c r="QKF3" s="37"/>
      <c r="QKG3" s="37"/>
      <c r="QKH3" s="37"/>
      <c r="QKI3" s="37"/>
      <c r="QKJ3" s="37"/>
      <c r="QKK3" s="37"/>
      <c r="QKL3" s="37"/>
      <c r="QKM3" s="37"/>
      <c r="QKN3" s="37"/>
      <c r="QKO3" s="37"/>
      <c r="QKP3" s="37"/>
      <c r="QKQ3" s="37"/>
      <c r="QKR3" s="37"/>
      <c r="QKS3" s="37"/>
      <c r="QKT3" s="37"/>
      <c r="QKU3" s="37"/>
      <c r="QKV3" s="37"/>
      <c r="QKW3" s="37"/>
      <c r="QKX3" s="37"/>
      <c r="QKY3" s="37"/>
      <c r="QKZ3" s="37"/>
      <c r="QLA3" s="37"/>
      <c r="QLB3" s="37"/>
      <c r="QLC3" s="37"/>
      <c r="QLD3" s="37"/>
      <c r="QLE3" s="37"/>
      <c r="QLF3" s="37"/>
      <c r="QLG3" s="37"/>
      <c r="QLH3" s="37"/>
      <c r="QLI3" s="37"/>
      <c r="QLJ3" s="37"/>
      <c r="QLK3" s="37"/>
      <c r="QLL3" s="37"/>
      <c r="QLM3" s="37"/>
      <c r="QLN3" s="37"/>
      <c r="QLO3" s="37"/>
      <c r="QLP3" s="37"/>
      <c r="QLQ3" s="37"/>
      <c r="QLR3" s="37"/>
      <c r="QLS3" s="37"/>
      <c r="QLT3" s="37"/>
      <c r="QLU3" s="37"/>
      <c r="QLV3" s="37"/>
      <c r="QLW3" s="37"/>
      <c r="QLX3" s="37"/>
      <c r="QLY3" s="37"/>
      <c r="QLZ3" s="37"/>
      <c r="QMA3" s="37"/>
      <c r="QMB3" s="37"/>
      <c r="QMC3" s="37"/>
      <c r="QMD3" s="37"/>
      <c r="QME3" s="37"/>
      <c r="QMF3" s="37"/>
      <c r="QMG3" s="37"/>
      <c r="QMH3" s="37"/>
      <c r="QMI3" s="37"/>
      <c r="QMJ3" s="37"/>
      <c r="QMK3" s="37"/>
      <c r="QML3" s="37"/>
      <c r="QMM3" s="37"/>
      <c r="QMN3" s="37"/>
      <c r="QMO3" s="37"/>
      <c r="QMP3" s="37"/>
      <c r="QMQ3" s="37"/>
      <c r="QMR3" s="37"/>
      <c r="QMS3" s="37"/>
      <c r="QMT3" s="37"/>
      <c r="QMU3" s="37"/>
      <c r="QMV3" s="37"/>
      <c r="QMW3" s="37"/>
      <c r="QMX3" s="37"/>
      <c r="QMY3" s="37"/>
      <c r="QMZ3" s="37"/>
      <c r="QNA3" s="37"/>
      <c r="QNB3" s="37"/>
      <c r="QNC3" s="37"/>
      <c r="QND3" s="37"/>
      <c r="QNE3" s="37"/>
      <c r="QNF3" s="37"/>
      <c r="QNG3" s="37"/>
      <c r="QNH3" s="37"/>
      <c r="QNI3" s="37"/>
      <c r="QNJ3" s="37"/>
      <c r="QNK3" s="37"/>
      <c r="QNL3" s="37"/>
      <c r="QNM3" s="37"/>
      <c r="QNN3" s="37"/>
      <c r="QNO3" s="37"/>
      <c r="QNP3" s="37"/>
      <c r="QNQ3" s="37"/>
      <c r="QNR3" s="37"/>
      <c r="QNS3" s="37"/>
      <c r="QNT3" s="37"/>
      <c r="QNU3" s="37"/>
      <c r="QNV3" s="37"/>
      <c r="QNW3" s="37"/>
      <c r="QNX3" s="37"/>
      <c r="QNY3" s="37"/>
      <c r="QNZ3" s="37"/>
      <c r="QOA3" s="37"/>
      <c r="QOB3" s="37"/>
      <c r="QOC3" s="37"/>
      <c r="QOD3" s="37"/>
      <c r="QOE3" s="37"/>
      <c r="QOF3" s="37"/>
      <c r="QOG3" s="37"/>
      <c r="QOH3" s="37"/>
      <c r="QOI3" s="37"/>
      <c r="QOJ3" s="37"/>
      <c r="QOK3" s="37"/>
      <c r="QOL3" s="37"/>
      <c r="QOM3" s="37"/>
      <c r="QON3" s="37"/>
      <c r="QOO3" s="37"/>
      <c r="QOP3" s="37"/>
      <c r="QOQ3" s="37"/>
      <c r="QOR3" s="37"/>
      <c r="QOS3" s="37"/>
      <c r="QOT3" s="37"/>
      <c r="QOU3" s="37"/>
      <c r="QOV3" s="37"/>
      <c r="QOW3" s="37"/>
      <c r="QOX3" s="37"/>
      <c r="QOY3" s="37"/>
      <c r="QOZ3" s="37"/>
      <c r="QPA3" s="37"/>
      <c r="QPB3" s="37"/>
      <c r="QPC3" s="37"/>
      <c r="QPD3" s="37"/>
      <c r="QPE3" s="37"/>
      <c r="QPF3" s="37"/>
      <c r="QPG3" s="37"/>
      <c r="QPH3" s="37"/>
      <c r="QPI3" s="37"/>
      <c r="QPJ3" s="37"/>
      <c r="QPK3" s="37"/>
      <c r="QPL3" s="37"/>
      <c r="QPM3" s="37"/>
      <c r="QPN3" s="37"/>
      <c r="QPO3" s="37"/>
      <c r="QPP3" s="37"/>
      <c r="QPQ3" s="37"/>
      <c r="QPR3" s="37"/>
      <c r="QPS3" s="37"/>
      <c r="QPT3" s="37"/>
      <c r="QPU3" s="37"/>
      <c r="QPV3" s="37"/>
      <c r="QPW3" s="37"/>
      <c r="QPX3" s="37"/>
      <c r="QPY3" s="37"/>
      <c r="QPZ3" s="37"/>
      <c r="QQA3" s="37"/>
      <c r="QQB3" s="37"/>
      <c r="QQC3" s="37"/>
      <c r="QQD3" s="37"/>
      <c r="QQE3" s="37"/>
      <c r="QQF3" s="37"/>
      <c r="QQG3" s="37"/>
      <c r="QQH3" s="37"/>
      <c r="QQI3" s="37"/>
      <c r="QQJ3" s="37"/>
      <c r="QQK3" s="37"/>
      <c r="QQL3" s="37"/>
      <c r="QQM3" s="37"/>
      <c r="QQN3" s="37"/>
      <c r="QQO3" s="37"/>
      <c r="QQP3" s="37"/>
      <c r="QQQ3" s="37"/>
      <c r="QQR3" s="37"/>
      <c r="QQS3" s="37"/>
      <c r="QQT3" s="37"/>
      <c r="QQU3" s="37"/>
      <c r="QQV3" s="37"/>
      <c r="QQW3" s="37"/>
      <c r="QQX3" s="37"/>
      <c r="QQY3" s="37"/>
      <c r="QQZ3" s="37"/>
      <c r="QRA3" s="37"/>
      <c r="QRB3" s="37"/>
      <c r="QRC3" s="37"/>
      <c r="QRD3" s="37"/>
      <c r="QRE3" s="37"/>
      <c r="QRF3" s="37"/>
      <c r="QRG3" s="37"/>
      <c r="QRH3" s="37"/>
      <c r="QRI3" s="37"/>
      <c r="QRJ3" s="37"/>
      <c r="QRK3" s="37"/>
      <c r="QRL3" s="37"/>
      <c r="QRM3" s="37"/>
      <c r="QRN3" s="37"/>
      <c r="QRO3" s="37"/>
      <c r="QRP3" s="37"/>
      <c r="QRQ3" s="37"/>
      <c r="QRR3" s="37"/>
      <c r="QRS3" s="37"/>
      <c r="QRT3" s="37"/>
      <c r="QRU3" s="37"/>
      <c r="QRV3" s="37"/>
      <c r="QRW3" s="37"/>
      <c r="QRX3" s="37"/>
      <c r="QRY3" s="37"/>
      <c r="QRZ3" s="37"/>
      <c r="QSA3" s="37"/>
      <c r="QSB3" s="37"/>
      <c r="QSC3" s="37"/>
      <c r="QSD3" s="37"/>
      <c r="QSE3" s="37"/>
      <c r="QSF3" s="37"/>
      <c r="QSG3" s="37"/>
      <c r="QSH3" s="37"/>
      <c r="QSI3" s="37"/>
      <c r="QSJ3" s="37"/>
      <c r="QSK3" s="37"/>
      <c r="QSL3" s="37"/>
      <c r="QSM3" s="37"/>
      <c r="QSN3" s="37"/>
      <c r="QSO3" s="37"/>
      <c r="QSP3" s="37"/>
      <c r="QSQ3" s="37"/>
      <c r="QSR3" s="37"/>
      <c r="QSS3" s="37"/>
      <c r="QST3" s="37"/>
      <c r="QSU3" s="37"/>
      <c r="QSV3" s="37"/>
      <c r="QSW3" s="37"/>
      <c r="QSX3" s="37"/>
      <c r="QSY3" s="37"/>
      <c r="QSZ3" s="37"/>
      <c r="QTA3" s="37"/>
      <c r="QTB3" s="37"/>
      <c r="QTC3" s="37"/>
      <c r="QTD3" s="37"/>
      <c r="QTE3" s="37"/>
      <c r="QTF3" s="37"/>
      <c r="QTG3" s="37"/>
      <c r="QTH3" s="37"/>
      <c r="QTI3" s="37"/>
      <c r="QTJ3" s="37"/>
      <c r="QTK3" s="37"/>
      <c r="QTL3" s="37"/>
      <c r="QTM3" s="37"/>
      <c r="QTN3" s="37"/>
      <c r="QTO3" s="37"/>
      <c r="QTP3" s="37"/>
      <c r="QTQ3" s="37"/>
      <c r="QTR3" s="37"/>
      <c r="QTS3" s="37"/>
      <c r="QTT3" s="37"/>
      <c r="QTU3" s="37"/>
      <c r="QTV3" s="37"/>
      <c r="QTW3" s="37"/>
      <c r="QTX3" s="37"/>
      <c r="QTY3" s="37"/>
      <c r="QTZ3" s="37"/>
      <c r="QUA3" s="37"/>
      <c r="QUB3" s="37"/>
      <c r="QUC3" s="37"/>
      <c r="QUD3" s="37"/>
      <c r="QUE3" s="37"/>
      <c r="QUF3" s="37"/>
      <c r="QUG3" s="37"/>
      <c r="QUH3" s="37"/>
      <c r="QUI3" s="37"/>
      <c r="QUJ3" s="37"/>
      <c r="QUK3" s="37"/>
      <c r="QUL3" s="37"/>
      <c r="QUM3" s="37"/>
      <c r="QUN3" s="37"/>
      <c r="QUO3" s="37"/>
      <c r="QUP3" s="37"/>
      <c r="QUQ3" s="37"/>
      <c r="QUR3" s="37"/>
      <c r="QUS3" s="37"/>
      <c r="QUT3" s="37"/>
      <c r="QUU3" s="37"/>
      <c r="QUV3" s="37"/>
      <c r="QUW3" s="37"/>
      <c r="QUX3" s="37"/>
      <c r="QUY3" s="37"/>
      <c r="QUZ3" s="37"/>
      <c r="QVA3" s="37"/>
      <c r="QVB3" s="37"/>
      <c r="QVC3" s="37"/>
      <c r="QVD3" s="37"/>
      <c r="QVE3" s="37"/>
      <c r="QVF3" s="37"/>
      <c r="QVG3" s="37"/>
      <c r="QVH3" s="37"/>
      <c r="QVI3" s="37"/>
      <c r="QVJ3" s="37"/>
      <c r="QVK3" s="37"/>
      <c r="QVL3" s="37"/>
      <c r="QVM3" s="37"/>
      <c r="QVN3" s="37"/>
      <c r="QVO3" s="37"/>
      <c r="QVP3" s="37"/>
      <c r="QVQ3" s="37"/>
      <c r="QVR3" s="37"/>
      <c r="QVS3" s="37"/>
      <c r="QVT3" s="37"/>
      <c r="QVU3" s="37"/>
      <c r="QVV3" s="37"/>
      <c r="QVW3" s="37"/>
      <c r="QVX3" s="37"/>
      <c r="QVY3" s="37"/>
      <c r="QVZ3" s="37"/>
      <c r="QWA3" s="37"/>
      <c r="QWB3" s="37"/>
      <c r="QWC3" s="37"/>
      <c r="QWD3" s="37"/>
      <c r="QWE3" s="37"/>
      <c r="QWF3" s="37"/>
      <c r="QWG3" s="37"/>
      <c r="QWH3" s="37"/>
      <c r="QWI3" s="37"/>
      <c r="QWJ3" s="37"/>
      <c r="QWK3" s="37"/>
      <c r="QWL3" s="37"/>
      <c r="QWM3" s="37"/>
      <c r="QWN3" s="37"/>
      <c r="QWO3" s="37"/>
      <c r="QWP3" s="37"/>
      <c r="QWQ3" s="37"/>
      <c r="QWR3" s="37"/>
      <c r="QWS3" s="37"/>
      <c r="QWT3" s="37"/>
      <c r="QWU3" s="37"/>
      <c r="QWV3" s="37"/>
      <c r="QWW3" s="37"/>
      <c r="QWX3" s="37"/>
      <c r="QWY3" s="37"/>
      <c r="QWZ3" s="37"/>
      <c r="QXA3" s="37"/>
      <c r="QXB3" s="37"/>
      <c r="QXC3" s="37"/>
      <c r="QXD3" s="37"/>
      <c r="QXE3" s="37"/>
      <c r="QXF3" s="37"/>
      <c r="QXG3" s="37"/>
      <c r="QXH3" s="37"/>
      <c r="QXI3" s="37"/>
      <c r="QXJ3" s="37"/>
      <c r="QXK3" s="37"/>
      <c r="QXL3" s="37"/>
      <c r="QXM3" s="37"/>
      <c r="QXN3" s="37"/>
      <c r="QXO3" s="37"/>
      <c r="QXP3" s="37"/>
      <c r="QXQ3" s="37"/>
      <c r="QXR3" s="37"/>
      <c r="QXS3" s="37"/>
      <c r="QXT3" s="37"/>
      <c r="QXU3" s="37"/>
      <c r="QXV3" s="37"/>
      <c r="QXW3" s="37"/>
      <c r="QXX3" s="37"/>
      <c r="QXY3" s="37"/>
      <c r="QXZ3" s="37"/>
      <c r="QYA3" s="37"/>
      <c r="QYB3" s="37"/>
      <c r="QYC3" s="37"/>
      <c r="QYD3" s="37"/>
      <c r="QYE3" s="37"/>
      <c r="QYF3" s="37"/>
      <c r="QYG3" s="37"/>
      <c r="QYH3" s="37"/>
      <c r="QYI3" s="37"/>
      <c r="QYJ3" s="37"/>
      <c r="QYK3" s="37"/>
      <c r="QYL3" s="37"/>
      <c r="QYM3" s="37"/>
      <c r="QYN3" s="37"/>
      <c r="QYO3" s="37"/>
      <c r="QYP3" s="37"/>
      <c r="QYQ3" s="37"/>
      <c r="QYR3" s="37"/>
      <c r="QYS3" s="37"/>
      <c r="QYT3" s="37"/>
      <c r="QYU3" s="37"/>
      <c r="QYV3" s="37"/>
      <c r="QYW3" s="37"/>
      <c r="QYX3" s="37"/>
      <c r="QYY3" s="37"/>
      <c r="QYZ3" s="37"/>
      <c r="QZA3" s="37"/>
      <c r="QZB3" s="37"/>
      <c r="QZC3" s="37"/>
      <c r="QZD3" s="37"/>
      <c r="QZE3" s="37"/>
      <c r="QZF3" s="37"/>
      <c r="QZG3" s="37"/>
      <c r="QZH3" s="37"/>
      <c r="QZI3" s="37"/>
      <c r="QZJ3" s="37"/>
      <c r="QZK3" s="37"/>
      <c r="QZL3" s="37"/>
      <c r="QZM3" s="37"/>
      <c r="QZN3" s="37"/>
      <c r="QZO3" s="37"/>
      <c r="QZP3" s="37"/>
      <c r="QZQ3" s="37"/>
      <c r="QZR3" s="37"/>
      <c r="QZS3" s="37"/>
      <c r="QZT3" s="37"/>
      <c r="QZU3" s="37"/>
      <c r="QZV3" s="37"/>
      <c r="QZW3" s="37"/>
      <c r="QZX3" s="37"/>
      <c r="QZY3" s="37"/>
      <c r="QZZ3" s="37"/>
      <c r="RAA3" s="37"/>
      <c r="RAB3" s="37"/>
      <c r="RAC3" s="37"/>
      <c r="RAD3" s="37"/>
      <c r="RAE3" s="37"/>
      <c r="RAF3" s="37"/>
      <c r="RAG3" s="37"/>
      <c r="RAH3" s="37"/>
      <c r="RAI3" s="37"/>
      <c r="RAJ3" s="37"/>
      <c r="RAK3" s="37"/>
      <c r="RAL3" s="37"/>
      <c r="RAM3" s="37"/>
      <c r="RAN3" s="37"/>
      <c r="RAO3" s="37"/>
      <c r="RAP3" s="37"/>
      <c r="RAQ3" s="37"/>
      <c r="RAR3" s="37"/>
      <c r="RAS3" s="37"/>
      <c r="RAT3" s="37"/>
      <c r="RAU3" s="37"/>
      <c r="RAV3" s="37"/>
      <c r="RAW3" s="37"/>
      <c r="RAX3" s="37"/>
      <c r="RAY3" s="37"/>
      <c r="RAZ3" s="37"/>
      <c r="RBA3" s="37"/>
      <c r="RBB3" s="37"/>
      <c r="RBC3" s="37"/>
      <c r="RBD3" s="37"/>
      <c r="RBE3" s="37"/>
      <c r="RBF3" s="37"/>
      <c r="RBG3" s="37"/>
      <c r="RBH3" s="37"/>
      <c r="RBI3" s="37"/>
      <c r="RBJ3" s="37"/>
      <c r="RBK3" s="37"/>
      <c r="RBL3" s="37"/>
      <c r="RBM3" s="37"/>
      <c r="RBN3" s="37"/>
      <c r="RBO3" s="37"/>
      <c r="RBP3" s="37"/>
      <c r="RBQ3" s="37"/>
      <c r="RBR3" s="37"/>
      <c r="RBS3" s="37"/>
      <c r="RBT3" s="37"/>
      <c r="RBU3" s="37"/>
      <c r="RBV3" s="37"/>
      <c r="RBW3" s="37"/>
      <c r="RBX3" s="37"/>
      <c r="RBY3" s="37"/>
      <c r="RBZ3" s="37"/>
      <c r="RCA3" s="37"/>
      <c r="RCB3" s="37"/>
      <c r="RCC3" s="37"/>
      <c r="RCD3" s="37"/>
      <c r="RCE3" s="37"/>
      <c r="RCF3" s="37"/>
      <c r="RCG3" s="37"/>
      <c r="RCH3" s="37"/>
      <c r="RCI3" s="37"/>
      <c r="RCJ3" s="37"/>
      <c r="RCK3" s="37"/>
      <c r="RCL3" s="37"/>
      <c r="RCM3" s="37"/>
      <c r="RCN3" s="37"/>
      <c r="RCO3" s="37"/>
      <c r="RCP3" s="37"/>
      <c r="RCQ3" s="37"/>
      <c r="RCR3" s="37"/>
      <c r="RCS3" s="37"/>
      <c r="RCT3" s="37"/>
      <c r="RCU3" s="37"/>
      <c r="RCV3" s="37"/>
      <c r="RCW3" s="37"/>
      <c r="RCX3" s="37"/>
      <c r="RCY3" s="37"/>
      <c r="RCZ3" s="37"/>
      <c r="RDA3" s="37"/>
      <c r="RDB3" s="37"/>
      <c r="RDC3" s="37"/>
      <c r="RDD3" s="37"/>
      <c r="RDE3" s="37"/>
      <c r="RDF3" s="37"/>
      <c r="RDG3" s="37"/>
      <c r="RDH3" s="37"/>
      <c r="RDI3" s="37"/>
      <c r="RDJ3" s="37"/>
      <c r="RDK3" s="37"/>
      <c r="RDL3" s="37"/>
      <c r="RDM3" s="37"/>
      <c r="RDN3" s="37"/>
      <c r="RDO3" s="37"/>
      <c r="RDP3" s="37"/>
      <c r="RDQ3" s="37"/>
      <c r="RDR3" s="37"/>
      <c r="RDS3" s="37"/>
      <c r="RDT3" s="37"/>
      <c r="RDU3" s="37"/>
      <c r="RDV3" s="37"/>
      <c r="RDW3" s="37"/>
      <c r="RDX3" s="37"/>
      <c r="RDY3" s="37"/>
      <c r="RDZ3" s="37"/>
      <c r="REA3" s="37"/>
      <c r="REB3" s="37"/>
      <c r="REC3" s="37"/>
      <c r="RED3" s="37"/>
      <c r="REE3" s="37"/>
      <c r="REF3" s="37"/>
      <c r="REG3" s="37"/>
      <c r="REH3" s="37"/>
      <c r="REI3" s="37"/>
      <c r="REJ3" s="37"/>
      <c r="REK3" s="37"/>
      <c r="REL3" s="37"/>
      <c r="REM3" s="37"/>
      <c r="REN3" s="37"/>
      <c r="REO3" s="37"/>
      <c r="REP3" s="37"/>
      <c r="REQ3" s="37"/>
      <c r="RER3" s="37"/>
      <c r="RES3" s="37"/>
      <c r="RET3" s="37"/>
      <c r="REU3" s="37"/>
      <c r="REV3" s="37"/>
      <c r="REW3" s="37"/>
      <c r="REX3" s="37"/>
      <c r="REY3" s="37"/>
      <c r="REZ3" s="37"/>
      <c r="RFA3" s="37"/>
      <c r="RFB3" s="37"/>
      <c r="RFC3" s="37"/>
      <c r="RFD3" s="37"/>
      <c r="RFE3" s="37"/>
      <c r="RFF3" s="37"/>
      <c r="RFG3" s="37"/>
      <c r="RFH3" s="37"/>
      <c r="RFI3" s="37"/>
      <c r="RFJ3" s="37"/>
      <c r="RFK3" s="37"/>
      <c r="RFL3" s="37"/>
      <c r="RFM3" s="37"/>
      <c r="RFN3" s="37"/>
      <c r="RFO3" s="37"/>
      <c r="RFP3" s="37"/>
      <c r="RFQ3" s="37"/>
      <c r="RFR3" s="37"/>
      <c r="RFS3" s="37"/>
      <c r="RFT3" s="37"/>
      <c r="RFU3" s="37"/>
      <c r="RFV3" s="37"/>
      <c r="RFW3" s="37"/>
      <c r="RFX3" s="37"/>
      <c r="RFY3" s="37"/>
      <c r="RFZ3" s="37"/>
      <c r="RGA3" s="37"/>
      <c r="RGB3" s="37"/>
      <c r="RGC3" s="37"/>
      <c r="RGD3" s="37"/>
      <c r="RGE3" s="37"/>
      <c r="RGF3" s="37"/>
      <c r="RGG3" s="37"/>
      <c r="RGH3" s="37"/>
      <c r="RGI3" s="37"/>
      <c r="RGJ3" s="37"/>
      <c r="RGK3" s="37"/>
      <c r="RGL3" s="37"/>
      <c r="RGM3" s="37"/>
      <c r="RGN3" s="37"/>
      <c r="RGO3" s="37"/>
      <c r="RGP3" s="37"/>
      <c r="RGQ3" s="37"/>
      <c r="RGR3" s="37"/>
      <c r="RGS3" s="37"/>
      <c r="RGT3" s="37"/>
      <c r="RGU3" s="37"/>
      <c r="RGV3" s="37"/>
      <c r="RGW3" s="37"/>
      <c r="RGX3" s="37"/>
      <c r="RGY3" s="37"/>
      <c r="RGZ3" s="37"/>
      <c r="RHA3" s="37"/>
      <c r="RHB3" s="37"/>
      <c r="RHC3" s="37"/>
      <c r="RHD3" s="37"/>
      <c r="RHE3" s="37"/>
      <c r="RHF3" s="37"/>
      <c r="RHG3" s="37"/>
      <c r="RHH3" s="37"/>
      <c r="RHI3" s="37"/>
      <c r="RHJ3" s="37"/>
      <c r="RHK3" s="37"/>
      <c r="RHL3" s="37"/>
      <c r="RHM3" s="37"/>
      <c r="RHN3" s="37"/>
      <c r="RHO3" s="37"/>
      <c r="RHP3" s="37"/>
      <c r="RHQ3" s="37"/>
      <c r="RHR3" s="37"/>
      <c r="RHS3" s="37"/>
      <c r="RHT3" s="37"/>
      <c r="RHU3" s="37"/>
      <c r="RHV3" s="37"/>
      <c r="RHW3" s="37"/>
      <c r="RHX3" s="37"/>
      <c r="RHY3" s="37"/>
      <c r="RHZ3" s="37"/>
      <c r="RIA3" s="37"/>
      <c r="RIB3" s="37"/>
      <c r="RIC3" s="37"/>
      <c r="RID3" s="37"/>
      <c r="RIE3" s="37"/>
      <c r="RIF3" s="37"/>
      <c r="RIG3" s="37"/>
      <c r="RIH3" s="37"/>
      <c r="RII3" s="37"/>
      <c r="RIJ3" s="37"/>
      <c r="RIK3" s="37"/>
      <c r="RIL3" s="37"/>
      <c r="RIM3" s="37"/>
      <c r="RIN3" s="37"/>
      <c r="RIO3" s="37"/>
      <c r="RIP3" s="37"/>
      <c r="RIQ3" s="37"/>
      <c r="RIR3" s="37"/>
      <c r="RIS3" s="37"/>
      <c r="RIT3" s="37"/>
      <c r="RIU3" s="37"/>
      <c r="RIV3" s="37"/>
      <c r="RIW3" s="37"/>
      <c r="RIX3" s="37"/>
      <c r="RIY3" s="37"/>
      <c r="RIZ3" s="37"/>
      <c r="RJA3" s="37"/>
      <c r="RJB3" s="37"/>
      <c r="RJC3" s="37"/>
      <c r="RJD3" s="37"/>
      <c r="RJE3" s="37"/>
      <c r="RJF3" s="37"/>
      <c r="RJG3" s="37"/>
      <c r="RJH3" s="37"/>
      <c r="RJI3" s="37"/>
      <c r="RJJ3" s="37"/>
      <c r="RJK3" s="37"/>
      <c r="RJL3" s="37"/>
      <c r="RJM3" s="37"/>
      <c r="RJN3" s="37"/>
      <c r="RJO3" s="37"/>
      <c r="RJP3" s="37"/>
      <c r="RJQ3" s="37"/>
      <c r="RJR3" s="37"/>
      <c r="RJS3" s="37"/>
      <c r="RJT3" s="37"/>
      <c r="RJU3" s="37"/>
      <c r="RJV3" s="37"/>
      <c r="RJW3" s="37"/>
      <c r="RJX3" s="37"/>
      <c r="RJY3" s="37"/>
      <c r="RJZ3" s="37"/>
      <c r="RKA3" s="37"/>
      <c r="RKB3" s="37"/>
      <c r="RKC3" s="37"/>
      <c r="RKD3" s="37"/>
      <c r="RKE3" s="37"/>
      <c r="RKF3" s="37"/>
      <c r="RKG3" s="37"/>
      <c r="RKH3" s="37"/>
      <c r="RKI3" s="37"/>
      <c r="RKJ3" s="37"/>
      <c r="RKK3" s="37"/>
      <c r="RKL3" s="37"/>
      <c r="RKM3" s="37"/>
      <c r="RKN3" s="37"/>
      <c r="RKO3" s="37"/>
      <c r="RKP3" s="37"/>
      <c r="RKQ3" s="37"/>
      <c r="RKR3" s="37"/>
      <c r="RKS3" s="37"/>
      <c r="RKT3" s="37"/>
      <c r="RKU3" s="37"/>
      <c r="RKV3" s="37"/>
      <c r="RKW3" s="37"/>
      <c r="RKX3" s="37"/>
      <c r="RKY3" s="37"/>
      <c r="RKZ3" s="37"/>
      <c r="RLA3" s="37"/>
      <c r="RLB3" s="37"/>
      <c r="RLC3" s="37"/>
      <c r="RLD3" s="37"/>
      <c r="RLE3" s="37"/>
      <c r="RLF3" s="37"/>
      <c r="RLG3" s="37"/>
      <c r="RLH3" s="37"/>
      <c r="RLI3" s="37"/>
      <c r="RLJ3" s="37"/>
      <c r="RLK3" s="37"/>
      <c r="RLL3" s="37"/>
      <c r="RLM3" s="37"/>
      <c r="RLN3" s="37"/>
      <c r="RLO3" s="37"/>
      <c r="RLP3" s="37"/>
      <c r="RLQ3" s="37"/>
      <c r="RLR3" s="37"/>
      <c r="RLS3" s="37"/>
      <c r="RLT3" s="37"/>
      <c r="RLU3" s="37"/>
      <c r="RLV3" s="37"/>
      <c r="RLW3" s="37"/>
      <c r="RLX3" s="37"/>
      <c r="RLY3" s="37"/>
      <c r="RLZ3" s="37"/>
      <c r="RMA3" s="37"/>
      <c r="RMB3" s="37"/>
      <c r="RMC3" s="37"/>
      <c r="RMD3" s="37"/>
      <c r="RME3" s="37"/>
      <c r="RMF3" s="37"/>
      <c r="RMG3" s="37"/>
      <c r="RMH3" s="37"/>
      <c r="RMI3" s="37"/>
      <c r="RMJ3" s="37"/>
      <c r="RMK3" s="37"/>
      <c r="RML3" s="37"/>
      <c r="RMM3" s="37"/>
      <c r="RMN3" s="37"/>
      <c r="RMO3" s="37"/>
      <c r="RMP3" s="37"/>
      <c r="RMQ3" s="37"/>
      <c r="RMR3" s="37"/>
      <c r="RMS3" s="37"/>
      <c r="RMT3" s="37"/>
      <c r="RMU3" s="37"/>
      <c r="RMV3" s="37"/>
      <c r="RMW3" s="37"/>
      <c r="RMX3" s="37"/>
      <c r="RMY3" s="37"/>
      <c r="RMZ3" s="37"/>
      <c r="RNA3" s="37"/>
      <c r="RNB3" s="37"/>
      <c r="RNC3" s="37"/>
      <c r="RND3" s="37"/>
      <c r="RNE3" s="37"/>
      <c r="RNF3" s="37"/>
      <c r="RNG3" s="37"/>
      <c r="RNH3" s="37"/>
      <c r="RNI3" s="37"/>
      <c r="RNJ3" s="37"/>
      <c r="RNK3" s="37"/>
      <c r="RNL3" s="37"/>
      <c r="RNM3" s="37"/>
      <c r="RNN3" s="37"/>
      <c r="RNO3" s="37"/>
      <c r="RNP3" s="37"/>
      <c r="RNQ3" s="37"/>
      <c r="RNR3" s="37"/>
      <c r="RNS3" s="37"/>
      <c r="RNT3" s="37"/>
      <c r="RNU3" s="37"/>
      <c r="RNV3" s="37"/>
      <c r="RNW3" s="37"/>
      <c r="RNX3" s="37"/>
      <c r="RNY3" s="37"/>
      <c r="RNZ3" s="37"/>
      <c r="ROA3" s="37"/>
      <c r="ROB3" s="37"/>
      <c r="ROC3" s="37"/>
      <c r="ROD3" s="37"/>
      <c r="ROE3" s="37"/>
      <c r="ROF3" s="37"/>
      <c r="ROG3" s="37"/>
      <c r="ROH3" s="37"/>
      <c r="ROI3" s="37"/>
      <c r="ROJ3" s="37"/>
      <c r="ROK3" s="37"/>
      <c r="ROL3" s="37"/>
      <c r="ROM3" s="37"/>
      <c r="RON3" s="37"/>
      <c r="ROO3" s="37"/>
      <c r="ROP3" s="37"/>
      <c r="ROQ3" s="37"/>
      <c r="ROR3" s="37"/>
      <c r="ROS3" s="37"/>
      <c r="ROT3" s="37"/>
      <c r="ROU3" s="37"/>
      <c r="ROV3" s="37"/>
      <c r="ROW3" s="37"/>
      <c r="ROX3" s="37"/>
      <c r="ROY3" s="37"/>
      <c r="ROZ3" s="37"/>
      <c r="RPA3" s="37"/>
      <c r="RPB3" s="37"/>
      <c r="RPC3" s="37"/>
      <c r="RPD3" s="37"/>
      <c r="RPE3" s="37"/>
      <c r="RPF3" s="37"/>
      <c r="RPG3" s="37"/>
      <c r="RPH3" s="37"/>
      <c r="RPI3" s="37"/>
      <c r="RPJ3" s="37"/>
      <c r="RPK3" s="37"/>
      <c r="RPL3" s="37"/>
      <c r="RPM3" s="37"/>
      <c r="RPN3" s="37"/>
      <c r="RPO3" s="37"/>
      <c r="RPP3" s="37"/>
      <c r="RPQ3" s="37"/>
      <c r="RPR3" s="37"/>
      <c r="RPS3" s="37"/>
      <c r="RPT3" s="37"/>
      <c r="RPU3" s="37"/>
      <c r="RPV3" s="37"/>
      <c r="RPW3" s="37"/>
      <c r="RPX3" s="37"/>
      <c r="RPY3" s="37"/>
      <c r="RPZ3" s="37"/>
      <c r="RQA3" s="37"/>
      <c r="RQB3" s="37"/>
      <c r="RQC3" s="37"/>
      <c r="RQD3" s="37"/>
      <c r="RQE3" s="37"/>
      <c r="RQF3" s="37"/>
      <c r="RQG3" s="37"/>
      <c r="RQH3" s="37"/>
      <c r="RQI3" s="37"/>
      <c r="RQJ3" s="37"/>
      <c r="RQK3" s="37"/>
      <c r="RQL3" s="37"/>
      <c r="RQM3" s="37"/>
      <c r="RQN3" s="37"/>
      <c r="RQO3" s="37"/>
      <c r="RQP3" s="37"/>
      <c r="RQQ3" s="37"/>
      <c r="RQR3" s="37"/>
      <c r="RQS3" s="37"/>
      <c r="RQT3" s="37"/>
      <c r="RQU3" s="37"/>
      <c r="RQV3" s="37"/>
      <c r="RQW3" s="37"/>
      <c r="RQX3" s="37"/>
      <c r="RQY3" s="37"/>
      <c r="RQZ3" s="37"/>
      <c r="RRA3" s="37"/>
      <c r="RRB3" s="37"/>
      <c r="RRC3" s="37"/>
      <c r="RRD3" s="37"/>
      <c r="RRE3" s="37"/>
      <c r="RRF3" s="37"/>
      <c r="RRG3" s="37"/>
      <c r="RRH3" s="37"/>
      <c r="RRI3" s="37"/>
      <c r="RRJ3" s="37"/>
      <c r="RRK3" s="37"/>
      <c r="RRL3" s="37"/>
      <c r="RRM3" s="37"/>
      <c r="RRN3" s="37"/>
      <c r="RRO3" s="37"/>
      <c r="RRP3" s="37"/>
      <c r="RRQ3" s="37"/>
      <c r="RRR3" s="37"/>
      <c r="RRS3" s="37"/>
      <c r="RRT3" s="37"/>
      <c r="RRU3" s="37"/>
      <c r="RRV3" s="37"/>
      <c r="RRW3" s="37"/>
      <c r="RRX3" s="37"/>
      <c r="RRY3" s="37"/>
      <c r="RRZ3" s="37"/>
      <c r="RSA3" s="37"/>
      <c r="RSB3" s="37"/>
      <c r="RSC3" s="37"/>
      <c r="RSD3" s="37"/>
      <c r="RSE3" s="37"/>
      <c r="RSF3" s="37"/>
      <c r="RSG3" s="37"/>
      <c r="RSH3" s="37"/>
      <c r="RSI3" s="37"/>
      <c r="RSJ3" s="37"/>
      <c r="RSK3" s="37"/>
      <c r="RSL3" s="37"/>
      <c r="RSM3" s="37"/>
      <c r="RSN3" s="37"/>
      <c r="RSO3" s="37"/>
      <c r="RSP3" s="37"/>
      <c r="RSQ3" s="37"/>
      <c r="RSR3" s="37"/>
      <c r="RSS3" s="37"/>
      <c r="RST3" s="37"/>
      <c r="RSU3" s="37"/>
      <c r="RSV3" s="37"/>
      <c r="RSW3" s="37"/>
      <c r="RSX3" s="37"/>
      <c r="RSY3" s="37"/>
      <c r="RSZ3" s="37"/>
      <c r="RTA3" s="37"/>
      <c r="RTB3" s="37"/>
      <c r="RTC3" s="37"/>
      <c r="RTD3" s="37"/>
      <c r="RTE3" s="37"/>
      <c r="RTF3" s="37"/>
      <c r="RTG3" s="37"/>
      <c r="RTH3" s="37"/>
      <c r="RTI3" s="37"/>
      <c r="RTJ3" s="37"/>
      <c r="RTK3" s="37"/>
      <c r="RTL3" s="37"/>
      <c r="RTM3" s="37"/>
      <c r="RTN3" s="37"/>
      <c r="RTO3" s="37"/>
      <c r="RTP3" s="37"/>
      <c r="RTQ3" s="37"/>
      <c r="RTR3" s="37"/>
      <c r="RTS3" s="37"/>
      <c r="RTT3" s="37"/>
      <c r="RTU3" s="37"/>
      <c r="RTV3" s="37"/>
      <c r="RTW3" s="37"/>
      <c r="RTX3" s="37"/>
      <c r="RTY3" s="37"/>
      <c r="RTZ3" s="37"/>
      <c r="RUA3" s="37"/>
      <c r="RUB3" s="37"/>
      <c r="RUC3" s="37"/>
      <c r="RUD3" s="37"/>
      <c r="RUE3" s="37"/>
      <c r="RUF3" s="37"/>
      <c r="RUG3" s="37"/>
      <c r="RUH3" s="37"/>
      <c r="RUI3" s="37"/>
      <c r="RUJ3" s="37"/>
      <c r="RUK3" s="37"/>
      <c r="RUL3" s="37"/>
      <c r="RUM3" s="37"/>
      <c r="RUN3" s="37"/>
      <c r="RUO3" s="37"/>
      <c r="RUP3" s="37"/>
      <c r="RUQ3" s="37"/>
      <c r="RUR3" s="37"/>
      <c r="RUS3" s="37"/>
      <c r="RUT3" s="37"/>
      <c r="RUU3" s="37"/>
      <c r="RUV3" s="37"/>
      <c r="RUW3" s="37"/>
      <c r="RUX3" s="37"/>
      <c r="RUY3" s="37"/>
      <c r="RUZ3" s="37"/>
      <c r="RVA3" s="37"/>
      <c r="RVB3" s="37"/>
      <c r="RVC3" s="37"/>
      <c r="RVD3" s="37"/>
      <c r="RVE3" s="37"/>
      <c r="RVF3" s="37"/>
      <c r="RVG3" s="37"/>
      <c r="RVH3" s="37"/>
      <c r="RVI3" s="37"/>
      <c r="RVJ3" s="37"/>
      <c r="RVK3" s="37"/>
      <c r="RVL3" s="37"/>
      <c r="RVM3" s="37"/>
      <c r="RVN3" s="37"/>
      <c r="RVO3" s="37"/>
      <c r="RVP3" s="37"/>
      <c r="RVQ3" s="37"/>
      <c r="RVR3" s="37"/>
      <c r="RVS3" s="37"/>
      <c r="RVT3" s="37"/>
      <c r="RVU3" s="37"/>
      <c r="RVV3" s="37"/>
      <c r="RVW3" s="37"/>
      <c r="RVX3" s="37"/>
      <c r="RVY3" s="37"/>
      <c r="RVZ3" s="37"/>
      <c r="RWA3" s="37"/>
      <c r="RWB3" s="37"/>
      <c r="RWC3" s="37"/>
      <c r="RWD3" s="37"/>
      <c r="RWE3" s="37"/>
      <c r="RWF3" s="37"/>
      <c r="RWG3" s="37"/>
      <c r="RWH3" s="37"/>
      <c r="RWI3" s="37"/>
      <c r="RWJ3" s="37"/>
      <c r="RWK3" s="37"/>
      <c r="RWL3" s="37"/>
      <c r="RWM3" s="37"/>
      <c r="RWN3" s="37"/>
      <c r="RWO3" s="37"/>
      <c r="RWP3" s="37"/>
      <c r="RWQ3" s="37"/>
      <c r="RWR3" s="37"/>
      <c r="RWS3" s="37"/>
      <c r="RWT3" s="37"/>
      <c r="RWU3" s="37"/>
      <c r="RWV3" s="37"/>
      <c r="RWW3" s="37"/>
      <c r="RWX3" s="37"/>
      <c r="RWY3" s="37"/>
      <c r="RWZ3" s="37"/>
      <c r="RXA3" s="37"/>
      <c r="RXB3" s="37"/>
      <c r="RXC3" s="37"/>
      <c r="RXD3" s="37"/>
      <c r="RXE3" s="37"/>
      <c r="RXF3" s="37"/>
      <c r="RXG3" s="37"/>
      <c r="RXH3" s="37"/>
      <c r="RXI3" s="37"/>
      <c r="RXJ3" s="37"/>
      <c r="RXK3" s="37"/>
      <c r="RXL3" s="37"/>
      <c r="RXM3" s="37"/>
      <c r="RXN3" s="37"/>
      <c r="RXO3" s="37"/>
      <c r="RXP3" s="37"/>
      <c r="RXQ3" s="37"/>
      <c r="RXR3" s="37"/>
      <c r="RXS3" s="37"/>
      <c r="RXT3" s="37"/>
      <c r="RXU3" s="37"/>
      <c r="RXV3" s="37"/>
      <c r="RXW3" s="37"/>
      <c r="RXX3" s="37"/>
      <c r="RXY3" s="37"/>
      <c r="RXZ3" s="37"/>
      <c r="RYA3" s="37"/>
      <c r="RYB3" s="37"/>
      <c r="RYC3" s="37"/>
      <c r="RYD3" s="37"/>
      <c r="RYE3" s="37"/>
      <c r="RYF3" s="37"/>
      <c r="RYG3" s="37"/>
      <c r="RYH3" s="37"/>
      <c r="RYI3" s="37"/>
      <c r="RYJ3" s="37"/>
      <c r="RYK3" s="37"/>
      <c r="RYL3" s="37"/>
      <c r="RYM3" s="37"/>
      <c r="RYN3" s="37"/>
      <c r="RYO3" s="37"/>
      <c r="RYP3" s="37"/>
      <c r="RYQ3" s="37"/>
      <c r="RYR3" s="37"/>
      <c r="RYS3" s="37"/>
      <c r="RYT3" s="37"/>
      <c r="RYU3" s="37"/>
      <c r="RYV3" s="37"/>
      <c r="RYW3" s="37"/>
      <c r="RYX3" s="37"/>
      <c r="RYY3" s="37"/>
      <c r="RYZ3" s="37"/>
      <c r="RZA3" s="37"/>
      <c r="RZB3" s="37"/>
      <c r="RZC3" s="37"/>
      <c r="RZD3" s="37"/>
      <c r="RZE3" s="37"/>
      <c r="RZF3" s="37"/>
      <c r="RZG3" s="37"/>
      <c r="RZH3" s="37"/>
      <c r="RZI3" s="37"/>
      <c r="RZJ3" s="37"/>
      <c r="RZK3" s="37"/>
      <c r="RZL3" s="37"/>
      <c r="RZM3" s="37"/>
      <c r="RZN3" s="37"/>
      <c r="RZO3" s="37"/>
      <c r="RZP3" s="37"/>
      <c r="RZQ3" s="37"/>
      <c r="RZR3" s="37"/>
      <c r="RZS3" s="37"/>
      <c r="RZT3" s="37"/>
      <c r="RZU3" s="37"/>
      <c r="RZV3" s="37"/>
      <c r="RZW3" s="37"/>
      <c r="RZX3" s="37"/>
      <c r="RZY3" s="37"/>
      <c r="RZZ3" s="37"/>
      <c r="SAA3" s="37"/>
      <c r="SAB3" s="37"/>
      <c r="SAC3" s="37"/>
      <c r="SAD3" s="37"/>
      <c r="SAE3" s="37"/>
      <c r="SAF3" s="37"/>
      <c r="SAG3" s="37"/>
      <c r="SAH3" s="37"/>
      <c r="SAI3" s="37"/>
      <c r="SAJ3" s="37"/>
      <c r="SAK3" s="37"/>
      <c r="SAL3" s="37"/>
      <c r="SAM3" s="37"/>
      <c r="SAN3" s="37"/>
      <c r="SAO3" s="37"/>
      <c r="SAP3" s="37"/>
      <c r="SAQ3" s="37"/>
      <c r="SAR3" s="37"/>
      <c r="SAS3" s="37"/>
      <c r="SAT3" s="37"/>
      <c r="SAU3" s="37"/>
      <c r="SAV3" s="37"/>
      <c r="SAW3" s="37"/>
      <c r="SAX3" s="37"/>
      <c r="SAY3" s="37"/>
      <c r="SAZ3" s="37"/>
      <c r="SBA3" s="37"/>
      <c r="SBB3" s="37"/>
      <c r="SBC3" s="37"/>
      <c r="SBD3" s="37"/>
      <c r="SBE3" s="37"/>
      <c r="SBF3" s="37"/>
      <c r="SBG3" s="37"/>
      <c r="SBH3" s="37"/>
      <c r="SBI3" s="37"/>
      <c r="SBJ3" s="37"/>
      <c r="SBK3" s="37"/>
      <c r="SBL3" s="37"/>
      <c r="SBM3" s="37"/>
      <c r="SBN3" s="37"/>
      <c r="SBO3" s="37"/>
      <c r="SBP3" s="37"/>
      <c r="SBQ3" s="37"/>
      <c r="SBR3" s="37"/>
      <c r="SBS3" s="37"/>
      <c r="SBT3" s="37"/>
      <c r="SBU3" s="37"/>
      <c r="SBV3" s="37"/>
      <c r="SBW3" s="37"/>
      <c r="SBX3" s="37"/>
      <c r="SBY3" s="37"/>
      <c r="SBZ3" s="37"/>
      <c r="SCA3" s="37"/>
      <c r="SCB3" s="37"/>
      <c r="SCC3" s="37"/>
      <c r="SCD3" s="37"/>
      <c r="SCE3" s="37"/>
      <c r="SCF3" s="37"/>
      <c r="SCG3" s="37"/>
      <c r="SCH3" s="37"/>
      <c r="SCI3" s="37"/>
      <c r="SCJ3" s="37"/>
      <c r="SCK3" s="37"/>
      <c r="SCL3" s="37"/>
      <c r="SCM3" s="37"/>
      <c r="SCN3" s="37"/>
      <c r="SCO3" s="37"/>
      <c r="SCP3" s="37"/>
      <c r="SCQ3" s="37"/>
      <c r="SCR3" s="37"/>
      <c r="SCS3" s="37"/>
      <c r="SCT3" s="37"/>
      <c r="SCU3" s="37"/>
      <c r="SCV3" s="37"/>
      <c r="SCW3" s="37"/>
      <c r="SCX3" s="37"/>
      <c r="SCY3" s="37"/>
      <c r="SCZ3" s="37"/>
      <c r="SDA3" s="37"/>
      <c r="SDB3" s="37"/>
      <c r="SDC3" s="37"/>
      <c r="SDD3" s="37"/>
      <c r="SDE3" s="37"/>
      <c r="SDF3" s="37"/>
      <c r="SDG3" s="37"/>
      <c r="SDH3" s="37"/>
      <c r="SDI3" s="37"/>
      <c r="SDJ3" s="37"/>
      <c r="SDK3" s="37"/>
      <c r="SDL3" s="37"/>
      <c r="SDM3" s="37"/>
      <c r="SDN3" s="37"/>
      <c r="SDO3" s="37"/>
      <c r="SDP3" s="37"/>
      <c r="SDQ3" s="37"/>
      <c r="SDR3" s="37"/>
      <c r="SDS3" s="37"/>
      <c r="SDT3" s="37"/>
      <c r="SDU3" s="37"/>
      <c r="SDV3" s="37"/>
      <c r="SDW3" s="37"/>
      <c r="SDX3" s="37"/>
      <c r="SDY3" s="37"/>
      <c r="SDZ3" s="37"/>
      <c r="SEA3" s="37"/>
      <c r="SEB3" s="37"/>
      <c r="SEC3" s="37"/>
      <c r="SED3" s="37"/>
      <c r="SEE3" s="37"/>
      <c r="SEF3" s="37"/>
      <c r="SEG3" s="37"/>
      <c r="SEH3" s="37"/>
      <c r="SEI3" s="37"/>
      <c r="SEJ3" s="37"/>
      <c r="SEK3" s="37"/>
      <c r="SEL3" s="37"/>
      <c r="SEM3" s="37"/>
      <c r="SEN3" s="37"/>
      <c r="SEO3" s="37"/>
      <c r="SEP3" s="37"/>
      <c r="SEQ3" s="37"/>
      <c r="SER3" s="37"/>
      <c r="SES3" s="37"/>
      <c r="SET3" s="37"/>
      <c r="SEU3" s="37"/>
      <c r="SEV3" s="37"/>
      <c r="SEW3" s="37"/>
      <c r="SEX3" s="37"/>
      <c r="SEY3" s="37"/>
      <c r="SEZ3" s="37"/>
      <c r="SFA3" s="37"/>
      <c r="SFB3" s="37"/>
      <c r="SFC3" s="37"/>
      <c r="SFD3" s="37"/>
      <c r="SFE3" s="37"/>
      <c r="SFF3" s="37"/>
      <c r="SFG3" s="37"/>
      <c r="SFH3" s="37"/>
      <c r="SFI3" s="37"/>
      <c r="SFJ3" s="37"/>
      <c r="SFK3" s="37"/>
      <c r="SFL3" s="37"/>
      <c r="SFM3" s="37"/>
      <c r="SFN3" s="37"/>
      <c r="SFO3" s="37"/>
      <c r="SFP3" s="37"/>
      <c r="SFQ3" s="37"/>
      <c r="SFR3" s="37"/>
      <c r="SFS3" s="37"/>
      <c r="SFT3" s="37"/>
      <c r="SFU3" s="37"/>
      <c r="SFV3" s="37"/>
      <c r="SFW3" s="37"/>
      <c r="SFX3" s="37"/>
      <c r="SFY3" s="37"/>
      <c r="SFZ3" s="37"/>
      <c r="SGA3" s="37"/>
      <c r="SGB3" s="37"/>
      <c r="SGC3" s="37"/>
      <c r="SGD3" s="37"/>
      <c r="SGE3" s="37"/>
      <c r="SGF3" s="37"/>
      <c r="SGG3" s="37"/>
      <c r="SGH3" s="37"/>
      <c r="SGI3" s="37"/>
      <c r="SGJ3" s="37"/>
      <c r="SGK3" s="37"/>
      <c r="SGL3" s="37"/>
      <c r="SGM3" s="37"/>
      <c r="SGN3" s="37"/>
      <c r="SGO3" s="37"/>
      <c r="SGP3" s="37"/>
      <c r="SGQ3" s="37"/>
      <c r="SGR3" s="37"/>
      <c r="SGS3" s="37"/>
      <c r="SGT3" s="37"/>
      <c r="SGU3" s="37"/>
      <c r="SGV3" s="37"/>
      <c r="SGW3" s="37"/>
      <c r="SGX3" s="37"/>
      <c r="SGY3" s="37"/>
      <c r="SGZ3" s="37"/>
      <c r="SHA3" s="37"/>
      <c r="SHB3" s="37"/>
      <c r="SHC3" s="37"/>
      <c r="SHD3" s="37"/>
      <c r="SHE3" s="37"/>
      <c r="SHF3" s="37"/>
      <c r="SHG3" s="37"/>
      <c r="SHH3" s="37"/>
      <c r="SHI3" s="37"/>
      <c r="SHJ3" s="37"/>
      <c r="SHK3" s="37"/>
      <c r="SHL3" s="37"/>
      <c r="SHM3" s="37"/>
      <c r="SHN3" s="37"/>
      <c r="SHO3" s="37"/>
      <c r="SHP3" s="37"/>
      <c r="SHQ3" s="37"/>
      <c r="SHR3" s="37"/>
      <c r="SHS3" s="37"/>
      <c r="SHT3" s="37"/>
      <c r="SHU3" s="37"/>
      <c r="SHV3" s="37"/>
      <c r="SHW3" s="37"/>
      <c r="SHX3" s="37"/>
      <c r="SHY3" s="37"/>
      <c r="SHZ3" s="37"/>
      <c r="SIA3" s="37"/>
      <c r="SIB3" s="37"/>
      <c r="SIC3" s="37"/>
      <c r="SID3" s="37"/>
      <c r="SIE3" s="37"/>
      <c r="SIF3" s="37"/>
      <c r="SIG3" s="37"/>
      <c r="SIH3" s="37"/>
      <c r="SII3" s="37"/>
      <c r="SIJ3" s="37"/>
      <c r="SIK3" s="37"/>
      <c r="SIL3" s="37"/>
      <c r="SIM3" s="37"/>
      <c r="SIN3" s="37"/>
      <c r="SIO3" s="37"/>
      <c r="SIP3" s="37"/>
      <c r="SIQ3" s="37"/>
      <c r="SIR3" s="37"/>
      <c r="SIS3" s="37"/>
      <c r="SIT3" s="37"/>
      <c r="SIU3" s="37"/>
      <c r="SIV3" s="37"/>
      <c r="SIW3" s="37"/>
      <c r="SIX3" s="37"/>
      <c r="SIY3" s="37"/>
      <c r="SIZ3" s="37"/>
      <c r="SJA3" s="37"/>
      <c r="SJB3" s="37"/>
      <c r="SJC3" s="37"/>
      <c r="SJD3" s="37"/>
      <c r="SJE3" s="37"/>
      <c r="SJF3" s="37"/>
      <c r="SJG3" s="37"/>
      <c r="SJH3" s="37"/>
      <c r="SJI3" s="37"/>
      <c r="SJJ3" s="37"/>
      <c r="SJK3" s="37"/>
      <c r="SJL3" s="37"/>
      <c r="SJM3" s="37"/>
      <c r="SJN3" s="37"/>
      <c r="SJO3" s="37"/>
      <c r="SJP3" s="37"/>
      <c r="SJQ3" s="37"/>
      <c r="SJR3" s="37"/>
      <c r="SJS3" s="37"/>
      <c r="SJT3" s="37"/>
      <c r="SJU3" s="37"/>
      <c r="SJV3" s="37"/>
      <c r="SJW3" s="37"/>
      <c r="SJX3" s="37"/>
      <c r="SJY3" s="37"/>
      <c r="SJZ3" s="37"/>
      <c r="SKA3" s="37"/>
      <c r="SKB3" s="37"/>
      <c r="SKC3" s="37"/>
      <c r="SKD3" s="37"/>
      <c r="SKE3" s="37"/>
      <c r="SKF3" s="37"/>
      <c r="SKG3" s="37"/>
      <c r="SKH3" s="37"/>
      <c r="SKI3" s="37"/>
      <c r="SKJ3" s="37"/>
      <c r="SKK3" s="37"/>
      <c r="SKL3" s="37"/>
      <c r="SKM3" s="37"/>
      <c r="SKN3" s="37"/>
      <c r="SKO3" s="37"/>
      <c r="SKP3" s="37"/>
      <c r="SKQ3" s="37"/>
      <c r="SKR3" s="37"/>
      <c r="SKS3" s="37"/>
      <c r="SKT3" s="37"/>
      <c r="SKU3" s="37"/>
      <c r="SKV3" s="37"/>
      <c r="SKW3" s="37"/>
      <c r="SKX3" s="37"/>
      <c r="SKY3" s="37"/>
      <c r="SKZ3" s="37"/>
      <c r="SLA3" s="37"/>
      <c r="SLB3" s="37"/>
      <c r="SLC3" s="37"/>
      <c r="SLD3" s="37"/>
      <c r="SLE3" s="37"/>
      <c r="SLF3" s="37"/>
      <c r="SLG3" s="37"/>
      <c r="SLH3" s="37"/>
      <c r="SLI3" s="37"/>
      <c r="SLJ3" s="37"/>
      <c r="SLK3" s="37"/>
      <c r="SLL3" s="37"/>
      <c r="SLM3" s="37"/>
      <c r="SLN3" s="37"/>
      <c r="SLO3" s="37"/>
      <c r="SLP3" s="37"/>
      <c r="SLQ3" s="37"/>
      <c r="SLR3" s="37"/>
      <c r="SLS3" s="37"/>
      <c r="SLT3" s="37"/>
      <c r="SLU3" s="37"/>
      <c r="SLV3" s="37"/>
      <c r="SLW3" s="37"/>
      <c r="SLX3" s="37"/>
      <c r="SLY3" s="37"/>
      <c r="SLZ3" s="37"/>
      <c r="SMA3" s="37"/>
      <c r="SMB3" s="37"/>
      <c r="SMC3" s="37"/>
      <c r="SMD3" s="37"/>
      <c r="SME3" s="37"/>
      <c r="SMF3" s="37"/>
      <c r="SMG3" s="37"/>
      <c r="SMH3" s="37"/>
      <c r="SMI3" s="37"/>
      <c r="SMJ3" s="37"/>
      <c r="SMK3" s="37"/>
      <c r="SML3" s="37"/>
      <c r="SMM3" s="37"/>
      <c r="SMN3" s="37"/>
      <c r="SMO3" s="37"/>
      <c r="SMP3" s="37"/>
      <c r="SMQ3" s="37"/>
      <c r="SMR3" s="37"/>
      <c r="SMS3" s="37"/>
      <c r="SMT3" s="37"/>
      <c r="SMU3" s="37"/>
      <c r="SMV3" s="37"/>
      <c r="SMW3" s="37"/>
      <c r="SMX3" s="37"/>
      <c r="SMY3" s="37"/>
      <c r="SMZ3" s="37"/>
      <c r="SNA3" s="37"/>
      <c r="SNB3" s="37"/>
      <c r="SNC3" s="37"/>
      <c r="SND3" s="37"/>
      <c r="SNE3" s="37"/>
      <c r="SNF3" s="37"/>
      <c r="SNG3" s="37"/>
      <c r="SNH3" s="37"/>
      <c r="SNI3" s="37"/>
      <c r="SNJ3" s="37"/>
      <c r="SNK3" s="37"/>
      <c r="SNL3" s="37"/>
      <c r="SNM3" s="37"/>
      <c r="SNN3" s="37"/>
      <c r="SNO3" s="37"/>
      <c r="SNP3" s="37"/>
      <c r="SNQ3" s="37"/>
      <c r="SNR3" s="37"/>
      <c r="SNS3" s="37"/>
      <c r="SNT3" s="37"/>
      <c r="SNU3" s="37"/>
      <c r="SNV3" s="37"/>
      <c r="SNW3" s="37"/>
      <c r="SNX3" s="37"/>
      <c r="SNY3" s="37"/>
      <c r="SNZ3" s="37"/>
      <c r="SOA3" s="37"/>
      <c r="SOB3" s="37"/>
      <c r="SOC3" s="37"/>
      <c r="SOD3" s="37"/>
      <c r="SOE3" s="37"/>
      <c r="SOF3" s="37"/>
      <c r="SOG3" s="37"/>
      <c r="SOH3" s="37"/>
      <c r="SOI3" s="37"/>
      <c r="SOJ3" s="37"/>
      <c r="SOK3" s="37"/>
      <c r="SOL3" s="37"/>
      <c r="SOM3" s="37"/>
      <c r="SON3" s="37"/>
      <c r="SOO3" s="37"/>
      <c r="SOP3" s="37"/>
      <c r="SOQ3" s="37"/>
      <c r="SOR3" s="37"/>
      <c r="SOS3" s="37"/>
      <c r="SOT3" s="37"/>
      <c r="SOU3" s="37"/>
      <c r="SOV3" s="37"/>
      <c r="SOW3" s="37"/>
      <c r="SOX3" s="37"/>
      <c r="SOY3" s="37"/>
      <c r="SOZ3" s="37"/>
      <c r="SPA3" s="37"/>
      <c r="SPB3" s="37"/>
      <c r="SPC3" s="37"/>
      <c r="SPD3" s="37"/>
      <c r="SPE3" s="37"/>
      <c r="SPF3" s="37"/>
      <c r="SPG3" s="37"/>
      <c r="SPH3" s="37"/>
      <c r="SPI3" s="37"/>
      <c r="SPJ3" s="37"/>
      <c r="SPK3" s="37"/>
      <c r="SPL3" s="37"/>
      <c r="SPM3" s="37"/>
      <c r="SPN3" s="37"/>
      <c r="SPO3" s="37"/>
      <c r="SPP3" s="37"/>
      <c r="SPQ3" s="37"/>
      <c r="SPR3" s="37"/>
      <c r="SPS3" s="37"/>
      <c r="SPT3" s="37"/>
      <c r="SPU3" s="37"/>
      <c r="SPV3" s="37"/>
      <c r="SPW3" s="37"/>
      <c r="SPX3" s="37"/>
      <c r="SPY3" s="37"/>
      <c r="SPZ3" s="37"/>
      <c r="SQA3" s="37"/>
      <c r="SQB3" s="37"/>
      <c r="SQC3" s="37"/>
      <c r="SQD3" s="37"/>
      <c r="SQE3" s="37"/>
      <c r="SQF3" s="37"/>
      <c r="SQG3" s="37"/>
      <c r="SQH3" s="37"/>
      <c r="SQI3" s="37"/>
      <c r="SQJ3" s="37"/>
      <c r="SQK3" s="37"/>
      <c r="SQL3" s="37"/>
      <c r="SQM3" s="37"/>
      <c r="SQN3" s="37"/>
      <c r="SQO3" s="37"/>
      <c r="SQP3" s="37"/>
      <c r="SQQ3" s="37"/>
      <c r="SQR3" s="37"/>
      <c r="SQS3" s="37"/>
      <c r="SQT3" s="37"/>
      <c r="SQU3" s="37"/>
      <c r="SQV3" s="37"/>
      <c r="SQW3" s="37"/>
      <c r="SQX3" s="37"/>
      <c r="SQY3" s="37"/>
      <c r="SQZ3" s="37"/>
      <c r="SRA3" s="37"/>
      <c r="SRB3" s="37"/>
      <c r="SRC3" s="37"/>
      <c r="SRD3" s="37"/>
      <c r="SRE3" s="37"/>
      <c r="SRF3" s="37"/>
      <c r="SRG3" s="37"/>
      <c r="SRH3" s="37"/>
      <c r="SRI3" s="37"/>
      <c r="SRJ3" s="37"/>
      <c r="SRK3" s="37"/>
      <c r="SRL3" s="37"/>
      <c r="SRM3" s="37"/>
      <c r="SRN3" s="37"/>
      <c r="SRO3" s="37"/>
      <c r="SRP3" s="37"/>
      <c r="SRQ3" s="37"/>
      <c r="SRR3" s="37"/>
      <c r="SRS3" s="37"/>
      <c r="SRT3" s="37"/>
      <c r="SRU3" s="37"/>
      <c r="SRV3" s="37"/>
      <c r="SRW3" s="37"/>
      <c r="SRX3" s="37"/>
      <c r="SRY3" s="37"/>
      <c r="SRZ3" s="37"/>
      <c r="SSA3" s="37"/>
      <c r="SSB3" s="37"/>
      <c r="SSC3" s="37"/>
      <c r="SSD3" s="37"/>
      <c r="SSE3" s="37"/>
      <c r="SSF3" s="37"/>
      <c r="SSG3" s="37"/>
      <c r="SSH3" s="37"/>
      <c r="SSI3" s="37"/>
      <c r="SSJ3" s="37"/>
      <c r="SSK3" s="37"/>
      <c r="SSL3" s="37"/>
      <c r="SSM3" s="37"/>
      <c r="SSN3" s="37"/>
      <c r="SSO3" s="37"/>
      <c r="SSP3" s="37"/>
      <c r="SSQ3" s="37"/>
      <c r="SSR3" s="37"/>
      <c r="SSS3" s="37"/>
      <c r="SST3" s="37"/>
      <c r="SSU3" s="37"/>
      <c r="SSV3" s="37"/>
      <c r="SSW3" s="37"/>
      <c r="SSX3" s="37"/>
      <c r="SSY3" s="37"/>
      <c r="SSZ3" s="37"/>
      <c r="STA3" s="37"/>
      <c r="STB3" s="37"/>
      <c r="STC3" s="37"/>
      <c r="STD3" s="37"/>
      <c r="STE3" s="37"/>
      <c r="STF3" s="37"/>
      <c r="STG3" s="37"/>
      <c r="STH3" s="37"/>
      <c r="STI3" s="37"/>
      <c r="STJ3" s="37"/>
      <c r="STK3" s="37"/>
      <c r="STL3" s="37"/>
      <c r="STM3" s="37"/>
      <c r="STN3" s="37"/>
      <c r="STO3" s="37"/>
      <c r="STP3" s="37"/>
      <c r="STQ3" s="37"/>
      <c r="STR3" s="37"/>
      <c r="STS3" s="37"/>
      <c r="STT3" s="37"/>
      <c r="STU3" s="37"/>
      <c r="STV3" s="37"/>
      <c r="STW3" s="37"/>
      <c r="STX3" s="37"/>
      <c r="STY3" s="37"/>
      <c r="STZ3" s="37"/>
      <c r="SUA3" s="37"/>
      <c r="SUB3" s="37"/>
      <c r="SUC3" s="37"/>
      <c r="SUD3" s="37"/>
      <c r="SUE3" s="37"/>
      <c r="SUF3" s="37"/>
      <c r="SUG3" s="37"/>
      <c r="SUH3" s="37"/>
      <c r="SUI3" s="37"/>
      <c r="SUJ3" s="37"/>
      <c r="SUK3" s="37"/>
      <c r="SUL3" s="37"/>
      <c r="SUM3" s="37"/>
      <c r="SUN3" s="37"/>
      <c r="SUO3" s="37"/>
      <c r="SUP3" s="37"/>
      <c r="SUQ3" s="37"/>
      <c r="SUR3" s="37"/>
      <c r="SUS3" s="37"/>
      <c r="SUT3" s="37"/>
      <c r="SUU3" s="37"/>
      <c r="SUV3" s="37"/>
      <c r="SUW3" s="37"/>
      <c r="SUX3" s="37"/>
      <c r="SUY3" s="37"/>
      <c r="SUZ3" s="37"/>
      <c r="SVA3" s="37"/>
      <c r="SVB3" s="37"/>
      <c r="SVC3" s="37"/>
      <c r="SVD3" s="37"/>
      <c r="SVE3" s="37"/>
      <c r="SVF3" s="37"/>
      <c r="SVG3" s="37"/>
      <c r="SVH3" s="37"/>
      <c r="SVI3" s="37"/>
      <c r="SVJ3" s="37"/>
      <c r="SVK3" s="37"/>
      <c r="SVL3" s="37"/>
      <c r="SVM3" s="37"/>
      <c r="SVN3" s="37"/>
      <c r="SVO3" s="37"/>
      <c r="SVP3" s="37"/>
      <c r="SVQ3" s="37"/>
      <c r="SVR3" s="37"/>
      <c r="SVS3" s="37"/>
      <c r="SVT3" s="37"/>
      <c r="SVU3" s="37"/>
      <c r="SVV3" s="37"/>
      <c r="SVW3" s="37"/>
      <c r="SVX3" s="37"/>
      <c r="SVY3" s="37"/>
      <c r="SVZ3" s="37"/>
      <c r="SWA3" s="37"/>
      <c r="SWB3" s="37"/>
      <c r="SWC3" s="37"/>
      <c r="SWD3" s="37"/>
      <c r="SWE3" s="37"/>
      <c r="SWF3" s="37"/>
      <c r="SWG3" s="37"/>
      <c r="SWH3" s="37"/>
      <c r="SWI3" s="37"/>
      <c r="SWJ3" s="37"/>
      <c r="SWK3" s="37"/>
      <c r="SWL3" s="37"/>
      <c r="SWM3" s="37"/>
      <c r="SWN3" s="37"/>
      <c r="SWO3" s="37"/>
      <c r="SWP3" s="37"/>
      <c r="SWQ3" s="37"/>
      <c r="SWR3" s="37"/>
      <c r="SWS3" s="37"/>
      <c r="SWT3" s="37"/>
      <c r="SWU3" s="37"/>
      <c r="SWV3" s="37"/>
      <c r="SWW3" s="37"/>
      <c r="SWX3" s="37"/>
      <c r="SWY3" s="37"/>
      <c r="SWZ3" s="37"/>
      <c r="SXA3" s="37"/>
      <c r="SXB3" s="37"/>
      <c r="SXC3" s="37"/>
      <c r="SXD3" s="37"/>
      <c r="SXE3" s="37"/>
      <c r="SXF3" s="37"/>
      <c r="SXG3" s="37"/>
      <c r="SXH3" s="37"/>
      <c r="SXI3" s="37"/>
      <c r="SXJ3" s="37"/>
      <c r="SXK3" s="37"/>
      <c r="SXL3" s="37"/>
      <c r="SXM3" s="37"/>
      <c r="SXN3" s="37"/>
      <c r="SXO3" s="37"/>
      <c r="SXP3" s="37"/>
      <c r="SXQ3" s="37"/>
      <c r="SXR3" s="37"/>
      <c r="SXS3" s="37"/>
      <c r="SXT3" s="37"/>
      <c r="SXU3" s="37"/>
      <c r="SXV3" s="37"/>
      <c r="SXW3" s="37"/>
      <c r="SXX3" s="37"/>
      <c r="SXY3" s="37"/>
      <c r="SXZ3" s="37"/>
      <c r="SYA3" s="37"/>
      <c r="SYB3" s="37"/>
      <c r="SYC3" s="37"/>
      <c r="SYD3" s="37"/>
      <c r="SYE3" s="37"/>
      <c r="SYF3" s="37"/>
      <c r="SYG3" s="37"/>
      <c r="SYH3" s="37"/>
      <c r="SYI3" s="37"/>
      <c r="SYJ3" s="37"/>
      <c r="SYK3" s="37"/>
      <c r="SYL3" s="37"/>
      <c r="SYM3" s="37"/>
      <c r="SYN3" s="37"/>
      <c r="SYO3" s="37"/>
      <c r="SYP3" s="37"/>
      <c r="SYQ3" s="37"/>
      <c r="SYR3" s="37"/>
      <c r="SYS3" s="37"/>
      <c r="SYT3" s="37"/>
      <c r="SYU3" s="37"/>
      <c r="SYV3" s="37"/>
      <c r="SYW3" s="37"/>
      <c r="SYX3" s="37"/>
      <c r="SYY3" s="37"/>
      <c r="SYZ3" s="37"/>
      <c r="SZA3" s="37"/>
      <c r="SZB3" s="37"/>
      <c r="SZC3" s="37"/>
      <c r="SZD3" s="37"/>
      <c r="SZE3" s="37"/>
      <c r="SZF3" s="37"/>
      <c r="SZG3" s="37"/>
      <c r="SZH3" s="37"/>
      <c r="SZI3" s="37"/>
      <c r="SZJ3" s="37"/>
      <c r="SZK3" s="37"/>
      <c r="SZL3" s="37"/>
      <c r="SZM3" s="37"/>
      <c r="SZN3" s="37"/>
      <c r="SZO3" s="37"/>
      <c r="SZP3" s="37"/>
      <c r="SZQ3" s="37"/>
      <c r="SZR3" s="37"/>
      <c r="SZS3" s="37"/>
      <c r="SZT3" s="37"/>
      <c r="SZU3" s="37"/>
      <c r="SZV3" s="37"/>
      <c r="SZW3" s="37"/>
      <c r="SZX3" s="37"/>
      <c r="SZY3" s="37"/>
      <c r="SZZ3" s="37"/>
      <c r="TAA3" s="37"/>
      <c r="TAB3" s="37"/>
      <c r="TAC3" s="37"/>
      <c r="TAD3" s="37"/>
      <c r="TAE3" s="37"/>
      <c r="TAF3" s="37"/>
      <c r="TAG3" s="37"/>
      <c r="TAH3" s="37"/>
      <c r="TAI3" s="37"/>
      <c r="TAJ3" s="37"/>
      <c r="TAK3" s="37"/>
      <c r="TAL3" s="37"/>
      <c r="TAM3" s="37"/>
      <c r="TAN3" s="37"/>
      <c r="TAO3" s="37"/>
      <c r="TAP3" s="37"/>
      <c r="TAQ3" s="37"/>
      <c r="TAR3" s="37"/>
      <c r="TAS3" s="37"/>
      <c r="TAT3" s="37"/>
      <c r="TAU3" s="37"/>
      <c r="TAV3" s="37"/>
      <c r="TAW3" s="37"/>
      <c r="TAX3" s="37"/>
      <c r="TAY3" s="37"/>
      <c r="TAZ3" s="37"/>
      <c r="TBA3" s="37"/>
      <c r="TBB3" s="37"/>
      <c r="TBC3" s="37"/>
      <c r="TBD3" s="37"/>
      <c r="TBE3" s="37"/>
      <c r="TBF3" s="37"/>
      <c r="TBG3" s="37"/>
      <c r="TBH3" s="37"/>
      <c r="TBI3" s="37"/>
      <c r="TBJ3" s="37"/>
      <c r="TBK3" s="37"/>
      <c r="TBL3" s="37"/>
      <c r="TBM3" s="37"/>
      <c r="TBN3" s="37"/>
      <c r="TBO3" s="37"/>
      <c r="TBP3" s="37"/>
      <c r="TBQ3" s="37"/>
      <c r="TBR3" s="37"/>
      <c r="TBS3" s="37"/>
      <c r="TBT3" s="37"/>
      <c r="TBU3" s="37"/>
      <c r="TBV3" s="37"/>
      <c r="TBW3" s="37"/>
      <c r="TBX3" s="37"/>
      <c r="TBY3" s="37"/>
      <c r="TBZ3" s="37"/>
      <c r="TCA3" s="37"/>
      <c r="TCB3" s="37"/>
      <c r="TCC3" s="37"/>
      <c r="TCD3" s="37"/>
      <c r="TCE3" s="37"/>
      <c r="TCF3" s="37"/>
      <c r="TCG3" s="37"/>
      <c r="TCH3" s="37"/>
      <c r="TCI3" s="37"/>
      <c r="TCJ3" s="37"/>
      <c r="TCK3" s="37"/>
      <c r="TCL3" s="37"/>
      <c r="TCM3" s="37"/>
      <c r="TCN3" s="37"/>
      <c r="TCO3" s="37"/>
      <c r="TCP3" s="37"/>
      <c r="TCQ3" s="37"/>
      <c r="TCR3" s="37"/>
      <c r="TCS3" s="37"/>
      <c r="TCT3" s="37"/>
      <c r="TCU3" s="37"/>
      <c r="TCV3" s="37"/>
      <c r="TCW3" s="37"/>
      <c r="TCX3" s="37"/>
      <c r="TCY3" s="37"/>
      <c r="TCZ3" s="37"/>
      <c r="TDA3" s="37"/>
      <c r="TDB3" s="37"/>
      <c r="TDC3" s="37"/>
      <c r="TDD3" s="37"/>
      <c r="TDE3" s="37"/>
      <c r="TDF3" s="37"/>
      <c r="TDG3" s="37"/>
      <c r="TDH3" s="37"/>
      <c r="TDI3" s="37"/>
      <c r="TDJ3" s="37"/>
      <c r="TDK3" s="37"/>
      <c r="TDL3" s="37"/>
      <c r="TDM3" s="37"/>
      <c r="TDN3" s="37"/>
      <c r="TDO3" s="37"/>
      <c r="TDP3" s="37"/>
      <c r="TDQ3" s="37"/>
      <c r="TDR3" s="37"/>
      <c r="TDS3" s="37"/>
      <c r="TDT3" s="37"/>
      <c r="TDU3" s="37"/>
      <c r="TDV3" s="37"/>
      <c r="TDW3" s="37"/>
      <c r="TDX3" s="37"/>
      <c r="TDY3" s="37"/>
      <c r="TDZ3" s="37"/>
      <c r="TEA3" s="37"/>
      <c r="TEB3" s="37"/>
      <c r="TEC3" s="37"/>
      <c r="TED3" s="37"/>
      <c r="TEE3" s="37"/>
      <c r="TEF3" s="37"/>
      <c r="TEG3" s="37"/>
      <c r="TEH3" s="37"/>
      <c r="TEI3" s="37"/>
      <c r="TEJ3" s="37"/>
      <c r="TEK3" s="37"/>
      <c r="TEL3" s="37"/>
      <c r="TEM3" s="37"/>
      <c r="TEN3" s="37"/>
      <c r="TEO3" s="37"/>
      <c r="TEP3" s="37"/>
      <c r="TEQ3" s="37"/>
      <c r="TER3" s="37"/>
      <c r="TES3" s="37"/>
      <c r="TET3" s="37"/>
      <c r="TEU3" s="37"/>
      <c r="TEV3" s="37"/>
      <c r="TEW3" s="37"/>
      <c r="TEX3" s="37"/>
      <c r="TEY3" s="37"/>
      <c r="TEZ3" s="37"/>
      <c r="TFA3" s="37"/>
      <c r="TFB3" s="37"/>
      <c r="TFC3" s="37"/>
      <c r="TFD3" s="37"/>
      <c r="TFE3" s="37"/>
      <c r="TFF3" s="37"/>
      <c r="TFG3" s="37"/>
      <c r="TFH3" s="37"/>
      <c r="TFI3" s="37"/>
      <c r="TFJ3" s="37"/>
      <c r="TFK3" s="37"/>
      <c r="TFL3" s="37"/>
      <c r="TFM3" s="37"/>
      <c r="TFN3" s="37"/>
      <c r="TFO3" s="37"/>
      <c r="TFP3" s="37"/>
      <c r="TFQ3" s="37"/>
      <c r="TFR3" s="37"/>
      <c r="TFS3" s="37"/>
      <c r="TFT3" s="37"/>
      <c r="TFU3" s="37"/>
      <c r="TFV3" s="37"/>
      <c r="TFW3" s="37"/>
      <c r="TFX3" s="37"/>
      <c r="TFY3" s="37"/>
      <c r="TFZ3" s="37"/>
      <c r="TGA3" s="37"/>
      <c r="TGB3" s="37"/>
      <c r="TGC3" s="37"/>
      <c r="TGD3" s="37"/>
      <c r="TGE3" s="37"/>
      <c r="TGF3" s="37"/>
      <c r="TGG3" s="37"/>
      <c r="TGH3" s="37"/>
      <c r="TGI3" s="37"/>
      <c r="TGJ3" s="37"/>
      <c r="TGK3" s="37"/>
      <c r="TGL3" s="37"/>
      <c r="TGM3" s="37"/>
      <c r="TGN3" s="37"/>
      <c r="TGO3" s="37"/>
      <c r="TGP3" s="37"/>
      <c r="TGQ3" s="37"/>
      <c r="TGR3" s="37"/>
      <c r="TGS3" s="37"/>
      <c r="TGT3" s="37"/>
      <c r="TGU3" s="37"/>
      <c r="TGV3" s="37"/>
      <c r="TGW3" s="37"/>
      <c r="TGX3" s="37"/>
      <c r="TGY3" s="37"/>
      <c r="TGZ3" s="37"/>
      <c r="THA3" s="37"/>
      <c r="THB3" s="37"/>
      <c r="THC3" s="37"/>
      <c r="THD3" s="37"/>
      <c r="THE3" s="37"/>
      <c r="THF3" s="37"/>
      <c r="THG3" s="37"/>
      <c r="THH3" s="37"/>
      <c r="THI3" s="37"/>
      <c r="THJ3" s="37"/>
      <c r="THK3" s="37"/>
      <c r="THL3" s="37"/>
      <c r="THM3" s="37"/>
      <c r="THN3" s="37"/>
      <c r="THO3" s="37"/>
      <c r="THP3" s="37"/>
      <c r="THQ3" s="37"/>
      <c r="THR3" s="37"/>
      <c r="THS3" s="37"/>
      <c r="THT3" s="37"/>
      <c r="THU3" s="37"/>
      <c r="THV3" s="37"/>
      <c r="THW3" s="37"/>
      <c r="THX3" s="37"/>
      <c r="THY3" s="37"/>
      <c r="THZ3" s="37"/>
      <c r="TIA3" s="37"/>
      <c r="TIB3" s="37"/>
      <c r="TIC3" s="37"/>
      <c r="TID3" s="37"/>
      <c r="TIE3" s="37"/>
      <c r="TIF3" s="37"/>
      <c r="TIG3" s="37"/>
      <c r="TIH3" s="37"/>
      <c r="TII3" s="37"/>
      <c r="TIJ3" s="37"/>
      <c r="TIK3" s="37"/>
      <c r="TIL3" s="37"/>
      <c r="TIM3" s="37"/>
      <c r="TIN3" s="37"/>
      <c r="TIO3" s="37"/>
      <c r="TIP3" s="37"/>
      <c r="TIQ3" s="37"/>
      <c r="TIR3" s="37"/>
      <c r="TIS3" s="37"/>
      <c r="TIT3" s="37"/>
      <c r="TIU3" s="37"/>
      <c r="TIV3" s="37"/>
      <c r="TIW3" s="37"/>
      <c r="TIX3" s="37"/>
      <c r="TIY3" s="37"/>
      <c r="TIZ3" s="37"/>
      <c r="TJA3" s="37"/>
      <c r="TJB3" s="37"/>
      <c r="TJC3" s="37"/>
      <c r="TJD3" s="37"/>
      <c r="TJE3" s="37"/>
      <c r="TJF3" s="37"/>
      <c r="TJG3" s="37"/>
      <c r="TJH3" s="37"/>
      <c r="TJI3" s="37"/>
      <c r="TJJ3" s="37"/>
      <c r="TJK3" s="37"/>
      <c r="TJL3" s="37"/>
      <c r="TJM3" s="37"/>
      <c r="TJN3" s="37"/>
      <c r="TJO3" s="37"/>
      <c r="TJP3" s="37"/>
      <c r="TJQ3" s="37"/>
      <c r="TJR3" s="37"/>
      <c r="TJS3" s="37"/>
      <c r="TJT3" s="37"/>
      <c r="TJU3" s="37"/>
      <c r="TJV3" s="37"/>
      <c r="TJW3" s="37"/>
      <c r="TJX3" s="37"/>
      <c r="TJY3" s="37"/>
      <c r="TJZ3" s="37"/>
      <c r="TKA3" s="37"/>
      <c r="TKB3" s="37"/>
      <c r="TKC3" s="37"/>
      <c r="TKD3" s="37"/>
      <c r="TKE3" s="37"/>
      <c r="TKF3" s="37"/>
      <c r="TKG3" s="37"/>
      <c r="TKH3" s="37"/>
      <c r="TKI3" s="37"/>
      <c r="TKJ3" s="37"/>
      <c r="TKK3" s="37"/>
      <c r="TKL3" s="37"/>
      <c r="TKM3" s="37"/>
      <c r="TKN3" s="37"/>
      <c r="TKO3" s="37"/>
      <c r="TKP3" s="37"/>
      <c r="TKQ3" s="37"/>
      <c r="TKR3" s="37"/>
      <c r="TKS3" s="37"/>
      <c r="TKT3" s="37"/>
      <c r="TKU3" s="37"/>
      <c r="TKV3" s="37"/>
      <c r="TKW3" s="37"/>
      <c r="TKX3" s="37"/>
      <c r="TKY3" s="37"/>
      <c r="TKZ3" s="37"/>
      <c r="TLA3" s="37"/>
      <c r="TLB3" s="37"/>
      <c r="TLC3" s="37"/>
      <c r="TLD3" s="37"/>
      <c r="TLE3" s="37"/>
      <c r="TLF3" s="37"/>
      <c r="TLG3" s="37"/>
      <c r="TLH3" s="37"/>
      <c r="TLI3" s="37"/>
      <c r="TLJ3" s="37"/>
      <c r="TLK3" s="37"/>
      <c r="TLL3" s="37"/>
      <c r="TLM3" s="37"/>
      <c r="TLN3" s="37"/>
      <c r="TLO3" s="37"/>
      <c r="TLP3" s="37"/>
      <c r="TLQ3" s="37"/>
      <c r="TLR3" s="37"/>
      <c r="TLS3" s="37"/>
      <c r="TLT3" s="37"/>
      <c r="TLU3" s="37"/>
      <c r="TLV3" s="37"/>
      <c r="TLW3" s="37"/>
      <c r="TLX3" s="37"/>
      <c r="TLY3" s="37"/>
      <c r="TLZ3" s="37"/>
      <c r="TMA3" s="37"/>
      <c r="TMB3" s="37"/>
      <c r="TMC3" s="37"/>
      <c r="TMD3" s="37"/>
      <c r="TME3" s="37"/>
      <c r="TMF3" s="37"/>
      <c r="TMG3" s="37"/>
      <c r="TMH3" s="37"/>
      <c r="TMI3" s="37"/>
      <c r="TMJ3" s="37"/>
      <c r="TMK3" s="37"/>
      <c r="TML3" s="37"/>
      <c r="TMM3" s="37"/>
      <c r="TMN3" s="37"/>
      <c r="TMO3" s="37"/>
      <c r="TMP3" s="37"/>
      <c r="TMQ3" s="37"/>
      <c r="TMR3" s="37"/>
      <c r="TMS3" s="37"/>
      <c r="TMT3" s="37"/>
      <c r="TMU3" s="37"/>
      <c r="TMV3" s="37"/>
      <c r="TMW3" s="37"/>
      <c r="TMX3" s="37"/>
      <c r="TMY3" s="37"/>
      <c r="TMZ3" s="37"/>
      <c r="TNA3" s="37"/>
      <c r="TNB3" s="37"/>
      <c r="TNC3" s="37"/>
      <c r="TND3" s="37"/>
      <c r="TNE3" s="37"/>
      <c r="TNF3" s="37"/>
      <c r="TNG3" s="37"/>
      <c r="TNH3" s="37"/>
      <c r="TNI3" s="37"/>
      <c r="TNJ3" s="37"/>
      <c r="TNK3" s="37"/>
      <c r="TNL3" s="37"/>
      <c r="TNM3" s="37"/>
      <c r="TNN3" s="37"/>
      <c r="TNO3" s="37"/>
      <c r="TNP3" s="37"/>
      <c r="TNQ3" s="37"/>
      <c r="TNR3" s="37"/>
      <c r="TNS3" s="37"/>
      <c r="TNT3" s="37"/>
      <c r="TNU3" s="37"/>
      <c r="TNV3" s="37"/>
      <c r="TNW3" s="37"/>
      <c r="TNX3" s="37"/>
      <c r="TNY3" s="37"/>
      <c r="TNZ3" s="37"/>
      <c r="TOA3" s="37"/>
      <c r="TOB3" s="37"/>
      <c r="TOC3" s="37"/>
      <c r="TOD3" s="37"/>
      <c r="TOE3" s="37"/>
      <c r="TOF3" s="37"/>
      <c r="TOG3" s="37"/>
      <c r="TOH3" s="37"/>
      <c r="TOI3" s="37"/>
      <c r="TOJ3" s="37"/>
      <c r="TOK3" s="37"/>
      <c r="TOL3" s="37"/>
      <c r="TOM3" s="37"/>
      <c r="TON3" s="37"/>
      <c r="TOO3" s="37"/>
      <c r="TOP3" s="37"/>
      <c r="TOQ3" s="37"/>
      <c r="TOR3" s="37"/>
      <c r="TOS3" s="37"/>
      <c r="TOT3" s="37"/>
      <c r="TOU3" s="37"/>
      <c r="TOV3" s="37"/>
      <c r="TOW3" s="37"/>
      <c r="TOX3" s="37"/>
      <c r="TOY3" s="37"/>
      <c r="TOZ3" s="37"/>
      <c r="TPA3" s="37"/>
      <c r="TPB3" s="37"/>
      <c r="TPC3" s="37"/>
      <c r="TPD3" s="37"/>
      <c r="TPE3" s="37"/>
      <c r="TPF3" s="37"/>
      <c r="TPG3" s="37"/>
      <c r="TPH3" s="37"/>
      <c r="TPI3" s="37"/>
      <c r="TPJ3" s="37"/>
      <c r="TPK3" s="37"/>
      <c r="TPL3" s="37"/>
      <c r="TPM3" s="37"/>
      <c r="TPN3" s="37"/>
      <c r="TPO3" s="37"/>
      <c r="TPP3" s="37"/>
      <c r="TPQ3" s="37"/>
      <c r="TPR3" s="37"/>
      <c r="TPS3" s="37"/>
      <c r="TPT3" s="37"/>
      <c r="TPU3" s="37"/>
      <c r="TPV3" s="37"/>
      <c r="TPW3" s="37"/>
      <c r="TPX3" s="37"/>
      <c r="TPY3" s="37"/>
      <c r="TPZ3" s="37"/>
      <c r="TQA3" s="37"/>
      <c r="TQB3" s="37"/>
      <c r="TQC3" s="37"/>
      <c r="TQD3" s="37"/>
      <c r="TQE3" s="37"/>
      <c r="TQF3" s="37"/>
      <c r="TQG3" s="37"/>
      <c r="TQH3" s="37"/>
      <c r="TQI3" s="37"/>
      <c r="TQJ3" s="37"/>
      <c r="TQK3" s="37"/>
      <c r="TQL3" s="37"/>
      <c r="TQM3" s="37"/>
      <c r="TQN3" s="37"/>
      <c r="TQO3" s="37"/>
      <c r="TQP3" s="37"/>
      <c r="TQQ3" s="37"/>
      <c r="TQR3" s="37"/>
      <c r="TQS3" s="37"/>
      <c r="TQT3" s="37"/>
      <c r="TQU3" s="37"/>
      <c r="TQV3" s="37"/>
      <c r="TQW3" s="37"/>
      <c r="TQX3" s="37"/>
      <c r="TQY3" s="37"/>
      <c r="TQZ3" s="37"/>
      <c r="TRA3" s="37"/>
      <c r="TRB3" s="37"/>
      <c r="TRC3" s="37"/>
      <c r="TRD3" s="37"/>
      <c r="TRE3" s="37"/>
      <c r="TRF3" s="37"/>
      <c r="TRG3" s="37"/>
      <c r="TRH3" s="37"/>
      <c r="TRI3" s="37"/>
      <c r="TRJ3" s="37"/>
      <c r="TRK3" s="37"/>
      <c r="TRL3" s="37"/>
      <c r="TRM3" s="37"/>
      <c r="TRN3" s="37"/>
      <c r="TRO3" s="37"/>
      <c r="TRP3" s="37"/>
      <c r="TRQ3" s="37"/>
      <c r="TRR3" s="37"/>
      <c r="TRS3" s="37"/>
      <c r="TRT3" s="37"/>
      <c r="TRU3" s="37"/>
      <c r="TRV3" s="37"/>
      <c r="TRW3" s="37"/>
      <c r="TRX3" s="37"/>
      <c r="TRY3" s="37"/>
      <c r="TRZ3" s="37"/>
      <c r="TSA3" s="37"/>
      <c r="TSB3" s="37"/>
      <c r="TSC3" s="37"/>
      <c r="TSD3" s="37"/>
      <c r="TSE3" s="37"/>
      <c r="TSF3" s="37"/>
      <c r="TSG3" s="37"/>
      <c r="TSH3" s="37"/>
      <c r="TSI3" s="37"/>
      <c r="TSJ3" s="37"/>
      <c r="TSK3" s="37"/>
      <c r="TSL3" s="37"/>
      <c r="TSM3" s="37"/>
      <c r="TSN3" s="37"/>
      <c r="TSO3" s="37"/>
      <c r="TSP3" s="37"/>
      <c r="TSQ3" s="37"/>
      <c r="TSR3" s="37"/>
      <c r="TSS3" s="37"/>
      <c r="TST3" s="37"/>
      <c r="TSU3" s="37"/>
      <c r="TSV3" s="37"/>
      <c r="TSW3" s="37"/>
      <c r="TSX3" s="37"/>
      <c r="TSY3" s="37"/>
      <c r="TSZ3" s="37"/>
      <c r="TTA3" s="37"/>
      <c r="TTB3" s="37"/>
      <c r="TTC3" s="37"/>
      <c r="TTD3" s="37"/>
      <c r="TTE3" s="37"/>
      <c r="TTF3" s="37"/>
      <c r="TTG3" s="37"/>
      <c r="TTH3" s="37"/>
      <c r="TTI3" s="37"/>
      <c r="TTJ3" s="37"/>
      <c r="TTK3" s="37"/>
      <c r="TTL3" s="37"/>
      <c r="TTM3" s="37"/>
      <c r="TTN3" s="37"/>
      <c r="TTO3" s="37"/>
      <c r="TTP3" s="37"/>
      <c r="TTQ3" s="37"/>
      <c r="TTR3" s="37"/>
      <c r="TTS3" s="37"/>
      <c r="TTT3" s="37"/>
      <c r="TTU3" s="37"/>
      <c r="TTV3" s="37"/>
      <c r="TTW3" s="37"/>
      <c r="TTX3" s="37"/>
      <c r="TTY3" s="37"/>
      <c r="TTZ3" s="37"/>
      <c r="TUA3" s="37"/>
      <c r="TUB3" s="37"/>
      <c r="TUC3" s="37"/>
      <c r="TUD3" s="37"/>
      <c r="TUE3" s="37"/>
      <c r="TUF3" s="37"/>
      <c r="TUG3" s="37"/>
      <c r="TUH3" s="37"/>
      <c r="TUI3" s="37"/>
      <c r="TUJ3" s="37"/>
      <c r="TUK3" s="37"/>
      <c r="TUL3" s="37"/>
      <c r="TUM3" s="37"/>
      <c r="TUN3" s="37"/>
      <c r="TUO3" s="37"/>
      <c r="TUP3" s="37"/>
      <c r="TUQ3" s="37"/>
      <c r="TUR3" s="37"/>
      <c r="TUS3" s="37"/>
      <c r="TUT3" s="37"/>
      <c r="TUU3" s="37"/>
      <c r="TUV3" s="37"/>
      <c r="TUW3" s="37"/>
      <c r="TUX3" s="37"/>
      <c r="TUY3" s="37"/>
      <c r="TUZ3" s="37"/>
      <c r="TVA3" s="37"/>
      <c r="TVB3" s="37"/>
      <c r="TVC3" s="37"/>
      <c r="TVD3" s="37"/>
      <c r="TVE3" s="37"/>
      <c r="TVF3" s="37"/>
      <c r="TVG3" s="37"/>
      <c r="TVH3" s="37"/>
      <c r="TVI3" s="37"/>
      <c r="TVJ3" s="37"/>
      <c r="TVK3" s="37"/>
      <c r="TVL3" s="37"/>
      <c r="TVM3" s="37"/>
      <c r="TVN3" s="37"/>
      <c r="TVO3" s="37"/>
      <c r="TVP3" s="37"/>
      <c r="TVQ3" s="37"/>
      <c r="TVR3" s="37"/>
      <c r="TVS3" s="37"/>
      <c r="TVT3" s="37"/>
      <c r="TVU3" s="37"/>
      <c r="TVV3" s="37"/>
      <c r="TVW3" s="37"/>
      <c r="TVX3" s="37"/>
      <c r="TVY3" s="37"/>
      <c r="TVZ3" s="37"/>
      <c r="TWA3" s="37"/>
      <c r="TWB3" s="37"/>
      <c r="TWC3" s="37"/>
      <c r="TWD3" s="37"/>
      <c r="TWE3" s="37"/>
      <c r="TWF3" s="37"/>
      <c r="TWG3" s="37"/>
      <c r="TWH3" s="37"/>
      <c r="TWI3" s="37"/>
      <c r="TWJ3" s="37"/>
      <c r="TWK3" s="37"/>
      <c r="TWL3" s="37"/>
      <c r="TWM3" s="37"/>
      <c r="TWN3" s="37"/>
      <c r="TWO3" s="37"/>
      <c r="TWP3" s="37"/>
      <c r="TWQ3" s="37"/>
      <c r="TWR3" s="37"/>
      <c r="TWS3" s="37"/>
      <c r="TWT3" s="37"/>
      <c r="TWU3" s="37"/>
      <c r="TWV3" s="37"/>
      <c r="TWW3" s="37"/>
      <c r="TWX3" s="37"/>
      <c r="TWY3" s="37"/>
      <c r="TWZ3" s="37"/>
      <c r="TXA3" s="37"/>
      <c r="TXB3" s="37"/>
      <c r="TXC3" s="37"/>
      <c r="TXD3" s="37"/>
      <c r="TXE3" s="37"/>
      <c r="TXF3" s="37"/>
      <c r="TXG3" s="37"/>
      <c r="TXH3" s="37"/>
      <c r="TXI3" s="37"/>
      <c r="TXJ3" s="37"/>
      <c r="TXK3" s="37"/>
      <c r="TXL3" s="37"/>
      <c r="TXM3" s="37"/>
      <c r="TXN3" s="37"/>
      <c r="TXO3" s="37"/>
      <c r="TXP3" s="37"/>
      <c r="TXQ3" s="37"/>
      <c r="TXR3" s="37"/>
      <c r="TXS3" s="37"/>
      <c r="TXT3" s="37"/>
      <c r="TXU3" s="37"/>
      <c r="TXV3" s="37"/>
      <c r="TXW3" s="37"/>
      <c r="TXX3" s="37"/>
      <c r="TXY3" s="37"/>
      <c r="TXZ3" s="37"/>
      <c r="TYA3" s="37"/>
      <c r="TYB3" s="37"/>
      <c r="TYC3" s="37"/>
      <c r="TYD3" s="37"/>
      <c r="TYE3" s="37"/>
      <c r="TYF3" s="37"/>
      <c r="TYG3" s="37"/>
      <c r="TYH3" s="37"/>
      <c r="TYI3" s="37"/>
      <c r="TYJ3" s="37"/>
      <c r="TYK3" s="37"/>
      <c r="TYL3" s="37"/>
      <c r="TYM3" s="37"/>
      <c r="TYN3" s="37"/>
      <c r="TYO3" s="37"/>
      <c r="TYP3" s="37"/>
      <c r="TYQ3" s="37"/>
      <c r="TYR3" s="37"/>
      <c r="TYS3" s="37"/>
      <c r="TYT3" s="37"/>
      <c r="TYU3" s="37"/>
      <c r="TYV3" s="37"/>
      <c r="TYW3" s="37"/>
      <c r="TYX3" s="37"/>
      <c r="TYY3" s="37"/>
      <c r="TYZ3" s="37"/>
      <c r="TZA3" s="37"/>
      <c r="TZB3" s="37"/>
      <c r="TZC3" s="37"/>
      <c r="TZD3" s="37"/>
      <c r="TZE3" s="37"/>
      <c r="TZF3" s="37"/>
      <c r="TZG3" s="37"/>
      <c r="TZH3" s="37"/>
      <c r="TZI3" s="37"/>
      <c r="TZJ3" s="37"/>
      <c r="TZK3" s="37"/>
      <c r="TZL3" s="37"/>
      <c r="TZM3" s="37"/>
      <c r="TZN3" s="37"/>
      <c r="TZO3" s="37"/>
      <c r="TZP3" s="37"/>
      <c r="TZQ3" s="37"/>
      <c r="TZR3" s="37"/>
      <c r="TZS3" s="37"/>
      <c r="TZT3" s="37"/>
      <c r="TZU3" s="37"/>
      <c r="TZV3" s="37"/>
      <c r="TZW3" s="37"/>
      <c r="TZX3" s="37"/>
      <c r="TZY3" s="37"/>
      <c r="TZZ3" s="37"/>
      <c r="UAA3" s="37"/>
      <c r="UAB3" s="37"/>
      <c r="UAC3" s="37"/>
      <c r="UAD3" s="37"/>
      <c r="UAE3" s="37"/>
      <c r="UAF3" s="37"/>
      <c r="UAG3" s="37"/>
      <c r="UAH3" s="37"/>
      <c r="UAI3" s="37"/>
      <c r="UAJ3" s="37"/>
      <c r="UAK3" s="37"/>
      <c r="UAL3" s="37"/>
      <c r="UAM3" s="37"/>
      <c r="UAN3" s="37"/>
      <c r="UAO3" s="37"/>
      <c r="UAP3" s="37"/>
      <c r="UAQ3" s="37"/>
      <c r="UAR3" s="37"/>
      <c r="UAS3" s="37"/>
      <c r="UAT3" s="37"/>
      <c r="UAU3" s="37"/>
      <c r="UAV3" s="37"/>
      <c r="UAW3" s="37"/>
      <c r="UAX3" s="37"/>
      <c r="UAY3" s="37"/>
      <c r="UAZ3" s="37"/>
      <c r="UBA3" s="37"/>
      <c r="UBB3" s="37"/>
      <c r="UBC3" s="37"/>
      <c r="UBD3" s="37"/>
      <c r="UBE3" s="37"/>
      <c r="UBF3" s="37"/>
      <c r="UBG3" s="37"/>
      <c r="UBH3" s="37"/>
      <c r="UBI3" s="37"/>
      <c r="UBJ3" s="37"/>
      <c r="UBK3" s="37"/>
      <c r="UBL3" s="37"/>
      <c r="UBM3" s="37"/>
      <c r="UBN3" s="37"/>
      <c r="UBO3" s="37"/>
      <c r="UBP3" s="37"/>
      <c r="UBQ3" s="37"/>
      <c r="UBR3" s="37"/>
      <c r="UBS3" s="37"/>
      <c r="UBT3" s="37"/>
      <c r="UBU3" s="37"/>
      <c r="UBV3" s="37"/>
      <c r="UBW3" s="37"/>
      <c r="UBX3" s="37"/>
      <c r="UBY3" s="37"/>
      <c r="UBZ3" s="37"/>
      <c r="UCA3" s="37"/>
      <c r="UCB3" s="37"/>
      <c r="UCC3" s="37"/>
      <c r="UCD3" s="37"/>
      <c r="UCE3" s="37"/>
      <c r="UCF3" s="37"/>
      <c r="UCG3" s="37"/>
      <c r="UCH3" s="37"/>
      <c r="UCI3" s="37"/>
      <c r="UCJ3" s="37"/>
      <c r="UCK3" s="37"/>
      <c r="UCL3" s="37"/>
      <c r="UCM3" s="37"/>
      <c r="UCN3" s="37"/>
      <c r="UCO3" s="37"/>
      <c r="UCP3" s="37"/>
      <c r="UCQ3" s="37"/>
      <c r="UCR3" s="37"/>
      <c r="UCS3" s="37"/>
      <c r="UCT3" s="37"/>
      <c r="UCU3" s="37"/>
      <c r="UCV3" s="37"/>
      <c r="UCW3" s="37"/>
      <c r="UCX3" s="37"/>
      <c r="UCY3" s="37"/>
      <c r="UCZ3" s="37"/>
      <c r="UDA3" s="37"/>
      <c r="UDB3" s="37"/>
      <c r="UDC3" s="37"/>
      <c r="UDD3" s="37"/>
      <c r="UDE3" s="37"/>
      <c r="UDF3" s="37"/>
      <c r="UDG3" s="37"/>
      <c r="UDH3" s="37"/>
      <c r="UDI3" s="37"/>
      <c r="UDJ3" s="37"/>
      <c r="UDK3" s="37"/>
      <c r="UDL3" s="37"/>
      <c r="UDM3" s="37"/>
      <c r="UDN3" s="37"/>
      <c r="UDO3" s="37"/>
      <c r="UDP3" s="37"/>
      <c r="UDQ3" s="37"/>
      <c r="UDR3" s="37"/>
      <c r="UDS3" s="37"/>
      <c r="UDT3" s="37"/>
      <c r="UDU3" s="37"/>
      <c r="UDV3" s="37"/>
      <c r="UDW3" s="37"/>
      <c r="UDX3" s="37"/>
      <c r="UDY3" s="37"/>
      <c r="UDZ3" s="37"/>
      <c r="UEA3" s="37"/>
      <c r="UEB3" s="37"/>
      <c r="UEC3" s="37"/>
      <c r="UED3" s="37"/>
      <c r="UEE3" s="37"/>
      <c r="UEF3" s="37"/>
      <c r="UEG3" s="37"/>
      <c r="UEH3" s="37"/>
      <c r="UEI3" s="37"/>
      <c r="UEJ3" s="37"/>
      <c r="UEK3" s="37"/>
      <c r="UEL3" s="37"/>
      <c r="UEM3" s="37"/>
      <c r="UEN3" s="37"/>
      <c r="UEO3" s="37"/>
      <c r="UEP3" s="37"/>
      <c r="UEQ3" s="37"/>
      <c r="UER3" s="37"/>
      <c r="UES3" s="37"/>
      <c r="UET3" s="37"/>
      <c r="UEU3" s="37"/>
      <c r="UEV3" s="37"/>
      <c r="UEW3" s="37"/>
      <c r="UEX3" s="37"/>
      <c r="UEY3" s="37"/>
      <c r="UEZ3" s="37"/>
      <c r="UFA3" s="37"/>
      <c r="UFB3" s="37"/>
      <c r="UFC3" s="37"/>
      <c r="UFD3" s="37"/>
      <c r="UFE3" s="37"/>
      <c r="UFF3" s="37"/>
      <c r="UFG3" s="37"/>
      <c r="UFH3" s="37"/>
      <c r="UFI3" s="37"/>
      <c r="UFJ3" s="37"/>
      <c r="UFK3" s="37"/>
      <c r="UFL3" s="37"/>
      <c r="UFM3" s="37"/>
      <c r="UFN3" s="37"/>
      <c r="UFO3" s="37"/>
      <c r="UFP3" s="37"/>
      <c r="UFQ3" s="37"/>
      <c r="UFR3" s="37"/>
      <c r="UFS3" s="37"/>
      <c r="UFT3" s="37"/>
      <c r="UFU3" s="37"/>
      <c r="UFV3" s="37"/>
      <c r="UFW3" s="37"/>
      <c r="UFX3" s="37"/>
      <c r="UFY3" s="37"/>
      <c r="UFZ3" s="37"/>
      <c r="UGA3" s="37"/>
      <c r="UGB3" s="37"/>
      <c r="UGC3" s="37"/>
      <c r="UGD3" s="37"/>
      <c r="UGE3" s="37"/>
      <c r="UGF3" s="37"/>
      <c r="UGG3" s="37"/>
      <c r="UGH3" s="37"/>
      <c r="UGI3" s="37"/>
      <c r="UGJ3" s="37"/>
      <c r="UGK3" s="37"/>
      <c r="UGL3" s="37"/>
      <c r="UGM3" s="37"/>
      <c r="UGN3" s="37"/>
      <c r="UGO3" s="37"/>
      <c r="UGP3" s="37"/>
      <c r="UGQ3" s="37"/>
      <c r="UGR3" s="37"/>
      <c r="UGS3" s="37"/>
      <c r="UGT3" s="37"/>
      <c r="UGU3" s="37"/>
      <c r="UGV3" s="37"/>
      <c r="UGW3" s="37"/>
      <c r="UGX3" s="37"/>
      <c r="UGY3" s="37"/>
      <c r="UGZ3" s="37"/>
      <c r="UHA3" s="37"/>
      <c r="UHB3" s="37"/>
      <c r="UHC3" s="37"/>
      <c r="UHD3" s="37"/>
      <c r="UHE3" s="37"/>
      <c r="UHF3" s="37"/>
      <c r="UHG3" s="37"/>
      <c r="UHH3" s="37"/>
      <c r="UHI3" s="37"/>
      <c r="UHJ3" s="37"/>
      <c r="UHK3" s="37"/>
      <c r="UHL3" s="37"/>
      <c r="UHM3" s="37"/>
      <c r="UHN3" s="37"/>
      <c r="UHO3" s="37"/>
      <c r="UHP3" s="37"/>
      <c r="UHQ3" s="37"/>
      <c r="UHR3" s="37"/>
      <c r="UHS3" s="37"/>
      <c r="UHT3" s="37"/>
      <c r="UHU3" s="37"/>
      <c r="UHV3" s="37"/>
      <c r="UHW3" s="37"/>
      <c r="UHX3" s="37"/>
      <c r="UHY3" s="37"/>
      <c r="UHZ3" s="37"/>
      <c r="UIA3" s="37"/>
      <c r="UIB3" s="37"/>
      <c r="UIC3" s="37"/>
      <c r="UID3" s="37"/>
      <c r="UIE3" s="37"/>
      <c r="UIF3" s="37"/>
      <c r="UIG3" s="37"/>
      <c r="UIH3" s="37"/>
      <c r="UII3" s="37"/>
      <c r="UIJ3" s="37"/>
      <c r="UIK3" s="37"/>
      <c r="UIL3" s="37"/>
      <c r="UIM3" s="37"/>
      <c r="UIN3" s="37"/>
      <c r="UIO3" s="37"/>
      <c r="UIP3" s="37"/>
      <c r="UIQ3" s="37"/>
      <c r="UIR3" s="37"/>
      <c r="UIS3" s="37"/>
      <c r="UIT3" s="37"/>
      <c r="UIU3" s="37"/>
      <c r="UIV3" s="37"/>
      <c r="UIW3" s="37"/>
      <c r="UIX3" s="37"/>
      <c r="UIY3" s="37"/>
      <c r="UIZ3" s="37"/>
      <c r="UJA3" s="37"/>
      <c r="UJB3" s="37"/>
      <c r="UJC3" s="37"/>
      <c r="UJD3" s="37"/>
      <c r="UJE3" s="37"/>
      <c r="UJF3" s="37"/>
      <c r="UJG3" s="37"/>
      <c r="UJH3" s="37"/>
      <c r="UJI3" s="37"/>
      <c r="UJJ3" s="37"/>
      <c r="UJK3" s="37"/>
      <c r="UJL3" s="37"/>
      <c r="UJM3" s="37"/>
      <c r="UJN3" s="37"/>
      <c r="UJO3" s="37"/>
      <c r="UJP3" s="37"/>
      <c r="UJQ3" s="37"/>
      <c r="UJR3" s="37"/>
      <c r="UJS3" s="37"/>
      <c r="UJT3" s="37"/>
      <c r="UJU3" s="37"/>
      <c r="UJV3" s="37"/>
      <c r="UJW3" s="37"/>
      <c r="UJX3" s="37"/>
      <c r="UJY3" s="37"/>
      <c r="UJZ3" s="37"/>
      <c r="UKA3" s="37"/>
      <c r="UKB3" s="37"/>
      <c r="UKC3" s="37"/>
      <c r="UKD3" s="37"/>
      <c r="UKE3" s="37"/>
      <c r="UKF3" s="37"/>
      <c r="UKG3" s="37"/>
      <c r="UKH3" s="37"/>
      <c r="UKI3" s="37"/>
      <c r="UKJ3" s="37"/>
      <c r="UKK3" s="37"/>
      <c r="UKL3" s="37"/>
      <c r="UKM3" s="37"/>
      <c r="UKN3" s="37"/>
      <c r="UKO3" s="37"/>
      <c r="UKP3" s="37"/>
      <c r="UKQ3" s="37"/>
      <c r="UKR3" s="37"/>
      <c r="UKS3" s="37"/>
      <c r="UKT3" s="37"/>
      <c r="UKU3" s="37"/>
      <c r="UKV3" s="37"/>
      <c r="UKW3" s="37"/>
      <c r="UKX3" s="37"/>
      <c r="UKY3" s="37"/>
      <c r="UKZ3" s="37"/>
      <c r="ULA3" s="37"/>
      <c r="ULB3" s="37"/>
      <c r="ULC3" s="37"/>
      <c r="ULD3" s="37"/>
      <c r="ULE3" s="37"/>
      <c r="ULF3" s="37"/>
      <c r="ULG3" s="37"/>
      <c r="ULH3" s="37"/>
      <c r="ULI3" s="37"/>
      <c r="ULJ3" s="37"/>
      <c r="ULK3" s="37"/>
      <c r="ULL3" s="37"/>
      <c r="ULM3" s="37"/>
      <c r="ULN3" s="37"/>
      <c r="ULO3" s="37"/>
      <c r="ULP3" s="37"/>
      <c r="ULQ3" s="37"/>
      <c r="ULR3" s="37"/>
      <c r="ULS3" s="37"/>
      <c r="ULT3" s="37"/>
      <c r="ULU3" s="37"/>
      <c r="ULV3" s="37"/>
      <c r="ULW3" s="37"/>
      <c r="ULX3" s="37"/>
      <c r="ULY3" s="37"/>
      <c r="ULZ3" s="37"/>
      <c r="UMA3" s="37"/>
      <c r="UMB3" s="37"/>
      <c r="UMC3" s="37"/>
      <c r="UMD3" s="37"/>
      <c r="UME3" s="37"/>
      <c r="UMF3" s="37"/>
      <c r="UMG3" s="37"/>
      <c r="UMH3" s="37"/>
      <c r="UMI3" s="37"/>
      <c r="UMJ3" s="37"/>
      <c r="UMK3" s="37"/>
      <c r="UML3" s="37"/>
      <c r="UMM3" s="37"/>
      <c r="UMN3" s="37"/>
      <c r="UMO3" s="37"/>
      <c r="UMP3" s="37"/>
      <c r="UMQ3" s="37"/>
      <c r="UMR3" s="37"/>
      <c r="UMS3" s="37"/>
      <c r="UMT3" s="37"/>
      <c r="UMU3" s="37"/>
      <c r="UMV3" s="37"/>
      <c r="UMW3" s="37"/>
      <c r="UMX3" s="37"/>
      <c r="UMY3" s="37"/>
      <c r="UMZ3" s="37"/>
      <c r="UNA3" s="37"/>
      <c r="UNB3" s="37"/>
      <c r="UNC3" s="37"/>
      <c r="UND3" s="37"/>
      <c r="UNE3" s="37"/>
      <c r="UNF3" s="37"/>
      <c r="UNG3" s="37"/>
      <c r="UNH3" s="37"/>
      <c r="UNI3" s="37"/>
      <c r="UNJ3" s="37"/>
      <c r="UNK3" s="37"/>
      <c r="UNL3" s="37"/>
      <c r="UNM3" s="37"/>
      <c r="UNN3" s="37"/>
      <c r="UNO3" s="37"/>
      <c r="UNP3" s="37"/>
      <c r="UNQ3" s="37"/>
      <c r="UNR3" s="37"/>
      <c r="UNS3" s="37"/>
      <c r="UNT3" s="37"/>
      <c r="UNU3" s="37"/>
      <c r="UNV3" s="37"/>
      <c r="UNW3" s="37"/>
      <c r="UNX3" s="37"/>
      <c r="UNY3" s="37"/>
      <c r="UNZ3" s="37"/>
      <c r="UOA3" s="37"/>
      <c r="UOB3" s="37"/>
      <c r="UOC3" s="37"/>
      <c r="UOD3" s="37"/>
      <c r="UOE3" s="37"/>
      <c r="UOF3" s="37"/>
      <c r="UOG3" s="37"/>
      <c r="UOH3" s="37"/>
      <c r="UOI3" s="37"/>
      <c r="UOJ3" s="37"/>
      <c r="UOK3" s="37"/>
      <c r="UOL3" s="37"/>
      <c r="UOM3" s="37"/>
      <c r="UON3" s="37"/>
      <c r="UOO3" s="37"/>
      <c r="UOP3" s="37"/>
      <c r="UOQ3" s="37"/>
      <c r="UOR3" s="37"/>
      <c r="UOS3" s="37"/>
      <c r="UOT3" s="37"/>
      <c r="UOU3" s="37"/>
      <c r="UOV3" s="37"/>
      <c r="UOW3" s="37"/>
      <c r="UOX3" s="37"/>
      <c r="UOY3" s="37"/>
      <c r="UOZ3" s="37"/>
      <c r="UPA3" s="37"/>
      <c r="UPB3" s="37"/>
      <c r="UPC3" s="37"/>
      <c r="UPD3" s="37"/>
      <c r="UPE3" s="37"/>
      <c r="UPF3" s="37"/>
      <c r="UPG3" s="37"/>
      <c r="UPH3" s="37"/>
      <c r="UPI3" s="37"/>
      <c r="UPJ3" s="37"/>
      <c r="UPK3" s="37"/>
      <c r="UPL3" s="37"/>
      <c r="UPM3" s="37"/>
      <c r="UPN3" s="37"/>
      <c r="UPO3" s="37"/>
      <c r="UPP3" s="37"/>
      <c r="UPQ3" s="37"/>
      <c r="UPR3" s="37"/>
      <c r="UPS3" s="37"/>
      <c r="UPT3" s="37"/>
      <c r="UPU3" s="37"/>
      <c r="UPV3" s="37"/>
      <c r="UPW3" s="37"/>
      <c r="UPX3" s="37"/>
      <c r="UPY3" s="37"/>
      <c r="UPZ3" s="37"/>
      <c r="UQA3" s="37"/>
      <c r="UQB3" s="37"/>
      <c r="UQC3" s="37"/>
      <c r="UQD3" s="37"/>
      <c r="UQE3" s="37"/>
      <c r="UQF3" s="37"/>
      <c r="UQG3" s="37"/>
      <c r="UQH3" s="37"/>
      <c r="UQI3" s="37"/>
      <c r="UQJ3" s="37"/>
      <c r="UQK3" s="37"/>
      <c r="UQL3" s="37"/>
      <c r="UQM3" s="37"/>
      <c r="UQN3" s="37"/>
      <c r="UQO3" s="37"/>
      <c r="UQP3" s="37"/>
      <c r="UQQ3" s="37"/>
      <c r="UQR3" s="37"/>
      <c r="UQS3" s="37"/>
      <c r="UQT3" s="37"/>
      <c r="UQU3" s="37"/>
      <c r="UQV3" s="37"/>
      <c r="UQW3" s="37"/>
      <c r="UQX3" s="37"/>
      <c r="UQY3" s="37"/>
      <c r="UQZ3" s="37"/>
      <c r="URA3" s="37"/>
      <c r="URB3" s="37"/>
      <c r="URC3" s="37"/>
      <c r="URD3" s="37"/>
      <c r="URE3" s="37"/>
      <c r="URF3" s="37"/>
      <c r="URG3" s="37"/>
      <c r="URH3" s="37"/>
      <c r="URI3" s="37"/>
      <c r="URJ3" s="37"/>
      <c r="URK3" s="37"/>
      <c r="URL3" s="37"/>
      <c r="URM3" s="37"/>
      <c r="URN3" s="37"/>
      <c r="URO3" s="37"/>
      <c r="URP3" s="37"/>
      <c r="URQ3" s="37"/>
      <c r="URR3" s="37"/>
      <c r="URS3" s="37"/>
      <c r="URT3" s="37"/>
      <c r="URU3" s="37"/>
      <c r="URV3" s="37"/>
      <c r="URW3" s="37"/>
      <c r="URX3" s="37"/>
      <c r="URY3" s="37"/>
      <c r="URZ3" s="37"/>
      <c r="USA3" s="37"/>
      <c r="USB3" s="37"/>
      <c r="USC3" s="37"/>
      <c r="USD3" s="37"/>
      <c r="USE3" s="37"/>
      <c r="USF3" s="37"/>
      <c r="USG3" s="37"/>
      <c r="USH3" s="37"/>
      <c r="USI3" s="37"/>
      <c r="USJ3" s="37"/>
      <c r="USK3" s="37"/>
      <c r="USL3" s="37"/>
      <c r="USM3" s="37"/>
      <c r="USN3" s="37"/>
      <c r="USO3" s="37"/>
      <c r="USP3" s="37"/>
      <c r="USQ3" s="37"/>
      <c r="USR3" s="37"/>
      <c r="USS3" s="37"/>
      <c r="UST3" s="37"/>
      <c r="USU3" s="37"/>
      <c r="USV3" s="37"/>
      <c r="USW3" s="37"/>
      <c r="USX3" s="37"/>
      <c r="USY3" s="37"/>
      <c r="USZ3" s="37"/>
      <c r="UTA3" s="37"/>
      <c r="UTB3" s="37"/>
      <c r="UTC3" s="37"/>
      <c r="UTD3" s="37"/>
      <c r="UTE3" s="37"/>
      <c r="UTF3" s="37"/>
      <c r="UTG3" s="37"/>
      <c r="UTH3" s="37"/>
      <c r="UTI3" s="37"/>
      <c r="UTJ3" s="37"/>
      <c r="UTK3" s="37"/>
      <c r="UTL3" s="37"/>
      <c r="UTM3" s="37"/>
      <c r="UTN3" s="37"/>
      <c r="UTO3" s="37"/>
      <c r="UTP3" s="37"/>
      <c r="UTQ3" s="37"/>
      <c r="UTR3" s="37"/>
      <c r="UTS3" s="37"/>
      <c r="UTT3" s="37"/>
      <c r="UTU3" s="37"/>
      <c r="UTV3" s="37"/>
      <c r="UTW3" s="37"/>
      <c r="UTX3" s="37"/>
      <c r="UTY3" s="37"/>
      <c r="UTZ3" s="37"/>
      <c r="UUA3" s="37"/>
      <c r="UUB3" s="37"/>
      <c r="UUC3" s="37"/>
      <c r="UUD3" s="37"/>
      <c r="UUE3" s="37"/>
      <c r="UUF3" s="37"/>
      <c r="UUG3" s="37"/>
      <c r="UUH3" s="37"/>
      <c r="UUI3" s="37"/>
      <c r="UUJ3" s="37"/>
      <c r="UUK3" s="37"/>
      <c r="UUL3" s="37"/>
      <c r="UUM3" s="37"/>
      <c r="UUN3" s="37"/>
      <c r="UUO3" s="37"/>
      <c r="UUP3" s="37"/>
      <c r="UUQ3" s="37"/>
      <c r="UUR3" s="37"/>
      <c r="UUS3" s="37"/>
      <c r="UUT3" s="37"/>
      <c r="UUU3" s="37"/>
      <c r="UUV3" s="37"/>
      <c r="UUW3" s="37"/>
      <c r="UUX3" s="37"/>
      <c r="UUY3" s="37"/>
      <c r="UUZ3" s="37"/>
      <c r="UVA3" s="37"/>
      <c r="UVB3" s="37"/>
      <c r="UVC3" s="37"/>
      <c r="UVD3" s="37"/>
      <c r="UVE3" s="37"/>
      <c r="UVF3" s="37"/>
      <c r="UVG3" s="37"/>
      <c r="UVH3" s="37"/>
      <c r="UVI3" s="37"/>
      <c r="UVJ3" s="37"/>
      <c r="UVK3" s="37"/>
      <c r="UVL3" s="37"/>
      <c r="UVM3" s="37"/>
      <c r="UVN3" s="37"/>
      <c r="UVO3" s="37"/>
      <c r="UVP3" s="37"/>
      <c r="UVQ3" s="37"/>
      <c r="UVR3" s="37"/>
      <c r="UVS3" s="37"/>
      <c r="UVT3" s="37"/>
      <c r="UVU3" s="37"/>
      <c r="UVV3" s="37"/>
      <c r="UVW3" s="37"/>
      <c r="UVX3" s="37"/>
      <c r="UVY3" s="37"/>
      <c r="UVZ3" s="37"/>
      <c r="UWA3" s="37"/>
      <c r="UWB3" s="37"/>
      <c r="UWC3" s="37"/>
      <c r="UWD3" s="37"/>
      <c r="UWE3" s="37"/>
      <c r="UWF3" s="37"/>
      <c r="UWG3" s="37"/>
      <c r="UWH3" s="37"/>
      <c r="UWI3" s="37"/>
      <c r="UWJ3" s="37"/>
      <c r="UWK3" s="37"/>
      <c r="UWL3" s="37"/>
      <c r="UWM3" s="37"/>
      <c r="UWN3" s="37"/>
      <c r="UWO3" s="37"/>
      <c r="UWP3" s="37"/>
      <c r="UWQ3" s="37"/>
      <c r="UWR3" s="37"/>
      <c r="UWS3" s="37"/>
      <c r="UWT3" s="37"/>
      <c r="UWU3" s="37"/>
      <c r="UWV3" s="37"/>
      <c r="UWW3" s="37"/>
      <c r="UWX3" s="37"/>
      <c r="UWY3" s="37"/>
      <c r="UWZ3" s="37"/>
      <c r="UXA3" s="37"/>
      <c r="UXB3" s="37"/>
      <c r="UXC3" s="37"/>
      <c r="UXD3" s="37"/>
      <c r="UXE3" s="37"/>
      <c r="UXF3" s="37"/>
      <c r="UXG3" s="37"/>
      <c r="UXH3" s="37"/>
      <c r="UXI3" s="37"/>
      <c r="UXJ3" s="37"/>
      <c r="UXK3" s="37"/>
      <c r="UXL3" s="37"/>
      <c r="UXM3" s="37"/>
      <c r="UXN3" s="37"/>
      <c r="UXO3" s="37"/>
      <c r="UXP3" s="37"/>
      <c r="UXQ3" s="37"/>
      <c r="UXR3" s="37"/>
      <c r="UXS3" s="37"/>
      <c r="UXT3" s="37"/>
      <c r="UXU3" s="37"/>
      <c r="UXV3" s="37"/>
      <c r="UXW3" s="37"/>
      <c r="UXX3" s="37"/>
      <c r="UXY3" s="37"/>
      <c r="UXZ3" s="37"/>
      <c r="UYA3" s="37"/>
      <c r="UYB3" s="37"/>
      <c r="UYC3" s="37"/>
      <c r="UYD3" s="37"/>
      <c r="UYE3" s="37"/>
      <c r="UYF3" s="37"/>
      <c r="UYG3" s="37"/>
      <c r="UYH3" s="37"/>
      <c r="UYI3" s="37"/>
      <c r="UYJ3" s="37"/>
      <c r="UYK3" s="37"/>
      <c r="UYL3" s="37"/>
      <c r="UYM3" s="37"/>
      <c r="UYN3" s="37"/>
      <c r="UYO3" s="37"/>
      <c r="UYP3" s="37"/>
      <c r="UYQ3" s="37"/>
      <c r="UYR3" s="37"/>
      <c r="UYS3" s="37"/>
      <c r="UYT3" s="37"/>
      <c r="UYU3" s="37"/>
      <c r="UYV3" s="37"/>
      <c r="UYW3" s="37"/>
      <c r="UYX3" s="37"/>
      <c r="UYY3" s="37"/>
      <c r="UYZ3" s="37"/>
      <c r="UZA3" s="37"/>
      <c r="UZB3" s="37"/>
      <c r="UZC3" s="37"/>
      <c r="UZD3" s="37"/>
      <c r="UZE3" s="37"/>
      <c r="UZF3" s="37"/>
      <c r="UZG3" s="37"/>
      <c r="UZH3" s="37"/>
      <c r="UZI3" s="37"/>
      <c r="UZJ3" s="37"/>
      <c r="UZK3" s="37"/>
      <c r="UZL3" s="37"/>
      <c r="UZM3" s="37"/>
      <c r="UZN3" s="37"/>
      <c r="UZO3" s="37"/>
      <c r="UZP3" s="37"/>
      <c r="UZQ3" s="37"/>
      <c r="UZR3" s="37"/>
      <c r="UZS3" s="37"/>
      <c r="UZT3" s="37"/>
      <c r="UZU3" s="37"/>
      <c r="UZV3" s="37"/>
      <c r="UZW3" s="37"/>
      <c r="UZX3" s="37"/>
      <c r="UZY3" s="37"/>
      <c r="UZZ3" s="37"/>
      <c r="VAA3" s="37"/>
      <c r="VAB3" s="37"/>
      <c r="VAC3" s="37"/>
      <c r="VAD3" s="37"/>
      <c r="VAE3" s="37"/>
      <c r="VAF3" s="37"/>
      <c r="VAG3" s="37"/>
      <c r="VAH3" s="37"/>
      <c r="VAI3" s="37"/>
      <c r="VAJ3" s="37"/>
      <c r="VAK3" s="37"/>
      <c r="VAL3" s="37"/>
      <c r="VAM3" s="37"/>
      <c r="VAN3" s="37"/>
      <c r="VAO3" s="37"/>
      <c r="VAP3" s="37"/>
      <c r="VAQ3" s="37"/>
      <c r="VAR3" s="37"/>
      <c r="VAS3" s="37"/>
      <c r="VAT3" s="37"/>
      <c r="VAU3" s="37"/>
      <c r="VAV3" s="37"/>
      <c r="VAW3" s="37"/>
      <c r="VAX3" s="37"/>
      <c r="VAY3" s="37"/>
      <c r="VAZ3" s="37"/>
      <c r="VBA3" s="37"/>
      <c r="VBB3" s="37"/>
      <c r="VBC3" s="37"/>
      <c r="VBD3" s="37"/>
      <c r="VBE3" s="37"/>
      <c r="VBF3" s="37"/>
      <c r="VBG3" s="37"/>
      <c r="VBH3" s="37"/>
      <c r="VBI3" s="37"/>
      <c r="VBJ3" s="37"/>
      <c r="VBK3" s="37"/>
      <c r="VBL3" s="37"/>
      <c r="VBM3" s="37"/>
      <c r="VBN3" s="37"/>
      <c r="VBO3" s="37"/>
      <c r="VBP3" s="37"/>
      <c r="VBQ3" s="37"/>
      <c r="VBR3" s="37"/>
      <c r="VBS3" s="37"/>
      <c r="VBT3" s="37"/>
      <c r="VBU3" s="37"/>
      <c r="VBV3" s="37"/>
      <c r="VBW3" s="37"/>
      <c r="VBX3" s="37"/>
      <c r="VBY3" s="37"/>
      <c r="VBZ3" s="37"/>
      <c r="VCA3" s="37"/>
      <c r="VCB3" s="37"/>
      <c r="VCC3" s="37"/>
      <c r="VCD3" s="37"/>
      <c r="VCE3" s="37"/>
      <c r="VCF3" s="37"/>
      <c r="VCG3" s="37"/>
      <c r="VCH3" s="37"/>
      <c r="VCI3" s="37"/>
      <c r="VCJ3" s="37"/>
      <c r="VCK3" s="37"/>
      <c r="VCL3" s="37"/>
      <c r="VCM3" s="37"/>
      <c r="VCN3" s="37"/>
      <c r="VCO3" s="37"/>
      <c r="VCP3" s="37"/>
      <c r="VCQ3" s="37"/>
      <c r="VCR3" s="37"/>
      <c r="VCS3" s="37"/>
      <c r="VCT3" s="37"/>
      <c r="VCU3" s="37"/>
      <c r="VCV3" s="37"/>
      <c r="VCW3" s="37"/>
      <c r="VCX3" s="37"/>
      <c r="VCY3" s="37"/>
      <c r="VCZ3" s="37"/>
      <c r="VDA3" s="37"/>
      <c r="VDB3" s="37"/>
      <c r="VDC3" s="37"/>
      <c r="VDD3" s="37"/>
      <c r="VDE3" s="37"/>
      <c r="VDF3" s="37"/>
      <c r="VDG3" s="37"/>
      <c r="VDH3" s="37"/>
      <c r="VDI3" s="37"/>
      <c r="VDJ3" s="37"/>
      <c r="VDK3" s="37"/>
      <c r="VDL3" s="37"/>
      <c r="VDM3" s="37"/>
      <c r="VDN3" s="37"/>
      <c r="VDO3" s="37"/>
      <c r="VDP3" s="37"/>
      <c r="VDQ3" s="37"/>
      <c r="VDR3" s="37"/>
      <c r="VDS3" s="37"/>
      <c r="VDT3" s="37"/>
      <c r="VDU3" s="37"/>
      <c r="VDV3" s="37"/>
      <c r="VDW3" s="37"/>
      <c r="VDX3" s="37"/>
      <c r="VDY3" s="37"/>
      <c r="VDZ3" s="37"/>
      <c r="VEA3" s="37"/>
      <c r="VEB3" s="37"/>
      <c r="VEC3" s="37"/>
      <c r="VED3" s="37"/>
      <c r="VEE3" s="37"/>
      <c r="VEF3" s="37"/>
      <c r="VEG3" s="37"/>
      <c r="VEH3" s="37"/>
      <c r="VEI3" s="37"/>
      <c r="VEJ3" s="37"/>
      <c r="VEK3" s="37"/>
      <c r="VEL3" s="37"/>
      <c r="VEM3" s="37"/>
      <c r="VEN3" s="37"/>
      <c r="VEO3" s="37"/>
      <c r="VEP3" s="37"/>
      <c r="VEQ3" s="37"/>
      <c r="VER3" s="37"/>
      <c r="VES3" s="37"/>
      <c r="VET3" s="37"/>
      <c r="VEU3" s="37"/>
      <c r="VEV3" s="37"/>
      <c r="VEW3" s="37"/>
      <c r="VEX3" s="37"/>
      <c r="VEY3" s="37"/>
      <c r="VEZ3" s="37"/>
      <c r="VFA3" s="37"/>
      <c r="VFB3" s="37"/>
      <c r="VFC3" s="37"/>
      <c r="VFD3" s="37"/>
      <c r="VFE3" s="37"/>
      <c r="VFF3" s="37"/>
      <c r="VFG3" s="37"/>
      <c r="VFH3" s="37"/>
      <c r="VFI3" s="37"/>
      <c r="VFJ3" s="37"/>
      <c r="VFK3" s="37"/>
      <c r="VFL3" s="37"/>
      <c r="VFM3" s="37"/>
      <c r="VFN3" s="37"/>
      <c r="VFO3" s="37"/>
      <c r="VFP3" s="37"/>
      <c r="VFQ3" s="37"/>
      <c r="VFR3" s="37"/>
      <c r="VFS3" s="37"/>
      <c r="VFT3" s="37"/>
      <c r="VFU3" s="37"/>
      <c r="VFV3" s="37"/>
      <c r="VFW3" s="37"/>
      <c r="VFX3" s="37"/>
      <c r="VFY3" s="37"/>
      <c r="VFZ3" s="37"/>
      <c r="VGA3" s="37"/>
      <c r="VGB3" s="37"/>
      <c r="VGC3" s="37"/>
      <c r="VGD3" s="37"/>
      <c r="VGE3" s="37"/>
      <c r="VGF3" s="37"/>
      <c r="VGG3" s="37"/>
      <c r="VGH3" s="37"/>
      <c r="VGI3" s="37"/>
      <c r="VGJ3" s="37"/>
      <c r="VGK3" s="37"/>
      <c r="VGL3" s="37"/>
      <c r="VGM3" s="37"/>
      <c r="VGN3" s="37"/>
      <c r="VGO3" s="37"/>
      <c r="VGP3" s="37"/>
      <c r="VGQ3" s="37"/>
      <c r="VGR3" s="37"/>
      <c r="VGS3" s="37"/>
      <c r="VGT3" s="37"/>
      <c r="VGU3" s="37"/>
      <c r="VGV3" s="37"/>
      <c r="VGW3" s="37"/>
      <c r="VGX3" s="37"/>
      <c r="VGY3" s="37"/>
      <c r="VGZ3" s="37"/>
      <c r="VHA3" s="37"/>
      <c r="VHB3" s="37"/>
      <c r="VHC3" s="37"/>
      <c r="VHD3" s="37"/>
      <c r="VHE3" s="37"/>
      <c r="VHF3" s="37"/>
      <c r="VHG3" s="37"/>
      <c r="VHH3" s="37"/>
      <c r="VHI3" s="37"/>
      <c r="VHJ3" s="37"/>
      <c r="VHK3" s="37"/>
      <c r="VHL3" s="37"/>
      <c r="VHM3" s="37"/>
      <c r="VHN3" s="37"/>
      <c r="VHO3" s="37"/>
      <c r="VHP3" s="37"/>
      <c r="VHQ3" s="37"/>
      <c r="VHR3" s="37"/>
      <c r="VHS3" s="37"/>
      <c r="VHT3" s="37"/>
      <c r="VHU3" s="37"/>
      <c r="VHV3" s="37"/>
      <c r="VHW3" s="37"/>
      <c r="VHX3" s="37"/>
      <c r="VHY3" s="37"/>
      <c r="VHZ3" s="37"/>
      <c r="VIA3" s="37"/>
      <c r="VIB3" s="37"/>
      <c r="VIC3" s="37"/>
      <c r="VID3" s="37"/>
      <c r="VIE3" s="37"/>
      <c r="VIF3" s="37"/>
      <c r="VIG3" s="37"/>
      <c r="VIH3" s="37"/>
      <c r="VII3" s="37"/>
      <c r="VIJ3" s="37"/>
      <c r="VIK3" s="37"/>
      <c r="VIL3" s="37"/>
      <c r="VIM3" s="37"/>
      <c r="VIN3" s="37"/>
      <c r="VIO3" s="37"/>
      <c r="VIP3" s="37"/>
      <c r="VIQ3" s="37"/>
      <c r="VIR3" s="37"/>
      <c r="VIS3" s="37"/>
      <c r="VIT3" s="37"/>
      <c r="VIU3" s="37"/>
      <c r="VIV3" s="37"/>
      <c r="VIW3" s="37"/>
      <c r="VIX3" s="37"/>
      <c r="VIY3" s="37"/>
      <c r="VIZ3" s="37"/>
      <c r="VJA3" s="37"/>
      <c r="VJB3" s="37"/>
      <c r="VJC3" s="37"/>
      <c r="VJD3" s="37"/>
      <c r="VJE3" s="37"/>
      <c r="VJF3" s="37"/>
      <c r="VJG3" s="37"/>
      <c r="VJH3" s="37"/>
      <c r="VJI3" s="37"/>
      <c r="VJJ3" s="37"/>
      <c r="VJK3" s="37"/>
      <c r="VJL3" s="37"/>
      <c r="VJM3" s="37"/>
      <c r="VJN3" s="37"/>
      <c r="VJO3" s="37"/>
      <c r="VJP3" s="37"/>
      <c r="VJQ3" s="37"/>
      <c r="VJR3" s="37"/>
      <c r="VJS3" s="37"/>
      <c r="VJT3" s="37"/>
      <c r="VJU3" s="37"/>
      <c r="VJV3" s="37"/>
      <c r="VJW3" s="37"/>
      <c r="VJX3" s="37"/>
      <c r="VJY3" s="37"/>
      <c r="VJZ3" s="37"/>
      <c r="VKA3" s="37"/>
      <c r="VKB3" s="37"/>
      <c r="VKC3" s="37"/>
      <c r="VKD3" s="37"/>
      <c r="VKE3" s="37"/>
      <c r="VKF3" s="37"/>
      <c r="VKG3" s="37"/>
      <c r="VKH3" s="37"/>
      <c r="VKI3" s="37"/>
      <c r="VKJ3" s="37"/>
      <c r="VKK3" s="37"/>
      <c r="VKL3" s="37"/>
      <c r="VKM3" s="37"/>
      <c r="VKN3" s="37"/>
      <c r="VKO3" s="37"/>
      <c r="VKP3" s="37"/>
      <c r="VKQ3" s="37"/>
      <c r="VKR3" s="37"/>
      <c r="VKS3" s="37"/>
      <c r="VKT3" s="37"/>
      <c r="VKU3" s="37"/>
      <c r="VKV3" s="37"/>
      <c r="VKW3" s="37"/>
      <c r="VKX3" s="37"/>
      <c r="VKY3" s="37"/>
      <c r="VKZ3" s="37"/>
      <c r="VLA3" s="37"/>
      <c r="VLB3" s="37"/>
      <c r="VLC3" s="37"/>
      <c r="VLD3" s="37"/>
      <c r="VLE3" s="37"/>
      <c r="VLF3" s="37"/>
      <c r="VLG3" s="37"/>
      <c r="VLH3" s="37"/>
      <c r="VLI3" s="37"/>
      <c r="VLJ3" s="37"/>
      <c r="VLK3" s="37"/>
      <c r="VLL3" s="37"/>
      <c r="VLM3" s="37"/>
      <c r="VLN3" s="37"/>
      <c r="VLO3" s="37"/>
      <c r="VLP3" s="37"/>
      <c r="VLQ3" s="37"/>
      <c r="VLR3" s="37"/>
      <c r="VLS3" s="37"/>
      <c r="VLT3" s="37"/>
      <c r="VLU3" s="37"/>
      <c r="VLV3" s="37"/>
      <c r="VLW3" s="37"/>
      <c r="VLX3" s="37"/>
      <c r="VLY3" s="37"/>
      <c r="VLZ3" s="37"/>
      <c r="VMA3" s="37"/>
      <c r="VMB3" s="37"/>
      <c r="VMC3" s="37"/>
      <c r="VMD3" s="37"/>
      <c r="VME3" s="37"/>
      <c r="VMF3" s="37"/>
      <c r="VMG3" s="37"/>
      <c r="VMH3" s="37"/>
      <c r="VMI3" s="37"/>
      <c r="VMJ3" s="37"/>
      <c r="VMK3" s="37"/>
      <c r="VML3" s="37"/>
      <c r="VMM3" s="37"/>
      <c r="VMN3" s="37"/>
      <c r="VMO3" s="37"/>
      <c r="VMP3" s="37"/>
      <c r="VMQ3" s="37"/>
      <c r="VMR3" s="37"/>
      <c r="VMS3" s="37"/>
      <c r="VMT3" s="37"/>
      <c r="VMU3" s="37"/>
      <c r="VMV3" s="37"/>
      <c r="VMW3" s="37"/>
      <c r="VMX3" s="37"/>
      <c r="VMY3" s="37"/>
      <c r="VMZ3" s="37"/>
      <c r="VNA3" s="37"/>
      <c r="VNB3" s="37"/>
      <c r="VNC3" s="37"/>
      <c r="VND3" s="37"/>
      <c r="VNE3" s="37"/>
      <c r="VNF3" s="37"/>
      <c r="VNG3" s="37"/>
      <c r="VNH3" s="37"/>
      <c r="VNI3" s="37"/>
      <c r="VNJ3" s="37"/>
      <c r="VNK3" s="37"/>
      <c r="VNL3" s="37"/>
      <c r="VNM3" s="37"/>
      <c r="VNN3" s="37"/>
      <c r="VNO3" s="37"/>
      <c r="VNP3" s="37"/>
      <c r="VNQ3" s="37"/>
      <c r="VNR3" s="37"/>
      <c r="VNS3" s="37"/>
      <c r="VNT3" s="37"/>
      <c r="VNU3" s="37"/>
      <c r="VNV3" s="37"/>
      <c r="VNW3" s="37"/>
      <c r="VNX3" s="37"/>
      <c r="VNY3" s="37"/>
      <c r="VNZ3" s="37"/>
      <c r="VOA3" s="37"/>
      <c r="VOB3" s="37"/>
      <c r="VOC3" s="37"/>
      <c r="VOD3" s="37"/>
      <c r="VOE3" s="37"/>
      <c r="VOF3" s="37"/>
      <c r="VOG3" s="37"/>
      <c r="VOH3" s="37"/>
      <c r="VOI3" s="37"/>
      <c r="VOJ3" s="37"/>
      <c r="VOK3" s="37"/>
      <c r="VOL3" s="37"/>
      <c r="VOM3" s="37"/>
      <c r="VON3" s="37"/>
      <c r="VOO3" s="37"/>
      <c r="VOP3" s="37"/>
      <c r="VOQ3" s="37"/>
      <c r="VOR3" s="37"/>
      <c r="VOS3" s="37"/>
      <c r="VOT3" s="37"/>
      <c r="VOU3" s="37"/>
      <c r="VOV3" s="37"/>
      <c r="VOW3" s="37"/>
      <c r="VOX3" s="37"/>
      <c r="VOY3" s="37"/>
      <c r="VOZ3" s="37"/>
      <c r="VPA3" s="37"/>
      <c r="VPB3" s="37"/>
      <c r="VPC3" s="37"/>
      <c r="VPD3" s="37"/>
      <c r="VPE3" s="37"/>
      <c r="VPF3" s="37"/>
      <c r="VPG3" s="37"/>
      <c r="VPH3" s="37"/>
      <c r="VPI3" s="37"/>
      <c r="VPJ3" s="37"/>
      <c r="VPK3" s="37"/>
      <c r="VPL3" s="37"/>
      <c r="VPM3" s="37"/>
      <c r="VPN3" s="37"/>
      <c r="VPO3" s="37"/>
      <c r="VPP3" s="37"/>
      <c r="VPQ3" s="37"/>
      <c r="VPR3" s="37"/>
      <c r="VPS3" s="37"/>
      <c r="VPT3" s="37"/>
      <c r="VPU3" s="37"/>
      <c r="VPV3" s="37"/>
      <c r="VPW3" s="37"/>
      <c r="VPX3" s="37"/>
      <c r="VPY3" s="37"/>
      <c r="VPZ3" s="37"/>
      <c r="VQA3" s="37"/>
      <c r="VQB3" s="37"/>
      <c r="VQC3" s="37"/>
      <c r="VQD3" s="37"/>
      <c r="VQE3" s="37"/>
      <c r="VQF3" s="37"/>
      <c r="VQG3" s="37"/>
      <c r="VQH3" s="37"/>
      <c r="VQI3" s="37"/>
      <c r="VQJ3" s="37"/>
      <c r="VQK3" s="37"/>
      <c r="VQL3" s="37"/>
      <c r="VQM3" s="37"/>
      <c r="VQN3" s="37"/>
      <c r="VQO3" s="37"/>
      <c r="VQP3" s="37"/>
      <c r="VQQ3" s="37"/>
      <c r="VQR3" s="37"/>
      <c r="VQS3" s="37"/>
      <c r="VQT3" s="37"/>
      <c r="VQU3" s="37"/>
      <c r="VQV3" s="37"/>
      <c r="VQW3" s="37"/>
      <c r="VQX3" s="37"/>
      <c r="VQY3" s="37"/>
      <c r="VQZ3" s="37"/>
      <c r="VRA3" s="37"/>
      <c r="VRB3" s="37"/>
      <c r="VRC3" s="37"/>
      <c r="VRD3" s="37"/>
      <c r="VRE3" s="37"/>
      <c r="VRF3" s="37"/>
      <c r="VRG3" s="37"/>
      <c r="VRH3" s="37"/>
      <c r="VRI3" s="37"/>
      <c r="VRJ3" s="37"/>
      <c r="VRK3" s="37"/>
      <c r="VRL3" s="37"/>
      <c r="VRM3" s="37"/>
      <c r="VRN3" s="37"/>
      <c r="VRO3" s="37"/>
      <c r="VRP3" s="37"/>
      <c r="VRQ3" s="37"/>
      <c r="VRR3" s="37"/>
      <c r="VRS3" s="37"/>
      <c r="VRT3" s="37"/>
      <c r="VRU3" s="37"/>
      <c r="VRV3" s="37"/>
      <c r="VRW3" s="37"/>
      <c r="VRX3" s="37"/>
      <c r="VRY3" s="37"/>
      <c r="VRZ3" s="37"/>
      <c r="VSA3" s="37"/>
      <c r="VSB3" s="37"/>
      <c r="VSC3" s="37"/>
      <c r="VSD3" s="37"/>
      <c r="VSE3" s="37"/>
      <c r="VSF3" s="37"/>
      <c r="VSG3" s="37"/>
      <c r="VSH3" s="37"/>
      <c r="VSI3" s="37"/>
      <c r="VSJ3" s="37"/>
      <c r="VSK3" s="37"/>
      <c r="VSL3" s="37"/>
      <c r="VSM3" s="37"/>
      <c r="VSN3" s="37"/>
      <c r="VSO3" s="37"/>
      <c r="VSP3" s="37"/>
      <c r="VSQ3" s="37"/>
      <c r="VSR3" s="37"/>
      <c r="VSS3" s="37"/>
      <c r="VST3" s="37"/>
      <c r="VSU3" s="37"/>
      <c r="VSV3" s="37"/>
      <c r="VSW3" s="37"/>
      <c r="VSX3" s="37"/>
      <c r="VSY3" s="37"/>
      <c r="VSZ3" s="37"/>
      <c r="VTA3" s="37"/>
      <c r="VTB3" s="37"/>
      <c r="VTC3" s="37"/>
      <c r="VTD3" s="37"/>
      <c r="VTE3" s="37"/>
      <c r="VTF3" s="37"/>
      <c r="VTG3" s="37"/>
      <c r="VTH3" s="37"/>
      <c r="VTI3" s="37"/>
      <c r="VTJ3" s="37"/>
      <c r="VTK3" s="37"/>
      <c r="VTL3" s="37"/>
      <c r="VTM3" s="37"/>
      <c r="VTN3" s="37"/>
      <c r="VTO3" s="37"/>
      <c r="VTP3" s="37"/>
      <c r="VTQ3" s="37"/>
      <c r="VTR3" s="37"/>
      <c r="VTS3" s="37"/>
      <c r="VTT3" s="37"/>
      <c r="VTU3" s="37"/>
      <c r="VTV3" s="37"/>
      <c r="VTW3" s="37"/>
      <c r="VTX3" s="37"/>
      <c r="VTY3" s="37"/>
      <c r="VTZ3" s="37"/>
      <c r="VUA3" s="37"/>
      <c r="VUB3" s="37"/>
      <c r="VUC3" s="37"/>
      <c r="VUD3" s="37"/>
      <c r="VUE3" s="37"/>
      <c r="VUF3" s="37"/>
      <c r="VUG3" s="37"/>
      <c r="VUH3" s="37"/>
      <c r="VUI3" s="37"/>
      <c r="VUJ3" s="37"/>
      <c r="VUK3" s="37"/>
      <c r="VUL3" s="37"/>
      <c r="VUM3" s="37"/>
      <c r="VUN3" s="37"/>
      <c r="VUO3" s="37"/>
      <c r="VUP3" s="37"/>
      <c r="VUQ3" s="37"/>
      <c r="VUR3" s="37"/>
      <c r="VUS3" s="37"/>
      <c r="VUT3" s="37"/>
      <c r="VUU3" s="37"/>
      <c r="VUV3" s="37"/>
      <c r="VUW3" s="37"/>
      <c r="VUX3" s="37"/>
      <c r="VUY3" s="37"/>
      <c r="VUZ3" s="37"/>
      <c r="VVA3" s="37"/>
      <c r="VVB3" s="37"/>
      <c r="VVC3" s="37"/>
      <c r="VVD3" s="37"/>
      <c r="VVE3" s="37"/>
      <c r="VVF3" s="37"/>
      <c r="VVG3" s="37"/>
      <c r="VVH3" s="37"/>
      <c r="VVI3" s="37"/>
      <c r="VVJ3" s="37"/>
      <c r="VVK3" s="37"/>
      <c r="VVL3" s="37"/>
      <c r="VVM3" s="37"/>
      <c r="VVN3" s="37"/>
      <c r="VVO3" s="37"/>
      <c r="VVP3" s="37"/>
      <c r="VVQ3" s="37"/>
      <c r="VVR3" s="37"/>
      <c r="VVS3" s="37"/>
      <c r="VVT3" s="37"/>
      <c r="VVU3" s="37"/>
      <c r="VVV3" s="37"/>
      <c r="VVW3" s="37"/>
      <c r="VVX3" s="37"/>
      <c r="VVY3" s="37"/>
      <c r="VVZ3" s="37"/>
      <c r="VWA3" s="37"/>
      <c r="VWB3" s="37"/>
      <c r="VWC3" s="37"/>
      <c r="VWD3" s="37"/>
      <c r="VWE3" s="37"/>
      <c r="VWF3" s="37"/>
      <c r="VWG3" s="37"/>
      <c r="VWH3" s="37"/>
      <c r="VWI3" s="37"/>
      <c r="VWJ3" s="37"/>
      <c r="VWK3" s="37"/>
      <c r="VWL3" s="37"/>
      <c r="VWM3" s="37"/>
      <c r="VWN3" s="37"/>
      <c r="VWO3" s="37"/>
      <c r="VWP3" s="37"/>
      <c r="VWQ3" s="37"/>
      <c r="VWR3" s="37"/>
      <c r="VWS3" s="37"/>
      <c r="VWT3" s="37"/>
      <c r="VWU3" s="37"/>
      <c r="VWV3" s="37"/>
      <c r="VWW3" s="37"/>
      <c r="VWX3" s="37"/>
      <c r="VWY3" s="37"/>
      <c r="VWZ3" s="37"/>
      <c r="VXA3" s="37"/>
      <c r="VXB3" s="37"/>
      <c r="VXC3" s="37"/>
      <c r="VXD3" s="37"/>
      <c r="VXE3" s="37"/>
      <c r="VXF3" s="37"/>
      <c r="VXG3" s="37"/>
      <c r="VXH3" s="37"/>
      <c r="VXI3" s="37"/>
      <c r="VXJ3" s="37"/>
      <c r="VXK3" s="37"/>
      <c r="VXL3" s="37"/>
      <c r="VXM3" s="37"/>
      <c r="VXN3" s="37"/>
      <c r="VXO3" s="37"/>
      <c r="VXP3" s="37"/>
      <c r="VXQ3" s="37"/>
      <c r="VXR3" s="37"/>
      <c r="VXS3" s="37"/>
      <c r="VXT3" s="37"/>
      <c r="VXU3" s="37"/>
      <c r="VXV3" s="37"/>
      <c r="VXW3" s="37"/>
      <c r="VXX3" s="37"/>
      <c r="VXY3" s="37"/>
      <c r="VXZ3" s="37"/>
      <c r="VYA3" s="37"/>
      <c r="VYB3" s="37"/>
      <c r="VYC3" s="37"/>
      <c r="VYD3" s="37"/>
      <c r="VYE3" s="37"/>
      <c r="VYF3" s="37"/>
      <c r="VYG3" s="37"/>
      <c r="VYH3" s="37"/>
      <c r="VYI3" s="37"/>
      <c r="VYJ3" s="37"/>
      <c r="VYK3" s="37"/>
      <c r="VYL3" s="37"/>
      <c r="VYM3" s="37"/>
      <c r="VYN3" s="37"/>
      <c r="VYO3" s="37"/>
      <c r="VYP3" s="37"/>
      <c r="VYQ3" s="37"/>
      <c r="VYR3" s="37"/>
      <c r="VYS3" s="37"/>
      <c r="VYT3" s="37"/>
      <c r="VYU3" s="37"/>
      <c r="VYV3" s="37"/>
      <c r="VYW3" s="37"/>
      <c r="VYX3" s="37"/>
      <c r="VYY3" s="37"/>
      <c r="VYZ3" s="37"/>
      <c r="VZA3" s="37"/>
      <c r="VZB3" s="37"/>
      <c r="VZC3" s="37"/>
      <c r="VZD3" s="37"/>
      <c r="VZE3" s="37"/>
      <c r="VZF3" s="37"/>
      <c r="VZG3" s="37"/>
      <c r="VZH3" s="37"/>
      <c r="VZI3" s="37"/>
      <c r="VZJ3" s="37"/>
      <c r="VZK3" s="37"/>
      <c r="VZL3" s="37"/>
      <c r="VZM3" s="37"/>
      <c r="VZN3" s="37"/>
      <c r="VZO3" s="37"/>
      <c r="VZP3" s="37"/>
      <c r="VZQ3" s="37"/>
      <c r="VZR3" s="37"/>
      <c r="VZS3" s="37"/>
      <c r="VZT3" s="37"/>
      <c r="VZU3" s="37"/>
      <c r="VZV3" s="37"/>
      <c r="VZW3" s="37"/>
      <c r="VZX3" s="37"/>
      <c r="VZY3" s="37"/>
      <c r="VZZ3" s="37"/>
      <c r="WAA3" s="37"/>
      <c r="WAB3" s="37"/>
      <c r="WAC3" s="37"/>
      <c r="WAD3" s="37"/>
      <c r="WAE3" s="37"/>
      <c r="WAF3" s="37"/>
      <c r="WAG3" s="37"/>
      <c r="WAH3" s="37"/>
      <c r="WAI3" s="37"/>
      <c r="WAJ3" s="37"/>
      <c r="WAK3" s="37"/>
      <c r="WAL3" s="37"/>
      <c r="WAM3" s="37"/>
      <c r="WAN3" s="37"/>
      <c r="WAO3" s="37"/>
      <c r="WAP3" s="37"/>
      <c r="WAQ3" s="37"/>
      <c r="WAR3" s="37"/>
      <c r="WAS3" s="37"/>
      <c r="WAT3" s="37"/>
      <c r="WAU3" s="37"/>
      <c r="WAV3" s="37"/>
      <c r="WAW3" s="37"/>
      <c r="WAX3" s="37"/>
      <c r="WAY3" s="37"/>
      <c r="WAZ3" s="37"/>
      <c r="WBA3" s="37"/>
      <c r="WBB3" s="37"/>
      <c r="WBC3" s="37"/>
      <c r="WBD3" s="37"/>
      <c r="WBE3" s="37"/>
      <c r="WBF3" s="37"/>
      <c r="WBG3" s="37"/>
      <c r="WBH3" s="37"/>
      <c r="WBI3" s="37"/>
      <c r="WBJ3" s="37"/>
      <c r="WBK3" s="37"/>
      <c r="WBL3" s="37"/>
      <c r="WBM3" s="37"/>
      <c r="WBN3" s="37"/>
      <c r="WBO3" s="37"/>
      <c r="WBP3" s="37"/>
      <c r="WBQ3" s="37"/>
      <c r="WBR3" s="37"/>
      <c r="WBS3" s="37"/>
      <c r="WBT3" s="37"/>
      <c r="WBU3" s="37"/>
      <c r="WBV3" s="37"/>
      <c r="WBW3" s="37"/>
      <c r="WBX3" s="37"/>
      <c r="WBY3" s="37"/>
      <c r="WBZ3" s="37"/>
      <c r="WCA3" s="37"/>
      <c r="WCB3" s="37"/>
      <c r="WCC3" s="37"/>
      <c r="WCD3" s="37"/>
      <c r="WCE3" s="37"/>
      <c r="WCF3" s="37"/>
      <c r="WCG3" s="37"/>
      <c r="WCH3" s="37"/>
      <c r="WCI3" s="37"/>
      <c r="WCJ3" s="37"/>
      <c r="WCK3" s="37"/>
      <c r="WCL3" s="37"/>
      <c r="WCM3" s="37"/>
      <c r="WCN3" s="37"/>
      <c r="WCO3" s="37"/>
      <c r="WCP3" s="37"/>
      <c r="WCQ3" s="37"/>
      <c r="WCR3" s="37"/>
      <c r="WCS3" s="37"/>
      <c r="WCT3" s="37"/>
      <c r="WCU3" s="37"/>
      <c r="WCV3" s="37"/>
      <c r="WCW3" s="37"/>
      <c r="WCX3" s="37"/>
      <c r="WCY3" s="37"/>
      <c r="WCZ3" s="37"/>
      <c r="WDA3" s="37"/>
      <c r="WDB3" s="37"/>
      <c r="WDC3" s="37"/>
      <c r="WDD3" s="37"/>
      <c r="WDE3" s="37"/>
      <c r="WDF3" s="37"/>
      <c r="WDG3" s="37"/>
      <c r="WDH3" s="37"/>
      <c r="WDI3" s="37"/>
      <c r="WDJ3" s="37"/>
      <c r="WDK3" s="37"/>
      <c r="WDL3" s="37"/>
      <c r="WDM3" s="37"/>
      <c r="WDN3" s="37"/>
      <c r="WDO3" s="37"/>
      <c r="WDP3" s="37"/>
      <c r="WDQ3" s="37"/>
      <c r="WDR3" s="37"/>
      <c r="WDS3" s="37"/>
      <c r="WDT3" s="37"/>
      <c r="WDU3" s="37"/>
      <c r="WDV3" s="37"/>
      <c r="WDW3" s="37"/>
      <c r="WDX3" s="37"/>
      <c r="WDY3" s="37"/>
      <c r="WDZ3" s="37"/>
      <c r="WEA3" s="37"/>
      <c r="WEB3" s="37"/>
      <c r="WEC3" s="37"/>
      <c r="WED3" s="37"/>
      <c r="WEE3" s="37"/>
      <c r="WEF3" s="37"/>
      <c r="WEG3" s="37"/>
      <c r="WEH3" s="37"/>
      <c r="WEI3" s="37"/>
      <c r="WEJ3" s="37"/>
      <c r="WEK3" s="37"/>
      <c r="WEL3" s="37"/>
      <c r="WEM3" s="37"/>
      <c r="WEN3" s="37"/>
      <c r="WEO3" s="37"/>
      <c r="WEP3" s="37"/>
      <c r="WEQ3" s="37"/>
      <c r="WER3" s="37"/>
      <c r="WES3" s="37"/>
      <c r="WET3" s="37"/>
      <c r="WEU3" s="37"/>
      <c r="WEV3" s="37"/>
      <c r="WEW3" s="37"/>
      <c r="WEX3" s="37"/>
      <c r="WEY3" s="37"/>
      <c r="WEZ3" s="37"/>
      <c r="WFA3" s="37"/>
      <c r="WFB3" s="37"/>
      <c r="WFC3" s="37"/>
      <c r="WFD3" s="37"/>
      <c r="WFE3" s="37"/>
      <c r="WFF3" s="37"/>
      <c r="WFG3" s="37"/>
      <c r="WFH3" s="37"/>
      <c r="WFI3" s="37"/>
      <c r="WFJ3" s="37"/>
      <c r="WFK3" s="37"/>
      <c r="WFL3" s="37"/>
      <c r="WFM3" s="37"/>
      <c r="WFN3" s="37"/>
      <c r="WFO3" s="37"/>
      <c r="WFP3" s="37"/>
      <c r="WFQ3" s="37"/>
      <c r="WFR3" s="37"/>
      <c r="WFS3" s="37"/>
      <c r="WFT3" s="37"/>
      <c r="WFU3" s="37"/>
      <c r="WFV3" s="37"/>
      <c r="WFW3" s="37"/>
      <c r="WFX3" s="37"/>
      <c r="WFY3" s="37"/>
      <c r="WFZ3" s="37"/>
      <c r="WGA3" s="37"/>
      <c r="WGB3" s="37"/>
      <c r="WGC3" s="37"/>
      <c r="WGD3" s="37"/>
      <c r="WGE3" s="37"/>
      <c r="WGF3" s="37"/>
      <c r="WGG3" s="37"/>
      <c r="WGH3" s="37"/>
      <c r="WGI3" s="37"/>
      <c r="WGJ3" s="37"/>
      <c r="WGK3" s="37"/>
      <c r="WGL3" s="37"/>
      <c r="WGM3" s="37"/>
      <c r="WGN3" s="37"/>
      <c r="WGO3" s="37"/>
      <c r="WGP3" s="37"/>
      <c r="WGQ3" s="37"/>
      <c r="WGR3" s="37"/>
      <c r="WGS3" s="37"/>
      <c r="WGT3" s="37"/>
      <c r="WGU3" s="37"/>
      <c r="WGV3" s="37"/>
      <c r="WGW3" s="37"/>
      <c r="WGX3" s="37"/>
      <c r="WGY3" s="37"/>
      <c r="WGZ3" s="37"/>
      <c r="WHA3" s="37"/>
      <c r="WHB3" s="37"/>
      <c r="WHC3" s="37"/>
      <c r="WHD3" s="37"/>
      <c r="WHE3" s="37"/>
      <c r="WHF3" s="37"/>
      <c r="WHG3" s="37"/>
      <c r="WHH3" s="37"/>
      <c r="WHI3" s="37"/>
      <c r="WHJ3" s="37"/>
      <c r="WHK3" s="37"/>
      <c r="WHL3" s="37"/>
      <c r="WHM3" s="37"/>
      <c r="WHN3" s="37"/>
      <c r="WHO3" s="37"/>
      <c r="WHP3" s="37"/>
      <c r="WHQ3" s="37"/>
      <c r="WHR3" s="37"/>
      <c r="WHS3" s="37"/>
      <c r="WHT3" s="37"/>
      <c r="WHU3" s="37"/>
      <c r="WHV3" s="37"/>
      <c r="WHW3" s="37"/>
      <c r="WHX3" s="37"/>
      <c r="WHY3" s="37"/>
      <c r="WHZ3" s="37"/>
      <c r="WIA3" s="37"/>
      <c r="WIB3" s="37"/>
      <c r="WIC3" s="37"/>
      <c r="WID3" s="37"/>
      <c r="WIE3" s="37"/>
      <c r="WIF3" s="37"/>
      <c r="WIG3" s="37"/>
      <c r="WIH3" s="37"/>
      <c r="WII3" s="37"/>
      <c r="WIJ3" s="37"/>
      <c r="WIK3" s="37"/>
      <c r="WIL3" s="37"/>
      <c r="WIM3" s="37"/>
      <c r="WIN3" s="37"/>
      <c r="WIO3" s="37"/>
      <c r="WIP3" s="37"/>
      <c r="WIQ3" s="37"/>
      <c r="WIR3" s="37"/>
      <c r="WIS3" s="37"/>
      <c r="WIT3" s="37"/>
      <c r="WIU3" s="37"/>
      <c r="WIV3" s="37"/>
      <c r="WIW3" s="37"/>
      <c r="WIX3" s="37"/>
      <c r="WIY3" s="37"/>
      <c r="WIZ3" s="37"/>
      <c r="WJA3" s="37"/>
      <c r="WJB3" s="37"/>
      <c r="WJC3" s="37"/>
      <c r="WJD3" s="37"/>
      <c r="WJE3" s="37"/>
      <c r="WJF3" s="37"/>
      <c r="WJG3" s="37"/>
      <c r="WJH3" s="37"/>
      <c r="WJI3" s="37"/>
      <c r="WJJ3" s="37"/>
      <c r="WJK3" s="37"/>
      <c r="WJL3" s="37"/>
      <c r="WJM3" s="37"/>
      <c r="WJN3" s="37"/>
      <c r="WJO3" s="37"/>
      <c r="WJP3" s="37"/>
      <c r="WJQ3" s="37"/>
      <c r="WJR3" s="37"/>
      <c r="WJS3" s="37"/>
      <c r="WJT3" s="37"/>
      <c r="WJU3" s="37"/>
      <c r="WJV3" s="37"/>
      <c r="WJW3" s="37"/>
      <c r="WJX3" s="37"/>
      <c r="WJY3" s="37"/>
      <c r="WJZ3" s="37"/>
      <c r="WKA3" s="37"/>
      <c r="WKB3" s="37"/>
      <c r="WKC3" s="37"/>
      <c r="WKD3" s="37"/>
      <c r="WKE3" s="37"/>
      <c r="WKF3" s="37"/>
      <c r="WKG3" s="37"/>
      <c r="WKH3" s="37"/>
      <c r="WKI3" s="37"/>
      <c r="WKJ3" s="37"/>
      <c r="WKK3" s="37"/>
      <c r="WKL3" s="37"/>
      <c r="WKM3" s="37"/>
      <c r="WKN3" s="37"/>
      <c r="WKO3" s="37"/>
      <c r="WKP3" s="37"/>
      <c r="WKQ3" s="37"/>
      <c r="WKR3" s="37"/>
      <c r="WKS3" s="37"/>
      <c r="WKT3" s="37"/>
      <c r="WKU3" s="37"/>
      <c r="WKV3" s="37"/>
      <c r="WKW3" s="37"/>
      <c r="WKX3" s="37"/>
      <c r="WKY3" s="37"/>
      <c r="WKZ3" s="37"/>
      <c r="WLA3" s="37"/>
      <c r="WLB3" s="37"/>
      <c r="WLC3" s="37"/>
      <c r="WLD3" s="37"/>
      <c r="WLE3" s="37"/>
      <c r="WLF3" s="37"/>
      <c r="WLG3" s="37"/>
      <c r="WLH3" s="37"/>
      <c r="WLI3" s="37"/>
      <c r="WLJ3" s="37"/>
      <c r="WLK3" s="37"/>
      <c r="WLL3" s="37"/>
      <c r="WLM3" s="37"/>
      <c r="WLN3" s="37"/>
      <c r="WLO3" s="37"/>
      <c r="WLP3" s="37"/>
      <c r="WLQ3" s="37"/>
      <c r="WLR3" s="37"/>
      <c r="WLS3" s="37"/>
      <c r="WLT3" s="37"/>
      <c r="WLU3" s="37"/>
      <c r="WLV3" s="37"/>
      <c r="WLW3" s="37"/>
      <c r="WLX3" s="37"/>
      <c r="WLY3" s="37"/>
      <c r="WLZ3" s="37"/>
      <c r="WMA3" s="37"/>
      <c r="WMB3" s="37"/>
      <c r="WMC3" s="37"/>
      <c r="WMD3" s="37"/>
      <c r="WME3" s="37"/>
      <c r="WMF3" s="37"/>
      <c r="WMG3" s="37"/>
      <c r="WMH3" s="37"/>
      <c r="WMI3" s="37"/>
      <c r="WMJ3" s="37"/>
      <c r="WMK3" s="37"/>
      <c r="WML3" s="37"/>
      <c r="WMM3" s="37"/>
      <c r="WMN3" s="37"/>
      <c r="WMO3" s="37"/>
      <c r="WMP3" s="37"/>
      <c r="WMQ3" s="37"/>
      <c r="WMR3" s="37"/>
      <c r="WMS3" s="37"/>
      <c r="WMT3" s="37"/>
      <c r="WMU3" s="37"/>
      <c r="WMV3" s="37"/>
      <c r="WMW3" s="37"/>
      <c r="WMX3" s="37"/>
      <c r="WMY3" s="37"/>
      <c r="WMZ3" s="37"/>
      <c r="WNA3" s="37"/>
      <c r="WNB3" s="37"/>
      <c r="WNC3" s="37"/>
      <c r="WND3" s="37"/>
      <c r="WNE3" s="37"/>
      <c r="WNF3" s="37"/>
      <c r="WNG3" s="37"/>
      <c r="WNH3" s="37"/>
      <c r="WNI3" s="37"/>
      <c r="WNJ3" s="37"/>
      <c r="WNK3" s="37"/>
      <c r="WNL3" s="37"/>
      <c r="WNM3" s="37"/>
      <c r="WNN3" s="37"/>
      <c r="WNO3" s="37"/>
      <c r="WNP3" s="37"/>
      <c r="WNQ3" s="37"/>
      <c r="WNR3" s="37"/>
      <c r="WNS3" s="37"/>
      <c r="WNT3" s="37"/>
      <c r="WNU3" s="37"/>
      <c r="WNV3" s="37"/>
      <c r="WNW3" s="37"/>
      <c r="WNX3" s="37"/>
      <c r="WNY3" s="37"/>
      <c r="WNZ3" s="37"/>
      <c r="WOA3" s="37"/>
      <c r="WOB3" s="37"/>
      <c r="WOC3" s="37"/>
      <c r="WOD3" s="37"/>
      <c r="WOE3" s="37"/>
      <c r="WOF3" s="37"/>
      <c r="WOG3" s="37"/>
      <c r="WOH3" s="37"/>
      <c r="WOI3" s="37"/>
      <c r="WOJ3" s="37"/>
      <c r="WOK3" s="37"/>
      <c r="WOL3" s="37"/>
      <c r="WOM3" s="37"/>
      <c r="WON3" s="37"/>
      <c r="WOO3" s="37"/>
      <c r="WOP3" s="37"/>
      <c r="WOQ3" s="37"/>
      <c r="WOR3" s="37"/>
      <c r="WOS3" s="37"/>
      <c r="WOT3" s="37"/>
      <c r="WOU3" s="37"/>
      <c r="WOV3" s="37"/>
      <c r="WOW3" s="37"/>
      <c r="WOX3" s="37"/>
      <c r="WOY3" s="37"/>
      <c r="WOZ3" s="37"/>
      <c r="WPA3" s="37"/>
      <c r="WPB3" s="37"/>
      <c r="WPC3" s="37"/>
      <c r="WPD3" s="37"/>
      <c r="WPE3" s="37"/>
      <c r="WPF3" s="37"/>
      <c r="WPG3" s="37"/>
      <c r="WPH3" s="37"/>
      <c r="WPI3" s="37"/>
      <c r="WPJ3" s="37"/>
      <c r="WPK3" s="37"/>
      <c r="WPL3" s="37"/>
      <c r="WPM3" s="37"/>
      <c r="WPN3" s="37"/>
      <c r="WPO3" s="37"/>
      <c r="WPP3" s="37"/>
      <c r="WPQ3" s="37"/>
      <c r="WPR3" s="37"/>
      <c r="WPS3" s="37"/>
      <c r="WPT3" s="37"/>
      <c r="WPU3" s="37"/>
      <c r="WPV3" s="37"/>
      <c r="WPW3" s="37"/>
      <c r="WPX3" s="37"/>
      <c r="WPY3" s="37"/>
      <c r="WPZ3" s="37"/>
      <c r="WQA3" s="37"/>
      <c r="WQB3" s="37"/>
      <c r="WQC3" s="37"/>
      <c r="WQD3" s="37"/>
      <c r="WQE3" s="37"/>
      <c r="WQF3" s="37"/>
      <c r="WQG3" s="37"/>
      <c r="WQH3" s="37"/>
      <c r="WQI3" s="37"/>
      <c r="WQJ3" s="37"/>
      <c r="WQK3" s="37"/>
      <c r="WQL3" s="37"/>
      <c r="WQM3" s="37"/>
      <c r="WQN3" s="37"/>
      <c r="WQO3" s="37"/>
      <c r="WQP3" s="37"/>
      <c r="WQQ3" s="37"/>
      <c r="WQR3" s="37"/>
      <c r="WQS3" s="37"/>
      <c r="WQT3" s="37"/>
      <c r="WQU3" s="37"/>
      <c r="WQV3" s="37"/>
      <c r="WQW3" s="37"/>
      <c r="WQX3" s="37"/>
      <c r="WQY3" s="37"/>
      <c r="WQZ3" s="37"/>
      <c r="WRA3" s="37"/>
      <c r="WRB3" s="37"/>
      <c r="WRC3" s="37"/>
      <c r="WRD3" s="37"/>
      <c r="WRE3" s="37"/>
      <c r="WRF3" s="37"/>
      <c r="WRG3" s="37"/>
      <c r="WRH3" s="37"/>
      <c r="WRI3" s="37"/>
      <c r="WRJ3" s="37"/>
      <c r="WRK3" s="37"/>
      <c r="WRL3" s="37"/>
      <c r="WRM3" s="37"/>
      <c r="WRN3" s="37"/>
      <c r="WRO3" s="37"/>
      <c r="WRP3" s="37"/>
      <c r="WRQ3" s="37"/>
      <c r="WRR3" s="37"/>
      <c r="WRS3" s="37"/>
      <c r="WRT3" s="37"/>
      <c r="WRU3" s="37"/>
      <c r="WRV3" s="37"/>
      <c r="WRW3" s="37"/>
      <c r="WRX3" s="37"/>
      <c r="WRY3" s="37"/>
      <c r="WRZ3" s="37"/>
      <c r="WSA3" s="37"/>
      <c r="WSB3" s="37"/>
      <c r="WSC3" s="37"/>
      <c r="WSD3" s="37"/>
      <c r="WSE3" s="37"/>
      <c r="WSF3" s="37"/>
      <c r="WSG3" s="37"/>
      <c r="WSH3" s="37"/>
      <c r="WSI3" s="37"/>
      <c r="WSJ3" s="37"/>
      <c r="WSK3" s="37"/>
      <c r="WSL3" s="37"/>
      <c r="WSM3" s="37"/>
      <c r="WSN3" s="37"/>
      <c r="WSO3" s="37"/>
      <c r="WSP3" s="37"/>
      <c r="WSQ3" s="37"/>
      <c r="WSR3" s="37"/>
      <c r="WSS3" s="37"/>
      <c r="WST3" s="37"/>
      <c r="WSU3" s="37"/>
      <c r="WSV3" s="37"/>
      <c r="WSW3" s="37"/>
      <c r="WSX3" s="37"/>
      <c r="WSY3" s="37"/>
      <c r="WSZ3" s="37"/>
      <c r="WTA3" s="37"/>
      <c r="WTB3" s="37"/>
      <c r="WTC3" s="37"/>
      <c r="WTD3" s="37"/>
      <c r="WTE3" s="37"/>
      <c r="WTF3" s="37"/>
      <c r="WTG3" s="37"/>
      <c r="WTH3" s="37"/>
      <c r="WTI3" s="37"/>
      <c r="WTJ3" s="37"/>
      <c r="WTK3" s="37"/>
      <c r="WTL3" s="37"/>
      <c r="WTM3" s="37"/>
      <c r="WTN3" s="37"/>
      <c r="WTO3" s="37"/>
      <c r="WTP3" s="37"/>
      <c r="WTQ3" s="37"/>
      <c r="WTR3" s="37"/>
      <c r="WTS3" s="37"/>
      <c r="WTT3" s="37"/>
      <c r="WTU3" s="37"/>
      <c r="WTV3" s="37"/>
      <c r="WTW3" s="37"/>
      <c r="WTX3" s="37"/>
      <c r="WTY3" s="37"/>
      <c r="WTZ3" s="37"/>
      <c r="WUA3" s="37"/>
      <c r="WUB3" s="37"/>
      <c r="WUC3" s="37"/>
      <c r="WUD3" s="37"/>
      <c r="WUE3" s="37"/>
      <c r="WUF3" s="37"/>
      <c r="WUG3" s="37"/>
      <c r="WUH3" s="37"/>
      <c r="WUI3" s="37"/>
      <c r="WUJ3" s="37"/>
      <c r="WUK3" s="37"/>
      <c r="WUL3" s="37"/>
      <c r="WUM3" s="37"/>
      <c r="WUN3" s="37"/>
      <c r="WUO3" s="37"/>
      <c r="WUP3" s="37"/>
      <c r="WUQ3" s="37"/>
      <c r="WUR3" s="37"/>
      <c r="WUS3" s="37"/>
      <c r="WUT3" s="37"/>
      <c r="WUU3" s="37"/>
      <c r="WUV3" s="37"/>
      <c r="WUW3" s="37"/>
      <c r="WUX3" s="37"/>
      <c r="WUY3" s="37"/>
      <c r="WUZ3" s="37"/>
      <c r="WVA3" s="37"/>
      <c r="WVB3" s="37"/>
      <c r="WVC3" s="37"/>
      <c r="WVD3" s="37"/>
      <c r="WVE3" s="37"/>
      <c r="WVF3" s="37"/>
      <c r="WVG3" s="37"/>
      <c r="WVH3" s="37"/>
      <c r="WVI3" s="37"/>
      <c r="WVJ3" s="37"/>
      <c r="WVK3" s="37"/>
      <c r="WVL3" s="37"/>
      <c r="WVM3" s="37"/>
      <c r="WVN3" s="37"/>
      <c r="WVO3" s="37"/>
      <c r="WVP3" s="37"/>
      <c r="WVQ3" s="37"/>
    </row>
    <row r="4" spans="1:16137" ht="12.75" hidden="1" customHeight="1" x14ac:dyDescent="0.2">
      <c r="A4" s="300" t="str">
        <f>Ma</f>
        <v>DC1CB94-DCK67</v>
      </c>
      <c r="B4" s="300" t="str">
        <f>MaHP</f>
        <v>DC1CB94</v>
      </c>
      <c r="C4" s="519">
        <v>3</v>
      </c>
      <c r="D4" s="519" t="s">
        <v>3320</v>
      </c>
      <c r="E4" s="519" t="s">
        <v>3321</v>
      </c>
      <c r="F4" s="519" t="s">
        <v>3249</v>
      </c>
      <c r="G4" s="519" t="s">
        <v>2990</v>
      </c>
      <c r="H4" s="519" t="s">
        <v>2153</v>
      </c>
      <c r="I4" s="519" t="s">
        <v>2154</v>
      </c>
      <c r="J4" s="519">
        <v>0</v>
      </c>
      <c r="K4" s="520">
        <v>0</v>
      </c>
      <c r="L4" s="520" t="s">
        <v>3313</v>
      </c>
      <c r="M4" s="520"/>
      <c r="N4" s="301" t="str">
        <f t="shared" ref="N4:N30" si="1">Loclop</f>
        <v>67DCOT22</v>
      </c>
      <c r="P4" s="232" t="e">
        <f>_trangay</f>
        <v>#N/A</v>
      </c>
      <c r="Q4" s="232" t="e">
        <f>_trangay</f>
        <v>#N/A</v>
      </c>
      <c r="R4" s="233" t="e">
        <f>_trangay</f>
        <v>#N/A</v>
      </c>
      <c r="S4" s="232" t="e">
        <f>+P4+G5</f>
        <v>#N/A</v>
      </c>
      <c r="T4" s="335" t="e">
        <f>IF(P4&lt;#REF!,"??","")</f>
        <v>#N/A</v>
      </c>
      <c r="U4" s="335" t="e">
        <f>IF(P4&gt;#REF!+1,"??","")</f>
        <v>#N/A</v>
      </c>
    </row>
    <row r="5" spans="1:16137" ht="12.75" hidden="1" customHeight="1" x14ac:dyDescent="0.2">
      <c r="A5" s="300" t="str">
        <f>Ma</f>
        <v>DC1CB94-DCK67</v>
      </c>
      <c r="B5" s="300" t="str">
        <f>MaHP</f>
        <v>DC1CB94</v>
      </c>
      <c r="C5" s="519">
        <v>4</v>
      </c>
      <c r="D5" s="519" t="s">
        <v>3593</v>
      </c>
      <c r="E5" s="519" t="s">
        <v>3594</v>
      </c>
      <c r="F5" s="519" t="s">
        <v>3249</v>
      </c>
      <c r="G5" s="519" t="s">
        <v>2990</v>
      </c>
      <c r="H5" s="519" t="s">
        <v>2153</v>
      </c>
      <c r="I5" s="519" t="s">
        <v>2154</v>
      </c>
      <c r="J5" s="519">
        <v>0</v>
      </c>
      <c r="K5" s="520">
        <v>0</v>
      </c>
      <c r="L5" s="520" t="s">
        <v>3313</v>
      </c>
      <c r="M5" s="520" t="s">
        <v>3319</v>
      </c>
      <c r="N5" s="301" t="str">
        <f t="shared" si="1"/>
        <v>67DCOT23</v>
      </c>
      <c r="P5" s="232" t="e">
        <f>_trangay</f>
        <v>#N/A</v>
      </c>
      <c r="Q5" s="232" t="e">
        <f>_trangay</f>
        <v>#N/A</v>
      </c>
      <c r="R5" s="233" t="e">
        <f>_trangay</f>
        <v>#N/A</v>
      </c>
      <c r="S5" s="232" t="e">
        <f>+P5+G7</f>
        <v>#N/A</v>
      </c>
      <c r="T5" s="335" t="e">
        <f>IF(P5&lt;#REF!,"??","")</f>
        <v>#N/A</v>
      </c>
      <c r="U5" s="335" t="e">
        <f>IF(P5&gt;#REF!+1,"??","")</f>
        <v>#N/A</v>
      </c>
    </row>
    <row r="6" spans="1:16137" ht="12.75" hidden="1" customHeight="1" x14ac:dyDescent="0.2">
      <c r="A6" s="300" t="str">
        <f>Ma</f>
        <v>DC1CB94-DCK67</v>
      </c>
      <c r="B6" s="300" t="str">
        <f>MaHP</f>
        <v>DC1CB94</v>
      </c>
      <c r="C6" s="519">
        <v>5</v>
      </c>
      <c r="D6" s="519" t="s">
        <v>3595</v>
      </c>
      <c r="E6" s="519" t="s">
        <v>3596</v>
      </c>
      <c r="F6" s="519" t="s">
        <v>3249</v>
      </c>
      <c r="G6" s="519" t="s">
        <v>2990</v>
      </c>
      <c r="H6" s="519" t="s">
        <v>2153</v>
      </c>
      <c r="I6" s="519" t="s">
        <v>2154</v>
      </c>
      <c r="J6" s="519">
        <v>0</v>
      </c>
      <c r="K6" s="520">
        <v>0</v>
      </c>
      <c r="L6" s="520" t="s">
        <v>3313</v>
      </c>
      <c r="M6" s="520"/>
      <c r="N6" s="301" t="str">
        <f t="shared" si="1"/>
        <v>67DCOT24</v>
      </c>
      <c r="P6" s="232" t="e">
        <f>_trangay</f>
        <v>#N/A</v>
      </c>
      <c r="Q6" s="232" t="e">
        <f>_trangay</f>
        <v>#N/A</v>
      </c>
      <c r="R6" s="233" t="e">
        <f>_trangay</f>
        <v>#N/A</v>
      </c>
      <c r="S6" s="232" t="e">
        <f>+P6+G7</f>
        <v>#N/A</v>
      </c>
      <c r="T6" s="335" t="e">
        <f>IF(P6&lt;S5,"??","")</f>
        <v>#N/A</v>
      </c>
      <c r="U6" s="335" t="e">
        <f>IF(P6&gt;S5+1,"??","")</f>
        <v>#N/A</v>
      </c>
    </row>
    <row r="7" spans="1:16137" ht="12.75" hidden="1" customHeight="1" x14ac:dyDescent="0.2">
      <c r="A7" s="300" t="str">
        <f>Ma</f>
        <v>DC1CB94-DCK67</v>
      </c>
      <c r="B7" s="300" t="str">
        <f>MaHP</f>
        <v>DC1CB94</v>
      </c>
      <c r="C7" s="519">
        <v>6</v>
      </c>
      <c r="D7" s="519" t="s">
        <v>3597</v>
      </c>
      <c r="E7" s="519" t="s">
        <v>3598</v>
      </c>
      <c r="F7" s="519" t="s">
        <v>3249</v>
      </c>
      <c r="G7" s="519" t="s">
        <v>2990</v>
      </c>
      <c r="H7" s="519" t="s">
        <v>2153</v>
      </c>
      <c r="I7" s="519" t="s">
        <v>2154</v>
      </c>
      <c r="J7" s="519">
        <v>0</v>
      </c>
      <c r="K7" s="520">
        <v>0</v>
      </c>
      <c r="L7" s="520" t="s">
        <v>3313</v>
      </c>
      <c r="M7" s="520" t="s">
        <v>3319</v>
      </c>
      <c r="N7" s="301" t="str">
        <f t="shared" si="1"/>
        <v>67DCOT25</v>
      </c>
      <c r="P7" s="232" t="e">
        <f>_trangay</f>
        <v>#N/A</v>
      </c>
      <c r="Q7" s="232" t="e">
        <f>_trangay</f>
        <v>#N/A</v>
      </c>
      <c r="R7" s="233" t="e">
        <f>_trangay</f>
        <v>#N/A</v>
      </c>
      <c r="S7" s="232" t="e">
        <f>+P7+G8</f>
        <v>#N/A</v>
      </c>
      <c r="T7" s="335" t="e">
        <f>IF(P7&lt;S5,"??","")</f>
        <v>#N/A</v>
      </c>
      <c r="U7" s="335" t="e">
        <f>IF(P7&gt;S5+1,"??","")</f>
        <v>#N/A</v>
      </c>
    </row>
    <row r="8" spans="1:16137" ht="12.75" hidden="1" customHeight="1" x14ac:dyDescent="0.2">
      <c r="A8" s="300" t="str">
        <f>Ma</f>
        <v>DC1CB94-DCK67</v>
      </c>
      <c r="B8" s="300" t="str">
        <f>MaHP</f>
        <v>DC1CB94</v>
      </c>
      <c r="C8" s="519">
        <v>7</v>
      </c>
      <c r="D8" s="519" t="s">
        <v>3322</v>
      </c>
      <c r="E8" s="519" t="s">
        <v>3323</v>
      </c>
      <c r="F8" s="519" t="s">
        <v>3249</v>
      </c>
      <c r="G8" s="519" t="s">
        <v>2990</v>
      </c>
      <c r="H8" s="519" t="s">
        <v>2153</v>
      </c>
      <c r="I8" s="519" t="s">
        <v>2154</v>
      </c>
      <c r="J8" s="519">
        <v>0</v>
      </c>
      <c r="K8" s="520">
        <v>0</v>
      </c>
      <c r="L8" s="520" t="s">
        <v>3313</v>
      </c>
      <c r="M8" s="520"/>
      <c r="N8" s="301" t="str">
        <f t="shared" si="1"/>
        <v>67DCCO21</v>
      </c>
      <c r="P8" s="232" t="e">
        <f>_trangay</f>
        <v>#N/A</v>
      </c>
      <c r="Q8" s="232" t="e">
        <f>_trangay</f>
        <v>#N/A</v>
      </c>
      <c r="R8" s="233" t="e">
        <f>_trangay</f>
        <v>#N/A</v>
      </c>
      <c r="S8" s="232" t="e">
        <f>+P8+G9</f>
        <v>#N/A</v>
      </c>
      <c r="T8" s="335" t="e">
        <f>IF(P8&lt;S7,"??","")</f>
        <v>#N/A</v>
      </c>
      <c r="U8" s="335" t="e">
        <f>IF(P8&gt;S7+1,"??","")</f>
        <v>#N/A</v>
      </c>
    </row>
    <row r="9" spans="1:16137" ht="12.75" hidden="1" customHeight="1" x14ac:dyDescent="0.2">
      <c r="A9" s="435" t="str">
        <f>Ma</f>
        <v>DC1CB94-DCK67</v>
      </c>
      <c r="B9" s="435" t="str">
        <f>MaHP</f>
        <v>DC1CB94</v>
      </c>
      <c r="C9" s="519">
        <v>8</v>
      </c>
      <c r="D9" s="519" t="s">
        <v>3599</v>
      </c>
      <c r="E9" s="519" t="s">
        <v>3600</v>
      </c>
      <c r="F9" s="519" t="s">
        <v>3249</v>
      </c>
      <c r="G9" s="519" t="s">
        <v>2990</v>
      </c>
      <c r="H9" s="519" t="s">
        <v>2153</v>
      </c>
      <c r="I9" s="519" t="s">
        <v>2154</v>
      </c>
      <c r="J9" s="519">
        <v>0</v>
      </c>
      <c r="K9" s="520">
        <v>0</v>
      </c>
      <c r="L9" s="520" t="s">
        <v>3313</v>
      </c>
      <c r="M9" s="520" t="s">
        <v>3319</v>
      </c>
      <c r="N9" s="301" t="str">
        <f t="shared" si="1"/>
        <v>67DCCO22</v>
      </c>
      <c r="P9" s="232" t="e">
        <f>_trangay</f>
        <v>#N/A</v>
      </c>
      <c r="Q9" s="232" t="e">
        <f>_trangay</f>
        <v>#N/A</v>
      </c>
      <c r="R9" s="233" t="e">
        <f>_trangay</f>
        <v>#N/A</v>
      </c>
      <c r="T9" s="335" t="e">
        <f>IF(P9&lt;S8,"??","")</f>
        <v>#N/A</v>
      </c>
      <c r="U9" s="335" t="e">
        <f>IF(P9&gt;S8+1,"??","")</f>
        <v>#N/A</v>
      </c>
    </row>
    <row r="10" spans="1:16137" ht="12.75" hidden="1" customHeight="1" x14ac:dyDescent="0.2">
      <c r="A10" s="435" t="str">
        <f>Ma</f>
        <v>DC1CB94-DCK67</v>
      </c>
      <c r="B10" s="435" t="str">
        <f>MaHP</f>
        <v>DC1CB94</v>
      </c>
      <c r="C10" s="519">
        <v>9</v>
      </c>
      <c r="D10" s="519" t="s">
        <v>3601</v>
      </c>
      <c r="E10" s="519" t="s">
        <v>3602</v>
      </c>
      <c r="F10" s="519" t="s">
        <v>3249</v>
      </c>
      <c r="G10" s="519" t="s">
        <v>2990</v>
      </c>
      <c r="H10" s="519" t="s">
        <v>2153</v>
      </c>
      <c r="I10" s="519" t="s">
        <v>2154</v>
      </c>
      <c r="J10" s="519">
        <v>0</v>
      </c>
      <c r="K10" s="520">
        <v>0</v>
      </c>
      <c r="L10" s="520" t="s">
        <v>3313</v>
      </c>
      <c r="M10" s="520"/>
      <c r="N10" s="301" t="str">
        <f t="shared" si="1"/>
        <v>67DCCO23</v>
      </c>
      <c r="P10" s="232" t="e">
        <f>_trangay</f>
        <v>#N/A</v>
      </c>
      <c r="Q10" s="232" t="e">
        <f>_trangay</f>
        <v>#N/A</v>
      </c>
      <c r="T10" s="335"/>
      <c r="U10" s="335"/>
    </row>
    <row r="11" spans="1:16137" ht="12.75" hidden="1" customHeight="1" x14ac:dyDescent="0.2">
      <c r="A11" s="300" t="str">
        <f>Ma</f>
        <v>DC1CB94-DCK67</v>
      </c>
      <c r="B11" s="300" t="str">
        <f>MaHP</f>
        <v>DC1CB94</v>
      </c>
      <c r="C11" s="519">
        <v>10</v>
      </c>
      <c r="D11" s="519" t="s">
        <v>3311</v>
      </c>
      <c r="E11" s="519" t="s">
        <v>3312</v>
      </c>
      <c r="F11" s="519" t="s">
        <v>3249</v>
      </c>
      <c r="G11" s="519" t="s">
        <v>2990</v>
      </c>
      <c r="H11" s="519" t="s">
        <v>2153</v>
      </c>
      <c r="I11" s="519" t="s">
        <v>2154</v>
      </c>
      <c r="J11" s="519">
        <v>60</v>
      </c>
      <c r="K11" s="520">
        <v>60</v>
      </c>
      <c r="L11" s="520" t="s">
        <v>3313</v>
      </c>
      <c r="M11" s="520" t="s">
        <v>3276</v>
      </c>
      <c r="N11" s="301" t="str">
        <f t="shared" si="1"/>
        <v>67DCMX21</v>
      </c>
      <c r="P11" s="232" t="e">
        <f>_trangay</f>
        <v>#N/A</v>
      </c>
      <c r="Q11" s="232" t="e">
        <f>_trangay</f>
        <v>#N/A</v>
      </c>
      <c r="R11" s="233" t="e">
        <f>_trangay</f>
        <v>#N/A</v>
      </c>
      <c r="S11" s="232" t="e">
        <f>+P11+G12</f>
        <v>#N/A</v>
      </c>
      <c r="T11" s="335" t="e">
        <f>IF(P11&lt;S9,"??","")</f>
        <v>#N/A</v>
      </c>
      <c r="U11" s="335" t="e">
        <f>IF(P11&gt;S9+1,"??","")</f>
        <v>#N/A</v>
      </c>
    </row>
    <row r="12" spans="1:16137" ht="12.75" hidden="1" customHeight="1" x14ac:dyDescent="0.2">
      <c r="A12" s="300" t="str">
        <f>Ma</f>
        <v>DC1CB94-DCK67</v>
      </c>
      <c r="B12" s="300" t="str">
        <f>MaHP</f>
        <v>DC1CB94</v>
      </c>
      <c r="C12" s="519">
        <v>11</v>
      </c>
      <c r="D12" s="519" t="s">
        <v>3314</v>
      </c>
      <c r="E12" s="519" t="s">
        <v>3315</v>
      </c>
      <c r="F12" s="519" t="s">
        <v>3249</v>
      </c>
      <c r="G12" s="519" t="s">
        <v>2990</v>
      </c>
      <c r="H12" s="519" t="s">
        <v>2153</v>
      </c>
      <c r="I12" s="519" t="s">
        <v>2154</v>
      </c>
      <c r="J12" s="519">
        <v>59</v>
      </c>
      <c r="K12" s="520">
        <v>59</v>
      </c>
      <c r="L12" s="520" t="s">
        <v>3313</v>
      </c>
      <c r="M12" s="520" t="s">
        <v>3276</v>
      </c>
      <c r="N12" s="301" t="str">
        <f t="shared" si="1"/>
        <v>67DCMX22</v>
      </c>
      <c r="P12" s="232" t="e">
        <f>_trangay</f>
        <v>#N/A</v>
      </c>
      <c r="Q12" s="232" t="e">
        <f>_trangay</f>
        <v>#N/A</v>
      </c>
      <c r="R12" s="233" t="e">
        <f>_trangay</f>
        <v>#N/A</v>
      </c>
      <c r="S12" s="232" t="e">
        <f>+P12+G14</f>
        <v>#N/A</v>
      </c>
      <c r="T12" s="335" t="e">
        <f>IF(P12&lt;S11,"??","")</f>
        <v>#N/A</v>
      </c>
      <c r="U12" s="335" t="e">
        <f>IF(P12&gt;S11+1,"??","")</f>
        <v>#N/A</v>
      </c>
    </row>
    <row r="13" spans="1:16137" ht="12.75" hidden="1" customHeight="1" x14ac:dyDescent="0.2">
      <c r="A13" s="300" t="str">
        <f>Ma</f>
        <v>DC1CB94-DCK67</v>
      </c>
      <c r="B13" s="300" t="str">
        <f>MaHP</f>
        <v>DC1CB94</v>
      </c>
      <c r="C13" s="519">
        <v>12</v>
      </c>
      <c r="D13" s="519" t="s">
        <v>3316</v>
      </c>
      <c r="E13" s="519" t="s">
        <v>3810</v>
      </c>
      <c r="F13" s="519" t="s">
        <v>3249</v>
      </c>
      <c r="G13" s="519" t="s">
        <v>2990</v>
      </c>
      <c r="H13" s="519" t="s">
        <v>2153</v>
      </c>
      <c r="I13" s="519" t="s">
        <v>2154</v>
      </c>
      <c r="J13" s="519">
        <v>55</v>
      </c>
      <c r="K13" s="520">
        <v>55</v>
      </c>
      <c r="L13" s="520" t="s">
        <v>3313</v>
      </c>
      <c r="M13" s="520" t="s">
        <v>3276</v>
      </c>
      <c r="N13" s="301" t="str">
        <f t="shared" si="1"/>
        <v>67DCDM21</v>
      </c>
      <c r="P13" s="232" t="e">
        <f>_trangay</f>
        <v>#N/A</v>
      </c>
      <c r="Q13" s="232" t="e">
        <f>_trangay</f>
        <v>#N/A</v>
      </c>
      <c r="R13" s="233" t="e">
        <f>_trangay</f>
        <v>#N/A</v>
      </c>
      <c r="S13" s="232" t="e">
        <f>+P13+G14</f>
        <v>#N/A</v>
      </c>
      <c r="T13" s="335" t="e">
        <f>IF(P13&lt;S11,"??","")</f>
        <v>#N/A</v>
      </c>
      <c r="U13" s="335" t="e">
        <f>IF(P13&gt;S11+1,"??","")</f>
        <v>#N/A</v>
      </c>
    </row>
    <row r="14" spans="1:16137" ht="12.75" hidden="1" customHeight="1" x14ac:dyDescent="0.2">
      <c r="A14" s="300" t="str">
        <f>Ma</f>
        <v>DC1CB94-DCK67</v>
      </c>
      <c r="B14" s="300" t="str">
        <f>MaHP</f>
        <v>DC1CB94</v>
      </c>
      <c r="C14" s="519">
        <v>13</v>
      </c>
      <c r="D14" s="519" t="s">
        <v>3316</v>
      </c>
      <c r="E14" s="519" t="s">
        <v>3811</v>
      </c>
      <c r="F14" s="519" t="s">
        <v>3249</v>
      </c>
      <c r="G14" s="519" t="s">
        <v>2990</v>
      </c>
      <c r="H14" s="519" t="s">
        <v>2153</v>
      </c>
      <c r="I14" s="519" t="s">
        <v>2154</v>
      </c>
      <c r="J14" s="519">
        <v>55</v>
      </c>
      <c r="K14" s="520">
        <v>75</v>
      </c>
      <c r="L14" s="520" t="s">
        <v>3313</v>
      </c>
      <c r="M14" s="520" t="s">
        <v>3276</v>
      </c>
      <c r="N14" s="301" t="str">
        <f t="shared" si="1"/>
        <v>67DCMT21</v>
      </c>
      <c r="P14" s="232" t="e">
        <f>_trangay</f>
        <v>#N/A</v>
      </c>
      <c r="Q14" s="232" t="e">
        <f>_trangay</f>
        <v>#N/A</v>
      </c>
      <c r="R14" s="233" t="e">
        <f>_trangay</f>
        <v>#N/A</v>
      </c>
      <c r="S14" s="232" t="e">
        <f>+P14+G15</f>
        <v>#N/A</v>
      </c>
      <c r="T14" s="335" t="e">
        <f>IF(P14&lt;S12,"??","")</f>
        <v>#N/A</v>
      </c>
      <c r="U14" s="335" t="e">
        <f>IF(P14&gt;S12+1,"??","")</f>
        <v>#N/A</v>
      </c>
    </row>
    <row r="15" spans="1:16137" ht="12.75" hidden="1" customHeight="1" x14ac:dyDescent="0.2">
      <c r="A15" s="435" t="str">
        <f>Ma</f>
        <v>CC2CO22-CCK67</v>
      </c>
      <c r="B15" s="435" t="str">
        <f>MaHP</f>
        <v>CC2CO22</v>
      </c>
      <c r="C15" s="519">
        <v>14</v>
      </c>
      <c r="D15" s="519" t="s">
        <v>3855</v>
      </c>
      <c r="E15" s="519" t="s">
        <v>3856</v>
      </c>
      <c r="F15" s="519" t="s">
        <v>3857</v>
      </c>
      <c r="G15" s="519" t="s">
        <v>3002</v>
      </c>
      <c r="H15" s="519" t="s">
        <v>3250</v>
      </c>
      <c r="I15" s="519" t="s">
        <v>3251</v>
      </c>
      <c r="J15" s="519">
        <v>57</v>
      </c>
      <c r="K15" s="520">
        <v>60</v>
      </c>
      <c r="L15" s="520" t="s">
        <v>3854</v>
      </c>
      <c r="M15" s="520" t="s">
        <v>3326</v>
      </c>
      <c r="N15" s="300" t="str">
        <f t="shared" si="1"/>
        <v>67CCOT21</v>
      </c>
      <c r="P15" s="232" t="e">
        <f>_trangay</f>
        <v>#N/A</v>
      </c>
      <c r="Q15" s="232" t="e">
        <f>_trangay</f>
        <v>#N/A</v>
      </c>
      <c r="R15" s="233" t="e">
        <f>_trangay</f>
        <v>#N/A</v>
      </c>
      <c r="S15" s="232" t="e">
        <f>+P15+G16</f>
        <v>#N/A</v>
      </c>
      <c r="T15" s="498" t="e">
        <f>IF(P15&lt;S12,"??","")</f>
        <v>#N/A</v>
      </c>
      <c r="U15" s="498" t="e">
        <f>IF(P15&gt;S12+1,"??","")</f>
        <v>#N/A</v>
      </c>
    </row>
    <row r="16" spans="1:16137" ht="12.75" hidden="1" customHeight="1" x14ac:dyDescent="0.2">
      <c r="A16" s="300" t="str">
        <f>Ma</f>
        <v>CC2CO21-CCK67</v>
      </c>
      <c r="B16" s="300" t="str">
        <f>MaHP</f>
        <v>CC2CO21</v>
      </c>
      <c r="C16" s="519">
        <v>15</v>
      </c>
      <c r="D16" s="519" t="s">
        <v>3858</v>
      </c>
      <c r="E16" s="519" t="s">
        <v>3859</v>
      </c>
      <c r="F16" s="519" t="s">
        <v>3860</v>
      </c>
      <c r="G16" s="519" t="s">
        <v>2996</v>
      </c>
      <c r="H16" s="519" t="s">
        <v>3250</v>
      </c>
      <c r="I16" s="519" t="s">
        <v>3251</v>
      </c>
      <c r="J16" s="519">
        <v>63</v>
      </c>
      <c r="K16" s="520">
        <v>64</v>
      </c>
      <c r="L16" s="520" t="s">
        <v>3854</v>
      </c>
      <c r="M16" s="520" t="s">
        <v>3326</v>
      </c>
      <c r="N16" s="300" t="str">
        <f t="shared" si="1"/>
        <v>67CCCD21</v>
      </c>
      <c r="P16" s="232" t="e">
        <f>_trangay</f>
        <v>#N/A</v>
      </c>
      <c r="Q16" s="232" t="e">
        <f>_trangay</f>
        <v>#N/A</v>
      </c>
      <c r="R16" s="233" t="e">
        <f>_trangay</f>
        <v>#N/A</v>
      </c>
      <c r="S16" s="232" t="e">
        <f>+P16+G17</f>
        <v>#N/A</v>
      </c>
      <c r="T16" s="498" t="e">
        <f>IF(P16&lt;S14,"??","")</f>
        <v>#N/A</v>
      </c>
      <c r="U16" s="498" t="e">
        <f>IF(P16&gt;S14+1,"??","")</f>
        <v>#N/A</v>
      </c>
    </row>
    <row r="17" spans="1:16137" ht="12.75" hidden="1" customHeight="1" x14ac:dyDescent="0.2">
      <c r="A17" s="300" t="str">
        <f>Ma</f>
        <v>CC2CO21-CCK67</v>
      </c>
      <c r="B17" s="300" t="str">
        <f>MaHP</f>
        <v>CC2CO21</v>
      </c>
      <c r="C17" s="519">
        <v>16</v>
      </c>
      <c r="D17" s="519" t="s">
        <v>3858</v>
      </c>
      <c r="E17" s="519" t="s">
        <v>3861</v>
      </c>
      <c r="F17" s="519" t="s">
        <v>3860</v>
      </c>
      <c r="G17" s="519" t="s">
        <v>2996</v>
      </c>
      <c r="H17" s="519" t="s">
        <v>3250</v>
      </c>
      <c r="I17" s="519" t="s">
        <v>3251</v>
      </c>
      <c r="J17" s="519">
        <v>0</v>
      </c>
      <c r="K17" s="520">
        <v>0</v>
      </c>
      <c r="L17" s="520" t="s">
        <v>3854</v>
      </c>
      <c r="M17" s="520" t="s">
        <v>3326</v>
      </c>
      <c r="N17" s="300" t="str">
        <f t="shared" si="1"/>
        <v>67CCDD21</v>
      </c>
      <c r="P17" s="232" t="e">
        <f>_trangay</f>
        <v>#N/A</v>
      </c>
      <c r="Q17" s="232" t="e">
        <f>_trangay</f>
        <v>#N/A</v>
      </c>
      <c r="R17" s="233" t="e">
        <f>_trangay</f>
        <v>#N/A</v>
      </c>
    </row>
    <row r="18" spans="1:16137" ht="12.75" hidden="1" customHeight="1" x14ac:dyDescent="0.2">
      <c r="A18" s="300" t="str">
        <f>Ma</f>
        <v>DC2CO24-DCK67</v>
      </c>
      <c r="B18" s="300" t="str">
        <f>MaHP</f>
        <v>DC2CO24</v>
      </c>
      <c r="C18" s="519">
        <v>17</v>
      </c>
      <c r="D18" s="519" t="s">
        <v>3324</v>
      </c>
      <c r="E18" s="519" t="s">
        <v>3325</v>
      </c>
      <c r="F18" s="519" t="s">
        <v>318</v>
      </c>
      <c r="G18" s="519" t="s">
        <v>2996</v>
      </c>
      <c r="H18" s="519" t="s">
        <v>3250</v>
      </c>
      <c r="I18" s="519" t="s">
        <v>3251</v>
      </c>
      <c r="J18" s="519">
        <v>70</v>
      </c>
      <c r="K18" s="520">
        <v>74</v>
      </c>
      <c r="L18" s="520" t="s">
        <v>3313</v>
      </c>
      <c r="M18" s="520" t="s">
        <v>3326</v>
      </c>
      <c r="N18" s="301" t="str">
        <f t="shared" si="1"/>
        <v>67DCVB21</v>
      </c>
      <c r="P18" s="232" t="e">
        <f>_trangay</f>
        <v>#N/A</v>
      </c>
      <c r="Q18" s="232" t="e">
        <f>_trangay</f>
        <v>#N/A</v>
      </c>
      <c r="R18" s="233" t="e">
        <f>_trangay</f>
        <v>#N/A</v>
      </c>
      <c r="S18" s="232" t="e">
        <f>+P18+G20</f>
        <v>#N/A</v>
      </c>
      <c r="T18" s="498" t="e">
        <f>IF(P18&lt;S17,"??","")</f>
        <v>#N/A</v>
      </c>
      <c r="U18" s="498" t="e">
        <f>IF(P18&gt;S17+1,"??","")</f>
        <v>#N/A</v>
      </c>
    </row>
    <row r="19" spans="1:16137" s="89" customFormat="1" ht="12.75" customHeight="1" x14ac:dyDescent="0.2">
      <c r="A19" s="301" t="str">
        <f>Ma</f>
        <v>DC2VB32-DCK67</v>
      </c>
      <c r="B19" s="301" t="str">
        <f>MaHP</f>
        <v>DC2VB32</v>
      </c>
      <c r="C19" s="521">
        <v>18</v>
      </c>
      <c r="D19" s="521" t="s">
        <v>3327</v>
      </c>
      <c r="E19" s="521" t="s">
        <v>3328</v>
      </c>
      <c r="F19" s="521" t="s">
        <v>340</v>
      </c>
      <c r="G19" s="521" t="s">
        <v>2990</v>
      </c>
      <c r="H19" s="521" t="s">
        <v>2197</v>
      </c>
      <c r="I19" s="521" t="s">
        <v>2159</v>
      </c>
      <c r="J19" s="521">
        <v>60</v>
      </c>
      <c r="K19" s="522">
        <v>63</v>
      </c>
      <c r="L19" s="522" t="s">
        <v>3313</v>
      </c>
      <c r="M19" s="522" t="s">
        <v>3277</v>
      </c>
      <c r="N19" s="301" t="str">
        <f t="shared" si="1"/>
        <v>67DCVL21</v>
      </c>
      <c r="O19" s="301"/>
      <c r="P19" s="337" t="e">
        <f>_trangay</f>
        <v>#N/A</v>
      </c>
      <c r="Q19" s="337" t="e">
        <f>_trangay</f>
        <v>#N/A</v>
      </c>
      <c r="R19" s="499" t="e">
        <f>_trangay</f>
        <v>#N/A</v>
      </c>
      <c r="S19" s="337" t="e">
        <f>+P19+G21</f>
        <v>#N/A</v>
      </c>
      <c r="T19" s="501" t="e">
        <f>IF(P19&lt;S18,"??","")</f>
        <v>#N/A</v>
      </c>
      <c r="U19" s="501" t="e">
        <f>IF(P19&gt;S18+1,"??","")</f>
        <v>#N/A</v>
      </c>
    </row>
    <row r="20" spans="1:16137" ht="12.75" customHeight="1" x14ac:dyDescent="0.2">
      <c r="A20" s="300" t="str">
        <f>Ma</f>
        <v>DC2VB32-DCK67</v>
      </c>
      <c r="B20" s="300" t="str">
        <f>MaHP</f>
        <v>DC2VB32</v>
      </c>
      <c r="C20" s="519">
        <v>19</v>
      </c>
      <c r="D20" s="519" t="s">
        <v>3329</v>
      </c>
      <c r="E20" s="519" t="s">
        <v>3330</v>
      </c>
      <c r="F20" s="519" t="s">
        <v>340</v>
      </c>
      <c r="G20" s="519" t="s">
        <v>2990</v>
      </c>
      <c r="H20" s="519" t="s">
        <v>2197</v>
      </c>
      <c r="I20" s="519" t="s">
        <v>2159</v>
      </c>
      <c r="J20" s="519">
        <v>56</v>
      </c>
      <c r="K20" s="520">
        <v>60</v>
      </c>
      <c r="L20" s="520" t="s">
        <v>3313</v>
      </c>
      <c r="M20" s="520" t="s">
        <v>3277</v>
      </c>
      <c r="N20" s="300" t="str">
        <f t="shared" si="1"/>
        <v>67DCVL22</v>
      </c>
      <c r="P20" s="232" t="e">
        <f>_trangay</f>
        <v>#N/A</v>
      </c>
      <c r="Q20" s="232" t="e">
        <f>_trangay</f>
        <v>#N/A</v>
      </c>
      <c r="R20" s="233" t="e">
        <f>_trangay</f>
        <v>#N/A</v>
      </c>
    </row>
    <row r="21" spans="1:16137" ht="12.75" customHeight="1" x14ac:dyDescent="0.2">
      <c r="A21" s="300" t="str">
        <f>Ma</f>
        <v>DC2VB32-DCK67</v>
      </c>
      <c r="B21" s="300" t="str">
        <f>MaHP</f>
        <v>DC2VB32</v>
      </c>
      <c r="C21" s="519">
        <v>20</v>
      </c>
      <c r="D21" s="519" t="s">
        <v>3331</v>
      </c>
      <c r="E21" s="519" t="s">
        <v>3332</v>
      </c>
      <c r="F21" s="519" t="s">
        <v>340</v>
      </c>
      <c r="G21" s="519" t="s">
        <v>2990</v>
      </c>
      <c r="H21" s="519" t="s">
        <v>2197</v>
      </c>
      <c r="I21" s="519" t="s">
        <v>2159</v>
      </c>
      <c r="J21" s="519">
        <v>70</v>
      </c>
      <c r="K21" s="520">
        <v>74</v>
      </c>
      <c r="L21" s="520" t="s">
        <v>3313</v>
      </c>
      <c r="M21" s="520" t="s">
        <v>3277</v>
      </c>
      <c r="N21" s="300" t="str">
        <f t="shared" si="1"/>
        <v>67DCVB21</v>
      </c>
      <c r="P21" s="232" t="e">
        <f>_trangay</f>
        <v>#N/A</v>
      </c>
      <c r="Q21" s="232" t="e">
        <f>_trangay</f>
        <v>#N/A</v>
      </c>
      <c r="R21" s="233" t="e">
        <f>_trangay</f>
        <v>#N/A</v>
      </c>
    </row>
    <row r="22" spans="1:16137" ht="12.75" hidden="1" customHeight="1" x14ac:dyDescent="0.2">
      <c r="A22" s="300" t="str">
        <f>Ma</f>
        <v>DC2KV31-DCK67</v>
      </c>
      <c r="B22" s="300" t="str">
        <f>MaHP</f>
        <v>DC2KV31</v>
      </c>
      <c r="C22" s="519">
        <v>21</v>
      </c>
      <c r="D22" s="519" t="s">
        <v>3336</v>
      </c>
      <c r="E22" s="519" t="s">
        <v>3337</v>
      </c>
      <c r="F22" s="519" t="s">
        <v>339</v>
      </c>
      <c r="G22" s="519" t="s">
        <v>2990</v>
      </c>
      <c r="H22" s="519" t="s">
        <v>2197</v>
      </c>
      <c r="I22" s="519" t="s">
        <v>2159</v>
      </c>
      <c r="J22" s="519">
        <v>60</v>
      </c>
      <c r="K22" s="520">
        <v>63</v>
      </c>
      <c r="L22" s="520" t="s">
        <v>3313</v>
      </c>
      <c r="M22" s="520" t="s">
        <v>3334</v>
      </c>
      <c r="N22" s="301" t="str">
        <f t="shared" si="1"/>
        <v>67DCVL21</v>
      </c>
      <c r="P22" s="232" t="e">
        <f>_trangay</f>
        <v>#N/A</v>
      </c>
      <c r="Q22" s="232" t="e">
        <f>_trangay</f>
        <v>#N/A</v>
      </c>
      <c r="R22" s="233" t="e">
        <f>_trangay</f>
        <v>#N/A</v>
      </c>
      <c r="S22" s="232" t="e">
        <f>+P22+G23</f>
        <v>#N/A</v>
      </c>
      <c r="T22" s="498" t="e">
        <f>IF(P22&lt;S21,"??","")</f>
        <v>#N/A</v>
      </c>
      <c r="U22" s="498" t="e">
        <f>IF(P22&gt;S21+1,"??","")</f>
        <v>#N/A</v>
      </c>
    </row>
    <row r="23" spans="1:16137" ht="12.75" hidden="1" customHeight="1" x14ac:dyDescent="0.2">
      <c r="A23" s="435" t="str">
        <f>Ma</f>
        <v>DC2KV31-DCK67</v>
      </c>
      <c r="B23" s="435" t="str">
        <f>MaHP</f>
        <v>DC2KV31</v>
      </c>
      <c r="C23" s="519">
        <v>22</v>
      </c>
      <c r="D23" s="519" t="s">
        <v>3338</v>
      </c>
      <c r="E23" s="519" t="s">
        <v>3339</v>
      </c>
      <c r="F23" s="519" t="s">
        <v>339</v>
      </c>
      <c r="G23" s="519" t="s">
        <v>2990</v>
      </c>
      <c r="H23" s="519" t="s">
        <v>2197</v>
      </c>
      <c r="I23" s="519" t="s">
        <v>2159</v>
      </c>
      <c r="J23" s="519">
        <v>56</v>
      </c>
      <c r="K23" s="520">
        <v>60</v>
      </c>
      <c r="L23" s="520" t="s">
        <v>3313</v>
      </c>
      <c r="M23" s="520" t="s">
        <v>3334</v>
      </c>
      <c r="N23" s="301" t="str">
        <f t="shared" si="1"/>
        <v>67DCVL22</v>
      </c>
      <c r="P23" s="232" t="e">
        <f>_trangay</f>
        <v>#N/A</v>
      </c>
      <c r="Q23" s="232" t="e">
        <f>_trangay</f>
        <v>#N/A</v>
      </c>
      <c r="R23" s="233" t="e">
        <f>_trangay</f>
        <v>#N/A</v>
      </c>
      <c r="T23" s="498" t="e">
        <f>IF(P23&lt;S22,"??","")</f>
        <v>#N/A</v>
      </c>
      <c r="U23" s="498" t="e">
        <f>IF(P23&gt;S22+1,"??","")</f>
        <v>#N/A</v>
      </c>
    </row>
    <row r="24" spans="1:16137" ht="12.75" hidden="1" customHeight="1" x14ac:dyDescent="0.2">
      <c r="A24" s="435" t="str">
        <f>Ma</f>
        <v>DC2KV31-DCK67</v>
      </c>
      <c r="B24" s="435" t="str">
        <f>MaHP</f>
        <v>DC2KV31</v>
      </c>
      <c r="C24" s="519">
        <v>23</v>
      </c>
      <c r="D24" s="519" t="s">
        <v>3340</v>
      </c>
      <c r="E24" s="519" t="s">
        <v>3341</v>
      </c>
      <c r="F24" s="519" t="s">
        <v>339</v>
      </c>
      <c r="G24" s="519" t="s">
        <v>2990</v>
      </c>
      <c r="H24" s="519" t="s">
        <v>2197</v>
      </c>
      <c r="I24" s="519" t="s">
        <v>2159</v>
      </c>
      <c r="J24" s="519">
        <v>70</v>
      </c>
      <c r="K24" s="520">
        <v>74</v>
      </c>
      <c r="L24" s="520" t="s">
        <v>3313</v>
      </c>
      <c r="M24" s="520" t="s">
        <v>3334</v>
      </c>
      <c r="N24" s="301" t="str">
        <f t="shared" si="1"/>
        <v>67DCVB21</v>
      </c>
      <c r="P24" s="232" t="e">
        <f>_trangay</f>
        <v>#N/A</v>
      </c>
      <c r="Q24" s="232" t="e">
        <f>_trangay</f>
        <v>#N/A</v>
      </c>
      <c r="T24" s="335"/>
      <c r="U24" s="335"/>
    </row>
    <row r="25" spans="1:16137" ht="12.75" hidden="1" customHeight="1" x14ac:dyDescent="0.2">
      <c r="A25" s="300" t="str">
        <f>Ma</f>
        <v>CC2CO11-CCK67</v>
      </c>
      <c r="B25" s="300" t="str">
        <f>MaHP</f>
        <v>CC2CO11</v>
      </c>
      <c r="C25" s="519">
        <v>24</v>
      </c>
      <c r="D25" s="519" t="s">
        <v>3862</v>
      </c>
      <c r="E25" s="519" t="s">
        <v>3863</v>
      </c>
      <c r="F25" s="519" t="s">
        <v>3864</v>
      </c>
      <c r="G25" s="519" t="s">
        <v>3002</v>
      </c>
      <c r="H25" s="519" t="s">
        <v>3250</v>
      </c>
      <c r="I25" s="519" t="s">
        <v>3251</v>
      </c>
      <c r="J25" s="519">
        <v>47</v>
      </c>
      <c r="K25" s="520">
        <v>47</v>
      </c>
      <c r="L25" s="520" t="s">
        <v>3854</v>
      </c>
      <c r="M25" s="520" t="s">
        <v>3281</v>
      </c>
      <c r="N25" s="301" t="str">
        <f t="shared" si="1"/>
        <v>67CCCD21</v>
      </c>
      <c r="P25" s="232" t="e">
        <f>_trangay</f>
        <v>#N/A</v>
      </c>
      <c r="Q25" s="232" t="e">
        <f>_trangay</f>
        <v>#N/A</v>
      </c>
      <c r="R25" s="233" t="e">
        <f>_trangay</f>
        <v>#N/A</v>
      </c>
      <c r="S25" s="232" t="e">
        <f>+P25+G26</f>
        <v>#N/A</v>
      </c>
      <c r="T25" s="335" t="e">
        <f t="shared" ref="T25:T30" si="2">IF(P25&lt;S24,"??","")</f>
        <v>#N/A</v>
      </c>
      <c r="U25" s="335" t="e">
        <f t="shared" ref="U25:U30" si="3">IF(P25&gt;S24+1,"??","")</f>
        <v>#N/A</v>
      </c>
    </row>
    <row r="26" spans="1:16137" ht="12.75" hidden="1" customHeight="1" x14ac:dyDescent="0.2">
      <c r="A26" s="300" t="str">
        <f>Ma</f>
        <v>CC2DD11-CCK67</v>
      </c>
      <c r="B26" s="300" t="str">
        <f>MaHP</f>
        <v>CC2DD11</v>
      </c>
      <c r="C26" s="519">
        <v>25</v>
      </c>
      <c r="D26" s="519" t="s">
        <v>3865</v>
      </c>
      <c r="E26" s="519" t="s">
        <v>3866</v>
      </c>
      <c r="F26" s="519" t="s">
        <v>1883</v>
      </c>
      <c r="G26" s="519" t="s">
        <v>3002</v>
      </c>
      <c r="H26" s="519" t="s">
        <v>2501</v>
      </c>
      <c r="I26" s="519" t="s">
        <v>2155</v>
      </c>
      <c r="J26" s="519">
        <v>16</v>
      </c>
      <c r="K26" s="520">
        <v>17</v>
      </c>
      <c r="L26" s="520" t="s">
        <v>3854</v>
      </c>
      <c r="M26" s="520" t="s">
        <v>3281</v>
      </c>
      <c r="N26" s="301" t="str">
        <f t="shared" si="1"/>
        <v>67CCDD21</v>
      </c>
      <c r="P26" s="232" t="e">
        <f>_trangay</f>
        <v>#N/A</v>
      </c>
      <c r="Q26" s="232" t="e">
        <f>_trangay</f>
        <v>#N/A</v>
      </c>
      <c r="R26" s="233" t="e">
        <f>_trangay</f>
        <v>#N/A</v>
      </c>
      <c r="S26" s="232" t="e">
        <f>+P26+G27</f>
        <v>#N/A</v>
      </c>
      <c r="T26" s="335" t="e">
        <f t="shared" si="2"/>
        <v>#N/A</v>
      </c>
      <c r="U26" s="335" t="e">
        <f t="shared" si="3"/>
        <v>#N/A</v>
      </c>
    </row>
    <row r="27" spans="1:16137" ht="12.75" hidden="1" customHeight="1" x14ac:dyDescent="0.2">
      <c r="A27" s="300" t="str">
        <f>Ma</f>
        <v>DC2CO11-DCK67</v>
      </c>
      <c r="B27" s="300" t="str">
        <f>MaHP</f>
        <v>DC2CO11</v>
      </c>
      <c r="C27" s="519">
        <v>26</v>
      </c>
      <c r="D27" s="519" t="s">
        <v>3342</v>
      </c>
      <c r="E27" s="519" t="s">
        <v>3343</v>
      </c>
      <c r="F27" s="519" t="s">
        <v>3252</v>
      </c>
      <c r="G27" s="519" t="s">
        <v>3002</v>
      </c>
      <c r="H27" s="519" t="s">
        <v>3250</v>
      </c>
      <c r="I27" s="519" t="s">
        <v>3251</v>
      </c>
      <c r="J27" s="519">
        <v>67</v>
      </c>
      <c r="K27" s="520">
        <v>66</v>
      </c>
      <c r="L27" s="520" t="s">
        <v>3313</v>
      </c>
      <c r="M27" s="520" t="s">
        <v>3281</v>
      </c>
      <c r="N27" s="301" t="str">
        <f t="shared" si="1"/>
        <v>67DCCD21</v>
      </c>
      <c r="P27" s="232" t="e">
        <f>_trangay</f>
        <v>#N/A</v>
      </c>
      <c r="Q27" s="232" t="e">
        <f>_trangay</f>
        <v>#N/A</v>
      </c>
      <c r="R27" s="233" t="e">
        <f>_trangay</f>
        <v>#N/A</v>
      </c>
      <c r="S27" s="232" t="e">
        <f>+P27+G28</f>
        <v>#N/A</v>
      </c>
      <c r="T27" s="335" t="e">
        <f t="shared" si="2"/>
        <v>#N/A</v>
      </c>
      <c r="U27" s="335" t="e">
        <f t="shared" si="3"/>
        <v>#N/A</v>
      </c>
    </row>
    <row r="28" spans="1:16137" ht="12.75" hidden="1" customHeight="1" x14ac:dyDescent="0.2">
      <c r="A28" s="300" t="str">
        <f>Ma</f>
        <v>DC2CO11-DCK67</v>
      </c>
      <c r="B28" s="300" t="str">
        <f>MaHP</f>
        <v>DC2CO11</v>
      </c>
      <c r="C28" s="519">
        <v>27</v>
      </c>
      <c r="D28" s="519" t="s">
        <v>3344</v>
      </c>
      <c r="E28" s="519" t="s">
        <v>3345</v>
      </c>
      <c r="F28" s="519" t="s">
        <v>3252</v>
      </c>
      <c r="G28" s="519" t="s">
        <v>3002</v>
      </c>
      <c r="H28" s="519" t="s">
        <v>3250</v>
      </c>
      <c r="I28" s="519" t="s">
        <v>3251</v>
      </c>
      <c r="J28" s="519">
        <v>49</v>
      </c>
      <c r="K28" s="520">
        <v>63</v>
      </c>
      <c r="L28" s="520" t="s">
        <v>3313</v>
      </c>
      <c r="M28" s="520" t="s">
        <v>3253</v>
      </c>
      <c r="N28" s="301" t="str">
        <f t="shared" si="1"/>
        <v>67DCCD22</v>
      </c>
      <c r="P28" s="232" t="e">
        <f>_trangay</f>
        <v>#N/A</v>
      </c>
      <c r="Q28" s="232" t="e">
        <f>_trangay</f>
        <v>#N/A</v>
      </c>
      <c r="R28" s="233" t="e">
        <f>_trangay</f>
        <v>#N/A</v>
      </c>
      <c r="S28" s="232" t="e">
        <f>+P28+G29</f>
        <v>#N/A</v>
      </c>
      <c r="T28" s="335" t="e">
        <f t="shared" si="2"/>
        <v>#N/A</v>
      </c>
      <c r="U28" s="335" t="e">
        <f t="shared" si="3"/>
        <v>#N/A</v>
      </c>
    </row>
    <row r="29" spans="1:16137" ht="12.75" hidden="1" customHeight="1" x14ac:dyDescent="0.2">
      <c r="A29" s="300" t="str">
        <f>Ma</f>
        <v>DC2CO11-DCK67</v>
      </c>
      <c r="B29" s="300" t="str">
        <f>MaHP</f>
        <v>DC2CO11</v>
      </c>
      <c r="C29" s="519">
        <v>28</v>
      </c>
      <c r="D29" s="519" t="s">
        <v>3603</v>
      </c>
      <c r="E29" s="519" t="s">
        <v>3604</v>
      </c>
      <c r="F29" s="519" t="s">
        <v>3252</v>
      </c>
      <c r="G29" s="519" t="s">
        <v>3002</v>
      </c>
      <c r="H29" s="519" t="s">
        <v>3250</v>
      </c>
      <c r="I29" s="519" t="s">
        <v>3251</v>
      </c>
      <c r="J29" s="519">
        <v>60</v>
      </c>
      <c r="K29" s="520">
        <v>0</v>
      </c>
      <c r="L29" s="520" t="s">
        <v>3313</v>
      </c>
      <c r="M29" s="520" t="s">
        <v>3280</v>
      </c>
      <c r="N29" s="301" t="str">
        <f t="shared" si="1"/>
        <v>67DCCDA1</v>
      </c>
      <c r="P29" s="232" t="e">
        <f>_trangay</f>
        <v>#N/A</v>
      </c>
      <c r="Q29" s="232" t="e">
        <f>_trangay</f>
        <v>#N/A</v>
      </c>
      <c r="R29" s="233" t="e">
        <f>_trangay</f>
        <v>#N/A</v>
      </c>
      <c r="S29" s="232" t="e">
        <f>+P29+G30</f>
        <v>#N/A</v>
      </c>
      <c r="T29" s="335" t="e">
        <f t="shared" si="2"/>
        <v>#N/A</v>
      </c>
      <c r="U29" s="335" t="e">
        <f t="shared" si="3"/>
        <v>#N/A</v>
      </c>
    </row>
    <row r="30" spans="1:16137" s="89" customFormat="1" ht="12.75" hidden="1" customHeight="1" x14ac:dyDescent="0.2">
      <c r="A30" s="435" t="str">
        <f>Ma</f>
        <v>CC1CB26-CCK67</v>
      </c>
      <c r="B30" s="435" t="str">
        <f>MaHP</f>
        <v>CC1CB26</v>
      </c>
      <c r="C30" s="519">
        <v>29</v>
      </c>
      <c r="D30" s="519" t="s">
        <v>3867</v>
      </c>
      <c r="E30" s="519" t="s">
        <v>3868</v>
      </c>
      <c r="F30" s="519" t="s">
        <v>3254</v>
      </c>
      <c r="G30" s="519" t="s">
        <v>2996</v>
      </c>
      <c r="H30" s="519" t="s">
        <v>3255</v>
      </c>
      <c r="I30" s="519" t="s">
        <v>2170</v>
      </c>
      <c r="J30" s="519">
        <v>57</v>
      </c>
      <c r="K30" s="520">
        <v>61</v>
      </c>
      <c r="L30" s="520" t="s">
        <v>3854</v>
      </c>
      <c r="M30" s="520" t="s">
        <v>3283</v>
      </c>
      <c r="N30" s="301" t="str">
        <f t="shared" si="1"/>
        <v>67CCOT21</v>
      </c>
      <c r="O30" s="341"/>
      <c r="P30" s="232" t="e">
        <f>_trangay</f>
        <v>#N/A</v>
      </c>
      <c r="Q30" s="232" t="e">
        <f>_trangay</f>
        <v>#N/A</v>
      </c>
      <c r="R30" s="233" t="e">
        <f>_trangay</f>
        <v>#N/A</v>
      </c>
      <c r="S30" s="37"/>
      <c r="T30" s="335" t="e">
        <f t="shared" si="2"/>
        <v>#N/A</v>
      </c>
      <c r="U30" s="335" t="e">
        <f t="shared" si="3"/>
        <v>#N/A</v>
      </c>
      <c r="V30" s="37"/>
      <c r="W30" s="37"/>
      <c r="X30" s="37"/>
      <c r="Y30" s="37"/>
      <c r="Z30" s="37"/>
      <c r="AA30" s="37"/>
      <c r="AB30" s="37"/>
      <c r="AC30" s="37"/>
      <c r="AD30" s="37"/>
      <c r="AE30" s="37"/>
      <c r="AF30" s="37"/>
      <c r="AG30" s="37"/>
      <c r="AH30" s="37"/>
      <c r="AI30" s="37"/>
      <c r="AJ30" s="37"/>
      <c r="AK30" s="37"/>
      <c r="AL30" s="37"/>
      <c r="AM30" s="37"/>
      <c r="AN30" s="37"/>
      <c r="AO30" s="37"/>
      <c r="AP30" s="37"/>
      <c r="AQ30" s="37"/>
      <c r="AR30" s="37"/>
      <c r="AS30" s="37"/>
      <c r="AT30" s="37"/>
      <c r="AU30" s="37"/>
      <c r="AV30" s="37"/>
      <c r="AW30" s="37"/>
      <c r="AX30" s="37"/>
      <c r="AY30" s="37"/>
      <c r="AZ30" s="37"/>
      <c r="BA30" s="37"/>
      <c r="BB30" s="37"/>
      <c r="BC30" s="37"/>
      <c r="BD30" s="37"/>
      <c r="BE30" s="37"/>
      <c r="BF30" s="37"/>
      <c r="BG30" s="37"/>
      <c r="BH30" s="37"/>
      <c r="BI30" s="37"/>
      <c r="BJ30" s="37"/>
      <c r="BK30" s="37"/>
      <c r="BL30" s="37"/>
      <c r="BM30" s="37"/>
      <c r="BN30" s="37"/>
      <c r="BO30" s="37"/>
      <c r="BP30" s="37"/>
      <c r="BQ30" s="37"/>
      <c r="BR30" s="37"/>
      <c r="BS30" s="37"/>
      <c r="BT30" s="37"/>
      <c r="BU30" s="37"/>
      <c r="BV30" s="37"/>
      <c r="BW30" s="37"/>
      <c r="BX30" s="37"/>
      <c r="BY30" s="37"/>
      <c r="BZ30" s="37"/>
      <c r="CA30" s="37"/>
      <c r="CB30" s="37"/>
      <c r="CC30" s="37"/>
      <c r="CD30" s="37"/>
      <c r="CE30" s="37"/>
      <c r="CF30" s="37"/>
      <c r="CG30" s="37"/>
      <c r="CH30" s="37"/>
      <c r="CI30" s="37"/>
      <c r="CJ30" s="37"/>
      <c r="CK30" s="37"/>
      <c r="CL30" s="37"/>
      <c r="CM30" s="37"/>
      <c r="CN30" s="37"/>
      <c r="CO30" s="37"/>
      <c r="CP30" s="37"/>
      <c r="CQ30" s="37"/>
      <c r="CR30" s="37"/>
      <c r="CS30" s="37"/>
      <c r="CT30" s="37"/>
      <c r="CU30" s="37"/>
      <c r="CV30" s="37"/>
      <c r="CW30" s="37"/>
      <c r="CX30" s="37"/>
      <c r="CY30" s="37"/>
      <c r="CZ30" s="37"/>
      <c r="DA30" s="37"/>
      <c r="DB30" s="37"/>
      <c r="DC30" s="37"/>
      <c r="DD30" s="37"/>
      <c r="DE30" s="37"/>
      <c r="DF30" s="37"/>
      <c r="DG30" s="37"/>
      <c r="DH30" s="37"/>
      <c r="DI30" s="37"/>
      <c r="DJ30" s="37"/>
      <c r="DK30" s="37"/>
      <c r="DL30" s="37"/>
      <c r="DM30" s="37"/>
      <c r="DN30" s="37"/>
      <c r="DO30" s="37"/>
      <c r="DP30" s="37"/>
      <c r="DQ30" s="37"/>
      <c r="DR30" s="37"/>
      <c r="DS30" s="37"/>
      <c r="DT30" s="37"/>
      <c r="DU30" s="37"/>
      <c r="DV30" s="37"/>
      <c r="DW30" s="37"/>
      <c r="DX30" s="37"/>
      <c r="DY30" s="37"/>
      <c r="DZ30" s="37"/>
      <c r="EA30" s="37"/>
      <c r="EB30" s="37"/>
      <c r="EC30" s="37"/>
      <c r="ED30" s="37"/>
      <c r="EE30" s="37"/>
      <c r="EF30" s="37"/>
      <c r="EG30" s="37"/>
      <c r="EH30" s="37"/>
      <c r="EI30" s="37"/>
      <c r="EJ30" s="37"/>
      <c r="EK30" s="37"/>
      <c r="EL30" s="37"/>
      <c r="EM30" s="37"/>
      <c r="EN30" s="37"/>
      <c r="EO30" s="37"/>
      <c r="EP30" s="37"/>
      <c r="EQ30" s="37"/>
      <c r="ER30" s="37"/>
      <c r="ES30" s="37"/>
      <c r="ET30" s="37"/>
      <c r="EU30" s="37"/>
      <c r="EV30" s="37"/>
      <c r="EW30" s="37"/>
      <c r="EX30" s="37"/>
      <c r="EY30" s="37"/>
      <c r="EZ30" s="37"/>
      <c r="FA30" s="37"/>
      <c r="FB30" s="37"/>
      <c r="FC30" s="37"/>
      <c r="FD30" s="37"/>
      <c r="FE30" s="37"/>
      <c r="FF30" s="37"/>
      <c r="FG30" s="37"/>
      <c r="FH30" s="37"/>
      <c r="FI30" s="37"/>
      <c r="FJ30" s="37"/>
      <c r="FK30" s="37"/>
      <c r="FL30" s="37"/>
      <c r="FM30" s="37"/>
      <c r="FN30" s="37"/>
      <c r="FO30" s="37"/>
      <c r="FP30" s="37"/>
      <c r="FQ30" s="37"/>
      <c r="FR30" s="37"/>
      <c r="FS30" s="37"/>
      <c r="FT30" s="37"/>
      <c r="FU30" s="37"/>
      <c r="FV30" s="37"/>
      <c r="FW30" s="37"/>
      <c r="FX30" s="37"/>
      <c r="FY30" s="37"/>
      <c r="FZ30" s="37"/>
      <c r="GA30" s="37"/>
      <c r="GB30" s="37"/>
      <c r="GC30" s="37"/>
      <c r="GD30" s="37"/>
      <c r="GE30" s="37"/>
      <c r="GF30" s="37"/>
      <c r="GG30" s="37"/>
      <c r="GH30" s="37"/>
      <c r="GI30" s="37"/>
      <c r="GJ30" s="37"/>
      <c r="GK30" s="37"/>
      <c r="GL30" s="37"/>
      <c r="GM30" s="37"/>
      <c r="GN30" s="37"/>
      <c r="GO30" s="37"/>
      <c r="GP30" s="37"/>
      <c r="GQ30" s="37"/>
      <c r="GR30" s="37"/>
      <c r="GS30" s="37"/>
      <c r="GT30" s="37"/>
      <c r="GU30" s="37"/>
      <c r="GV30" s="37"/>
      <c r="GW30" s="37"/>
      <c r="GX30" s="37"/>
      <c r="GY30" s="37"/>
      <c r="GZ30" s="37"/>
      <c r="HA30" s="37"/>
      <c r="HB30" s="37"/>
      <c r="HC30" s="37"/>
      <c r="HD30" s="37"/>
      <c r="HE30" s="37"/>
      <c r="HF30" s="37"/>
      <c r="HG30" s="37"/>
      <c r="HH30" s="37"/>
      <c r="HI30" s="37"/>
      <c r="HJ30" s="37"/>
      <c r="HK30" s="37"/>
      <c r="HL30" s="37"/>
      <c r="HM30" s="37"/>
      <c r="HN30" s="37"/>
      <c r="HO30" s="37"/>
      <c r="HP30" s="37"/>
      <c r="HQ30" s="37"/>
      <c r="HR30" s="37"/>
      <c r="HS30" s="37"/>
      <c r="HT30" s="37"/>
      <c r="HU30" s="37"/>
      <c r="HV30" s="37"/>
      <c r="HW30" s="37"/>
      <c r="HX30" s="37"/>
      <c r="HY30" s="37"/>
      <c r="HZ30" s="37"/>
      <c r="IA30" s="37"/>
      <c r="IB30" s="37"/>
      <c r="IC30" s="37"/>
      <c r="ID30" s="37"/>
      <c r="IE30" s="37"/>
      <c r="IF30" s="37"/>
      <c r="IG30" s="37"/>
      <c r="IH30" s="37"/>
      <c r="II30" s="37"/>
      <c r="IJ30" s="37"/>
      <c r="IK30" s="37"/>
      <c r="IL30" s="37"/>
      <c r="IM30" s="37"/>
      <c r="IN30" s="37"/>
      <c r="IO30" s="37"/>
      <c r="IP30" s="37"/>
      <c r="IQ30" s="37"/>
      <c r="IR30" s="37"/>
      <c r="IS30" s="37"/>
      <c r="IT30" s="37"/>
      <c r="IU30" s="37"/>
      <c r="IV30" s="37"/>
      <c r="IW30" s="37"/>
      <c r="IX30" s="37"/>
      <c r="IY30" s="37"/>
      <c r="IZ30" s="37"/>
      <c r="JA30" s="37"/>
      <c r="JB30" s="37"/>
      <c r="JC30" s="37"/>
      <c r="JD30" s="37"/>
      <c r="JE30" s="37"/>
      <c r="JF30" s="37"/>
      <c r="JG30" s="37"/>
      <c r="JH30" s="37"/>
      <c r="JI30" s="37"/>
      <c r="JJ30" s="37"/>
      <c r="JK30" s="37"/>
      <c r="JL30" s="37"/>
      <c r="JM30" s="37"/>
      <c r="JN30" s="37"/>
      <c r="JO30" s="37"/>
      <c r="JP30" s="37"/>
      <c r="JQ30" s="37"/>
      <c r="JR30" s="37"/>
      <c r="JS30" s="37"/>
      <c r="JT30" s="37"/>
      <c r="JU30" s="37"/>
      <c r="JV30" s="37"/>
      <c r="JW30" s="37"/>
      <c r="JX30" s="37"/>
      <c r="JY30" s="37"/>
      <c r="JZ30" s="37"/>
      <c r="KA30" s="37"/>
      <c r="KB30" s="37"/>
      <c r="KC30" s="37"/>
      <c r="KD30" s="37"/>
      <c r="KE30" s="37"/>
      <c r="KF30" s="37"/>
      <c r="KG30" s="37"/>
      <c r="KH30" s="37"/>
      <c r="KI30" s="37"/>
      <c r="KJ30" s="37"/>
      <c r="KK30" s="37"/>
      <c r="KL30" s="37"/>
      <c r="KM30" s="37"/>
      <c r="KN30" s="37"/>
      <c r="KO30" s="37"/>
      <c r="KP30" s="37"/>
      <c r="KQ30" s="37"/>
      <c r="KR30" s="37"/>
      <c r="KS30" s="37"/>
      <c r="KT30" s="37"/>
      <c r="KU30" s="37"/>
      <c r="KV30" s="37"/>
      <c r="KW30" s="37"/>
      <c r="KX30" s="37"/>
      <c r="KY30" s="37"/>
      <c r="KZ30" s="37"/>
      <c r="LA30" s="37"/>
      <c r="LB30" s="37"/>
      <c r="LC30" s="37"/>
      <c r="LD30" s="37"/>
      <c r="LE30" s="37"/>
      <c r="LF30" s="37"/>
      <c r="LG30" s="37"/>
      <c r="LH30" s="37"/>
      <c r="LI30" s="37"/>
      <c r="LJ30" s="37"/>
      <c r="LK30" s="37"/>
      <c r="LL30" s="37"/>
      <c r="LM30" s="37"/>
      <c r="LN30" s="37"/>
      <c r="LO30" s="37"/>
      <c r="LP30" s="37"/>
      <c r="LQ30" s="37"/>
      <c r="LR30" s="37"/>
      <c r="LS30" s="37"/>
      <c r="LT30" s="37"/>
      <c r="LU30" s="37"/>
      <c r="LV30" s="37"/>
      <c r="LW30" s="37"/>
      <c r="LX30" s="37"/>
      <c r="LY30" s="37"/>
      <c r="LZ30" s="37"/>
      <c r="MA30" s="37"/>
      <c r="MB30" s="37"/>
      <c r="MC30" s="37"/>
      <c r="MD30" s="37"/>
      <c r="ME30" s="37"/>
      <c r="MF30" s="37"/>
      <c r="MG30" s="37"/>
      <c r="MH30" s="37"/>
      <c r="MI30" s="37"/>
      <c r="MJ30" s="37"/>
      <c r="MK30" s="37"/>
      <c r="ML30" s="37"/>
      <c r="MM30" s="37"/>
      <c r="MN30" s="37"/>
      <c r="MO30" s="37"/>
      <c r="MP30" s="37"/>
      <c r="MQ30" s="37"/>
      <c r="MR30" s="37"/>
      <c r="MS30" s="37"/>
      <c r="MT30" s="37"/>
      <c r="MU30" s="37"/>
      <c r="MV30" s="37"/>
      <c r="MW30" s="37"/>
      <c r="MX30" s="37"/>
      <c r="MY30" s="37"/>
      <c r="MZ30" s="37"/>
      <c r="NA30" s="37"/>
      <c r="NB30" s="37"/>
      <c r="NC30" s="37"/>
      <c r="ND30" s="37"/>
      <c r="NE30" s="37"/>
      <c r="NF30" s="37"/>
      <c r="NG30" s="37"/>
      <c r="NH30" s="37"/>
      <c r="NI30" s="37"/>
      <c r="NJ30" s="37"/>
      <c r="NK30" s="37"/>
      <c r="NL30" s="37"/>
      <c r="NM30" s="37"/>
      <c r="NN30" s="37"/>
      <c r="NO30" s="37"/>
      <c r="NP30" s="37"/>
      <c r="NQ30" s="37"/>
      <c r="NR30" s="37"/>
      <c r="NS30" s="37"/>
      <c r="NT30" s="37"/>
      <c r="NU30" s="37"/>
      <c r="NV30" s="37"/>
      <c r="NW30" s="37"/>
      <c r="NX30" s="37"/>
      <c r="NY30" s="37"/>
      <c r="NZ30" s="37"/>
      <c r="OA30" s="37"/>
      <c r="OB30" s="37"/>
      <c r="OC30" s="37"/>
      <c r="OD30" s="37"/>
      <c r="OE30" s="37"/>
      <c r="OF30" s="37"/>
      <c r="OG30" s="37"/>
      <c r="OH30" s="37"/>
      <c r="OI30" s="37"/>
      <c r="OJ30" s="37"/>
      <c r="OK30" s="37"/>
      <c r="OL30" s="37"/>
      <c r="OM30" s="37"/>
      <c r="ON30" s="37"/>
      <c r="OO30" s="37"/>
      <c r="OP30" s="37"/>
      <c r="OQ30" s="37"/>
      <c r="OR30" s="37"/>
      <c r="OS30" s="37"/>
      <c r="OT30" s="37"/>
      <c r="OU30" s="37"/>
      <c r="OV30" s="37"/>
      <c r="OW30" s="37"/>
      <c r="OX30" s="37"/>
      <c r="OY30" s="37"/>
      <c r="OZ30" s="37"/>
      <c r="PA30" s="37"/>
      <c r="PB30" s="37"/>
      <c r="PC30" s="37"/>
      <c r="PD30" s="37"/>
      <c r="PE30" s="37"/>
      <c r="PF30" s="37"/>
      <c r="PG30" s="37"/>
      <c r="PH30" s="37"/>
      <c r="PI30" s="37"/>
      <c r="PJ30" s="37"/>
      <c r="PK30" s="37"/>
      <c r="PL30" s="37"/>
      <c r="PM30" s="37"/>
      <c r="PN30" s="37"/>
      <c r="PO30" s="37"/>
      <c r="PP30" s="37"/>
      <c r="PQ30" s="37"/>
      <c r="PR30" s="37"/>
      <c r="PS30" s="37"/>
      <c r="PT30" s="37"/>
      <c r="PU30" s="37"/>
      <c r="PV30" s="37"/>
      <c r="PW30" s="37"/>
      <c r="PX30" s="37"/>
      <c r="PY30" s="37"/>
      <c r="PZ30" s="37"/>
      <c r="QA30" s="37"/>
      <c r="QB30" s="37"/>
      <c r="QC30" s="37"/>
      <c r="QD30" s="37"/>
      <c r="QE30" s="37"/>
      <c r="QF30" s="37"/>
      <c r="QG30" s="37"/>
      <c r="QH30" s="37"/>
      <c r="QI30" s="37"/>
      <c r="QJ30" s="37"/>
      <c r="QK30" s="37"/>
      <c r="QL30" s="37"/>
      <c r="QM30" s="37"/>
      <c r="QN30" s="37"/>
      <c r="QO30" s="37"/>
      <c r="QP30" s="37"/>
      <c r="QQ30" s="37"/>
      <c r="QR30" s="37"/>
      <c r="QS30" s="37"/>
      <c r="QT30" s="37"/>
      <c r="QU30" s="37"/>
      <c r="QV30" s="37"/>
      <c r="QW30" s="37"/>
      <c r="QX30" s="37"/>
      <c r="QY30" s="37"/>
      <c r="QZ30" s="37"/>
      <c r="RA30" s="37"/>
      <c r="RB30" s="37"/>
      <c r="RC30" s="37"/>
      <c r="RD30" s="37"/>
      <c r="RE30" s="37"/>
      <c r="RF30" s="37"/>
      <c r="RG30" s="37"/>
      <c r="RH30" s="37"/>
      <c r="RI30" s="37"/>
      <c r="RJ30" s="37"/>
      <c r="RK30" s="37"/>
      <c r="RL30" s="37"/>
      <c r="RM30" s="37"/>
      <c r="RN30" s="37"/>
      <c r="RO30" s="37"/>
      <c r="RP30" s="37"/>
      <c r="RQ30" s="37"/>
      <c r="RR30" s="37"/>
      <c r="RS30" s="37"/>
      <c r="RT30" s="37"/>
      <c r="RU30" s="37"/>
      <c r="RV30" s="37"/>
      <c r="RW30" s="37"/>
      <c r="RX30" s="37"/>
      <c r="RY30" s="37"/>
      <c r="RZ30" s="37"/>
      <c r="SA30" s="37"/>
      <c r="SB30" s="37"/>
      <c r="SC30" s="37"/>
      <c r="SD30" s="37"/>
      <c r="SE30" s="37"/>
      <c r="SF30" s="37"/>
      <c r="SG30" s="37"/>
      <c r="SH30" s="37"/>
      <c r="SI30" s="37"/>
      <c r="SJ30" s="37"/>
      <c r="SK30" s="37"/>
      <c r="SL30" s="37"/>
      <c r="SM30" s="37"/>
      <c r="SN30" s="37"/>
      <c r="SO30" s="37"/>
      <c r="SP30" s="37"/>
      <c r="SQ30" s="37"/>
      <c r="SR30" s="37"/>
      <c r="SS30" s="37"/>
      <c r="ST30" s="37"/>
      <c r="SU30" s="37"/>
      <c r="SV30" s="37"/>
      <c r="SW30" s="37"/>
      <c r="SX30" s="37"/>
      <c r="SY30" s="37"/>
      <c r="SZ30" s="37"/>
      <c r="TA30" s="37"/>
      <c r="TB30" s="37"/>
      <c r="TC30" s="37"/>
      <c r="TD30" s="37"/>
      <c r="TE30" s="37"/>
      <c r="TF30" s="37"/>
      <c r="TG30" s="37"/>
      <c r="TH30" s="37"/>
      <c r="TI30" s="37"/>
      <c r="TJ30" s="37"/>
      <c r="TK30" s="37"/>
      <c r="TL30" s="37"/>
      <c r="TM30" s="37"/>
      <c r="TN30" s="37"/>
      <c r="TO30" s="37"/>
      <c r="TP30" s="37"/>
      <c r="TQ30" s="37"/>
      <c r="TR30" s="37"/>
      <c r="TS30" s="37"/>
      <c r="TT30" s="37"/>
      <c r="TU30" s="37"/>
      <c r="TV30" s="37"/>
      <c r="TW30" s="37"/>
      <c r="TX30" s="37"/>
      <c r="TY30" s="37"/>
      <c r="TZ30" s="37"/>
      <c r="UA30" s="37"/>
      <c r="UB30" s="37"/>
      <c r="UC30" s="37"/>
      <c r="UD30" s="37"/>
      <c r="UE30" s="37"/>
      <c r="UF30" s="37"/>
      <c r="UG30" s="37"/>
      <c r="UH30" s="37"/>
      <c r="UI30" s="37"/>
      <c r="UJ30" s="37"/>
      <c r="UK30" s="37"/>
      <c r="UL30" s="37"/>
      <c r="UM30" s="37"/>
      <c r="UN30" s="37"/>
      <c r="UO30" s="37"/>
      <c r="UP30" s="37"/>
      <c r="UQ30" s="37"/>
      <c r="UR30" s="37"/>
      <c r="US30" s="37"/>
      <c r="UT30" s="37"/>
      <c r="UU30" s="37"/>
      <c r="UV30" s="37"/>
      <c r="UW30" s="37"/>
      <c r="UX30" s="37"/>
      <c r="UY30" s="37"/>
      <c r="UZ30" s="37"/>
      <c r="VA30" s="37"/>
      <c r="VB30" s="37"/>
      <c r="VC30" s="37"/>
      <c r="VD30" s="37"/>
      <c r="VE30" s="37"/>
      <c r="VF30" s="37"/>
      <c r="VG30" s="37"/>
      <c r="VH30" s="37"/>
      <c r="VI30" s="37"/>
      <c r="VJ30" s="37"/>
      <c r="VK30" s="37"/>
      <c r="VL30" s="37"/>
      <c r="VM30" s="37"/>
      <c r="VN30" s="37"/>
      <c r="VO30" s="37"/>
      <c r="VP30" s="37"/>
      <c r="VQ30" s="37"/>
      <c r="VR30" s="37"/>
      <c r="VS30" s="37"/>
      <c r="VT30" s="37"/>
      <c r="VU30" s="37"/>
      <c r="VV30" s="37"/>
      <c r="VW30" s="37"/>
      <c r="VX30" s="37"/>
      <c r="VY30" s="37"/>
      <c r="VZ30" s="37"/>
      <c r="WA30" s="37"/>
      <c r="WB30" s="37"/>
      <c r="WC30" s="37"/>
      <c r="WD30" s="37"/>
      <c r="WE30" s="37"/>
      <c r="WF30" s="37"/>
      <c r="WG30" s="37"/>
      <c r="WH30" s="37"/>
      <c r="WI30" s="37"/>
      <c r="WJ30" s="37"/>
      <c r="WK30" s="37"/>
      <c r="WL30" s="37"/>
      <c r="WM30" s="37"/>
      <c r="WN30" s="37"/>
      <c r="WO30" s="37"/>
      <c r="WP30" s="37"/>
      <c r="WQ30" s="37"/>
      <c r="WR30" s="37"/>
      <c r="WS30" s="37"/>
      <c r="WT30" s="37"/>
      <c r="WU30" s="37"/>
      <c r="WV30" s="37"/>
      <c r="WW30" s="37"/>
      <c r="WX30" s="37"/>
      <c r="WY30" s="37"/>
      <c r="WZ30" s="37"/>
      <c r="XA30" s="37"/>
      <c r="XB30" s="37"/>
      <c r="XC30" s="37"/>
      <c r="XD30" s="37"/>
      <c r="XE30" s="37"/>
      <c r="XF30" s="37"/>
      <c r="XG30" s="37"/>
      <c r="XH30" s="37"/>
      <c r="XI30" s="37"/>
      <c r="XJ30" s="37"/>
      <c r="XK30" s="37"/>
      <c r="XL30" s="37"/>
      <c r="XM30" s="37"/>
      <c r="XN30" s="37"/>
      <c r="XO30" s="37"/>
      <c r="XP30" s="37"/>
      <c r="XQ30" s="37"/>
      <c r="XR30" s="37"/>
      <c r="XS30" s="37"/>
      <c r="XT30" s="37"/>
      <c r="XU30" s="37"/>
      <c r="XV30" s="37"/>
      <c r="XW30" s="37"/>
      <c r="XX30" s="37"/>
      <c r="XY30" s="37"/>
      <c r="XZ30" s="37"/>
      <c r="YA30" s="37"/>
      <c r="YB30" s="37"/>
      <c r="YC30" s="37"/>
      <c r="YD30" s="37"/>
      <c r="YE30" s="37"/>
      <c r="YF30" s="37"/>
      <c r="YG30" s="37"/>
      <c r="YH30" s="37"/>
      <c r="YI30" s="37"/>
      <c r="YJ30" s="37"/>
      <c r="YK30" s="37"/>
      <c r="YL30" s="37"/>
      <c r="YM30" s="37"/>
      <c r="YN30" s="37"/>
      <c r="YO30" s="37"/>
      <c r="YP30" s="37"/>
      <c r="YQ30" s="37"/>
      <c r="YR30" s="37"/>
      <c r="YS30" s="37"/>
      <c r="YT30" s="37"/>
      <c r="YU30" s="37"/>
      <c r="YV30" s="37"/>
      <c r="YW30" s="37"/>
      <c r="YX30" s="37"/>
      <c r="YY30" s="37"/>
      <c r="YZ30" s="37"/>
      <c r="ZA30" s="37"/>
      <c r="ZB30" s="37"/>
      <c r="ZC30" s="37"/>
      <c r="ZD30" s="37"/>
      <c r="ZE30" s="37"/>
      <c r="ZF30" s="37"/>
      <c r="ZG30" s="37"/>
      <c r="ZH30" s="37"/>
      <c r="ZI30" s="37"/>
      <c r="ZJ30" s="37"/>
      <c r="ZK30" s="37"/>
      <c r="ZL30" s="37"/>
      <c r="ZM30" s="37"/>
      <c r="ZN30" s="37"/>
      <c r="ZO30" s="37"/>
      <c r="ZP30" s="37"/>
      <c r="ZQ30" s="37"/>
      <c r="ZR30" s="37"/>
      <c r="ZS30" s="37"/>
      <c r="ZT30" s="37"/>
      <c r="ZU30" s="37"/>
      <c r="ZV30" s="37"/>
      <c r="ZW30" s="37"/>
      <c r="ZX30" s="37"/>
      <c r="ZY30" s="37"/>
      <c r="ZZ30" s="37"/>
      <c r="AAA30" s="37"/>
      <c r="AAB30" s="37"/>
      <c r="AAC30" s="37"/>
      <c r="AAD30" s="37"/>
      <c r="AAE30" s="37"/>
      <c r="AAF30" s="37"/>
      <c r="AAG30" s="37"/>
      <c r="AAH30" s="37"/>
      <c r="AAI30" s="37"/>
      <c r="AAJ30" s="37"/>
      <c r="AAK30" s="37"/>
      <c r="AAL30" s="37"/>
      <c r="AAM30" s="37"/>
      <c r="AAN30" s="37"/>
      <c r="AAO30" s="37"/>
      <c r="AAP30" s="37"/>
      <c r="AAQ30" s="37"/>
      <c r="AAR30" s="37"/>
      <c r="AAS30" s="37"/>
      <c r="AAT30" s="37"/>
      <c r="AAU30" s="37"/>
      <c r="AAV30" s="37"/>
      <c r="AAW30" s="37"/>
      <c r="AAX30" s="37"/>
      <c r="AAY30" s="37"/>
      <c r="AAZ30" s="37"/>
      <c r="ABA30" s="37"/>
      <c r="ABB30" s="37"/>
      <c r="ABC30" s="37"/>
      <c r="ABD30" s="37"/>
      <c r="ABE30" s="37"/>
      <c r="ABF30" s="37"/>
      <c r="ABG30" s="37"/>
      <c r="ABH30" s="37"/>
      <c r="ABI30" s="37"/>
      <c r="ABJ30" s="37"/>
      <c r="ABK30" s="37"/>
      <c r="ABL30" s="37"/>
      <c r="ABM30" s="37"/>
      <c r="ABN30" s="37"/>
      <c r="ABO30" s="37"/>
      <c r="ABP30" s="37"/>
      <c r="ABQ30" s="37"/>
      <c r="ABR30" s="37"/>
      <c r="ABS30" s="37"/>
      <c r="ABT30" s="37"/>
      <c r="ABU30" s="37"/>
      <c r="ABV30" s="37"/>
      <c r="ABW30" s="37"/>
      <c r="ABX30" s="37"/>
      <c r="ABY30" s="37"/>
      <c r="ABZ30" s="37"/>
      <c r="ACA30" s="37"/>
      <c r="ACB30" s="37"/>
      <c r="ACC30" s="37"/>
      <c r="ACD30" s="37"/>
      <c r="ACE30" s="37"/>
      <c r="ACF30" s="37"/>
      <c r="ACG30" s="37"/>
      <c r="ACH30" s="37"/>
      <c r="ACI30" s="37"/>
      <c r="ACJ30" s="37"/>
      <c r="ACK30" s="37"/>
      <c r="ACL30" s="37"/>
      <c r="ACM30" s="37"/>
      <c r="ACN30" s="37"/>
      <c r="ACO30" s="37"/>
      <c r="ACP30" s="37"/>
      <c r="ACQ30" s="37"/>
      <c r="ACR30" s="37"/>
      <c r="ACS30" s="37"/>
      <c r="ACT30" s="37"/>
      <c r="ACU30" s="37"/>
      <c r="ACV30" s="37"/>
      <c r="ACW30" s="37"/>
      <c r="ACX30" s="37"/>
      <c r="ACY30" s="37"/>
      <c r="ACZ30" s="37"/>
      <c r="ADA30" s="37"/>
      <c r="ADB30" s="37"/>
      <c r="ADC30" s="37"/>
      <c r="ADD30" s="37"/>
      <c r="ADE30" s="37"/>
      <c r="ADF30" s="37"/>
      <c r="ADG30" s="37"/>
      <c r="ADH30" s="37"/>
      <c r="ADI30" s="37"/>
      <c r="ADJ30" s="37"/>
      <c r="ADK30" s="37"/>
      <c r="ADL30" s="37"/>
      <c r="ADM30" s="37"/>
      <c r="ADN30" s="37"/>
      <c r="ADO30" s="37"/>
      <c r="ADP30" s="37"/>
      <c r="ADQ30" s="37"/>
      <c r="ADR30" s="37"/>
      <c r="ADS30" s="37"/>
      <c r="ADT30" s="37"/>
      <c r="ADU30" s="37"/>
      <c r="ADV30" s="37"/>
      <c r="ADW30" s="37"/>
      <c r="ADX30" s="37"/>
      <c r="ADY30" s="37"/>
      <c r="ADZ30" s="37"/>
      <c r="AEA30" s="37"/>
      <c r="AEB30" s="37"/>
      <c r="AEC30" s="37"/>
      <c r="AED30" s="37"/>
      <c r="AEE30" s="37"/>
      <c r="AEF30" s="37"/>
      <c r="AEG30" s="37"/>
      <c r="AEH30" s="37"/>
      <c r="AEI30" s="37"/>
      <c r="AEJ30" s="37"/>
      <c r="AEK30" s="37"/>
      <c r="AEL30" s="37"/>
      <c r="AEM30" s="37"/>
      <c r="AEN30" s="37"/>
      <c r="AEO30" s="37"/>
      <c r="AEP30" s="37"/>
      <c r="AEQ30" s="37"/>
      <c r="AER30" s="37"/>
      <c r="AES30" s="37"/>
      <c r="AET30" s="37"/>
      <c r="AEU30" s="37"/>
      <c r="AEV30" s="37"/>
      <c r="AEW30" s="37"/>
      <c r="AEX30" s="37"/>
      <c r="AEY30" s="37"/>
      <c r="AEZ30" s="37"/>
      <c r="AFA30" s="37"/>
      <c r="AFB30" s="37"/>
      <c r="AFC30" s="37"/>
      <c r="AFD30" s="37"/>
      <c r="AFE30" s="37"/>
      <c r="AFF30" s="37"/>
      <c r="AFG30" s="37"/>
      <c r="AFH30" s="37"/>
      <c r="AFI30" s="37"/>
      <c r="AFJ30" s="37"/>
      <c r="AFK30" s="37"/>
      <c r="AFL30" s="37"/>
      <c r="AFM30" s="37"/>
      <c r="AFN30" s="37"/>
      <c r="AFO30" s="37"/>
      <c r="AFP30" s="37"/>
      <c r="AFQ30" s="37"/>
      <c r="AFR30" s="37"/>
      <c r="AFS30" s="37"/>
      <c r="AFT30" s="37"/>
      <c r="AFU30" s="37"/>
      <c r="AFV30" s="37"/>
      <c r="AFW30" s="37"/>
      <c r="AFX30" s="37"/>
      <c r="AFY30" s="37"/>
      <c r="AFZ30" s="37"/>
      <c r="AGA30" s="37"/>
      <c r="AGB30" s="37"/>
      <c r="AGC30" s="37"/>
      <c r="AGD30" s="37"/>
      <c r="AGE30" s="37"/>
      <c r="AGF30" s="37"/>
      <c r="AGG30" s="37"/>
      <c r="AGH30" s="37"/>
      <c r="AGI30" s="37"/>
      <c r="AGJ30" s="37"/>
      <c r="AGK30" s="37"/>
      <c r="AGL30" s="37"/>
      <c r="AGM30" s="37"/>
      <c r="AGN30" s="37"/>
      <c r="AGO30" s="37"/>
      <c r="AGP30" s="37"/>
      <c r="AGQ30" s="37"/>
      <c r="AGR30" s="37"/>
      <c r="AGS30" s="37"/>
      <c r="AGT30" s="37"/>
      <c r="AGU30" s="37"/>
      <c r="AGV30" s="37"/>
      <c r="AGW30" s="37"/>
      <c r="AGX30" s="37"/>
      <c r="AGY30" s="37"/>
      <c r="AGZ30" s="37"/>
      <c r="AHA30" s="37"/>
      <c r="AHB30" s="37"/>
      <c r="AHC30" s="37"/>
      <c r="AHD30" s="37"/>
      <c r="AHE30" s="37"/>
      <c r="AHF30" s="37"/>
      <c r="AHG30" s="37"/>
      <c r="AHH30" s="37"/>
      <c r="AHI30" s="37"/>
      <c r="AHJ30" s="37"/>
      <c r="AHK30" s="37"/>
      <c r="AHL30" s="37"/>
      <c r="AHM30" s="37"/>
      <c r="AHN30" s="37"/>
      <c r="AHO30" s="37"/>
      <c r="AHP30" s="37"/>
      <c r="AHQ30" s="37"/>
      <c r="AHR30" s="37"/>
      <c r="AHS30" s="37"/>
      <c r="AHT30" s="37"/>
      <c r="AHU30" s="37"/>
      <c r="AHV30" s="37"/>
      <c r="AHW30" s="37"/>
      <c r="AHX30" s="37"/>
      <c r="AHY30" s="37"/>
      <c r="AHZ30" s="37"/>
      <c r="AIA30" s="37"/>
      <c r="AIB30" s="37"/>
      <c r="AIC30" s="37"/>
      <c r="AID30" s="37"/>
      <c r="AIE30" s="37"/>
      <c r="AIF30" s="37"/>
      <c r="AIG30" s="37"/>
      <c r="AIH30" s="37"/>
      <c r="AII30" s="37"/>
      <c r="AIJ30" s="37"/>
      <c r="AIK30" s="37"/>
      <c r="AIL30" s="37"/>
      <c r="AIM30" s="37"/>
      <c r="AIN30" s="37"/>
      <c r="AIO30" s="37"/>
      <c r="AIP30" s="37"/>
      <c r="AIQ30" s="37"/>
      <c r="AIR30" s="37"/>
      <c r="AIS30" s="37"/>
      <c r="AIT30" s="37"/>
      <c r="AIU30" s="37"/>
      <c r="AIV30" s="37"/>
      <c r="AIW30" s="37"/>
      <c r="AIX30" s="37"/>
      <c r="AIY30" s="37"/>
      <c r="AIZ30" s="37"/>
      <c r="AJA30" s="37"/>
      <c r="AJB30" s="37"/>
      <c r="AJC30" s="37"/>
      <c r="AJD30" s="37"/>
      <c r="AJE30" s="37"/>
      <c r="AJF30" s="37"/>
      <c r="AJG30" s="37"/>
      <c r="AJH30" s="37"/>
      <c r="AJI30" s="37"/>
      <c r="AJJ30" s="37"/>
      <c r="AJK30" s="37"/>
      <c r="AJL30" s="37"/>
      <c r="AJM30" s="37"/>
      <c r="AJN30" s="37"/>
      <c r="AJO30" s="37"/>
      <c r="AJP30" s="37"/>
      <c r="AJQ30" s="37"/>
      <c r="AJR30" s="37"/>
      <c r="AJS30" s="37"/>
      <c r="AJT30" s="37"/>
      <c r="AJU30" s="37"/>
      <c r="AJV30" s="37"/>
      <c r="AJW30" s="37"/>
      <c r="AJX30" s="37"/>
      <c r="AJY30" s="37"/>
      <c r="AJZ30" s="37"/>
      <c r="AKA30" s="37"/>
      <c r="AKB30" s="37"/>
      <c r="AKC30" s="37"/>
      <c r="AKD30" s="37"/>
      <c r="AKE30" s="37"/>
      <c r="AKF30" s="37"/>
      <c r="AKG30" s="37"/>
      <c r="AKH30" s="37"/>
      <c r="AKI30" s="37"/>
      <c r="AKJ30" s="37"/>
      <c r="AKK30" s="37"/>
      <c r="AKL30" s="37"/>
      <c r="AKM30" s="37"/>
      <c r="AKN30" s="37"/>
      <c r="AKO30" s="37"/>
      <c r="AKP30" s="37"/>
      <c r="AKQ30" s="37"/>
      <c r="AKR30" s="37"/>
      <c r="AKS30" s="37"/>
      <c r="AKT30" s="37"/>
      <c r="AKU30" s="37"/>
      <c r="AKV30" s="37"/>
      <c r="AKW30" s="37"/>
      <c r="AKX30" s="37"/>
      <c r="AKY30" s="37"/>
      <c r="AKZ30" s="37"/>
      <c r="ALA30" s="37"/>
      <c r="ALB30" s="37"/>
      <c r="ALC30" s="37"/>
      <c r="ALD30" s="37"/>
      <c r="ALE30" s="37"/>
      <c r="ALF30" s="37"/>
      <c r="ALG30" s="37"/>
      <c r="ALH30" s="37"/>
      <c r="ALI30" s="37"/>
      <c r="ALJ30" s="37"/>
      <c r="ALK30" s="37"/>
      <c r="ALL30" s="37"/>
      <c r="ALM30" s="37"/>
      <c r="ALN30" s="37"/>
      <c r="ALO30" s="37"/>
      <c r="ALP30" s="37"/>
      <c r="ALQ30" s="37"/>
      <c r="ALR30" s="37"/>
      <c r="ALS30" s="37"/>
      <c r="ALT30" s="37"/>
      <c r="ALU30" s="37"/>
      <c r="ALV30" s="37"/>
      <c r="ALW30" s="37"/>
      <c r="ALX30" s="37"/>
      <c r="ALY30" s="37"/>
      <c r="ALZ30" s="37"/>
      <c r="AMA30" s="37"/>
      <c r="AMB30" s="37"/>
      <c r="AMC30" s="37"/>
      <c r="AMD30" s="37"/>
      <c r="AME30" s="37"/>
      <c r="AMF30" s="37"/>
      <c r="AMG30" s="37"/>
      <c r="AMH30" s="37"/>
      <c r="AMI30" s="37"/>
      <c r="AMJ30" s="37"/>
      <c r="AMK30" s="37"/>
      <c r="AML30" s="37"/>
      <c r="AMM30" s="37"/>
      <c r="AMN30" s="37"/>
      <c r="AMO30" s="37"/>
      <c r="AMP30" s="37"/>
      <c r="AMQ30" s="37"/>
      <c r="AMR30" s="37"/>
      <c r="AMS30" s="37"/>
      <c r="AMT30" s="37"/>
      <c r="AMU30" s="37"/>
      <c r="AMV30" s="37"/>
      <c r="AMW30" s="37"/>
      <c r="AMX30" s="37"/>
      <c r="AMY30" s="37"/>
      <c r="AMZ30" s="37"/>
      <c r="ANA30" s="37"/>
      <c r="ANB30" s="37"/>
      <c r="ANC30" s="37"/>
      <c r="AND30" s="37"/>
      <c r="ANE30" s="37"/>
      <c r="ANF30" s="37"/>
      <c r="ANG30" s="37"/>
      <c r="ANH30" s="37"/>
      <c r="ANI30" s="37"/>
      <c r="ANJ30" s="37"/>
      <c r="ANK30" s="37"/>
      <c r="ANL30" s="37"/>
      <c r="ANM30" s="37"/>
      <c r="ANN30" s="37"/>
      <c r="ANO30" s="37"/>
      <c r="ANP30" s="37"/>
      <c r="ANQ30" s="37"/>
      <c r="ANR30" s="37"/>
      <c r="ANS30" s="37"/>
      <c r="ANT30" s="37"/>
      <c r="ANU30" s="37"/>
      <c r="ANV30" s="37"/>
      <c r="ANW30" s="37"/>
      <c r="ANX30" s="37"/>
      <c r="ANY30" s="37"/>
      <c r="ANZ30" s="37"/>
      <c r="AOA30" s="37"/>
      <c r="AOB30" s="37"/>
      <c r="AOC30" s="37"/>
      <c r="AOD30" s="37"/>
      <c r="AOE30" s="37"/>
      <c r="AOF30" s="37"/>
      <c r="AOG30" s="37"/>
      <c r="AOH30" s="37"/>
      <c r="AOI30" s="37"/>
      <c r="AOJ30" s="37"/>
      <c r="AOK30" s="37"/>
      <c r="AOL30" s="37"/>
      <c r="AOM30" s="37"/>
      <c r="AON30" s="37"/>
      <c r="AOO30" s="37"/>
      <c r="AOP30" s="37"/>
      <c r="AOQ30" s="37"/>
      <c r="AOR30" s="37"/>
      <c r="AOS30" s="37"/>
      <c r="AOT30" s="37"/>
      <c r="AOU30" s="37"/>
      <c r="AOV30" s="37"/>
      <c r="AOW30" s="37"/>
      <c r="AOX30" s="37"/>
      <c r="AOY30" s="37"/>
      <c r="AOZ30" s="37"/>
      <c r="APA30" s="37"/>
      <c r="APB30" s="37"/>
      <c r="APC30" s="37"/>
      <c r="APD30" s="37"/>
      <c r="APE30" s="37"/>
      <c r="APF30" s="37"/>
      <c r="APG30" s="37"/>
      <c r="APH30" s="37"/>
      <c r="API30" s="37"/>
      <c r="APJ30" s="37"/>
      <c r="APK30" s="37"/>
      <c r="APL30" s="37"/>
      <c r="APM30" s="37"/>
      <c r="APN30" s="37"/>
      <c r="APO30" s="37"/>
      <c r="APP30" s="37"/>
      <c r="APQ30" s="37"/>
      <c r="APR30" s="37"/>
      <c r="APS30" s="37"/>
      <c r="APT30" s="37"/>
      <c r="APU30" s="37"/>
      <c r="APV30" s="37"/>
      <c r="APW30" s="37"/>
      <c r="APX30" s="37"/>
      <c r="APY30" s="37"/>
      <c r="APZ30" s="37"/>
      <c r="AQA30" s="37"/>
      <c r="AQB30" s="37"/>
      <c r="AQC30" s="37"/>
      <c r="AQD30" s="37"/>
      <c r="AQE30" s="37"/>
      <c r="AQF30" s="37"/>
      <c r="AQG30" s="37"/>
      <c r="AQH30" s="37"/>
      <c r="AQI30" s="37"/>
      <c r="AQJ30" s="37"/>
      <c r="AQK30" s="37"/>
      <c r="AQL30" s="37"/>
      <c r="AQM30" s="37"/>
      <c r="AQN30" s="37"/>
      <c r="AQO30" s="37"/>
      <c r="AQP30" s="37"/>
      <c r="AQQ30" s="37"/>
      <c r="AQR30" s="37"/>
      <c r="AQS30" s="37"/>
      <c r="AQT30" s="37"/>
      <c r="AQU30" s="37"/>
      <c r="AQV30" s="37"/>
      <c r="AQW30" s="37"/>
      <c r="AQX30" s="37"/>
      <c r="AQY30" s="37"/>
      <c r="AQZ30" s="37"/>
      <c r="ARA30" s="37"/>
      <c r="ARB30" s="37"/>
      <c r="ARC30" s="37"/>
      <c r="ARD30" s="37"/>
      <c r="ARE30" s="37"/>
      <c r="ARF30" s="37"/>
      <c r="ARG30" s="37"/>
      <c r="ARH30" s="37"/>
      <c r="ARI30" s="37"/>
      <c r="ARJ30" s="37"/>
      <c r="ARK30" s="37"/>
      <c r="ARL30" s="37"/>
      <c r="ARM30" s="37"/>
      <c r="ARN30" s="37"/>
      <c r="ARO30" s="37"/>
      <c r="ARP30" s="37"/>
      <c r="ARQ30" s="37"/>
      <c r="ARR30" s="37"/>
      <c r="ARS30" s="37"/>
      <c r="ART30" s="37"/>
      <c r="ARU30" s="37"/>
      <c r="ARV30" s="37"/>
      <c r="ARW30" s="37"/>
      <c r="ARX30" s="37"/>
      <c r="ARY30" s="37"/>
      <c r="ARZ30" s="37"/>
      <c r="ASA30" s="37"/>
      <c r="ASB30" s="37"/>
      <c r="ASC30" s="37"/>
      <c r="ASD30" s="37"/>
      <c r="ASE30" s="37"/>
      <c r="ASF30" s="37"/>
      <c r="ASG30" s="37"/>
      <c r="ASH30" s="37"/>
      <c r="ASI30" s="37"/>
      <c r="ASJ30" s="37"/>
      <c r="ASK30" s="37"/>
      <c r="ASL30" s="37"/>
      <c r="ASM30" s="37"/>
      <c r="ASN30" s="37"/>
      <c r="ASO30" s="37"/>
      <c r="ASP30" s="37"/>
      <c r="ASQ30" s="37"/>
      <c r="ASR30" s="37"/>
      <c r="ASS30" s="37"/>
      <c r="AST30" s="37"/>
      <c r="ASU30" s="37"/>
      <c r="ASV30" s="37"/>
      <c r="ASW30" s="37"/>
      <c r="ASX30" s="37"/>
      <c r="ASY30" s="37"/>
      <c r="ASZ30" s="37"/>
      <c r="ATA30" s="37"/>
      <c r="ATB30" s="37"/>
      <c r="ATC30" s="37"/>
      <c r="ATD30" s="37"/>
      <c r="ATE30" s="37"/>
      <c r="ATF30" s="37"/>
      <c r="ATG30" s="37"/>
      <c r="ATH30" s="37"/>
      <c r="ATI30" s="37"/>
      <c r="ATJ30" s="37"/>
      <c r="ATK30" s="37"/>
      <c r="ATL30" s="37"/>
      <c r="ATM30" s="37"/>
      <c r="ATN30" s="37"/>
      <c r="ATO30" s="37"/>
      <c r="ATP30" s="37"/>
      <c r="ATQ30" s="37"/>
      <c r="ATR30" s="37"/>
      <c r="ATS30" s="37"/>
      <c r="ATT30" s="37"/>
      <c r="ATU30" s="37"/>
      <c r="ATV30" s="37"/>
      <c r="ATW30" s="37"/>
      <c r="ATX30" s="37"/>
      <c r="ATY30" s="37"/>
      <c r="ATZ30" s="37"/>
      <c r="AUA30" s="37"/>
      <c r="AUB30" s="37"/>
      <c r="AUC30" s="37"/>
      <c r="AUD30" s="37"/>
      <c r="AUE30" s="37"/>
      <c r="AUF30" s="37"/>
      <c r="AUG30" s="37"/>
      <c r="AUH30" s="37"/>
      <c r="AUI30" s="37"/>
      <c r="AUJ30" s="37"/>
      <c r="AUK30" s="37"/>
      <c r="AUL30" s="37"/>
      <c r="AUM30" s="37"/>
      <c r="AUN30" s="37"/>
      <c r="AUO30" s="37"/>
      <c r="AUP30" s="37"/>
      <c r="AUQ30" s="37"/>
      <c r="AUR30" s="37"/>
      <c r="AUS30" s="37"/>
      <c r="AUT30" s="37"/>
      <c r="AUU30" s="37"/>
      <c r="AUV30" s="37"/>
      <c r="AUW30" s="37"/>
      <c r="AUX30" s="37"/>
      <c r="AUY30" s="37"/>
      <c r="AUZ30" s="37"/>
      <c r="AVA30" s="37"/>
      <c r="AVB30" s="37"/>
      <c r="AVC30" s="37"/>
      <c r="AVD30" s="37"/>
      <c r="AVE30" s="37"/>
      <c r="AVF30" s="37"/>
      <c r="AVG30" s="37"/>
      <c r="AVH30" s="37"/>
      <c r="AVI30" s="37"/>
      <c r="AVJ30" s="37"/>
      <c r="AVK30" s="37"/>
      <c r="AVL30" s="37"/>
      <c r="AVM30" s="37"/>
      <c r="AVN30" s="37"/>
      <c r="AVO30" s="37"/>
      <c r="AVP30" s="37"/>
      <c r="AVQ30" s="37"/>
      <c r="AVR30" s="37"/>
      <c r="AVS30" s="37"/>
      <c r="AVT30" s="37"/>
      <c r="AVU30" s="37"/>
      <c r="AVV30" s="37"/>
      <c r="AVW30" s="37"/>
      <c r="AVX30" s="37"/>
      <c r="AVY30" s="37"/>
      <c r="AVZ30" s="37"/>
      <c r="AWA30" s="37"/>
      <c r="AWB30" s="37"/>
      <c r="AWC30" s="37"/>
      <c r="AWD30" s="37"/>
      <c r="AWE30" s="37"/>
      <c r="AWF30" s="37"/>
      <c r="AWG30" s="37"/>
      <c r="AWH30" s="37"/>
      <c r="AWI30" s="37"/>
      <c r="AWJ30" s="37"/>
      <c r="AWK30" s="37"/>
      <c r="AWL30" s="37"/>
      <c r="AWM30" s="37"/>
      <c r="AWN30" s="37"/>
      <c r="AWO30" s="37"/>
      <c r="AWP30" s="37"/>
      <c r="AWQ30" s="37"/>
      <c r="AWR30" s="37"/>
      <c r="AWS30" s="37"/>
      <c r="AWT30" s="37"/>
      <c r="AWU30" s="37"/>
      <c r="AWV30" s="37"/>
      <c r="AWW30" s="37"/>
      <c r="AWX30" s="37"/>
      <c r="AWY30" s="37"/>
      <c r="AWZ30" s="37"/>
      <c r="AXA30" s="37"/>
      <c r="AXB30" s="37"/>
      <c r="AXC30" s="37"/>
      <c r="AXD30" s="37"/>
      <c r="AXE30" s="37"/>
      <c r="AXF30" s="37"/>
      <c r="AXG30" s="37"/>
      <c r="AXH30" s="37"/>
      <c r="AXI30" s="37"/>
      <c r="AXJ30" s="37"/>
      <c r="AXK30" s="37"/>
      <c r="AXL30" s="37"/>
      <c r="AXM30" s="37"/>
      <c r="AXN30" s="37"/>
      <c r="AXO30" s="37"/>
      <c r="AXP30" s="37"/>
      <c r="AXQ30" s="37"/>
      <c r="AXR30" s="37"/>
      <c r="AXS30" s="37"/>
      <c r="AXT30" s="37"/>
      <c r="AXU30" s="37"/>
      <c r="AXV30" s="37"/>
      <c r="AXW30" s="37"/>
      <c r="AXX30" s="37"/>
      <c r="AXY30" s="37"/>
      <c r="AXZ30" s="37"/>
      <c r="AYA30" s="37"/>
      <c r="AYB30" s="37"/>
      <c r="AYC30" s="37"/>
      <c r="AYD30" s="37"/>
      <c r="AYE30" s="37"/>
      <c r="AYF30" s="37"/>
      <c r="AYG30" s="37"/>
      <c r="AYH30" s="37"/>
      <c r="AYI30" s="37"/>
      <c r="AYJ30" s="37"/>
      <c r="AYK30" s="37"/>
      <c r="AYL30" s="37"/>
      <c r="AYM30" s="37"/>
      <c r="AYN30" s="37"/>
      <c r="AYO30" s="37"/>
      <c r="AYP30" s="37"/>
      <c r="AYQ30" s="37"/>
      <c r="AYR30" s="37"/>
      <c r="AYS30" s="37"/>
      <c r="AYT30" s="37"/>
      <c r="AYU30" s="37"/>
      <c r="AYV30" s="37"/>
      <c r="AYW30" s="37"/>
      <c r="AYX30" s="37"/>
      <c r="AYY30" s="37"/>
      <c r="AYZ30" s="37"/>
      <c r="AZA30" s="37"/>
      <c r="AZB30" s="37"/>
      <c r="AZC30" s="37"/>
      <c r="AZD30" s="37"/>
      <c r="AZE30" s="37"/>
      <c r="AZF30" s="37"/>
      <c r="AZG30" s="37"/>
      <c r="AZH30" s="37"/>
      <c r="AZI30" s="37"/>
      <c r="AZJ30" s="37"/>
      <c r="AZK30" s="37"/>
      <c r="AZL30" s="37"/>
      <c r="AZM30" s="37"/>
      <c r="AZN30" s="37"/>
      <c r="AZO30" s="37"/>
      <c r="AZP30" s="37"/>
      <c r="AZQ30" s="37"/>
      <c r="AZR30" s="37"/>
      <c r="AZS30" s="37"/>
      <c r="AZT30" s="37"/>
      <c r="AZU30" s="37"/>
      <c r="AZV30" s="37"/>
      <c r="AZW30" s="37"/>
      <c r="AZX30" s="37"/>
      <c r="AZY30" s="37"/>
      <c r="AZZ30" s="37"/>
      <c r="BAA30" s="37"/>
      <c r="BAB30" s="37"/>
      <c r="BAC30" s="37"/>
      <c r="BAD30" s="37"/>
      <c r="BAE30" s="37"/>
      <c r="BAF30" s="37"/>
      <c r="BAG30" s="37"/>
      <c r="BAH30" s="37"/>
      <c r="BAI30" s="37"/>
      <c r="BAJ30" s="37"/>
      <c r="BAK30" s="37"/>
      <c r="BAL30" s="37"/>
      <c r="BAM30" s="37"/>
      <c r="BAN30" s="37"/>
      <c r="BAO30" s="37"/>
      <c r="BAP30" s="37"/>
      <c r="BAQ30" s="37"/>
      <c r="BAR30" s="37"/>
      <c r="BAS30" s="37"/>
      <c r="BAT30" s="37"/>
      <c r="BAU30" s="37"/>
      <c r="BAV30" s="37"/>
      <c r="BAW30" s="37"/>
      <c r="BAX30" s="37"/>
      <c r="BAY30" s="37"/>
      <c r="BAZ30" s="37"/>
      <c r="BBA30" s="37"/>
      <c r="BBB30" s="37"/>
      <c r="BBC30" s="37"/>
      <c r="BBD30" s="37"/>
      <c r="BBE30" s="37"/>
      <c r="BBF30" s="37"/>
      <c r="BBG30" s="37"/>
      <c r="BBH30" s="37"/>
      <c r="BBI30" s="37"/>
      <c r="BBJ30" s="37"/>
      <c r="BBK30" s="37"/>
      <c r="BBL30" s="37"/>
      <c r="BBM30" s="37"/>
      <c r="BBN30" s="37"/>
      <c r="BBO30" s="37"/>
      <c r="BBP30" s="37"/>
      <c r="BBQ30" s="37"/>
      <c r="BBR30" s="37"/>
      <c r="BBS30" s="37"/>
      <c r="BBT30" s="37"/>
      <c r="BBU30" s="37"/>
      <c r="BBV30" s="37"/>
      <c r="BBW30" s="37"/>
      <c r="BBX30" s="37"/>
      <c r="BBY30" s="37"/>
      <c r="BBZ30" s="37"/>
      <c r="BCA30" s="37"/>
      <c r="BCB30" s="37"/>
      <c r="BCC30" s="37"/>
      <c r="BCD30" s="37"/>
      <c r="BCE30" s="37"/>
      <c r="BCF30" s="37"/>
      <c r="BCG30" s="37"/>
      <c r="BCH30" s="37"/>
      <c r="BCI30" s="37"/>
      <c r="BCJ30" s="37"/>
      <c r="BCK30" s="37"/>
      <c r="BCL30" s="37"/>
      <c r="BCM30" s="37"/>
      <c r="BCN30" s="37"/>
      <c r="BCO30" s="37"/>
      <c r="BCP30" s="37"/>
      <c r="BCQ30" s="37"/>
      <c r="BCR30" s="37"/>
      <c r="BCS30" s="37"/>
      <c r="BCT30" s="37"/>
      <c r="BCU30" s="37"/>
      <c r="BCV30" s="37"/>
      <c r="BCW30" s="37"/>
      <c r="BCX30" s="37"/>
      <c r="BCY30" s="37"/>
      <c r="BCZ30" s="37"/>
      <c r="BDA30" s="37"/>
      <c r="BDB30" s="37"/>
      <c r="BDC30" s="37"/>
      <c r="BDD30" s="37"/>
      <c r="BDE30" s="37"/>
      <c r="BDF30" s="37"/>
      <c r="BDG30" s="37"/>
      <c r="BDH30" s="37"/>
      <c r="BDI30" s="37"/>
      <c r="BDJ30" s="37"/>
      <c r="BDK30" s="37"/>
      <c r="BDL30" s="37"/>
      <c r="BDM30" s="37"/>
      <c r="BDN30" s="37"/>
      <c r="BDO30" s="37"/>
      <c r="BDP30" s="37"/>
      <c r="BDQ30" s="37"/>
      <c r="BDR30" s="37"/>
      <c r="BDS30" s="37"/>
      <c r="BDT30" s="37"/>
      <c r="BDU30" s="37"/>
      <c r="BDV30" s="37"/>
      <c r="BDW30" s="37"/>
      <c r="BDX30" s="37"/>
      <c r="BDY30" s="37"/>
      <c r="BDZ30" s="37"/>
      <c r="BEA30" s="37"/>
      <c r="BEB30" s="37"/>
      <c r="BEC30" s="37"/>
      <c r="BED30" s="37"/>
      <c r="BEE30" s="37"/>
      <c r="BEF30" s="37"/>
      <c r="BEG30" s="37"/>
      <c r="BEH30" s="37"/>
      <c r="BEI30" s="37"/>
      <c r="BEJ30" s="37"/>
      <c r="BEK30" s="37"/>
      <c r="BEL30" s="37"/>
      <c r="BEM30" s="37"/>
      <c r="BEN30" s="37"/>
      <c r="BEO30" s="37"/>
      <c r="BEP30" s="37"/>
      <c r="BEQ30" s="37"/>
      <c r="BER30" s="37"/>
      <c r="BES30" s="37"/>
      <c r="BET30" s="37"/>
      <c r="BEU30" s="37"/>
      <c r="BEV30" s="37"/>
      <c r="BEW30" s="37"/>
      <c r="BEX30" s="37"/>
      <c r="BEY30" s="37"/>
      <c r="BEZ30" s="37"/>
      <c r="BFA30" s="37"/>
      <c r="BFB30" s="37"/>
      <c r="BFC30" s="37"/>
      <c r="BFD30" s="37"/>
      <c r="BFE30" s="37"/>
      <c r="BFF30" s="37"/>
      <c r="BFG30" s="37"/>
      <c r="BFH30" s="37"/>
      <c r="BFI30" s="37"/>
      <c r="BFJ30" s="37"/>
      <c r="BFK30" s="37"/>
      <c r="BFL30" s="37"/>
      <c r="BFM30" s="37"/>
      <c r="BFN30" s="37"/>
      <c r="BFO30" s="37"/>
      <c r="BFP30" s="37"/>
      <c r="BFQ30" s="37"/>
      <c r="BFR30" s="37"/>
      <c r="BFS30" s="37"/>
      <c r="BFT30" s="37"/>
      <c r="BFU30" s="37"/>
      <c r="BFV30" s="37"/>
      <c r="BFW30" s="37"/>
      <c r="BFX30" s="37"/>
      <c r="BFY30" s="37"/>
      <c r="BFZ30" s="37"/>
      <c r="BGA30" s="37"/>
      <c r="BGB30" s="37"/>
      <c r="BGC30" s="37"/>
      <c r="BGD30" s="37"/>
      <c r="BGE30" s="37"/>
      <c r="BGF30" s="37"/>
      <c r="BGG30" s="37"/>
      <c r="BGH30" s="37"/>
      <c r="BGI30" s="37"/>
      <c r="BGJ30" s="37"/>
      <c r="BGK30" s="37"/>
      <c r="BGL30" s="37"/>
      <c r="BGM30" s="37"/>
      <c r="BGN30" s="37"/>
      <c r="BGO30" s="37"/>
      <c r="BGP30" s="37"/>
      <c r="BGQ30" s="37"/>
      <c r="BGR30" s="37"/>
      <c r="BGS30" s="37"/>
      <c r="BGT30" s="37"/>
      <c r="BGU30" s="37"/>
      <c r="BGV30" s="37"/>
      <c r="BGW30" s="37"/>
      <c r="BGX30" s="37"/>
      <c r="BGY30" s="37"/>
      <c r="BGZ30" s="37"/>
      <c r="BHA30" s="37"/>
      <c r="BHB30" s="37"/>
      <c r="BHC30" s="37"/>
      <c r="BHD30" s="37"/>
      <c r="BHE30" s="37"/>
      <c r="BHF30" s="37"/>
      <c r="BHG30" s="37"/>
      <c r="BHH30" s="37"/>
      <c r="BHI30" s="37"/>
      <c r="BHJ30" s="37"/>
      <c r="BHK30" s="37"/>
      <c r="BHL30" s="37"/>
      <c r="BHM30" s="37"/>
      <c r="BHN30" s="37"/>
      <c r="BHO30" s="37"/>
      <c r="BHP30" s="37"/>
      <c r="BHQ30" s="37"/>
      <c r="BHR30" s="37"/>
      <c r="BHS30" s="37"/>
      <c r="BHT30" s="37"/>
      <c r="BHU30" s="37"/>
      <c r="BHV30" s="37"/>
      <c r="BHW30" s="37"/>
      <c r="BHX30" s="37"/>
      <c r="BHY30" s="37"/>
      <c r="BHZ30" s="37"/>
      <c r="BIA30" s="37"/>
      <c r="BIB30" s="37"/>
      <c r="BIC30" s="37"/>
      <c r="BID30" s="37"/>
      <c r="BIE30" s="37"/>
      <c r="BIF30" s="37"/>
      <c r="BIG30" s="37"/>
      <c r="BIH30" s="37"/>
      <c r="BII30" s="37"/>
      <c r="BIJ30" s="37"/>
      <c r="BIK30" s="37"/>
      <c r="BIL30" s="37"/>
      <c r="BIM30" s="37"/>
      <c r="BIN30" s="37"/>
      <c r="BIO30" s="37"/>
      <c r="BIP30" s="37"/>
      <c r="BIQ30" s="37"/>
      <c r="BIR30" s="37"/>
      <c r="BIS30" s="37"/>
      <c r="BIT30" s="37"/>
      <c r="BIU30" s="37"/>
      <c r="BIV30" s="37"/>
      <c r="BIW30" s="37"/>
      <c r="BIX30" s="37"/>
      <c r="BIY30" s="37"/>
      <c r="BIZ30" s="37"/>
      <c r="BJA30" s="37"/>
      <c r="BJB30" s="37"/>
      <c r="BJC30" s="37"/>
      <c r="BJD30" s="37"/>
      <c r="BJE30" s="37"/>
      <c r="BJF30" s="37"/>
      <c r="BJG30" s="37"/>
      <c r="BJH30" s="37"/>
      <c r="BJI30" s="37"/>
      <c r="BJJ30" s="37"/>
      <c r="BJK30" s="37"/>
      <c r="BJL30" s="37"/>
      <c r="BJM30" s="37"/>
      <c r="BJN30" s="37"/>
      <c r="BJO30" s="37"/>
      <c r="BJP30" s="37"/>
      <c r="BJQ30" s="37"/>
      <c r="BJR30" s="37"/>
      <c r="BJS30" s="37"/>
      <c r="BJT30" s="37"/>
      <c r="BJU30" s="37"/>
      <c r="BJV30" s="37"/>
      <c r="BJW30" s="37"/>
      <c r="BJX30" s="37"/>
      <c r="BJY30" s="37"/>
      <c r="BJZ30" s="37"/>
      <c r="BKA30" s="37"/>
      <c r="BKB30" s="37"/>
      <c r="BKC30" s="37"/>
      <c r="BKD30" s="37"/>
      <c r="BKE30" s="37"/>
      <c r="BKF30" s="37"/>
      <c r="BKG30" s="37"/>
      <c r="BKH30" s="37"/>
      <c r="BKI30" s="37"/>
      <c r="BKJ30" s="37"/>
      <c r="BKK30" s="37"/>
      <c r="BKL30" s="37"/>
      <c r="BKM30" s="37"/>
      <c r="BKN30" s="37"/>
      <c r="BKO30" s="37"/>
      <c r="BKP30" s="37"/>
      <c r="BKQ30" s="37"/>
      <c r="BKR30" s="37"/>
      <c r="BKS30" s="37"/>
      <c r="BKT30" s="37"/>
      <c r="BKU30" s="37"/>
      <c r="BKV30" s="37"/>
      <c r="BKW30" s="37"/>
      <c r="BKX30" s="37"/>
      <c r="BKY30" s="37"/>
      <c r="BKZ30" s="37"/>
      <c r="BLA30" s="37"/>
      <c r="BLB30" s="37"/>
      <c r="BLC30" s="37"/>
      <c r="BLD30" s="37"/>
      <c r="BLE30" s="37"/>
      <c r="BLF30" s="37"/>
      <c r="BLG30" s="37"/>
      <c r="BLH30" s="37"/>
      <c r="BLI30" s="37"/>
      <c r="BLJ30" s="37"/>
      <c r="BLK30" s="37"/>
      <c r="BLL30" s="37"/>
      <c r="BLM30" s="37"/>
      <c r="BLN30" s="37"/>
      <c r="BLO30" s="37"/>
      <c r="BLP30" s="37"/>
      <c r="BLQ30" s="37"/>
      <c r="BLR30" s="37"/>
      <c r="BLS30" s="37"/>
      <c r="BLT30" s="37"/>
      <c r="BLU30" s="37"/>
      <c r="BLV30" s="37"/>
      <c r="BLW30" s="37"/>
      <c r="BLX30" s="37"/>
      <c r="BLY30" s="37"/>
      <c r="BLZ30" s="37"/>
      <c r="BMA30" s="37"/>
      <c r="BMB30" s="37"/>
      <c r="BMC30" s="37"/>
      <c r="BMD30" s="37"/>
      <c r="BME30" s="37"/>
      <c r="BMF30" s="37"/>
      <c r="BMG30" s="37"/>
      <c r="BMH30" s="37"/>
      <c r="BMI30" s="37"/>
      <c r="BMJ30" s="37"/>
      <c r="BMK30" s="37"/>
      <c r="BML30" s="37"/>
      <c r="BMM30" s="37"/>
      <c r="BMN30" s="37"/>
      <c r="BMO30" s="37"/>
      <c r="BMP30" s="37"/>
      <c r="BMQ30" s="37"/>
      <c r="BMR30" s="37"/>
      <c r="BMS30" s="37"/>
      <c r="BMT30" s="37"/>
      <c r="BMU30" s="37"/>
      <c r="BMV30" s="37"/>
      <c r="BMW30" s="37"/>
      <c r="BMX30" s="37"/>
      <c r="BMY30" s="37"/>
      <c r="BMZ30" s="37"/>
      <c r="BNA30" s="37"/>
      <c r="BNB30" s="37"/>
      <c r="BNC30" s="37"/>
      <c r="BND30" s="37"/>
      <c r="BNE30" s="37"/>
      <c r="BNF30" s="37"/>
      <c r="BNG30" s="37"/>
      <c r="BNH30" s="37"/>
      <c r="BNI30" s="37"/>
      <c r="BNJ30" s="37"/>
      <c r="BNK30" s="37"/>
      <c r="BNL30" s="37"/>
      <c r="BNM30" s="37"/>
      <c r="BNN30" s="37"/>
      <c r="BNO30" s="37"/>
      <c r="BNP30" s="37"/>
      <c r="BNQ30" s="37"/>
      <c r="BNR30" s="37"/>
      <c r="BNS30" s="37"/>
      <c r="BNT30" s="37"/>
      <c r="BNU30" s="37"/>
      <c r="BNV30" s="37"/>
      <c r="BNW30" s="37"/>
      <c r="BNX30" s="37"/>
      <c r="BNY30" s="37"/>
      <c r="BNZ30" s="37"/>
      <c r="BOA30" s="37"/>
      <c r="BOB30" s="37"/>
      <c r="BOC30" s="37"/>
      <c r="BOD30" s="37"/>
      <c r="BOE30" s="37"/>
      <c r="BOF30" s="37"/>
      <c r="BOG30" s="37"/>
      <c r="BOH30" s="37"/>
      <c r="BOI30" s="37"/>
      <c r="BOJ30" s="37"/>
      <c r="BOK30" s="37"/>
      <c r="BOL30" s="37"/>
      <c r="BOM30" s="37"/>
      <c r="BON30" s="37"/>
      <c r="BOO30" s="37"/>
      <c r="BOP30" s="37"/>
      <c r="BOQ30" s="37"/>
      <c r="BOR30" s="37"/>
      <c r="BOS30" s="37"/>
      <c r="BOT30" s="37"/>
      <c r="BOU30" s="37"/>
      <c r="BOV30" s="37"/>
      <c r="BOW30" s="37"/>
      <c r="BOX30" s="37"/>
      <c r="BOY30" s="37"/>
      <c r="BOZ30" s="37"/>
      <c r="BPA30" s="37"/>
      <c r="BPB30" s="37"/>
      <c r="BPC30" s="37"/>
      <c r="BPD30" s="37"/>
      <c r="BPE30" s="37"/>
      <c r="BPF30" s="37"/>
      <c r="BPG30" s="37"/>
      <c r="BPH30" s="37"/>
      <c r="BPI30" s="37"/>
      <c r="BPJ30" s="37"/>
      <c r="BPK30" s="37"/>
      <c r="BPL30" s="37"/>
      <c r="BPM30" s="37"/>
      <c r="BPN30" s="37"/>
      <c r="BPO30" s="37"/>
      <c r="BPP30" s="37"/>
      <c r="BPQ30" s="37"/>
      <c r="BPR30" s="37"/>
      <c r="BPS30" s="37"/>
      <c r="BPT30" s="37"/>
      <c r="BPU30" s="37"/>
      <c r="BPV30" s="37"/>
      <c r="BPW30" s="37"/>
      <c r="BPX30" s="37"/>
      <c r="BPY30" s="37"/>
      <c r="BPZ30" s="37"/>
      <c r="BQA30" s="37"/>
      <c r="BQB30" s="37"/>
      <c r="BQC30" s="37"/>
      <c r="BQD30" s="37"/>
      <c r="BQE30" s="37"/>
      <c r="BQF30" s="37"/>
      <c r="BQG30" s="37"/>
      <c r="BQH30" s="37"/>
      <c r="BQI30" s="37"/>
      <c r="BQJ30" s="37"/>
      <c r="BQK30" s="37"/>
      <c r="BQL30" s="37"/>
      <c r="BQM30" s="37"/>
      <c r="BQN30" s="37"/>
      <c r="BQO30" s="37"/>
      <c r="BQP30" s="37"/>
      <c r="BQQ30" s="37"/>
      <c r="BQR30" s="37"/>
      <c r="BQS30" s="37"/>
      <c r="BQT30" s="37"/>
      <c r="BQU30" s="37"/>
      <c r="BQV30" s="37"/>
      <c r="BQW30" s="37"/>
      <c r="BQX30" s="37"/>
      <c r="BQY30" s="37"/>
      <c r="BQZ30" s="37"/>
      <c r="BRA30" s="37"/>
      <c r="BRB30" s="37"/>
      <c r="BRC30" s="37"/>
      <c r="BRD30" s="37"/>
      <c r="BRE30" s="37"/>
      <c r="BRF30" s="37"/>
      <c r="BRG30" s="37"/>
      <c r="BRH30" s="37"/>
      <c r="BRI30" s="37"/>
      <c r="BRJ30" s="37"/>
      <c r="BRK30" s="37"/>
      <c r="BRL30" s="37"/>
      <c r="BRM30" s="37"/>
      <c r="BRN30" s="37"/>
      <c r="BRO30" s="37"/>
      <c r="BRP30" s="37"/>
      <c r="BRQ30" s="37"/>
      <c r="BRR30" s="37"/>
      <c r="BRS30" s="37"/>
      <c r="BRT30" s="37"/>
      <c r="BRU30" s="37"/>
      <c r="BRV30" s="37"/>
      <c r="BRW30" s="37"/>
      <c r="BRX30" s="37"/>
      <c r="BRY30" s="37"/>
      <c r="BRZ30" s="37"/>
      <c r="BSA30" s="37"/>
      <c r="BSB30" s="37"/>
      <c r="BSC30" s="37"/>
      <c r="BSD30" s="37"/>
      <c r="BSE30" s="37"/>
      <c r="BSF30" s="37"/>
      <c r="BSG30" s="37"/>
      <c r="BSH30" s="37"/>
      <c r="BSI30" s="37"/>
      <c r="BSJ30" s="37"/>
      <c r="BSK30" s="37"/>
      <c r="BSL30" s="37"/>
      <c r="BSM30" s="37"/>
      <c r="BSN30" s="37"/>
      <c r="BSO30" s="37"/>
      <c r="BSP30" s="37"/>
      <c r="BSQ30" s="37"/>
      <c r="BSR30" s="37"/>
      <c r="BSS30" s="37"/>
      <c r="BST30" s="37"/>
      <c r="BSU30" s="37"/>
      <c r="BSV30" s="37"/>
      <c r="BSW30" s="37"/>
      <c r="BSX30" s="37"/>
      <c r="BSY30" s="37"/>
      <c r="BSZ30" s="37"/>
      <c r="BTA30" s="37"/>
      <c r="BTB30" s="37"/>
      <c r="BTC30" s="37"/>
      <c r="BTD30" s="37"/>
      <c r="BTE30" s="37"/>
      <c r="BTF30" s="37"/>
      <c r="BTG30" s="37"/>
      <c r="BTH30" s="37"/>
      <c r="BTI30" s="37"/>
      <c r="BTJ30" s="37"/>
      <c r="BTK30" s="37"/>
      <c r="BTL30" s="37"/>
      <c r="BTM30" s="37"/>
      <c r="BTN30" s="37"/>
      <c r="BTO30" s="37"/>
      <c r="BTP30" s="37"/>
      <c r="BTQ30" s="37"/>
      <c r="BTR30" s="37"/>
      <c r="BTS30" s="37"/>
      <c r="BTT30" s="37"/>
      <c r="BTU30" s="37"/>
      <c r="BTV30" s="37"/>
      <c r="BTW30" s="37"/>
      <c r="BTX30" s="37"/>
      <c r="BTY30" s="37"/>
      <c r="BTZ30" s="37"/>
      <c r="BUA30" s="37"/>
      <c r="BUB30" s="37"/>
      <c r="BUC30" s="37"/>
      <c r="BUD30" s="37"/>
      <c r="BUE30" s="37"/>
      <c r="BUF30" s="37"/>
      <c r="BUG30" s="37"/>
      <c r="BUH30" s="37"/>
      <c r="BUI30" s="37"/>
      <c r="BUJ30" s="37"/>
      <c r="BUK30" s="37"/>
      <c r="BUL30" s="37"/>
      <c r="BUM30" s="37"/>
      <c r="BUN30" s="37"/>
      <c r="BUO30" s="37"/>
      <c r="BUP30" s="37"/>
      <c r="BUQ30" s="37"/>
      <c r="BUR30" s="37"/>
      <c r="BUS30" s="37"/>
      <c r="BUT30" s="37"/>
      <c r="BUU30" s="37"/>
      <c r="BUV30" s="37"/>
      <c r="BUW30" s="37"/>
      <c r="BUX30" s="37"/>
      <c r="BUY30" s="37"/>
      <c r="BUZ30" s="37"/>
      <c r="BVA30" s="37"/>
      <c r="BVB30" s="37"/>
      <c r="BVC30" s="37"/>
      <c r="BVD30" s="37"/>
      <c r="BVE30" s="37"/>
      <c r="BVF30" s="37"/>
      <c r="BVG30" s="37"/>
      <c r="BVH30" s="37"/>
      <c r="BVI30" s="37"/>
      <c r="BVJ30" s="37"/>
      <c r="BVK30" s="37"/>
      <c r="BVL30" s="37"/>
      <c r="BVM30" s="37"/>
      <c r="BVN30" s="37"/>
      <c r="BVO30" s="37"/>
      <c r="BVP30" s="37"/>
      <c r="BVQ30" s="37"/>
      <c r="BVR30" s="37"/>
      <c r="BVS30" s="37"/>
      <c r="BVT30" s="37"/>
      <c r="BVU30" s="37"/>
      <c r="BVV30" s="37"/>
      <c r="BVW30" s="37"/>
      <c r="BVX30" s="37"/>
      <c r="BVY30" s="37"/>
      <c r="BVZ30" s="37"/>
      <c r="BWA30" s="37"/>
      <c r="BWB30" s="37"/>
      <c r="BWC30" s="37"/>
      <c r="BWD30" s="37"/>
      <c r="BWE30" s="37"/>
      <c r="BWF30" s="37"/>
      <c r="BWG30" s="37"/>
      <c r="BWH30" s="37"/>
      <c r="BWI30" s="37"/>
      <c r="BWJ30" s="37"/>
      <c r="BWK30" s="37"/>
      <c r="BWL30" s="37"/>
      <c r="BWM30" s="37"/>
      <c r="BWN30" s="37"/>
      <c r="BWO30" s="37"/>
      <c r="BWP30" s="37"/>
      <c r="BWQ30" s="37"/>
      <c r="BWR30" s="37"/>
      <c r="BWS30" s="37"/>
      <c r="BWT30" s="37"/>
      <c r="BWU30" s="37"/>
      <c r="BWV30" s="37"/>
      <c r="BWW30" s="37"/>
      <c r="BWX30" s="37"/>
      <c r="BWY30" s="37"/>
      <c r="BWZ30" s="37"/>
      <c r="BXA30" s="37"/>
      <c r="BXB30" s="37"/>
      <c r="BXC30" s="37"/>
      <c r="BXD30" s="37"/>
      <c r="BXE30" s="37"/>
      <c r="BXF30" s="37"/>
      <c r="BXG30" s="37"/>
      <c r="BXH30" s="37"/>
      <c r="BXI30" s="37"/>
      <c r="BXJ30" s="37"/>
      <c r="BXK30" s="37"/>
      <c r="BXL30" s="37"/>
      <c r="BXM30" s="37"/>
      <c r="BXN30" s="37"/>
      <c r="BXO30" s="37"/>
      <c r="BXP30" s="37"/>
      <c r="BXQ30" s="37"/>
      <c r="BXR30" s="37"/>
      <c r="BXS30" s="37"/>
      <c r="BXT30" s="37"/>
      <c r="BXU30" s="37"/>
      <c r="BXV30" s="37"/>
      <c r="BXW30" s="37"/>
      <c r="BXX30" s="37"/>
      <c r="BXY30" s="37"/>
      <c r="BXZ30" s="37"/>
      <c r="BYA30" s="37"/>
      <c r="BYB30" s="37"/>
      <c r="BYC30" s="37"/>
      <c r="BYD30" s="37"/>
      <c r="BYE30" s="37"/>
      <c r="BYF30" s="37"/>
      <c r="BYG30" s="37"/>
      <c r="BYH30" s="37"/>
      <c r="BYI30" s="37"/>
      <c r="BYJ30" s="37"/>
      <c r="BYK30" s="37"/>
      <c r="BYL30" s="37"/>
      <c r="BYM30" s="37"/>
      <c r="BYN30" s="37"/>
      <c r="BYO30" s="37"/>
      <c r="BYP30" s="37"/>
      <c r="BYQ30" s="37"/>
      <c r="BYR30" s="37"/>
      <c r="BYS30" s="37"/>
      <c r="BYT30" s="37"/>
      <c r="BYU30" s="37"/>
      <c r="BYV30" s="37"/>
      <c r="BYW30" s="37"/>
      <c r="BYX30" s="37"/>
      <c r="BYY30" s="37"/>
      <c r="BYZ30" s="37"/>
      <c r="BZA30" s="37"/>
      <c r="BZB30" s="37"/>
      <c r="BZC30" s="37"/>
      <c r="BZD30" s="37"/>
      <c r="BZE30" s="37"/>
      <c r="BZF30" s="37"/>
      <c r="BZG30" s="37"/>
      <c r="BZH30" s="37"/>
      <c r="BZI30" s="37"/>
      <c r="BZJ30" s="37"/>
      <c r="BZK30" s="37"/>
      <c r="BZL30" s="37"/>
      <c r="BZM30" s="37"/>
      <c r="BZN30" s="37"/>
      <c r="BZO30" s="37"/>
      <c r="BZP30" s="37"/>
      <c r="BZQ30" s="37"/>
      <c r="BZR30" s="37"/>
      <c r="BZS30" s="37"/>
      <c r="BZT30" s="37"/>
      <c r="BZU30" s="37"/>
      <c r="BZV30" s="37"/>
      <c r="BZW30" s="37"/>
      <c r="BZX30" s="37"/>
      <c r="BZY30" s="37"/>
      <c r="BZZ30" s="37"/>
      <c r="CAA30" s="37"/>
      <c r="CAB30" s="37"/>
      <c r="CAC30" s="37"/>
      <c r="CAD30" s="37"/>
      <c r="CAE30" s="37"/>
      <c r="CAF30" s="37"/>
      <c r="CAG30" s="37"/>
      <c r="CAH30" s="37"/>
      <c r="CAI30" s="37"/>
      <c r="CAJ30" s="37"/>
      <c r="CAK30" s="37"/>
      <c r="CAL30" s="37"/>
      <c r="CAM30" s="37"/>
      <c r="CAN30" s="37"/>
      <c r="CAO30" s="37"/>
      <c r="CAP30" s="37"/>
      <c r="CAQ30" s="37"/>
      <c r="CAR30" s="37"/>
      <c r="CAS30" s="37"/>
      <c r="CAT30" s="37"/>
      <c r="CAU30" s="37"/>
      <c r="CAV30" s="37"/>
      <c r="CAW30" s="37"/>
      <c r="CAX30" s="37"/>
      <c r="CAY30" s="37"/>
      <c r="CAZ30" s="37"/>
      <c r="CBA30" s="37"/>
      <c r="CBB30" s="37"/>
      <c r="CBC30" s="37"/>
      <c r="CBD30" s="37"/>
      <c r="CBE30" s="37"/>
      <c r="CBF30" s="37"/>
      <c r="CBG30" s="37"/>
      <c r="CBH30" s="37"/>
      <c r="CBI30" s="37"/>
      <c r="CBJ30" s="37"/>
      <c r="CBK30" s="37"/>
      <c r="CBL30" s="37"/>
      <c r="CBM30" s="37"/>
      <c r="CBN30" s="37"/>
      <c r="CBO30" s="37"/>
      <c r="CBP30" s="37"/>
      <c r="CBQ30" s="37"/>
      <c r="CBR30" s="37"/>
      <c r="CBS30" s="37"/>
      <c r="CBT30" s="37"/>
      <c r="CBU30" s="37"/>
      <c r="CBV30" s="37"/>
      <c r="CBW30" s="37"/>
      <c r="CBX30" s="37"/>
      <c r="CBY30" s="37"/>
      <c r="CBZ30" s="37"/>
      <c r="CCA30" s="37"/>
      <c r="CCB30" s="37"/>
      <c r="CCC30" s="37"/>
      <c r="CCD30" s="37"/>
      <c r="CCE30" s="37"/>
      <c r="CCF30" s="37"/>
      <c r="CCG30" s="37"/>
      <c r="CCH30" s="37"/>
      <c r="CCI30" s="37"/>
      <c r="CCJ30" s="37"/>
      <c r="CCK30" s="37"/>
      <c r="CCL30" s="37"/>
      <c r="CCM30" s="37"/>
      <c r="CCN30" s="37"/>
      <c r="CCO30" s="37"/>
      <c r="CCP30" s="37"/>
      <c r="CCQ30" s="37"/>
      <c r="CCR30" s="37"/>
      <c r="CCS30" s="37"/>
      <c r="CCT30" s="37"/>
      <c r="CCU30" s="37"/>
      <c r="CCV30" s="37"/>
      <c r="CCW30" s="37"/>
      <c r="CCX30" s="37"/>
      <c r="CCY30" s="37"/>
      <c r="CCZ30" s="37"/>
      <c r="CDA30" s="37"/>
      <c r="CDB30" s="37"/>
      <c r="CDC30" s="37"/>
      <c r="CDD30" s="37"/>
      <c r="CDE30" s="37"/>
      <c r="CDF30" s="37"/>
      <c r="CDG30" s="37"/>
      <c r="CDH30" s="37"/>
      <c r="CDI30" s="37"/>
      <c r="CDJ30" s="37"/>
      <c r="CDK30" s="37"/>
      <c r="CDL30" s="37"/>
      <c r="CDM30" s="37"/>
      <c r="CDN30" s="37"/>
      <c r="CDO30" s="37"/>
      <c r="CDP30" s="37"/>
      <c r="CDQ30" s="37"/>
      <c r="CDR30" s="37"/>
      <c r="CDS30" s="37"/>
      <c r="CDT30" s="37"/>
      <c r="CDU30" s="37"/>
      <c r="CDV30" s="37"/>
      <c r="CDW30" s="37"/>
      <c r="CDX30" s="37"/>
      <c r="CDY30" s="37"/>
      <c r="CDZ30" s="37"/>
      <c r="CEA30" s="37"/>
      <c r="CEB30" s="37"/>
      <c r="CEC30" s="37"/>
      <c r="CED30" s="37"/>
      <c r="CEE30" s="37"/>
      <c r="CEF30" s="37"/>
      <c r="CEG30" s="37"/>
      <c r="CEH30" s="37"/>
      <c r="CEI30" s="37"/>
      <c r="CEJ30" s="37"/>
      <c r="CEK30" s="37"/>
      <c r="CEL30" s="37"/>
      <c r="CEM30" s="37"/>
      <c r="CEN30" s="37"/>
      <c r="CEO30" s="37"/>
      <c r="CEP30" s="37"/>
      <c r="CEQ30" s="37"/>
      <c r="CER30" s="37"/>
      <c r="CES30" s="37"/>
      <c r="CET30" s="37"/>
      <c r="CEU30" s="37"/>
      <c r="CEV30" s="37"/>
      <c r="CEW30" s="37"/>
      <c r="CEX30" s="37"/>
      <c r="CEY30" s="37"/>
      <c r="CEZ30" s="37"/>
      <c r="CFA30" s="37"/>
      <c r="CFB30" s="37"/>
      <c r="CFC30" s="37"/>
      <c r="CFD30" s="37"/>
      <c r="CFE30" s="37"/>
      <c r="CFF30" s="37"/>
      <c r="CFG30" s="37"/>
      <c r="CFH30" s="37"/>
      <c r="CFI30" s="37"/>
      <c r="CFJ30" s="37"/>
      <c r="CFK30" s="37"/>
      <c r="CFL30" s="37"/>
      <c r="CFM30" s="37"/>
      <c r="CFN30" s="37"/>
      <c r="CFO30" s="37"/>
      <c r="CFP30" s="37"/>
      <c r="CFQ30" s="37"/>
      <c r="CFR30" s="37"/>
      <c r="CFS30" s="37"/>
      <c r="CFT30" s="37"/>
      <c r="CFU30" s="37"/>
      <c r="CFV30" s="37"/>
      <c r="CFW30" s="37"/>
      <c r="CFX30" s="37"/>
      <c r="CFY30" s="37"/>
      <c r="CFZ30" s="37"/>
      <c r="CGA30" s="37"/>
      <c r="CGB30" s="37"/>
      <c r="CGC30" s="37"/>
      <c r="CGD30" s="37"/>
      <c r="CGE30" s="37"/>
      <c r="CGF30" s="37"/>
      <c r="CGG30" s="37"/>
      <c r="CGH30" s="37"/>
      <c r="CGI30" s="37"/>
      <c r="CGJ30" s="37"/>
      <c r="CGK30" s="37"/>
      <c r="CGL30" s="37"/>
      <c r="CGM30" s="37"/>
      <c r="CGN30" s="37"/>
      <c r="CGO30" s="37"/>
      <c r="CGP30" s="37"/>
      <c r="CGQ30" s="37"/>
      <c r="CGR30" s="37"/>
      <c r="CGS30" s="37"/>
      <c r="CGT30" s="37"/>
      <c r="CGU30" s="37"/>
      <c r="CGV30" s="37"/>
      <c r="CGW30" s="37"/>
      <c r="CGX30" s="37"/>
      <c r="CGY30" s="37"/>
      <c r="CGZ30" s="37"/>
      <c r="CHA30" s="37"/>
      <c r="CHB30" s="37"/>
      <c r="CHC30" s="37"/>
      <c r="CHD30" s="37"/>
      <c r="CHE30" s="37"/>
      <c r="CHF30" s="37"/>
      <c r="CHG30" s="37"/>
      <c r="CHH30" s="37"/>
      <c r="CHI30" s="37"/>
      <c r="CHJ30" s="37"/>
      <c r="CHK30" s="37"/>
      <c r="CHL30" s="37"/>
      <c r="CHM30" s="37"/>
      <c r="CHN30" s="37"/>
      <c r="CHO30" s="37"/>
      <c r="CHP30" s="37"/>
      <c r="CHQ30" s="37"/>
      <c r="CHR30" s="37"/>
      <c r="CHS30" s="37"/>
      <c r="CHT30" s="37"/>
      <c r="CHU30" s="37"/>
      <c r="CHV30" s="37"/>
      <c r="CHW30" s="37"/>
      <c r="CHX30" s="37"/>
      <c r="CHY30" s="37"/>
      <c r="CHZ30" s="37"/>
      <c r="CIA30" s="37"/>
      <c r="CIB30" s="37"/>
      <c r="CIC30" s="37"/>
      <c r="CID30" s="37"/>
      <c r="CIE30" s="37"/>
      <c r="CIF30" s="37"/>
      <c r="CIG30" s="37"/>
      <c r="CIH30" s="37"/>
      <c r="CII30" s="37"/>
      <c r="CIJ30" s="37"/>
      <c r="CIK30" s="37"/>
      <c r="CIL30" s="37"/>
      <c r="CIM30" s="37"/>
      <c r="CIN30" s="37"/>
      <c r="CIO30" s="37"/>
      <c r="CIP30" s="37"/>
      <c r="CIQ30" s="37"/>
      <c r="CIR30" s="37"/>
      <c r="CIS30" s="37"/>
      <c r="CIT30" s="37"/>
      <c r="CIU30" s="37"/>
      <c r="CIV30" s="37"/>
      <c r="CIW30" s="37"/>
      <c r="CIX30" s="37"/>
      <c r="CIY30" s="37"/>
      <c r="CIZ30" s="37"/>
      <c r="CJA30" s="37"/>
      <c r="CJB30" s="37"/>
      <c r="CJC30" s="37"/>
      <c r="CJD30" s="37"/>
      <c r="CJE30" s="37"/>
      <c r="CJF30" s="37"/>
      <c r="CJG30" s="37"/>
      <c r="CJH30" s="37"/>
      <c r="CJI30" s="37"/>
      <c r="CJJ30" s="37"/>
      <c r="CJK30" s="37"/>
      <c r="CJL30" s="37"/>
      <c r="CJM30" s="37"/>
      <c r="CJN30" s="37"/>
      <c r="CJO30" s="37"/>
      <c r="CJP30" s="37"/>
      <c r="CJQ30" s="37"/>
      <c r="CJR30" s="37"/>
      <c r="CJS30" s="37"/>
      <c r="CJT30" s="37"/>
      <c r="CJU30" s="37"/>
      <c r="CJV30" s="37"/>
      <c r="CJW30" s="37"/>
      <c r="CJX30" s="37"/>
      <c r="CJY30" s="37"/>
      <c r="CJZ30" s="37"/>
      <c r="CKA30" s="37"/>
      <c r="CKB30" s="37"/>
      <c r="CKC30" s="37"/>
      <c r="CKD30" s="37"/>
      <c r="CKE30" s="37"/>
      <c r="CKF30" s="37"/>
      <c r="CKG30" s="37"/>
      <c r="CKH30" s="37"/>
      <c r="CKI30" s="37"/>
      <c r="CKJ30" s="37"/>
      <c r="CKK30" s="37"/>
      <c r="CKL30" s="37"/>
      <c r="CKM30" s="37"/>
      <c r="CKN30" s="37"/>
      <c r="CKO30" s="37"/>
      <c r="CKP30" s="37"/>
      <c r="CKQ30" s="37"/>
      <c r="CKR30" s="37"/>
      <c r="CKS30" s="37"/>
      <c r="CKT30" s="37"/>
      <c r="CKU30" s="37"/>
      <c r="CKV30" s="37"/>
      <c r="CKW30" s="37"/>
      <c r="CKX30" s="37"/>
      <c r="CKY30" s="37"/>
      <c r="CKZ30" s="37"/>
      <c r="CLA30" s="37"/>
      <c r="CLB30" s="37"/>
      <c r="CLC30" s="37"/>
      <c r="CLD30" s="37"/>
      <c r="CLE30" s="37"/>
      <c r="CLF30" s="37"/>
      <c r="CLG30" s="37"/>
      <c r="CLH30" s="37"/>
      <c r="CLI30" s="37"/>
      <c r="CLJ30" s="37"/>
      <c r="CLK30" s="37"/>
      <c r="CLL30" s="37"/>
      <c r="CLM30" s="37"/>
      <c r="CLN30" s="37"/>
      <c r="CLO30" s="37"/>
      <c r="CLP30" s="37"/>
      <c r="CLQ30" s="37"/>
      <c r="CLR30" s="37"/>
      <c r="CLS30" s="37"/>
      <c r="CLT30" s="37"/>
      <c r="CLU30" s="37"/>
      <c r="CLV30" s="37"/>
      <c r="CLW30" s="37"/>
      <c r="CLX30" s="37"/>
      <c r="CLY30" s="37"/>
      <c r="CLZ30" s="37"/>
      <c r="CMA30" s="37"/>
      <c r="CMB30" s="37"/>
      <c r="CMC30" s="37"/>
      <c r="CMD30" s="37"/>
      <c r="CME30" s="37"/>
      <c r="CMF30" s="37"/>
      <c r="CMG30" s="37"/>
      <c r="CMH30" s="37"/>
      <c r="CMI30" s="37"/>
      <c r="CMJ30" s="37"/>
      <c r="CMK30" s="37"/>
      <c r="CML30" s="37"/>
      <c r="CMM30" s="37"/>
      <c r="CMN30" s="37"/>
      <c r="CMO30" s="37"/>
      <c r="CMP30" s="37"/>
      <c r="CMQ30" s="37"/>
      <c r="CMR30" s="37"/>
      <c r="CMS30" s="37"/>
      <c r="CMT30" s="37"/>
      <c r="CMU30" s="37"/>
      <c r="CMV30" s="37"/>
      <c r="CMW30" s="37"/>
      <c r="CMX30" s="37"/>
      <c r="CMY30" s="37"/>
      <c r="CMZ30" s="37"/>
      <c r="CNA30" s="37"/>
      <c r="CNB30" s="37"/>
      <c r="CNC30" s="37"/>
      <c r="CND30" s="37"/>
      <c r="CNE30" s="37"/>
      <c r="CNF30" s="37"/>
      <c r="CNG30" s="37"/>
      <c r="CNH30" s="37"/>
      <c r="CNI30" s="37"/>
      <c r="CNJ30" s="37"/>
      <c r="CNK30" s="37"/>
      <c r="CNL30" s="37"/>
      <c r="CNM30" s="37"/>
      <c r="CNN30" s="37"/>
      <c r="CNO30" s="37"/>
      <c r="CNP30" s="37"/>
      <c r="CNQ30" s="37"/>
      <c r="CNR30" s="37"/>
      <c r="CNS30" s="37"/>
      <c r="CNT30" s="37"/>
      <c r="CNU30" s="37"/>
      <c r="CNV30" s="37"/>
      <c r="CNW30" s="37"/>
      <c r="CNX30" s="37"/>
      <c r="CNY30" s="37"/>
      <c r="CNZ30" s="37"/>
      <c r="COA30" s="37"/>
      <c r="COB30" s="37"/>
      <c r="COC30" s="37"/>
      <c r="COD30" s="37"/>
      <c r="COE30" s="37"/>
      <c r="COF30" s="37"/>
      <c r="COG30" s="37"/>
      <c r="COH30" s="37"/>
      <c r="COI30" s="37"/>
      <c r="COJ30" s="37"/>
      <c r="COK30" s="37"/>
      <c r="COL30" s="37"/>
      <c r="COM30" s="37"/>
      <c r="CON30" s="37"/>
      <c r="COO30" s="37"/>
      <c r="COP30" s="37"/>
      <c r="COQ30" s="37"/>
      <c r="COR30" s="37"/>
      <c r="COS30" s="37"/>
      <c r="COT30" s="37"/>
      <c r="COU30" s="37"/>
      <c r="COV30" s="37"/>
      <c r="COW30" s="37"/>
      <c r="COX30" s="37"/>
      <c r="COY30" s="37"/>
      <c r="COZ30" s="37"/>
      <c r="CPA30" s="37"/>
      <c r="CPB30" s="37"/>
      <c r="CPC30" s="37"/>
      <c r="CPD30" s="37"/>
      <c r="CPE30" s="37"/>
      <c r="CPF30" s="37"/>
      <c r="CPG30" s="37"/>
      <c r="CPH30" s="37"/>
      <c r="CPI30" s="37"/>
      <c r="CPJ30" s="37"/>
      <c r="CPK30" s="37"/>
      <c r="CPL30" s="37"/>
      <c r="CPM30" s="37"/>
      <c r="CPN30" s="37"/>
      <c r="CPO30" s="37"/>
      <c r="CPP30" s="37"/>
      <c r="CPQ30" s="37"/>
      <c r="CPR30" s="37"/>
      <c r="CPS30" s="37"/>
      <c r="CPT30" s="37"/>
      <c r="CPU30" s="37"/>
      <c r="CPV30" s="37"/>
      <c r="CPW30" s="37"/>
      <c r="CPX30" s="37"/>
      <c r="CPY30" s="37"/>
      <c r="CPZ30" s="37"/>
      <c r="CQA30" s="37"/>
      <c r="CQB30" s="37"/>
      <c r="CQC30" s="37"/>
      <c r="CQD30" s="37"/>
      <c r="CQE30" s="37"/>
      <c r="CQF30" s="37"/>
      <c r="CQG30" s="37"/>
      <c r="CQH30" s="37"/>
      <c r="CQI30" s="37"/>
      <c r="CQJ30" s="37"/>
      <c r="CQK30" s="37"/>
      <c r="CQL30" s="37"/>
      <c r="CQM30" s="37"/>
      <c r="CQN30" s="37"/>
      <c r="CQO30" s="37"/>
      <c r="CQP30" s="37"/>
      <c r="CQQ30" s="37"/>
      <c r="CQR30" s="37"/>
      <c r="CQS30" s="37"/>
      <c r="CQT30" s="37"/>
      <c r="CQU30" s="37"/>
      <c r="CQV30" s="37"/>
      <c r="CQW30" s="37"/>
      <c r="CQX30" s="37"/>
      <c r="CQY30" s="37"/>
      <c r="CQZ30" s="37"/>
      <c r="CRA30" s="37"/>
      <c r="CRB30" s="37"/>
      <c r="CRC30" s="37"/>
      <c r="CRD30" s="37"/>
      <c r="CRE30" s="37"/>
      <c r="CRF30" s="37"/>
      <c r="CRG30" s="37"/>
      <c r="CRH30" s="37"/>
      <c r="CRI30" s="37"/>
      <c r="CRJ30" s="37"/>
      <c r="CRK30" s="37"/>
      <c r="CRL30" s="37"/>
      <c r="CRM30" s="37"/>
      <c r="CRN30" s="37"/>
      <c r="CRO30" s="37"/>
      <c r="CRP30" s="37"/>
      <c r="CRQ30" s="37"/>
      <c r="CRR30" s="37"/>
      <c r="CRS30" s="37"/>
      <c r="CRT30" s="37"/>
      <c r="CRU30" s="37"/>
      <c r="CRV30" s="37"/>
      <c r="CRW30" s="37"/>
      <c r="CRX30" s="37"/>
      <c r="CRY30" s="37"/>
      <c r="CRZ30" s="37"/>
      <c r="CSA30" s="37"/>
      <c r="CSB30" s="37"/>
      <c r="CSC30" s="37"/>
      <c r="CSD30" s="37"/>
      <c r="CSE30" s="37"/>
      <c r="CSF30" s="37"/>
      <c r="CSG30" s="37"/>
      <c r="CSH30" s="37"/>
      <c r="CSI30" s="37"/>
      <c r="CSJ30" s="37"/>
      <c r="CSK30" s="37"/>
      <c r="CSL30" s="37"/>
      <c r="CSM30" s="37"/>
      <c r="CSN30" s="37"/>
      <c r="CSO30" s="37"/>
      <c r="CSP30" s="37"/>
      <c r="CSQ30" s="37"/>
      <c r="CSR30" s="37"/>
      <c r="CSS30" s="37"/>
      <c r="CST30" s="37"/>
      <c r="CSU30" s="37"/>
      <c r="CSV30" s="37"/>
      <c r="CSW30" s="37"/>
      <c r="CSX30" s="37"/>
      <c r="CSY30" s="37"/>
      <c r="CSZ30" s="37"/>
      <c r="CTA30" s="37"/>
      <c r="CTB30" s="37"/>
      <c r="CTC30" s="37"/>
      <c r="CTD30" s="37"/>
      <c r="CTE30" s="37"/>
      <c r="CTF30" s="37"/>
      <c r="CTG30" s="37"/>
      <c r="CTH30" s="37"/>
      <c r="CTI30" s="37"/>
      <c r="CTJ30" s="37"/>
      <c r="CTK30" s="37"/>
      <c r="CTL30" s="37"/>
      <c r="CTM30" s="37"/>
      <c r="CTN30" s="37"/>
      <c r="CTO30" s="37"/>
      <c r="CTP30" s="37"/>
      <c r="CTQ30" s="37"/>
      <c r="CTR30" s="37"/>
      <c r="CTS30" s="37"/>
      <c r="CTT30" s="37"/>
      <c r="CTU30" s="37"/>
      <c r="CTV30" s="37"/>
      <c r="CTW30" s="37"/>
      <c r="CTX30" s="37"/>
      <c r="CTY30" s="37"/>
      <c r="CTZ30" s="37"/>
      <c r="CUA30" s="37"/>
      <c r="CUB30" s="37"/>
      <c r="CUC30" s="37"/>
      <c r="CUD30" s="37"/>
      <c r="CUE30" s="37"/>
      <c r="CUF30" s="37"/>
      <c r="CUG30" s="37"/>
      <c r="CUH30" s="37"/>
      <c r="CUI30" s="37"/>
      <c r="CUJ30" s="37"/>
      <c r="CUK30" s="37"/>
      <c r="CUL30" s="37"/>
      <c r="CUM30" s="37"/>
      <c r="CUN30" s="37"/>
      <c r="CUO30" s="37"/>
      <c r="CUP30" s="37"/>
      <c r="CUQ30" s="37"/>
      <c r="CUR30" s="37"/>
      <c r="CUS30" s="37"/>
      <c r="CUT30" s="37"/>
      <c r="CUU30" s="37"/>
      <c r="CUV30" s="37"/>
      <c r="CUW30" s="37"/>
      <c r="CUX30" s="37"/>
      <c r="CUY30" s="37"/>
      <c r="CUZ30" s="37"/>
      <c r="CVA30" s="37"/>
      <c r="CVB30" s="37"/>
      <c r="CVC30" s="37"/>
      <c r="CVD30" s="37"/>
      <c r="CVE30" s="37"/>
      <c r="CVF30" s="37"/>
      <c r="CVG30" s="37"/>
      <c r="CVH30" s="37"/>
      <c r="CVI30" s="37"/>
      <c r="CVJ30" s="37"/>
      <c r="CVK30" s="37"/>
      <c r="CVL30" s="37"/>
      <c r="CVM30" s="37"/>
      <c r="CVN30" s="37"/>
      <c r="CVO30" s="37"/>
      <c r="CVP30" s="37"/>
      <c r="CVQ30" s="37"/>
      <c r="CVR30" s="37"/>
      <c r="CVS30" s="37"/>
      <c r="CVT30" s="37"/>
      <c r="CVU30" s="37"/>
      <c r="CVV30" s="37"/>
      <c r="CVW30" s="37"/>
      <c r="CVX30" s="37"/>
      <c r="CVY30" s="37"/>
      <c r="CVZ30" s="37"/>
      <c r="CWA30" s="37"/>
      <c r="CWB30" s="37"/>
      <c r="CWC30" s="37"/>
      <c r="CWD30" s="37"/>
      <c r="CWE30" s="37"/>
      <c r="CWF30" s="37"/>
      <c r="CWG30" s="37"/>
      <c r="CWH30" s="37"/>
      <c r="CWI30" s="37"/>
      <c r="CWJ30" s="37"/>
      <c r="CWK30" s="37"/>
      <c r="CWL30" s="37"/>
      <c r="CWM30" s="37"/>
      <c r="CWN30" s="37"/>
      <c r="CWO30" s="37"/>
      <c r="CWP30" s="37"/>
      <c r="CWQ30" s="37"/>
      <c r="CWR30" s="37"/>
      <c r="CWS30" s="37"/>
      <c r="CWT30" s="37"/>
      <c r="CWU30" s="37"/>
      <c r="CWV30" s="37"/>
      <c r="CWW30" s="37"/>
      <c r="CWX30" s="37"/>
      <c r="CWY30" s="37"/>
      <c r="CWZ30" s="37"/>
      <c r="CXA30" s="37"/>
      <c r="CXB30" s="37"/>
      <c r="CXC30" s="37"/>
      <c r="CXD30" s="37"/>
      <c r="CXE30" s="37"/>
      <c r="CXF30" s="37"/>
      <c r="CXG30" s="37"/>
      <c r="CXH30" s="37"/>
      <c r="CXI30" s="37"/>
      <c r="CXJ30" s="37"/>
      <c r="CXK30" s="37"/>
      <c r="CXL30" s="37"/>
      <c r="CXM30" s="37"/>
      <c r="CXN30" s="37"/>
      <c r="CXO30" s="37"/>
      <c r="CXP30" s="37"/>
      <c r="CXQ30" s="37"/>
      <c r="CXR30" s="37"/>
      <c r="CXS30" s="37"/>
      <c r="CXT30" s="37"/>
      <c r="CXU30" s="37"/>
      <c r="CXV30" s="37"/>
      <c r="CXW30" s="37"/>
      <c r="CXX30" s="37"/>
      <c r="CXY30" s="37"/>
      <c r="CXZ30" s="37"/>
      <c r="CYA30" s="37"/>
      <c r="CYB30" s="37"/>
      <c r="CYC30" s="37"/>
      <c r="CYD30" s="37"/>
      <c r="CYE30" s="37"/>
      <c r="CYF30" s="37"/>
      <c r="CYG30" s="37"/>
      <c r="CYH30" s="37"/>
      <c r="CYI30" s="37"/>
      <c r="CYJ30" s="37"/>
      <c r="CYK30" s="37"/>
      <c r="CYL30" s="37"/>
      <c r="CYM30" s="37"/>
      <c r="CYN30" s="37"/>
      <c r="CYO30" s="37"/>
      <c r="CYP30" s="37"/>
      <c r="CYQ30" s="37"/>
      <c r="CYR30" s="37"/>
      <c r="CYS30" s="37"/>
      <c r="CYT30" s="37"/>
      <c r="CYU30" s="37"/>
      <c r="CYV30" s="37"/>
      <c r="CYW30" s="37"/>
      <c r="CYX30" s="37"/>
      <c r="CYY30" s="37"/>
      <c r="CYZ30" s="37"/>
      <c r="CZA30" s="37"/>
      <c r="CZB30" s="37"/>
      <c r="CZC30" s="37"/>
      <c r="CZD30" s="37"/>
      <c r="CZE30" s="37"/>
      <c r="CZF30" s="37"/>
      <c r="CZG30" s="37"/>
      <c r="CZH30" s="37"/>
      <c r="CZI30" s="37"/>
      <c r="CZJ30" s="37"/>
      <c r="CZK30" s="37"/>
      <c r="CZL30" s="37"/>
      <c r="CZM30" s="37"/>
      <c r="CZN30" s="37"/>
      <c r="CZO30" s="37"/>
      <c r="CZP30" s="37"/>
      <c r="CZQ30" s="37"/>
      <c r="CZR30" s="37"/>
      <c r="CZS30" s="37"/>
      <c r="CZT30" s="37"/>
      <c r="CZU30" s="37"/>
      <c r="CZV30" s="37"/>
      <c r="CZW30" s="37"/>
      <c r="CZX30" s="37"/>
      <c r="CZY30" s="37"/>
      <c r="CZZ30" s="37"/>
      <c r="DAA30" s="37"/>
      <c r="DAB30" s="37"/>
      <c r="DAC30" s="37"/>
      <c r="DAD30" s="37"/>
      <c r="DAE30" s="37"/>
      <c r="DAF30" s="37"/>
      <c r="DAG30" s="37"/>
      <c r="DAH30" s="37"/>
      <c r="DAI30" s="37"/>
      <c r="DAJ30" s="37"/>
      <c r="DAK30" s="37"/>
      <c r="DAL30" s="37"/>
      <c r="DAM30" s="37"/>
      <c r="DAN30" s="37"/>
      <c r="DAO30" s="37"/>
      <c r="DAP30" s="37"/>
      <c r="DAQ30" s="37"/>
      <c r="DAR30" s="37"/>
      <c r="DAS30" s="37"/>
      <c r="DAT30" s="37"/>
      <c r="DAU30" s="37"/>
      <c r="DAV30" s="37"/>
      <c r="DAW30" s="37"/>
      <c r="DAX30" s="37"/>
      <c r="DAY30" s="37"/>
      <c r="DAZ30" s="37"/>
      <c r="DBA30" s="37"/>
      <c r="DBB30" s="37"/>
      <c r="DBC30" s="37"/>
      <c r="DBD30" s="37"/>
      <c r="DBE30" s="37"/>
      <c r="DBF30" s="37"/>
      <c r="DBG30" s="37"/>
      <c r="DBH30" s="37"/>
      <c r="DBI30" s="37"/>
      <c r="DBJ30" s="37"/>
      <c r="DBK30" s="37"/>
      <c r="DBL30" s="37"/>
      <c r="DBM30" s="37"/>
      <c r="DBN30" s="37"/>
      <c r="DBO30" s="37"/>
      <c r="DBP30" s="37"/>
      <c r="DBQ30" s="37"/>
      <c r="DBR30" s="37"/>
      <c r="DBS30" s="37"/>
      <c r="DBT30" s="37"/>
      <c r="DBU30" s="37"/>
      <c r="DBV30" s="37"/>
      <c r="DBW30" s="37"/>
      <c r="DBX30" s="37"/>
      <c r="DBY30" s="37"/>
      <c r="DBZ30" s="37"/>
      <c r="DCA30" s="37"/>
      <c r="DCB30" s="37"/>
      <c r="DCC30" s="37"/>
      <c r="DCD30" s="37"/>
      <c r="DCE30" s="37"/>
      <c r="DCF30" s="37"/>
      <c r="DCG30" s="37"/>
      <c r="DCH30" s="37"/>
      <c r="DCI30" s="37"/>
      <c r="DCJ30" s="37"/>
      <c r="DCK30" s="37"/>
      <c r="DCL30" s="37"/>
      <c r="DCM30" s="37"/>
      <c r="DCN30" s="37"/>
      <c r="DCO30" s="37"/>
      <c r="DCP30" s="37"/>
      <c r="DCQ30" s="37"/>
      <c r="DCR30" s="37"/>
      <c r="DCS30" s="37"/>
      <c r="DCT30" s="37"/>
      <c r="DCU30" s="37"/>
      <c r="DCV30" s="37"/>
      <c r="DCW30" s="37"/>
      <c r="DCX30" s="37"/>
      <c r="DCY30" s="37"/>
      <c r="DCZ30" s="37"/>
      <c r="DDA30" s="37"/>
      <c r="DDB30" s="37"/>
      <c r="DDC30" s="37"/>
      <c r="DDD30" s="37"/>
      <c r="DDE30" s="37"/>
      <c r="DDF30" s="37"/>
      <c r="DDG30" s="37"/>
      <c r="DDH30" s="37"/>
      <c r="DDI30" s="37"/>
      <c r="DDJ30" s="37"/>
      <c r="DDK30" s="37"/>
      <c r="DDL30" s="37"/>
      <c r="DDM30" s="37"/>
      <c r="DDN30" s="37"/>
      <c r="DDO30" s="37"/>
      <c r="DDP30" s="37"/>
      <c r="DDQ30" s="37"/>
      <c r="DDR30" s="37"/>
      <c r="DDS30" s="37"/>
      <c r="DDT30" s="37"/>
      <c r="DDU30" s="37"/>
      <c r="DDV30" s="37"/>
      <c r="DDW30" s="37"/>
      <c r="DDX30" s="37"/>
      <c r="DDY30" s="37"/>
      <c r="DDZ30" s="37"/>
      <c r="DEA30" s="37"/>
      <c r="DEB30" s="37"/>
      <c r="DEC30" s="37"/>
      <c r="DED30" s="37"/>
      <c r="DEE30" s="37"/>
      <c r="DEF30" s="37"/>
      <c r="DEG30" s="37"/>
      <c r="DEH30" s="37"/>
      <c r="DEI30" s="37"/>
      <c r="DEJ30" s="37"/>
      <c r="DEK30" s="37"/>
      <c r="DEL30" s="37"/>
      <c r="DEM30" s="37"/>
      <c r="DEN30" s="37"/>
      <c r="DEO30" s="37"/>
      <c r="DEP30" s="37"/>
      <c r="DEQ30" s="37"/>
      <c r="DER30" s="37"/>
      <c r="DES30" s="37"/>
      <c r="DET30" s="37"/>
      <c r="DEU30" s="37"/>
      <c r="DEV30" s="37"/>
      <c r="DEW30" s="37"/>
      <c r="DEX30" s="37"/>
      <c r="DEY30" s="37"/>
      <c r="DEZ30" s="37"/>
      <c r="DFA30" s="37"/>
      <c r="DFB30" s="37"/>
      <c r="DFC30" s="37"/>
      <c r="DFD30" s="37"/>
      <c r="DFE30" s="37"/>
      <c r="DFF30" s="37"/>
      <c r="DFG30" s="37"/>
      <c r="DFH30" s="37"/>
      <c r="DFI30" s="37"/>
      <c r="DFJ30" s="37"/>
      <c r="DFK30" s="37"/>
      <c r="DFL30" s="37"/>
      <c r="DFM30" s="37"/>
      <c r="DFN30" s="37"/>
      <c r="DFO30" s="37"/>
      <c r="DFP30" s="37"/>
      <c r="DFQ30" s="37"/>
      <c r="DFR30" s="37"/>
      <c r="DFS30" s="37"/>
      <c r="DFT30" s="37"/>
      <c r="DFU30" s="37"/>
      <c r="DFV30" s="37"/>
      <c r="DFW30" s="37"/>
      <c r="DFX30" s="37"/>
      <c r="DFY30" s="37"/>
      <c r="DFZ30" s="37"/>
      <c r="DGA30" s="37"/>
      <c r="DGB30" s="37"/>
      <c r="DGC30" s="37"/>
      <c r="DGD30" s="37"/>
      <c r="DGE30" s="37"/>
      <c r="DGF30" s="37"/>
      <c r="DGG30" s="37"/>
      <c r="DGH30" s="37"/>
      <c r="DGI30" s="37"/>
      <c r="DGJ30" s="37"/>
      <c r="DGK30" s="37"/>
      <c r="DGL30" s="37"/>
      <c r="DGM30" s="37"/>
      <c r="DGN30" s="37"/>
      <c r="DGO30" s="37"/>
      <c r="DGP30" s="37"/>
      <c r="DGQ30" s="37"/>
      <c r="DGR30" s="37"/>
      <c r="DGS30" s="37"/>
      <c r="DGT30" s="37"/>
      <c r="DGU30" s="37"/>
      <c r="DGV30" s="37"/>
      <c r="DGW30" s="37"/>
      <c r="DGX30" s="37"/>
      <c r="DGY30" s="37"/>
      <c r="DGZ30" s="37"/>
      <c r="DHA30" s="37"/>
      <c r="DHB30" s="37"/>
      <c r="DHC30" s="37"/>
      <c r="DHD30" s="37"/>
      <c r="DHE30" s="37"/>
      <c r="DHF30" s="37"/>
      <c r="DHG30" s="37"/>
      <c r="DHH30" s="37"/>
      <c r="DHI30" s="37"/>
      <c r="DHJ30" s="37"/>
      <c r="DHK30" s="37"/>
      <c r="DHL30" s="37"/>
      <c r="DHM30" s="37"/>
      <c r="DHN30" s="37"/>
      <c r="DHO30" s="37"/>
      <c r="DHP30" s="37"/>
      <c r="DHQ30" s="37"/>
      <c r="DHR30" s="37"/>
      <c r="DHS30" s="37"/>
      <c r="DHT30" s="37"/>
      <c r="DHU30" s="37"/>
      <c r="DHV30" s="37"/>
      <c r="DHW30" s="37"/>
      <c r="DHX30" s="37"/>
      <c r="DHY30" s="37"/>
      <c r="DHZ30" s="37"/>
      <c r="DIA30" s="37"/>
      <c r="DIB30" s="37"/>
      <c r="DIC30" s="37"/>
      <c r="DID30" s="37"/>
      <c r="DIE30" s="37"/>
      <c r="DIF30" s="37"/>
      <c r="DIG30" s="37"/>
      <c r="DIH30" s="37"/>
      <c r="DII30" s="37"/>
      <c r="DIJ30" s="37"/>
      <c r="DIK30" s="37"/>
      <c r="DIL30" s="37"/>
      <c r="DIM30" s="37"/>
      <c r="DIN30" s="37"/>
      <c r="DIO30" s="37"/>
      <c r="DIP30" s="37"/>
      <c r="DIQ30" s="37"/>
      <c r="DIR30" s="37"/>
      <c r="DIS30" s="37"/>
      <c r="DIT30" s="37"/>
      <c r="DIU30" s="37"/>
      <c r="DIV30" s="37"/>
      <c r="DIW30" s="37"/>
      <c r="DIX30" s="37"/>
      <c r="DIY30" s="37"/>
      <c r="DIZ30" s="37"/>
      <c r="DJA30" s="37"/>
      <c r="DJB30" s="37"/>
      <c r="DJC30" s="37"/>
      <c r="DJD30" s="37"/>
      <c r="DJE30" s="37"/>
      <c r="DJF30" s="37"/>
      <c r="DJG30" s="37"/>
      <c r="DJH30" s="37"/>
      <c r="DJI30" s="37"/>
      <c r="DJJ30" s="37"/>
      <c r="DJK30" s="37"/>
      <c r="DJL30" s="37"/>
      <c r="DJM30" s="37"/>
      <c r="DJN30" s="37"/>
      <c r="DJO30" s="37"/>
      <c r="DJP30" s="37"/>
      <c r="DJQ30" s="37"/>
      <c r="DJR30" s="37"/>
      <c r="DJS30" s="37"/>
      <c r="DJT30" s="37"/>
      <c r="DJU30" s="37"/>
      <c r="DJV30" s="37"/>
      <c r="DJW30" s="37"/>
      <c r="DJX30" s="37"/>
      <c r="DJY30" s="37"/>
      <c r="DJZ30" s="37"/>
      <c r="DKA30" s="37"/>
      <c r="DKB30" s="37"/>
      <c r="DKC30" s="37"/>
      <c r="DKD30" s="37"/>
      <c r="DKE30" s="37"/>
      <c r="DKF30" s="37"/>
      <c r="DKG30" s="37"/>
      <c r="DKH30" s="37"/>
      <c r="DKI30" s="37"/>
      <c r="DKJ30" s="37"/>
      <c r="DKK30" s="37"/>
      <c r="DKL30" s="37"/>
      <c r="DKM30" s="37"/>
      <c r="DKN30" s="37"/>
      <c r="DKO30" s="37"/>
      <c r="DKP30" s="37"/>
      <c r="DKQ30" s="37"/>
      <c r="DKR30" s="37"/>
      <c r="DKS30" s="37"/>
      <c r="DKT30" s="37"/>
      <c r="DKU30" s="37"/>
      <c r="DKV30" s="37"/>
      <c r="DKW30" s="37"/>
      <c r="DKX30" s="37"/>
      <c r="DKY30" s="37"/>
      <c r="DKZ30" s="37"/>
      <c r="DLA30" s="37"/>
      <c r="DLB30" s="37"/>
      <c r="DLC30" s="37"/>
      <c r="DLD30" s="37"/>
      <c r="DLE30" s="37"/>
      <c r="DLF30" s="37"/>
      <c r="DLG30" s="37"/>
      <c r="DLH30" s="37"/>
      <c r="DLI30" s="37"/>
      <c r="DLJ30" s="37"/>
      <c r="DLK30" s="37"/>
      <c r="DLL30" s="37"/>
      <c r="DLM30" s="37"/>
      <c r="DLN30" s="37"/>
      <c r="DLO30" s="37"/>
      <c r="DLP30" s="37"/>
      <c r="DLQ30" s="37"/>
      <c r="DLR30" s="37"/>
      <c r="DLS30" s="37"/>
      <c r="DLT30" s="37"/>
      <c r="DLU30" s="37"/>
      <c r="DLV30" s="37"/>
      <c r="DLW30" s="37"/>
      <c r="DLX30" s="37"/>
      <c r="DLY30" s="37"/>
      <c r="DLZ30" s="37"/>
      <c r="DMA30" s="37"/>
      <c r="DMB30" s="37"/>
      <c r="DMC30" s="37"/>
      <c r="DMD30" s="37"/>
      <c r="DME30" s="37"/>
      <c r="DMF30" s="37"/>
      <c r="DMG30" s="37"/>
      <c r="DMH30" s="37"/>
      <c r="DMI30" s="37"/>
      <c r="DMJ30" s="37"/>
      <c r="DMK30" s="37"/>
      <c r="DML30" s="37"/>
      <c r="DMM30" s="37"/>
      <c r="DMN30" s="37"/>
      <c r="DMO30" s="37"/>
      <c r="DMP30" s="37"/>
      <c r="DMQ30" s="37"/>
      <c r="DMR30" s="37"/>
      <c r="DMS30" s="37"/>
      <c r="DMT30" s="37"/>
      <c r="DMU30" s="37"/>
      <c r="DMV30" s="37"/>
      <c r="DMW30" s="37"/>
      <c r="DMX30" s="37"/>
      <c r="DMY30" s="37"/>
      <c r="DMZ30" s="37"/>
      <c r="DNA30" s="37"/>
      <c r="DNB30" s="37"/>
      <c r="DNC30" s="37"/>
      <c r="DND30" s="37"/>
      <c r="DNE30" s="37"/>
      <c r="DNF30" s="37"/>
      <c r="DNG30" s="37"/>
      <c r="DNH30" s="37"/>
      <c r="DNI30" s="37"/>
      <c r="DNJ30" s="37"/>
      <c r="DNK30" s="37"/>
      <c r="DNL30" s="37"/>
      <c r="DNM30" s="37"/>
      <c r="DNN30" s="37"/>
      <c r="DNO30" s="37"/>
      <c r="DNP30" s="37"/>
      <c r="DNQ30" s="37"/>
      <c r="DNR30" s="37"/>
      <c r="DNS30" s="37"/>
      <c r="DNT30" s="37"/>
      <c r="DNU30" s="37"/>
      <c r="DNV30" s="37"/>
      <c r="DNW30" s="37"/>
      <c r="DNX30" s="37"/>
      <c r="DNY30" s="37"/>
      <c r="DNZ30" s="37"/>
      <c r="DOA30" s="37"/>
      <c r="DOB30" s="37"/>
      <c r="DOC30" s="37"/>
      <c r="DOD30" s="37"/>
      <c r="DOE30" s="37"/>
      <c r="DOF30" s="37"/>
      <c r="DOG30" s="37"/>
      <c r="DOH30" s="37"/>
      <c r="DOI30" s="37"/>
      <c r="DOJ30" s="37"/>
      <c r="DOK30" s="37"/>
      <c r="DOL30" s="37"/>
      <c r="DOM30" s="37"/>
      <c r="DON30" s="37"/>
      <c r="DOO30" s="37"/>
      <c r="DOP30" s="37"/>
      <c r="DOQ30" s="37"/>
      <c r="DOR30" s="37"/>
      <c r="DOS30" s="37"/>
      <c r="DOT30" s="37"/>
      <c r="DOU30" s="37"/>
      <c r="DOV30" s="37"/>
      <c r="DOW30" s="37"/>
      <c r="DOX30" s="37"/>
      <c r="DOY30" s="37"/>
      <c r="DOZ30" s="37"/>
      <c r="DPA30" s="37"/>
      <c r="DPB30" s="37"/>
      <c r="DPC30" s="37"/>
      <c r="DPD30" s="37"/>
      <c r="DPE30" s="37"/>
      <c r="DPF30" s="37"/>
      <c r="DPG30" s="37"/>
      <c r="DPH30" s="37"/>
      <c r="DPI30" s="37"/>
      <c r="DPJ30" s="37"/>
      <c r="DPK30" s="37"/>
      <c r="DPL30" s="37"/>
      <c r="DPM30" s="37"/>
      <c r="DPN30" s="37"/>
      <c r="DPO30" s="37"/>
      <c r="DPP30" s="37"/>
      <c r="DPQ30" s="37"/>
      <c r="DPR30" s="37"/>
      <c r="DPS30" s="37"/>
      <c r="DPT30" s="37"/>
      <c r="DPU30" s="37"/>
      <c r="DPV30" s="37"/>
      <c r="DPW30" s="37"/>
      <c r="DPX30" s="37"/>
      <c r="DPY30" s="37"/>
      <c r="DPZ30" s="37"/>
      <c r="DQA30" s="37"/>
      <c r="DQB30" s="37"/>
      <c r="DQC30" s="37"/>
      <c r="DQD30" s="37"/>
      <c r="DQE30" s="37"/>
      <c r="DQF30" s="37"/>
      <c r="DQG30" s="37"/>
      <c r="DQH30" s="37"/>
      <c r="DQI30" s="37"/>
      <c r="DQJ30" s="37"/>
      <c r="DQK30" s="37"/>
      <c r="DQL30" s="37"/>
      <c r="DQM30" s="37"/>
      <c r="DQN30" s="37"/>
      <c r="DQO30" s="37"/>
      <c r="DQP30" s="37"/>
      <c r="DQQ30" s="37"/>
      <c r="DQR30" s="37"/>
      <c r="DQS30" s="37"/>
      <c r="DQT30" s="37"/>
      <c r="DQU30" s="37"/>
      <c r="DQV30" s="37"/>
      <c r="DQW30" s="37"/>
      <c r="DQX30" s="37"/>
      <c r="DQY30" s="37"/>
      <c r="DQZ30" s="37"/>
      <c r="DRA30" s="37"/>
      <c r="DRB30" s="37"/>
      <c r="DRC30" s="37"/>
      <c r="DRD30" s="37"/>
      <c r="DRE30" s="37"/>
      <c r="DRF30" s="37"/>
      <c r="DRG30" s="37"/>
      <c r="DRH30" s="37"/>
      <c r="DRI30" s="37"/>
      <c r="DRJ30" s="37"/>
      <c r="DRK30" s="37"/>
      <c r="DRL30" s="37"/>
      <c r="DRM30" s="37"/>
      <c r="DRN30" s="37"/>
      <c r="DRO30" s="37"/>
      <c r="DRP30" s="37"/>
      <c r="DRQ30" s="37"/>
      <c r="DRR30" s="37"/>
      <c r="DRS30" s="37"/>
      <c r="DRT30" s="37"/>
      <c r="DRU30" s="37"/>
      <c r="DRV30" s="37"/>
      <c r="DRW30" s="37"/>
      <c r="DRX30" s="37"/>
      <c r="DRY30" s="37"/>
      <c r="DRZ30" s="37"/>
      <c r="DSA30" s="37"/>
      <c r="DSB30" s="37"/>
      <c r="DSC30" s="37"/>
      <c r="DSD30" s="37"/>
      <c r="DSE30" s="37"/>
      <c r="DSF30" s="37"/>
      <c r="DSG30" s="37"/>
      <c r="DSH30" s="37"/>
      <c r="DSI30" s="37"/>
      <c r="DSJ30" s="37"/>
      <c r="DSK30" s="37"/>
      <c r="DSL30" s="37"/>
      <c r="DSM30" s="37"/>
      <c r="DSN30" s="37"/>
      <c r="DSO30" s="37"/>
      <c r="DSP30" s="37"/>
      <c r="DSQ30" s="37"/>
      <c r="DSR30" s="37"/>
      <c r="DSS30" s="37"/>
      <c r="DST30" s="37"/>
      <c r="DSU30" s="37"/>
      <c r="DSV30" s="37"/>
      <c r="DSW30" s="37"/>
      <c r="DSX30" s="37"/>
      <c r="DSY30" s="37"/>
      <c r="DSZ30" s="37"/>
      <c r="DTA30" s="37"/>
      <c r="DTB30" s="37"/>
      <c r="DTC30" s="37"/>
      <c r="DTD30" s="37"/>
      <c r="DTE30" s="37"/>
      <c r="DTF30" s="37"/>
      <c r="DTG30" s="37"/>
      <c r="DTH30" s="37"/>
      <c r="DTI30" s="37"/>
      <c r="DTJ30" s="37"/>
      <c r="DTK30" s="37"/>
      <c r="DTL30" s="37"/>
      <c r="DTM30" s="37"/>
      <c r="DTN30" s="37"/>
      <c r="DTO30" s="37"/>
      <c r="DTP30" s="37"/>
      <c r="DTQ30" s="37"/>
      <c r="DTR30" s="37"/>
      <c r="DTS30" s="37"/>
      <c r="DTT30" s="37"/>
      <c r="DTU30" s="37"/>
      <c r="DTV30" s="37"/>
      <c r="DTW30" s="37"/>
      <c r="DTX30" s="37"/>
      <c r="DTY30" s="37"/>
      <c r="DTZ30" s="37"/>
      <c r="DUA30" s="37"/>
      <c r="DUB30" s="37"/>
      <c r="DUC30" s="37"/>
      <c r="DUD30" s="37"/>
      <c r="DUE30" s="37"/>
      <c r="DUF30" s="37"/>
      <c r="DUG30" s="37"/>
      <c r="DUH30" s="37"/>
      <c r="DUI30" s="37"/>
      <c r="DUJ30" s="37"/>
      <c r="DUK30" s="37"/>
      <c r="DUL30" s="37"/>
      <c r="DUM30" s="37"/>
      <c r="DUN30" s="37"/>
      <c r="DUO30" s="37"/>
      <c r="DUP30" s="37"/>
      <c r="DUQ30" s="37"/>
      <c r="DUR30" s="37"/>
      <c r="DUS30" s="37"/>
      <c r="DUT30" s="37"/>
      <c r="DUU30" s="37"/>
      <c r="DUV30" s="37"/>
      <c r="DUW30" s="37"/>
      <c r="DUX30" s="37"/>
      <c r="DUY30" s="37"/>
      <c r="DUZ30" s="37"/>
      <c r="DVA30" s="37"/>
      <c r="DVB30" s="37"/>
      <c r="DVC30" s="37"/>
      <c r="DVD30" s="37"/>
      <c r="DVE30" s="37"/>
      <c r="DVF30" s="37"/>
      <c r="DVG30" s="37"/>
      <c r="DVH30" s="37"/>
      <c r="DVI30" s="37"/>
      <c r="DVJ30" s="37"/>
      <c r="DVK30" s="37"/>
      <c r="DVL30" s="37"/>
      <c r="DVM30" s="37"/>
      <c r="DVN30" s="37"/>
      <c r="DVO30" s="37"/>
      <c r="DVP30" s="37"/>
      <c r="DVQ30" s="37"/>
      <c r="DVR30" s="37"/>
      <c r="DVS30" s="37"/>
      <c r="DVT30" s="37"/>
      <c r="DVU30" s="37"/>
      <c r="DVV30" s="37"/>
      <c r="DVW30" s="37"/>
      <c r="DVX30" s="37"/>
      <c r="DVY30" s="37"/>
      <c r="DVZ30" s="37"/>
      <c r="DWA30" s="37"/>
      <c r="DWB30" s="37"/>
      <c r="DWC30" s="37"/>
      <c r="DWD30" s="37"/>
      <c r="DWE30" s="37"/>
      <c r="DWF30" s="37"/>
      <c r="DWG30" s="37"/>
      <c r="DWH30" s="37"/>
      <c r="DWI30" s="37"/>
      <c r="DWJ30" s="37"/>
      <c r="DWK30" s="37"/>
      <c r="DWL30" s="37"/>
      <c r="DWM30" s="37"/>
      <c r="DWN30" s="37"/>
      <c r="DWO30" s="37"/>
      <c r="DWP30" s="37"/>
      <c r="DWQ30" s="37"/>
      <c r="DWR30" s="37"/>
      <c r="DWS30" s="37"/>
      <c r="DWT30" s="37"/>
      <c r="DWU30" s="37"/>
      <c r="DWV30" s="37"/>
      <c r="DWW30" s="37"/>
      <c r="DWX30" s="37"/>
      <c r="DWY30" s="37"/>
      <c r="DWZ30" s="37"/>
      <c r="DXA30" s="37"/>
      <c r="DXB30" s="37"/>
      <c r="DXC30" s="37"/>
      <c r="DXD30" s="37"/>
      <c r="DXE30" s="37"/>
      <c r="DXF30" s="37"/>
      <c r="DXG30" s="37"/>
      <c r="DXH30" s="37"/>
      <c r="DXI30" s="37"/>
      <c r="DXJ30" s="37"/>
      <c r="DXK30" s="37"/>
      <c r="DXL30" s="37"/>
      <c r="DXM30" s="37"/>
      <c r="DXN30" s="37"/>
      <c r="DXO30" s="37"/>
      <c r="DXP30" s="37"/>
      <c r="DXQ30" s="37"/>
      <c r="DXR30" s="37"/>
      <c r="DXS30" s="37"/>
      <c r="DXT30" s="37"/>
      <c r="DXU30" s="37"/>
      <c r="DXV30" s="37"/>
      <c r="DXW30" s="37"/>
      <c r="DXX30" s="37"/>
      <c r="DXY30" s="37"/>
      <c r="DXZ30" s="37"/>
      <c r="DYA30" s="37"/>
      <c r="DYB30" s="37"/>
      <c r="DYC30" s="37"/>
      <c r="DYD30" s="37"/>
      <c r="DYE30" s="37"/>
      <c r="DYF30" s="37"/>
      <c r="DYG30" s="37"/>
      <c r="DYH30" s="37"/>
      <c r="DYI30" s="37"/>
      <c r="DYJ30" s="37"/>
      <c r="DYK30" s="37"/>
      <c r="DYL30" s="37"/>
      <c r="DYM30" s="37"/>
      <c r="DYN30" s="37"/>
      <c r="DYO30" s="37"/>
      <c r="DYP30" s="37"/>
      <c r="DYQ30" s="37"/>
      <c r="DYR30" s="37"/>
      <c r="DYS30" s="37"/>
      <c r="DYT30" s="37"/>
      <c r="DYU30" s="37"/>
      <c r="DYV30" s="37"/>
      <c r="DYW30" s="37"/>
      <c r="DYX30" s="37"/>
      <c r="DYY30" s="37"/>
      <c r="DYZ30" s="37"/>
      <c r="DZA30" s="37"/>
      <c r="DZB30" s="37"/>
      <c r="DZC30" s="37"/>
      <c r="DZD30" s="37"/>
      <c r="DZE30" s="37"/>
      <c r="DZF30" s="37"/>
      <c r="DZG30" s="37"/>
      <c r="DZH30" s="37"/>
      <c r="DZI30" s="37"/>
      <c r="DZJ30" s="37"/>
      <c r="DZK30" s="37"/>
      <c r="DZL30" s="37"/>
      <c r="DZM30" s="37"/>
      <c r="DZN30" s="37"/>
      <c r="DZO30" s="37"/>
      <c r="DZP30" s="37"/>
      <c r="DZQ30" s="37"/>
      <c r="DZR30" s="37"/>
      <c r="DZS30" s="37"/>
      <c r="DZT30" s="37"/>
      <c r="DZU30" s="37"/>
      <c r="DZV30" s="37"/>
      <c r="DZW30" s="37"/>
      <c r="DZX30" s="37"/>
      <c r="DZY30" s="37"/>
      <c r="DZZ30" s="37"/>
      <c r="EAA30" s="37"/>
      <c r="EAB30" s="37"/>
      <c r="EAC30" s="37"/>
      <c r="EAD30" s="37"/>
      <c r="EAE30" s="37"/>
      <c r="EAF30" s="37"/>
      <c r="EAG30" s="37"/>
      <c r="EAH30" s="37"/>
      <c r="EAI30" s="37"/>
      <c r="EAJ30" s="37"/>
      <c r="EAK30" s="37"/>
      <c r="EAL30" s="37"/>
      <c r="EAM30" s="37"/>
      <c r="EAN30" s="37"/>
      <c r="EAO30" s="37"/>
      <c r="EAP30" s="37"/>
      <c r="EAQ30" s="37"/>
      <c r="EAR30" s="37"/>
      <c r="EAS30" s="37"/>
      <c r="EAT30" s="37"/>
      <c r="EAU30" s="37"/>
      <c r="EAV30" s="37"/>
      <c r="EAW30" s="37"/>
      <c r="EAX30" s="37"/>
      <c r="EAY30" s="37"/>
      <c r="EAZ30" s="37"/>
      <c r="EBA30" s="37"/>
      <c r="EBB30" s="37"/>
      <c r="EBC30" s="37"/>
      <c r="EBD30" s="37"/>
      <c r="EBE30" s="37"/>
      <c r="EBF30" s="37"/>
      <c r="EBG30" s="37"/>
      <c r="EBH30" s="37"/>
      <c r="EBI30" s="37"/>
      <c r="EBJ30" s="37"/>
      <c r="EBK30" s="37"/>
      <c r="EBL30" s="37"/>
      <c r="EBM30" s="37"/>
      <c r="EBN30" s="37"/>
      <c r="EBO30" s="37"/>
      <c r="EBP30" s="37"/>
      <c r="EBQ30" s="37"/>
      <c r="EBR30" s="37"/>
      <c r="EBS30" s="37"/>
      <c r="EBT30" s="37"/>
      <c r="EBU30" s="37"/>
      <c r="EBV30" s="37"/>
      <c r="EBW30" s="37"/>
      <c r="EBX30" s="37"/>
      <c r="EBY30" s="37"/>
      <c r="EBZ30" s="37"/>
      <c r="ECA30" s="37"/>
      <c r="ECB30" s="37"/>
      <c r="ECC30" s="37"/>
      <c r="ECD30" s="37"/>
      <c r="ECE30" s="37"/>
      <c r="ECF30" s="37"/>
      <c r="ECG30" s="37"/>
      <c r="ECH30" s="37"/>
      <c r="ECI30" s="37"/>
      <c r="ECJ30" s="37"/>
      <c r="ECK30" s="37"/>
      <c r="ECL30" s="37"/>
      <c r="ECM30" s="37"/>
      <c r="ECN30" s="37"/>
      <c r="ECO30" s="37"/>
      <c r="ECP30" s="37"/>
      <c r="ECQ30" s="37"/>
      <c r="ECR30" s="37"/>
      <c r="ECS30" s="37"/>
      <c r="ECT30" s="37"/>
      <c r="ECU30" s="37"/>
      <c r="ECV30" s="37"/>
      <c r="ECW30" s="37"/>
      <c r="ECX30" s="37"/>
      <c r="ECY30" s="37"/>
      <c r="ECZ30" s="37"/>
      <c r="EDA30" s="37"/>
      <c r="EDB30" s="37"/>
      <c r="EDC30" s="37"/>
      <c r="EDD30" s="37"/>
      <c r="EDE30" s="37"/>
      <c r="EDF30" s="37"/>
      <c r="EDG30" s="37"/>
      <c r="EDH30" s="37"/>
      <c r="EDI30" s="37"/>
      <c r="EDJ30" s="37"/>
      <c r="EDK30" s="37"/>
      <c r="EDL30" s="37"/>
      <c r="EDM30" s="37"/>
      <c r="EDN30" s="37"/>
      <c r="EDO30" s="37"/>
      <c r="EDP30" s="37"/>
      <c r="EDQ30" s="37"/>
      <c r="EDR30" s="37"/>
      <c r="EDS30" s="37"/>
      <c r="EDT30" s="37"/>
      <c r="EDU30" s="37"/>
      <c r="EDV30" s="37"/>
      <c r="EDW30" s="37"/>
      <c r="EDX30" s="37"/>
      <c r="EDY30" s="37"/>
      <c r="EDZ30" s="37"/>
      <c r="EEA30" s="37"/>
      <c r="EEB30" s="37"/>
      <c r="EEC30" s="37"/>
      <c r="EED30" s="37"/>
      <c r="EEE30" s="37"/>
      <c r="EEF30" s="37"/>
      <c r="EEG30" s="37"/>
      <c r="EEH30" s="37"/>
      <c r="EEI30" s="37"/>
      <c r="EEJ30" s="37"/>
      <c r="EEK30" s="37"/>
      <c r="EEL30" s="37"/>
      <c r="EEM30" s="37"/>
      <c r="EEN30" s="37"/>
      <c r="EEO30" s="37"/>
      <c r="EEP30" s="37"/>
      <c r="EEQ30" s="37"/>
      <c r="EER30" s="37"/>
      <c r="EES30" s="37"/>
      <c r="EET30" s="37"/>
      <c r="EEU30" s="37"/>
      <c r="EEV30" s="37"/>
      <c r="EEW30" s="37"/>
      <c r="EEX30" s="37"/>
      <c r="EEY30" s="37"/>
      <c r="EEZ30" s="37"/>
      <c r="EFA30" s="37"/>
      <c r="EFB30" s="37"/>
      <c r="EFC30" s="37"/>
      <c r="EFD30" s="37"/>
      <c r="EFE30" s="37"/>
      <c r="EFF30" s="37"/>
      <c r="EFG30" s="37"/>
      <c r="EFH30" s="37"/>
      <c r="EFI30" s="37"/>
      <c r="EFJ30" s="37"/>
      <c r="EFK30" s="37"/>
      <c r="EFL30" s="37"/>
      <c r="EFM30" s="37"/>
      <c r="EFN30" s="37"/>
      <c r="EFO30" s="37"/>
      <c r="EFP30" s="37"/>
      <c r="EFQ30" s="37"/>
      <c r="EFR30" s="37"/>
      <c r="EFS30" s="37"/>
      <c r="EFT30" s="37"/>
      <c r="EFU30" s="37"/>
      <c r="EFV30" s="37"/>
      <c r="EFW30" s="37"/>
      <c r="EFX30" s="37"/>
      <c r="EFY30" s="37"/>
      <c r="EFZ30" s="37"/>
      <c r="EGA30" s="37"/>
      <c r="EGB30" s="37"/>
      <c r="EGC30" s="37"/>
      <c r="EGD30" s="37"/>
      <c r="EGE30" s="37"/>
      <c r="EGF30" s="37"/>
      <c r="EGG30" s="37"/>
      <c r="EGH30" s="37"/>
      <c r="EGI30" s="37"/>
      <c r="EGJ30" s="37"/>
      <c r="EGK30" s="37"/>
      <c r="EGL30" s="37"/>
      <c r="EGM30" s="37"/>
      <c r="EGN30" s="37"/>
      <c r="EGO30" s="37"/>
      <c r="EGP30" s="37"/>
      <c r="EGQ30" s="37"/>
      <c r="EGR30" s="37"/>
      <c r="EGS30" s="37"/>
      <c r="EGT30" s="37"/>
      <c r="EGU30" s="37"/>
      <c r="EGV30" s="37"/>
      <c r="EGW30" s="37"/>
      <c r="EGX30" s="37"/>
      <c r="EGY30" s="37"/>
      <c r="EGZ30" s="37"/>
      <c r="EHA30" s="37"/>
      <c r="EHB30" s="37"/>
      <c r="EHC30" s="37"/>
      <c r="EHD30" s="37"/>
      <c r="EHE30" s="37"/>
      <c r="EHF30" s="37"/>
      <c r="EHG30" s="37"/>
      <c r="EHH30" s="37"/>
      <c r="EHI30" s="37"/>
      <c r="EHJ30" s="37"/>
      <c r="EHK30" s="37"/>
      <c r="EHL30" s="37"/>
      <c r="EHM30" s="37"/>
      <c r="EHN30" s="37"/>
      <c r="EHO30" s="37"/>
      <c r="EHP30" s="37"/>
      <c r="EHQ30" s="37"/>
      <c r="EHR30" s="37"/>
      <c r="EHS30" s="37"/>
      <c r="EHT30" s="37"/>
      <c r="EHU30" s="37"/>
      <c r="EHV30" s="37"/>
      <c r="EHW30" s="37"/>
      <c r="EHX30" s="37"/>
      <c r="EHY30" s="37"/>
      <c r="EHZ30" s="37"/>
      <c r="EIA30" s="37"/>
      <c r="EIB30" s="37"/>
      <c r="EIC30" s="37"/>
      <c r="EID30" s="37"/>
      <c r="EIE30" s="37"/>
      <c r="EIF30" s="37"/>
      <c r="EIG30" s="37"/>
      <c r="EIH30" s="37"/>
      <c r="EII30" s="37"/>
      <c r="EIJ30" s="37"/>
      <c r="EIK30" s="37"/>
      <c r="EIL30" s="37"/>
      <c r="EIM30" s="37"/>
      <c r="EIN30" s="37"/>
      <c r="EIO30" s="37"/>
      <c r="EIP30" s="37"/>
      <c r="EIQ30" s="37"/>
      <c r="EIR30" s="37"/>
      <c r="EIS30" s="37"/>
      <c r="EIT30" s="37"/>
      <c r="EIU30" s="37"/>
      <c r="EIV30" s="37"/>
      <c r="EIW30" s="37"/>
      <c r="EIX30" s="37"/>
      <c r="EIY30" s="37"/>
      <c r="EIZ30" s="37"/>
      <c r="EJA30" s="37"/>
      <c r="EJB30" s="37"/>
      <c r="EJC30" s="37"/>
      <c r="EJD30" s="37"/>
      <c r="EJE30" s="37"/>
      <c r="EJF30" s="37"/>
      <c r="EJG30" s="37"/>
      <c r="EJH30" s="37"/>
      <c r="EJI30" s="37"/>
      <c r="EJJ30" s="37"/>
      <c r="EJK30" s="37"/>
      <c r="EJL30" s="37"/>
      <c r="EJM30" s="37"/>
      <c r="EJN30" s="37"/>
      <c r="EJO30" s="37"/>
      <c r="EJP30" s="37"/>
      <c r="EJQ30" s="37"/>
      <c r="EJR30" s="37"/>
      <c r="EJS30" s="37"/>
      <c r="EJT30" s="37"/>
      <c r="EJU30" s="37"/>
      <c r="EJV30" s="37"/>
      <c r="EJW30" s="37"/>
      <c r="EJX30" s="37"/>
      <c r="EJY30" s="37"/>
      <c r="EJZ30" s="37"/>
      <c r="EKA30" s="37"/>
      <c r="EKB30" s="37"/>
      <c r="EKC30" s="37"/>
      <c r="EKD30" s="37"/>
      <c r="EKE30" s="37"/>
      <c r="EKF30" s="37"/>
      <c r="EKG30" s="37"/>
      <c r="EKH30" s="37"/>
      <c r="EKI30" s="37"/>
      <c r="EKJ30" s="37"/>
      <c r="EKK30" s="37"/>
      <c r="EKL30" s="37"/>
      <c r="EKM30" s="37"/>
      <c r="EKN30" s="37"/>
      <c r="EKO30" s="37"/>
      <c r="EKP30" s="37"/>
      <c r="EKQ30" s="37"/>
      <c r="EKR30" s="37"/>
      <c r="EKS30" s="37"/>
      <c r="EKT30" s="37"/>
      <c r="EKU30" s="37"/>
      <c r="EKV30" s="37"/>
      <c r="EKW30" s="37"/>
      <c r="EKX30" s="37"/>
      <c r="EKY30" s="37"/>
      <c r="EKZ30" s="37"/>
      <c r="ELA30" s="37"/>
      <c r="ELB30" s="37"/>
      <c r="ELC30" s="37"/>
      <c r="ELD30" s="37"/>
      <c r="ELE30" s="37"/>
      <c r="ELF30" s="37"/>
      <c r="ELG30" s="37"/>
      <c r="ELH30" s="37"/>
      <c r="ELI30" s="37"/>
      <c r="ELJ30" s="37"/>
      <c r="ELK30" s="37"/>
      <c r="ELL30" s="37"/>
      <c r="ELM30" s="37"/>
      <c r="ELN30" s="37"/>
      <c r="ELO30" s="37"/>
      <c r="ELP30" s="37"/>
      <c r="ELQ30" s="37"/>
      <c r="ELR30" s="37"/>
      <c r="ELS30" s="37"/>
      <c r="ELT30" s="37"/>
      <c r="ELU30" s="37"/>
      <c r="ELV30" s="37"/>
      <c r="ELW30" s="37"/>
      <c r="ELX30" s="37"/>
      <c r="ELY30" s="37"/>
      <c r="ELZ30" s="37"/>
      <c r="EMA30" s="37"/>
      <c r="EMB30" s="37"/>
      <c r="EMC30" s="37"/>
      <c r="EMD30" s="37"/>
      <c r="EME30" s="37"/>
      <c r="EMF30" s="37"/>
      <c r="EMG30" s="37"/>
      <c r="EMH30" s="37"/>
      <c r="EMI30" s="37"/>
      <c r="EMJ30" s="37"/>
      <c r="EMK30" s="37"/>
      <c r="EML30" s="37"/>
      <c r="EMM30" s="37"/>
      <c r="EMN30" s="37"/>
      <c r="EMO30" s="37"/>
      <c r="EMP30" s="37"/>
      <c r="EMQ30" s="37"/>
      <c r="EMR30" s="37"/>
      <c r="EMS30" s="37"/>
      <c r="EMT30" s="37"/>
      <c r="EMU30" s="37"/>
      <c r="EMV30" s="37"/>
      <c r="EMW30" s="37"/>
      <c r="EMX30" s="37"/>
      <c r="EMY30" s="37"/>
      <c r="EMZ30" s="37"/>
      <c r="ENA30" s="37"/>
      <c r="ENB30" s="37"/>
      <c r="ENC30" s="37"/>
      <c r="END30" s="37"/>
      <c r="ENE30" s="37"/>
      <c r="ENF30" s="37"/>
      <c r="ENG30" s="37"/>
      <c r="ENH30" s="37"/>
      <c r="ENI30" s="37"/>
      <c r="ENJ30" s="37"/>
      <c r="ENK30" s="37"/>
      <c r="ENL30" s="37"/>
      <c r="ENM30" s="37"/>
      <c r="ENN30" s="37"/>
      <c r="ENO30" s="37"/>
      <c r="ENP30" s="37"/>
      <c r="ENQ30" s="37"/>
      <c r="ENR30" s="37"/>
      <c r="ENS30" s="37"/>
      <c r="ENT30" s="37"/>
      <c r="ENU30" s="37"/>
      <c r="ENV30" s="37"/>
      <c r="ENW30" s="37"/>
      <c r="ENX30" s="37"/>
      <c r="ENY30" s="37"/>
      <c r="ENZ30" s="37"/>
      <c r="EOA30" s="37"/>
      <c r="EOB30" s="37"/>
      <c r="EOC30" s="37"/>
      <c r="EOD30" s="37"/>
      <c r="EOE30" s="37"/>
      <c r="EOF30" s="37"/>
      <c r="EOG30" s="37"/>
      <c r="EOH30" s="37"/>
      <c r="EOI30" s="37"/>
      <c r="EOJ30" s="37"/>
      <c r="EOK30" s="37"/>
      <c r="EOL30" s="37"/>
      <c r="EOM30" s="37"/>
      <c r="EON30" s="37"/>
      <c r="EOO30" s="37"/>
      <c r="EOP30" s="37"/>
      <c r="EOQ30" s="37"/>
      <c r="EOR30" s="37"/>
      <c r="EOS30" s="37"/>
      <c r="EOT30" s="37"/>
      <c r="EOU30" s="37"/>
      <c r="EOV30" s="37"/>
      <c r="EOW30" s="37"/>
      <c r="EOX30" s="37"/>
      <c r="EOY30" s="37"/>
      <c r="EOZ30" s="37"/>
      <c r="EPA30" s="37"/>
      <c r="EPB30" s="37"/>
      <c r="EPC30" s="37"/>
      <c r="EPD30" s="37"/>
      <c r="EPE30" s="37"/>
      <c r="EPF30" s="37"/>
      <c r="EPG30" s="37"/>
      <c r="EPH30" s="37"/>
      <c r="EPI30" s="37"/>
      <c r="EPJ30" s="37"/>
      <c r="EPK30" s="37"/>
      <c r="EPL30" s="37"/>
      <c r="EPM30" s="37"/>
      <c r="EPN30" s="37"/>
      <c r="EPO30" s="37"/>
      <c r="EPP30" s="37"/>
      <c r="EPQ30" s="37"/>
      <c r="EPR30" s="37"/>
      <c r="EPS30" s="37"/>
      <c r="EPT30" s="37"/>
      <c r="EPU30" s="37"/>
      <c r="EPV30" s="37"/>
      <c r="EPW30" s="37"/>
      <c r="EPX30" s="37"/>
      <c r="EPY30" s="37"/>
      <c r="EPZ30" s="37"/>
      <c r="EQA30" s="37"/>
      <c r="EQB30" s="37"/>
      <c r="EQC30" s="37"/>
      <c r="EQD30" s="37"/>
      <c r="EQE30" s="37"/>
      <c r="EQF30" s="37"/>
      <c r="EQG30" s="37"/>
      <c r="EQH30" s="37"/>
      <c r="EQI30" s="37"/>
      <c r="EQJ30" s="37"/>
      <c r="EQK30" s="37"/>
      <c r="EQL30" s="37"/>
      <c r="EQM30" s="37"/>
      <c r="EQN30" s="37"/>
      <c r="EQO30" s="37"/>
      <c r="EQP30" s="37"/>
      <c r="EQQ30" s="37"/>
      <c r="EQR30" s="37"/>
      <c r="EQS30" s="37"/>
      <c r="EQT30" s="37"/>
      <c r="EQU30" s="37"/>
      <c r="EQV30" s="37"/>
      <c r="EQW30" s="37"/>
      <c r="EQX30" s="37"/>
      <c r="EQY30" s="37"/>
      <c r="EQZ30" s="37"/>
      <c r="ERA30" s="37"/>
      <c r="ERB30" s="37"/>
      <c r="ERC30" s="37"/>
      <c r="ERD30" s="37"/>
      <c r="ERE30" s="37"/>
      <c r="ERF30" s="37"/>
      <c r="ERG30" s="37"/>
      <c r="ERH30" s="37"/>
      <c r="ERI30" s="37"/>
      <c r="ERJ30" s="37"/>
      <c r="ERK30" s="37"/>
      <c r="ERL30" s="37"/>
      <c r="ERM30" s="37"/>
      <c r="ERN30" s="37"/>
      <c r="ERO30" s="37"/>
      <c r="ERP30" s="37"/>
      <c r="ERQ30" s="37"/>
      <c r="ERR30" s="37"/>
      <c r="ERS30" s="37"/>
      <c r="ERT30" s="37"/>
      <c r="ERU30" s="37"/>
      <c r="ERV30" s="37"/>
      <c r="ERW30" s="37"/>
      <c r="ERX30" s="37"/>
      <c r="ERY30" s="37"/>
      <c r="ERZ30" s="37"/>
      <c r="ESA30" s="37"/>
      <c r="ESB30" s="37"/>
      <c r="ESC30" s="37"/>
      <c r="ESD30" s="37"/>
      <c r="ESE30" s="37"/>
      <c r="ESF30" s="37"/>
      <c r="ESG30" s="37"/>
      <c r="ESH30" s="37"/>
      <c r="ESI30" s="37"/>
      <c r="ESJ30" s="37"/>
      <c r="ESK30" s="37"/>
      <c r="ESL30" s="37"/>
      <c r="ESM30" s="37"/>
      <c r="ESN30" s="37"/>
      <c r="ESO30" s="37"/>
      <c r="ESP30" s="37"/>
      <c r="ESQ30" s="37"/>
      <c r="ESR30" s="37"/>
      <c r="ESS30" s="37"/>
      <c r="EST30" s="37"/>
      <c r="ESU30" s="37"/>
      <c r="ESV30" s="37"/>
      <c r="ESW30" s="37"/>
      <c r="ESX30" s="37"/>
      <c r="ESY30" s="37"/>
      <c r="ESZ30" s="37"/>
      <c r="ETA30" s="37"/>
      <c r="ETB30" s="37"/>
      <c r="ETC30" s="37"/>
      <c r="ETD30" s="37"/>
      <c r="ETE30" s="37"/>
      <c r="ETF30" s="37"/>
      <c r="ETG30" s="37"/>
      <c r="ETH30" s="37"/>
      <c r="ETI30" s="37"/>
      <c r="ETJ30" s="37"/>
      <c r="ETK30" s="37"/>
      <c r="ETL30" s="37"/>
      <c r="ETM30" s="37"/>
      <c r="ETN30" s="37"/>
      <c r="ETO30" s="37"/>
      <c r="ETP30" s="37"/>
      <c r="ETQ30" s="37"/>
      <c r="ETR30" s="37"/>
      <c r="ETS30" s="37"/>
      <c r="ETT30" s="37"/>
      <c r="ETU30" s="37"/>
      <c r="ETV30" s="37"/>
      <c r="ETW30" s="37"/>
      <c r="ETX30" s="37"/>
      <c r="ETY30" s="37"/>
      <c r="ETZ30" s="37"/>
      <c r="EUA30" s="37"/>
      <c r="EUB30" s="37"/>
      <c r="EUC30" s="37"/>
      <c r="EUD30" s="37"/>
      <c r="EUE30" s="37"/>
      <c r="EUF30" s="37"/>
      <c r="EUG30" s="37"/>
      <c r="EUH30" s="37"/>
      <c r="EUI30" s="37"/>
      <c r="EUJ30" s="37"/>
      <c r="EUK30" s="37"/>
      <c r="EUL30" s="37"/>
      <c r="EUM30" s="37"/>
      <c r="EUN30" s="37"/>
      <c r="EUO30" s="37"/>
      <c r="EUP30" s="37"/>
      <c r="EUQ30" s="37"/>
      <c r="EUR30" s="37"/>
      <c r="EUS30" s="37"/>
      <c r="EUT30" s="37"/>
      <c r="EUU30" s="37"/>
      <c r="EUV30" s="37"/>
      <c r="EUW30" s="37"/>
      <c r="EUX30" s="37"/>
      <c r="EUY30" s="37"/>
      <c r="EUZ30" s="37"/>
      <c r="EVA30" s="37"/>
      <c r="EVB30" s="37"/>
      <c r="EVC30" s="37"/>
      <c r="EVD30" s="37"/>
      <c r="EVE30" s="37"/>
      <c r="EVF30" s="37"/>
      <c r="EVG30" s="37"/>
      <c r="EVH30" s="37"/>
      <c r="EVI30" s="37"/>
      <c r="EVJ30" s="37"/>
      <c r="EVK30" s="37"/>
      <c r="EVL30" s="37"/>
      <c r="EVM30" s="37"/>
      <c r="EVN30" s="37"/>
      <c r="EVO30" s="37"/>
      <c r="EVP30" s="37"/>
      <c r="EVQ30" s="37"/>
      <c r="EVR30" s="37"/>
      <c r="EVS30" s="37"/>
      <c r="EVT30" s="37"/>
      <c r="EVU30" s="37"/>
      <c r="EVV30" s="37"/>
      <c r="EVW30" s="37"/>
      <c r="EVX30" s="37"/>
      <c r="EVY30" s="37"/>
      <c r="EVZ30" s="37"/>
      <c r="EWA30" s="37"/>
      <c r="EWB30" s="37"/>
      <c r="EWC30" s="37"/>
      <c r="EWD30" s="37"/>
      <c r="EWE30" s="37"/>
      <c r="EWF30" s="37"/>
      <c r="EWG30" s="37"/>
      <c r="EWH30" s="37"/>
      <c r="EWI30" s="37"/>
      <c r="EWJ30" s="37"/>
      <c r="EWK30" s="37"/>
      <c r="EWL30" s="37"/>
      <c r="EWM30" s="37"/>
      <c r="EWN30" s="37"/>
      <c r="EWO30" s="37"/>
      <c r="EWP30" s="37"/>
      <c r="EWQ30" s="37"/>
      <c r="EWR30" s="37"/>
      <c r="EWS30" s="37"/>
      <c r="EWT30" s="37"/>
      <c r="EWU30" s="37"/>
      <c r="EWV30" s="37"/>
      <c r="EWW30" s="37"/>
      <c r="EWX30" s="37"/>
      <c r="EWY30" s="37"/>
      <c r="EWZ30" s="37"/>
      <c r="EXA30" s="37"/>
      <c r="EXB30" s="37"/>
      <c r="EXC30" s="37"/>
      <c r="EXD30" s="37"/>
      <c r="EXE30" s="37"/>
      <c r="EXF30" s="37"/>
      <c r="EXG30" s="37"/>
      <c r="EXH30" s="37"/>
      <c r="EXI30" s="37"/>
      <c r="EXJ30" s="37"/>
      <c r="EXK30" s="37"/>
      <c r="EXL30" s="37"/>
      <c r="EXM30" s="37"/>
      <c r="EXN30" s="37"/>
      <c r="EXO30" s="37"/>
      <c r="EXP30" s="37"/>
      <c r="EXQ30" s="37"/>
      <c r="EXR30" s="37"/>
      <c r="EXS30" s="37"/>
      <c r="EXT30" s="37"/>
      <c r="EXU30" s="37"/>
      <c r="EXV30" s="37"/>
      <c r="EXW30" s="37"/>
      <c r="EXX30" s="37"/>
      <c r="EXY30" s="37"/>
      <c r="EXZ30" s="37"/>
      <c r="EYA30" s="37"/>
      <c r="EYB30" s="37"/>
      <c r="EYC30" s="37"/>
      <c r="EYD30" s="37"/>
      <c r="EYE30" s="37"/>
      <c r="EYF30" s="37"/>
      <c r="EYG30" s="37"/>
      <c r="EYH30" s="37"/>
      <c r="EYI30" s="37"/>
      <c r="EYJ30" s="37"/>
      <c r="EYK30" s="37"/>
      <c r="EYL30" s="37"/>
      <c r="EYM30" s="37"/>
      <c r="EYN30" s="37"/>
      <c r="EYO30" s="37"/>
      <c r="EYP30" s="37"/>
      <c r="EYQ30" s="37"/>
      <c r="EYR30" s="37"/>
      <c r="EYS30" s="37"/>
      <c r="EYT30" s="37"/>
      <c r="EYU30" s="37"/>
      <c r="EYV30" s="37"/>
      <c r="EYW30" s="37"/>
      <c r="EYX30" s="37"/>
      <c r="EYY30" s="37"/>
      <c r="EYZ30" s="37"/>
      <c r="EZA30" s="37"/>
      <c r="EZB30" s="37"/>
      <c r="EZC30" s="37"/>
      <c r="EZD30" s="37"/>
      <c r="EZE30" s="37"/>
      <c r="EZF30" s="37"/>
      <c r="EZG30" s="37"/>
      <c r="EZH30" s="37"/>
      <c r="EZI30" s="37"/>
      <c r="EZJ30" s="37"/>
      <c r="EZK30" s="37"/>
      <c r="EZL30" s="37"/>
      <c r="EZM30" s="37"/>
      <c r="EZN30" s="37"/>
      <c r="EZO30" s="37"/>
      <c r="EZP30" s="37"/>
      <c r="EZQ30" s="37"/>
      <c r="EZR30" s="37"/>
      <c r="EZS30" s="37"/>
      <c r="EZT30" s="37"/>
      <c r="EZU30" s="37"/>
      <c r="EZV30" s="37"/>
      <c r="EZW30" s="37"/>
      <c r="EZX30" s="37"/>
      <c r="EZY30" s="37"/>
      <c r="EZZ30" s="37"/>
      <c r="FAA30" s="37"/>
      <c r="FAB30" s="37"/>
      <c r="FAC30" s="37"/>
      <c r="FAD30" s="37"/>
      <c r="FAE30" s="37"/>
      <c r="FAF30" s="37"/>
      <c r="FAG30" s="37"/>
      <c r="FAH30" s="37"/>
      <c r="FAI30" s="37"/>
      <c r="FAJ30" s="37"/>
      <c r="FAK30" s="37"/>
      <c r="FAL30" s="37"/>
      <c r="FAM30" s="37"/>
      <c r="FAN30" s="37"/>
      <c r="FAO30" s="37"/>
      <c r="FAP30" s="37"/>
      <c r="FAQ30" s="37"/>
      <c r="FAR30" s="37"/>
      <c r="FAS30" s="37"/>
      <c r="FAT30" s="37"/>
      <c r="FAU30" s="37"/>
      <c r="FAV30" s="37"/>
      <c r="FAW30" s="37"/>
      <c r="FAX30" s="37"/>
      <c r="FAY30" s="37"/>
      <c r="FAZ30" s="37"/>
      <c r="FBA30" s="37"/>
      <c r="FBB30" s="37"/>
      <c r="FBC30" s="37"/>
      <c r="FBD30" s="37"/>
      <c r="FBE30" s="37"/>
      <c r="FBF30" s="37"/>
      <c r="FBG30" s="37"/>
      <c r="FBH30" s="37"/>
      <c r="FBI30" s="37"/>
      <c r="FBJ30" s="37"/>
      <c r="FBK30" s="37"/>
      <c r="FBL30" s="37"/>
      <c r="FBM30" s="37"/>
      <c r="FBN30" s="37"/>
      <c r="FBO30" s="37"/>
      <c r="FBP30" s="37"/>
      <c r="FBQ30" s="37"/>
      <c r="FBR30" s="37"/>
      <c r="FBS30" s="37"/>
      <c r="FBT30" s="37"/>
      <c r="FBU30" s="37"/>
      <c r="FBV30" s="37"/>
      <c r="FBW30" s="37"/>
      <c r="FBX30" s="37"/>
      <c r="FBY30" s="37"/>
      <c r="FBZ30" s="37"/>
      <c r="FCA30" s="37"/>
      <c r="FCB30" s="37"/>
      <c r="FCC30" s="37"/>
      <c r="FCD30" s="37"/>
      <c r="FCE30" s="37"/>
      <c r="FCF30" s="37"/>
      <c r="FCG30" s="37"/>
      <c r="FCH30" s="37"/>
      <c r="FCI30" s="37"/>
      <c r="FCJ30" s="37"/>
      <c r="FCK30" s="37"/>
      <c r="FCL30" s="37"/>
      <c r="FCM30" s="37"/>
      <c r="FCN30" s="37"/>
      <c r="FCO30" s="37"/>
      <c r="FCP30" s="37"/>
      <c r="FCQ30" s="37"/>
      <c r="FCR30" s="37"/>
      <c r="FCS30" s="37"/>
      <c r="FCT30" s="37"/>
      <c r="FCU30" s="37"/>
      <c r="FCV30" s="37"/>
      <c r="FCW30" s="37"/>
      <c r="FCX30" s="37"/>
      <c r="FCY30" s="37"/>
      <c r="FCZ30" s="37"/>
      <c r="FDA30" s="37"/>
      <c r="FDB30" s="37"/>
      <c r="FDC30" s="37"/>
      <c r="FDD30" s="37"/>
      <c r="FDE30" s="37"/>
      <c r="FDF30" s="37"/>
      <c r="FDG30" s="37"/>
      <c r="FDH30" s="37"/>
      <c r="FDI30" s="37"/>
      <c r="FDJ30" s="37"/>
      <c r="FDK30" s="37"/>
      <c r="FDL30" s="37"/>
      <c r="FDM30" s="37"/>
      <c r="FDN30" s="37"/>
      <c r="FDO30" s="37"/>
      <c r="FDP30" s="37"/>
      <c r="FDQ30" s="37"/>
      <c r="FDR30" s="37"/>
      <c r="FDS30" s="37"/>
      <c r="FDT30" s="37"/>
      <c r="FDU30" s="37"/>
      <c r="FDV30" s="37"/>
      <c r="FDW30" s="37"/>
      <c r="FDX30" s="37"/>
      <c r="FDY30" s="37"/>
      <c r="FDZ30" s="37"/>
      <c r="FEA30" s="37"/>
      <c r="FEB30" s="37"/>
      <c r="FEC30" s="37"/>
      <c r="FED30" s="37"/>
      <c r="FEE30" s="37"/>
      <c r="FEF30" s="37"/>
      <c r="FEG30" s="37"/>
      <c r="FEH30" s="37"/>
      <c r="FEI30" s="37"/>
      <c r="FEJ30" s="37"/>
      <c r="FEK30" s="37"/>
      <c r="FEL30" s="37"/>
      <c r="FEM30" s="37"/>
      <c r="FEN30" s="37"/>
      <c r="FEO30" s="37"/>
      <c r="FEP30" s="37"/>
      <c r="FEQ30" s="37"/>
      <c r="FER30" s="37"/>
      <c r="FES30" s="37"/>
      <c r="FET30" s="37"/>
      <c r="FEU30" s="37"/>
      <c r="FEV30" s="37"/>
      <c r="FEW30" s="37"/>
      <c r="FEX30" s="37"/>
      <c r="FEY30" s="37"/>
      <c r="FEZ30" s="37"/>
      <c r="FFA30" s="37"/>
      <c r="FFB30" s="37"/>
      <c r="FFC30" s="37"/>
      <c r="FFD30" s="37"/>
      <c r="FFE30" s="37"/>
      <c r="FFF30" s="37"/>
      <c r="FFG30" s="37"/>
      <c r="FFH30" s="37"/>
      <c r="FFI30" s="37"/>
      <c r="FFJ30" s="37"/>
      <c r="FFK30" s="37"/>
      <c r="FFL30" s="37"/>
      <c r="FFM30" s="37"/>
      <c r="FFN30" s="37"/>
      <c r="FFO30" s="37"/>
      <c r="FFP30" s="37"/>
      <c r="FFQ30" s="37"/>
      <c r="FFR30" s="37"/>
      <c r="FFS30" s="37"/>
      <c r="FFT30" s="37"/>
      <c r="FFU30" s="37"/>
      <c r="FFV30" s="37"/>
      <c r="FFW30" s="37"/>
      <c r="FFX30" s="37"/>
      <c r="FFY30" s="37"/>
      <c r="FFZ30" s="37"/>
      <c r="FGA30" s="37"/>
      <c r="FGB30" s="37"/>
      <c r="FGC30" s="37"/>
      <c r="FGD30" s="37"/>
      <c r="FGE30" s="37"/>
      <c r="FGF30" s="37"/>
      <c r="FGG30" s="37"/>
      <c r="FGH30" s="37"/>
      <c r="FGI30" s="37"/>
      <c r="FGJ30" s="37"/>
      <c r="FGK30" s="37"/>
      <c r="FGL30" s="37"/>
      <c r="FGM30" s="37"/>
      <c r="FGN30" s="37"/>
      <c r="FGO30" s="37"/>
      <c r="FGP30" s="37"/>
      <c r="FGQ30" s="37"/>
      <c r="FGR30" s="37"/>
      <c r="FGS30" s="37"/>
      <c r="FGT30" s="37"/>
      <c r="FGU30" s="37"/>
      <c r="FGV30" s="37"/>
      <c r="FGW30" s="37"/>
      <c r="FGX30" s="37"/>
      <c r="FGY30" s="37"/>
      <c r="FGZ30" s="37"/>
      <c r="FHA30" s="37"/>
      <c r="FHB30" s="37"/>
      <c r="FHC30" s="37"/>
      <c r="FHD30" s="37"/>
      <c r="FHE30" s="37"/>
      <c r="FHF30" s="37"/>
      <c r="FHG30" s="37"/>
      <c r="FHH30" s="37"/>
      <c r="FHI30" s="37"/>
      <c r="FHJ30" s="37"/>
      <c r="FHK30" s="37"/>
      <c r="FHL30" s="37"/>
      <c r="FHM30" s="37"/>
      <c r="FHN30" s="37"/>
      <c r="FHO30" s="37"/>
      <c r="FHP30" s="37"/>
      <c r="FHQ30" s="37"/>
      <c r="FHR30" s="37"/>
      <c r="FHS30" s="37"/>
      <c r="FHT30" s="37"/>
      <c r="FHU30" s="37"/>
      <c r="FHV30" s="37"/>
      <c r="FHW30" s="37"/>
      <c r="FHX30" s="37"/>
      <c r="FHY30" s="37"/>
      <c r="FHZ30" s="37"/>
      <c r="FIA30" s="37"/>
      <c r="FIB30" s="37"/>
      <c r="FIC30" s="37"/>
      <c r="FID30" s="37"/>
      <c r="FIE30" s="37"/>
      <c r="FIF30" s="37"/>
      <c r="FIG30" s="37"/>
      <c r="FIH30" s="37"/>
      <c r="FII30" s="37"/>
      <c r="FIJ30" s="37"/>
      <c r="FIK30" s="37"/>
      <c r="FIL30" s="37"/>
      <c r="FIM30" s="37"/>
      <c r="FIN30" s="37"/>
      <c r="FIO30" s="37"/>
      <c r="FIP30" s="37"/>
      <c r="FIQ30" s="37"/>
      <c r="FIR30" s="37"/>
      <c r="FIS30" s="37"/>
      <c r="FIT30" s="37"/>
      <c r="FIU30" s="37"/>
      <c r="FIV30" s="37"/>
      <c r="FIW30" s="37"/>
      <c r="FIX30" s="37"/>
      <c r="FIY30" s="37"/>
      <c r="FIZ30" s="37"/>
      <c r="FJA30" s="37"/>
      <c r="FJB30" s="37"/>
      <c r="FJC30" s="37"/>
      <c r="FJD30" s="37"/>
      <c r="FJE30" s="37"/>
      <c r="FJF30" s="37"/>
      <c r="FJG30" s="37"/>
      <c r="FJH30" s="37"/>
      <c r="FJI30" s="37"/>
      <c r="FJJ30" s="37"/>
      <c r="FJK30" s="37"/>
      <c r="FJL30" s="37"/>
      <c r="FJM30" s="37"/>
      <c r="FJN30" s="37"/>
      <c r="FJO30" s="37"/>
      <c r="FJP30" s="37"/>
      <c r="FJQ30" s="37"/>
      <c r="FJR30" s="37"/>
      <c r="FJS30" s="37"/>
      <c r="FJT30" s="37"/>
      <c r="FJU30" s="37"/>
      <c r="FJV30" s="37"/>
      <c r="FJW30" s="37"/>
      <c r="FJX30" s="37"/>
      <c r="FJY30" s="37"/>
      <c r="FJZ30" s="37"/>
      <c r="FKA30" s="37"/>
      <c r="FKB30" s="37"/>
      <c r="FKC30" s="37"/>
      <c r="FKD30" s="37"/>
      <c r="FKE30" s="37"/>
      <c r="FKF30" s="37"/>
      <c r="FKG30" s="37"/>
      <c r="FKH30" s="37"/>
      <c r="FKI30" s="37"/>
      <c r="FKJ30" s="37"/>
      <c r="FKK30" s="37"/>
      <c r="FKL30" s="37"/>
      <c r="FKM30" s="37"/>
      <c r="FKN30" s="37"/>
      <c r="FKO30" s="37"/>
      <c r="FKP30" s="37"/>
      <c r="FKQ30" s="37"/>
      <c r="FKR30" s="37"/>
      <c r="FKS30" s="37"/>
      <c r="FKT30" s="37"/>
      <c r="FKU30" s="37"/>
      <c r="FKV30" s="37"/>
      <c r="FKW30" s="37"/>
      <c r="FKX30" s="37"/>
      <c r="FKY30" s="37"/>
      <c r="FKZ30" s="37"/>
      <c r="FLA30" s="37"/>
      <c r="FLB30" s="37"/>
      <c r="FLC30" s="37"/>
      <c r="FLD30" s="37"/>
      <c r="FLE30" s="37"/>
      <c r="FLF30" s="37"/>
      <c r="FLG30" s="37"/>
      <c r="FLH30" s="37"/>
      <c r="FLI30" s="37"/>
      <c r="FLJ30" s="37"/>
      <c r="FLK30" s="37"/>
      <c r="FLL30" s="37"/>
      <c r="FLM30" s="37"/>
      <c r="FLN30" s="37"/>
      <c r="FLO30" s="37"/>
      <c r="FLP30" s="37"/>
      <c r="FLQ30" s="37"/>
      <c r="FLR30" s="37"/>
      <c r="FLS30" s="37"/>
      <c r="FLT30" s="37"/>
      <c r="FLU30" s="37"/>
      <c r="FLV30" s="37"/>
      <c r="FLW30" s="37"/>
      <c r="FLX30" s="37"/>
      <c r="FLY30" s="37"/>
      <c r="FLZ30" s="37"/>
      <c r="FMA30" s="37"/>
      <c r="FMB30" s="37"/>
      <c r="FMC30" s="37"/>
      <c r="FMD30" s="37"/>
      <c r="FME30" s="37"/>
      <c r="FMF30" s="37"/>
      <c r="FMG30" s="37"/>
      <c r="FMH30" s="37"/>
      <c r="FMI30" s="37"/>
      <c r="FMJ30" s="37"/>
      <c r="FMK30" s="37"/>
      <c r="FML30" s="37"/>
      <c r="FMM30" s="37"/>
      <c r="FMN30" s="37"/>
      <c r="FMO30" s="37"/>
      <c r="FMP30" s="37"/>
      <c r="FMQ30" s="37"/>
      <c r="FMR30" s="37"/>
      <c r="FMS30" s="37"/>
      <c r="FMT30" s="37"/>
      <c r="FMU30" s="37"/>
      <c r="FMV30" s="37"/>
      <c r="FMW30" s="37"/>
      <c r="FMX30" s="37"/>
      <c r="FMY30" s="37"/>
      <c r="FMZ30" s="37"/>
      <c r="FNA30" s="37"/>
      <c r="FNB30" s="37"/>
      <c r="FNC30" s="37"/>
      <c r="FND30" s="37"/>
      <c r="FNE30" s="37"/>
      <c r="FNF30" s="37"/>
      <c r="FNG30" s="37"/>
      <c r="FNH30" s="37"/>
      <c r="FNI30" s="37"/>
      <c r="FNJ30" s="37"/>
      <c r="FNK30" s="37"/>
      <c r="FNL30" s="37"/>
      <c r="FNM30" s="37"/>
      <c r="FNN30" s="37"/>
      <c r="FNO30" s="37"/>
      <c r="FNP30" s="37"/>
      <c r="FNQ30" s="37"/>
      <c r="FNR30" s="37"/>
      <c r="FNS30" s="37"/>
      <c r="FNT30" s="37"/>
      <c r="FNU30" s="37"/>
      <c r="FNV30" s="37"/>
      <c r="FNW30" s="37"/>
      <c r="FNX30" s="37"/>
      <c r="FNY30" s="37"/>
      <c r="FNZ30" s="37"/>
      <c r="FOA30" s="37"/>
      <c r="FOB30" s="37"/>
      <c r="FOC30" s="37"/>
      <c r="FOD30" s="37"/>
      <c r="FOE30" s="37"/>
      <c r="FOF30" s="37"/>
      <c r="FOG30" s="37"/>
      <c r="FOH30" s="37"/>
      <c r="FOI30" s="37"/>
      <c r="FOJ30" s="37"/>
      <c r="FOK30" s="37"/>
      <c r="FOL30" s="37"/>
      <c r="FOM30" s="37"/>
      <c r="FON30" s="37"/>
      <c r="FOO30" s="37"/>
      <c r="FOP30" s="37"/>
      <c r="FOQ30" s="37"/>
      <c r="FOR30" s="37"/>
      <c r="FOS30" s="37"/>
      <c r="FOT30" s="37"/>
      <c r="FOU30" s="37"/>
      <c r="FOV30" s="37"/>
      <c r="FOW30" s="37"/>
      <c r="FOX30" s="37"/>
      <c r="FOY30" s="37"/>
      <c r="FOZ30" s="37"/>
      <c r="FPA30" s="37"/>
      <c r="FPB30" s="37"/>
      <c r="FPC30" s="37"/>
      <c r="FPD30" s="37"/>
      <c r="FPE30" s="37"/>
      <c r="FPF30" s="37"/>
      <c r="FPG30" s="37"/>
      <c r="FPH30" s="37"/>
      <c r="FPI30" s="37"/>
      <c r="FPJ30" s="37"/>
      <c r="FPK30" s="37"/>
      <c r="FPL30" s="37"/>
      <c r="FPM30" s="37"/>
      <c r="FPN30" s="37"/>
      <c r="FPO30" s="37"/>
      <c r="FPP30" s="37"/>
      <c r="FPQ30" s="37"/>
      <c r="FPR30" s="37"/>
      <c r="FPS30" s="37"/>
      <c r="FPT30" s="37"/>
      <c r="FPU30" s="37"/>
      <c r="FPV30" s="37"/>
      <c r="FPW30" s="37"/>
      <c r="FPX30" s="37"/>
      <c r="FPY30" s="37"/>
      <c r="FPZ30" s="37"/>
      <c r="FQA30" s="37"/>
      <c r="FQB30" s="37"/>
      <c r="FQC30" s="37"/>
      <c r="FQD30" s="37"/>
      <c r="FQE30" s="37"/>
      <c r="FQF30" s="37"/>
      <c r="FQG30" s="37"/>
      <c r="FQH30" s="37"/>
      <c r="FQI30" s="37"/>
      <c r="FQJ30" s="37"/>
      <c r="FQK30" s="37"/>
      <c r="FQL30" s="37"/>
      <c r="FQM30" s="37"/>
      <c r="FQN30" s="37"/>
      <c r="FQO30" s="37"/>
      <c r="FQP30" s="37"/>
      <c r="FQQ30" s="37"/>
      <c r="FQR30" s="37"/>
      <c r="FQS30" s="37"/>
      <c r="FQT30" s="37"/>
      <c r="FQU30" s="37"/>
      <c r="FQV30" s="37"/>
      <c r="FQW30" s="37"/>
      <c r="FQX30" s="37"/>
      <c r="FQY30" s="37"/>
      <c r="FQZ30" s="37"/>
      <c r="FRA30" s="37"/>
      <c r="FRB30" s="37"/>
      <c r="FRC30" s="37"/>
      <c r="FRD30" s="37"/>
      <c r="FRE30" s="37"/>
      <c r="FRF30" s="37"/>
      <c r="FRG30" s="37"/>
      <c r="FRH30" s="37"/>
      <c r="FRI30" s="37"/>
      <c r="FRJ30" s="37"/>
      <c r="FRK30" s="37"/>
      <c r="FRL30" s="37"/>
      <c r="FRM30" s="37"/>
      <c r="FRN30" s="37"/>
      <c r="FRO30" s="37"/>
      <c r="FRP30" s="37"/>
      <c r="FRQ30" s="37"/>
      <c r="FRR30" s="37"/>
      <c r="FRS30" s="37"/>
      <c r="FRT30" s="37"/>
      <c r="FRU30" s="37"/>
      <c r="FRV30" s="37"/>
      <c r="FRW30" s="37"/>
      <c r="FRX30" s="37"/>
      <c r="FRY30" s="37"/>
      <c r="FRZ30" s="37"/>
      <c r="FSA30" s="37"/>
      <c r="FSB30" s="37"/>
      <c r="FSC30" s="37"/>
      <c r="FSD30" s="37"/>
      <c r="FSE30" s="37"/>
      <c r="FSF30" s="37"/>
      <c r="FSG30" s="37"/>
      <c r="FSH30" s="37"/>
      <c r="FSI30" s="37"/>
      <c r="FSJ30" s="37"/>
      <c r="FSK30" s="37"/>
      <c r="FSL30" s="37"/>
      <c r="FSM30" s="37"/>
      <c r="FSN30" s="37"/>
      <c r="FSO30" s="37"/>
      <c r="FSP30" s="37"/>
      <c r="FSQ30" s="37"/>
      <c r="FSR30" s="37"/>
      <c r="FSS30" s="37"/>
      <c r="FST30" s="37"/>
      <c r="FSU30" s="37"/>
      <c r="FSV30" s="37"/>
      <c r="FSW30" s="37"/>
      <c r="FSX30" s="37"/>
      <c r="FSY30" s="37"/>
      <c r="FSZ30" s="37"/>
      <c r="FTA30" s="37"/>
      <c r="FTB30" s="37"/>
      <c r="FTC30" s="37"/>
      <c r="FTD30" s="37"/>
      <c r="FTE30" s="37"/>
      <c r="FTF30" s="37"/>
      <c r="FTG30" s="37"/>
      <c r="FTH30" s="37"/>
      <c r="FTI30" s="37"/>
      <c r="FTJ30" s="37"/>
      <c r="FTK30" s="37"/>
      <c r="FTL30" s="37"/>
      <c r="FTM30" s="37"/>
      <c r="FTN30" s="37"/>
      <c r="FTO30" s="37"/>
      <c r="FTP30" s="37"/>
      <c r="FTQ30" s="37"/>
      <c r="FTR30" s="37"/>
      <c r="FTS30" s="37"/>
      <c r="FTT30" s="37"/>
      <c r="FTU30" s="37"/>
      <c r="FTV30" s="37"/>
      <c r="FTW30" s="37"/>
      <c r="FTX30" s="37"/>
      <c r="FTY30" s="37"/>
      <c r="FTZ30" s="37"/>
      <c r="FUA30" s="37"/>
      <c r="FUB30" s="37"/>
      <c r="FUC30" s="37"/>
      <c r="FUD30" s="37"/>
      <c r="FUE30" s="37"/>
      <c r="FUF30" s="37"/>
      <c r="FUG30" s="37"/>
      <c r="FUH30" s="37"/>
      <c r="FUI30" s="37"/>
      <c r="FUJ30" s="37"/>
      <c r="FUK30" s="37"/>
      <c r="FUL30" s="37"/>
      <c r="FUM30" s="37"/>
      <c r="FUN30" s="37"/>
      <c r="FUO30" s="37"/>
      <c r="FUP30" s="37"/>
      <c r="FUQ30" s="37"/>
      <c r="FUR30" s="37"/>
      <c r="FUS30" s="37"/>
      <c r="FUT30" s="37"/>
      <c r="FUU30" s="37"/>
      <c r="FUV30" s="37"/>
      <c r="FUW30" s="37"/>
      <c r="FUX30" s="37"/>
      <c r="FUY30" s="37"/>
      <c r="FUZ30" s="37"/>
      <c r="FVA30" s="37"/>
      <c r="FVB30" s="37"/>
      <c r="FVC30" s="37"/>
      <c r="FVD30" s="37"/>
      <c r="FVE30" s="37"/>
      <c r="FVF30" s="37"/>
      <c r="FVG30" s="37"/>
      <c r="FVH30" s="37"/>
      <c r="FVI30" s="37"/>
      <c r="FVJ30" s="37"/>
      <c r="FVK30" s="37"/>
      <c r="FVL30" s="37"/>
      <c r="FVM30" s="37"/>
      <c r="FVN30" s="37"/>
      <c r="FVO30" s="37"/>
      <c r="FVP30" s="37"/>
      <c r="FVQ30" s="37"/>
      <c r="FVR30" s="37"/>
      <c r="FVS30" s="37"/>
      <c r="FVT30" s="37"/>
      <c r="FVU30" s="37"/>
      <c r="FVV30" s="37"/>
      <c r="FVW30" s="37"/>
      <c r="FVX30" s="37"/>
      <c r="FVY30" s="37"/>
      <c r="FVZ30" s="37"/>
      <c r="FWA30" s="37"/>
      <c r="FWB30" s="37"/>
      <c r="FWC30" s="37"/>
      <c r="FWD30" s="37"/>
      <c r="FWE30" s="37"/>
      <c r="FWF30" s="37"/>
      <c r="FWG30" s="37"/>
      <c r="FWH30" s="37"/>
      <c r="FWI30" s="37"/>
      <c r="FWJ30" s="37"/>
      <c r="FWK30" s="37"/>
      <c r="FWL30" s="37"/>
      <c r="FWM30" s="37"/>
      <c r="FWN30" s="37"/>
      <c r="FWO30" s="37"/>
      <c r="FWP30" s="37"/>
      <c r="FWQ30" s="37"/>
      <c r="FWR30" s="37"/>
      <c r="FWS30" s="37"/>
      <c r="FWT30" s="37"/>
      <c r="FWU30" s="37"/>
      <c r="FWV30" s="37"/>
      <c r="FWW30" s="37"/>
      <c r="FWX30" s="37"/>
      <c r="FWY30" s="37"/>
      <c r="FWZ30" s="37"/>
      <c r="FXA30" s="37"/>
      <c r="FXB30" s="37"/>
      <c r="FXC30" s="37"/>
      <c r="FXD30" s="37"/>
      <c r="FXE30" s="37"/>
      <c r="FXF30" s="37"/>
      <c r="FXG30" s="37"/>
      <c r="FXH30" s="37"/>
      <c r="FXI30" s="37"/>
      <c r="FXJ30" s="37"/>
      <c r="FXK30" s="37"/>
      <c r="FXL30" s="37"/>
      <c r="FXM30" s="37"/>
      <c r="FXN30" s="37"/>
      <c r="FXO30" s="37"/>
      <c r="FXP30" s="37"/>
      <c r="FXQ30" s="37"/>
      <c r="FXR30" s="37"/>
      <c r="FXS30" s="37"/>
      <c r="FXT30" s="37"/>
      <c r="FXU30" s="37"/>
      <c r="FXV30" s="37"/>
      <c r="FXW30" s="37"/>
      <c r="FXX30" s="37"/>
      <c r="FXY30" s="37"/>
      <c r="FXZ30" s="37"/>
      <c r="FYA30" s="37"/>
      <c r="FYB30" s="37"/>
      <c r="FYC30" s="37"/>
      <c r="FYD30" s="37"/>
      <c r="FYE30" s="37"/>
      <c r="FYF30" s="37"/>
      <c r="FYG30" s="37"/>
      <c r="FYH30" s="37"/>
      <c r="FYI30" s="37"/>
      <c r="FYJ30" s="37"/>
      <c r="FYK30" s="37"/>
      <c r="FYL30" s="37"/>
      <c r="FYM30" s="37"/>
      <c r="FYN30" s="37"/>
      <c r="FYO30" s="37"/>
      <c r="FYP30" s="37"/>
      <c r="FYQ30" s="37"/>
      <c r="FYR30" s="37"/>
      <c r="FYS30" s="37"/>
      <c r="FYT30" s="37"/>
      <c r="FYU30" s="37"/>
      <c r="FYV30" s="37"/>
      <c r="FYW30" s="37"/>
      <c r="FYX30" s="37"/>
      <c r="FYY30" s="37"/>
      <c r="FYZ30" s="37"/>
      <c r="FZA30" s="37"/>
      <c r="FZB30" s="37"/>
      <c r="FZC30" s="37"/>
      <c r="FZD30" s="37"/>
      <c r="FZE30" s="37"/>
      <c r="FZF30" s="37"/>
      <c r="FZG30" s="37"/>
      <c r="FZH30" s="37"/>
      <c r="FZI30" s="37"/>
      <c r="FZJ30" s="37"/>
      <c r="FZK30" s="37"/>
      <c r="FZL30" s="37"/>
      <c r="FZM30" s="37"/>
      <c r="FZN30" s="37"/>
      <c r="FZO30" s="37"/>
      <c r="FZP30" s="37"/>
      <c r="FZQ30" s="37"/>
      <c r="FZR30" s="37"/>
      <c r="FZS30" s="37"/>
      <c r="FZT30" s="37"/>
      <c r="FZU30" s="37"/>
      <c r="FZV30" s="37"/>
      <c r="FZW30" s="37"/>
      <c r="FZX30" s="37"/>
      <c r="FZY30" s="37"/>
      <c r="FZZ30" s="37"/>
      <c r="GAA30" s="37"/>
      <c r="GAB30" s="37"/>
      <c r="GAC30" s="37"/>
      <c r="GAD30" s="37"/>
      <c r="GAE30" s="37"/>
      <c r="GAF30" s="37"/>
      <c r="GAG30" s="37"/>
      <c r="GAH30" s="37"/>
      <c r="GAI30" s="37"/>
      <c r="GAJ30" s="37"/>
      <c r="GAK30" s="37"/>
      <c r="GAL30" s="37"/>
      <c r="GAM30" s="37"/>
      <c r="GAN30" s="37"/>
      <c r="GAO30" s="37"/>
      <c r="GAP30" s="37"/>
      <c r="GAQ30" s="37"/>
      <c r="GAR30" s="37"/>
      <c r="GAS30" s="37"/>
      <c r="GAT30" s="37"/>
      <c r="GAU30" s="37"/>
      <c r="GAV30" s="37"/>
      <c r="GAW30" s="37"/>
      <c r="GAX30" s="37"/>
      <c r="GAY30" s="37"/>
      <c r="GAZ30" s="37"/>
      <c r="GBA30" s="37"/>
      <c r="GBB30" s="37"/>
      <c r="GBC30" s="37"/>
      <c r="GBD30" s="37"/>
      <c r="GBE30" s="37"/>
      <c r="GBF30" s="37"/>
      <c r="GBG30" s="37"/>
      <c r="GBH30" s="37"/>
      <c r="GBI30" s="37"/>
      <c r="GBJ30" s="37"/>
      <c r="GBK30" s="37"/>
      <c r="GBL30" s="37"/>
      <c r="GBM30" s="37"/>
      <c r="GBN30" s="37"/>
      <c r="GBO30" s="37"/>
      <c r="GBP30" s="37"/>
      <c r="GBQ30" s="37"/>
      <c r="GBR30" s="37"/>
      <c r="GBS30" s="37"/>
      <c r="GBT30" s="37"/>
      <c r="GBU30" s="37"/>
      <c r="GBV30" s="37"/>
      <c r="GBW30" s="37"/>
      <c r="GBX30" s="37"/>
      <c r="GBY30" s="37"/>
      <c r="GBZ30" s="37"/>
      <c r="GCA30" s="37"/>
      <c r="GCB30" s="37"/>
      <c r="GCC30" s="37"/>
      <c r="GCD30" s="37"/>
      <c r="GCE30" s="37"/>
      <c r="GCF30" s="37"/>
      <c r="GCG30" s="37"/>
      <c r="GCH30" s="37"/>
      <c r="GCI30" s="37"/>
      <c r="GCJ30" s="37"/>
      <c r="GCK30" s="37"/>
      <c r="GCL30" s="37"/>
      <c r="GCM30" s="37"/>
      <c r="GCN30" s="37"/>
      <c r="GCO30" s="37"/>
      <c r="GCP30" s="37"/>
      <c r="GCQ30" s="37"/>
      <c r="GCR30" s="37"/>
      <c r="GCS30" s="37"/>
      <c r="GCT30" s="37"/>
      <c r="GCU30" s="37"/>
      <c r="GCV30" s="37"/>
      <c r="GCW30" s="37"/>
      <c r="GCX30" s="37"/>
      <c r="GCY30" s="37"/>
      <c r="GCZ30" s="37"/>
      <c r="GDA30" s="37"/>
      <c r="GDB30" s="37"/>
      <c r="GDC30" s="37"/>
      <c r="GDD30" s="37"/>
      <c r="GDE30" s="37"/>
      <c r="GDF30" s="37"/>
      <c r="GDG30" s="37"/>
      <c r="GDH30" s="37"/>
      <c r="GDI30" s="37"/>
      <c r="GDJ30" s="37"/>
      <c r="GDK30" s="37"/>
      <c r="GDL30" s="37"/>
      <c r="GDM30" s="37"/>
      <c r="GDN30" s="37"/>
      <c r="GDO30" s="37"/>
      <c r="GDP30" s="37"/>
      <c r="GDQ30" s="37"/>
      <c r="GDR30" s="37"/>
      <c r="GDS30" s="37"/>
      <c r="GDT30" s="37"/>
      <c r="GDU30" s="37"/>
      <c r="GDV30" s="37"/>
      <c r="GDW30" s="37"/>
      <c r="GDX30" s="37"/>
      <c r="GDY30" s="37"/>
      <c r="GDZ30" s="37"/>
      <c r="GEA30" s="37"/>
      <c r="GEB30" s="37"/>
      <c r="GEC30" s="37"/>
      <c r="GED30" s="37"/>
      <c r="GEE30" s="37"/>
      <c r="GEF30" s="37"/>
      <c r="GEG30" s="37"/>
      <c r="GEH30" s="37"/>
      <c r="GEI30" s="37"/>
      <c r="GEJ30" s="37"/>
      <c r="GEK30" s="37"/>
      <c r="GEL30" s="37"/>
      <c r="GEM30" s="37"/>
      <c r="GEN30" s="37"/>
      <c r="GEO30" s="37"/>
      <c r="GEP30" s="37"/>
      <c r="GEQ30" s="37"/>
      <c r="GER30" s="37"/>
      <c r="GES30" s="37"/>
      <c r="GET30" s="37"/>
      <c r="GEU30" s="37"/>
      <c r="GEV30" s="37"/>
      <c r="GEW30" s="37"/>
      <c r="GEX30" s="37"/>
      <c r="GEY30" s="37"/>
      <c r="GEZ30" s="37"/>
      <c r="GFA30" s="37"/>
      <c r="GFB30" s="37"/>
      <c r="GFC30" s="37"/>
      <c r="GFD30" s="37"/>
      <c r="GFE30" s="37"/>
      <c r="GFF30" s="37"/>
      <c r="GFG30" s="37"/>
      <c r="GFH30" s="37"/>
      <c r="GFI30" s="37"/>
      <c r="GFJ30" s="37"/>
      <c r="GFK30" s="37"/>
      <c r="GFL30" s="37"/>
      <c r="GFM30" s="37"/>
      <c r="GFN30" s="37"/>
      <c r="GFO30" s="37"/>
      <c r="GFP30" s="37"/>
      <c r="GFQ30" s="37"/>
      <c r="GFR30" s="37"/>
      <c r="GFS30" s="37"/>
      <c r="GFT30" s="37"/>
      <c r="GFU30" s="37"/>
      <c r="GFV30" s="37"/>
      <c r="GFW30" s="37"/>
      <c r="GFX30" s="37"/>
      <c r="GFY30" s="37"/>
      <c r="GFZ30" s="37"/>
      <c r="GGA30" s="37"/>
      <c r="GGB30" s="37"/>
      <c r="GGC30" s="37"/>
      <c r="GGD30" s="37"/>
      <c r="GGE30" s="37"/>
      <c r="GGF30" s="37"/>
      <c r="GGG30" s="37"/>
      <c r="GGH30" s="37"/>
      <c r="GGI30" s="37"/>
      <c r="GGJ30" s="37"/>
      <c r="GGK30" s="37"/>
      <c r="GGL30" s="37"/>
      <c r="GGM30" s="37"/>
      <c r="GGN30" s="37"/>
      <c r="GGO30" s="37"/>
      <c r="GGP30" s="37"/>
      <c r="GGQ30" s="37"/>
      <c r="GGR30" s="37"/>
      <c r="GGS30" s="37"/>
      <c r="GGT30" s="37"/>
      <c r="GGU30" s="37"/>
      <c r="GGV30" s="37"/>
      <c r="GGW30" s="37"/>
      <c r="GGX30" s="37"/>
      <c r="GGY30" s="37"/>
      <c r="GGZ30" s="37"/>
      <c r="GHA30" s="37"/>
      <c r="GHB30" s="37"/>
      <c r="GHC30" s="37"/>
      <c r="GHD30" s="37"/>
      <c r="GHE30" s="37"/>
      <c r="GHF30" s="37"/>
      <c r="GHG30" s="37"/>
      <c r="GHH30" s="37"/>
      <c r="GHI30" s="37"/>
      <c r="GHJ30" s="37"/>
      <c r="GHK30" s="37"/>
      <c r="GHL30" s="37"/>
      <c r="GHM30" s="37"/>
      <c r="GHN30" s="37"/>
      <c r="GHO30" s="37"/>
      <c r="GHP30" s="37"/>
      <c r="GHQ30" s="37"/>
      <c r="GHR30" s="37"/>
      <c r="GHS30" s="37"/>
      <c r="GHT30" s="37"/>
      <c r="GHU30" s="37"/>
      <c r="GHV30" s="37"/>
      <c r="GHW30" s="37"/>
      <c r="GHX30" s="37"/>
      <c r="GHY30" s="37"/>
      <c r="GHZ30" s="37"/>
      <c r="GIA30" s="37"/>
      <c r="GIB30" s="37"/>
      <c r="GIC30" s="37"/>
      <c r="GID30" s="37"/>
      <c r="GIE30" s="37"/>
      <c r="GIF30" s="37"/>
      <c r="GIG30" s="37"/>
      <c r="GIH30" s="37"/>
      <c r="GII30" s="37"/>
      <c r="GIJ30" s="37"/>
      <c r="GIK30" s="37"/>
      <c r="GIL30" s="37"/>
      <c r="GIM30" s="37"/>
      <c r="GIN30" s="37"/>
      <c r="GIO30" s="37"/>
      <c r="GIP30" s="37"/>
      <c r="GIQ30" s="37"/>
      <c r="GIR30" s="37"/>
      <c r="GIS30" s="37"/>
      <c r="GIT30" s="37"/>
      <c r="GIU30" s="37"/>
      <c r="GIV30" s="37"/>
      <c r="GIW30" s="37"/>
      <c r="GIX30" s="37"/>
      <c r="GIY30" s="37"/>
      <c r="GIZ30" s="37"/>
      <c r="GJA30" s="37"/>
      <c r="GJB30" s="37"/>
      <c r="GJC30" s="37"/>
      <c r="GJD30" s="37"/>
      <c r="GJE30" s="37"/>
      <c r="GJF30" s="37"/>
      <c r="GJG30" s="37"/>
      <c r="GJH30" s="37"/>
      <c r="GJI30" s="37"/>
      <c r="GJJ30" s="37"/>
      <c r="GJK30" s="37"/>
      <c r="GJL30" s="37"/>
      <c r="GJM30" s="37"/>
      <c r="GJN30" s="37"/>
      <c r="GJO30" s="37"/>
      <c r="GJP30" s="37"/>
      <c r="GJQ30" s="37"/>
      <c r="GJR30" s="37"/>
      <c r="GJS30" s="37"/>
      <c r="GJT30" s="37"/>
      <c r="GJU30" s="37"/>
      <c r="GJV30" s="37"/>
      <c r="GJW30" s="37"/>
      <c r="GJX30" s="37"/>
      <c r="GJY30" s="37"/>
      <c r="GJZ30" s="37"/>
      <c r="GKA30" s="37"/>
      <c r="GKB30" s="37"/>
      <c r="GKC30" s="37"/>
      <c r="GKD30" s="37"/>
      <c r="GKE30" s="37"/>
      <c r="GKF30" s="37"/>
      <c r="GKG30" s="37"/>
      <c r="GKH30" s="37"/>
      <c r="GKI30" s="37"/>
      <c r="GKJ30" s="37"/>
      <c r="GKK30" s="37"/>
      <c r="GKL30" s="37"/>
      <c r="GKM30" s="37"/>
      <c r="GKN30" s="37"/>
      <c r="GKO30" s="37"/>
      <c r="GKP30" s="37"/>
      <c r="GKQ30" s="37"/>
      <c r="GKR30" s="37"/>
      <c r="GKS30" s="37"/>
      <c r="GKT30" s="37"/>
      <c r="GKU30" s="37"/>
      <c r="GKV30" s="37"/>
      <c r="GKW30" s="37"/>
      <c r="GKX30" s="37"/>
      <c r="GKY30" s="37"/>
      <c r="GKZ30" s="37"/>
      <c r="GLA30" s="37"/>
      <c r="GLB30" s="37"/>
      <c r="GLC30" s="37"/>
      <c r="GLD30" s="37"/>
      <c r="GLE30" s="37"/>
      <c r="GLF30" s="37"/>
      <c r="GLG30" s="37"/>
      <c r="GLH30" s="37"/>
      <c r="GLI30" s="37"/>
      <c r="GLJ30" s="37"/>
      <c r="GLK30" s="37"/>
      <c r="GLL30" s="37"/>
      <c r="GLM30" s="37"/>
      <c r="GLN30" s="37"/>
      <c r="GLO30" s="37"/>
      <c r="GLP30" s="37"/>
      <c r="GLQ30" s="37"/>
      <c r="GLR30" s="37"/>
      <c r="GLS30" s="37"/>
      <c r="GLT30" s="37"/>
      <c r="GLU30" s="37"/>
      <c r="GLV30" s="37"/>
      <c r="GLW30" s="37"/>
      <c r="GLX30" s="37"/>
      <c r="GLY30" s="37"/>
      <c r="GLZ30" s="37"/>
      <c r="GMA30" s="37"/>
      <c r="GMB30" s="37"/>
      <c r="GMC30" s="37"/>
      <c r="GMD30" s="37"/>
      <c r="GME30" s="37"/>
      <c r="GMF30" s="37"/>
      <c r="GMG30" s="37"/>
      <c r="GMH30" s="37"/>
      <c r="GMI30" s="37"/>
      <c r="GMJ30" s="37"/>
      <c r="GMK30" s="37"/>
      <c r="GML30" s="37"/>
      <c r="GMM30" s="37"/>
      <c r="GMN30" s="37"/>
      <c r="GMO30" s="37"/>
      <c r="GMP30" s="37"/>
      <c r="GMQ30" s="37"/>
      <c r="GMR30" s="37"/>
      <c r="GMS30" s="37"/>
      <c r="GMT30" s="37"/>
      <c r="GMU30" s="37"/>
      <c r="GMV30" s="37"/>
      <c r="GMW30" s="37"/>
      <c r="GMX30" s="37"/>
      <c r="GMY30" s="37"/>
      <c r="GMZ30" s="37"/>
      <c r="GNA30" s="37"/>
      <c r="GNB30" s="37"/>
      <c r="GNC30" s="37"/>
      <c r="GND30" s="37"/>
      <c r="GNE30" s="37"/>
      <c r="GNF30" s="37"/>
      <c r="GNG30" s="37"/>
      <c r="GNH30" s="37"/>
      <c r="GNI30" s="37"/>
      <c r="GNJ30" s="37"/>
      <c r="GNK30" s="37"/>
      <c r="GNL30" s="37"/>
      <c r="GNM30" s="37"/>
      <c r="GNN30" s="37"/>
      <c r="GNO30" s="37"/>
      <c r="GNP30" s="37"/>
      <c r="GNQ30" s="37"/>
      <c r="GNR30" s="37"/>
      <c r="GNS30" s="37"/>
      <c r="GNT30" s="37"/>
      <c r="GNU30" s="37"/>
      <c r="GNV30" s="37"/>
      <c r="GNW30" s="37"/>
      <c r="GNX30" s="37"/>
      <c r="GNY30" s="37"/>
      <c r="GNZ30" s="37"/>
      <c r="GOA30" s="37"/>
      <c r="GOB30" s="37"/>
      <c r="GOC30" s="37"/>
      <c r="GOD30" s="37"/>
      <c r="GOE30" s="37"/>
      <c r="GOF30" s="37"/>
      <c r="GOG30" s="37"/>
      <c r="GOH30" s="37"/>
      <c r="GOI30" s="37"/>
      <c r="GOJ30" s="37"/>
      <c r="GOK30" s="37"/>
      <c r="GOL30" s="37"/>
      <c r="GOM30" s="37"/>
      <c r="GON30" s="37"/>
      <c r="GOO30" s="37"/>
      <c r="GOP30" s="37"/>
      <c r="GOQ30" s="37"/>
      <c r="GOR30" s="37"/>
      <c r="GOS30" s="37"/>
      <c r="GOT30" s="37"/>
      <c r="GOU30" s="37"/>
      <c r="GOV30" s="37"/>
      <c r="GOW30" s="37"/>
      <c r="GOX30" s="37"/>
      <c r="GOY30" s="37"/>
      <c r="GOZ30" s="37"/>
      <c r="GPA30" s="37"/>
      <c r="GPB30" s="37"/>
      <c r="GPC30" s="37"/>
      <c r="GPD30" s="37"/>
      <c r="GPE30" s="37"/>
      <c r="GPF30" s="37"/>
      <c r="GPG30" s="37"/>
      <c r="GPH30" s="37"/>
      <c r="GPI30" s="37"/>
      <c r="GPJ30" s="37"/>
      <c r="GPK30" s="37"/>
      <c r="GPL30" s="37"/>
      <c r="GPM30" s="37"/>
      <c r="GPN30" s="37"/>
      <c r="GPO30" s="37"/>
      <c r="GPP30" s="37"/>
      <c r="GPQ30" s="37"/>
      <c r="GPR30" s="37"/>
      <c r="GPS30" s="37"/>
      <c r="GPT30" s="37"/>
      <c r="GPU30" s="37"/>
      <c r="GPV30" s="37"/>
      <c r="GPW30" s="37"/>
      <c r="GPX30" s="37"/>
      <c r="GPY30" s="37"/>
      <c r="GPZ30" s="37"/>
      <c r="GQA30" s="37"/>
      <c r="GQB30" s="37"/>
      <c r="GQC30" s="37"/>
      <c r="GQD30" s="37"/>
      <c r="GQE30" s="37"/>
      <c r="GQF30" s="37"/>
      <c r="GQG30" s="37"/>
      <c r="GQH30" s="37"/>
      <c r="GQI30" s="37"/>
      <c r="GQJ30" s="37"/>
      <c r="GQK30" s="37"/>
      <c r="GQL30" s="37"/>
      <c r="GQM30" s="37"/>
      <c r="GQN30" s="37"/>
      <c r="GQO30" s="37"/>
      <c r="GQP30" s="37"/>
      <c r="GQQ30" s="37"/>
      <c r="GQR30" s="37"/>
      <c r="GQS30" s="37"/>
      <c r="GQT30" s="37"/>
      <c r="GQU30" s="37"/>
      <c r="GQV30" s="37"/>
      <c r="GQW30" s="37"/>
      <c r="GQX30" s="37"/>
      <c r="GQY30" s="37"/>
      <c r="GQZ30" s="37"/>
      <c r="GRA30" s="37"/>
      <c r="GRB30" s="37"/>
      <c r="GRC30" s="37"/>
      <c r="GRD30" s="37"/>
      <c r="GRE30" s="37"/>
      <c r="GRF30" s="37"/>
      <c r="GRG30" s="37"/>
      <c r="GRH30" s="37"/>
      <c r="GRI30" s="37"/>
      <c r="GRJ30" s="37"/>
      <c r="GRK30" s="37"/>
      <c r="GRL30" s="37"/>
      <c r="GRM30" s="37"/>
      <c r="GRN30" s="37"/>
      <c r="GRO30" s="37"/>
      <c r="GRP30" s="37"/>
      <c r="GRQ30" s="37"/>
      <c r="GRR30" s="37"/>
      <c r="GRS30" s="37"/>
      <c r="GRT30" s="37"/>
      <c r="GRU30" s="37"/>
      <c r="GRV30" s="37"/>
      <c r="GRW30" s="37"/>
      <c r="GRX30" s="37"/>
      <c r="GRY30" s="37"/>
      <c r="GRZ30" s="37"/>
      <c r="GSA30" s="37"/>
      <c r="GSB30" s="37"/>
      <c r="GSC30" s="37"/>
      <c r="GSD30" s="37"/>
      <c r="GSE30" s="37"/>
      <c r="GSF30" s="37"/>
      <c r="GSG30" s="37"/>
      <c r="GSH30" s="37"/>
      <c r="GSI30" s="37"/>
      <c r="GSJ30" s="37"/>
      <c r="GSK30" s="37"/>
      <c r="GSL30" s="37"/>
      <c r="GSM30" s="37"/>
      <c r="GSN30" s="37"/>
      <c r="GSO30" s="37"/>
      <c r="GSP30" s="37"/>
      <c r="GSQ30" s="37"/>
      <c r="GSR30" s="37"/>
      <c r="GSS30" s="37"/>
      <c r="GST30" s="37"/>
      <c r="GSU30" s="37"/>
      <c r="GSV30" s="37"/>
      <c r="GSW30" s="37"/>
      <c r="GSX30" s="37"/>
      <c r="GSY30" s="37"/>
      <c r="GSZ30" s="37"/>
      <c r="GTA30" s="37"/>
      <c r="GTB30" s="37"/>
      <c r="GTC30" s="37"/>
      <c r="GTD30" s="37"/>
      <c r="GTE30" s="37"/>
      <c r="GTF30" s="37"/>
      <c r="GTG30" s="37"/>
      <c r="GTH30" s="37"/>
      <c r="GTI30" s="37"/>
      <c r="GTJ30" s="37"/>
      <c r="GTK30" s="37"/>
      <c r="GTL30" s="37"/>
      <c r="GTM30" s="37"/>
      <c r="GTN30" s="37"/>
      <c r="GTO30" s="37"/>
      <c r="GTP30" s="37"/>
      <c r="GTQ30" s="37"/>
      <c r="GTR30" s="37"/>
      <c r="GTS30" s="37"/>
      <c r="GTT30" s="37"/>
      <c r="GTU30" s="37"/>
      <c r="GTV30" s="37"/>
      <c r="GTW30" s="37"/>
      <c r="GTX30" s="37"/>
      <c r="GTY30" s="37"/>
      <c r="GTZ30" s="37"/>
      <c r="GUA30" s="37"/>
      <c r="GUB30" s="37"/>
      <c r="GUC30" s="37"/>
      <c r="GUD30" s="37"/>
      <c r="GUE30" s="37"/>
      <c r="GUF30" s="37"/>
      <c r="GUG30" s="37"/>
      <c r="GUH30" s="37"/>
      <c r="GUI30" s="37"/>
      <c r="GUJ30" s="37"/>
      <c r="GUK30" s="37"/>
      <c r="GUL30" s="37"/>
      <c r="GUM30" s="37"/>
      <c r="GUN30" s="37"/>
      <c r="GUO30" s="37"/>
      <c r="GUP30" s="37"/>
      <c r="GUQ30" s="37"/>
      <c r="GUR30" s="37"/>
      <c r="GUS30" s="37"/>
      <c r="GUT30" s="37"/>
      <c r="GUU30" s="37"/>
      <c r="GUV30" s="37"/>
      <c r="GUW30" s="37"/>
      <c r="GUX30" s="37"/>
      <c r="GUY30" s="37"/>
      <c r="GUZ30" s="37"/>
      <c r="GVA30" s="37"/>
      <c r="GVB30" s="37"/>
      <c r="GVC30" s="37"/>
      <c r="GVD30" s="37"/>
      <c r="GVE30" s="37"/>
      <c r="GVF30" s="37"/>
      <c r="GVG30" s="37"/>
      <c r="GVH30" s="37"/>
      <c r="GVI30" s="37"/>
      <c r="GVJ30" s="37"/>
      <c r="GVK30" s="37"/>
      <c r="GVL30" s="37"/>
      <c r="GVM30" s="37"/>
      <c r="GVN30" s="37"/>
      <c r="GVO30" s="37"/>
      <c r="GVP30" s="37"/>
      <c r="GVQ30" s="37"/>
      <c r="GVR30" s="37"/>
      <c r="GVS30" s="37"/>
      <c r="GVT30" s="37"/>
      <c r="GVU30" s="37"/>
      <c r="GVV30" s="37"/>
      <c r="GVW30" s="37"/>
      <c r="GVX30" s="37"/>
      <c r="GVY30" s="37"/>
      <c r="GVZ30" s="37"/>
      <c r="GWA30" s="37"/>
      <c r="GWB30" s="37"/>
      <c r="GWC30" s="37"/>
      <c r="GWD30" s="37"/>
      <c r="GWE30" s="37"/>
      <c r="GWF30" s="37"/>
      <c r="GWG30" s="37"/>
      <c r="GWH30" s="37"/>
      <c r="GWI30" s="37"/>
      <c r="GWJ30" s="37"/>
      <c r="GWK30" s="37"/>
      <c r="GWL30" s="37"/>
      <c r="GWM30" s="37"/>
      <c r="GWN30" s="37"/>
      <c r="GWO30" s="37"/>
      <c r="GWP30" s="37"/>
      <c r="GWQ30" s="37"/>
      <c r="GWR30" s="37"/>
      <c r="GWS30" s="37"/>
      <c r="GWT30" s="37"/>
      <c r="GWU30" s="37"/>
      <c r="GWV30" s="37"/>
      <c r="GWW30" s="37"/>
      <c r="GWX30" s="37"/>
      <c r="GWY30" s="37"/>
      <c r="GWZ30" s="37"/>
      <c r="GXA30" s="37"/>
      <c r="GXB30" s="37"/>
      <c r="GXC30" s="37"/>
      <c r="GXD30" s="37"/>
      <c r="GXE30" s="37"/>
      <c r="GXF30" s="37"/>
      <c r="GXG30" s="37"/>
      <c r="GXH30" s="37"/>
      <c r="GXI30" s="37"/>
      <c r="GXJ30" s="37"/>
      <c r="GXK30" s="37"/>
      <c r="GXL30" s="37"/>
      <c r="GXM30" s="37"/>
      <c r="GXN30" s="37"/>
      <c r="GXO30" s="37"/>
      <c r="GXP30" s="37"/>
      <c r="GXQ30" s="37"/>
      <c r="GXR30" s="37"/>
      <c r="GXS30" s="37"/>
      <c r="GXT30" s="37"/>
      <c r="GXU30" s="37"/>
      <c r="GXV30" s="37"/>
      <c r="GXW30" s="37"/>
      <c r="GXX30" s="37"/>
      <c r="GXY30" s="37"/>
      <c r="GXZ30" s="37"/>
      <c r="GYA30" s="37"/>
      <c r="GYB30" s="37"/>
      <c r="GYC30" s="37"/>
      <c r="GYD30" s="37"/>
      <c r="GYE30" s="37"/>
      <c r="GYF30" s="37"/>
      <c r="GYG30" s="37"/>
      <c r="GYH30" s="37"/>
      <c r="GYI30" s="37"/>
      <c r="GYJ30" s="37"/>
      <c r="GYK30" s="37"/>
      <c r="GYL30" s="37"/>
      <c r="GYM30" s="37"/>
      <c r="GYN30" s="37"/>
      <c r="GYO30" s="37"/>
      <c r="GYP30" s="37"/>
      <c r="GYQ30" s="37"/>
      <c r="GYR30" s="37"/>
      <c r="GYS30" s="37"/>
      <c r="GYT30" s="37"/>
      <c r="GYU30" s="37"/>
      <c r="GYV30" s="37"/>
      <c r="GYW30" s="37"/>
      <c r="GYX30" s="37"/>
      <c r="GYY30" s="37"/>
      <c r="GYZ30" s="37"/>
      <c r="GZA30" s="37"/>
      <c r="GZB30" s="37"/>
      <c r="GZC30" s="37"/>
      <c r="GZD30" s="37"/>
      <c r="GZE30" s="37"/>
      <c r="GZF30" s="37"/>
      <c r="GZG30" s="37"/>
      <c r="GZH30" s="37"/>
      <c r="GZI30" s="37"/>
      <c r="GZJ30" s="37"/>
      <c r="GZK30" s="37"/>
      <c r="GZL30" s="37"/>
      <c r="GZM30" s="37"/>
      <c r="GZN30" s="37"/>
      <c r="GZO30" s="37"/>
      <c r="GZP30" s="37"/>
      <c r="GZQ30" s="37"/>
      <c r="GZR30" s="37"/>
      <c r="GZS30" s="37"/>
      <c r="GZT30" s="37"/>
      <c r="GZU30" s="37"/>
      <c r="GZV30" s="37"/>
      <c r="GZW30" s="37"/>
      <c r="GZX30" s="37"/>
      <c r="GZY30" s="37"/>
      <c r="GZZ30" s="37"/>
      <c r="HAA30" s="37"/>
      <c r="HAB30" s="37"/>
      <c r="HAC30" s="37"/>
      <c r="HAD30" s="37"/>
      <c r="HAE30" s="37"/>
      <c r="HAF30" s="37"/>
      <c r="HAG30" s="37"/>
      <c r="HAH30" s="37"/>
      <c r="HAI30" s="37"/>
      <c r="HAJ30" s="37"/>
      <c r="HAK30" s="37"/>
      <c r="HAL30" s="37"/>
      <c r="HAM30" s="37"/>
      <c r="HAN30" s="37"/>
      <c r="HAO30" s="37"/>
      <c r="HAP30" s="37"/>
      <c r="HAQ30" s="37"/>
      <c r="HAR30" s="37"/>
      <c r="HAS30" s="37"/>
      <c r="HAT30" s="37"/>
      <c r="HAU30" s="37"/>
      <c r="HAV30" s="37"/>
      <c r="HAW30" s="37"/>
      <c r="HAX30" s="37"/>
      <c r="HAY30" s="37"/>
      <c r="HAZ30" s="37"/>
      <c r="HBA30" s="37"/>
      <c r="HBB30" s="37"/>
      <c r="HBC30" s="37"/>
      <c r="HBD30" s="37"/>
      <c r="HBE30" s="37"/>
      <c r="HBF30" s="37"/>
      <c r="HBG30" s="37"/>
      <c r="HBH30" s="37"/>
      <c r="HBI30" s="37"/>
      <c r="HBJ30" s="37"/>
      <c r="HBK30" s="37"/>
      <c r="HBL30" s="37"/>
      <c r="HBM30" s="37"/>
      <c r="HBN30" s="37"/>
      <c r="HBO30" s="37"/>
      <c r="HBP30" s="37"/>
      <c r="HBQ30" s="37"/>
      <c r="HBR30" s="37"/>
      <c r="HBS30" s="37"/>
      <c r="HBT30" s="37"/>
      <c r="HBU30" s="37"/>
      <c r="HBV30" s="37"/>
      <c r="HBW30" s="37"/>
      <c r="HBX30" s="37"/>
      <c r="HBY30" s="37"/>
      <c r="HBZ30" s="37"/>
      <c r="HCA30" s="37"/>
      <c r="HCB30" s="37"/>
      <c r="HCC30" s="37"/>
      <c r="HCD30" s="37"/>
      <c r="HCE30" s="37"/>
      <c r="HCF30" s="37"/>
      <c r="HCG30" s="37"/>
      <c r="HCH30" s="37"/>
      <c r="HCI30" s="37"/>
      <c r="HCJ30" s="37"/>
      <c r="HCK30" s="37"/>
      <c r="HCL30" s="37"/>
      <c r="HCM30" s="37"/>
      <c r="HCN30" s="37"/>
      <c r="HCO30" s="37"/>
      <c r="HCP30" s="37"/>
      <c r="HCQ30" s="37"/>
      <c r="HCR30" s="37"/>
      <c r="HCS30" s="37"/>
      <c r="HCT30" s="37"/>
      <c r="HCU30" s="37"/>
      <c r="HCV30" s="37"/>
      <c r="HCW30" s="37"/>
      <c r="HCX30" s="37"/>
      <c r="HCY30" s="37"/>
      <c r="HCZ30" s="37"/>
      <c r="HDA30" s="37"/>
      <c r="HDB30" s="37"/>
      <c r="HDC30" s="37"/>
      <c r="HDD30" s="37"/>
      <c r="HDE30" s="37"/>
      <c r="HDF30" s="37"/>
      <c r="HDG30" s="37"/>
      <c r="HDH30" s="37"/>
      <c r="HDI30" s="37"/>
      <c r="HDJ30" s="37"/>
      <c r="HDK30" s="37"/>
      <c r="HDL30" s="37"/>
      <c r="HDM30" s="37"/>
      <c r="HDN30" s="37"/>
      <c r="HDO30" s="37"/>
      <c r="HDP30" s="37"/>
      <c r="HDQ30" s="37"/>
      <c r="HDR30" s="37"/>
      <c r="HDS30" s="37"/>
      <c r="HDT30" s="37"/>
      <c r="HDU30" s="37"/>
      <c r="HDV30" s="37"/>
      <c r="HDW30" s="37"/>
      <c r="HDX30" s="37"/>
      <c r="HDY30" s="37"/>
      <c r="HDZ30" s="37"/>
      <c r="HEA30" s="37"/>
      <c r="HEB30" s="37"/>
      <c r="HEC30" s="37"/>
      <c r="HED30" s="37"/>
      <c r="HEE30" s="37"/>
      <c r="HEF30" s="37"/>
      <c r="HEG30" s="37"/>
      <c r="HEH30" s="37"/>
      <c r="HEI30" s="37"/>
      <c r="HEJ30" s="37"/>
      <c r="HEK30" s="37"/>
      <c r="HEL30" s="37"/>
      <c r="HEM30" s="37"/>
      <c r="HEN30" s="37"/>
      <c r="HEO30" s="37"/>
      <c r="HEP30" s="37"/>
      <c r="HEQ30" s="37"/>
      <c r="HER30" s="37"/>
      <c r="HES30" s="37"/>
      <c r="HET30" s="37"/>
      <c r="HEU30" s="37"/>
      <c r="HEV30" s="37"/>
      <c r="HEW30" s="37"/>
      <c r="HEX30" s="37"/>
      <c r="HEY30" s="37"/>
      <c r="HEZ30" s="37"/>
      <c r="HFA30" s="37"/>
      <c r="HFB30" s="37"/>
      <c r="HFC30" s="37"/>
      <c r="HFD30" s="37"/>
      <c r="HFE30" s="37"/>
      <c r="HFF30" s="37"/>
      <c r="HFG30" s="37"/>
      <c r="HFH30" s="37"/>
      <c r="HFI30" s="37"/>
      <c r="HFJ30" s="37"/>
      <c r="HFK30" s="37"/>
      <c r="HFL30" s="37"/>
      <c r="HFM30" s="37"/>
      <c r="HFN30" s="37"/>
      <c r="HFO30" s="37"/>
      <c r="HFP30" s="37"/>
      <c r="HFQ30" s="37"/>
      <c r="HFR30" s="37"/>
      <c r="HFS30" s="37"/>
      <c r="HFT30" s="37"/>
      <c r="HFU30" s="37"/>
      <c r="HFV30" s="37"/>
      <c r="HFW30" s="37"/>
      <c r="HFX30" s="37"/>
      <c r="HFY30" s="37"/>
      <c r="HFZ30" s="37"/>
      <c r="HGA30" s="37"/>
      <c r="HGB30" s="37"/>
      <c r="HGC30" s="37"/>
      <c r="HGD30" s="37"/>
      <c r="HGE30" s="37"/>
      <c r="HGF30" s="37"/>
      <c r="HGG30" s="37"/>
      <c r="HGH30" s="37"/>
      <c r="HGI30" s="37"/>
      <c r="HGJ30" s="37"/>
      <c r="HGK30" s="37"/>
      <c r="HGL30" s="37"/>
      <c r="HGM30" s="37"/>
      <c r="HGN30" s="37"/>
      <c r="HGO30" s="37"/>
      <c r="HGP30" s="37"/>
      <c r="HGQ30" s="37"/>
      <c r="HGR30" s="37"/>
      <c r="HGS30" s="37"/>
      <c r="HGT30" s="37"/>
      <c r="HGU30" s="37"/>
      <c r="HGV30" s="37"/>
      <c r="HGW30" s="37"/>
      <c r="HGX30" s="37"/>
      <c r="HGY30" s="37"/>
      <c r="HGZ30" s="37"/>
      <c r="HHA30" s="37"/>
      <c r="HHB30" s="37"/>
      <c r="HHC30" s="37"/>
      <c r="HHD30" s="37"/>
      <c r="HHE30" s="37"/>
      <c r="HHF30" s="37"/>
      <c r="HHG30" s="37"/>
      <c r="HHH30" s="37"/>
      <c r="HHI30" s="37"/>
      <c r="HHJ30" s="37"/>
      <c r="HHK30" s="37"/>
      <c r="HHL30" s="37"/>
      <c r="HHM30" s="37"/>
      <c r="HHN30" s="37"/>
      <c r="HHO30" s="37"/>
      <c r="HHP30" s="37"/>
      <c r="HHQ30" s="37"/>
      <c r="HHR30" s="37"/>
      <c r="HHS30" s="37"/>
      <c r="HHT30" s="37"/>
      <c r="HHU30" s="37"/>
      <c r="HHV30" s="37"/>
      <c r="HHW30" s="37"/>
      <c r="HHX30" s="37"/>
      <c r="HHY30" s="37"/>
      <c r="HHZ30" s="37"/>
      <c r="HIA30" s="37"/>
      <c r="HIB30" s="37"/>
      <c r="HIC30" s="37"/>
      <c r="HID30" s="37"/>
      <c r="HIE30" s="37"/>
      <c r="HIF30" s="37"/>
      <c r="HIG30" s="37"/>
      <c r="HIH30" s="37"/>
      <c r="HII30" s="37"/>
      <c r="HIJ30" s="37"/>
      <c r="HIK30" s="37"/>
      <c r="HIL30" s="37"/>
      <c r="HIM30" s="37"/>
      <c r="HIN30" s="37"/>
      <c r="HIO30" s="37"/>
      <c r="HIP30" s="37"/>
      <c r="HIQ30" s="37"/>
      <c r="HIR30" s="37"/>
      <c r="HIS30" s="37"/>
      <c r="HIT30" s="37"/>
      <c r="HIU30" s="37"/>
      <c r="HIV30" s="37"/>
      <c r="HIW30" s="37"/>
      <c r="HIX30" s="37"/>
      <c r="HIY30" s="37"/>
      <c r="HIZ30" s="37"/>
      <c r="HJA30" s="37"/>
      <c r="HJB30" s="37"/>
      <c r="HJC30" s="37"/>
      <c r="HJD30" s="37"/>
      <c r="HJE30" s="37"/>
      <c r="HJF30" s="37"/>
      <c r="HJG30" s="37"/>
      <c r="HJH30" s="37"/>
      <c r="HJI30" s="37"/>
      <c r="HJJ30" s="37"/>
      <c r="HJK30" s="37"/>
      <c r="HJL30" s="37"/>
      <c r="HJM30" s="37"/>
      <c r="HJN30" s="37"/>
      <c r="HJO30" s="37"/>
      <c r="HJP30" s="37"/>
      <c r="HJQ30" s="37"/>
      <c r="HJR30" s="37"/>
      <c r="HJS30" s="37"/>
      <c r="HJT30" s="37"/>
      <c r="HJU30" s="37"/>
      <c r="HJV30" s="37"/>
      <c r="HJW30" s="37"/>
      <c r="HJX30" s="37"/>
      <c r="HJY30" s="37"/>
      <c r="HJZ30" s="37"/>
      <c r="HKA30" s="37"/>
      <c r="HKB30" s="37"/>
      <c r="HKC30" s="37"/>
      <c r="HKD30" s="37"/>
      <c r="HKE30" s="37"/>
      <c r="HKF30" s="37"/>
      <c r="HKG30" s="37"/>
      <c r="HKH30" s="37"/>
      <c r="HKI30" s="37"/>
      <c r="HKJ30" s="37"/>
      <c r="HKK30" s="37"/>
      <c r="HKL30" s="37"/>
      <c r="HKM30" s="37"/>
      <c r="HKN30" s="37"/>
      <c r="HKO30" s="37"/>
      <c r="HKP30" s="37"/>
      <c r="HKQ30" s="37"/>
      <c r="HKR30" s="37"/>
      <c r="HKS30" s="37"/>
      <c r="HKT30" s="37"/>
      <c r="HKU30" s="37"/>
      <c r="HKV30" s="37"/>
      <c r="HKW30" s="37"/>
      <c r="HKX30" s="37"/>
      <c r="HKY30" s="37"/>
      <c r="HKZ30" s="37"/>
      <c r="HLA30" s="37"/>
      <c r="HLB30" s="37"/>
      <c r="HLC30" s="37"/>
      <c r="HLD30" s="37"/>
      <c r="HLE30" s="37"/>
      <c r="HLF30" s="37"/>
      <c r="HLG30" s="37"/>
      <c r="HLH30" s="37"/>
      <c r="HLI30" s="37"/>
      <c r="HLJ30" s="37"/>
      <c r="HLK30" s="37"/>
      <c r="HLL30" s="37"/>
      <c r="HLM30" s="37"/>
      <c r="HLN30" s="37"/>
      <c r="HLO30" s="37"/>
      <c r="HLP30" s="37"/>
      <c r="HLQ30" s="37"/>
      <c r="HLR30" s="37"/>
      <c r="HLS30" s="37"/>
      <c r="HLT30" s="37"/>
      <c r="HLU30" s="37"/>
      <c r="HLV30" s="37"/>
      <c r="HLW30" s="37"/>
      <c r="HLX30" s="37"/>
      <c r="HLY30" s="37"/>
      <c r="HLZ30" s="37"/>
      <c r="HMA30" s="37"/>
      <c r="HMB30" s="37"/>
      <c r="HMC30" s="37"/>
      <c r="HMD30" s="37"/>
      <c r="HME30" s="37"/>
      <c r="HMF30" s="37"/>
      <c r="HMG30" s="37"/>
      <c r="HMH30" s="37"/>
      <c r="HMI30" s="37"/>
      <c r="HMJ30" s="37"/>
      <c r="HMK30" s="37"/>
      <c r="HML30" s="37"/>
      <c r="HMM30" s="37"/>
      <c r="HMN30" s="37"/>
      <c r="HMO30" s="37"/>
      <c r="HMP30" s="37"/>
      <c r="HMQ30" s="37"/>
      <c r="HMR30" s="37"/>
      <c r="HMS30" s="37"/>
      <c r="HMT30" s="37"/>
      <c r="HMU30" s="37"/>
      <c r="HMV30" s="37"/>
      <c r="HMW30" s="37"/>
      <c r="HMX30" s="37"/>
      <c r="HMY30" s="37"/>
      <c r="HMZ30" s="37"/>
      <c r="HNA30" s="37"/>
      <c r="HNB30" s="37"/>
      <c r="HNC30" s="37"/>
      <c r="HND30" s="37"/>
      <c r="HNE30" s="37"/>
      <c r="HNF30" s="37"/>
      <c r="HNG30" s="37"/>
      <c r="HNH30" s="37"/>
      <c r="HNI30" s="37"/>
      <c r="HNJ30" s="37"/>
      <c r="HNK30" s="37"/>
      <c r="HNL30" s="37"/>
      <c r="HNM30" s="37"/>
      <c r="HNN30" s="37"/>
      <c r="HNO30" s="37"/>
      <c r="HNP30" s="37"/>
      <c r="HNQ30" s="37"/>
      <c r="HNR30" s="37"/>
      <c r="HNS30" s="37"/>
      <c r="HNT30" s="37"/>
      <c r="HNU30" s="37"/>
      <c r="HNV30" s="37"/>
      <c r="HNW30" s="37"/>
      <c r="HNX30" s="37"/>
      <c r="HNY30" s="37"/>
      <c r="HNZ30" s="37"/>
      <c r="HOA30" s="37"/>
      <c r="HOB30" s="37"/>
      <c r="HOC30" s="37"/>
      <c r="HOD30" s="37"/>
      <c r="HOE30" s="37"/>
      <c r="HOF30" s="37"/>
      <c r="HOG30" s="37"/>
      <c r="HOH30" s="37"/>
      <c r="HOI30" s="37"/>
      <c r="HOJ30" s="37"/>
      <c r="HOK30" s="37"/>
      <c r="HOL30" s="37"/>
      <c r="HOM30" s="37"/>
      <c r="HON30" s="37"/>
      <c r="HOO30" s="37"/>
      <c r="HOP30" s="37"/>
      <c r="HOQ30" s="37"/>
      <c r="HOR30" s="37"/>
      <c r="HOS30" s="37"/>
      <c r="HOT30" s="37"/>
      <c r="HOU30" s="37"/>
      <c r="HOV30" s="37"/>
      <c r="HOW30" s="37"/>
      <c r="HOX30" s="37"/>
      <c r="HOY30" s="37"/>
      <c r="HOZ30" s="37"/>
      <c r="HPA30" s="37"/>
      <c r="HPB30" s="37"/>
      <c r="HPC30" s="37"/>
      <c r="HPD30" s="37"/>
      <c r="HPE30" s="37"/>
      <c r="HPF30" s="37"/>
      <c r="HPG30" s="37"/>
      <c r="HPH30" s="37"/>
      <c r="HPI30" s="37"/>
      <c r="HPJ30" s="37"/>
      <c r="HPK30" s="37"/>
      <c r="HPL30" s="37"/>
      <c r="HPM30" s="37"/>
      <c r="HPN30" s="37"/>
      <c r="HPO30" s="37"/>
      <c r="HPP30" s="37"/>
      <c r="HPQ30" s="37"/>
      <c r="HPR30" s="37"/>
      <c r="HPS30" s="37"/>
      <c r="HPT30" s="37"/>
      <c r="HPU30" s="37"/>
      <c r="HPV30" s="37"/>
      <c r="HPW30" s="37"/>
      <c r="HPX30" s="37"/>
      <c r="HPY30" s="37"/>
      <c r="HPZ30" s="37"/>
      <c r="HQA30" s="37"/>
      <c r="HQB30" s="37"/>
      <c r="HQC30" s="37"/>
      <c r="HQD30" s="37"/>
      <c r="HQE30" s="37"/>
      <c r="HQF30" s="37"/>
      <c r="HQG30" s="37"/>
      <c r="HQH30" s="37"/>
      <c r="HQI30" s="37"/>
      <c r="HQJ30" s="37"/>
      <c r="HQK30" s="37"/>
      <c r="HQL30" s="37"/>
      <c r="HQM30" s="37"/>
      <c r="HQN30" s="37"/>
      <c r="HQO30" s="37"/>
      <c r="HQP30" s="37"/>
      <c r="HQQ30" s="37"/>
      <c r="HQR30" s="37"/>
      <c r="HQS30" s="37"/>
      <c r="HQT30" s="37"/>
      <c r="HQU30" s="37"/>
      <c r="HQV30" s="37"/>
      <c r="HQW30" s="37"/>
      <c r="HQX30" s="37"/>
      <c r="HQY30" s="37"/>
      <c r="HQZ30" s="37"/>
      <c r="HRA30" s="37"/>
      <c r="HRB30" s="37"/>
      <c r="HRC30" s="37"/>
      <c r="HRD30" s="37"/>
      <c r="HRE30" s="37"/>
      <c r="HRF30" s="37"/>
      <c r="HRG30" s="37"/>
      <c r="HRH30" s="37"/>
      <c r="HRI30" s="37"/>
      <c r="HRJ30" s="37"/>
      <c r="HRK30" s="37"/>
      <c r="HRL30" s="37"/>
      <c r="HRM30" s="37"/>
      <c r="HRN30" s="37"/>
      <c r="HRO30" s="37"/>
      <c r="HRP30" s="37"/>
      <c r="HRQ30" s="37"/>
      <c r="HRR30" s="37"/>
      <c r="HRS30" s="37"/>
      <c r="HRT30" s="37"/>
      <c r="HRU30" s="37"/>
      <c r="HRV30" s="37"/>
      <c r="HRW30" s="37"/>
      <c r="HRX30" s="37"/>
      <c r="HRY30" s="37"/>
      <c r="HRZ30" s="37"/>
      <c r="HSA30" s="37"/>
      <c r="HSB30" s="37"/>
      <c r="HSC30" s="37"/>
      <c r="HSD30" s="37"/>
      <c r="HSE30" s="37"/>
      <c r="HSF30" s="37"/>
      <c r="HSG30" s="37"/>
      <c r="HSH30" s="37"/>
      <c r="HSI30" s="37"/>
      <c r="HSJ30" s="37"/>
      <c r="HSK30" s="37"/>
      <c r="HSL30" s="37"/>
      <c r="HSM30" s="37"/>
      <c r="HSN30" s="37"/>
      <c r="HSO30" s="37"/>
      <c r="HSP30" s="37"/>
      <c r="HSQ30" s="37"/>
      <c r="HSR30" s="37"/>
      <c r="HSS30" s="37"/>
      <c r="HST30" s="37"/>
      <c r="HSU30" s="37"/>
      <c r="HSV30" s="37"/>
      <c r="HSW30" s="37"/>
      <c r="HSX30" s="37"/>
      <c r="HSY30" s="37"/>
      <c r="HSZ30" s="37"/>
      <c r="HTA30" s="37"/>
      <c r="HTB30" s="37"/>
      <c r="HTC30" s="37"/>
      <c r="HTD30" s="37"/>
      <c r="HTE30" s="37"/>
      <c r="HTF30" s="37"/>
      <c r="HTG30" s="37"/>
      <c r="HTH30" s="37"/>
      <c r="HTI30" s="37"/>
      <c r="HTJ30" s="37"/>
      <c r="HTK30" s="37"/>
      <c r="HTL30" s="37"/>
      <c r="HTM30" s="37"/>
      <c r="HTN30" s="37"/>
      <c r="HTO30" s="37"/>
      <c r="HTP30" s="37"/>
      <c r="HTQ30" s="37"/>
      <c r="HTR30" s="37"/>
      <c r="HTS30" s="37"/>
      <c r="HTT30" s="37"/>
      <c r="HTU30" s="37"/>
      <c r="HTV30" s="37"/>
      <c r="HTW30" s="37"/>
      <c r="HTX30" s="37"/>
      <c r="HTY30" s="37"/>
      <c r="HTZ30" s="37"/>
      <c r="HUA30" s="37"/>
      <c r="HUB30" s="37"/>
      <c r="HUC30" s="37"/>
      <c r="HUD30" s="37"/>
      <c r="HUE30" s="37"/>
      <c r="HUF30" s="37"/>
      <c r="HUG30" s="37"/>
      <c r="HUH30" s="37"/>
      <c r="HUI30" s="37"/>
      <c r="HUJ30" s="37"/>
      <c r="HUK30" s="37"/>
      <c r="HUL30" s="37"/>
      <c r="HUM30" s="37"/>
      <c r="HUN30" s="37"/>
      <c r="HUO30" s="37"/>
      <c r="HUP30" s="37"/>
      <c r="HUQ30" s="37"/>
      <c r="HUR30" s="37"/>
      <c r="HUS30" s="37"/>
      <c r="HUT30" s="37"/>
      <c r="HUU30" s="37"/>
      <c r="HUV30" s="37"/>
      <c r="HUW30" s="37"/>
      <c r="HUX30" s="37"/>
      <c r="HUY30" s="37"/>
      <c r="HUZ30" s="37"/>
      <c r="HVA30" s="37"/>
      <c r="HVB30" s="37"/>
      <c r="HVC30" s="37"/>
      <c r="HVD30" s="37"/>
      <c r="HVE30" s="37"/>
      <c r="HVF30" s="37"/>
      <c r="HVG30" s="37"/>
      <c r="HVH30" s="37"/>
      <c r="HVI30" s="37"/>
      <c r="HVJ30" s="37"/>
      <c r="HVK30" s="37"/>
      <c r="HVL30" s="37"/>
      <c r="HVM30" s="37"/>
      <c r="HVN30" s="37"/>
      <c r="HVO30" s="37"/>
      <c r="HVP30" s="37"/>
      <c r="HVQ30" s="37"/>
      <c r="HVR30" s="37"/>
      <c r="HVS30" s="37"/>
      <c r="HVT30" s="37"/>
      <c r="HVU30" s="37"/>
      <c r="HVV30" s="37"/>
      <c r="HVW30" s="37"/>
      <c r="HVX30" s="37"/>
      <c r="HVY30" s="37"/>
      <c r="HVZ30" s="37"/>
      <c r="HWA30" s="37"/>
      <c r="HWB30" s="37"/>
      <c r="HWC30" s="37"/>
      <c r="HWD30" s="37"/>
      <c r="HWE30" s="37"/>
      <c r="HWF30" s="37"/>
      <c r="HWG30" s="37"/>
      <c r="HWH30" s="37"/>
      <c r="HWI30" s="37"/>
      <c r="HWJ30" s="37"/>
      <c r="HWK30" s="37"/>
      <c r="HWL30" s="37"/>
      <c r="HWM30" s="37"/>
      <c r="HWN30" s="37"/>
      <c r="HWO30" s="37"/>
      <c r="HWP30" s="37"/>
      <c r="HWQ30" s="37"/>
      <c r="HWR30" s="37"/>
      <c r="HWS30" s="37"/>
      <c r="HWT30" s="37"/>
      <c r="HWU30" s="37"/>
      <c r="HWV30" s="37"/>
      <c r="HWW30" s="37"/>
      <c r="HWX30" s="37"/>
      <c r="HWY30" s="37"/>
      <c r="HWZ30" s="37"/>
      <c r="HXA30" s="37"/>
      <c r="HXB30" s="37"/>
      <c r="HXC30" s="37"/>
      <c r="HXD30" s="37"/>
      <c r="HXE30" s="37"/>
      <c r="HXF30" s="37"/>
      <c r="HXG30" s="37"/>
      <c r="HXH30" s="37"/>
      <c r="HXI30" s="37"/>
      <c r="HXJ30" s="37"/>
      <c r="HXK30" s="37"/>
      <c r="HXL30" s="37"/>
      <c r="HXM30" s="37"/>
      <c r="HXN30" s="37"/>
      <c r="HXO30" s="37"/>
      <c r="HXP30" s="37"/>
      <c r="HXQ30" s="37"/>
      <c r="HXR30" s="37"/>
      <c r="HXS30" s="37"/>
      <c r="HXT30" s="37"/>
      <c r="HXU30" s="37"/>
      <c r="HXV30" s="37"/>
      <c r="HXW30" s="37"/>
      <c r="HXX30" s="37"/>
      <c r="HXY30" s="37"/>
      <c r="HXZ30" s="37"/>
      <c r="HYA30" s="37"/>
      <c r="HYB30" s="37"/>
      <c r="HYC30" s="37"/>
      <c r="HYD30" s="37"/>
      <c r="HYE30" s="37"/>
      <c r="HYF30" s="37"/>
      <c r="HYG30" s="37"/>
      <c r="HYH30" s="37"/>
      <c r="HYI30" s="37"/>
      <c r="HYJ30" s="37"/>
      <c r="HYK30" s="37"/>
      <c r="HYL30" s="37"/>
      <c r="HYM30" s="37"/>
      <c r="HYN30" s="37"/>
      <c r="HYO30" s="37"/>
      <c r="HYP30" s="37"/>
      <c r="HYQ30" s="37"/>
      <c r="HYR30" s="37"/>
      <c r="HYS30" s="37"/>
      <c r="HYT30" s="37"/>
      <c r="HYU30" s="37"/>
      <c r="HYV30" s="37"/>
      <c r="HYW30" s="37"/>
      <c r="HYX30" s="37"/>
      <c r="HYY30" s="37"/>
      <c r="HYZ30" s="37"/>
      <c r="HZA30" s="37"/>
      <c r="HZB30" s="37"/>
      <c r="HZC30" s="37"/>
      <c r="HZD30" s="37"/>
      <c r="HZE30" s="37"/>
      <c r="HZF30" s="37"/>
      <c r="HZG30" s="37"/>
      <c r="HZH30" s="37"/>
      <c r="HZI30" s="37"/>
      <c r="HZJ30" s="37"/>
      <c r="HZK30" s="37"/>
      <c r="HZL30" s="37"/>
      <c r="HZM30" s="37"/>
      <c r="HZN30" s="37"/>
      <c r="HZO30" s="37"/>
      <c r="HZP30" s="37"/>
      <c r="HZQ30" s="37"/>
      <c r="HZR30" s="37"/>
      <c r="HZS30" s="37"/>
      <c r="HZT30" s="37"/>
      <c r="HZU30" s="37"/>
      <c r="HZV30" s="37"/>
      <c r="HZW30" s="37"/>
      <c r="HZX30" s="37"/>
      <c r="HZY30" s="37"/>
      <c r="HZZ30" s="37"/>
      <c r="IAA30" s="37"/>
      <c r="IAB30" s="37"/>
      <c r="IAC30" s="37"/>
      <c r="IAD30" s="37"/>
      <c r="IAE30" s="37"/>
      <c r="IAF30" s="37"/>
      <c r="IAG30" s="37"/>
      <c r="IAH30" s="37"/>
      <c r="IAI30" s="37"/>
      <c r="IAJ30" s="37"/>
      <c r="IAK30" s="37"/>
      <c r="IAL30" s="37"/>
      <c r="IAM30" s="37"/>
      <c r="IAN30" s="37"/>
      <c r="IAO30" s="37"/>
      <c r="IAP30" s="37"/>
      <c r="IAQ30" s="37"/>
      <c r="IAR30" s="37"/>
      <c r="IAS30" s="37"/>
      <c r="IAT30" s="37"/>
      <c r="IAU30" s="37"/>
      <c r="IAV30" s="37"/>
      <c r="IAW30" s="37"/>
      <c r="IAX30" s="37"/>
      <c r="IAY30" s="37"/>
      <c r="IAZ30" s="37"/>
      <c r="IBA30" s="37"/>
      <c r="IBB30" s="37"/>
      <c r="IBC30" s="37"/>
      <c r="IBD30" s="37"/>
      <c r="IBE30" s="37"/>
      <c r="IBF30" s="37"/>
      <c r="IBG30" s="37"/>
      <c r="IBH30" s="37"/>
      <c r="IBI30" s="37"/>
      <c r="IBJ30" s="37"/>
      <c r="IBK30" s="37"/>
      <c r="IBL30" s="37"/>
      <c r="IBM30" s="37"/>
      <c r="IBN30" s="37"/>
      <c r="IBO30" s="37"/>
      <c r="IBP30" s="37"/>
      <c r="IBQ30" s="37"/>
      <c r="IBR30" s="37"/>
      <c r="IBS30" s="37"/>
      <c r="IBT30" s="37"/>
      <c r="IBU30" s="37"/>
      <c r="IBV30" s="37"/>
      <c r="IBW30" s="37"/>
      <c r="IBX30" s="37"/>
      <c r="IBY30" s="37"/>
      <c r="IBZ30" s="37"/>
      <c r="ICA30" s="37"/>
      <c r="ICB30" s="37"/>
      <c r="ICC30" s="37"/>
      <c r="ICD30" s="37"/>
      <c r="ICE30" s="37"/>
      <c r="ICF30" s="37"/>
      <c r="ICG30" s="37"/>
      <c r="ICH30" s="37"/>
      <c r="ICI30" s="37"/>
      <c r="ICJ30" s="37"/>
      <c r="ICK30" s="37"/>
      <c r="ICL30" s="37"/>
      <c r="ICM30" s="37"/>
      <c r="ICN30" s="37"/>
      <c r="ICO30" s="37"/>
      <c r="ICP30" s="37"/>
      <c r="ICQ30" s="37"/>
      <c r="ICR30" s="37"/>
      <c r="ICS30" s="37"/>
      <c r="ICT30" s="37"/>
      <c r="ICU30" s="37"/>
      <c r="ICV30" s="37"/>
      <c r="ICW30" s="37"/>
      <c r="ICX30" s="37"/>
      <c r="ICY30" s="37"/>
      <c r="ICZ30" s="37"/>
      <c r="IDA30" s="37"/>
      <c r="IDB30" s="37"/>
      <c r="IDC30" s="37"/>
      <c r="IDD30" s="37"/>
      <c r="IDE30" s="37"/>
      <c r="IDF30" s="37"/>
      <c r="IDG30" s="37"/>
      <c r="IDH30" s="37"/>
      <c r="IDI30" s="37"/>
      <c r="IDJ30" s="37"/>
      <c r="IDK30" s="37"/>
      <c r="IDL30" s="37"/>
      <c r="IDM30" s="37"/>
      <c r="IDN30" s="37"/>
      <c r="IDO30" s="37"/>
      <c r="IDP30" s="37"/>
      <c r="IDQ30" s="37"/>
      <c r="IDR30" s="37"/>
      <c r="IDS30" s="37"/>
      <c r="IDT30" s="37"/>
      <c r="IDU30" s="37"/>
      <c r="IDV30" s="37"/>
      <c r="IDW30" s="37"/>
      <c r="IDX30" s="37"/>
      <c r="IDY30" s="37"/>
      <c r="IDZ30" s="37"/>
      <c r="IEA30" s="37"/>
      <c r="IEB30" s="37"/>
      <c r="IEC30" s="37"/>
      <c r="IED30" s="37"/>
      <c r="IEE30" s="37"/>
      <c r="IEF30" s="37"/>
      <c r="IEG30" s="37"/>
      <c r="IEH30" s="37"/>
      <c r="IEI30" s="37"/>
      <c r="IEJ30" s="37"/>
      <c r="IEK30" s="37"/>
      <c r="IEL30" s="37"/>
      <c r="IEM30" s="37"/>
      <c r="IEN30" s="37"/>
      <c r="IEO30" s="37"/>
      <c r="IEP30" s="37"/>
      <c r="IEQ30" s="37"/>
      <c r="IER30" s="37"/>
      <c r="IES30" s="37"/>
      <c r="IET30" s="37"/>
      <c r="IEU30" s="37"/>
      <c r="IEV30" s="37"/>
      <c r="IEW30" s="37"/>
      <c r="IEX30" s="37"/>
      <c r="IEY30" s="37"/>
      <c r="IEZ30" s="37"/>
      <c r="IFA30" s="37"/>
      <c r="IFB30" s="37"/>
      <c r="IFC30" s="37"/>
      <c r="IFD30" s="37"/>
      <c r="IFE30" s="37"/>
      <c r="IFF30" s="37"/>
      <c r="IFG30" s="37"/>
      <c r="IFH30" s="37"/>
      <c r="IFI30" s="37"/>
      <c r="IFJ30" s="37"/>
      <c r="IFK30" s="37"/>
      <c r="IFL30" s="37"/>
      <c r="IFM30" s="37"/>
      <c r="IFN30" s="37"/>
      <c r="IFO30" s="37"/>
      <c r="IFP30" s="37"/>
      <c r="IFQ30" s="37"/>
      <c r="IFR30" s="37"/>
      <c r="IFS30" s="37"/>
      <c r="IFT30" s="37"/>
      <c r="IFU30" s="37"/>
      <c r="IFV30" s="37"/>
      <c r="IFW30" s="37"/>
      <c r="IFX30" s="37"/>
      <c r="IFY30" s="37"/>
      <c r="IFZ30" s="37"/>
      <c r="IGA30" s="37"/>
      <c r="IGB30" s="37"/>
      <c r="IGC30" s="37"/>
      <c r="IGD30" s="37"/>
      <c r="IGE30" s="37"/>
      <c r="IGF30" s="37"/>
      <c r="IGG30" s="37"/>
      <c r="IGH30" s="37"/>
      <c r="IGI30" s="37"/>
      <c r="IGJ30" s="37"/>
      <c r="IGK30" s="37"/>
      <c r="IGL30" s="37"/>
      <c r="IGM30" s="37"/>
      <c r="IGN30" s="37"/>
      <c r="IGO30" s="37"/>
      <c r="IGP30" s="37"/>
      <c r="IGQ30" s="37"/>
      <c r="IGR30" s="37"/>
      <c r="IGS30" s="37"/>
      <c r="IGT30" s="37"/>
      <c r="IGU30" s="37"/>
      <c r="IGV30" s="37"/>
      <c r="IGW30" s="37"/>
      <c r="IGX30" s="37"/>
      <c r="IGY30" s="37"/>
      <c r="IGZ30" s="37"/>
      <c r="IHA30" s="37"/>
      <c r="IHB30" s="37"/>
      <c r="IHC30" s="37"/>
      <c r="IHD30" s="37"/>
      <c r="IHE30" s="37"/>
      <c r="IHF30" s="37"/>
      <c r="IHG30" s="37"/>
      <c r="IHH30" s="37"/>
      <c r="IHI30" s="37"/>
      <c r="IHJ30" s="37"/>
      <c r="IHK30" s="37"/>
      <c r="IHL30" s="37"/>
      <c r="IHM30" s="37"/>
      <c r="IHN30" s="37"/>
      <c r="IHO30" s="37"/>
      <c r="IHP30" s="37"/>
      <c r="IHQ30" s="37"/>
      <c r="IHR30" s="37"/>
      <c r="IHS30" s="37"/>
      <c r="IHT30" s="37"/>
      <c r="IHU30" s="37"/>
      <c r="IHV30" s="37"/>
      <c r="IHW30" s="37"/>
      <c r="IHX30" s="37"/>
      <c r="IHY30" s="37"/>
      <c r="IHZ30" s="37"/>
      <c r="IIA30" s="37"/>
      <c r="IIB30" s="37"/>
      <c r="IIC30" s="37"/>
      <c r="IID30" s="37"/>
      <c r="IIE30" s="37"/>
      <c r="IIF30" s="37"/>
      <c r="IIG30" s="37"/>
      <c r="IIH30" s="37"/>
      <c r="III30" s="37"/>
      <c r="IIJ30" s="37"/>
      <c r="IIK30" s="37"/>
      <c r="IIL30" s="37"/>
      <c r="IIM30" s="37"/>
      <c r="IIN30" s="37"/>
      <c r="IIO30" s="37"/>
      <c r="IIP30" s="37"/>
      <c r="IIQ30" s="37"/>
      <c r="IIR30" s="37"/>
      <c r="IIS30" s="37"/>
      <c r="IIT30" s="37"/>
      <c r="IIU30" s="37"/>
      <c r="IIV30" s="37"/>
      <c r="IIW30" s="37"/>
      <c r="IIX30" s="37"/>
      <c r="IIY30" s="37"/>
      <c r="IIZ30" s="37"/>
      <c r="IJA30" s="37"/>
      <c r="IJB30" s="37"/>
      <c r="IJC30" s="37"/>
      <c r="IJD30" s="37"/>
      <c r="IJE30" s="37"/>
      <c r="IJF30" s="37"/>
      <c r="IJG30" s="37"/>
      <c r="IJH30" s="37"/>
      <c r="IJI30" s="37"/>
      <c r="IJJ30" s="37"/>
      <c r="IJK30" s="37"/>
      <c r="IJL30" s="37"/>
      <c r="IJM30" s="37"/>
      <c r="IJN30" s="37"/>
      <c r="IJO30" s="37"/>
      <c r="IJP30" s="37"/>
      <c r="IJQ30" s="37"/>
      <c r="IJR30" s="37"/>
      <c r="IJS30" s="37"/>
      <c r="IJT30" s="37"/>
      <c r="IJU30" s="37"/>
      <c r="IJV30" s="37"/>
      <c r="IJW30" s="37"/>
      <c r="IJX30" s="37"/>
      <c r="IJY30" s="37"/>
      <c r="IJZ30" s="37"/>
      <c r="IKA30" s="37"/>
      <c r="IKB30" s="37"/>
      <c r="IKC30" s="37"/>
      <c r="IKD30" s="37"/>
      <c r="IKE30" s="37"/>
      <c r="IKF30" s="37"/>
      <c r="IKG30" s="37"/>
      <c r="IKH30" s="37"/>
      <c r="IKI30" s="37"/>
      <c r="IKJ30" s="37"/>
      <c r="IKK30" s="37"/>
      <c r="IKL30" s="37"/>
      <c r="IKM30" s="37"/>
      <c r="IKN30" s="37"/>
      <c r="IKO30" s="37"/>
      <c r="IKP30" s="37"/>
      <c r="IKQ30" s="37"/>
      <c r="IKR30" s="37"/>
      <c r="IKS30" s="37"/>
      <c r="IKT30" s="37"/>
      <c r="IKU30" s="37"/>
      <c r="IKV30" s="37"/>
      <c r="IKW30" s="37"/>
      <c r="IKX30" s="37"/>
      <c r="IKY30" s="37"/>
      <c r="IKZ30" s="37"/>
      <c r="ILA30" s="37"/>
      <c r="ILB30" s="37"/>
      <c r="ILC30" s="37"/>
      <c r="ILD30" s="37"/>
      <c r="ILE30" s="37"/>
      <c r="ILF30" s="37"/>
      <c r="ILG30" s="37"/>
      <c r="ILH30" s="37"/>
      <c r="ILI30" s="37"/>
      <c r="ILJ30" s="37"/>
      <c r="ILK30" s="37"/>
      <c r="ILL30" s="37"/>
      <c r="ILM30" s="37"/>
      <c r="ILN30" s="37"/>
      <c r="ILO30" s="37"/>
      <c r="ILP30" s="37"/>
      <c r="ILQ30" s="37"/>
      <c r="ILR30" s="37"/>
      <c r="ILS30" s="37"/>
      <c r="ILT30" s="37"/>
      <c r="ILU30" s="37"/>
      <c r="ILV30" s="37"/>
      <c r="ILW30" s="37"/>
      <c r="ILX30" s="37"/>
      <c r="ILY30" s="37"/>
      <c r="ILZ30" s="37"/>
      <c r="IMA30" s="37"/>
      <c r="IMB30" s="37"/>
      <c r="IMC30" s="37"/>
      <c r="IMD30" s="37"/>
      <c r="IME30" s="37"/>
      <c r="IMF30" s="37"/>
      <c r="IMG30" s="37"/>
      <c r="IMH30" s="37"/>
      <c r="IMI30" s="37"/>
      <c r="IMJ30" s="37"/>
      <c r="IMK30" s="37"/>
      <c r="IML30" s="37"/>
      <c r="IMM30" s="37"/>
      <c r="IMN30" s="37"/>
      <c r="IMO30" s="37"/>
      <c r="IMP30" s="37"/>
      <c r="IMQ30" s="37"/>
      <c r="IMR30" s="37"/>
      <c r="IMS30" s="37"/>
      <c r="IMT30" s="37"/>
      <c r="IMU30" s="37"/>
      <c r="IMV30" s="37"/>
      <c r="IMW30" s="37"/>
      <c r="IMX30" s="37"/>
      <c r="IMY30" s="37"/>
      <c r="IMZ30" s="37"/>
      <c r="INA30" s="37"/>
      <c r="INB30" s="37"/>
      <c r="INC30" s="37"/>
      <c r="IND30" s="37"/>
      <c r="INE30" s="37"/>
      <c r="INF30" s="37"/>
      <c r="ING30" s="37"/>
      <c r="INH30" s="37"/>
      <c r="INI30" s="37"/>
      <c r="INJ30" s="37"/>
      <c r="INK30" s="37"/>
      <c r="INL30" s="37"/>
      <c r="INM30" s="37"/>
      <c r="INN30" s="37"/>
      <c r="INO30" s="37"/>
      <c r="INP30" s="37"/>
      <c r="INQ30" s="37"/>
      <c r="INR30" s="37"/>
      <c r="INS30" s="37"/>
      <c r="INT30" s="37"/>
      <c r="INU30" s="37"/>
      <c r="INV30" s="37"/>
      <c r="INW30" s="37"/>
      <c r="INX30" s="37"/>
      <c r="INY30" s="37"/>
      <c r="INZ30" s="37"/>
      <c r="IOA30" s="37"/>
      <c r="IOB30" s="37"/>
      <c r="IOC30" s="37"/>
      <c r="IOD30" s="37"/>
      <c r="IOE30" s="37"/>
      <c r="IOF30" s="37"/>
      <c r="IOG30" s="37"/>
      <c r="IOH30" s="37"/>
      <c r="IOI30" s="37"/>
      <c r="IOJ30" s="37"/>
      <c r="IOK30" s="37"/>
      <c r="IOL30" s="37"/>
      <c r="IOM30" s="37"/>
      <c r="ION30" s="37"/>
      <c r="IOO30" s="37"/>
      <c r="IOP30" s="37"/>
      <c r="IOQ30" s="37"/>
      <c r="IOR30" s="37"/>
      <c r="IOS30" s="37"/>
      <c r="IOT30" s="37"/>
      <c r="IOU30" s="37"/>
      <c r="IOV30" s="37"/>
      <c r="IOW30" s="37"/>
      <c r="IOX30" s="37"/>
      <c r="IOY30" s="37"/>
      <c r="IOZ30" s="37"/>
      <c r="IPA30" s="37"/>
      <c r="IPB30" s="37"/>
      <c r="IPC30" s="37"/>
      <c r="IPD30" s="37"/>
      <c r="IPE30" s="37"/>
      <c r="IPF30" s="37"/>
      <c r="IPG30" s="37"/>
      <c r="IPH30" s="37"/>
      <c r="IPI30" s="37"/>
      <c r="IPJ30" s="37"/>
      <c r="IPK30" s="37"/>
      <c r="IPL30" s="37"/>
      <c r="IPM30" s="37"/>
      <c r="IPN30" s="37"/>
      <c r="IPO30" s="37"/>
      <c r="IPP30" s="37"/>
      <c r="IPQ30" s="37"/>
      <c r="IPR30" s="37"/>
      <c r="IPS30" s="37"/>
      <c r="IPT30" s="37"/>
      <c r="IPU30" s="37"/>
      <c r="IPV30" s="37"/>
      <c r="IPW30" s="37"/>
      <c r="IPX30" s="37"/>
      <c r="IPY30" s="37"/>
      <c r="IPZ30" s="37"/>
      <c r="IQA30" s="37"/>
      <c r="IQB30" s="37"/>
      <c r="IQC30" s="37"/>
      <c r="IQD30" s="37"/>
      <c r="IQE30" s="37"/>
      <c r="IQF30" s="37"/>
      <c r="IQG30" s="37"/>
      <c r="IQH30" s="37"/>
      <c r="IQI30" s="37"/>
      <c r="IQJ30" s="37"/>
      <c r="IQK30" s="37"/>
      <c r="IQL30" s="37"/>
      <c r="IQM30" s="37"/>
      <c r="IQN30" s="37"/>
      <c r="IQO30" s="37"/>
      <c r="IQP30" s="37"/>
      <c r="IQQ30" s="37"/>
      <c r="IQR30" s="37"/>
      <c r="IQS30" s="37"/>
      <c r="IQT30" s="37"/>
      <c r="IQU30" s="37"/>
      <c r="IQV30" s="37"/>
      <c r="IQW30" s="37"/>
      <c r="IQX30" s="37"/>
      <c r="IQY30" s="37"/>
      <c r="IQZ30" s="37"/>
      <c r="IRA30" s="37"/>
      <c r="IRB30" s="37"/>
      <c r="IRC30" s="37"/>
      <c r="IRD30" s="37"/>
      <c r="IRE30" s="37"/>
      <c r="IRF30" s="37"/>
      <c r="IRG30" s="37"/>
      <c r="IRH30" s="37"/>
      <c r="IRI30" s="37"/>
      <c r="IRJ30" s="37"/>
      <c r="IRK30" s="37"/>
      <c r="IRL30" s="37"/>
      <c r="IRM30" s="37"/>
      <c r="IRN30" s="37"/>
      <c r="IRO30" s="37"/>
      <c r="IRP30" s="37"/>
      <c r="IRQ30" s="37"/>
      <c r="IRR30" s="37"/>
      <c r="IRS30" s="37"/>
      <c r="IRT30" s="37"/>
      <c r="IRU30" s="37"/>
      <c r="IRV30" s="37"/>
      <c r="IRW30" s="37"/>
      <c r="IRX30" s="37"/>
      <c r="IRY30" s="37"/>
      <c r="IRZ30" s="37"/>
      <c r="ISA30" s="37"/>
      <c r="ISB30" s="37"/>
      <c r="ISC30" s="37"/>
      <c r="ISD30" s="37"/>
      <c r="ISE30" s="37"/>
      <c r="ISF30" s="37"/>
      <c r="ISG30" s="37"/>
      <c r="ISH30" s="37"/>
      <c r="ISI30" s="37"/>
      <c r="ISJ30" s="37"/>
      <c r="ISK30" s="37"/>
      <c r="ISL30" s="37"/>
      <c r="ISM30" s="37"/>
      <c r="ISN30" s="37"/>
      <c r="ISO30" s="37"/>
      <c r="ISP30" s="37"/>
      <c r="ISQ30" s="37"/>
      <c r="ISR30" s="37"/>
      <c r="ISS30" s="37"/>
      <c r="IST30" s="37"/>
      <c r="ISU30" s="37"/>
      <c r="ISV30" s="37"/>
      <c r="ISW30" s="37"/>
      <c r="ISX30" s="37"/>
      <c r="ISY30" s="37"/>
      <c r="ISZ30" s="37"/>
      <c r="ITA30" s="37"/>
      <c r="ITB30" s="37"/>
      <c r="ITC30" s="37"/>
      <c r="ITD30" s="37"/>
      <c r="ITE30" s="37"/>
      <c r="ITF30" s="37"/>
      <c r="ITG30" s="37"/>
      <c r="ITH30" s="37"/>
      <c r="ITI30" s="37"/>
      <c r="ITJ30" s="37"/>
      <c r="ITK30" s="37"/>
      <c r="ITL30" s="37"/>
      <c r="ITM30" s="37"/>
      <c r="ITN30" s="37"/>
      <c r="ITO30" s="37"/>
      <c r="ITP30" s="37"/>
      <c r="ITQ30" s="37"/>
      <c r="ITR30" s="37"/>
      <c r="ITS30" s="37"/>
      <c r="ITT30" s="37"/>
      <c r="ITU30" s="37"/>
      <c r="ITV30" s="37"/>
      <c r="ITW30" s="37"/>
      <c r="ITX30" s="37"/>
      <c r="ITY30" s="37"/>
      <c r="ITZ30" s="37"/>
      <c r="IUA30" s="37"/>
      <c r="IUB30" s="37"/>
      <c r="IUC30" s="37"/>
      <c r="IUD30" s="37"/>
      <c r="IUE30" s="37"/>
      <c r="IUF30" s="37"/>
      <c r="IUG30" s="37"/>
      <c r="IUH30" s="37"/>
      <c r="IUI30" s="37"/>
      <c r="IUJ30" s="37"/>
      <c r="IUK30" s="37"/>
      <c r="IUL30" s="37"/>
      <c r="IUM30" s="37"/>
      <c r="IUN30" s="37"/>
      <c r="IUO30" s="37"/>
      <c r="IUP30" s="37"/>
      <c r="IUQ30" s="37"/>
      <c r="IUR30" s="37"/>
      <c r="IUS30" s="37"/>
      <c r="IUT30" s="37"/>
      <c r="IUU30" s="37"/>
      <c r="IUV30" s="37"/>
      <c r="IUW30" s="37"/>
      <c r="IUX30" s="37"/>
      <c r="IUY30" s="37"/>
      <c r="IUZ30" s="37"/>
      <c r="IVA30" s="37"/>
      <c r="IVB30" s="37"/>
      <c r="IVC30" s="37"/>
      <c r="IVD30" s="37"/>
      <c r="IVE30" s="37"/>
      <c r="IVF30" s="37"/>
      <c r="IVG30" s="37"/>
      <c r="IVH30" s="37"/>
      <c r="IVI30" s="37"/>
      <c r="IVJ30" s="37"/>
      <c r="IVK30" s="37"/>
      <c r="IVL30" s="37"/>
      <c r="IVM30" s="37"/>
      <c r="IVN30" s="37"/>
      <c r="IVO30" s="37"/>
      <c r="IVP30" s="37"/>
      <c r="IVQ30" s="37"/>
      <c r="IVR30" s="37"/>
      <c r="IVS30" s="37"/>
      <c r="IVT30" s="37"/>
      <c r="IVU30" s="37"/>
      <c r="IVV30" s="37"/>
      <c r="IVW30" s="37"/>
      <c r="IVX30" s="37"/>
      <c r="IVY30" s="37"/>
      <c r="IVZ30" s="37"/>
      <c r="IWA30" s="37"/>
      <c r="IWB30" s="37"/>
      <c r="IWC30" s="37"/>
      <c r="IWD30" s="37"/>
      <c r="IWE30" s="37"/>
      <c r="IWF30" s="37"/>
      <c r="IWG30" s="37"/>
      <c r="IWH30" s="37"/>
      <c r="IWI30" s="37"/>
      <c r="IWJ30" s="37"/>
      <c r="IWK30" s="37"/>
      <c r="IWL30" s="37"/>
      <c r="IWM30" s="37"/>
      <c r="IWN30" s="37"/>
      <c r="IWO30" s="37"/>
      <c r="IWP30" s="37"/>
      <c r="IWQ30" s="37"/>
      <c r="IWR30" s="37"/>
      <c r="IWS30" s="37"/>
      <c r="IWT30" s="37"/>
      <c r="IWU30" s="37"/>
      <c r="IWV30" s="37"/>
      <c r="IWW30" s="37"/>
      <c r="IWX30" s="37"/>
      <c r="IWY30" s="37"/>
      <c r="IWZ30" s="37"/>
      <c r="IXA30" s="37"/>
      <c r="IXB30" s="37"/>
      <c r="IXC30" s="37"/>
      <c r="IXD30" s="37"/>
      <c r="IXE30" s="37"/>
      <c r="IXF30" s="37"/>
      <c r="IXG30" s="37"/>
      <c r="IXH30" s="37"/>
      <c r="IXI30" s="37"/>
      <c r="IXJ30" s="37"/>
      <c r="IXK30" s="37"/>
      <c r="IXL30" s="37"/>
      <c r="IXM30" s="37"/>
      <c r="IXN30" s="37"/>
      <c r="IXO30" s="37"/>
      <c r="IXP30" s="37"/>
      <c r="IXQ30" s="37"/>
      <c r="IXR30" s="37"/>
      <c r="IXS30" s="37"/>
      <c r="IXT30" s="37"/>
      <c r="IXU30" s="37"/>
      <c r="IXV30" s="37"/>
      <c r="IXW30" s="37"/>
      <c r="IXX30" s="37"/>
      <c r="IXY30" s="37"/>
      <c r="IXZ30" s="37"/>
      <c r="IYA30" s="37"/>
      <c r="IYB30" s="37"/>
      <c r="IYC30" s="37"/>
      <c r="IYD30" s="37"/>
      <c r="IYE30" s="37"/>
      <c r="IYF30" s="37"/>
      <c r="IYG30" s="37"/>
      <c r="IYH30" s="37"/>
      <c r="IYI30" s="37"/>
      <c r="IYJ30" s="37"/>
      <c r="IYK30" s="37"/>
      <c r="IYL30" s="37"/>
      <c r="IYM30" s="37"/>
      <c r="IYN30" s="37"/>
      <c r="IYO30" s="37"/>
      <c r="IYP30" s="37"/>
      <c r="IYQ30" s="37"/>
      <c r="IYR30" s="37"/>
      <c r="IYS30" s="37"/>
      <c r="IYT30" s="37"/>
      <c r="IYU30" s="37"/>
      <c r="IYV30" s="37"/>
      <c r="IYW30" s="37"/>
      <c r="IYX30" s="37"/>
      <c r="IYY30" s="37"/>
      <c r="IYZ30" s="37"/>
      <c r="IZA30" s="37"/>
      <c r="IZB30" s="37"/>
      <c r="IZC30" s="37"/>
      <c r="IZD30" s="37"/>
      <c r="IZE30" s="37"/>
      <c r="IZF30" s="37"/>
      <c r="IZG30" s="37"/>
      <c r="IZH30" s="37"/>
      <c r="IZI30" s="37"/>
      <c r="IZJ30" s="37"/>
      <c r="IZK30" s="37"/>
      <c r="IZL30" s="37"/>
      <c r="IZM30" s="37"/>
      <c r="IZN30" s="37"/>
      <c r="IZO30" s="37"/>
      <c r="IZP30" s="37"/>
      <c r="IZQ30" s="37"/>
      <c r="IZR30" s="37"/>
      <c r="IZS30" s="37"/>
      <c r="IZT30" s="37"/>
      <c r="IZU30" s="37"/>
      <c r="IZV30" s="37"/>
      <c r="IZW30" s="37"/>
      <c r="IZX30" s="37"/>
      <c r="IZY30" s="37"/>
      <c r="IZZ30" s="37"/>
      <c r="JAA30" s="37"/>
      <c r="JAB30" s="37"/>
      <c r="JAC30" s="37"/>
      <c r="JAD30" s="37"/>
      <c r="JAE30" s="37"/>
      <c r="JAF30" s="37"/>
      <c r="JAG30" s="37"/>
      <c r="JAH30" s="37"/>
      <c r="JAI30" s="37"/>
      <c r="JAJ30" s="37"/>
      <c r="JAK30" s="37"/>
      <c r="JAL30" s="37"/>
      <c r="JAM30" s="37"/>
      <c r="JAN30" s="37"/>
      <c r="JAO30" s="37"/>
      <c r="JAP30" s="37"/>
      <c r="JAQ30" s="37"/>
      <c r="JAR30" s="37"/>
      <c r="JAS30" s="37"/>
      <c r="JAT30" s="37"/>
      <c r="JAU30" s="37"/>
      <c r="JAV30" s="37"/>
      <c r="JAW30" s="37"/>
      <c r="JAX30" s="37"/>
      <c r="JAY30" s="37"/>
      <c r="JAZ30" s="37"/>
      <c r="JBA30" s="37"/>
      <c r="JBB30" s="37"/>
      <c r="JBC30" s="37"/>
      <c r="JBD30" s="37"/>
      <c r="JBE30" s="37"/>
      <c r="JBF30" s="37"/>
      <c r="JBG30" s="37"/>
      <c r="JBH30" s="37"/>
      <c r="JBI30" s="37"/>
      <c r="JBJ30" s="37"/>
      <c r="JBK30" s="37"/>
      <c r="JBL30" s="37"/>
      <c r="JBM30" s="37"/>
      <c r="JBN30" s="37"/>
      <c r="JBO30" s="37"/>
      <c r="JBP30" s="37"/>
      <c r="JBQ30" s="37"/>
      <c r="JBR30" s="37"/>
      <c r="JBS30" s="37"/>
      <c r="JBT30" s="37"/>
      <c r="JBU30" s="37"/>
      <c r="JBV30" s="37"/>
      <c r="JBW30" s="37"/>
      <c r="JBX30" s="37"/>
      <c r="JBY30" s="37"/>
      <c r="JBZ30" s="37"/>
      <c r="JCA30" s="37"/>
      <c r="JCB30" s="37"/>
      <c r="JCC30" s="37"/>
      <c r="JCD30" s="37"/>
      <c r="JCE30" s="37"/>
      <c r="JCF30" s="37"/>
      <c r="JCG30" s="37"/>
      <c r="JCH30" s="37"/>
      <c r="JCI30" s="37"/>
      <c r="JCJ30" s="37"/>
      <c r="JCK30" s="37"/>
      <c r="JCL30" s="37"/>
      <c r="JCM30" s="37"/>
      <c r="JCN30" s="37"/>
      <c r="JCO30" s="37"/>
      <c r="JCP30" s="37"/>
      <c r="JCQ30" s="37"/>
      <c r="JCR30" s="37"/>
      <c r="JCS30" s="37"/>
      <c r="JCT30" s="37"/>
      <c r="JCU30" s="37"/>
      <c r="JCV30" s="37"/>
      <c r="JCW30" s="37"/>
      <c r="JCX30" s="37"/>
      <c r="JCY30" s="37"/>
      <c r="JCZ30" s="37"/>
      <c r="JDA30" s="37"/>
      <c r="JDB30" s="37"/>
      <c r="JDC30" s="37"/>
      <c r="JDD30" s="37"/>
      <c r="JDE30" s="37"/>
      <c r="JDF30" s="37"/>
      <c r="JDG30" s="37"/>
      <c r="JDH30" s="37"/>
      <c r="JDI30" s="37"/>
      <c r="JDJ30" s="37"/>
      <c r="JDK30" s="37"/>
      <c r="JDL30" s="37"/>
      <c r="JDM30" s="37"/>
      <c r="JDN30" s="37"/>
      <c r="JDO30" s="37"/>
      <c r="JDP30" s="37"/>
      <c r="JDQ30" s="37"/>
      <c r="JDR30" s="37"/>
      <c r="JDS30" s="37"/>
      <c r="JDT30" s="37"/>
      <c r="JDU30" s="37"/>
      <c r="JDV30" s="37"/>
      <c r="JDW30" s="37"/>
      <c r="JDX30" s="37"/>
      <c r="JDY30" s="37"/>
      <c r="JDZ30" s="37"/>
      <c r="JEA30" s="37"/>
      <c r="JEB30" s="37"/>
      <c r="JEC30" s="37"/>
      <c r="JED30" s="37"/>
      <c r="JEE30" s="37"/>
      <c r="JEF30" s="37"/>
      <c r="JEG30" s="37"/>
      <c r="JEH30" s="37"/>
      <c r="JEI30" s="37"/>
      <c r="JEJ30" s="37"/>
      <c r="JEK30" s="37"/>
      <c r="JEL30" s="37"/>
      <c r="JEM30" s="37"/>
      <c r="JEN30" s="37"/>
      <c r="JEO30" s="37"/>
      <c r="JEP30" s="37"/>
      <c r="JEQ30" s="37"/>
      <c r="JER30" s="37"/>
      <c r="JES30" s="37"/>
      <c r="JET30" s="37"/>
      <c r="JEU30" s="37"/>
      <c r="JEV30" s="37"/>
      <c r="JEW30" s="37"/>
      <c r="JEX30" s="37"/>
      <c r="JEY30" s="37"/>
      <c r="JEZ30" s="37"/>
      <c r="JFA30" s="37"/>
      <c r="JFB30" s="37"/>
      <c r="JFC30" s="37"/>
      <c r="JFD30" s="37"/>
      <c r="JFE30" s="37"/>
      <c r="JFF30" s="37"/>
      <c r="JFG30" s="37"/>
      <c r="JFH30" s="37"/>
      <c r="JFI30" s="37"/>
      <c r="JFJ30" s="37"/>
      <c r="JFK30" s="37"/>
      <c r="JFL30" s="37"/>
      <c r="JFM30" s="37"/>
      <c r="JFN30" s="37"/>
      <c r="JFO30" s="37"/>
      <c r="JFP30" s="37"/>
      <c r="JFQ30" s="37"/>
      <c r="JFR30" s="37"/>
      <c r="JFS30" s="37"/>
      <c r="JFT30" s="37"/>
      <c r="JFU30" s="37"/>
      <c r="JFV30" s="37"/>
      <c r="JFW30" s="37"/>
      <c r="JFX30" s="37"/>
      <c r="JFY30" s="37"/>
      <c r="JFZ30" s="37"/>
      <c r="JGA30" s="37"/>
      <c r="JGB30" s="37"/>
      <c r="JGC30" s="37"/>
      <c r="JGD30" s="37"/>
      <c r="JGE30" s="37"/>
      <c r="JGF30" s="37"/>
      <c r="JGG30" s="37"/>
      <c r="JGH30" s="37"/>
      <c r="JGI30" s="37"/>
      <c r="JGJ30" s="37"/>
      <c r="JGK30" s="37"/>
      <c r="JGL30" s="37"/>
      <c r="JGM30" s="37"/>
      <c r="JGN30" s="37"/>
      <c r="JGO30" s="37"/>
      <c r="JGP30" s="37"/>
      <c r="JGQ30" s="37"/>
      <c r="JGR30" s="37"/>
      <c r="JGS30" s="37"/>
      <c r="JGT30" s="37"/>
      <c r="JGU30" s="37"/>
      <c r="JGV30" s="37"/>
      <c r="JGW30" s="37"/>
      <c r="JGX30" s="37"/>
      <c r="JGY30" s="37"/>
      <c r="JGZ30" s="37"/>
      <c r="JHA30" s="37"/>
      <c r="JHB30" s="37"/>
      <c r="JHC30" s="37"/>
      <c r="JHD30" s="37"/>
      <c r="JHE30" s="37"/>
      <c r="JHF30" s="37"/>
      <c r="JHG30" s="37"/>
      <c r="JHH30" s="37"/>
      <c r="JHI30" s="37"/>
      <c r="JHJ30" s="37"/>
      <c r="JHK30" s="37"/>
      <c r="JHL30" s="37"/>
      <c r="JHM30" s="37"/>
      <c r="JHN30" s="37"/>
      <c r="JHO30" s="37"/>
      <c r="JHP30" s="37"/>
      <c r="JHQ30" s="37"/>
      <c r="JHR30" s="37"/>
      <c r="JHS30" s="37"/>
      <c r="JHT30" s="37"/>
      <c r="JHU30" s="37"/>
      <c r="JHV30" s="37"/>
      <c r="JHW30" s="37"/>
      <c r="JHX30" s="37"/>
      <c r="JHY30" s="37"/>
      <c r="JHZ30" s="37"/>
      <c r="JIA30" s="37"/>
      <c r="JIB30" s="37"/>
      <c r="JIC30" s="37"/>
      <c r="JID30" s="37"/>
      <c r="JIE30" s="37"/>
      <c r="JIF30" s="37"/>
      <c r="JIG30" s="37"/>
      <c r="JIH30" s="37"/>
      <c r="JII30" s="37"/>
      <c r="JIJ30" s="37"/>
      <c r="JIK30" s="37"/>
      <c r="JIL30" s="37"/>
      <c r="JIM30" s="37"/>
      <c r="JIN30" s="37"/>
      <c r="JIO30" s="37"/>
      <c r="JIP30" s="37"/>
      <c r="JIQ30" s="37"/>
      <c r="JIR30" s="37"/>
      <c r="JIS30" s="37"/>
      <c r="JIT30" s="37"/>
      <c r="JIU30" s="37"/>
      <c r="JIV30" s="37"/>
      <c r="JIW30" s="37"/>
      <c r="JIX30" s="37"/>
      <c r="JIY30" s="37"/>
      <c r="JIZ30" s="37"/>
      <c r="JJA30" s="37"/>
      <c r="JJB30" s="37"/>
      <c r="JJC30" s="37"/>
      <c r="JJD30" s="37"/>
      <c r="JJE30" s="37"/>
      <c r="JJF30" s="37"/>
      <c r="JJG30" s="37"/>
      <c r="JJH30" s="37"/>
      <c r="JJI30" s="37"/>
      <c r="JJJ30" s="37"/>
      <c r="JJK30" s="37"/>
      <c r="JJL30" s="37"/>
      <c r="JJM30" s="37"/>
      <c r="JJN30" s="37"/>
      <c r="JJO30" s="37"/>
      <c r="JJP30" s="37"/>
      <c r="JJQ30" s="37"/>
      <c r="JJR30" s="37"/>
      <c r="JJS30" s="37"/>
      <c r="JJT30" s="37"/>
      <c r="JJU30" s="37"/>
      <c r="JJV30" s="37"/>
      <c r="JJW30" s="37"/>
      <c r="JJX30" s="37"/>
      <c r="JJY30" s="37"/>
      <c r="JJZ30" s="37"/>
      <c r="JKA30" s="37"/>
      <c r="JKB30" s="37"/>
      <c r="JKC30" s="37"/>
      <c r="JKD30" s="37"/>
      <c r="JKE30" s="37"/>
      <c r="JKF30" s="37"/>
      <c r="JKG30" s="37"/>
      <c r="JKH30" s="37"/>
      <c r="JKI30" s="37"/>
      <c r="JKJ30" s="37"/>
      <c r="JKK30" s="37"/>
      <c r="JKL30" s="37"/>
      <c r="JKM30" s="37"/>
      <c r="JKN30" s="37"/>
      <c r="JKO30" s="37"/>
      <c r="JKP30" s="37"/>
      <c r="JKQ30" s="37"/>
      <c r="JKR30" s="37"/>
      <c r="JKS30" s="37"/>
      <c r="JKT30" s="37"/>
      <c r="JKU30" s="37"/>
      <c r="JKV30" s="37"/>
      <c r="JKW30" s="37"/>
      <c r="JKX30" s="37"/>
      <c r="JKY30" s="37"/>
      <c r="JKZ30" s="37"/>
      <c r="JLA30" s="37"/>
      <c r="JLB30" s="37"/>
      <c r="JLC30" s="37"/>
      <c r="JLD30" s="37"/>
      <c r="JLE30" s="37"/>
      <c r="JLF30" s="37"/>
      <c r="JLG30" s="37"/>
      <c r="JLH30" s="37"/>
      <c r="JLI30" s="37"/>
      <c r="JLJ30" s="37"/>
      <c r="JLK30" s="37"/>
      <c r="JLL30" s="37"/>
      <c r="JLM30" s="37"/>
      <c r="JLN30" s="37"/>
      <c r="JLO30" s="37"/>
      <c r="JLP30" s="37"/>
      <c r="JLQ30" s="37"/>
      <c r="JLR30" s="37"/>
      <c r="JLS30" s="37"/>
      <c r="JLT30" s="37"/>
      <c r="JLU30" s="37"/>
      <c r="JLV30" s="37"/>
      <c r="JLW30" s="37"/>
      <c r="JLX30" s="37"/>
      <c r="JLY30" s="37"/>
      <c r="JLZ30" s="37"/>
      <c r="JMA30" s="37"/>
      <c r="JMB30" s="37"/>
      <c r="JMC30" s="37"/>
      <c r="JMD30" s="37"/>
      <c r="JME30" s="37"/>
      <c r="JMF30" s="37"/>
      <c r="JMG30" s="37"/>
      <c r="JMH30" s="37"/>
      <c r="JMI30" s="37"/>
      <c r="JMJ30" s="37"/>
      <c r="JMK30" s="37"/>
      <c r="JML30" s="37"/>
      <c r="JMM30" s="37"/>
      <c r="JMN30" s="37"/>
      <c r="JMO30" s="37"/>
      <c r="JMP30" s="37"/>
      <c r="JMQ30" s="37"/>
      <c r="JMR30" s="37"/>
      <c r="JMS30" s="37"/>
      <c r="JMT30" s="37"/>
      <c r="JMU30" s="37"/>
      <c r="JMV30" s="37"/>
      <c r="JMW30" s="37"/>
      <c r="JMX30" s="37"/>
      <c r="JMY30" s="37"/>
      <c r="JMZ30" s="37"/>
      <c r="JNA30" s="37"/>
      <c r="JNB30" s="37"/>
      <c r="JNC30" s="37"/>
      <c r="JND30" s="37"/>
      <c r="JNE30" s="37"/>
      <c r="JNF30" s="37"/>
      <c r="JNG30" s="37"/>
      <c r="JNH30" s="37"/>
      <c r="JNI30" s="37"/>
      <c r="JNJ30" s="37"/>
      <c r="JNK30" s="37"/>
      <c r="JNL30" s="37"/>
      <c r="JNM30" s="37"/>
      <c r="JNN30" s="37"/>
      <c r="JNO30" s="37"/>
      <c r="JNP30" s="37"/>
      <c r="JNQ30" s="37"/>
      <c r="JNR30" s="37"/>
      <c r="JNS30" s="37"/>
      <c r="JNT30" s="37"/>
      <c r="JNU30" s="37"/>
      <c r="JNV30" s="37"/>
      <c r="JNW30" s="37"/>
      <c r="JNX30" s="37"/>
      <c r="JNY30" s="37"/>
      <c r="JNZ30" s="37"/>
      <c r="JOA30" s="37"/>
      <c r="JOB30" s="37"/>
      <c r="JOC30" s="37"/>
      <c r="JOD30" s="37"/>
      <c r="JOE30" s="37"/>
      <c r="JOF30" s="37"/>
      <c r="JOG30" s="37"/>
      <c r="JOH30" s="37"/>
      <c r="JOI30" s="37"/>
      <c r="JOJ30" s="37"/>
      <c r="JOK30" s="37"/>
      <c r="JOL30" s="37"/>
      <c r="JOM30" s="37"/>
      <c r="JON30" s="37"/>
      <c r="JOO30" s="37"/>
      <c r="JOP30" s="37"/>
      <c r="JOQ30" s="37"/>
      <c r="JOR30" s="37"/>
      <c r="JOS30" s="37"/>
      <c r="JOT30" s="37"/>
      <c r="JOU30" s="37"/>
      <c r="JOV30" s="37"/>
      <c r="JOW30" s="37"/>
      <c r="JOX30" s="37"/>
      <c r="JOY30" s="37"/>
      <c r="JOZ30" s="37"/>
      <c r="JPA30" s="37"/>
      <c r="JPB30" s="37"/>
      <c r="JPC30" s="37"/>
      <c r="JPD30" s="37"/>
      <c r="JPE30" s="37"/>
      <c r="JPF30" s="37"/>
      <c r="JPG30" s="37"/>
      <c r="JPH30" s="37"/>
      <c r="JPI30" s="37"/>
      <c r="JPJ30" s="37"/>
      <c r="JPK30" s="37"/>
      <c r="JPL30" s="37"/>
      <c r="JPM30" s="37"/>
      <c r="JPN30" s="37"/>
      <c r="JPO30" s="37"/>
      <c r="JPP30" s="37"/>
      <c r="JPQ30" s="37"/>
      <c r="JPR30" s="37"/>
      <c r="JPS30" s="37"/>
      <c r="JPT30" s="37"/>
      <c r="JPU30" s="37"/>
      <c r="JPV30" s="37"/>
      <c r="JPW30" s="37"/>
      <c r="JPX30" s="37"/>
      <c r="JPY30" s="37"/>
      <c r="JPZ30" s="37"/>
      <c r="JQA30" s="37"/>
      <c r="JQB30" s="37"/>
      <c r="JQC30" s="37"/>
      <c r="JQD30" s="37"/>
      <c r="JQE30" s="37"/>
      <c r="JQF30" s="37"/>
      <c r="JQG30" s="37"/>
      <c r="JQH30" s="37"/>
      <c r="JQI30" s="37"/>
      <c r="JQJ30" s="37"/>
      <c r="JQK30" s="37"/>
      <c r="JQL30" s="37"/>
      <c r="JQM30" s="37"/>
      <c r="JQN30" s="37"/>
      <c r="JQO30" s="37"/>
      <c r="JQP30" s="37"/>
      <c r="JQQ30" s="37"/>
      <c r="JQR30" s="37"/>
      <c r="JQS30" s="37"/>
      <c r="JQT30" s="37"/>
      <c r="JQU30" s="37"/>
      <c r="JQV30" s="37"/>
      <c r="JQW30" s="37"/>
      <c r="JQX30" s="37"/>
      <c r="JQY30" s="37"/>
      <c r="JQZ30" s="37"/>
      <c r="JRA30" s="37"/>
      <c r="JRB30" s="37"/>
      <c r="JRC30" s="37"/>
      <c r="JRD30" s="37"/>
      <c r="JRE30" s="37"/>
      <c r="JRF30" s="37"/>
      <c r="JRG30" s="37"/>
      <c r="JRH30" s="37"/>
      <c r="JRI30" s="37"/>
      <c r="JRJ30" s="37"/>
      <c r="JRK30" s="37"/>
      <c r="JRL30" s="37"/>
      <c r="JRM30" s="37"/>
      <c r="JRN30" s="37"/>
      <c r="JRO30" s="37"/>
      <c r="JRP30" s="37"/>
      <c r="JRQ30" s="37"/>
      <c r="JRR30" s="37"/>
      <c r="JRS30" s="37"/>
      <c r="JRT30" s="37"/>
      <c r="JRU30" s="37"/>
      <c r="JRV30" s="37"/>
      <c r="JRW30" s="37"/>
      <c r="JRX30" s="37"/>
      <c r="JRY30" s="37"/>
      <c r="JRZ30" s="37"/>
      <c r="JSA30" s="37"/>
      <c r="JSB30" s="37"/>
      <c r="JSC30" s="37"/>
      <c r="JSD30" s="37"/>
      <c r="JSE30" s="37"/>
      <c r="JSF30" s="37"/>
      <c r="JSG30" s="37"/>
      <c r="JSH30" s="37"/>
      <c r="JSI30" s="37"/>
      <c r="JSJ30" s="37"/>
      <c r="JSK30" s="37"/>
      <c r="JSL30" s="37"/>
      <c r="JSM30" s="37"/>
      <c r="JSN30" s="37"/>
      <c r="JSO30" s="37"/>
      <c r="JSP30" s="37"/>
      <c r="JSQ30" s="37"/>
      <c r="JSR30" s="37"/>
      <c r="JSS30" s="37"/>
      <c r="JST30" s="37"/>
      <c r="JSU30" s="37"/>
      <c r="JSV30" s="37"/>
      <c r="JSW30" s="37"/>
      <c r="JSX30" s="37"/>
      <c r="JSY30" s="37"/>
      <c r="JSZ30" s="37"/>
      <c r="JTA30" s="37"/>
      <c r="JTB30" s="37"/>
      <c r="JTC30" s="37"/>
      <c r="JTD30" s="37"/>
      <c r="JTE30" s="37"/>
      <c r="JTF30" s="37"/>
      <c r="JTG30" s="37"/>
      <c r="JTH30" s="37"/>
      <c r="JTI30" s="37"/>
      <c r="JTJ30" s="37"/>
      <c r="JTK30" s="37"/>
      <c r="JTL30" s="37"/>
      <c r="JTM30" s="37"/>
      <c r="JTN30" s="37"/>
      <c r="JTO30" s="37"/>
      <c r="JTP30" s="37"/>
      <c r="JTQ30" s="37"/>
      <c r="JTR30" s="37"/>
      <c r="JTS30" s="37"/>
      <c r="JTT30" s="37"/>
      <c r="JTU30" s="37"/>
      <c r="JTV30" s="37"/>
      <c r="JTW30" s="37"/>
      <c r="JTX30" s="37"/>
      <c r="JTY30" s="37"/>
      <c r="JTZ30" s="37"/>
      <c r="JUA30" s="37"/>
      <c r="JUB30" s="37"/>
      <c r="JUC30" s="37"/>
      <c r="JUD30" s="37"/>
      <c r="JUE30" s="37"/>
      <c r="JUF30" s="37"/>
      <c r="JUG30" s="37"/>
      <c r="JUH30" s="37"/>
      <c r="JUI30" s="37"/>
      <c r="JUJ30" s="37"/>
      <c r="JUK30" s="37"/>
      <c r="JUL30" s="37"/>
      <c r="JUM30" s="37"/>
      <c r="JUN30" s="37"/>
      <c r="JUO30" s="37"/>
      <c r="JUP30" s="37"/>
      <c r="JUQ30" s="37"/>
      <c r="JUR30" s="37"/>
      <c r="JUS30" s="37"/>
      <c r="JUT30" s="37"/>
      <c r="JUU30" s="37"/>
      <c r="JUV30" s="37"/>
      <c r="JUW30" s="37"/>
      <c r="JUX30" s="37"/>
      <c r="JUY30" s="37"/>
      <c r="JUZ30" s="37"/>
      <c r="JVA30" s="37"/>
      <c r="JVB30" s="37"/>
      <c r="JVC30" s="37"/>
      <c r="JVD30" s="37"/>
      <c r="JVE30" s="37"/>
      <c r="JVF30" s="37"/>
      <c r="JVG30" s="37"/>
      <c r="JVH30" s="37"/>
      <c r="JVI30" s="37"/>
      <c r="JVJ30" s="37"/>
      <c r="JVK30" s="37"/>
      <c r="JVL30" s="37"/>
      <c r="JVM30" s="37"/>
      <c r="JVN30" s="37"/>
      <c r="JVO30" s="37"/>
      <c r="JVP30" s="37"/>
      <c r="JVQ30" s="37"/>
      <c r="JVR30" s="37"/>
      <c r="JVS30" s="37"/>
      <c r="JVT30" s="37"/>
      <c r="JVU30" s="37"/>
      <c r="JVV30" s="37"/>
      <c r="JVW30" s="37"/>
      <c r="JVX30" s="37"/>
      <c r="JVY30" s="37"/>
      <c r="JVZ30" s="37"/>
      <c r="JWA30" s="37"/>
      <c r="JWB30" s="37"/>
      <c r="JWC30" s="37"/>
      <c r="JWD30" s="37"/>
      <c r="JWE30" s="37"/>
      <c r="JWF30" s="37"/>
      <c r="JWG30" s="37"/>
      <c r="JWH30" s="37"/>
      <c r="JWI30" s="37"/>
      <c r="JWJ30" s="37"/>
      <c r="JWK30" s="37"/>
      <c r="JWL30" s="37"/>
      <c r="JWM30" s="37"/>
      <c r="JWN30" s="37"/>
      <c r="JWO30" s="37"/>
      <c r="JWP30" s="37"/>
      <c r="JWQ30" s="37"/>
      <c r="JWR30" s="37"/>
      <c r="JWS30" s="37"/>
      <c r="JWT30" s="37"/>
      <c r="JWU30" s="37"/>
      <c r="JWV30" s="37"/>
      <c r="JWW30" s="37"/>
      <c r="JWX30" s="37"/>
      <c r="JWY30" s="37"/>
      <c r="JWZ30" s="37"/>
      <c r="JXA30" s="37"/>
      <c r="JXB30" s="37"/>
      <c r="JXC30" s="37"/>
      <c r="JXD30" s="37"/>
      <c r="JXE30" s="37"/>
      <c r="JXF30" s="37"/>
      <c r="JXG30" s="37"/>
      <c r="JXH30" s="37"/>
      <c r="JXI30" s="37"/>
      <c r="JXJ30" s="37"/>
      <c r="JXK30" s="37"/>
      <c r="JXL30" s="37"/>
      <c r="JXM30" s="37"/>
      <c r="JXN30" s="37"/>
      <c r="JXO30" s="37"/>
      <c r="JXP30" s="37"/>
      <c r="JXQ30" s="37"/>
      <c r="JXR30" s="37"/>
      <c r="JXS30" s="37"/>
      <c r="JXT30" s="37"/>
      <c r="JXU30" s="37"/>
      <c r="JXV30" s="37"/>
      <c r="JXW30" s="37"/>
      <c r="JXX30" s="37"/>
      <c r="JXY30" s="37"/>
      <c r="JXZ30" s="37"/>
      <c r="JYA30" s="37"/>
      <c r="JYB30" s="37"/>
      <c r="JYC30" s="37"/>
      <c r="JYD30" s="37"/>
      <c r="JYE30" s="37"/>
      <c r="JYF30" s="37"/>
      <c r="JYG30" s="37"/>
      <c r="JYH30" s="37"/>
      <c r="JYI30" s="37"/>
      <c r="JYJ30" s="37"/>
      <c r="JYK30" s="37"/>
      <c r="JYL30" s="37"/>
      <c r="JYM30" s="37"/>
      <c r="JYN30" s="37"/>
      <c r="JYO30" s="37"/>
      <c r="JYP30" s="37"/>
      <c r="JYQ30" s="37"/>
      <c r="JYR30" s="37"/>
      <c r="JYS30" s="37"/>
      <c r="JYT30" s="37"/>
      <c r="JYU30" s="37"/>
      <c r="JYV30" s="37"/>
      <c r="JYW30" s="37"/>
      <c r="JYX30" s="37"/>
      <c r="JYY30" s="37"/>
      <c r="JYZ30" s="37"/>
      <c r="JZA30" s="37"/>
      <c r="JZB30" s="37"/>
      <c r="JZC30" s="37"/>
      <c r="JZD30" s="37"/>
      <c r="JZE30" s="37"/>
      <c r="JZF30" s="37"/>
      <c r="JZG30" s="37"/>
      <c r="JZH30" s="37"/>
      <c r="JZI30" s="37"/>
      <c r="JZJ30" s="37"/>
      <c r="JZK30" s="37"/>
      <c r="JZL30" s="37"/>
      <c r="JZM30" s="37"/>
      <c r="JZN30" s="37"/>
      <c r="JZO30" s="37"/>
      <c r="JZP30" s="37"/>
      <c r="JZQ30" s="37"/>
      <c r="JZR30" s="37"/>
      <c r="JZS30" s="37"/>
      <c r="JZT30" s="37"/>
      <c r="JZU30" s="37"/>
      <c r="JZV30" s="37"/>
      <c r="JZW30" s="37"/>
      <c r="JZX30" s="37"/>
      <c r="JZY30" s="37"/>
      <c r="JZZ30" s="37"/>
      <c r="KAA30" s="37"/>
      <c r="KAB30" s="37"/>
      <c r="KAC30" s="37"/>
      <c r="KAD30" s="37"/>
      <c r="KAE30" s="37"/>
      <c r="KAF30" s="37"/>
      <c r="KAG30" s="37"/>
      <c r="KAH30" s="37"/>
      <c r="KAI30" s="37"/>
      <c r="KAJ30" s="37"/>
      <c r="KAK30" s="37"/>
      <c r="KAL30" s="37"/>
      <c r="KAM30" s="37"/>
      <c r="KAN30" s="37"/>
      <c r="KAO30" s="37"/>
      <c r="KAP30" s="37"/>
      <c r="KAQ30" s="37"/>
      <c r="KAR30" s="37"/>
      <c r="KAS30" s="37"/>
      <c r="KAT30" s="37"/>
      <c r="KAU30" s="37"/>
      <c r="KAV30" s="37"/>
      <c r="KAW30" s="37"/>
      <c r="KAX30" s="37"/>
      <c r="KAY30" s="37"/>
      <c r="KAZ30" s="37"/>
      <c r="KBA30" s="37"/>
      <c r="KBB30" s="37"/>
      <c r="KBC30" s="37"/>
      <c r="KBD30" s="37"/>
      <c r="KBE30" s="37"/>
      <c r="KBF30" s="37"/>
      <c r="KBG30" s="37"/>
      <c r="KBH30" s="37"/>
      <c r="KBI30" s="37"/>
      <c r="KBJ30" s="37"/>
      <c r="KBK30" s="37"/>
      <c r="KBL30" s="37"/>
      <c r="KBM30" s="37"/>
      <c r="KBN30" s="37"/>
      <c r="KBO30" s="37"/>
      <c r="KBP30" s="37"/>
      <c r="KBQ30" s="37"/>
      <c r="KBR30" s="37"/>
      <c r="KBS30" s="37"/>
      <c r="KBT30" s="37"/>
      <c r="KBU30" s="37"/>
      <c r="KBV30" s="37"/>
      <c r="KBW30" s="37"/>
      <c r="KBX30" s="37"/>
      <c r="KBY30" s="37"/>
      <c r="KBZ30" s="37"/>
      <c r="KCA30" s="37"/>
      <c r="KCB30" s="37"/>
      <c r="KCC30" s="37"/>
      <c r="KCD30" s="37"/>
      <c r="KCE30" s="37"/>
      <c r="KCF30" s="37"/>
      <c r="KCG30" s="37"/>
      <c r="KCH30" s="37"/>
      <c r="KCI30" s="37"/>
      <c r="KCJ30" s="37"/>
      <c r="KCK30" s="37"/>
      <c r="KCL30" s="37"/>
      <c r="KCM30" s="37"/>
      <c r="KCN30" s="37"/>
      <c r="KCO30" s="37"/>
      <c r="KCP30" s="37"/>
      <c r="KCQ30" s="37"/>
      <c r="KCR30" s="37"/>
      <c r="KCS30" s="37"/>
      <c r="KCT30" s="37"/>
      <c r="KCU30" s="37"/>
      <c r="KCV30" s="37"/>
      <c r="KCW30" s="37"/>
      <c r="KCX30" s="37"/>
      <c r="KCY30" s="37"/>
      <c r="KCZ30" s="37"/>
      <c r="KDA30" s="37"/>
      <c r="KDB30" s="37"/>
      <c r="KDC30" s="37"/>
      <c r="KDD30" s="37"/>
      <c r="KDE30" s="37"/>
      <c r="KDF30" s="37"/>
      <c r="KDG30" s="37"/>
      <c r="KDH30" s="37"/>
      <c r="KDI30" s="37"/>
      <c r="KDJ30" s="37"/>
      <c r="KDK30" s="37"/>
      <c r="KDL30" s="37"/>
      <c r="KDM30" s="37"/>
      <c r="KDN30" s="37"/>
      <c r="KDO30" s="37"/>
      <c r="KDP30" s="37"/>
      <c r="KDQ30" s="37"/>
      <c r="KDR30" s="37"/>
      <c r="KDS30" s="37"/>
      <c r="KDT30" s="37"/>
      <c r="KDU30" s="37"/>
      <c r="KDV30" s="37"/>
      <c r="KDW30" s="37"/>
      <c r="KDX30" s="37"/>
      <c r="KDY30" s="37"/>
      <c r="KDZ30" s="37"/>
      <c r="KEA30" s="37"/>
      <c r="KEB30" s="37"/>
      <c r="KEC30" s="37"/>
      <c r="KED30" s="37"/>
      <c r="KEE30" s="37"/>
      <c r="KEF30" s="37"/>
      <c r="KEG30" s="37"/>
      <c r="KEH30" s="37"/>
      <c r="KEI30" s="37"/>
      <c r="KEJ30" s="37"/>
      <c r="KEK30" s="37"/>
      <c r="KEL30" s="37"/>
      <c r="KEM30" s="37"/>
      <c r="KEN30" s="37"/>
      <c r="KEO30" s="37"/>
      <c r="KEP30" s="37"/>
      <c r="KEQ30" s="37"/>
      <c r="KER30" s="37"/>
      <c r="KES30" s="37"/>
      <c r="KET30" s="37"/>
      <c r="KEU30" s="37"/>
      <c r="KEV30" s="37"/>
      <c r="KEW30" s="37"/>
      <c r="KEX30" s="37"/>
      <c r="KEY30" s="37"/>
      <c r="KEZ30" s="37"/>
      <c r="KFA30" s="37"/>
      <c r="KFB30" s="37"/>
      <c r="KFC30" s="37"/>
      <c r="KFD30" s="37"/>
      <c r="KFE30" s="37"/>
      <c r="KFF30" s="37"/>
      <c r="KFG30" s="37"/>
      <c r="KFH30" s="37"/>
      <c r="KFI30" s="37"/>
      <c r="KFJ30" s="37"/>
      <c r="KFK30" s="37"/>
      <c r="KFL30" s="37"/>
      <c r="KFM30" s="37"/>
      <c r="KFN30" s="37"/>
      <c r="KFO30" s="37"/>
      <c r="KFP30" s="37"/>
      <c r="KFQ30" s="37"/>
      <c r="KFR30" s="37"/>
      <c r="KFS30" s="37"/>
      <c r="KFT30" s="37"/>
      <c r="KFU30" s="37"/>
      <c r="KFV30" s="37"/>
      <c r="KFW30" s="37"/>
      <c r="KFX30" s="37"/>
      <c r="KFY30" s="37"/>
      <c r="KFZ30" s="37"/>
      <c r="KGA30" s="37"/>
      <c r="KGB30" s="37"/>
      <c r="KGC30" s="37"/>
      <c r="KGD30" s="37"/>
      <c r="KGE30" s="37"/>
      <c r="KGF30" s="37"/>
      <c r="KGG30" s="37"/>
      <c r="KGH30" s="37"/>
      <c r="KGI30" s="37"/>
      <c r="KGJ30" s="37"/>
      <c r="KGK30" s="37"/>
      <c r="KGL30" s="37"/>
      <c r="KGM30" s="37"/>
      <c r="KGN30" s="37"/>
      <c r="KGO30" s="37"/>
      <c r="KGP30" s="37"/>
      <c r="KGQ30" s="37"/>
      <c r="KGR30" s="37"/>
      <c r="KGS30" s="37"/>
      <c r="KGT30" s="37"/>
      <c r="KGU30" s="37"/>
      <c r="KGV30" s="37"/>
      <c r="KGW30" s="37"/>
      <c r="KGX30" s="37"/>
      <c r="KGY30" s="37"/>
      <c r="KGZ30" s="37"/>
      <c r="KHA30" s="37"/>
      <c r="KHB30" s="37"/>
      <c r="KHC30" s="37"/>
      <c r="KHD30" s="37"/>
      <c r="KHE30" s="37"/>
      <c r="KHF30" s="37"/>
      <c r="KHG30" s="37"/>
      <c r="KHH30" s="37"/>
      <c r="KHI30" s="37"/>
      <c r="KHJ30" s="37"/>
      <c r="KHK30" s="37"/>
      <c r="KHL30" s="37"/>
      <c r="KHM30" s="37"/>
      <c r="KHN30" s="37"/>
      <c r="KHO30" s="37"/>
      <c r="KHP30" s="37"/>
      <c r="KHQ30" s="37"/>
      <c r="KHR30" s="37"/>
      <c r="KHS30" s="37"/>
      <c r="KHT30" s="37"/>
      <c r="KHU30" s="37"/>
      <c r="KHV30" s="37"/>
      <c r="KHW30" s="37"/>
      <c r="KHX30" s="37"/>
      <c r="KHY30" s="37"/>
      <c r="KHZ30" s="37"/>
      <c r="KIA30" s="37"/>
      <c r="KIB30" s="37"/>
      <c r="KIC30" s="37"/>
      <c r="KID30" s="37"/>
      <c r="KIE30" s="37"/>
      <c r="KIF30" s="37"/>
      <c r="KIG30" s="37"/>
      <c r="KIH30" s="37"/>
      <c r="KII30" s="37"/>
      <c r="KIJ30" s="37"/>
      <c r="KIK30" s="37"/>
      <c r="KIL30" s="37"/>
      <c r="KIM30" s="37"/>
      <c r="KIN30" s="37"/>
      <c r="KIO30" s="37"/>
      <c r="KIP30" s="37"/>
      <c r="KIQ30" s="37"/>
      <c r="KIR30" s="37"/>
      <c r="KIS30" s="37"/>
      <c r="KIT30" s="37"/>
      <c r="KIU30" s="37"/>
      <c r="KIV30" s="37"/>
      <c r="KIW30" s="37"/>
      <c r="KIX30" s="37"/>
      <c r="KIY30" s="37"/>
      <c r="KIZ30" s="37"/>
      <c r="KJA30" s="37"/>
      <c r="KJB30" s="37"/>
      <c r="KJC30" s="37"/>
      <c r="KJD30" s="37"/>
      <c r="KJE30" s="37"/>
      <c r="KJF30" s="37"/>
      <c r="KJG30" s="37"/>
      <c r="KJH30" s="37"/>
      <c r="KJI30" s="37"/>
      <c r="KJJ30" s="37"/>
      <c r="KJK30" s="37"/>
      <c r="KJL30" s="37"/>
      <c r="KJM30" s="37"/>
      <c r="KJN30" s="37"/>
      <c r="KJO30" s="37"/>
      <c r="KJP30" s="37"/>
      <c r="KJQ30" s="37"/>
      <c r="KJR30" s="37"/>
      <c r="KJS30" s="37"/>
      <c r="KJT30" s="37"/>
      <c r="KJU30" s="37"/>
      <c r="KJV30" s="37"/>
      <c r="KJW30" s="37"/>
      <c r="KJX30" s="37"/>
      <c r="KJY30" s="37"/>
      <c r="KJZ30" s="37"/>
      <c r="KKA30" s="37"/>
      <c r="KKB30" s="37"/>
      <c r="KKC30" s="37"/>
      <c r="KKD30" s="37"/>
      <c r="KKE30" s="37"/>
      <c r="KKF30" s="37"/>
      <c r="KKG30" s="37"/>
      <c r="KKH30" s="37"/>
      <c r="KKI30" s="37"/>
      <c r="KKJ30" s="37"/>
      <c r="KKK30" s="37"/>
      <c r="KKL30" s="37"/>
      <c r="KKM30" s="37"/>
      <c r="KKN30" s="37"/>
      <c r="KKO30" s="37"/>
      <c r="KKP30" s="37"/>
      <c r="KKQ30" s="37"/>
      <c r="KKR30" s="37"/>
      <c r="KKS30" s="37"/>
      <c r="KKT30" s="37"/>
      <c r="KKU30" s="37"/>
      <c r="KKV30" s="37"/>
      <c r="KKW30" s="37"/>
      <c r="KKX30" s="37"/>
      <c r="KKY30" s="37"/>
      <c r="KKZ30" s="37"/>
      <c r="KLA30" s="37"/>
      <c r="KLB30" s="37"/>
      <c r="KLC30" s="37"/>
      <c r="KLD30" s="37"/>
      <c r="KLE30" s="37"/>
      <c r="KLF30" s="37"/>
      <c r="KLG30" s="37"/>
      <c r="KLH30" s="37"/>
      <c r="KLI30" s="37"/>
      <c r="KLJ30" s="37"/>
      <c r="KLK30" s="37"/>
      <c r="KLL30" s="37"/>
      <c r="KLM30" s="37"/>
      <c r="KLN30" s="37"/>
      <c r="KLO30" s="37"/>
      <c r="KLP30" s="37"/>
      <c r="KLQ30" s="37"/>
      <c r="KLR30" s="37"/>
      <c r="KLS30" s="37"/>
      <c r="KLT30" s="37"/>
      <c r="KLU30" s="37"/>
      <c r="KLV30" s="37"/>
      <c r="KLW30" s="37"/>
      <c r="KLX30" s="37"/>
      <c r="KLY30" s="37"/>
      <c r="KLZ30" s="37"/>
      <c r="KMA30" s="37"/>
      <c r="KMB30" s="37"/>
      <c r="KMC30" s="37"/>
      <c r="KMD30" s="37"/>
      <c r="KME30" s="37"/>
      <c r="KMF30" s="37"/>
      <c r="KMG30" s="37"/>
      <c r="KMH30" s="37"/>
      <c r="KMI30" s="37"/>
      <c r="KMJ30" s="37"/>
      <c r="KMK30" s="37"/>
      <c r="KML30" s="37"/>
      <c r="KMM30" s="37"/>
      <c r="KMN30" s="37"/>
      <c r="KMO30" s="37"/>
      <c r="KMP30" s="37"/>
      <c r="KMQ30" s="37"/>
      <c r="KMR30" s="37"/>
      <c r="KMS30" s="37"/>
      <c r="KMT30" s="37"/>
      <c r="KMU30" s="37"/>
      <c r="KMV30" s="37"/>
      <c r="KMW30" s="37"/>
      <c r="KMX30" s="37"/>
      <c r="KMY30" s="37"/>
      <c r="KMZ30" s="37"/>
      <c r="KNA30" s="37"/>
      <c r="KNB30" s="37"/>
      <c r="KNC30" s="37"/>
      <c r="KND30" s="37"/>
      <c r="KNE30" s="37"/>
      <c r="KNF30" s="37"/>
      <c r="KNG30" s="37"/>
      <c r="KNH30" s="37"/>
      <c r="KNI30" s="37"/>
      <c r="KNJ30" s="37"/>
      <c r="KNK30" s="37"/>
      <c r="KNL30" s="37"/>
      <c r="KNM30" s="37"/>
      <c r="KNN30" s="37"/>
      <c r="KNO30" s="37"/>
      <c r="KNP30" s="37"/>
      <c r="KNQ30" s="37"/>
      <c r="KNR30" s="37"/>
      <c r="KNS30" s="37"/>
      <c r="KNT30" s="37"/>
      <c r="KNU30" s="37"/>
      <c r="KNV30" s="37"/>
      <c r="KNW30" s="37"/>
      <c r="KNX30" s="37"/>
      <c r="KNY30" s="37"/>
      <c r="KNZ30" s="37"/>
      <c r="KOA30" s="37"/>
      <c r="KOB30" s="37"/>
      <c r="KOC30" s="37"/>
      <c r="KOD30" s="37"/>
      <c r="KOE30" s="37"/>
      <c r="KOF30" s="37"/>
      <c r="KOG30" s="37"/>
      <c r="KOH30" s="37"/>
      <c r="KOI30" s="37"/>
      <c r="KOJ30" s="37"/>
      <c r="KOK30" s="37"/>
      <c r="KOL30" s="37"/>
      <c r="KOM30" s="37"/>
      <c r="KON30" s="37"/>
      <c r="KOO30" s="37"/>
      <c r="KOP30" s="37"/>
      <c r="KOQ30" s="37"/>
      <c r="KOR30" s="37"/>
      <c r="KOS30" s="37"/>
      <c r="KOT30" s="37"/>
      <c r="KOU30" s="37"/>
      <c r="KOV30" s="37"/>
      <c r="KOW30" s="37"/>
      <c r="KOX30" s="37"/>
      <c r="KOY30" s="37"/>
      <c r="KOZ30" s="37"/>
      <c r="KPA30" s="37"/>
      <c r="KPB30" s="37"/>
      <c r="KPC30" s="37"/>
      <c r="KPD30" s="37"/>
      <c r="KPE30" s="37"/>
      <c r="KPF30" s="37"/>
      <c r="KPG30" s="37"/>
      <c r="KPH30" s="37"/>
      <c r="KPI30" s="37"/>
      <c r="KPJ30" s="37"/>
      <c r="KPK30" s="37"/>
      <c r="KPL30" s="37"/>
      <c r="KPM30" s="37"/>
      <c r="KPN30" s="37"/>
      <c r="KPO30" s="37"/>
      <c r="KPP30" s="37"/>
      <c r="KPQ30" s="37"/>
      <c r="KPR30" s="37"/>
      <c r="KPS30" s="37"/>
      <c r="KPT30" s="37"/>
      <c r="KPU30" s="37"/>
      <c r="KPV30" s="37"/>
      <c r="KPW30" s="37"/>
      <c r="KPX30" s="37"/>
      <c r="KPY30" s="37"/>
      <c r="KPZ30" s="37"/>
      <c r="KQA30" s="37"/>
      <c r="KQB30" s="37"/>
      <c r="KQC30" s="37"/>
      <c r="KQD30" s="37"/>
      <c r="KQE30" s="37"/>
      <c r="KQF30" s="37"/>
      <c r="KQG30" s="37"/>
      <c r="KQH30" s="37"/>
      <c r="KQI30" s="37"/>
      <c r="KQJ30" s="37"/>
      <c r="KQK30" s="37"/>
      <c r="KQL30" s="37"/>
      <c r="KQM30" s="37"/>
      <c r="KQN30" s="37"/>
      <c r="KQO30" s="37"/>
      <c r="KQP30" s="37"/>
      <c r="KQQ30" s="37"/>
      <c r="KQR30" s="37"/>
      <c r="KQS30" s="37"/>
      <c r="KQT30" s="37"/>
      <c r="KQU30" s="37"/>
      <c r="KQV30" s="37"/>
      <c r="KQW30" s="37"/>
      <c r="KQX30" s="37"/>
      <c r="KQY30" s="37"/>
      <c r="KQZ30" s="37"/>
      <c r="KRA30" s="37"/>
      <c r="KRB30" s="37"/>
      <c r="KRC30" s="37"/>
      <c r="KRD30" s="37"/>
      <c r="KRE30" s="37"/>
      <c r="KRF30" s="37"/>
      <c r="KRG30" s="37"/>
      <c r="KRH30" s="37"/>
      <c r="KRI30" s="37"/>
      <c r="KRJ30" s="37"/>
      <c r="KRK30" s="37"/>
      <c r="KRL30" s="37"/>
      <c r="KRM30" s="37"/>
      <c r="KRN30" s="37"/>
      <c r="KRO30" s="37"/>
      <c r="KRP30" s="37"/>
      <c r="KRQ30" s="37"/>
      <c r="KRR30" s="37"/>
      <c r="KRS30" s="37"/>
      <c r="KRT30" s="37"/>
      <c r="KRU30" s="37"/>
      <c r="KRV30" s="37"/>
      <c r="KRW30" s="37"/>
      <c r="KRX30" s="37"/>
      <c r="KRY30" s="37"/>
      <c r="KRZ30" s="37"/>
      <c r="KSA30" s="37"/>
      <c r="KSB30" s="37"/>
      <c r="KSC30" s="37"/>
      <c r="KSD30" s="37"/>
      <c r="KSE30" s="37"/>
      <c r="KSF30" s="37"/>
      <c r="KSG30" s="37"/>
      <c r="KSH30" s="37"/>
      <c r="KSI30" s="37"/>
      <c r="KSJ30" s="37"/>
      <c r="KSK30" s="37"/>
      <c r="KSL30" s="37"/>
      <c r="KSM30" s="37"/>
      <c r="KSN30" s="37"/>
      <c r="KSO30" s="37"/>
      <c r="KSP30" s="37"/>
      <c r="KSQ30" s="37"/>
      <c r="KSR30" s="37"/>
      <c r="KSS30" s="37"/>
      <c r="KST30" s="37"/>
      <c r="KSU30" s="37"/>
      <c r="KSV30" s="37"/>
      <c r="KSW30" s="37"/>
      <c r="KSX30" s="37"/>
      <c r="KSY30" s="37"/>
      <c r="KSZ30" s="37"/>
      <c r="KTA30" s="37"/>
      <c r="KTB30" s="37"/>
      <c r="KTC30" s="37"/>
      <c r="KTD30" s="37"/>
      <c r="KTE30" s="37"/>
      <c r="KTF30" s="37"/>
      <c r="KTG30" s="37"/>
      <c r="KTH30" s="37"/>
      <c r="KTI30" s="37"/>
      <c r="KTJ30" s="37"/>
      <c r="KTK30" s="37"/>
      <c r="KTL30" s="37"/>
      <c r="KTM30" s="37"/>
      <c r="KTN30" s="37"/>
      <c r="KTO30" s="37"/>
      <c r="KTP30" s="37"/>
      <c r="KTQ30" s="37"/>
      <c r="KTR30" s="37"/>
      <c r="KTS30" s="37"/>
      <c r="KTT30" s="37"/>
      <c r="KTU30" s="37"/>
      <c r="KTV30" s="37"/>
      <c r="KTW30" s="37"/>
      <c r="KTX30" s="37"/>
      <c r="KTY30" s="37"/>
      <c r="KTZ30" s="37"/>
      <c r="KUA30" s="37"/>
      <c r="KUB30" s="37"/>
      <c r="KUC30" s="37"/>
      <c r="KUD30" s="37"/>
      <c r="KUE30" s="37"/>
      <c r="KUF30" s="37"/>
      <c r="KUG30" s="37"/>
      <c r="KUH30" s="37"/>
      <c r="KUI30" s="37"/>
      <c r="KUJ30" s="37"/>
      <c r="KUK30" s="37"/>
      <c r="KUL30" s="37"/>
      <c r="KUM30" s="37"/>
      <c r="KUN30" s="37"/>
      <c r="KUO30" s="37"/>
      <c r="KUP30" s="37"/>
      <c r="KUQ30" s="37"/>
      <c r="KUR30" s="37"/>
      <c r="KUS30" s="37"/>
      <c r="KUT30" s="37"/>
      <c r="KUU30" s="37"/>
      <c r="KUV30" s="37"/>
      <c r="KUW30" s="37"/>
      <c r="KUX30" s="37"/>
      <c r="KUY30" s="37"/>
      <c r="KUZ30" s="37"/>
      <c r="KVA30" s="37"/>
      <c r="KVB30" s="37"/>
      <c r="KVC30" s="37"/>
      <c r="KVD30" s="37"/>
      <c r="KVE30" s="37"/>
      <c r="KVF30" s="37"/>
      <c r="KVG30" s="37"/>
      <c r="KVH30" s="37"/>
      <c r="KVI30" s="37"/>
      <c r="KVJ30" s="37"/>
      <c r="KVK30" s="37"/>
      <c r="KVL30" s="37"/>
      <c r="KVM30" s="37"/>
      <c r="KVN30" s="37"/>
      <c r="KVO30" s="37"/>
      <c r="KVP30" s="37"/>
      <c r="KVQ30" s="37"/>
      <c r="KVR30" s="37"/>
      <c r="KVS30" s="37"/>
      <c r="KVT30" s="37"/>
      <c r="KVU30" s="37"/>
      <c r="KVV30" s="37"/>
      <c r="KVW30" s="37"/>
      <c r="KVX30" s="37"/>
      <c r="KVY30" s="37"/>
      <c r="KVZ30" s="37"/>
      <c r="KWA30" s="37"/>
      <c r="KWB30" s="37"/>
      <c r="KWC30" s="37"/>
      <c r="KWD30" s="37"/>
      <c r="KWE30" s="37"/>
      <c r="KWF30" s="37"/>
      <c r="KWG30" s="37"/>
      <c r="KWH30" s="37"/>
      <c r="KWI30" s="37"/>
      <c r="KWJ30" s="37"/>
      <c r="KWK30" s="37"/>
      <c r="KWL30" s="37"/>
      <c r="KWM30" s="37"/>
      <c r="KWN30" s="37"/>
      <c r="KWO30" s="37"/>
      <c r="KWP30" s="37"/>
      <c r="KWQ30" s="37"/>
      <c r="KWR30" s="37"/>
      <c r="KWS30" s="37"/>
      <c r="KWT30" s="37"/>
      <c r="KWU30" s="37"/>
      <c r="KWV30" s="37"/>
      <c r="KWW30" s="37"/>
      <c r="KWX30" s="37"/>
      <c r="KWY30" s="37"/>
      <c r="KWZ30" s="37"/>
      <c r="KXA30" s="37"/>
      <c r="KXB30" s="37"/>
      <c r="KXC30" s="37"/>
      <c r="KXD30" s="37"/>
      <c r="KXE30" s="37"/>
      <c r="KXF30" s="37"/>
      <c r="KXG30" s="37"/>
      <c r="KXH30" s="37"/>
      <c r="KXI30" s="37"/>
      <c r="KXJ30" s="37"/>
      <c r="KXK30" s="37"/>
      <c r="KXL30" s="37"/>
      <c r="KXM30" s="37"/>
      <c r="KXN30" s="37"/>
      <c r="KXO30" s="37"/>
      <c r="KXP30" s="37"/>
      <c r="KXQ30" s="37"/>
      <c r="KXR30" s="37"/>
      <c r="KXS30" s="37"/>
      <c r="KXT30" s="37"/>
      <c r="KXU30" s="37"/>
      <c r="KXV30" s="37"/>
      <c r="KXW30" s="37"/>
      <c r="KXX30" s="37"/>
      <c r="KXY30" s="37"/>
      <c r="KXZ30" s="37"/>
      <c r="KYA30" s="37"/>
      <c r="KYB30" s="37"/>
      <c r="KYC30" s="37"/>
      <c r="KYD30" s="37"/>
      <c r="KYE30" s="37"/>
      <c r="KYF30" s="37"/>
      <c r="KYG30" s="37"/>
      <c r="KYH30" s="37"/>
      <c r="KYI30" s="37"/>
      <c r="KYJ30" s="37"/>
      <c r="KYK30" s="37"/>
      <c r="KYL30" s="37"/>
      <c r="KYM30" s="37"/>
      <c r="KYN30" s="37"/>
      <c r="KYO30" s="37"/>
      <c r="KYP30" s="37"/>
      <c r="KYQ30" s="37"/>
      <c r="KYR30" s="37"/>
      <c r="KYS30" s="37"/>
      <c r="KYT30" s="37"/>
      <c r="KYU30" s="37"/>
      <c r="KYV30" s="37"/>
      <c r="KYW30" s="37"/>
      <c r="KYX30" s="37"/>
      <c r="KYY30" s="37"/>
      <c r="KYZ30" s="37"/>
      <c r="KZA30" s="37"/>
      <c r="KZB30" s="37"/>
      <c r="KZC30" s="37"/>
      <c r="KZD30" s="37"/>
      <c r="KZE30" s="37"/>
      <c r="KZF30" s="37"/>
      <c r="KZG30" s="37"/>
      <c r="KZH30" s="37"/>
      <c r="KZI30" s="37"/>
      <c r="KZJ30" s="37"/>
      <c r="KZK30" s="37"/>
      <c r="KZL30" s="37"/>
      <c r="KZM30" s="37"/>
      <c r="KZN30" s="37"/>
      <c r="KZO30" s="37"/>
      <c r="KZP30" s="37"/>
      <c r="KZQ30" s="37"/>
      <c r="KZR30" s="37"/>
      <c r="KZS30" s="37"/>
      <c r="KZT30" s="37"/>
      <c r="KZU30" s="37"/>
      <c r="KZV30" s="37"/>
      <c r="KZW30" s="37"/>
      <c r="KZX30" s="37"/>
      <c r="KZY30" s="37"/>
      <c r="KZZ30" s="37"/>
      <c r="LAA30" s="37"/>
      <c r="LAB30" s="37"/>
      <c r="LAC30" s="37"/>
      <c r="LAD30" s="37"/>
      <c r="LAE30" s="37"/>
      <c r="LAF30" s="37"/>
      <c r="LAG30" s="37"/>
      <c r="LAH30" s="37"/>
      <c r="LAI30" s="37"/>
      <c r="LAJ30" s="37"/>
      <c r="LAK30" s="37"/>
      <c r="LAL30" s="37"/>
      <c r="LAM30" s="37"/>
      <c r="LAN30" s="37"/>
      <c r="LAO30" s="37"/>
      <c r="LAP30" s="37"/>
      <c r="LAQ30" s="37"/>
      <c r="LAR30" s="37"/>
      <c r="LAS30" s="37"/>
      <c r="LAT30" s="37"/>
      <c r="LAU30" s="37"/>
      <c r="LAV30" s="37"/>
      <c r="LAW30" s="37"/>
      <c r="LAX30" s="37"/>
      <c r="LAY30" s="37"/>
      <c r="LAZ30" s="37"/>
      <c r="LBA30" s="37"/>
      <c r="LBB30" s="37"/>
      <c r="LBC30" s="37"/>
      <c r="LBD30" s="37"/>
      <c r="LBE30" s="37"/>
      <c r="LBF30" s="37"/>
      <c r="LBG30" s="37"/>
      <c r="LBH30" s="37"/>
      <c r="LBI30" s="37"/>
      <c r="LBJ30" s="37"/>
      <c r="LBK30" s="37"/>
      <c r="LBL30" s="37"/>
      <c r="LBM30" s="37"/>
      <c r="LBN30" s="37"/>
      <c r="LBO30" s="37"/>
      <c r="LBP30" s="37"/>
      <c r="LBQ30" s="37"/>
      <c r="LBR30" s="37"/>
      <c r="LBS30" s="37"/>
      <c r="LBT30" s="37"/>
      <c r="LBU30" s="37"/>
      <c r="LBV30" s="37"/>
      <c r="LBW30" s="37"/>
      <c r="LBX30" s="37"/>
      <c r="LBY30" s="37"/>
      <c r="LBZ30" s="37"/>
      <c r="LCA30" s="37"/>
      <c r="LCB30" s="37"/>
      <c r="LCC30" s="37"/>
      <c r="LCD30" s="37"/>
      <c r="LCE30" s="37"/>
      <c r="LCF30" s="37"/>
      <c r="LCG30" s="37"/>
      <c r="LCH30" s="37"/>
      <c r="LCI30" s="37"/>
      <c r="LCJ30" s="37"/>
      <c r="LCK30" s="37"/>
      <c r="LCL30" s="37"/>
      <c r="LCM30" s="37"/>
      <c r="LCN30" s="37"/>
      <c r="LCO30" s="37"/>
      <c r="LCP30" s="37"/>
      <c r="LCQ30" s="37"/>
      <c r="LCR30" s="37"/>
      <c r="LCS30" s="37"/>
      <c r="LCT30" s="37"/>
      <c r="LCU30" s="37"/>
      <c r="LCV30" s="37"/>
      <c r="LCW30" s="37"/>
      <c r="LCX30" s="37"/>
      <c r="LCY30" s="37"/>
      <c r="LCZ30" s="37"/>
      <c r="LDA30" s="37"/>
      <c r="LDB30" s="37"/>
      <c r="LDC30" s="37"/>
      <c r="LDD30" s="37"/>
      <c r="LDE30" s="37"/>
      <c r="LDF30" s="37"/>
      <c r="LDG30" s="37"/>
      <c r="LDH30" s="37"/>
      <c r="LDI30" s="37"/>
      <c r="LDJ30" s="37"/>
      <c r="LDK30" s="37"/>
      <c r="LDL30" s="37"/>
      <c r="LDM30" s="37"/>
      <c r="LDN30" s="37"/>
      <c r="LDO30" s="37"/>
      <c r="LDP30" s="37"/>
      <c r="LDQ30" s="37"/>
      <c r="LDR30" s="37"/>
      <c r="LDS30" s="37"/>
      <c r="LDT30" s="37"/>
      <c r="LDU30" s="37"/>
      <c r="LDV30" s="37"/>
      <c r="LDW30" s="37"/>
      <c r="LDX30" s="37"/>
      <c r="LDY30" s="37"/>
      <c r="LDZ30" s="37"/>
      <c r="LEA30" s="37"/>
      <c r="LEB30" s="37"/>
      <c r="LEC30" s="37"/>
      <c r="LED30" s="37"/>
      <c r="LEE30" s="37"/>
      <c r="LEF30" s="37"/>
      <c r="LEG30" s="37"/>
      <c r="LEH30" s="37"/>
      <c r="LEI30" s="37"/>
      <c r="LEJ30" s="37"/>
      <c r="LEK30" s="37"/>
      <c r="LEL30" s="37"/>
      <c r="LEM30" s="37"/>
      <c r="LEN30" s="37"/>
      <c r="LEO30" s="37"/>
      <c r="LEP30" s="37"/>
      <c r="LEQ30" s="37"/>
      <c r="LER30" s="37"/>
      <c r="LES30" s="37"/>
      <c r="LET30" s="37"/>
      <c r="LEU30" s="37"/>
      <c r="LEV30" s="37"/>
      <c r="LEW30" s="37"/>
      <c r="LEX30" s="37"/>
      <c r="LEY30" s="37"/>
      <c r="LEZ30" s="37"/>
      <c r="LFA30" s="37"/>
      <c r="LFB30" s="37"/>
      <c r="LFC30" s="37"/>
      <c r="LFD30" s="37"/>
      <c r="LFE30" s="37"/>
      <c r="LFF30" s="37"/>
      <c r="LFG30" s="37"/>
      <c r="LFH30" s="37"/>
      <c r="LFI30" s="37"/>
      <c r="LFJ30" s="37"/>
      <c r="LFK30" s="37"/>
      <c r="LFL30" s="37"/>
      <c r="LFM30" s="37"/>
      <c r="LFN30" s="37"/>
      <c r="LFO30" s="37"/>
      <c r="LFP30" s="37"/>
      <c r="LFQ30" s="37"/>
      <c r="LFR30" s="37"/>
      <c r="LFS30" s="37"/>
      <c r="LFT30" s="37"/>
      <c r="LFU30" s="37"/>
      <c r="LFV30" s="37"/>
      <c r="LFW30" s="37"/>
      <c r="LFX30" s="37"/>
      <c r="LFY30" s="37"/>
      <c r="LFZ30" s="37"/>
      <c r="LGA30" s="37"/>
      <c r="LGB30" s="37"/>
      <c r="LGC30" s="37"/>
      <c r="LGD30" s="37"/>
      <c r="LGE30" s="37"/>
      <c r="LGF30" s="37"/>
      <c r="LGG30" s="37"/>
      <c r="LGH30" s="37"/>
      <c r="LGI30" s="37"/>
      <c r="LGJ30" s="37"/>
      <c r="LGK30" s="37"/>
      <c r="LGL30" s="37"/>
      <c r="LGM30" s="37"/>
      <c r="LGN30" s="37"/>
      <c r="LGO30" s="37"/>
      <c r="LGP30" s="37"/>
      <c r="LGQ30" s="37"/>
      <c r="LGR30" s="37"/>
      <c r="LGS30" s="37"/>
      <c r="LGT30" s="37"/>
      <c r="LGU30" s="37"/>
      <c r="LGV30" s="37"/>
      <c r="LGW30" s="37"/>
      <c r="LGX30" s="37"/>
      <c r="LGY30" s="37"/>
      <c r="LGZ30" s="37"/>
      <c r="LHA30" s="37"/>
      <c r="LHB30" s="37"/>
      <c r="LHC30" s="37"/>
      <c r="LHD30" s="37"/>
      <c r="LHE30" s="37"/>
      <c r="LHF30" s="37"/>
      <c r="LHG30" s="37"/>
      <c r="LHH30" s="37"/>
      <c r="LHI30" s="37"/>
      <c r="LHJ30" s="37"/>
      <c r="LHK30" s="37"/>
      <c r="LHL30" s="37"/>
      <c r="LHM30" s="37"/>
      <c r="LHN30" s="37"/>
      <c r="LHO30" s="37"/>
      <c r="LHP30" s="37"/>
      <c r="LHQ30" s="37"/>
      <c r="LHR30" s="37"/>
      <c r="LHS30" s="37"/>
      <c r="LHT30" s="37"/>
      <c r="LHU30" s="37"/>
      <c r="LHV30" s="37"/>
      <c r="LHW30" s="37"/>
      <c r="LHX30" s="37"/>
      <c r="LHY30" s="37"/>
      <c r="LHZ30" s="37"/>
      <c r="LIA30" s="37"/>
      <c r="LIB30" s="37"/>
      <c r="LIC30" s="37"/>
      <c r="LID30" s="37"/>
      <c r="LIE30" s="37"/>
      <c r="LIF30" s="37"/>
      <c r="LIG30" s="37"/>
      <c r="LIH30" s="37"/>
      <c r="LII30" s="37"/>
      <c r="LIJ30" s="37"/>
      <c r="LIK30" s="37"/>
      <c r="LIL30" s="37"/>
      <c r="LIM30" s="37"/>
      <c r="LIN30" s="37"/>
      <c r="LIO30" s="37"/>
      <c r="LIP30" s="37"/>
      <c r="LIQ30" s="37"/>
      <c r="LIR30" s="37"/>
      <c r="LIS30" s="37"/>
      <c r="LIT30" s="37"/>
      <c r="LIU30" s="37"/>
      <c r="LIV30" s="37"/>
      <c r="LIW30" s="37"/>
      <c r="LIX30" s="37"/>
      <c r="LIY30" s="37"/>
      <c r="LIZ30" s="37"/>
      <c r="LJA30" s="37"/>
      <c r="LJB30" s="37"/>
      <c r="LJC30" s="37"/>
      <c r="LJD30" s="37"/>
      <c r="LJE30" s="37"/>
      <c r="LJF30" s="37"/>
      <c r="LJG30" s="37"/>
      <c r="LJH30" s="37"/>
      <c r="LJI30" s="37"/>
      <c r="LJJ30" s="37"/>
      <c r="LJK30" s="37"/>
      <c r="LJL30" s="37"/>
      <c r="LJM30" s="37"/>
      <c r="LJN30" s="37"/>
      <c r="LJO30" s="37"/>
      <c r="LJP30" s="37"/>
      <c r="LJQ30" s="37"/>
      <c r="LJR30" s="37"/>
      <c r="LJS30" s="37"/>
      <c r="LJT30" s="37"/>
      <c r="LJU30" s="37"/>
      <c r="LJV30" s="37"/>
      <c r="LJW30" s="37"/>
      <c r="LJX30" s="37"/>
      <c r="LJY30" s="37"/>
      <c r="LJZ30" s="37"/>
      <c r="LKA30" s="37"/>
      <c r="LKB30" s="37"/>
      <c r="LKC30" s="37"/>
      <c r="LKD30" s="37"/>
      <c r="LKE30" s="37"/>
      <c r="LKF30" s="37"/>
      <c r="LKG30" s="37"/>
      <c r="LKH30" s="37"/>
      <c r="LKI30" s="37"/>
      <c r="LKJ30" s="37"/>
      <c r="LKK30" s="37"/>
      <c r="LKL30" s="37"/>
      <c r="LKM30" s="37"/>
      <c r="LKN30" s="37"/>
      <c r="LKO30" s="37"/>
      <c r="LKP30" s="37"/>
      <c r="LKQ30" s="37"/>
      <c r="LKR30" s="37"/>
      <c r="LKS30" s="37"/>
      <c r="LKT30" s="37"/>
      <c r="LKU30" s="37"/>
      <c r="LKV30" s="37"/>
      <c r="LKW30" s="37"/>
      <c r="LKX30" s="37"/>
      <c r="LKY30" s="37"/>
      <c r="LKZ30" s="37"/>
      <c r="LLA30" s="37"/>
      <c r="LLB30" s="37"/>
      <c r="LLC30" s="37"/>
      <c r="LLD30" s="37"/>
      <c r="LLE30" s="37"/>
      <c r="LLF30" s="37"/>
      <c r="LLG30" s="37"/>
      <c r="LLH30" s="37"/>
      <c r="LLI30" s="37"/>
      <c r="LLJ30" s="37"/>
      <c r="LLK30" s="37"/>
      <c r="LLL30" s="37"/>
      <c r="LLM30" s="37"/>
      <c r="LLN30" s="37"/>
      <c r="LLO30" s="37"/>
      <c r="LLP30" s="37"/>
      <c r="LLQ30" s="37"/>
      <c r="LLR30" s="37"/>
      <c r="LLS30" s="37"/>
      <c r="LLT30" s="37"/>
      <c r="LLU30" s="37"/>
      <c r="LLV30" s="37"/>
      <c r="LLW30" s="37"/>
      <c r="LLX30" s="37"/>
      <c r="LLY30" s="37"/>
      <c r="LLZ30" s="37"/>
      <c r="LMA30" s="37"/>
      <c r="LMB30" s="37"/>
      <c r="LMC30" s="37"/>
      <c r="LMD30" s="37"/>
      <c r="LME30" s="37"/>
      <c r="LMF30" s="37"/>
      <c r="LMG30" s="37"/>
      <c r="LMH30" s="37"/>
      <c r="LMI30" s="37"/>
      <c r="LMJ30" s="37"/>
      <c r="LMK30" s="37"/>
      <c r="LML30" s="37"/>
      <c r="LMM30" s="37"/>
      <c r="LMN30" s="37"/>
      <c r="LMO30" s="37"/>
      <c r="LMP30" s="37"/>
      <c r="LMQ30" s="37"/>
      <c r="LMR30" s="37"/>
      <c r="LMS30" s="37"/>
      <c r="LMT30" s="37"/>
      <c r="LMU30" s="37"/>
      <c r="LMV30" s="37"/>
      <c r="LMW30" s="37"/>
      <c r="LMX30" s="37"/>
      <c r="LMY30" s="37"/>
      <c r="LMZ30" s="37"/>
      <c r="LNA30" s="37"/>
      <c r="LNB30" s="37"/>
      <c r="LNC30" s="37"/>
      <c r="LND30" s="37"/>
      <c r="LNE30" s="37"/>
      <c r="LNF30" s="37"/>
      <c r="LNG30" s="37"/>
      <c r="LNH30" s="37"/>
      <c r="LNI30" s="37"/>
      <c r="LNJ30" s="37"/>
      <c r="LNK30" s="37"/>
      <c r="LNL30" s="37"/>
      <c r="LNM30" s="37"/>
      <c r="LNN30" s="37"/>
      <c r="LNO30" s="37"/>
      <c r="LNP30" s="37"/>
      <c r="LNQ30" s="37"/>
      <c r="LNR30" s="37"/>
      <c r="LNS30" s="37"/>
      <c r="LNT30" s="37"/>
      <c r="LNU30" s="37"/>
      <c r="LNV30" s="37"/>
      <c r="LNW30" s="37"/>
      <c r="LNX30" s="37"/>
      <c r="LNY30" s="37"/>
      <c r="LNZ30" s="37"/>
      <c r="LOA30" s="37"/>
      <c r="LOB30" s="37"/>
      <c r="LOC30" s="37"/>
      <c r="LOD30" s="37"/>
      <c r="LOE30" s="37"/>
      <c r="LOF30" s="37"/>
      <c r="LOG30" s="37"/>
      <c r="LOH30" s="37"/>
      <c r="LOI30" s="37"/>
      <c r="LOJ30" s="37"/>
      <c r="LOK30" s="37"/>
      <c r="LOL30" s="37"/>
      <c r="LOM30" s="37"/>
      <c r="LON30" s="37"/>
      <c r="LOO30" s="37"/>
      <c r="LOP30" s="37"/>
      <c r="LOQ30" s="37"/>
      <c r="LOR30" s="37"/>
      <c r="LOS30" s="37"/>
      <c r="LOT30" s="37"/>
      <c r="LOU30" s="37"/>
      <c r="LOV30" s="37"/>
      <c r="LOW30" s="37"/>
      <c r="LOX30" s="37"/>
      <c r="LOY30" s="37"/>
      <c r="LOZ30" s="37"/>
      <c r="LPA30" s="37"/>
      <c r="LPB30" s="37"/>
      <c r="LPC30" s="37"/>
      <c r="LPD30" s="37"/>
      <c r="LPE30" s="37"/>
      <c r="LPF30" s="37"/>
      <c r="LPG30" s="37"/>
      <c r="LPH30" s="37"/>
      <c r="LPI30" s="37"/>
      <c r="LPJ30" s="37"/>
      <c r="LPK30" s="37"/>
      <c r="LPL30" s="37"/>
      <c r="LPM30" s="37"/>
      <c r="LPN30" s="37"/>
      <c r="LPO30" s="37"/>
      <c r="LPP30" s="37"/>
      <c r="LPQ30" s="37"/>
      <c r="LPR30" s="37"/>
      <c r="LPS30" s="37"/>
      <c r="LPT30" s="37"/>
      <c r="LPU30" s="37"/>
      <c r="LPV30" s="37"/>
      <c r="LPW30" s="37"/>
      <c r="LPX30" s="37"/>
      <c r="LPY30" s="37"/>
      <c r="LPZ30" s="37"/>
      <c r="LQA30" s="37"/>
      <c r="LQB30" s="37"/>
      <c r="LQC30" s="37"/>
      <c r="LQD30" s="37"/>
      <c r="LQE30" s="37"/>
      <c r="LQF30" s="37"/>
      <c r="LQG30" s="37"/>
      <c r="LQH30" s="37"/>
      <c r="LQI30" s="37"/>
      <c r="LQJ30" s="37"/>
      <c r="LQK30" s="37"/>
      <c r="LQL30" s="37"/>
      <c r="LQM30" s="37"/>
      <c r="LQN30" s="37"/>
      <c r="LQO30" s="37"/>
      <c r="LQP30" s="37"/>
      <c r="LQQ30" s="37"/>
      <c r="LQR30" s="37"/>
      <c r="LQS30" s="37"/>
      <c r="LQT30" s="37"/>
      <c r="LQU30" s="37"/>
      <c r="LQV30" s="37"/>
      <c r="LQW30" s="37"/>
      <c r="LQX30" s="37"/>
      <c r="LQY30" s="37"/>
      <c r="LQZ30" s="37"/>
      <c r="LRA30" s="37"/>
      <c r="LRB30" s="37"/>
      <c r="LRC30" s="37"/>
      <c r="LRD30" s="37"/>
      <c r="LRE30" s="37"/>
      <c r="LRF30" s="37"/>
      <c r="LRG30" s="37"/>
      <c r="LRH30" s="37"/>
      <c r="LRI30" s="37"/>
      <c r="LRJ30" s="37"/>
      <c r="LRK30" s="37"/>
      <c r="LRL30" s="37"/>
      <c r="LRM30" s="37"/>
      <c r="LRN30" s="37"/>
      <c r="LRO30" s="37"/>
      <c r="LRP30" s="37"/>
      <c r="LRQ30" s="37"/>
      <c r="LRR30" s="37"/>
      <c r="LRS30" s="37"/>
      <c r="LRT30" s="37"/>
      <c r="LRU30" s="37"/>
      <c r="LRV30" s="37"/>
      <c r="LRW30" s="37"/>
      <c r="LRX30" s="37"/>
      <c r="LRY30" s="37"/>
      <c r="LRZ30" s="37"/>
      <c r="LSA30" s="37"/>
      <c r="LSB30" s="37"/>
      <c r="LSC30" s="37"/>
      <c r="LSD30" s="37"/>
      <c r="LSE30" s="37"/>
      <c r="LSF30" s="37"/>
      <c r="LSG30" s="37"/>
      <c r="LSH30" s="37"/>
      <c r="LSI30" s="37"/>
      <c r="LSJ30" s="37"/>
      <c r="LSK30" s="37"/>
      <c r="LSL30" s="37"/>
      <c r="LSM30" s="37"/>
      <c r="LSN30" s="37"/>
      <c r="LSO30" s="37"/>
      <c r="LSP30" s="37"/>
      <c r="LSQ30" s="37"/>
      <c r="LSR30" s="37"/>
      <c r="LSS30" s="37"/>
      <c r="LST30" s="37"/>
      <c r="LSU30" s="37"/>
      <c r="LSV30" s="37"/>
      <c r="LSW30" s="37"/>
      <c r="LSX30" s="37"/>
      <c r="LSY30" s="37"/>
      <c r="LSZ30" s="37"/>
      <c r="LTA30" s="37"/>
      <c r="LTB30" s="37"/>
      <c r="LTC30" s="37"/>
      <c r="LTD30" s="37"/>
      <c r="LTE30" s="37"/>
      <c r="LTF30" s="37"/>
      <c r="LTG30" s="37"/>
      <c r="LTH30" s="37"/>
      <c r="LTI30" s="37"/>
      <c r="LTJ30" s="37"/>
      <c r="LTK30" s="37"/>
      <c r="LTL30" s="37"/>
      <c r="LTM30" s="37"/>
      <c r="LTN30" s="37"/>
      <c r="LTO30" s="37"/>
      <c r="LTP30" s="37"/>
      <c r="LTQ30" s="37"/>
      <c r="LTR30" s="37"/>
      <c r="LTS30" s="37"/>
      <c r="LTT30" s="37"/>
      <c r="LTU30" s="37"/>
      <c r="LTV30" s="37"/>
      <c r="LTW30" s="37"/>
      <c r="LTX30" s="37"/>
      <c r="LTY30" s="37"/>
      <c r="LTZ30" s="37"/>
      <c r="LUA30" s="37"/>
      <c r="LUB30" s="37"/>
      <c r="LUC30" s="37"/>
      <c r="LUD30" s="37"/>
      <c r="LUE30" s="37"/>
      <c r="LUF30" s="37"/>
      <c r="LUG30" s="37"/>
      <c r="LUH30" s="37"/>
      <c r="LUI30" s="37"/>
      <c r="LUJ30" s="37"/>
      <c r="LUK30" s="37"/>
      <c r="LUL30" s="37"/>
      <c r="LUM30" s="37"/>
      <c r="LUN30" s="37"/>
      <c r="LUO30" s="37"/>
      <c r="LUP30" s="37"/>
      <c r="LUQ30" s="37"/>
      <c r="LUR30" s="37"/>
      <c r="LUS30" s="37"/>
      <c r="LUT30" s="37"/>
      <c r="LUU30" s="37"/>
      <c r="LUV30" s="37"/>
      <c r="LUW30" s="37"/>
      <c r="LUX30" s="37"/>
      <c r="LUY30" s="37"/>
      <c r="LUZ30" s="37"/>
      <c r="LVA30" s="37"/>
      <c r="LVB30" s="37"/>
      <c r="LVC30" s="37"/>
      <c r="LVD30" s="37"/>
      <c r="LVE30" s="37"/>
      <c r="LVF30" s="37"/>
      <c r="LVG30" s="37"/>
      <c r="LVH30" s="37"/>
      <c r="LVI30" s="37"/>
      <c r="LVJ30" s="37"/>
      <c r="LVK30" s="37"/>
      <c r="LVL30" s="37"/>
      <c r="LVM30" s="37"/>
      <c r="LVN30" s="37"/>
      <c r="LVO30" s="37"/>
      <c r="LVP30" s="37"/>
      <c r="LVQ30" s="37"/>
      <c r="LVR30" s="37"/>
      <c r="LVS30" s="37"/>
      <c r="LVT30" s="37"/>
      <c r="LVU30" s="37"/>
      <c r="LVV30" s="37"/>
      <c r="LVW30" s="37"/>
      <c r="LVX30" s="37"/>
      <c r="LVY30" s="37"/>
      <c r="LVZ30" s="37"/>
      <c r="LWA30" s="37"/>
      <c r="LWB30" s="37"/>
      <c r="LWC30" s="37"/>
      <c r="LWD30" s="37"/>
      <c r="LWE30" s="37"/>
      <c r="LWF30" s="37"/>
      <c r="LWG30" s="37"/>
      <c r="LWH30" s="37"/>
      <c r="LWI30" s="37"/>
      <c r="LWJ30" s="37"/>
      <c r="LWK30" s="37"/>
      <c r="LWL30" s="37"/>
      <c r="LWM30" s="37"/>
      <c r="LWN30" s="37"/>
      <c r="LWO30" s="37"/>
      <c r="LWP30" s="37"/>
      <c r="LWQ30" s="37"/>
      <c r="LWR30" s="37"/>
      <c r="LWS30" s="37"/>
      <c r="LWT30" s="37"/>
      <c r="LWU30" s="37"/>
      <c r="LWV30" s="37"/>
      <c r="LWW30" s="37"/>
      <c r="LWX30" s="37"/>
      <c r="LWY30" s="37"/>
      <c r="LWZ30" s="37"/>
      <c r="LXA30" s="37"/>
      <c r="LXB30" s="37"/>
      <c r="LXC30" s="37"/>
      <c r="LXD30" s="37"/>
      <c r="LXE30" s="37"/>
      <c r="LXF30" s="37"/>
      <c r="LXG30" s="37"/>
      <c r="LXH30" s="37"/>
      <c r="LXI30" s="37"/>
      <c r="LXJ30" s="37"/>
      <c r="LXK30" s="37"/>
      <c r="LXL30" s="37"/>
      <c r="LXM30" s="37"/>
      <c r="LXN30" s="37"/>
      <c r="LXO30" s="37"/>
      <c r="LXP30" s="37"/>
      <c r="LXQ30" s="37"/>
      <c r="LXR30" s="37"/>
      <c r="LXS30" s="37"/>
      <c r="LXT30" s="37"/>
      <c r="LXU30" s="37"/>
      <c r="LXV30" s="37"/>
      <c r="LXW30" s="37"/>
      <c r="LXX30" s="37"/>
      <c r="LXY30" s="37"/>
      <c r="LXZ30" s="37"/>
      <c r="LYA30" s="37"/>
      <c r="LYB30" s="37"/>
      <c r="LYC30" s="37"/>
      <c r="LYD30" s="37"/>
      <c r="LYE30" s="37"/>
      <c r="LYF30" s="37"/>
      <c r="LYG30" s="37"/>
      <c r="LYH30" s="37"/>
      <c r="LYI30" s="37"/>
      <c r="LYJ30" s="37"/>
      <c r="LYK30" s="37"/>
      <c r="LYL30" s="37"/>
      <c r="LYM30" s="37"/>
      <c r="LYN30" s="37"/>
      <c r="LYO30" s="37"/>
      <c r="LYP30" s="37"/>
      <c r="LYQ30" s="37"/>
      <c r="LYR30" s="37"/>
      <c r="LYS30" s="37"/>
      <c r="LYT30" s="37"/>
      <c r="LYU30" s="37"/>
      <c r="LYV30" s="37"/>
      <c r="LYW30" s="37"/>
      <c r="LYX30" s="37"/>
      <c r="LYY30" s="37"/>
      <c r="LYZ30" s="37"/>
      <c r="LZA30" s="37"/>
      <c r="LZB30" s="37"/>
      <c r="LZC30" s="37"/>
      <c r="LZD30" s="37"/>
      <c r="LZE30" s="37"/>
      <c r="LZF30" s="37"/>
      <c r="LZG30" s="37"/>
      <c r="LZH30" s="37"/>
      <c r="LZI30" s="37"/>
      <c r="LZJ30" s="37"/>
      <c r="LZK30" s="37"/>
      <c r="LZL30" s="37"/>
      <c r="LZM30" s="37"/>
      <c r="LZN30" s="37"/>
      <c r="LZO30" s="37"/>
      <c r="LZP30" s="37"/>
      <c r="LZQ30" s="37"/>
      <c r="LZR30" s="37"/>
      <c r="LZS30" s="37"/>
      <c r="LZT30" s="37"/>
      <c r="LZU30" s="37"/>
      <c r="LZV30" s="37"/>
      <c r="LZW30" s="37"/>
      <c r="LZX30" s="37"/>
      <c r="LZY30" s="37"/>
      <c r="LZZ30" s="37"/>
      <c r="MAA30" s="37"/>
      <c r="MAB30" s="37"/>
      <c r="MAC30" s="37"/>
      <c r="MAD30" s="37"/>
      <c r="MAE30" s="37"/>
      <c r="MAF30" s="37"/>
      <c r="MAG30" s="37"/>
      <c r="MAH30" s="37"/>
      <c r="MAI30" s="37"/>
      <c r="MAJ30" s="37"/>
      <c r="MAK30" s="37"/>
      <c r="MAL30" s="37"/>
      <c r="MAM30" s="37"/>
      <c r="MAN30" s="37"/>
      <c r="MAO30" s="37"/>
      <c r="MAP30" s="37"/>
      <c r="MAQ30" s="37"/>
      <c r="MAR30" s="37"/>
      <c r="MAS30" s="37"/>
      <c r="MAT30" s="37"/>
      <c r="MAU30" s="37"/>
      <c r="MAV30" s="37"/>
      <c r="MAW30" s="37"/>
      <c r="MAX30" s="37"/>
      <c r="MAY30" s="37"/>
      <c r="MAZ30" s="37"/>
      <c r="MBA30" s="37"/>
      <c r="MBB30" s="37"/>
      <c r="MBC30" s="37"/>
      <c r="MBD30" s="37"/>
      <c r="MBE30" s="37"/>
      <c r="MBF30" s="37"/>
      <c r="MBG30" s="37"/>
      <c r="MBH30" s="37"/>
      <c r="MBI30" s="37"/>
      <c r="MBJ30" s="37"/>
      <c r="MBK30" s="37"/>
      <c r="MBL30" s="37"/>
      <c r="MBM30" s="37"/>
      <c r="MBN30" s="37"/>
      <c r="MBO30" s="37"/>
      <c r="MBP30" s="37"/>
      <c r="MBQ30" s="37"/>
      <c r="MBR30" s="37"/>
      <c r="MBS30" s="37"/>
      <c r="MBT30" s="37"/>
      <c r="MBU30" s="37"/>
      <c r="MBV30" s="37"/>
      <c r="MBW30" s="37"/>
      <c r="MBX30" s="37"/>
      <c r="MBY30" s="37"/>
      <c r="MBZ30" s="37"/>
      <c r="MCA30" s="37"/>
      <c r="MCB30" s="37"/>
      <c r="MCC30" s="37"/>
      <c r="MCD30" s="37"/>
      <c r="MCE30" s="37"/>
      <c r="MCF30" s="37"/>
      <c r="MCG30" s="37"/>
      <c r="MCH30" s="37"/>
      <c r="MCI30" s="37"/>
      <c r="MCJ30" s="37"/>
      <c r="MCK30" s="37"/>
      <c r="MCL30" s="37"/>
      <c r="MCM30" s="37"/>
      <c r="MCN30" s="37"/>
      <c r="MCO30" s="37"/>
      <c r="MCP30" s="37"/>
      <c r="MCQ30" s="37"/>
      <c r="MCR30" s="37"/>
      <c r="MCS30" s="37"/>
      <c r="MCT30" s="37"/>
      <c r="MCU30" s="37"/>
      <c r="MCV30" s="37"/>
      <c r="MCW30" s="37"/>
      <c r="MCX30" s="37"/>
      <c r="MCY30" s="37"/>
      <c r="MCZ30" s="37"/>
      <c r="MDA30" s="37"/>
      <c r="MDB30" s="37"/>
      <c r="MDC30" s="37"/>
      <c r="MDD30" s="37"/>
      <c r="MDE30" s="37"/>
      <c r="MDF30" s="37"/>
      <c r="MDG30" s="37"/>
      <c r="MDH30" s="37"/>
      <c r="MDI30" s="37"/>
      <c r="MDJ30" s="37"/>
      <c r="MDK30" s="37"/>
      <c r="MDL30" s="37"/>
      <c r="MDM30" s="37"/>
      <c r="MDN30" s="37"/>
      <c r="MDO30" s="37"/>
      <c r="MDP30" s="37"/>
      <c r="MDQ30" s="37"/>
      <c r="MDR30" s="37"/>
      <c r="MDS30" s="37"/>
      <c r="MDT30" s="37"/>
      <c r="MDU30" s="37"/>
      <c r="MDV30" s="37"/>
      <c r="MDW30" s="37"/>
      <c r="MDX30" s="37"/>
      <c r="MDY30" s="37"/>
      <c r="MDZ30" s="37"/>
      <c r="MEA30" s="37"/>
      <c r="MEB30" s="37"/>
      <c r="MEC30" s="37"/>
      <c r="MED30" s="37"/>
      <c r="MEE30" s="37"/>
      <c r="MEF30" s="37"/>
      <c r="MEG30" s="37"/>
      <c r="MEH30" s="37"/>
      <c r="MEI30" s="37"/>
      <c r="MEJ30" s="37"/>
      <c r="MEK30" s="37"/>
      <c r="MEL30" s="37"/>
      <c r="MEM30" s="37"/>
      <c r="MEN30" s="37"/>
      <c r="MEO30" s="37"/>
      <c r="MEP30" s="37"/>
      <c r="MEQ30" s="37"/>
      <c r="MER30" s="37"/>
      <c r="MES30" s="37"/>
      <c r="MET30" s="37"/>
      <c r="MEU30" s="37"/>
      <c r="MEV30" s="37"/>
      <c r="MEW30" s="37"/>
      <c r="MEX30" s="37"/>
      <c r="MEY30" s="37"/>
      <c r="MEZ30" s="37"/>
      <c r="MFA30" s="37"/>
      <c r="MFB30" s="37"/>
      <c r="MFC30" s="37"/>
      <c r="MFD30" s="37"/>
      <c r="MFE30" s="37"/>
      <c r="MFF30" s="37"/>
      <c r="MFG30" s="37"/>
      <c r="MFH30" s="37"/>
      <c r="MFI30" s="37"/>
      <c r="MFJ30" s="37"/>
      <c r="MFK30" s="37"/>
      <c r="MFL30" s="37"/>
      <c r="MFM30" s="37"/>
      <c r="MFN30" s="37"/>
      <c r="MFO30" s="37"/>
      <c r="MFP30" s="37"/>
      <c r="MFQ30" s="37"/>
      <c r="MFR30" s="37"/>
      <c r="MFS30" s="37"/>
      <c r="MFT30" s="37"/>
      <c r="MFU30" s="37"/>
      <c r="MFV30" s="37"/>
      <c r="MFW30" s="37"/>
      <c r="MFX30" s="37"/>
      <c r="MFY30" s="37"/>
      <c r="MFZ30" s="37"/>
      <c r="MGA30" s="37"/>
      <c r="MGB30" s="37"/>
      <c r="MGC30" s="37"/>
      <c r="MGD30" s="37"/>
      <c r="MGE30" s="37"/>
      <c r="MGF30" s="37"/>
      <c r="MGG30" s="37"/>
      <c r="MGH30" s="37"/>
      <c r="MGI30" s="37"/>
      <c r="MGJ30" s="37"/>
      <c r="MGK30" s="37"/>
      <c r="MGL30" s="37"/>
      <c r="MGM30" s="37"/>
      <c r="MGN30" s="37"/>
      <c r="MGO30" s="37"/>
      <c r="MGP30" s="37"/>
      <c r="MGQ30" s="37"/>
      <c r="MGR30" s="37"/>
      <c r="MGS30" s="37"/>
      <c r="MGT30" s="37"/>
      <c r="MGU30" s="37"/>
      <c r="MGV30" s="37"/>
      <c r="MGW30" s="37"/>
      <c r="MGX30" s="37"/>
      <c r="MGY30" s="37"/>
      <c r="MGZ30" s="37"/>
      <c r="MHA30" s="37"/>
      <c r="MHB30" s="37"/>
      <c r="MHC30" s="37"/>
      <c r="MHD30" s="37"/>
      <c r="MHE30" s="37"/>
      <c r="MHF30" s="37"/>
      <c r="MHG30" s="37"/>
      <c r="MHH30" s="37"/>
      <c r="MHI30" s="37"/>
      <c r="MHJ30" s="37"/>
      <c r="MHK30" s="37"/>
      <c r="MHL30" s="37"/>
      <c r="MHM30" s="37"/>
      <c r="MHN30" s="37"/>
      <c r="MHO30" s="37"/>
      <c r="MHP30" s="37"/>
      <c r="MHQ30" s="37"/>
      <c r="MHR30" s="37"/>
      <c r="MHS30" s="37"/>
      <c r="MHT30" s="37"/>
      <c r="MHU30" s="37"/>
      <c r="MHV30" s="37"/>
      <c r="MHW30" s="37"/>
      <c r="MHX30" s="37"/>
      <c r="MHY30" s="37"/>
      <c r="MHZ30" s="37"/>
      <c r="MIA30" s="37"/>
      <c r="MIB30" s="37"/>
      <c r="MIC30" s="37"/>
      <c r="MID30" s="37"/>
      <c r="MIE30" s="37"/>
      <c r="MIF30" s="37"/>
      <c r="MIG30" s="37"/>
      <c r="MIH30" s="37"/>
      <c r="MII30" s="37"/>
      <c r="MIJ30" s="37"/>
      <c r="MIK30" s="37"/>
      <c r="MIL30" s="37"/>
      <c r="MIM30" s="37"/>
      <c r="MIN30" s="37"/>
      <c r="MIO30" s="37"/>
      <c r="MIP30" s="37"/>
      <c r="MIQ30" s="37"/>
      <c r="MIR30" s="37"/>
      <c r="MIS30" s="37"/>
      <c r="MIT30" s="37"/>
      <c r="MIU30" s="37"/>
      <c r="MIV30" s="37"/>
      <c r="MIW30" s="37"/>
      <c r="MIX30" s="37"/>
      <c r="MIY30" s="37"/>
      <c r="MIZ30" s="37"/>
      <c r="MJA30" s="37"/>
      <c r="MJB30" s="37"/>
      <c r="MJC30" s="37"/>
      <c r="MJD30" s="37"/>
      <c r="MJE30" s="37"/>
      <c r="MJF30" s="37"/>
      <c r="MJG30" s="37"/>
      <c r="MJH30" s="37"/>
      <c r="MJI30" s="37"/>
      <c r="MJJ30" s="37"/>
      <c r="MJK30" s="37"/>
      <c r="MJL30" s="37"/>
      <c r="MJM30" s="37"/>
      <c r="MJN30" s="37"/>
      <c r="MJO30" s="37"/>
      <c r="MJP30" s="37"/>
      <c r="MJQ30" s="37"/>
      <c r="MJR30" s="37"/>
      <c r="MJS30" s="37"/>
      <c r="MJT30" s="37"/>
      <c r="MJU30" s="37"/>
      <c r="MJV30" s="37"/>
      <c r="MJW30" s="37"/>
      <c r="MJX30" s="37"/>
      <c r="MJY30" s="37"/>
      <c r="MJZ30" s="37"/>
      <c r="MKA30" s="37"/>
      <c r="MKB30" s="37"/>
      <c r="MKC30" s="37"/>
      <c r="MKD30" s="37"/>
      <c r="MKE30" s="37"/>
      <c r="MKF30" s="37"/>
      <c r="MKG30" s="37"/>
      <c r="MKH30" s="37"/>
      <c r="MKI30" s="37"/>
      <c r="MKJ30" s="37"/>
      <c r="MKK30" s="37"/>
      <c r="MKL30" s="37"/>
      <c r="MKM30" s="37"/>
      <c r="MKN30" s="37"/>
      <c r="MKO30" s="37"/>
      <c r="MKP30" s="37"/>
      <c r="MKQ30" s="37"/>
      <c r="MKR30" s="37"/>
      <c r="MKS30" s="37"/>
      <c r="MKT30" s="37"/>
      <c r="MKU30" s="37"/>
      <c r="MKV30" s="37"/>
      <c r="MKW30" s="37"/>
      <c r="MKX30" s="37"/>
      <c r="MKY30" s="37"/>
      <c r="MKZ30" s="37"/>
      <c r="MLA30" s="37"/>
      <c r="MLB30" s="37"/>
      <c r="MLC30" s="37"/>
      <c r="MLD30" s="37"/>
      <c r="MLE30" s="37"/>
      <c r="MLF30" s="37"/>
      <c r="MLG30" s="37"/>
      <c r="MLH30" s="37"/>
      <c r="MLI30" s="37"/>
      <c r="MLJ30" s="37"/>
      <c r="MLK30" s="37"/>
      <c r="MLL30" s="37"/>
      <c r="MLM30" s="37"/>
      <c r="MLN30" s="37"/>
      <c r="MLO30" s="37"/>
      <c r="MLP30" s="37"/>
      <c r="MLQ30" s="37"/>
      <c r="MLR30" s="37"/>
      <c r="MLS30" s="37"/>
      <c r="MLT30" s="37"/>
      <c r="MLU30" s="37"/>
      <c r="MLV30" s="37"/>
      <c r="MLW30" s="37"/>
      <c r="MLX30" s="37"/>
      <c r="MLY30" s="37"/>
      <c r="MLZ30" s="37"/>
      <c r="MMA30" s="37"/>
      <c r="MMB30" s="37"/>
      <c r="MMC30" s="37"/>
      <c r="MMD30" s="37"/>
      <c r="MME30" s="37"/>
      <c r="MMF30" s="37"/>
      <c r="MMG30" s="37"/>
      <c r="MMH30" s="37"/>
      <c r="MMI30" s="37"/>
      <c r="MMJ30" s="37"/>
      <c r="MMK30" s="37"/>
      <c r="MML30" s="37"/>
      <c r="MMM30" s="37"/>
      <c r="MMN30" s="37"/>
      <c r="MMO30" s="37"/>
      <c r="MMP30" s="37"/>
      <c r="MMQ30" s="37"/>
      <c r="MMR30" s="37"/>
      <c r="MMS30" s="37"/>
      <c r="MMT30" s="37"/>
      <c r="MMU30" s="37"/>
      <c r="MMV30" s="37"/>
      <c r="MMW30" s="37"/>
      <c r="MMX30" s="37"/>
      <c r="MMY30" s="37"/>
      <c r="MMZ30" s="37"/>
      <c r="MNA30" s="37"/>
      <c r="MNB30" s="37"/>
      <c r="MNC30" s="37"/>
      <c r="MND30" s="37"/>
      <c r="MNE30" s="37"/>
      <c r="MNF30" s="37"/>
      <c r="MNG30" s="37"/>
      <c r="MNH30" s="37"/>
      <c r="MNI30" s="37"/>
      <c r="MNJ30" s="37"/>
      <c r="MNK30" s="37"/>
      <c r="MNL30" s="37"/>
      <c r="MNM30" s="37"/>
      <c r="MNN30" s="37"/>
      <c r="MNO30" s="37"/>
      <c r="MNP30" s="37"/>
      <c r="MNQ30" s="37"/>
      <c r="MNR30" s="37"/>
      <c r="MNS30" s="37"/>
      <c r="MNT30" s="37"/>
      <c r="MNU30" s="37"/>
      <c r="MNV30" s="37"/>
      <c r="MNW30" s="37"/>
      <c r="MNX30" s="37"/>
      <c r="MNY30" s="37"/>
      <c r="MNZ30" s="37"/>
      <c r="MOA30" s="37"/>
      <c r="MOB30" s="37"/>
      <c r="MOC30" s="37"/>
      <c r="MOD30" s="37"/>
      <c r="MOE30" s="37"/>
      <c r="MOF30" s="37"/>
      <c r="MOG30" s="37"/>
      <c r="MOH30" s="37"/>
      <c r="MOI30" s="37"/>
      <c r="MOJ30" s="37"/>
      <c r="MOK30" s="37"/>
      <c r="MOL30" s="37"/>
      <c r="MOM30" s="37"/>
      <c r="MON30" s="37"/>
      <c r="MOO30" s="37"/>
      <c r="MOP30" s="37"/>
      <c r="MOQ30" s="37"/>
      <c r="MOR30" s="37"/>
      <c r="MOS30" s="37"/>
      <c r="MOT30" s="37"/>
      <c r="MOU30" s="37"/>
      <c r="MOV30" s="37"/>
      <c r="MOW30" s="37"/>
      <c r="MOX30" s="37"/>
      <c r="MOY30" s="37"/>
      <c r="MOZ30" s="37"/>
      <c r="MPA30" s="37"/>
      <c r="MPB30" s="37"/>
      <c r="MPC30" s="37"/>
      <c r="MPD30" s="37"/>
      <c r="MPE30" s="37"/>
      <c r="MPF30" s="37"/>
      <c r="MPG30" s="37"/>
      <c r="MPH30" s="37"/>
      <c r="MPI30" s="37"/>
      <c r="MPJ30" s="37"/>
      <c r="MPK30" s="37"/>
      <c r="MPL30" s="37"/>
      <c r="MPM30" s="37"/>
      <c r="MPN30" s="37"/>
      <c r="MPO30" s="37"/>
      <c r="MPP30" s="37"/>
      <c r="MPQ30" s="37"/>
      <c r="MPR30" s="37"/>
      <c r="MPS30" s="37"/>
      <c r="MPT30" s="37"/>
      <c r="MPU30" s="37"/>
      <c r="MPV30" s="37"/>
      <c r="MPW30" s="37"/>
      <c r="MPX30" s="37"/>
      <c r="MPY30" s="37"/>
      <c r="MPZ30" s="37"/>
      <c r="MQA30" s="37"/>
      <c r="MQB30" s="37"/>
      <c r="MQC30" s="37"/>
      <c r="MQD30" s="37"/>
      <c r="MQE30" s="37"/>
      <c r="MQF30" s="37"/>
      <c r="MQG30" s="37"/>
      <c r="MQH30" s="37"/>
      <c r="MQI30" s="37"/>
      <c r="MQJ30" s="37"/>
      <c r="MQK30" s="37"/>
      <c r="MQL30" s="37"/>
      <c r="MQM30" s="37"/>
      <c r="MQN30" s="37"/>
      <c r="MQO30" s="37"/>
      <c r="MQP30" s="37"/>
      <c r="MQQ30" s="37"/>
      <c r="MQR30" s="37"/>
      <c r="MQS30" s="37"/>
      <c r="MQT30" s="37"/>
      <c r="MQU30" s="37"/>
      <c r="MQV30" s="37"/>
      <c r="MQW30" s="37"/>
      <c r="MQX30" s="37"/>
      <c r="MQY30" s="37"/>
      <c r="MQZ30" s="37"/>
      <c r="MRA30" s="37"/>
      <c r="MRB30" s="37"/>
      <c r="MRC30" s="37"/>
      <c r="MRD30" s="37"/>
      <c r="MRE30" s="37"/>
      <c r="MRF30" s="37"/>
      <c r="MRG30" s="37"/>
      <c r="MRH30" s="37"/>
      <c r="MRI30" s="37"/>
      <c r="MRJ30" s="37"/>
      <c r="MRK30" s="37"/>
      <c r="MRL30" s="37"/>
      <c r="MRM30" s="37"/>
      <c r="MRN30" s="37"/>
      <c r="MRO30" s="37"/>
      <c r="MRP30" s="37"/>
      <c r="MRQ30" s="37"/>
      <c r="MRR30" s="37"/>
      <c r="MRS30" s="37"/>
      <c r="MRT30" s="37"/>
      <c r="MRU30" s="37"/>
      <c r="MRV30" s="37"/>
      <c r="MRW30" s="37"/>
      <c r="MRX30" s="37"/>
      <c r="MRY30" s="37"/>
      <c r="MRZ30" s="37"/>
      <c r="MSA30" s="37"/>
      <c r="MSB30" s="37"/>
      <c r="MSC30" s="37"/>
      <c r="MSD30" s="37"/>
      <c r="MSE30" s="37"/>
      <c r="MSF30" s="37"/>
      <c r="MSG30" s="37"/>
      <c r="MSH30" s="37"/>
      <c r="MSI30" s="37"/>
      <c r="MSJ30" s="37"/>
      <c r="MSK30" s="37"/>
      <c r="MSL30" s="37"/>
      <c r="MSM30" s="37"/>
      <c r="MSN30" s="37"/>
      <c r="MSO30" s="37"/>
      <c r="MSP30" s="37"/>
      <c r="MSQ30" s="37"/>
      <c r="MSR30" s="37"/>
      <c r="MSS30" s="37"/>
      <c r="MST30" s="37"/>
      <c r="MSU30" s="37"/>
      <c r="MSV30" s="37"/>
      <c r="MSW30" s="37"/>
      <c r="MSX30" s="37"/>
      <c r="MSY30" s="37"/>
      <c r="MSZ30" s="37"/>
      <c r="MTA30" s="37"/>
      <c r="MTB30" s="37"/>
      <c r="MTC30" s="37"/>
      <c r="MTD30" s="37"/>
      <c r="MTE30" s="37"/>
      <c r="MTF30" s="37"/>
      <c r="MTG30" s="37"/>
      <c r="MTH30" s="37"/>
      <c r="MTI30" s="37"/>
      <c r="MTJ30" s="37"/>
      <c r="MTK30" s="37"/>
      <c r="MTL30" s="37"/>
      <c r="MTM30" s="37"/>
      <c r="MTN30" s="37"/>
      <c r="MTO30" s="37"/>
      <c r="MTP30" s="37"/>
      <c r="MTQ30" s="37"/>
      <c r="MTR30" s="37"/>
      <c r="MTS30" s="37"/>
      <c r="MTT30" s="37"/>
      <c r="MTU30" s="37"/>
      <c r="MTV30" s="37"/>
      <c r="MTW30" s="37"/>
      <c r="MTX30" s="37"/>
      <c r="MTY30" s="37"/>
      <c r="MTZ30" s="37"/>
      <c r="MUA30" s="37"/>
      <c r="MUB30" s="37"/>
      <c r="MUC30" s="37"/>
      <c r="MUD30" s="37"/>
      <c r="MUE30" s="37"/>
      <c r="MUF30" s="37"/>
      <c r="MUG30" s="37"/>
      <c r="MUH30" s="37"/>
      <c r="MUI30" s="37"/>
      <c r="MUJ30" s="37"/>
      <c r="MUK30" s="37"/>
      <c r="MUL30" s="37"/>
      <c r="MUM30" s="37"/>
      <c r="MUN30" s="37"/>
      <c r="MUO30" s="37"/>
      <c r="MUP30" s="37"/>
      <c r="MUQ30" s="37"/>
      <c r="MUR30" s="37"/>
      <c r="MUS30" s="37"/>
      <c r="MUT30" s="37"/>
      <c r="MUU30" s="37"/>
      <c r="MUV30" s="37"/>
      <c r="MUW30" s="37"/>
      <c r="MUX30" s="37"/>
      <c r="MUY30" s="37"/>
      <c r="MUZ30" s="37"/>
      <c r="MVA30" s="37"/>
      <c r="MVB30" s="37"/>
      <c r="MVC30" s="37"/>
      <c r="MVD30" s="37"/>
      <c r="MVE30" s="37"/>
      <c r="MVF30" s="37"/>
      <c r="MVG30" s="37"/>
      <c r="MVH30" s="37"/>
      <c r="MVI30" s="37"/>
      <c r="MVJ30" s="37"/>
      <c r="MVK30" s="37"/>
      <c r="MVL30" s="37"/>
      <c r="MVM30" s="37"/>
      <c r="MVN30" s="37"/>
      <c r="MVO30" s="37"/>
      <c r="MVP30" s="37"/>
      <c r="MVQ30" s="37"/>
      <c r="MVR30" s="37"/>
      <c r="MVS30" s="37"/>
      <c r="MVT30" s="37"/>
      <c r="MVU30" s="37"/>
      <c r="MVV30" s="37"/>
      <c r="MVW30" s="37"/>
      <c r="MVX30" s="37"/>
      <c r="MVY30" s="37"/>
      <c r="MVZ30" s="37"/>
      <c r="MWA30" s="37"/>
      <c r="MWB30" s="37"/>
      <c r="MWC30" s="37"/>
      <c r="MWD30" s="37"/>
      <c r="MWE30" s="37"/>
      <c r="MWF30" s="37"/>
      <c r="MWG30" s="37"/>
      <c r="MWH30" s="37"/>
      <c r="MWI30" s="37"/>
      <c r="MWJ30" s="37"/>
      <c r="MWK30" s="37"/>
      <c r="MWL30" s="37"/>
      <c r="MWM30" s="37"/>
      <c r="MWN30" s="37"/>
      <c r="MWO30" s="37"/>
      <c r="MWP30" s="37"/>
      <c r="MWQ30" s="37"/>
      <c r="MWR30" s="37"/>
      <c r="MWS30" s="37"/>
      <c r="MWT30" s="37"/>
      <c r="MWU30" s="37"/>
      <c r="MWV30" s="37"/>
      <c r="MWW30" s="37"/>
      <c r="MWX30" s="37"/>
      <c r="MWY30" s="37"/>
      <c r="MWZ30" s="37"/>
      <c r="MXA30" s="37"/>
      <c r="MXB30" s="37"/>
      <c r="MXC30" s="37"/>
      <c r="MXD30" s="37"/>
      <c r="MXE30" s="37"/>
      <c r="MXF30" s="37"/>
      <c r="MXG30" s="37"/>
      <c r="MXH30" s="37"/>
      <c r="MXI30" s="37"/>
      <c r="MXJ30" s="37"/>
      <c r="MXK30" s="37"/>
      <c r="MXL30" s="37"/>
      <c r="MXM30" s="37"/>
      <c r="MXN30" s="37"/>
      <c r="MXO30" s="37"/>
      <c r="MXP30" s="37"/>
      <c r="MXQ30" s="37"/>
      <c r="MXR30" s="37"/>
      <c r="MXS30" s="37"/>
      <c r="MXT30" s="37"/>
      <c r="MXU30" s="37"/>
      <c r="MXV30" s="37"/>
      <c r="MXW30" s="37"/>
      <c r="MXX30" s="37"/>
      <c r="MXY30" s="37"/>
      <c r="MXZ30" s="37"/>
      <c r="MYA30" s="37"/>
      <c r="MYB30" s="37"/>
      <c r="MYC30" s="37"/>
      <c r="MYD30" s="37"/>
      <c r="MYE30" s="37"/>
      <c r="MYF30" s="37"/>
      <c r="MYG30" s="37"/>
      <c r="MYH30" s="37"/>
      <c r="MYI30" s="37"/>
      <c r="MYJ30" s="37"/>
      <c r="MYK30" s="37"/>
      <c r="MYL30" s="37"/>
      <c r="MYM30" s="37"/>
      <c r="MYN30" s="37"/>
      <c r="MYO30" s="37"/>
      <c r="MYP30" s="37"/>
      <c r="MYQ30" s="37"/>
      <c r="MYR30" s="37"/>
      <c r="MYS30" s="37"/>
      <c r="MYT30" s="37"/>
      <c r="MYU30" s="37"/>
      <c r="MYV30" s="37"/>
      <c r="MYW30" s="37"/>
      <c r="MYX30" s="37"/>
      <c r="MYY30" s="37"/>
      <c r="MYZ30" s="37"/>
      <c r="MZA30" s="37"/>
      <c r="MZB30" s="37"/>
      <c r="MZC30" s="37"/>
      <c r="MZD30" s="37"/>
      <c r="MZE30" s="37"/>
      <c r="MZF30" s="37"/>
      <c r="MZG30" s="37"/>
      <c r="MZH30" s="37"/>
      <c r="MZI30" s="37"/>
      <c r="MZJ30" s="37"/>
      <c r="MZK30" s="37"/>
      <c r="MZL30" s="37"/>
      <c r="MZM30" s="37"/>
      <c r="MZN30" s="37"/>
      <c r="MZO30" s="37"/>
      <c r="MZP30" s="37"/>
      <c r="MZQ30" s="37"/>
      <c r="MZR30" s="37"/>
      <c r="MZS30" s="37"/>
      <c r="MZT30" s="37"/>
      <c r="MZU30" s="37"/>
      <c r="MZV30" s="37"/>
      <c r="MZW30" s="37"/>
      <c r="MZX30" s="37"/>
      <c r="MZY30" s="37"/>
      <c r="MZZ30" s="37"/>
      <c r="NAA30" s="37"/>
      <c r="NAB30" s="37"/>
      <c r="NAC30" s="37"/>
      <c r="NAD30" s="37"/>
      <c r="NAE30" s="37"/>
      <c r="NAF30" s="37"/>
      <c r="NAG30" s="37"/>
      <c r="NAH30" s="37"/>
      <c r="NAI30" s="37"/>
      <c r="NAJ30" s="37"/>
      <c r="NAK30" s="37"/>
      <c r="NAL30" s="37"/>
      <c r="NAM30" s="37"/>
      <c r="NAN30" s="37"/>
      <c r="NAO30" s="37"/>
      <c r="NAP30" s="37"/>
      <c r="NAQ30" s="37"/>
      <c r="NAR30" s="37"/>
      <c r="NAS30" s="37"/>
      <c r="NAT30" s="37"/>
      <c r="NAU30" s="37"/>
      <c r="NAV30" s="37"/>
      <c r="NAW30" s="37"/>
      <c r="NAX30" s="37"/>
      <c r="NAY30" s="37"/>
      <c r="NAZ30" s="37"/>
      <c r="NBA30" s="37"/>
      <c r="NBB30" s="37"/>
      <c r="NBC30" s="37"/>
      <c r="NBD30" s="37"/>
      <c r="NBE30" s="37"/>
      <c r="NBF30" s="37"/>
      <c r="NBG30" s="37"/>
      <c r="NBH30" s="37"/>
      <c r="NBI30" s="37"/>
      <c r="NBJ30" s="37"/>
      <c r="NBK30" s="37"/>
      <c r="NBL30" s="37"/>
      <c r="NBM30" s="37"/>
      <c r="NBN30" s="37"/>
      <c r="NBO30" s="37"/>
      <c r="NBP30" s="37"/>
      <c r="NBQ30" s="37"/>
      <c r="NBR30" s="37"/>
      <c r="NBS30" s="37"/>
      <c r="NBT30" s="37"/>
      <c r="NBU30" s="37"/>
      <c r="NBV30" s="37"/>
      <c r="NBW30" s="37"/>
      <c r="NBX30" s="37"/>
      <c r="NBY30" s="37"/>
      <c r="NBZ30" s="37"/>
      <c r="NCA30" s="37"/>
      <c r="NCB30" s="37"/>
      <c r="NCC30" s="37"/>
      <c r="NCD30" s="37"/>
      <c r="NCE30" s="37"/>
      <c r="NCF30" s="37"/>
      <c r="NCG30" s="37"/>
      <c r="NCH30" s="37"/>
      <c r="NCI30" s="37"/>
      <c r="NCJ30" s="37"/>
      <c r="NCK30" s="37"/>
      <c r="NCL30" s="37"/>
      <c r="NCM30" s="37"/>
      <c r="NCN30" s="37"/>
      <c r="NCO30" s="37"/>
      <c r="NCP30" s="37"/>
      <c r="NCQ30" s="37"/>
      <c r="NCR30" s="37"/>
      <c r="NCS30" s="37"/>
      <c r="NCT30" s="37"/>
      <c r="NCU30" s="37"/>
      <c r="NCV30" s="37"/>
      <c r="NCW30" s="37"/>
      <c r="NCX30" s="37"/>
      <c r="NCY30" s="37"/>
      <c r="NCZ30" s="37"/>
      <c r="NDA30" s="37"/>
      <c r="NDB30" s="37"/>
      <c r="NDC30" s="37"/>
      <c r="NDD30" s="37"/>
      <c r="NDE30" s="37"/>
      <c r="NDF30" s="37"/>
      <c r="NDG30" s="37"/>
      <c r="NDH30" s="37"/>
      <c r="NDI30" s="37"/>
      <c r="NDJ30" s="37"/>
      <c r="NDK30" s="37"/>
      <c r="NDL30" s="37"/>
      <c r="NDM30" s="37"/>
      <c r="NDN30" s="37"/>
      <c r="NDO30" s="37"/>
      <c r="NDP30" s="37"/>
      <c r="NDQ30" s="37"/>
      <c r="NDR30" s="37"/>
      <c r="NDS30" s="37"/>
      <c r="NDT30" s="37"/>
      <c r="NDU30" s="37"/>
      <c r="NDV30" s="37"/>
      <c r="NDW30" s="37"/>
      <c r="NDX30" s="37"/>
      <c r="NDY30" s="37"/>
      <c r="NDZ30" s="37"/>
      <c r="NEA30" s="37"/>
      <c r="NEB30" s="37"/>
      <c r="NEC30" s="37"/>
      <c r="NED30" s="37"/>
      <c r="NEE30" s="37"/>
      <c r="NEF30" s="37"/>
      <c r="NEG30" s="37"/>
      <c r="NEH30" s="37"/>
      <c r="NEI30" s="37"/>
      <c r="NEJ30" s="37"/>
      <c r="NEK30" s="37"/>
      <c r="NEL30" s="37"/>
      <c r="NEM30" s="37"/>
      <c r="NEN30" s="37"/>
      <c r="NEO30" s="37"/>
      <c r="NEP30" s="37"/>
      <c r="NEQ30" s="37"/>
      <c r="NER30" s="37"/>
      <c r="NES30" s="37"/>
      <c r="NET30" s="37"/>
      <c r="NEU30" s="37"/>
      <c r="NEV30" s="37"/>
      <c r="NEW30" s="37"/>
      <c r="NEX30" s="37"/>
      <c r="NEY30" s="37"/>
      <c r="NEZ30" s="37"/>
      <c r="NFA30" s="37"/>
      <c r="NFB30" s="37"/>
      <c r="NFC30" s="37"/>
      <c r="NFD30" s="37"/>
      <c r="NFE30" s="37"/>
      <c r="NFF30" s="37"/>
      <c r="NFG30" s="37"/>
      <c r="NFH30" s="37"/>
      <c r="NFI30" s="37"/>
      <c r="NFJ30" s="37"/>
      <c r="NFK30" s="37"/>
      <c r="NFL30" s="37"/>
      <c r="NFM30" s="37"/>
      <c r="NFN30" s="37"/>
      <c r="NFO30" s="37"/>
      <c r="NFP30" s="37"/>
      <c r="NFQ30" s="37"/>
      <c r="NFR30" s="37"/>
      <c r="NFS30" s="37"/>
      <c r="NFT30" s="37"/>
      <c r="NFU30" s="37"/>
      <c r="NFV30" s="37"/>
      <c r="NFW30" s="37"/>
      <c r="NFX30" s="37"/>
      <c r="NFY30" s="37"/>
      <c r="NFZ30" s="37"/>
      <c r="NGA30" s="37"/>
      <c r="NGB30" s="37"/>
      <c r="NGC30" s="37"/>
      <c r="NGD30" s="37"/>
      <c r="NGE30" s="37"/>
      <c r="NGF30" s="37"/>
      <c r="NGG30" s="37"/>
      <c r="NGH30" s="37"/>
      <c r="NGI30" s="37"/>
      <c r="NGJ30" s="37"/>
      <c r="NGK30" s="37"/>
      <c r="NGL30" s="37"/>
      <c r="NGM30" s="37"/>
      <c r="NGN30" s="37"/>
      <c r="NGO30" s="37"/>
      <c r="NGP30" s="37"/>
      <c r="NGQ30" s="37"/>
      <c r="NGR30" s="37"/>
      <c r="NGS30" s="37"/>
      <c r="NGT30" s="37"/>
      <c r="NGU30" s="37"/>
      <c r="NGV30" s="37"/>
      <c r="NGW30" s="37"/>
      <c r="NGX30" s="37"/>
      <c r="NGY30" s="37"/>
      <c r="NGZ30" s="37"/>
      <c r="NHA30" s="37"/>
      <c r="NHB30" s="37"/>
      <c r="NHC30" s="37"/>
      <c r="NHD30" s="37"/>
      <c r="NHE30" s="37"/>
      <c r="NHF30" s="37"/>
      <c r="NHG30" s="37"/>
      <c r="NHH30" s="37"/>
      <c r="NHI30" s="37"/>
      <c r="NHJ30" s="37"/>
      <c r="NHK30" s="37"/>
      <c r="NHL30" s="37"/>
      <c r="NHM30" s="37"/>
      <c r="NHN30" s="37"/>
      <c r="NHO30" s="37"/>
      <c r="NHP30" s="37"/>
      <c r="NHQ30" s="37"/>
      <c r="NHR30" s="37"/>
      <c r="NHS30" s="37"/>
      <c r="NHT30" s="37"/>
      <c r="NHU30" s="37"/>
      <c r="NHV30" s="37"/>
      <c r="NHW30" s="37"/>
      <c r="NHX30" s="37"/>
      <c r="NHY30" s="37"/>
      <c r="NHZ30" s="37"/>
      <c r="NIA30" s="37"/>
      <c r="NIB30" s="37"/>
      <c r="NIC30" s="37"/>
      <c r="NID30" s="37"/>
      <c r="NIE30" s="37"/>
      <c r="NIF30" s="37"/>
      <c r="NIG30" s="37"/>
      <c r="NIH30" s="37"/>
      <c r="NII30" s="37"/>
      <c r="NIJ30" s="37"/>
      <c r="NIK30" s="37"/>
      <c r="NIL30" s="37"/>
      <c r="NIM30" s="37"/>
      <c r="NIN30" s="37"/>
      <c r="NIO30" s="37"/>
      <c r="NIP30" s="37"/>
      <c r="NIQ30" s="37"/>
      <c r="NIR30" s="37"/>
      <c r="NIS30" s="37"/>
      <c r="NIT30" s="37"/>
      <c r="NIU30" s="37"/>
      <c r="NIV30" s="37"/>
      <c r="NIW30" s="37"/>
      <c r="NIX30" s="37"/>
      <c r="NIY30" s="37"/>
      <c r="NIZ30" s="37"/>
      <c r="NJA30" s="37"/>
      <c r="NJB30" s="37"/>
      <c r="NJC30" s="37"/>
      <c r="NJD30" s="37"/>
      <c r="NJE30" s="37"/>
      <c r="NJF30" s="37"/>
      <c r="NJG30" s="37"/>
      <c r="NJH30" s="37"/>
      <c r="NJI30" s="37"/>
      <c r="NJJ30" s="37"/>
      <c r="NJK30" s="37"/>
      <c r="NJL30" s="37"/>
      <c r="NJM30" s="37"/>
      <c r="NJN30" s="37"/>
      <c r="NJO30" s="37"/>
      <c r="NJP30" s="37"/>
      <c r="NJQ30" s="37"/>
      <c r="NJR30" s="37"/>
      <c r="NJS30" s="37"/>
      <c r="NJT30" s="37"/>
      <c r="NJU30" s="37"/>
      <c r="NJV30" s="37"/>
      <c r="NJW30" s="37"/>
      <c r="NJX30" s="37"/>
      <c r="NJY30" s="37"/>
      <c r="NJZ30" s="37"/>
      <c r="NKA30" s="37"/>
      <c r="NKB30" s="37"/>
      <c r="NKC30" s="37"/>
      <c r="NKD30" s="37"/>
      <c r="NKE30" s="37"/>
      <c r="NKF30" s="37"/>
      <c r="NKG30" s="37"/>
      <c r="NKH30" s="37"/>
      <c r="NKI30" s="37"/>
      <c r="NKJ30" s="37"/>
      <c r="NKK30" s="37"/>
      <c r="NKL30" s="37"/>
      <c r="NKM30" s="37"/>
      <c r="NKN30" s="37"/>
      <c r="NKO30" s="37"/>
      <c r="NKP30" s="37"/>
      <c r="NKQ30" s="37"/>
      <c r="NKR30" s="37"/>
      <c r="NKS30" s="37"/>
      <c r="NKT30" s="37"/>
      <c r="NKU30" s="37"/>
      <c r="NKV30" s="37"/>
      <c r="NKW30" s="37"/>
      <c r="NKX30" s="37"/>
      <c r="NKY30" s="37"/>
      <c r="NKZ30" s="37"/>
      <c r="NLA30" s="37"/>
      <c r="NLB30" s="37"/>
      <c r="NLC30" s="37"/>
      <c r="NLD30" s="37"/>
      <c r="NLE30" s="37"/>
      <c r="NLF30" s="37"/>
      <c r="NLG30" s="37"/>
      <c r="NLH30" s="37"/>
      <c r="NLI30" s="37"/>
      <c r="NLJ30" s="37"/>
      <c r="NLK30" s="37"/>
      <c r="NLL30" s="37"/>
      <c r="NLM30" s="37"/>
      <c r="NLN30" s="37"/>
      <c r="NLO30" s="37"/>
      <c r="NLP30" s="37"/>
      <c r="NLQ30" s="37"/>
      <c r="NLR30" s="37"/>
      <c r="NLS30" s="37"/>
      <c r="NLT30" s="37"/>
      <c r="NLU30" s="37"/>
      <c r="NLV30" s="37"/>
      <c r="NLW30" s="37"/>
      <c r="NLX30" s="37"/>
      <c r="NLY30" s="37"/>
      <c r="NLZ30" s="37"/>
      <c r="NMA30" s="37"/>
      <c r="NMB30" s="37"/>
      <c r="NMC30" s="37"/>
      <c r="NMD30" s="37"/>
      <c r="NME30" s="37"/>
      <c r="NMF30" s="37"/>
      <c r="NMG30" s="37"/>
      <c r="NMH30" s="37"/>
      <c r="NMI30" s="37"/>
      <c r="NMJ30" s="37"/>
      <c r="NMK30" s="37"/>
      <c r="NML30" s="37"/>
      <c r="NMM30" s="37"/>
      <c r="NMN30" s="37"/>
      <c r="NMO30" s="37"/>
      <c r="NMP30" s="37"/>
      <c r="NMQ30" s="37"/>
      <c r="NMR30" s="37"/>
      <c r="NMS30" s="37"/>
      <c r="NMT30" s="37"/>
      <c r="NMU30" s="37"/>
      <c r="NMV30" s="37"/>
      <c r="NMW30" s="37"/>
      <c r="NMX30" s="37"/>
      <c r="NMY30" s="37"/>
      <c r="NMZ30" s="37"/>
      <c r="NNA30" s="37"/>
      <c r="NNB30" s="37"/>
      <c r="NNC30" s="37"/>
      <c r="NND30" s="37"/>
      <c r="NNE30" s="37"/>
      <c r="NNF30" s="37"/>
      <c r="NNG30" s="37"/>
      <c r="NNH30" s="37"/>
      <c r="NNI30" s="37"/>
      <c r="NNJ30" s="37"/>
      <c r="NNK30" s="37"/>
      <c r="NNL30" s="37"/>
      <c r="NNM30" s="37"/>
      <c r="NNN30" s="37"/>
      <c r="NNO30" s="37"/>
      <c r="NNP30" s="37"/>
      <c r="NNQ30" s="37"/>
      <c r="NNR30" s="37"/>
      <c r="NNS30" s="37"/>
      <c r="NNT30" s="37"/>
      <c r="NNU30" s="37"/>
      <c r="NNV30" s="37"/>
      <c r="NNW30" s="37"/>
      <c r="NNX30" s="37"/>
      <c r="NNY30" s="37"/>
      <c r="NNZ30" s="37"/>
      <c r="NOA30" s="37"/>
      <c r="NOB30" s="37"/>
      <c r="NOC30" s="37"/>
      <c r="NOD30" s="37"/>
      <c r="NOE30" s="37"/>
      <c r="NOF30" s="37"/>
      <c r="NOG30" s="37"/>
      <c r="NOH30" s="37"/>
      <c r="NOI30" s="37"/>
      <c r="NOJ30" s="37"/>
      <c r="NOK30" s="37"/>
      <c r="NOL30" s="37"/>
      <c r="NOM30" s="37"/>
      <c r="NON30" s="37"/>
      <c r="NOO30" s="37"/>
      <c r="NOP30" s="37"/>
      <c r="NOQ30" s="37"/>
      <c r="NOR30" s="37"/>
      <c r="NOS30" s="37"/>
      <c r="NOT30" s="37"/>
      <c r="NOU30" s="37"/>
      <c r="NOV30" s="37"/>
      <c r="NOW30" s="37"/>
      <c r="NOX30" s="37"/>
      <c r="NOY30" s="37"/>
      <c r="NOZ30" s="37"/>
      <c r="NPA30" s="37"/>
      <c r="NPB30" s="37"/>
      <c r="NPC30" s="37"/>
      <c r="NPD30" s="37"/>
      <c r="NPE30" s="37"/>
      <c r="NPF30" s="37"/>
      <c r="NPG30" s="37"/>
      <c r="NPH30" s="37"/>
      <c r="NPI30" s="37"/>
      <c r="NPJ30" s="37"/>
      <c r="NPK30" s="37"/>
      <c r="NPL30" s="37"/>
      <c r="NPM30" s="37"/>
      <c r="NPN30" s="37"/>
      <c r="NPO30" s="37"/>
      <c r="NPP30" s="37"/>
      <c r="NPQ30" s="37"/>
      <c r="NPR30" s="37"/>
      <c r="NPS30" s="37"/>
      <c r="NPT30" s="37"/>
      <c r="NPU30" s="37"/>
      <c r="NPV30" s="37"/>
      <c r="NPW30" s="37"/>
      <c r="NPX30" s="37"/>
      <c r="NPY30" s="37"/>
      <c r="NPZ30" s="37"/>
      <c r="NQA30" s="37"/>
      <c r="NQB30" s="37"/>
      <c r="NQC30" s="37"/>
      <c r="NQD30" s="37"/>
      <c r="NQE30" s="37"/>
      <c r="NQF30" s="37"/>
      <c r="NQG30" s="37"/>
      <c r="NQH30" s="37"/>
      <c r="NQI30" s="37"/>
      <c r="NQJ30" s="37"/>
      <c r="NQK30" s="37"/>
      <c r="NQL30" s="37"/>
      <c r="NQM30" s="37"/>
      <c r="NQN30" s="37"/>
      <c r="NQO30" s="37"/>
      <c r="NQP30" s="37"/>
      <c r="NQQ30" s="37"/>
      <c r="NQR30" s="37"/>
      <c r="NQS30" s="37"/>
      <c r="NQT30" s="37"/>
      <c r="NQU30" s="37"/>
      <c r="NQV30" s="37"/>
      <c r="NQW30" s="37"/>
      <c r="NQX30" s="37"/>
      <c r="NQY30" s="37"/>
      <c r="NQZ30" s="37"/>
      <c r="NRA30" s="37"/>
      <c r="NRB30" s="37"/>
      <c r="NRC30" s="37"/>
      <c r="NRD30" s="37"/>
      <c r="NRE30" s="37"/>
      <c r="NRF30" s="37"/>
      <c r="NRG30" s="37"/>
      <c r="NRH30" s="37"/>
      <c r="NRI30" s="37"/>
      <c r="NRJ30" s="37"/>
      <c r="NRK30" s="37"/>
      <c r="NRL30" s="37"/>
      <c r="NRM30" s="37"/>
      <c r="NRN30" s="37"/>
      <c r="NRO30" s="37"/>
      <c r="NRP30" s="37"/>
      <c r="NRQ30" s="37"/>
      <c r="NRR30" s="37"/>
      <c r="NRS30" s="37"/>
      <c r="NRT30" s="37"/>
      <c r="NRU30" s="37"/>
      <c r="NRV30" s="37"/>
      <c r="NRW30" s="37"/>
      <c r="NRX30" s="37"/>
      <c r="NRY30" s="37"/>
      <c r="NRZ30" s="37"/>
      <c r="NSA30" s="37"/>
      <c r="NSB30" s="37"/>
      <c r="NSC30" s="37"/>
      <c r="NSD30" s="37"/>
      <c r="NSE30" s="37"/>
      <c r="NSF30" s="37"/>
      <c r="NSG30" s="37"/>
      <c r="NSH30" s="37"/>
      <c r="NSI30" s="37"/>
      <c r="NSJ30" s="37"/>
      <c r="NSK30" s="37"/>
      <c r="NSL30" s="37"/>
      <c r="NSM30" s="37"/>
      <c r="NSN30" s="37"/>
      <c r="NSO30" s="37"/>
      <c r="NSP30" s="37"/>
      <c r="NSQ30" s="37"/>
      <c r="NSR30" s="37"/>
      <c r="NSS30" s="37"/>
      <c r="NST30" s="37"/>
      <c r="NSU30" s="37"/>
      <c r="NSV30" s="37"/>
      <c r="NSW30" s="37"/>
      <c r="NSX30" s="37"/>
      <c r="NSY30" s="37"/>
      <c r="NSZ30" s="37"/>
      <c r="NTA30" s="37"/>
      <c r="NTB30" s="37"/>
      <c r="NTC30" s="37"/>
      <c r="NTD30" s="37"/>
      <c r="NTE30" s="37"/>
      <c r="NTF30" s="37"/>
      <c r="NTG30" s="37"/>
      <c r="NTH30" s="37"/>
      <c r="NTI30" s="37"/>
      <c r="NTJ30" s="37"/>
      <c r="NTK30" s="37"/>
      <c r="NTL30" s="37"/>
      <c r="NTM30" s="37"/>
      <c r="NTN30" s="37"/>
      <c r="NTO30" s="37"/>
      <c r="NTP30" s="37"/>
      <c r="NTQ30" s="37"/>
      <c r="NTR30" s="37"/>
      <c r="NTS30" s="37"/>
      <c r="NTT30" s="37"/>
      <c r="NTU30" s="37"/>
      <c r="NTV30" s="37"/>
      <c r="NTW30" s="37"/>
      <c r="NTX30" s="37"/>
      <c r="NTY30" s="37"/>
      <c r="NTZ30" s="37"/>
      <c r="NUA30" s="37"/>
      <c r="NUB30" s="37"/>
      <c r="NUC30" s="37"/>
      <c r="NUD30" s="37"/>
      <c r="NUE30" s="37"/>
      <c r="NUF30" s="37"/>
      <c r="NUG30" s="37"/>
      <c r="NUH30" s="37"/>
      <c r="NUI30" s="37"/>
      <c r="NUJ30" s="37"/>
      <c r="NUK30" s="37"/>
      <c r="NUL30" s="37"/>
      <c r="NUM30" s="37"/>
      <c r="NUN30" s="37"/>
      <c r="NUO30" s="37"/>
      <c r="NUP30" s="37"/>
      <c r="NUQ30" s="37"/>
      <c r="NUR30" s="37"/>
      <c r="NUS30" s="37"/>
      <c r="NUT30" s="37"/>
      <c r="NUU30" s="37"/>
      <c r="NUV30" s="37"/>
      <c r="NUW30" s="37"/>
      <c r="NUX30" s="37"/>
      <c r="NUY30" s="37"/>
      <c r="NUZ30" s="37"/>
      <c r="NVA30" s="37"/>
      <c r="NVB30" s="37"/>
      <c r="NVC30" s="37"/>
      <c r="NVD30" s="37"/>
      <c r="NVE30" s="37"/>
      <c r="NVF30" s="37"/>
      <c r="NVG30" s="37"/>
      <c r="NVH30" s="37"/>
      <c r="NVI30" s="37"/>
      <c r="NVJ30" s="37"/>
      <c r="NVK30" s="37"/>
      <c r="NVL30" s="37"/>
      <c r="NVM30" s="37"/>
      <c r="NVN30" s="37"/>
      <c r="NVO30" s="37"/>
      <c r="NVP30" s="37"/>
      <c r="NVQ30" s="37"/>
      <c r="NVR30" s="37"/>
      <c r="NVS30" s="37"/>
      <c r="NVT30" s="37"/>
      <c r="NVU30" s="37"/>
      <c r="NVV30" s="37"/>
      <c r="NVW30" s="37"/>
      <c r="NVX30" s="37"/>
      <c r="NVY30" s="37"/>
      <c r="NVZ30" s="37"/>
      <c r="NWA30" s="37"/>
      <c r="NWB30" s="37"/>
      <c r="NWC30" s="37"/>
      <c r="NWD30" s="37"/>
      <c r="NWE30" s="37"/>
      <c r="NWF30" s="37"/>
      <c r="NWG30" s="37"/>
      <c r="NWH30" s="37"/>
      <c r="NWI30" s="37"/>
      <c r="NWJ30" s="37"/>
      <c r="NWK30" s="37"/>
      <c r="NWL30" s="37"/>
      <c r="NWM30" s="37"/>
      <c r="NWN30" s="37"/>
      <c r="NWO30" s="37"/>
      <c r="NWP30" s="37"/>
      <c r="NWQ30" s="37"/>
      <c r="NWR30" s="37"/>
      <c r="NWS30" s="37"/>
      <c r="NWT30" s="37"/>
      <c r="NWU30" s="37"/>
      <c r="NWV30" s="37"/>
      <c r="NWW30" s="37"/>
      <c r="NWX30" s="37"/>
      <c r="NWY30" s="37"/>
      <c r="NWZ30" s="37"/>
      <c r="NXA30" s="37"/>
      <c r="NXB30" s="37"/>
      <c r="NXC30" s="37"/>
      <c r="NXD30" s="37"/>
      <c r="NXE30" s="37"/>
      <c r="NXF30" s="37"/>
      <c r="NXG30" s="37"/>
      <c r="NXH30" s="37"/>
      <c r="NXI30" s="37"/>
      <c r="NXJ30" s="37"/>
      <c r="NXK30" s="37"/>
      <c r="NXL30" s="37"/>
      <c r="NXM30" s="37"/>
      <c r="NXN30" s="37"/>
      <c r="NXO30" s="37"/>
      <c r="NXP30" s="37"/>
      <c r="NXQ30" s="37"/>
      <c r="NXR30" s="37"/>
      <c r="NXS30" s="37"/>
      <c r="NXT30" s="37"/>
      <c r="NXU30" s="37"/>
      <c r="NXV30" s="37"/>
      <c r="NXW30" s="37"/>
      <c r="NXX30" s="37"/>
      <c r="NXY30" s="37"/>
      <c r="NXZ30" s="37"/>
      <c r="NYA30" s="37"/>
      <c r="NYB30" s="37"/>
      <c r="NYC30" s="37"/>
      <c r="NYD30" s="37"/>
      <c r="NYE30" s="37"/>
      <c r="NYF30" s="37"/>
      <c r="NYG30" s="37"/>
      <c r="NYH30" s="37"/>
      <c r="NYI30" s="37"/>
      <c r="NYJ30" s="37"/>
      <c r="NYK30" s="37"/>
      <c r="NYL30" s="37"/>
      <c r="NYM30" s="37"/>
      <c r="NYN30" s="37"/>
      <c r="NYO30" s="37"/>
      <c r="NYP30" s="37"/>
      <c r="NYQ30" s="37"/>
      <c r="NYR30" s="37"/>
      <c r="NYS30" s="37"/>
      <c r="NYT30" s="37"/>
      <c r="NYU30" s="37"/>
      <c r="NYV30" s="37"/>
      <c r="NYW30" s="37"/>
      <c r="NYX30" s="37"/>
      <c r="NYY30" s="37"/>
      <c r="NYZ30" s="37"/>
      <c r="NZA30" s="37"/>
      <c r="NZB30" s="37"/>
      <c r="NZC30" s="37"/>
      <c r="NZD30" s="37"/>
      <c r="NZE30" s="37"/>
      <c r="NZF30" s="37"/>
      <c r="NZG30" s="37"/>
      <c r="NZH30" s="37"/>
      <c r="NZI30" s="37"/>
      <c r="NZJ30" s="37"/>
      <c r="NZK30" s="37"/>
      <c r="NZL30" s="37"/>
      <c r="NZM30" s="37"/>
      <c r="NZN30" s="37"/>
      <c r="NZO30" s="37"/>
      <c r="NZP30" s="37"/>
      <c r="NZQ30" s="37"/>
      <c r="NZR30" s="37"/>
      <c r="NZS30" s="37"/>
      <c r="NZT30" s="37"/>
      <c r="NZU30" s="37"/>
      <c r="NZV30" s="37"/>
      <c r="NZW30" s="37"/>
      <c r="NZX30" s="37"/>
      <c r="NZY30" s="37"/>
      <c r="NZZ30" s="37"/>
      <c r="OAA30" s="37"/>
      <c r="OAB30" s="37"/>
      <c r="OAC30" s="37"/>
      <c r="OAD30" s="37"/>
      <c r="OAE30" s="37"/>
      <c r="OAF30" s="37"/>
      <c r="OAG30" s="37"/>
      <c r="OAH30" s="37"/>
      <c r="OAI30" s="37"/>
      <c r="OAJ30" s="37"/>
      <c r="OAK30" s="37"/>
      <c r="OAL30" s="37"/>
      <c r="OAM30" s="37"/>
      <c r="OAN30" s="37"/>
      <c r="OAO30" s="37"/>
      <c r="OAP30" s="37"/>
      <c r="OAQ30" s="37"/>
      <c r="OAR30" s="37"/>
      <c r="OAS30" s="37"/>
      <c r="OAT30" s="37"/>
      <c r="OAU30" s="37"/>
      <c r="OAV30" s="37"/>
      <c r="OAW30" s="37"/>
      <c r="OAX30" s="37"/>
      <c r="OAY30" s="37"/>
      <c r="OAZ30" s="37"/>
      <c r="OBA30" s="37"/>
      <c r="OBB30" s="37"/>
      <c r="OBC30" s="37"/>
      <c r="OBD30" s="37"/>
      <c r="OBE30" s="37"/>
      <c r="OBF30" s="37"/>
      <c r="OBG30" s="37"/>
      <c r="OBH30" s="37"/>
      <c r="OBI30" s="37"/>
      <c r="OBJ30" s="37"/>
      <c r="OBK30" s="37"/>
      <c r="OBL30" s="37"/>
      <c r="OBM30" s="37"/>
      <c r="OBN30" s="37"/>
      <c r="OBO30" s="37"/>
      <c r="OBP30" s="37"/>
      <c r="OBQ30" s="37"/>
      <c r="OBR30" s="37"/>
      <c r="OBS30" s="37"/>
      <c r="OBT30" s="37"/>
      <c r="OBU30" s="37"/>
      <c r="OBV30" s="37"/>
      <c r="OBW30" s="37"/>
      <c r="OBX30" s="37"/>
      <c r="OBY30" s="37"/>
      <c r="OBZ30" s="37"/>
      <c r="OCA30" s="37"/>
      <c r="OCB30" s="37"/>
      <c r="OCC30" s="37"/>
      <c r="OCD30" s="37"/>
      <c r="OCE30" s="37"/>
      <c r="OCF30" s="37"/>
      <c r="OCG30" s="37"/>
      <c r="OCH30" s="37"/>
      <c r="OCI30" s="37"/>
      <c r="OCJ30" s="37"/>
      <c r="OCK30" s="37"/>
      <c r="OCL30" s="37"/>
      <c r="OCM30" s="37"/>
      <c r="OCN30" s="37"/>
      <c r="OCO30" s="37"/>
      <c r="OCP30" s="37"/>
      <c r="OCQ30" s="37"/>
      <c r="OCR30" s="37"/>
      <c r="OCS30" s="37"/>
      <c r="OCT30" s="37"/>
      <c r="OCU30" s="37"/>
      <c r="OCV30" s="37"/>
      <c r="OCW30" s="37"/>
      <c r="OCX30" s="37"/>
      <c r="OCY30" s="37"/>
      <c r="OCZ30" s="37"/>
      <c r="ODA30" s="37"/>
      <c r="ODB30" s="37"/>
      <c r="ODC30" s="37"/>
      <c r="ODD30" s="37"/>
      <c r="ODE30" s="37"/>
      <c r="ODF30" s="37"/>
      <c r="ODG30" s="37"/>
      <c r="ODH30" s="37"/>
      <c r="ODI30" s="37"/>
      <c r="ODJ30" s="37"/>
      <c r="ODK30" s="37"/>
      <c r="ODL30" s="37"/>
      <c r="ODM30" s="37"/>
      <c r="ODN30" s="37"/>
      <c r="ODO30" s="37"/>
      <c r="ODP30" s="37"/>
      <c r="ODQ30" s="37"/>
      <c r="ODR30" s="37"/>
      <c r="ODS30" s="37"/>
      <c r="ODT30" s="37"/>
      <c r="ODU30" s="37"/>
      <c r="ODV30" s="37"/>
      <c r="ODW30" s="37"/>
      <c r="ODX30" s="37"/>
      <c r="ODY30" s="37"/>
      <c r="ODZ30" s="37"/>
      <c r="OEA30" s="37"/>
      <c r="OEB30" s="37"/>
      <c r="OEC30" s="37"/>
      <c r="OED30" s="37"/>
      <c r="OEE30" s="37"/>
      <c r="OEF30" s="37"/>
      <c r="OEG30" s="37"/>
      <c r="OEH30" s="37"/>
      <c r="OEI30" s="37"/>
      <c r="OEJ30" s="37"/>
      <c r="OEK30" s="37"/>
      <c r="OEL30" s="37"/>
      <c r="OEM30" s="37"/>
      <c r="OEN30" s="37"/>
      <c r="OEO30" s="37"/>
      <c r="OEP30" s="37"/>
      <c r="OEQ30" s="37"/>
      <c r="OER30" s="37"/>
      <c r="OES30" s="37"/>
      <c r="OET30" s="37"/>
      <c r="OEU30" s="37"/>
      <c r="OEV30" s="37"/>
      <c r="OEW30" s="37"/>
      <c r="OEX30" s="37"/>
      <c r="OEY30" s="37"/>
      <c r="OEZ30" s="37"/>
      <c r="OFA30" s="37"/>
      <c r="OFB30" s="37"/>
      <c r="OFC30" s="37"/>
      <c r="OFD30" s="37"/>
      <c r="OFE30" s="37"/>
      <c r="OFF30" s="37"/>
      <c r="OFG30" s="37"/>
      <c r="OFH30" s="37"/>
      <c r="OFI30" s="37"/>
      <c r="OFJ30" s="37"/>
      <c r="OFK30" s="37"/>
      <c r="OFL30" s="37"/>
      <c r="OFM30" s="37"/>
      <c r="OFN30" s="37"/>
      <c r="OFO30" s="37"/>
      <c r="OFP30" s="37"/>
      <c r="OFQ30" s="37"/>
      <c r="OFR30" s="37"/>
      <c r="OFS30" s="37"/>
      <c r="OFT30" s="37"/>
      <c r="OFU30" s="37"/>
      <c r="OFV30" s="37"/>
      <c r="OFW30" s="37"/>
      <c r="OFX30" s="37"/>
      <c r="OFY30" s="37"/>
      <c r="OFZ30" s="37"/>
      <c r="OGA30" s="37"/>
      <c r="OGB30" s="37"/>
      <c r="OGC30" s="37"/>
      <c r="OGD30" s="37"/>
      <c r="OGE30" s="37"/>
      <c r="OGF30" s="37"/>
      <c r="OGG30" s="37"/>
      <c r="OGH30" s="37"/>
      <c r="OGI30" s="37"/>
      <c r="OGJ30" s="37"/>
      <c r="OGK30" s="37"/>
      <c r="OGL30" s="37"/>
      <c r="OGM30" s="37"/>
      <c r="OGN30" s="37"/>
      <c r="OGO30" s="37"/>
      <c r="OGP30" s="37"/>
      <c r="OGQ30" s="37"/>
      <c r="OGR30" s="37"/>
      <c r="OGS30" s="37"/>
      <c r="OGT30" s="37"/>
      <c r="OGU30" s="37"/>
      <c r="OGV30" s="37"/>
      <c r="OGW30" s="37"/>
      <c r="OGX30" s="37"/>
      <c r="OGY30" s="37"/>
      <c r="OGZ30" s="37"/>
      <c r="OHA30" s="37"/>
      <c r="OHB30" s="37"/>
      <c r="OHC30" s="37"/>
      <c r="OHD30" s="37"/>
      <c r="OHE30" s="37"/>
      <c r="OHF30" s="37"/>
      <c r="OHG30" s="37"/>
      <c r="OHH30" s="37"/>
      <c r="OHI30" s="37"/>
      <c r="OHJ30" s="37"/>
      <c r="OHK30" s="37"/>
      <c r="OHL30" s="37"/>
      <c r="OHM30" s="37"/>
      <c r="OHN30" s="37"/>
      <c r="OHO30" s="37"/>
      <c r="OHP30" s="37"/>
      <c r="OHQ30" s="37"/>
      <c r="OHR30" s="37"/>
      <c r="OHS30" s="37"/>
      <c r="OHT30" s="37"/>
      <c r="OHU30" s="37"/>
      <c r="OHV30" s="37"/>
      <c r="OHW30" s="37"/>
      <c r="OHX30" s="37"/>
      <c r="OHY30" s="37"/>
      <c r="OHZ30" s="37"/>
      <c r="OIA30" s="37"/>
      <c r="OIB30" s="37"/>
      <c r="OIC30" s="37"/>
      <c r="OID30" s="37"/>
      <c r="OIE30" s="37"/>
      <c r="OIF30" s="37"/>
      <c r="OIG30" s="37"/>
      <c r="OIH30" s="37"/>
      <c r="OII30" s="37"/>
      <c r="OIJ30" s="37"/>
      <c r="OIK30" s="37"/>
      <c r="OIL30" s="37"/>
      <c r="OIM30" s="37"/>
      <c r="OIN30" s="37"/>
      <c r="OIO30" s="37"/>
      <c r="OIP30" s="37"/>
      <c r="OIQ30" s="37"/>
      <c r="OIR30" s="37"/>
      <c r="OIS30" s="37"/>
      <c r="OIT30" s="37"/>
      <c r="OIU30" s="37"/>
      <c r="OIV30" s="37"/>
      <c r="OIW30" s="37"/>
      <c r="OIX30" s="37"/>
      <c r="OIY30" s="37"/>
      <c r="OIZ30" s="37"/>
      <c r="OJA30" s="37"/>
      <c r="OJB30" s="37"/>
      <c r="OJC30" s="37"/>
      <c r="OJD30" s="37"/>
      <c r="OJE30" s="37"/>
      <c r="OJF30" s="37"/>
      <c r="OJG30" s="37"/>
      <c r="OJH30" s="37"/>
      <c r="OJI30" s="37"/>
      <c r="OJJ30" s="37"/>
      <c r="OJK30" s="37"/>
      <c r="OJL30" s="37"/>
      <c r="OJM30" s="37"/>
      <c r="OJN30" s="37"/>
      <c r="OJO30" s="37"/>
      <c r="OJP30" s="37"/>
      <c r="OJQ30" s="37"/>
      <c r="OJR30" s="37"/>
      <c r="OJS30" s="37"/>
      <c r="OJT30" s="37"/>
      <c r="OJU30" s="37"/>
      <c r="OJV30" s="37"/>
      <c r="OJW30" s="37"/>
      <c r="OJX30" s="37"/>
      <c r="OJY30" s="37"/>
      <c r="OJZ30" s="37"/>
      <c r="OKA30" s="37"/>
      <c r="OKB30" s="37"/>
      <c r="OKC30" s="37"/>
      <c r="OKD30" s="37"/>
      <c r="OKE30" s="37"/>
      <c r="OKF30" s="37"/>
      <c r="OKG30" s="37"/>
      <c r="OKH30" s="37"/>
      <c r="OKI30" s="37"/>
      <c r="OKJ30" s="37"/>
      <c r="OKK30" s="37"/>
      <c r="OKL30" s="37"/>
      <c r="OKM30" s="37"/>
      <c r="OKN30" s="37"/>
      <c r="OKO30" s="37"/>
      <c r="OKP30" s="37"/>
      <c r="OKQ30" s="37"/>
      <c r="OKR30" s="37"/>
      <c r="OKS30" s="37"/>
      <c r="OKT30" s="37"/>
      <c r="OKU30" s="37"/>
      <c r="OKV30" s="37"/>
      <c r="OKW30" s="37"/>
      <c r="OKX30" s="37"/>
      <c r="OKY30" s="37"/>
      <c r="OKZ30" s="37"/>
      <c r="OLA30" s="37"/>
      <c r="OLB30" s="37"/>
      <c r="OLC30" s="37"/>
      <c r="OLD30" s="37"/>
      <c r="OLE30" s="37"/>
      <c r="OLF30" s="37"/>
      <c r="OLG30" s="37"/>
      <c r="OLH30" s="37"/>
      <c r="OLI30" s="37"/>
      <c r="OLJ30" s="37"/>
      <c r="OLK30" s="37"/>
      <c r="OLL30" s="37"/>
      <c r="OLM30" s="37"/>
      <c r="OLN30" s="37"/>
      <c r="OLO30" s="37"/>
      <c r="OLP30" s="37"/>
      <c r="OLQ30" s="37"/>
      <c r="OLR30" s="37"/>
      <c r="OLS30" s="37"/>
      <c r="OLT30" s="37"/>
      <c r="OLU30" s="37"/>
      <c r="OLV30" s="37"/>
      <c r="OLW30" s="37"/>
      <c r="OLX30" s="37"/>
      <c r="OLY30" s="37"/>
      <c r="OLZ30" s="37"/>
      <c r="OMA30" s="37"/>
      <c r="OMB30" s="37"/>
      <c r="OMC30" s="37"/>
      <c r="OMD30" s="37"/>
      <c r="OME30" s="37"/>
      <c r="OMF30" s="37"/>
      <c r="OMG30" s="37"/>
      <c r="OMH30" s="37"/>
      <c r="OMI30" s="37"/>
      <c r="OMJ30" s="37"/>
      <c r="OMK30" s="37"/>
      <c r="OML30" s="37"/>
      <c r="OMM30" s="37"/>
      <c r="OMN30" s="37"/>
      <c r="OMO30" s="37"/>
      <c r="OMP30" s="37"/>
      <c r="OMQ30" s="37"/>
      <c r="OMR30" s="37"/>
      <c r="OMS30" s="37"/>
      <c r="OMT30" s="37"/>
      <c r="OMU30" s="37"/>
      <c r="OMV30" s="37"/>
      <c r="OMW30" s="37"/>
      <c r="OMX30" s="37"/>
      <c r="OMY30" s="37"/>
      <c r="OMZ30" s="37"/>
      <c r="ONA30" s="37"/>
      <c r="ONB30" s="37"/>
      <c r="ONC30" s="37"/>
      <c r="OND30" s="37"/>
      <c r="ONE30" s="37"/>
      <c r="ONF30" s="37"/>
      <c r="ONG30" s="37"/>
      <c r="ONH30" s="37"/>
      <c r="ONI30" s="37"/>
      <c r="ONJ30" s="37"/>
      <c r="ONK30" s="37"/>
      <c r="ONL30" s="37"/>
      <c r="ONM30" s="37"/>
      <c r="ONN30" s="37"/>
      <c r="ONO30" s="37"/>
      <c r="ONP30" s="37"/>
      <c r="ONQ30" s="37"/>
      <c r="ONR30" s="37"/>
      <c r="ONS30" s="37"/>
      <c r="ONT30" s="37"/>
      <c r="ONU30" s="37"/>
      <c r="ONV30" s="37"/>
      <c r="ONW30" s="37"/>
      <c r="ONX30" s="37"/>
      <c r="ONY30" s="37"/>
      <c r="ONZ30" s="37"/>
      <c r="OOA30" s="37"/>
      <c r="OOB30" s="37"/>
      <c r="OOC30" s="37"/>
      <c r="OOD30" s="37"/>
      <c r="OOE30" s="37"/>
      <c r="OOF30" s="37"/>
      <c r="OOG30" s="37"/>
      <c r="OOH30" s="37"/>
      <c r="OOI30" s="37"/>
      <c r="OOJ30" s="37"/>
      <c r="OOK30" s="37"/>
      <c r="OOL30" s="37"/>
      <c r="OOM30" s="37"/>
      <c r="OON30" s="37"/>
      <c r="OOO30" s="37"/>
      <c r="OOP30" s="37"/>
      <c r="OOQ30" s="37"/>
      <c r="OOR30" s="37"/>
      <c r="OOS30" s="37"/>
      <c r="OOT30" s="37"/>
      <c r="OOU30" s="37"/>
      <c r="OOV30" s="37"/>
      <c r="OOW30" s="37"/>
      <c r="OOX30" s="37"/>
      <c r="OOY30" s="37"/>
      <c r="OOZ30" s="37"/>
      <c r="OPA30" s="37"/>
      <c r="OPB30" s="37"/>
      <c r="OPC30" s="37"/>
      <c r="OPD30" s="37"/>
      <c r="OPE30" s="37"/>
      <c r="OPF30" s="37"/>
      <c r="OPG30" s="37"/>
      <c r="OPH30" s="37"/>
      <c r="OPI30" s="37"/>
      <c r="OPJ30" s="37"/>
      <c r="OPK30" s="37"/>
      <c r="OPL30" s="37"/>
      <c r="OPM30" s="37"/>
      <c r="OPN30" s="37"/>
      <c r="OPO30" s="37"/>
      <c r="OPP30" s="37"/>
      <c r="OPQ30" s="37"/>
      <c r="OPR30" s="37"/>
      <c r="OPS30" s="37"/>
      <c r="OPT30" s="37"/>
      <c r="OPU30" s="37"/>
      <c r="OPV30" s="37"/>
      <c r="OPW30" s="37"/>
      <c r="OPX30" s="37"/>
      <c r="OPY30" s="37"/>
      <c r="OPZ30" s="37"/>
      <c r="OQA30" s="37"/>
      <c r="OQB30" s="37"/>
      <c r="OQC30" s="37"/>
      <c r="OQD30" s="37"/>
      <c r="OQE30" s="37"/>
      <c r="OQF30" s="37"/>
      <c r="OQG30" s="37"/>
      <c r="OQH30" s="37"/>
      <c r="OQI30" s="37"/>
      <c r="OQJ30" s="37"/>
      <c r="OQK30" s="37"/>
      <c r="OQL30" s="37"/>
      <c r="OQM30" s="37"/>
      <c r="OQN30" s="37"/>
      <c r="OQO30" s="37"/>
      <c r="OQP30" s="37"/>
      <c r="OQQ30" s="37"/>
      <c r="OQR30" s="37"/>
      <c r="OQS30" s="37"/>
      <c r="OQT30" s="37"/>
      <c r="OQU30" s="37"/>
      <c r="OQV30" s="37"/>
      <c r="OQW30" s="37"/>
      <c r="OQX30" s="37"/>
      <c r="OQY30" s="37"/>
      <c r="OQZ30" s="37"/>
      <c r="ORA30" s="37"/>
      <c r="ORB30" s="37"/>
      <c r="ORC30" s="37"/>
      <c r="ORD30" s="37"/>
      <c r="ORE30" s="37"/>
      <c r="ORF30" s="37"/>
      <c r="ORG30" s="37"/>
      <c r="ORH30" s="37"/>
      <c r="ORI30" s="37"/>
      <c r="ORJ30" s="37"/>
      <c r="ORK30" s="37"/>
      <c r="ORL30" s="37"/>
      <c r="ORM30" s="37"/>
      <c r="ORN30" s="37"/>
      <c r="ORO30" s="37"/>
      <c r="ORP30" s="37"/>
      <c r="ORQ30" s="37"/>
      <c r="ORR30" s="37"/>
      <c r="ORS30" s="37"/>
      <c r="ORT30" s="37"/>
      <c r="ORU30" s="37"/>
      <c r="ORV30" s="37"/>
      <c r="ORW30" s="37"/>
      <c r="ORX30" s="37"/>
      <c r="ORY30" s="37"/>
      <c r="ORZ30" s="37"/>
      <c r="OSA30" s="37"/>
      <c r="OSB30" s="37"/>
      <c r="OSC30" s="37"/>
      <c r="OSD30" s="37"/>
      <c r="OSE30" s="37"/>
      <c r="OSF30" s="37"/>
      <c r="OSG30" s="37"/>
      <c r="OSH30" s="37"/>
      <c r="OSI30" s="37"/>
      <c r="OSJ30" s="37"/>
      <c r="OSK30" s="37"/>
      <c r="OSL30" s="37"/>
      <c r="OSM30" s="37"/>
      <c r="OSN30" s="37"/>
      <c r="OSO30" s="37"/>
      <c r="OSP30" s="37"/>
      <c r="OSQ30" s="37"/>
      <c r="OSR30" s="37"/>
      <c r="OSS30" s="37"/>
      <c r="OST30" s="37"/>
      <c r="OSU30" s="37"/>
      <c r="OSV30" s="37"/>
      <c r="OSW30" s="37"/>
      <c r="OSX30" s="37"/>
      <c r="OSY30" s="37"/>
      <c r="OSZ30" s="37"/>
      <c r="OTA30" s="37"/>
      <c r="OTB30" s="37"/>
      <c r="OTC30" s="37"/>
      <c r="OTD30" s="37"/>
      <c r="OTE30" s="37"/>
      <c r="OTF30" s="37"/>
      <c r="OTG30" s="37"/>
      <c r="OTH30" s="37"/>
      <c r="OTI30" s="37"/>
      <c r="OTJ30" s="37"/>
      <c r="OTK30" s="37"/>
      <c r="OTL30" s="37"/>
      <c r="OTM30" s="37"/>
      <c r="OTN30" s="37"/>
      <c r="OTO30" s="37"/>
      <c r="OTP30" s="37"/>
      <c r="OTQ30" s="37"/>
      <c r="OTR30" s="37"/>
      <c r="OTS30" s="37"/>
      <c r="OTT30" s="37"/>
      <c r="OTU30" s="37"/>
      <c r="OTV30" s="37"/>
      <c r="OTW30" s="37"/>
      <c r="OTX30" s="37"/>
      <c r="OTY30" s="37"/>
      <c r="OTZ30" s="37"/>
      <c r="OUA30" s="37"/>
      <c r="OUB30" s="37"/>
      <c r="OUC30" s="37"/>
      <c r="OUD30" s="37"/>
      <c r="OUE30" s="37"/>
      <c r="OUF30" s="37"/>
      <c r="OUG30" s="37"/>
      <c r="OUH30" s="37"/>
      <c r="OUI30" s="37"/>
      <c r="OUJ30" s="37"/>
      <c r="OUK30" s="37"/>
      <c r="OUL30" s="37"/>
      <c r="OUM30" s="37"/>
      <c r="OUN30" s="37"/>
      <c r="OUO30" s="37"/>
      <c r="OUP30" s="37"/>
      <c r="OUQ30" s="37"/>
      <c r="OUR30" s="37"/>
      <c r="OUS30" s="37"/>
      <c r="OUT30" s="37"/>
      <c r="OUU30" s="37"/>
      <c r="OUV30" s="37"/>
      <c r="OUW30" s="37"/>
      <c r="OUX30" s="37"/>
      <c r="OUY30" s="37"/>
      <c r="OUZ30" s="37"/>
      <c r="OVA30" s="37"/>
      <c r="OVB30" s="37"/>
      <c r="OVC30" s="37"/>
      <c r="OVD30" s="37"/>
      <c r="OVE30" s="37"/>
      <c r="OVF30" s="37"/>
      <c r="OVG30" s="37"/>
      <c r="OVH30" s="37"/>
      <c r="OVI30" s="37"/>
      <c r="OVJ30" s="37"/>
      <c r="OVK30" s="37"/>
      <c r="OVL30" s="37"/>
      <c r="OVM30" s="37"/>
      <c r="OVN30" s="37"/>
      <c r="OVO30" s="37"/>
      <c r="OVP30" s="37"/>
      <c r="OVQ30" s="37"/>
      <c r="OVR30" s="37"/>
      <c r="OVS30" s="37"/>
      <c r="OVT30" s="37"/>
      <c r="OVU30" s="37"/>
      <c r="OVV30" s="37"/>
      <c r="OVW30" s="37"/>
      <c r="OVX30" s="37"/>
      <c r="OVY30" s="37"/>
      <c r="OVZ30" s="37"/>
      <c r="OWA30" s="37"/>
      <c r="OWB30" s="37"/>
      <c r="OWC30" s="37"/>
      <c r="OWD30" s="37"/>
      <c r="OWE30" s="37"/>
      <c r="OWF30" s="37"/>
      <c r="OWG30" s="37"/>
      <c r="OWH30" s="37"/>
      <c r="OWI30" s="37"/>
      <c r="OWJ30" s="37"/>
      <c r="OWK30" s="37"/>
      <c r="OWL30" s="37"/>
      <c r="OWM30" s="37"/>
      <c r="OWN30" s="37"/>
      <c r="OWO30" s="37"/>
      <c r="OWP30" s="37"/>
      <c r="OWQ30" s="37"/>
      <c r="OWR30" s="37"/>
      <c r="OWS30" s="37"/>
      <c r="OWT30" s="37"/>
      <c r="OWU30" s="37"/>
      <c r="OWV30" s="37"/>
      <c r="OWW30" s="37"/>
      <c r="OWX30" s="37"/>
      <c r="OWY30" s="37"/>
      <c r="OWZ30" s="37"/>
      <c r="OXA30" s="37"/>
      <c r="OXB30" s="37"/>
      <c r="OXC30" s="37"/>
      <c r="OXD30" s="37"/>
      <c r="OXE30" s="37"/>
      <c r="OXF30" s="37"/>
      <c r="OXG30" s="37"/>
      <c r="OXH30" s="37"/>
      <c r="OXI30" s="37"/>
      <c r="OXJ30" s="37"/>
      <c r="OXK30" s="37"/>
      <c r="OXL30" s="37"/>
      <c r="OXM30" s="37"/>
      <c r="OXN30" s="37"/>
      <c r="OXO30" s="37"/>
      <c r="OXP30" s="37"/>
      <c r="OXQ30" s="37"/>
      <c r="OXR30" s="37"/>
      <c r="OXS30" s="37"/>
      <c r="OXT30" s="37"/>
      <c r="OXU30" s="37"/>
      <c r="OXV30" s="37"/>
      <c r="OXW30" s="37"/>
      <c r="OXX30" s="37"/>
      <c r="OXY30" s="37"/>
      <c r="OXZ30" s="37"/>
      <c r="OYA30" s="37"/>
      <c r="OYB30" s="37"/>
      <c r="OYC30" s="37"/>
      <c r="OYD30" s="37"/>
      <c r="OYE30" s="37"/>
      <c r="OYF30" s="37"/>
      <c r="OYG30" s="37"/>
      <c r="OYH30" s="37"/>
      <c r="OYI30" s="37"/>
      <c r="OYJ30" s="37"/>
      <c r="OYK30" s="37"/>
      <c r="OYL30" s="37"/>
      <c r="OYM30" s="37"/>
      <c r="OYN30" s="37"/>
      <c r="OYO30" s="37"/>
      <c r="OYP30" s="37"/>
      <c r="OYQ30" s="37"/>
      <c r="OYR30" s="37"/>
      <c r="OYS30" s="37"/>
      <c r="OYT30" s="37"/>
      <c r="OYU30" s="37"/>
      <c r="OYV30" s="37"/>
      <c r="OYW30" s="37"/>
      <c r="OYX30" s="37"/>
      <c r="OYY30" s="37"/>
      <c r="OYZ30" s="37"/>
      <c r="OZA30" s="37"/>
      <c r="OZB30" s="37"/>
      <c r="OZC30" s="37"/>
      <c r="OZD30" s="37"/>
      <c r="OZE30" s="37"/>
      <c r="OZF30" s="37"/>
      <c r="OZG30" s="37"/>
      <c r="OZH30" s="37"/>
      <c r="OZI30" s="37"/>
      <c r="OZJ30" s="37"/>
      <c r="OZK30" s="37"/>
      <c r="OZL30" s="37"/>
      <c r="OZM30" s="37"/>
      <c r="OZN30" s="37"/>
      <c r="OZO30" s="37"/>
      <c r="OZP30" s="37"/>
      <c r="OZQ30" s="37"/>
      <c r="OZR30" s="37"/>
      <c r="OZS30" s="37"/>
      <c r="OZT30" s="37"/>
      <c r="OZU30" s="37"/>
      <c r="OZV30" s="37"/>
      <c r="OZW30" s="37"/>
      <c r="OZX30" s="37"/>
      <c r="OZY30" s="37"/>
      <c r="OZZ30" s="37"/>
      <c r="PAA30" s="37"/>
      <c r="PAB30" s="37"/>
      <c r="PAC30" s="37"/>
      <c r="PAD30" s="37"/>
      <c r="PAE30" s="37"/>
      <c r="PAF30" s="37"/>
      <c r="PAG30" s="37"/>
      <c r="PAH30" s="37"/>
      <c r="PAI30" s="37"/>
      <c r="PAJ30" s="37"/>
      <c r="PAK30" s="37"/>
      <c r="PAL30" s="37"/>
      <c r="PAM30" s="37"/>
      <c r="PAN30" s="37"/>
      <c r="PAO30" s="37"/>
      <c r="PAP30" s="37"/>
      <c r="PAQ30" s="37"/>
      <c r="PAR30" s="37"/>
      <c r="PAS30" s="37"/>
      <c r="PAT30" s="37"/>
      <c r="PAU30" s="37"/>
      <c r="PAV30" s="37"/>
      <c r="PAW30" s="37"/>
      <c r="PAX30" s="37"/>
      <c r="PAY30" s="37"/>
      <c r="PAZ30" s="37"/>
      <c r="PBA30" s="37"/>
      <c r="PBB30" s="37"/>
      <c r="PBC30" s="37"/>
      <c r="PBD30" s="37"/>
      <c r="PBE30" s="37"/>
      <c r="PBF30" s="37"/>
      <c r="PBG30" s="37"/>
      <c r="PBH30" s="37"/>
      <c r="PBI30" s="37"/>
      <c r="PBJ30" s="37"/>
      <c r="PBK30" s="37"/>
      <c r="PBL30" s="37"/>
      <c r="PBM30" s="37"/>
      <c r="PBN30" s="37"/>
      <c r="PBO30" s="37"/>
      <c r="PBP30" s="37"/>
      <c r="PBQ30" s="37"/>
      <c r="PBR30" s="37"/>
      <c r="PBS30" s="37"/>
      <c r="PBT30" s="37"/>
      <c r="PBU30" s="37"/>
      <c r="PBV30" s="37"/>
      <c r="PBW30" s="37"/>
      <c r="PBX30" s="37"/>
      <c r="PBY30" s="37"/>
      <c r="PBZ30" s="37"/>
      <c r="PCA30" s="37"/>
      <c r="PCB30" s="37"/>
      <c r="PCC30" s="37"/>
      <c r="PCD30" s="37"/>
      <c r="PCE30" s="37"/>
      <c r="PCF30" s="37"/>
      <c r="PCG30" s="37"/>
      <c r="PCH30" s="37"/>
      <c r="PCI30" s="37"/>
      <c r="PCJ30" s="37"/>
      <c r="PCK30" s="37"/>
      <c r="PCL30" s="37"/>
      <c r="PCM30" s="37"/>
      <c r="PCN30" s="37"/>
      <c r="PCO30" s="37"/>
      <c r="PCP30" s="37"/>
      <c r="PCQ30" s="37"/>
      <c r="PCR30" s="37"/>
      <c r="PCS30" s="37"/>
      <c r="PCT30" s="37"/>
      <c r="PCU30" s="37"/>
      <c r="PCV30" s="37"/>
      <c r="PCW30" s="37"/>
      <c r="PCX30" s="37"/>
      <c r="PCY30" s="37"/>
      <c r="PCZ30" s="37"/>
      <c r="PDA30" s="37"/>
      <c r="PDB30" s="37"/>
      <c r="PDC30" s="37"/>
      <c r="PDD30" s="37"/>
      <c r="PDE30" s="37"/>
      <c r="PDF30" s="37"/>
      <c r="PDG30" s="37"/>
      <c r="PDH30" s="37"/>
      <c r="PDI30" s="37"/>
      <c r="PDJ30" s="37"/>
      <c r="PDK30" s="37"/>
      <c r="PDL30" s="37"/>
      <c r="PDM30" s="37"/>
      <c r="PDN30" s="37"/>
      <c r="PDO30" s="37"/>
      <c r="PDP30" s="37"/>
      <c r="PDQ30" s="37"/>
      <c r="PDR30" s="37"/>
      <c r="PDS30" s="37"/>
      <c r="PDT30" s="37"/>
      <c r="PDU30" s="37"/>
      <c r="PDV30" s="37"/>
      <c r="PDW30" s="37"/>
      <c r="PDX30" s="37"/>
      <c r="PDY30" s="37"/>
      <c r="PDZ30" s="37"/>
      <c r="PEA30" s="37"/>
      <c r="PEB30" s="37"/>
      <c r="PEC30" s="37"/>
      <c r="PED30" s="37"/>
      <c r="PEE30" s="37"/>
      <c r="PEF30" s="37"/>
      <c r="PEG30" s="37"/>
      <c r="PEH30" s="37"/>
      <c r="PEI30" s="37"/>
      <c r="PEJ30" s="37"/>
      <c r="PEK30" s="37"/>
      <c r="PEL30" s="37"/>
      <c r="PEM30" s="37"/>
      <c r="PEN30" s="37"/>
      <c r="PEO30" s="37"/>
      <c r="PEP30" s="37"/>
      <c r="PEQ30" s="37"/>
      <c r="PER30" s="37"/>
      <c r="PES30" s="37"/>
      <c r="PET30" s="37"/>
      <c r="PEU30" s="37"/>
      <c r="PEV30" s="37"/>
      <c r="PEW30" s="37"/>
      <c r="PEX30" s="37"/>
      <c r="PEY30" s="37"/>
      <c r="PEZ30" s="37"/>
      <c r="PFA30" s="37"/>
      <c r="PFB30" s="37"/>
      <c r="PFC30" s="37"/>
      <c r="PFD30" s="37"/>
      <c r="PFE30" s="37"/>
      <c r="PFF30" s="37"/>
      <c r="PFG30" s="37"/>
      <c r="PFH30" s="37"/>
      <c r="PFI30" s="37"/>
      <c r="PFJ30" s="37"/>
      <c r="PFK30" s="37"/>
      <c r="PFL30" s="37"/>
      <c r="PFM30" s="37"/>
      <c r="PFN30" s="37"/>
      <c r="PFO30" s="37"/>
      <c r="PFP30" s="37"/>
      <c r="PFQ30" s="37"/>
      <c r="PFR30" s="37"/>
      <c r="PFS30" s="37"/>
      <c r="PFT30" s="37"/>
      <c r="PFU30" s="37"/>
      <c r="PFV30" s="37"/>
      <c r="PFW30" s="37"/>
      <c r="PFX30" s="37"/>
      <c r="PFY30" s="37"/>
      <c r="PFZ30" s="37"/>
      <c r="PGA30" s="37"/>
      <c r="PGB30" s="37"/>
      <c r="PGC30" s="37"/>
      <c r="PGD30" s="37"/>
      <c r="PGE30" s="37"/>
      <c r="PGF30" s="37"/>
      <c r="PGG30" s="37"/>
      <c r="PGH30" s="37"/>
      <c r="PGI30" s="37"/>
      <c r="PGJ30" s="37"/>
      <c r="PGK30" s="37"/>
      <c r="PGL30" s="37"/>
      <c r="PGM30" s="37"/>
      <c r="PGN30" s="37"/>
      <c r="PGO30" s="37"/>
      <c r="PGP30" s="37"/>
      <c r="PGQ30" s="37"/>
      <c r="PGR30" s="37"/>
      <c r="PGS30" s="37"/>
      <c r="PGT30" s="37"/>
      <c r="PGU30" s="37"/>
      <c r="PGV30" s="37"/>
      <c r="PGW30" s="37"/>
      <c r="PGX30" s="37"/>
      <c r="PGY30" s="37"/>
      <c r="PGZ30" s="37"/>
      <c r="PHA30" s="37"/>
      <c r="PHB30" s="37"/>
      <c r="PHC30" s="37"/>
      <c r="PHD30" s="37"/>
      <c r="PHE30" s="37"/>
      <c r="PHF30" s="37"/>
      <c r="PHG30" s="37"/>
      <c r="PHH30" s="37"/>
      <c r="PHI30" s="37"/>
      <c r="PHJ30" s="37"/>
      <c r="PHK30" s="37"/>
      <c r="PHL30" s="37"/>
      <c r="PHM30" s="37"/>
      <c r="PHN30" s="37"/>
      <c r="PHO30" s="37"/>
      <c r="PHP30" s="37"/>
      <c r="PHQ30" s="37"/>
      <c r="PHR30" s="37"/>
      <c r="PHS30" s="37"/>
      <c r="PHT30" s="37"/>
      <c r="PHU30" s="37"/>
      <c r="PHV30" s="37"/>
      <c r="PHW30" s="37"/>
      <c r="PHX30" s="37"/>
      <c r="PHY30" s="37"/>
      <c r="PHZ30" s="37"/>
      <c r="PIA30" s="37"/>
      <c r="PIB30" s="37"/>
      <c r="PIC30" s="37"/>
      <c r="PID30" s="37"/>
      <c r="PIE30" s="37"/>
      <c r="PIF30" s="37"/>
      <c r="PIG30" s="37"/>
      <c r="PIH30" s="37"/>
      <c r="PII30" s="37"/>
      <c r="PIJ30" s="37"/>
      <c r="PIK30" s="37"/>
      <c r="PIL30" s="37"/>
      <c r="PIM30" s="37"/>
      <c r="PIN30" s="37"/>
      <c r="PIO30" s="37"/>
      <c r="PIP30" s="37"/>
      <c r="PIQ30" s="37"/>
      <c r="PIR30" s="37"/>
      <c r="PIS30" s="37"/>
      <c r="PIT30" s="37"/>
      <c r="PIU30" s="37"/>
      <c r="PIV30" s="37"/>
      <c r="PIW30" s="37"/>
      <c r="PIX30" s="37"/>
      <c r="PIY30" s="37"/>
      <c r="PIZ30" s="37"/>
      <c r="PJA30" s="37"/>
      <c r="PJB30" s="37"/>
      <c r="PJC30" s="37"/>
      <c r="PJD30" s="37"/>
      <c r="PJE30" s="37"/>
      <c r="PJF30" s="37"/>
      <c r="PJG30" s="37"/>
      <c r="PJH30" s="37"/>
      <c r="PJI30" s="37"/>
      <c r="PJJ30" s="37"/>
      <c r="PJK30" s="37"/>
      <c r="PJL30" s="37"/>
      <c r="PJM30" s="37"/>
      <c r="PJN30" s="37"/>
      <c r="PJO30" s="37"/>
      <c r="PJP30" s="37"/>
      <c r="PJQ30" s="37"/>
      <c r="PJR30" s="37"/>
      <c r="PJS30" s="37"/>
      <c r="PJT30" s="37"/>
      <c r="PJU30" s="37"/>
      <c r="PJV30" s="37"/>
      <c r="PJW30" s="37"/>
      <c r="PJX30" s="37"/>
      <c r="PJY30" s="37"/>
      <c r="PJZ30" s="37"/>
      <c r="PKA30" s="37"/>
      <c r="PKB30" s="37"/>
      <c r="PKC30" s="37"/>
      <c r="PKD30" s="37"/>
      <c r="PKE30" s="37"/>
      <c r="PKF30" s="37"/>
      <c r="PKG30" s="37"/>
      <c r="PKH30" s="37"/>
      <c r="PKI30" s="37"/>
      <c r="PKJ30" s="37"/>
      <c r="PKK30" s="37"/>
      <c r="PKL30" s="37"/>
      <c r="PKM30" s="37"/>
      <c r="PKN30" s="37"/>
      <c r="PKO30" s="37"/>
      <c r="PKP30" s="37"/>
      <c r="PKQ30" s="37"/>
      <c r="PKR30" s="37"/>
      <c r="PKS30" s="37"/>
      <c r="PKT30" s="37"/>
      <c r="PKU30" s="37"/>
      <c r="PKV30" s="37"/>
      <c r="PKW30" s="37"/>
      <c r="PKX30" s="37"/>
      <c r="PKY30" s="37"/>
      <c r="PKZ30" s="37"/>
      <c r="PLA30" s="37"/>
      <c r="PLB30" s="37"/>
      <c r="PLC30" s="37"/>
      <c r="PLD30" s="37"/>
      <c r="PLE30" s="37"/>
      <c r="PLF30" s="37"/>
      <c r="PLG30" s="37"/>
      <c r="PLH30" s="37"/>
      <c r="PLI30" s="37"/>
      <c r="PLJ30" s="37"/>
      <c r="PLK30" s="37"/>
      <c r="PLL30" s="37"/>
      <c r="PLM30" s="37"/>
      <c r="PLN30" s="37"/>
      <c r="PLO30" s="37"/>
      <c r="PLP30" s="37"/>
      <c r="PLQ30" s="37"/>
      <c r="PLR30" s="37"/>
      <c r="PLS30" s="37"/>
      <c r="PLT30" s="37"/>
      <c r="PLU30" s="37"/>
      <c r="PLV30" s="37"/>
      <c r="PLW30" s="37"/>
      <c r="PLX30" s="37"/>
      <c r="PLY30" s="37"/>
      <c r="PLZ30" s="37"/>
      <c r="PMA30" s="37"/>
      <c r="PMB30" s="37"/>
      <c r="PMC30" s="37"/>
      <c r="PMD30" s="37"/>
      <c r="PME30" s="37"/>
      <c r="PMF30" s="37"/>
      <c r="PMG30" s="37"/>
      <c r="PMH30" s="37"/>
      <c r="PMI30" s="37"/>
      <c r="PMJ30" s="37"/>
      <c r="PMK30" s="37"/>
      <c r="PML30" s="37"/>
      <c r="PMM30" s="37"/>
      <c r="PMN30" s="37"/>
      <c r="PMO30" s="37"/>
      <c r="PMP30" s="37"/>
      <c r="PMQ30" s="37"/>
      <c r="PMR30" s="37"/>
      <c r="PMS30" s="37"/>
      <c r="PMT30" s="37"/>
      <c r="PMU30" s="37"/>
      <c r="PMV30" s="37"/>
      <c r="PMW30" s="37"/>
      <c r="PMX30" s="37"/>
      <c r="PMY30" s="37"/>
      <c r="PMZ30" s="37"/>
      <c r="PNA30" s="37"/>
      <c r="PNB30" s="37"/>
      <c r="PNC30" s="37"/>
      <c r="PND30" s="37"/>
      <c r="PNE30" s="37"/>
      <c r="PNF30" s="37"/>
      <c r="PNG30" s="37"/>
      <c r="PNH30" s="37"/>
      <c r="PNI30" s="37"/>
      <c r="PNJ30" s="37"/>
      <c r="PNK30" s="37"/>
      <c r="PNL30" s="37"/>
      <c r="PNM30" s="37"/>
      <c r="PNN30" s="37"/>
      <c r="PNO30" s="37"/>
      <c r="PNP30" s="37"/>
      <c r="PNQ30" s="37"/>
      <c r="PNR30" s="37"/>
      <c r="PNS30" s="37"/>
      <c r="PNT30" s="37"/>
      <c r="PNU30" s="37"/>
      <c r="PNV30" s="37"/>
      <c r="PNW30" s="37"/>
      <c r="PNX30" s="37"/>
      <c r="PNY30" s="37"/>
      <c r="PNZ30" s="37"/>
      <c r="POA30" s="37"/>
      <c r="POB30" s="37"/>
      <c r="POC30" s="37"/>
      <c r="POD30" s="37"/>
      <c r="POE30" s="37"/>
      <c r="POF30" s="37"/>
      <c r="POG30" s="37"/>
      <c r="POH30" s="37"/>
      <c r="POI30" s="37"/>
      <c r="POJ30" s="37"/>
      <c r="POK30" s="37"/>
      <c r="POL30" s="37"/>
      <c r="POM30" s="37"/>
      <c r="PON30" s="37"/>
      <c r="POO30" s="37"/>
      <c r="POP30" s="37"/>
      <c r="POQ30" s="37"/>
      <c r="POR30" s="37"/>
      <c r="POS30" s="37"/>
      <c r="POT30" s="37"/>
      <c r="POU30" s="37"/>
      <c r="POV30" s="37"/>
      <c r="POW30" s="37"/>
      <c r="POX30" s="37"/>
      <c r="POY30" s="37"/>
      <c r="POZ30" s="37"/>
      <c r="PPA30" s="37"/>
      <c r="PPB30" s="37"/>
      <c r="PPC30" s="37"/>
      <c r="PPD30" s="37"/>
      <c r="PPE30" s="37"/>
      <c r="PPF30" s="37"/>
      <c r="PPG30" s="37"/>
      <c r="PPH30" s="37"/>
      <c r="PPI30" s="37"/>
      <c r="PPJ30" s="37"/>
      <c r="PPK30" s="37"/>
      <c r="PPL30" s="37"/>
      <c r="PPM30" s="37"/>
      <c r="PPN30" s="37"/>
      <c r="PPO30" s="37"/>
      <c r="PPP30" s="37"/>
      <c r="PPQ30" s="37"/>
      <c r="PPR30" s="37"/>
      <c r="PPS30" s="37"/>
      <c r="PPT30" s="37"/>
      <c r="PPU30" s="37"/>
      <c r="PPV30" s="37"/>
      <c r="PPW30" s="37"/>
      <c r="PPX30" s="37"/>
      <c r="PPY30" s="37"/>
      <c r="PPZ30" s="37"/>
      <c r="PQA30" s="37"/>
      <c r="PQB30" s="37"/>
      <c r="PQC30" s="37"/>
      <c r="PQD30" s="37"/>
      <c r="PQE30" s="37"/>
      <c r="PQF30" s="37"/>
      <c r="PQG30" s="37"/>
      <c r="PQH30" s="37"/>
      <c r="PQI30" s="37"/>
      <c r="PQJ30" s="37"/>
      <c r="PQK30" s="37"/>
      <c r="PQL30" s="37"/>
      <c r="PQM30" s="37"/>
      <c r="PQN30" s="37"/>
      <c r="PQO30" s="37"/>
      <c r="PQP30" s="37"/>
      <c r="PQQ30" s="37"/>
      <c r="PQR30" s="37"/>
      <c r="PQS30" s="37"/>
      <c r="PQT30" s="37"/>
      <c r="PQU30" s="37"/>
      <c r="PQV30" s="37"/>
      <c r="PQW30" s="37"/>
      <c r="PQX30" s="37"/>
      <c r="PQY30" s="37"/>
      <c r="PQZ30" s="37"/>
      <c r="PRA30" s="37"/>
      <c r="PRB30" s="37"/>
      <c r="PRC30" s="37"/>
      <c r="PRD30" s="37"/>
      <c r="PRE30" s="37"/>
      <c r="PRF30" s="37"/>
      <c r="PRG30" s="37"/>
      <c r="PRH30" s="37"/>
      <c r="PRI30" s="37"/>
      <c r="PRJ30" s="37"/>
      <c r="PRK30" s="37"/>
      <c r="PRL30" s="37"/>
      <c r="PRM30" s="37"/>
      <c r="PRN30" s="37"/>
      <c r="PRO30" s="37"/>
      <c r="PRP30" s="37"/>
      <c r="PRQ30" s="37"/>
      <c r="PRR30" s="37"/>
      <c r="PRS30" s="37"/>
      <c r="PRT30" s="37"/>
      <c r="PRU30" s="37"/>
      <c r="PRV30" s="37"/>
      <c r="PRW30" s="37"/>
      <c r="PRX30" s="37"/>
      <c r="PRY30" s="37"/>
      <c r="PRZ30" s="37"/>
      <c r="PSA30" s="37"/>
      <c r="PSB30" s="37"/>
      <c r="PSC30" s="37"/>
      <c r="PSD30" s="37"/>
      <c r="PSE30" s="37"/>
      <c r="PSF30" s="37"/>
      <c r="PSG30" s="37"/>
      <c r="PSH30" s="37"/>
      <c r="PSI30" s="37"/>
      <c r="PSJ30" s="37"/>
      <c r="PSK30" s="37"/>
      <c r="PSL30" s="37"/>
      <c r="PSM30" s="37"/>
      <c r="PSN30" s="37"/>
      <c r="PSO30" s="37"/>
      <c r="PSP30" s="37"/>
      <c r="PSQ30" s="37"/>
      <c r="PSR30" s="37"/>
      <c r="PSS30" s="37"/>
      <c r="PST30" s="37"/>
      <c r="PSU30" s="37"/>
      <c r="PSV30" s="37"/>
      <c r="PSW30" s="37"/>
      <c r="PSX30" s="37"/>
      <c r="PSY30" s="37"/>
      <c r="PSZ30" s="37"/>
      <c r="PTA30" s="37"/>
      <c r="PTB30" s="37"/>
      <c r="PTC30" s="37"/>
      <c r="PTD30" s="37"/>
      <c r="PTE30" s="37"/>
      <c r="PTF30" s="37"/>
      <c r="PTG30" s="37"/>
      <c r="PTH30" s="37"/>
      <c r="PTI30" s="37"/>
      <c r="PTJ30" s="37"/>
      <c r="PTK30" s="37"/>
      <c r="PTL30" s="37"/>
      <c r="PTM30" s="37"/>
      <c r="PTN30" s="37"/>
      <c r="PTO30" s="37"/>
      <c r="PTP30" s="37"/>
      <c r="PTQ30" s="37"/>
      <c r="PTR30" s="37"/>
      <c r="PTS30" s="37"/>
      <c r="PTT30" s="37"/>
      <c r="PTU30" s="37"/>
      <c r="PTV30" s="37"/>
      <c r="PTW30" s="37"/>
      <c r="PTX30" s="37"/>
      <c r="PTY30" s="37"/>
      <c r="PTZ30" s="37"/>
      <c r="PUA30" s="37"/>
      <c r="PUB30" s="37"/>
      <c r="PUC30" s="37"/>
      <c r="PUD30" s="37"/>
      <c r="PUE30" s="37"/>
      <c r="PUF30" s="37"/>
      <c r="PUG30" s="37"/>
      <c r="PUH30" s="37"/>
      <c r="PUI30" s="37"/>
      <c r="PUJ30" s="37"/>
      <c r="PUK30" s="37"/>
      <c r="PUL30" s="37"/>
      <c r="PUM30" s="37"/>
      <c r="PUN30" s="37"/>
      <c r="PUO30" s="37"/>
      <c r="PUP30" s="37"/>
      <c r="PUQ30" s="37"/>
      <c r="PUR30" s="37"/>
      <c r="PUS30" s="37"/>
      <c r="PUT30" s="37"/>
      <c r="PUU30" s="37"/>
      <c r="PUV30" s="37"/>
      <c r="PUW30" s="37"/>
      <c r="PUX30" s="37"/>
      <c r="PUY30" s="37"/>
      <c r="PUZ30" s="37"/>
      <c r="PVA30" s="37"/>
      <c r="PVB30" s="37"/>
      <c r="PVC30" s="37"/>
      <c r="PVD30" s="37"/>
      <c r="PVE30" s="37"/>
      <c r="PVF30" s="37"/>
      <c r="PVG30" s="37"/>
      <c r="PVH30" s="37"/>
      <c r="PVI30" s="37"/>
      <c r="PVJ30" s="37"/>
      <c r="PVK30" s="37"/>
      <c r="PVL30" s="37"/>
      <c r="PVM30" s="37"/>
      <c r="PVN30" s="37"/>
      <c r="PVO30" s="37"/>
      <c r="PVP30" s="37"/>
      <c r="PVQ30" s="37"/>
      <c r="PVR30" s="37"/>
      <c r="PVS30" s="37"/>
      <c r="PVT30" s="37"/>
      <c r="PVU30" s="37"/>
      <c r="PVV30" s="37"/>
      <c r="PVW30" s="37"/>
      <c r="PVX30" s="37"/>
      <c r="PVY30" s="37"/>
      <c r="PVZ30" s="37"/>
      <c r="PWA30" s="37"/>
      <c r="PWB30" s="37"/>
      <c r="PWC30" s="37"/>
      <c r="PWD30" s="37"/>
      <c r="PWE30" s="37"/>
      <c r="PWF30" s="37"/>
      <c r="PWG30" s="37"/>
      <c r="PWH30" s="37"/>
      <c r="PWI30" s="37"/>
      <c r="PWJ30" s="37"/>
      <c r="PWK30" s="37"/>
      <c r="PWL30" s="37"/>
      <c r="PWM30" s="37"/>
      <c r="PWN30" s="37"/>
      <c r="PWO30" s="37"/>
      <c r="PWP30" s="37"/>
      <c r="PWQ30" s="37"/>
      <c r="PWR30" s="37"/>
      <c r="PWS30" s="37"/>
      <c r="PWT30" s="37"/>
      <c r="PWU30" s="37"/>
      <c r="PWV30" s="37"/>
      <c r="PWW30" s="37"/>
      <c r="PWX30" s="37"/>
      <c r="PWY30" s="37"/>
      <c r="PWZ30" s="37"/>
      <c r="PXA30" s="37"/>
      <c r="PXB30" s="37"/>
      <c r="PXC30" s="37"/>
      <c r="PXD30" s="37"/>
      <c r="PXE30" s="37"/>
      <c r="PXF30" s="37"/>
      <c r="PXG30" s="37"/>
      <c r="PXH30" s="37"/>
      <c r="PXI30" s="37"/>
      <c r="PXJ30" s="37"/>
      <c r="PXK30" s="37"/>
      <c r="PXL30" s="37"/>
      <c r="PXM30" s="37"/>
      <c r="PXN30" s="37"/>
      <c r="PXO30" s="37"/>
      <c r="PXP30" s="37"/>
      <c r="PXQ30" s="37"/>
      <c r="PXR30" s="37"/>
      <c r="PXS30" s="37"/>
      <c r="PXT30" s="37"/>
      <c r="PXU30" s="37"/>
      <c r="PXV30" s="37"/>
      <c r="PXW30" s="37"/>
      <c r="PXX30" s="37"/>
      <c r="PXY30" s="37"/>
      <c r="PXZ30" s="37"/>
      <c r="PYA30" s="37"/>
      <c r="PYB30" s="37"/>
      <c r="PYC30" s="37"/>
      <c r="PYD30" s="37"/>
      <c r="PYE30" s="37"/>
      <c r="PYF30" s="37"/>
      <c r="PYG30" s="37"/>
      <c r="PYH30" s="37"/>
      <c r="PYI30" s="37"/>
      <c r="PYJ30" s="37"/>
      <c r="PYK30" s="37"/>
      <c r="PYL30" s="37"/>
      <c r="PYM30" s="37"/>
      <c r="PYN30" s="37"/>
      <c r="PYO30" s="37"/>
      <c r="PYP30" s="37"/>
      <c r="PYQ30" s="37"/>
      <c r="PYR30" s="37"/>
      <c r="PYS30" s="37"/>
      <c r="PYT30" s="37"/>
      <c r="PYU30" s="37"/>
      <c r="PYV30" s="37"/>
      <c r="PYW30" s="37"/>
      <c r="PYX30" s="37"/>
      <c r="PYY30" s="37"/>
      <c r="PYZ30" s="37"/>
      <c r="PZA30" s="37"/>
      <c r="PZB30" s="37"/>
      <c r="PZC30" s="37"/>
      <c r="PZD30" s="37"/>
      <c r="PZE30" s="37"/>
      <c r="PZF30" s="37"/>
      <c r="PZG30" s="37"/>
      <c r="PZH30" s="37"/>
      <c r="PZI30" s="37"/>
      <c r="PZJ30" s="37"/>
      <c r="PZK30" s="37"/>
      <c r="PZL30" s="37"/>
      <c r="PZM30" s="37"/>
      <c r="PZN30" s="37"/>
      <c r="PZO30" s="37"/>
      <c r="PZP30" s="37"/>
      <c r="PZQ30" s="37"/>
      <c r="PZR30" s="37"/>
      <c r="PZS30" s="37"/>
      <c r="PZT30" s="37"/>
      <c r="PZU30" s="37"/>
      <c r="PZV30" s="37"/>
      <c r="PZW30" s="37"/>
      <c r="PZX30" s="37"/>
      <c r="PZY30" s="37"/>
      <c r="PZZ30" s="37"/>
      <c r="QAA30" s="37"/>
      <c r="QAB30" s="37"/>
      <c r="QAC30" s="37"/>
      <c r="QAD30" s="37"/>
      <c r="QAE30" s="37"/>
      <c r="QAF30" s="37"/>
      <c r="QAG30" s="37"/>
      <c r="QAH30" s="37"/>
      <c r="QAI30" s="37"/>
      <c r="QAJ30" s="37"/>
      <c r="QAK30" s="37"/>
      <c r="QAL30" s="37"/>
      <c r="QAM30" s="37"/>
      <c r="QAN30" s="37"/>
      <c r="QAO30" s="37"/>
      <c r="QAP30" s="37"/>
      <c r="QAQ30" s="37"/>
      <c r="QAR30" s="37"/>
      <c r="QAS30" s="37"/>
      <c r="QAT30" s="37"/>
      <c r="QAU30" s="37"/>
      <c r="QAV30" s="37"/>
      <c r="QAW30" s="37"/>
      <c r="QAX30" s="37"/>
      <c r="QAY30" s="37"/>
      <c r="QAZ30" s="37"/>
      <c r="QBA30" s="37"/>
      <c r="QBB30" s="37"/>
      <c r="QBC30" s="37"/>
      <c r="QBD30" s="37"/>
      <c r="QBE30" s="37"/>
      <c r="QBF30" s="37"/>
      <c r="QBG30" s="37"/>
      <c r="QBH30" s="37"/>
      <c r="QBI30" s="37"/>
      <c r="QBJ30" s="37"/>
      <c r="QBK30" s="37"/>
      <c r="QBL30" s="37"/>
      <c r="QBM30" s="37"/>
      <c r="QBN30" s="37"/>
      <c r="QBO30" s="37"/>
      <c r="QBP30" s="37"/>
      <c r="QBQ30" s="37"/>
      <c r="QBR30" s="37"/>
      <c r="QBS30" s="37"/>
      <c r="QBT30" s="37"/>
      <c r="QBU30" s="37"/>
      <c r="QBV30" s="37"/>
      <c r="QBW30" s="37"/>
      <c r="QBX30" s="37"/>
      <c r="QBY30" s="37"/>
      <c r="QBZ30" s="37"/>
      <c r="QCA30" s="37"/>
      <c r="QCB30" s="37"/>
      <c r="QCC30" s="37"/>
      <c r="QCD30" s="37"/>
      <c r="QCE30" s="37"/>
      <c r="QCF30" s="37"/>
      <c r="QCG30" s="37"/>
      <c r="QCH30" s="37"/>
      <c r="QCI30" s="37"/>
      <c r="QCJ30" s="37"/>
      <c r="QCK30" s="37"/>
      <c r="QCL30" s="37"/>
      <c r="QCM30" s="37"/>
      <c r="QCN30" s="37"/>
      <c r="QCO30" s="37"/>
      <c r="QCP30" s="37"/>
      <c r="QCQ30" s="37"/>
      <c r="QCR30" s="37"/>
      <c r="QCS30" s="37"/>
      <c r="QCT30" s="37"/>
      <c r="QCU30" s="37"/>
      <c r="QCV30" s="37"/>
      <c r="QCW30" s="37"/>
      <c r="QCX30" s="37"/>
      <c r="QCY30" s="37"/>
      <c r="QCZ30" s="37"/>
      <c r="QDA30" s="37"/>
      <c r="QDB30" s="37"/>
      <c r="QDC30" s="37"/>
      <c r="QDD30" s="37"/>
      <c r="QDE30" s="37"/>
      <c r="QDF30" s="37"/>
      <c r="QDG30" s="37"/>
      <c r="QDH30" s="37"/>
      <c r="QDI30" s="37"/>
      <c r="QDJ30" s="37"/>
      <c r="QDK30" s="37"/>
      <c r="QDL30" s="37"/>
      <c r="QDM30" s="37"/>
      <c r="QDN30" s="37"/>
      <c r="QDO30" s="37"/>
      <c r="QDP30" s="37"/>
      <c r="QDQ30" s="37"/>
      <c r="QDR30" s="37"/>
      <c r="QDS30" s="37"/>
      <c r="QDT30" s="37"/>
      <c r="QDU30" s="37"/>
      <c r="QDV30" s="37"/>
      <c r="QDW30" s="37"/>
      <c r="QDX30" s="37"/>
      <c r="QDY30" s="37"/>
      <c r="QDZ30" s="37"/>
      <c r="QEA30" s="37"/>
      <c r="QEB30" s="37"/>
      <c r="QEC30" s="37"/>
      <c r="QED30" s="37"/>
      <c r="QEE30" s="37"/>
      <c r="QEF30" s="37"/>
      <c r="QEG30" s="37"/>
      <c r="QEH30" s="37"/>
      <c r="QEI30" s="37"/>
      <c r="QEJ30" s="37"/>
      <c r="QEK30" s="37"/>
      <c r="QEL30" s="37"/>
      <c r="QEM30" s="37"/>
      <c r="QEN30" s="37"/>
      <c r="QEO30" s="37"/>
      <c r="QEP30" s="37"/>
      <c r="QEQ30" s="37"/>
      <c r="QER30" s="37"/>
      <c r="QES30" s="37"/>
      <c r="QET30" s="37"/>
      <c r="QEU30" s="37"/>
      <c r="QEV30" s="37"/>
      <c r="QEW30" s="37"/>
      <c r="QEX30" s="37"/>
      <c r="QEY30" s="37"/>
      <c r="QEZ30" s="37"/>
      <c r="QFA30" s="37"/>
      <c r="QFB30" s="37"/>
      <c r="QFC30" s="37"/>
      <c r="QFD30" s="37"/>
      <c r="QFE30" s="37"/>
      <c r="QFF30" s="37"/>
      <c r="QFG30" s="37"/>
      <c r="QFH30" s="37"/>
      <c r="QFI30" s="37"/>
      <c r="QFJ30" s="37"/>
      <c r="QFK30" s="37"/>
      <c r="QFL30" s="37"/>
      <c r="QFM30" s="37"/>
      <c r="QFN30" s="37"/>
      <c r="QFO30" s="37"/>
      <c r="QFP30" s="37"/>
      <c r="QFQ30" s="37"/>
      <c r="QFR30" s="37"/>
      <c r="QFS30" s="37"/>
      <c r="QFT30" s="37"/>
      <c r="QFU30" s="37"/>
      <c r="QFV30" s="37"/>
      <c r="QFW30" s="37"/>
      <c r="QFX30" s="37"/>
      <c r="QFY30" s="37"/>
      <c r="QFZ30" s="37"/>
      <c r="QGA30" s="37"/>
      <c r="QGB30" s="37"/>
      <c r="QGC30" s="37"/>
      <c r="QGD30" s="37"/>
      <c r="QGE30" s="37"/>
      <c r="QGF30" s="37"/>
      <c r="QGG30" s="37"/>
      <c r="QGH30" s="37"/>
      <c r="QGI30" s="37"/>
      <c r="QGJ30" s="37"/>
      <c r="QGK30" s="37"/>
      <c r="QGL30" s="37"/>
      <c r="QGM30" s="37"/>
      <c r="QGN30" s="37"/>
      <c r="QGO30" s="37"/>
      <c r="QGP30" s="37"/>
      <c r="QGQ30" s="37"/>
      <c r="QGR30" s="37"/>
      <c r="QGS30" s="37"/>
      <c r="QGT30" s="37"/>
      <c r="QGU30" s="37"/>
      <c r="QGV30" s="37"/>
      <c r="QGW30" s="37"/>
      <c r="QGX30" s="37"/>
      <c r="QGY30" s="37"/>
      <c r="QGZ30" s="37"/>
      <c r="QHA30" s="37"/>
      <c r="QHB30" s="37"/>
      <c r="QHC30" s="37"/>
      <c r="QHD30" s="37"/>
      <c r="QHE30" s="37"/>
      <c r="QHF30" s="37"/>
      <c r="QHG30" s="37"/>
      <c r="QHH30" s="37"/>
      <c r="QHI30" s="37"/>
      <c r="QHJ30" s="37"/>
      <c r="QHK30" s="37"/>
      <c r="QHL30" s="37"/>
      <c r="QHM30" s="37"/>
      <c r="QHN30" s="37"/>
      <c r="QHO30" s="37"/>
      <c r="QHP30" s="37"/>
      <c r="QHQ30" s="37"/>
      <c r="QHR30" s="37"/>
      <c r="QHS30" s="37"/>
      <c r="QHT30" s="37"/>
      <c r="QHU30" s="37"/>
      <c r="QHV30" s="37"/>
      <c r="QHW30" s="37"/>
      <c r="QHX30" s="37"/>
      <c r="QHY30" s="37"/>
      <c r="QHZ30" s="37"/>
      <c r="QIA30" s="37"/>
      <c r="QIB30" s="37"/>
      <c r="QIC30" s="37"/>
      <c r="QID30" s="37"/>
      <c r="QIE30" s="37"/>
      <c r="QIF30" s="37"/>
      <c r="QIG30" s="37"/>
      <c r="QIH30" s="37"/>
      <c r="QII30" s="37"/>
      <c r="QIJ30" s="37"/>
      <c r="QIK30" s="37"/>
      <c r="QIL30" s="37"/>
      <c r="QIM30" s="37"/>
      <c r="QIN30" s="37"/>
      <c r="QIO30" s="37"/>
      <c r="QIP30" s="37"/>
      <c r="QIQ30" s="37"/>
      <c r="QIR30" s="37"/>
      <c r="QIS30" s="37"/>
      <c r="QIT30" s="37"/>
      <c r="QIU30" s="37"/>
      <c r="QIV30" s="37"/>
      <c r="QIW30" s="37"/>
      <c r="QIX30" s="37"/>
      <c r="QIY30" s="37"/>
      <c r="QIZ30" s="37"/>
      <c r="QJA30" s="37"/>
      <c r="QJB30" s="37"/>
      <c r="QJC30" s="37"/>
      <c r="QJD30" s="37"/>
      <c r="QJE30" s="37"/>
      <c r="QJF30" s="37"/>
      <c r="QJG30" s="37"/>
      <c r="QJH30" s="37"/>
      <c r="QJI30" s="37"/>
      <c r="QJJ30" s="37"/>
      <c r="QJK30" s="37"/>
      <c r="QJL30" s="37"/>
      <c r="QJM30" s="37"/>
      <c r="QJN30" s="37"/>
      <c r="QJO30" s="37"/>
      <c r="QJP30" s="37"/>
      <c r="QJQ30" s="37"/>
      <c r="QJR30" s="37"/>
      <c r="QJS30" s="37"/>
      <c r="QJT30" s="37"/>
      <c r="QJU30" s="37"/>
      <c r="QJV30" s="37"/>
      <c r="QJW30" s="37"/>
      <c r="QJX30" s="37"/>
      <c r="QJY30" s="37"/>
      <c r="QJZ30" s="37"/>
      <c r="QKA30" s="37"/>
      <c r="QKB30" s="37"/>
      <c r="QKC30" s="37"/>
      <c r="QKD30" s="37"/>
      <c r="QKE30" s="37"/>
      <c r="QKF30" s="37"/>
      <c r="QKG30" s="37"/>
      <c r="QKH30" s="37"/>
      <c r="QKI30" s="37"/>
      <c r="QKJ30" s="37"/>
      <c r="QKK30" s="37"/>
      <c r="QKL30" s="37"/>
      <c r="QKM30" s="37"/>
      <c r="QKN30" s="37"/>
      <c r="QKO30" s="37"/>
      <c r="QKP30" s="37"/>
      <c r="QKQ30" s="37"/>
      <c r="QKR30" s="37"/>
      <c r="QKS30" s="37"/>
      <c r="QKT30" s="37"/>
      <c r="QKU30" s="37"/>
      <c r="QKV30" s="37"/>
      <c r="QKW30" s="37"/>
      <c r="QKX30" s="37"/>
      <c r="QKY30" s="37"/>
      <c r="QKZ30" s="37"/>
      <c r="QLA30" s="37"/>
      <c r="QLB30" s="37"/>
      <c r="QLC30" s="37"/>
      <c r="QLD30" s="37"/>
      <c r="QLE30" s="37"/>
      <c r="QLF30" s="37"/>
      <c r="QLG30" s="37"/>
      <c r="QLH30" s="37"/>
      <c r="QLI30" s="37"/>
      <c r="QLJ30" s="37"/>
      <c r="QLK30" s="37"/>
      <c r="QLL30" s="37"/>
      <c r="QLM30" s="37"/>
      <c r="QLN30" s="37"/>
      <c r="QLO30" s="37"/>
      <c r="QLP30" s="37"/>
      <c r="QLQ30" s="37"/>
      <c r="QLR30" s="37"/>
      <c r="QLS30" s="37"/>
      <c r="QLT30" s="37"/>
      <c r="QLU30" s="37"/>
      <c r="QLV30" s="37"/>
      <c r="QLW30" s="37"/>
      <c r="QLX30" s="37"/>
      <c r="QLY30" s="37"/>
      <c r="QLZ30" s="37"/>
      <c r="QMA30" s="37"/>
      <c r="QMB30" s="37"/>
      <c r="QMC30" s="37"/>
      <c r="QMD30" s="37"/>
      <c r="QME30" s="37"/>
      <c r="QMF30" s="37"/>
      <c r="QMG30" s="37"/>
      <c r="QMH30" s="37"/>
      <c r="QMI30" s="37"/>
      <c r="QMJ30" s="37"/>
      <c r="QMK30" s="37"/>
      <c r="QML30" s="37"/>
      <c r="QMM30" s="37"/>
      <c r="QMN30" s="37"/>
      <c r="QMO30" s="37"/>
      <c r="QMP30" s="37"/>
      <c r="QMQ30" s="37"/>
      <c r="QMR30" s="37"/>
      <c r="QMS30" s="37"/>
      <c r="QMT30" s="37"/>
      <c r="QMU30" s="37"/>
      <c r="QMV30" s="37"/>
      <c r="QMW30" s="37"/>
      <c r="QMX30" s="37"/>
      <c r="QMY30" s="37"/>
      <c r="QMZ30" s="37"/>
      <c r="QNA30" s="37"/>
      <c r="QNB30" s="37"/>
      <c r="QNC30" s="37"/>
      <c r="QND30" s="37"/>
      <c r="QNE30" s="37"/>
      <c r="QNF30" s="37"/>
      <c r="QNG30" s="37"/>
      <c r="QNH30" s="37"/>
      <c r="QNI30" s="37"/>
      <c r="QNJ30" s="37"/>
      <c r="QNK30" s="37"/>
      <c r="QNL30" s="37"/>
      <c r="QNM30" s="37"/>
      <c r="QNN30" s="37"/>
      <c r="QNO30" s="37"/>
      <c r="QNP30" s="37"/>
      <c r="QNQ30" s="37"/>
      <c r="QNR30" s="37"/>
      <c r="QNS30" s="37"/>
      <c r="QNT30" s="37"/>
      <c r="QNU30" s="37"/>
      <c r="QNV30" s="37"/>
      <c r="QNW30" s="37"/>
      <c r="QNX30" s="37"/>
      <c r="QNY30" s="37"/>
      <c r="QNZ30" s="37"/>
      <c r="QOA30" s="37"/>
      <c r="QOB30" s="37"/>
      <c r="QOC30" s="37"/>
      <c r="QOD30" s="37"/>
      <c r="QOE30" s="37"/>
      <c r="QOF30" s="37"/>
      <c r="QOG30" s="37"/>
      <c r="QOH30" s="37"/>
      <c r="QOI30" s="37"/>
      <c r="QOJ30" s="37"/>
      <c r="QOK30" s="37"/>
      <c r="QOL30" s="37"/>
      <c r="QOM30" s="37"/>
      <c r="QON30" s="37"/>
      <c r="QOO30" s="37"/>
      <c r="QOP30" s="37"/>
      <c r="QOQ30" s="37"/>
      <c r="QOR30" s="37"/>
      <c r="QOS30" s="37"/>
      <c r="QOT30" s="37"/>
      <c r="QOU30" s="37"/>
      <c r="QOV30" s="37"/>
      <c r="QOW30" s="37"/>
      <c r="QOX30" s="37"/>
      <c r="QOY30" s="37"/>
      <c r="QOZ30" s="37"/>
      <c r="QPA30" s="37"/>
      <c r="QPB30" s="37"/>
      <c r="QPC30" s="37"/>
      <c r="QPD30" s="37"/>
      <c r="QPE30" s="37"/>
      <c r="QPF30" s="37"/>
      <c r="QPG30" s="37"/>
      <c r="QPH30" s="37"/>
      <c r="QPI30" s="37"/>
      <c r="QPJ30" s="37"/>
      <c r="QPK30" s="37"/>
      <c r="QPL30" s="37"/>
      <c r="QPM30" s="37"/>
      <c r="QPN30" s="37"/>
      <c r="QPO30" s="37"/>
      <c r="QPP30" s="37"/>
      <c r="QPQ30" s="37"/>
      <c r="QPR30" s="37"/>
      <c r="QPS30" s="37"/>
      <c r="QPT30" s="37"/>
      <c r="QPU30" s="37"/>
      <c r="QPV30" s="37"/>
      <c r="QPW30" s="37"/>
      <c r="QPX30" s="37"/>
      <c r="QPY30" s="37"/>
      <c r="QPZ30" s="37"/>
      <c r="QQA30" s="37"/>
      <c r="QQB30" s="37"/>
      <c r="QQC30" s="37"/>
      <c r="QQD30" s="37"/>
      <c r="QQE30" s="37"/>
      <c r="QQF30" s="37"/>
      <c r="QQG30" s="37"/>
      <c r="QQH30" s="37"/>
      <c r="QQI30" s="37"/>
      <c r="QQJ30" s="37"/>
      <c r="QQK30" s="37"/>
      <c r="QQL30" s="37"/>
      <c r="QQM30" s="37"/>
      <c r="QQN30" s="37"/>
      <c r="QQO30" s="37"/>
      <c r="QQP30" s="37"/>
      <c r="QQQ30" s="37"/>
      <c r="QQR30" s="37"/>
      <c r="QQS30" s="37"/>
      <c r="QQT30" s="37"/>
      <c r="QQU30" s="37"/>
      <c r="QQV30" s="37"/>
      <c r="QQW30" s="37"/>
      <c r="QQX30" s="37"/>
      <c r="QQY30" s="37"/>
      <c r="QQZ30" s="37"/>
      <c r="QRA30" s="37"/>
      <c r="QRB30" s="37"/>
      <c r="QRC30" s="37"/>
      <c r="QRD30" s="37"/>
      <c r="QRE30" s="37"/>
      <c r="QRF30" s="37"/>
      <c r="QRG30" s="37"/>
      <c r="QRH30" s="37"/>
      <c r="QRI30" s="37"/>
      <c r="QRJ30" s="37"/>
      <c r="QRK30" s="37"/>
      <c r="QRL30" s="37"/>
      <c r="QRM30" s="37"/>
      <c r="QRN30" s="37"/>
      <c r="QRO30" s="37"/>
      <c r="QRP30" s="37"/>
      <c r="QRQ30" s="37"/>
      <c r="QRR30" s="37"/>
      <c r="QRS30" s="37"/>
      <c r="QRT30" s="37"/>
      <c r="QRU30" s="37"/>
      <c r="QRV30" s="37"/>
      <c r="QRW30" s="37"/>
      <c r="QRX30" s="37"/>
      <c r="QRY30" s="37"/>
      <c r="QRZ30" s="37"/>
      <c r="QSA30" s="37"/>
      <c r="QSB30" s="37"/>
      <c r="QSC30" s="37"/>
      <c r="QSD30" s="37"/>
      <c r="QSE30" s="37"/>
      <c r="QSF30" s="37"/>
      <c r="QSG30" s="37"/>
      <c r="QSH30" s="37"/>
      <c r="QSI30" s="37"/>
      <c r="QSJ30" s="37"/>
      <c r="QSK30" s="37"/>
      <c r="QSL30" s="37"/>
      <c r="QSM30" s="37"/>
      <c r="QSN30" s="37"/>
      <c r="QSO30" s="37"/>
      <c r="QSP30" s="37"/>
      <c r="QSQ30" s="37"/>
      <c r="QSR30" s="37"/>
      <c r="QSS30" s="37"/>
      <c r="QST30" s="37"/>
      <c r="QSU30" s="37"/>
      <c r="QSV30" s="37"/>
      <c r="QSW30" s="37"/>
      <c r="QSX30" s="37"/>
      <c r="QSY30" s="37"/>
      <c r="QSZ30" s="37"/>
      <c r="QTA30" s="37"/>
      <c r="QTB30" s="37"/>
      <c r="QTC30" s="37"/>
      <c r="QTD30" s="37"/>
      <c r="QTE30" s="37"/>
      <c r="QTF30" s="37"/>
      <c r="QTG30" s="37"/>
      <c r="QTH30" s="37"/>
      <c r="QTI30" s="37"/>
      <c r="QTJ30" s="37"/>
      <c r="QTK30" s="37"/>
      <c r="QTL30" s="37"/>
      <c r="QTM30" s="37"/>
      <c r="QTN30" s="37"/>
      <c r="QTO30" s="37"/>
      <c r="QTP30" s="37"/>
      <c r="QTQ30" s="37"/>
      <c r="QTR30" s="37"/>
      <c r="QTS30" s="37"/>
      <c r="QTT30" s="37"/>
      <c r="QTU30" s="37"/>
      <c r="QTV30" s="37"/>
      <c r="QTW30" s="37"/>
      <c r="QTX30" s="37"/>
      <c r="QTY30" s="37"/>
      <c r="QTZ30" s="37"/>
      <c r="QUA30" s="37"/>
      <c r="QUB30" s="37"/>
      <c r="QUC30" s="37"/>
      <c r="QUD30" s="37"/>
      <c r="QUE30" s="37"/>
      <c r="QUF30" s="37"/>
      <c r="QUG30" s="37"/>
      <c r="QUH30" s="37"/>
      <c r="QUI30" s="37"/>
      <c r="QUJ30" s="37"/>
      <c r="QUK30" s="37"/>
      <c r="QUL30" s="37"/>
      <c r="QUM30" s="37"/>
      <c r="QUN30" s="37"/>
      <c r="QUO30" s="37"/>
      <c r="QUP30" s="37"/>
      <c r="QUQ30" s="37"/>
      <c r="QUR30" s="37"/>
      <c r="QUS30" s="37"/>
      <c r="QUT30" s="37"/>
      <c r="QUU30" s="37"/>
      <c r="QUV30" s="37"/>
      <c r="QUW30" s="37"/>
      <c r="QUX30" s="37"/>
      <c r="QUY30" s="37"/>
      <c r="QUZ30" s="37"/>
      <c r="QVA30" s="37"/>
      <c r="QVB30" s="37"/>
      <c r="QVC30" s="37"/>
      <c r="QVD30" s="37"/>
      <c r="QVE30" s="37"/>
      <c r="QVF30" s="37"/>
      <c r="QVG30" s="37"/>
      <c r="QVH30" s="37"/>
      <c r="QVI30" s="37"/>
      <c r="QVJ30" s="37"/>
      <c r="QVK30" s="37"/>
      <c r="QVL30" s="37"/>
      <c r="QVM30" s="37"/>
      <c r="QVN30" s="37"/>
      <c r="QVO30" s="37"/>
      <c r="QVP30" s="37"/>
      <c r="QVQ30" s="37"/>
      <c r="QVR30" s="37"/>
      <c r="QVS30" s="37"/>
      <c r="QVT30" s="37"/>
      <c r="QVU30" s="37"/>
      <c r="QVV30" s="37"/>
      <c r="QVW30" s="37"/>
      <c r="QVX30" s="37"/>
      <c r="QVY30" s="37"/>
      <c r="QVZ30" s="37"/>
      <c r="QWA30" s="37"/>
      <c r="QWB30" s="37"/>
      <c r="QWC30" s="37"/>
      <c r="QWD30" s="37"/>
      <c r="QWE30" s="37"/>
      <c r="QWF30" s="37"/>
      <c r="QWG30" s="37"/>
      <c r="QWH30" s="37"/>
      <c r="QWI30" s="37"/>
      <c r="QWJ30" s="37"/>
      <c r="QWK30" s="37"/>
      <c r="QWL30" s="37"/>
      <c r="QWM30" s="37"/>
      <c r="QWN30" s="37"/>
      <c r="QWO30" s="37"/>
      <c r="QWP30" s="37"/>
      <c r="QWQ30" s="37"/>
      <c r="QWR30" s="37"/>
      <c r="QWS30" s="37"/>
      <c r="QWT30" s="37"/>
      <c r="QWU30" s="37"/>
      <c r="QWV30" s="37"/>
      <c r="QWW30" s="37"/>
      <c r="QWX30" s="37"/>
      <c r="QWY30" s="37"/>
      <c r="QWZ30" s="37"/>
      <c r="QXA30" s="37"/>
      <c r="QXB30" s="37"/>
      <c r="QXC30" s="37"/>
      <c r="QXD30" s="37"/>
      <c r="QXE30" s="37"/>
      <c r="QXF30" s="37"/>
      <c r="QXG30" s="37"/>
      <c r="QXH30" s="37"/>
      <c r="QXI30" s="37"/>
      <c r="QXJ30" s="37"/>
      <c r="QXK30" s="37"/>
      <c r="QXL30" s="37"/>
      <c r="QXM30" s="37"/>
      <c r="QXN30" s="37"/>
      <c r="QXO30" s="37"/>
      <c r="QXP30" s="37"/>
      <c r="QXQ30" s="37"/>
      <c r="QXR30" s="37"/>
      <c r="QXS30" s="37"/>
      <c r="QXT30" s="37"/>
      <c r="QXU30" s="37"/>
      <c r="QXV30" s="37"/>
      <c r="QXW30" s="37"/>
      <c r="QXX30" s="37"/>
      <c r="QXY30" s="37"/>
      <c r="QXZ30" s="37"/>
      <c r="QYA30" s="37"/>
      <c r="QYB30" s="37"/>
      <c r="QYC30" s="37"/>
      <c r="QYD30" s="37"/>
      <c r="QYE30" s="37"/>
      <c r="QYF30" s="37"/>
      <c r="QYG30" s="37"/>
      <c r="QYH30" s="37"/>
      <c r="QYI30" s="37"/>
      <c r="QYJ30" s="37"/>
      <c r="QYK30" s="37"/>
      <c r="QYL30" s="37"/>
      <c r="QYM30" s="37"/>
      <c r="QYN30" s="37"/>
      <c r="QYO30" s="37"/>
      <c r="QYP30" s="37"/>
      <c r="QYQ30" s="37"/>
      <c r="QYR30" s="37"/>
      <c r="QYS30" s="37"/>
      <c r="QYT30" s="37"/>
      <c r="QYU30" s="37"/>
      <c r="QYV30" s="37"/>
      <c r="QYW30" s="37"/>
      <c r="QYX30" s="37"/>
      <c r="QYY30" s="37"/>
      <c r="QYZ30" s="37"/>
      <c r="QZA30" s="37"/>
      <c r="QZB30" s="37"/>
      <c r="QZC30" s="37"/>
      <c r="QZD30" s="37"/>
      <c r="QZE30" s="37"/>
      <c r="QZF30" s="37"/>
      <c r="QZG30" s="37"/>
      <c r="QZH30" s="37"/>
      <c r="QZI30" s="37"/>
      <c r="QZJ30" s="37"/>
      <c r="QZK30" s="37"/>
      <c r="QZL30" s="37"/>
      <c r="QZM30" s="37"/>
      <c r="QZN30" s="37"/>
      <c r="QZO30" s="37"/>
      <c r="QZP30" s="37"/>
      <c r="QZQ30" s="37"/>
      <c r="QZR30" s="37"/>
      <c r="QZS30" s="37"/>
      <c r="QZT30" s="37"/>
      <c r="QZU30" s="37"/>
      <c r="QZV30" s="37"/>
      <c r="QZW30" s="37"/>
      <c r="QZX30" s="37"/>
      <c r="QZY30" s="37"/>
      <c r="QZZ30" s="37"/>
      <c r="RAA30" s="37"/>
      <c r="RAB30" s="37"/>
      <c r="RAC30" s="37"/>
      <c r="RAD30" s="37"/>
      <c r="RAE30" s="37"/>
      <c r="RAF30" s="37"/>
      <c r="RAG30" s="37"/>
      <c r="RAH30" s="37"/>
      <c r="RAI30" s="37"/>
      <c r="RAJ30" s="37"/>
      <c r="RAK30" s="37"/>
      <c r="RAL30" s="37"/>
      <c r="RAM30" s="37"/>
      <c r="RAN30" s="37"/>
      <c r="RAO30" s="37"/>
      <c r="RAP30" s="37"/>
      <c r="RAQ30" s="37"/>
      <c r="RAR30" s="37"/>
      <c r="RAS30" s="37"/>
      <c r="RAT30" s="37"/>
      <c r="RAU30" s="37"/>
      <c r="RAV30" s="37"/>
      <c r="RAW30" s="37"/>
      <c r="RAX30" s="37"/>
      <c r="RAY30" s="37"/>
      <c r="RAZ30" s="37"/>
      <c r="RBA30" s="37"/>
      <c r="RBB30" s="37"/>
      <c r="RBC30" s="37"/>
      <c r="RBD30" s="37"/>
      <c r="RBE30" s="37"/>
      <c r="RBF30" s="37"/>
      <c r="RBG30" s="37"/>
      <c r="RBH30" s="37"/>
      <c r="RBI30" s="37"/>
      <c r="RBJ30" s="37"/>
      <c r="RBK30" s="37"/>
      <c r="RBL30" s="37"/>
      <c r="RBM30" s="37"/>
      <c r="RBN30" s="37"/>
      <c r="RBO30" s="37"/>
      <c r="RBP30" s="37"/>
      <c r="RBQ30" s="37"/>
      <c r="RBR30" s="37"/>
      <c r="RBS30" s="37"/>
      <c r="RBT30" s="37"/>
      <c r="RBU30" s="37"/>
      <c r="RBV30" s="37"/>
      <c r="RBW30" s="37"/>
      <c r="RBX30" s="37"/>
      <c r="RBY30" s="37"/>
      <c r="RBZ30" s="37"/>
      <c r="RCA30" s="37"/>
      <c r="RCB30" s="37"/>
      <c r="RCC30" s="37"/>
      <c r="RCD30" s="37"/>
      <c r="RCE30" s="37"/>
      <c r="RCF30" s="37"/>
      <c r="RCG30" s="37"/>
      <c r="RCH30" s="37"/>
      <c r="RCI30" s="37"/>
      <c r="RCJ30" s="37"/>
      <c r="RCK30" s="37"/>
      <c r="RCL30" s="37"/>
      <c r="RCM30" s="37"/>
      <c r="RCN30" s="37"/>
      <c r="RCO30" s="37"/>
      <c r="RCP30" s="37"/>
      <c r="RCQ30" s="37"/>
      <c r="RCR30" s="37"/>
      <c r="RCS30" s="37"/>
      <c r="RCT30" s="37"/>
      <c r="RCU30" s="37"/>
      <c r="RCV30" s="37"/>
      <c r="RCW30" s="37"/>
      <c r="RCX30" s="37"/>
      <c r="RCY30" s="37"/>
      <c r="RCZ30" s="37"/>
      <c r="RDA30" s="37"/>
      <c r="RDB30" s="37"/>
      <c r="RDC30" s="37"/>
      <c r="RDD30" s="37"/>
      <c r="RDE30" s="37"/>
      <c r="RDF30" s="37"/>
      <c r="RDG30" s="37"/>
      <c r="RDH30" s="37"/>
      <c r="RDI30" s="37"/>
      <c r="RDJ30" s="37"/>
      <c r="RDK30" s="37"/>
      <c r="RDL30" s="37"/>
      <c r="RDM30" s="37"/>
      <c r="RDN30" s="37"/>
      <c r="RDO30" s="37"/>
      <c r="RDP30" s="37"/>
      <c r="RDQ30" s="37"/>
      <c r="RDR30" s="37"/>
      <c r="RDS30" s="37"/>
      <c r="RDT30" s="37"/>
      <c r="RDU30" s="37"/>
      <c r="RDV30" s="37"/>
      <c r="RDW30" s="37"/>
      <c r="RDX30" s="37"/>
      <c r="RDY30" s="37"/>
      <c r="RDZ30" s="37"/>
      <c r="REA30" s="37"/>
      <c r="REB30" s="37"/>
      <c r="REC30" s="37"/>
      <c r="RED30" s="37"/>
      <c r="REE30" s="37"/>
      <c r="REF30" s="37"/>
      <c r="REG30" s="37"/>
      <c r="REH30" s="37"/>
      <c r="REI30" s="37"/>
      <c r="REJ30" s="37"/>
      <c r="REK30" s="37"/>
      <c r="REL30" s="37"/>
      <c r="REM30" s="37"/>
      <c r="REN30" s="37"/>
      <c r="REO30" s="37"/>
      <c r="REP30" s="37"/>
      <c r="REQ30" s="37"/>
      <c r="RER30" s="37"/>
      <c r="RES30" s="37"/>
      <c r="RET30" s="37"/>
      <c r="REU30" s="37"/>
      <c r="REV30" s="37"/>
      <c r="REW30" s="37"/>
      <c r="REX30" s="37"/>
      <c r="REY30" s="37"/>
      <c r="REZ30" s="37"/>
      <c r="RFA30" s="37"/>
      <c r="RFB30" s="37"/>
      <c r="RFC30" s="37"/>
      <c r="RFD30" s="37"/>
      <c r="RFE30" s="37"/>
      <c r="RFF30" s="37"/>
      <c r="RFG30" s="37"/>
      <c r="RFH30" s="37"/>
      <c r="RFI30" s="37"/>
      <c r="RFJ30" s="37"/>
      <c r="RFK30" s="37"/>
      <c r="RFL30" s="37"/>
      <c r="RFM30" s="37"/>
      <c r="RFN30" s="37"/>
      <c r="RFO30" s="37"/>
      <c r="RFP30" s="37"/>
      <c r="RFQ30" s="37"/>
      <c r="RFR30" s="37"/>
      <c r="RFS30" s="37"/>
      <c r="RFT30" s="37"/>
      <c r="RFU30" s="37"/>
      <c r="RFV30" s="37"/>
      <c r="RFW30" s="37"/>
      <c r="RFX30" s="37"/>
      <c r="RFY30" s="37"/>
      <c r="RFZ30" s="37"/>
      <c r="RGA30" s="37"/>
      <c r="RGB30" s="37"/>
      <c r="RGC30" s="37"/>
      <c r="RGD30" s="37"/>
      <c r="RGE30" s="37"/>
      <c r="RGF30" s="37"/>
      <c r="RGG30" s="37"/>
      <c r="RGH30" s="37"/>
      <c r="RGI30" s="37"/>
      <c r="RGJ30" s="37"/>
      <c r="RGK30" s="37"/>
      <c r="RGL30" s="37"/>
      <c r="RGM30" s="37"/>
      <c r="RGN30" s="37"/>
      <c r="RGO30" s="37"/>
      <c r="RGP30" s="37"/>
      <c r="RGQ30" s="37"/>
      <c r="RGR30" s="37"/>
      <c r="RGS30" s="37"/>
      <c r="RGT30" s="37"/>
      <c r="RGU30" s="37"/>
      <c r="RGV30" s="37"/>
      <c r="RGW30" s="37"/>
      <c r="RGX30" s="37"/>
      <c r="RGY30" s="37"/>
      <c r="RGZ30" s="37"/>
      <c r="RHA30" s="37"/>
      <c r="RHB30" s="37"/>
      <c r="RHC30" s="37"/>
      <c r="RHD30" s="37"/>
      <c r="RHE30" s="37"/>
      <c r="RHF30" s="37"/>
      <c r="RHG30" s="37"/>
      <c r="RHH30" s="37"/>
      <c r="RHI30" s="37"/>
      <c r="RHJ30" s="37"/>
      <c r="RHK30" s="37"/>
      <c r="RHL30" s="37"/>
      <c r="RHM30" s="37"/>
      <c r="RHN30" s="37"/>
      <c r="RHO30" s="37"/>
      <c r="RHP30" s="37"/>
      <c r="RHQ30" s="37"/>
      <c r="RHR30" s="37"/>
      <c r="RHS30" s="37"/>
      <c r="RHT30" s="37"/>
      <c r="RHU30" s="37"/>
      <c r="RHV30" s="37"/>
      <c r="RHW30" s="37"/>
      <c r="RHX30" s="37"/>
      <c r="RHY30" s="37"/>
      <c r="RHZ30" s="37"/>
      <c r="RIA30" s="37"/>
      <c r="RIB30" s="37"/>
      <c r="RIC30" s="37"/>
      <c r="RID30" s="37"/>
      <c r="RIE30" s="37"/>
      <c r="RIF30" s="37"/>
      <c r="RIG30" s="37"/>
      <c r="RIH30" s="37"/>
      <c r="RII30" s="37"/>
      <c r="RIJ30" s="37"/>
      <c r="RIK30" s="37"/>
      <c r="RIL30" s="37"/>
      <c r="RIM30" s="37"/>
      <c r="RIN30" s="37"/>
      <c r="RIO30" s="37"/>
      <c r="RIP30" s="37"/>
      <c r="RIQ30" s="37"/>
      <c r="RIR30" s="37"/>
      <c r="RIS30" s="37"/>
      <c r="RIT30" s="37"/>
      <c r="RIU30" s="37"/>
      <c r="RIV30" s="37"/>
      <c r="RIW30" s="37"/>
      <c r="RIX30" s="37"/>
      <c r="RIY30" s="37"/>
      <c r="RIZ30" s="37"/>
      <c r="RJA30" s="37"/>
      <c r="RJB30" s="37"/>
      <c r="RJC30" s="37"/>
      <c r="RJD30" s="37"/>
      <c r="RJE30" s="37"/>
      <c r="RJF30" s="37"/>
      <c r="RJG30" s="37"/>
      <c r="RJH30" s="37"/>
      <c r="RJI30" s="37"/>
      <c r="RJJ30" s="37"/>
      <c r="RJK30" s="37"/>
      <c r="RJL30" s="37"/>
      <c r="RJM30" s="37"/>
      <c r="RJN30" s="37"/>
      <c r="RJO30" s="37"/>
      <c r="RJP30" s="37"/>
      <c r="RJQ30" s="37"/>
      <c r="RJR30" s="37"/>
      <c r="RJS30" s="37"/>
      <c r="RJT30" s="37"/>
      <c r="RJU30" s="37"/>
      <c r="RJV30" s="37"/>
      <c r="RJW30" s="37"/>
      <c r="RJX30" s="37"/>
      <c r="RJY30" s="37"/>
      <c r="RJZ30" s="37"/>
      <c r="RKA30" s="37"/>
      <c r="RKB30" s="37"/>
      <c r="RKC30" s="37"/>
      <c r="RKD30" s="37"/>
      <c r="RKE30" s="37"/>
      <c r="RKF30" s="37"/>
      <c r="RKG30" s="37"/>
      <c r="RKH30" s="37"/>
      <c r="RKI30" s="37"/>
      <c r="RKJ30" s="37"/>
      <c r="RKK30" s="37"/>
      <c r="RKL30" s="37"/>
      <c r="RKM30" s="37"/>
      <c r="RKN30" s="37"/>
      <c r="RKO30" s="37"/>
      <c r="RKP30" s="37"/>
      <c r="RKQ30" s="37"/>
      <c r="RKR30" s="37"/>
      <c r="RKS30" s="37"/>
      <c r="RKT30" s="37"/>
      <c r="RKU30" s="37"/>
      <c r="RKV30" s="37"/>
      <c r="RKW30" s="37"/>
      <c r="RKX30" s="37"/>
      <c r="RKY30" s="37"/>
      <c r="RKZ30" s="37"/>
      <c r="RLA30" s="37"/>
      <c r="RLB30" s="37"/>
      <c r="RLC30" s="37"/>
      <c r="RLD30" s="37"/>
      <c r="RLE30" s="37"/>
      <c r="RLF30" s="37"/>
      <c r="RLG30" s="37"/>
      <c r="RLH30" s="37"/>
      <c r="RLI30" s="37"/>
      <c r="RLJ30" s="37"/>
      <c r="RLK30" s="37"/>
      <c r="RLL30" s="37"/>
      <c r="RLM30" s="37"/>
      <c r="RLN30" s="37"/>
      <c r="RLO30" s="37"/>
      <c r="RLP30" s="37"/>
      <c r="RLQ30" s="37"/>
      <c r="RLR30" s="37"/>
      <c r="RLS30" s="37"/>
      <c r="RLT30" s="37"/>
      <c r="RLU30" s="37"/>
      <c r="RLV30" s="37"/>
      <c r="RLW30" s="37"/>
      <c r="RLX30" s="37"/>
      <c r="RLY30" s="37"/>
      <c r="RLZ30" s="37"/>
      <c r="RMA30" s="37"/>
      <c r="RMB30" s="37"/>
      <c r="RMC30" s="37"/>
      <c r="RMD30" s="37"/>
      <c r="RME30" s="37"/>
      <c r="RMF30" s="37"/>
      <c r="RMG30" s="37"/>
      <c r="RMH30" s="37"/>
      <c r="RMI30" s="37"/>
      <c r="RMJ30" s="37"/>
      <c r="RMK30" s="37"/>
      <c r="RML30" s="37"/>
      <c r="RMM30" s="37"/>
      <c r="RMN30" s="37"/>
      <c r="RMO30" s="37"/>
      <c r="RMP30" s="37"/>
      <c r="RMQ30" s="37"/>
      <c r="RMR30" s="37"/>
      <c r="RMS30" s="37"/>
      <c r="RMT30" s="37"/>
      <c r="RMU30" s="37"/>
      <c r="RMV30" s="37"/>
      <c r="RMW30" s="37"/>
      <c r="RMX30" s="37"/>
      <c r="RMY30" s="37"/>
      <c r="RMZ30" s="37"/>
      <c r="RNA30" s="37"/>
      <c r="RNB30" s="37"/>
      <c r="RNC30" s="37"/>
      <c r="RND30" s="37"/>
      <c r="RNE30" s="37"/>
      <c r="RNF30" s="37"/>
      <c r="RNG30" s="37"/>
      <c r="RNH30" s="37"/>
      <c r="RNI30" s="37"/>
      <c r="RNJ30" s="37"/>
      <c r="RNK30" s="37"/>
      <c r="RNL30" s="37"/>
      <c r="RNM30" s="37"/>
      <c r="RNN30" s="37"/>
      <c r="RNO30" s="37"/>
      <c r="RNP30" s="37"/>
      <c r="RNQ30" s="37"/>
      <c r="RNR30" s="37"/>
      <c r="RNS30" s="37"/>
      <c r="RNT30" s="37"/>
      <c r="RNU30" s="37"/>
      <c r="RNV30" s="37"/>
      <c r="RNW30" s="37"/>
      <c r="RNX30" s="37"/>
      <c r="RNY30" s="37"/>
      <c r="RNZ30" s="37"/>
      <c r="ROA30" s="37"/>
      <c r="ROB30" s="37"/>
      <c r="ROC30" s="37"/>
      <c r="ROD30" s="37"/>
      <c r="ROE30" s="37"/>
      <c r="ROF30" s="37"/>
      <c r="ROG30" s="37"/>
      <c r="ROH30" s="37"/>
      <c r="ROI30" s="37"/>
      <c r="ROJ30" s="37"/>
      <c r="ROK30" s="37"/>
      <c r="ROL30" s="37"/>
      <c r="ROM30" s="37"/>
      <c r="RON30" s="37"/>
      <c r="ROO30" s="37"/>
      <c r="ROP30" s="37"/>
      <c r="ROQ30" s="37"/>
      <c r="ROR30" s="37"/>
      <c r="ROS30" s="37"/>
      <c r="ROT30" s="37"/>
      <c r="ROU30" s="37"/>
      <c r="ROV30" s="37"/>
      <c r="ROW30" s="37"/>
      <c r="ROX30" s="37"/>
      <c r="ROY30" s="37"/>
      <c r="ROZ30" s="37"/>
      <c r="RPA30" s="37"/>
      <c r="RPB30" s="37"/>
      <c r="RPC30" s="37"/>
      <c r="RPD30" s="37"/>
      <c r="RPE30" s="37"/>
      <c r="RPF30" s="37"/>
      <c r="RPG30" s="37"/>
      <c r="RPH30" s="37"/>
      <c r="RPI30" s="37"/>
      <c r="RPJ30" s="37"/>
      <c r="RPK30" s="37"/>
      <c r="RPL30" s="37"/>
      <c r="RPM30" s="37"/>
      <c r="RPN30" s="37"/>
      <c r="RPO30" s="37"/>
      <c r="RPP30" s="37"/>
      <c r="RPQ30" s="37"/>
      <c r="RPR30" s="37"/>
      <c r="RPS30" s="37"/>
      <c r="RPT30" s="37"/>
      <c r="RPU30" s="37"/>
      <c r="RPV30" s="37"/>
      <c r="RPW30" s="37"/>
      <c r="RPX30" s="37"/>
      <c r="RPY30" s="37"/>
      <c r="RPZ30" s="37"/>
      <c r="RQA30" s="37"/>
      <c r="RQB30" s="37"/>
      <c r="RQC30" s="37"/>
      <c r="RQD30" s="37"/>
      <c r="RQE30" s="37"/>
      <c r="RQF30" s="37"/>
      <c r="RQG30" s="37"/>
      <c r="RQH30" s="37"/>
      <c r="RQI30" s="37"/>
      <c r="RQJ30" s="37"/>
      <c r="RQK30" s="37"/>
      <c r="RQL30" s="37"/>
      <c r="RQM30" s="37"/>
      <c r="RQN30" s="37"/>
      <c r="RQO30" s="37"/>
      <c r="RQP30" s="37"/>
      <c r="RQQ30" s="37"/>
      <c r="RQR30" s="37"/>
      <c r="RQS30" s="37"/>
      <c r="RQT30" s="37"/>
      <c r="RQU30" s="37"/>
      <c r="RQV30" s="37"/>
      <c r="RQW30" s="37"/>
      <c r="RQX30" s="37"/>
      <c r="RQY30" s="37"/>
      <c r="RQZ30" s="37"/>
      <c r="RRA30" s="37"/>
      <c r="RRB30" s="37"/>
      <c r="RRC30" s="37"/>
      <c r="RRD30" s="37"/>
      <c r="RRE30" s="37"/>
      <c r="RRF30" s="37"/>
      <c r="RRG30" s="37"/>
      <c r="RRH30" s="37"/>
      <c r="RRI30" s="37"/>
      <c r="RRJ30" s="37"/>
      <c r="RRK30" s="37"/>
      <c r="RRL30" s="37"/>
      <c r="RRM30" s="37"/>
      <c r="RRN30" s="37"/>
      <c r="RRO30" s="37"/>
      <c r="RRP30" s="37"/>
      <c r="RRQ30" s="37"/>
      <c r="RRR30" s="37"/>
      <c r="RRS30" s="37"/>
      <c r="RRT30" s="37"/>
      <c r="RRU30" s="37"/>
      <c r="RRV30" s="37"/>
      <c r="RRW30" s="37"/>
      <c r="RRX30" s="37"/>
      <c r="RRY30" s="37"/>
      <c r="RRZ30" s="37"/>
      <c r="RSA30" s="37"/>
      <c r="RSB30" s="37"/>
      <c r="RSC30" s="37"/>
      <c r="RSD30" s="37"/>
      <c r="RSE30" s="37"/>
      <c r="RSF30" s="37"/>
      <c r="RSG30" s="37"/>
      <c r="RSH30" s="37"/>
      <c r="RSI30" s="37"/>
      <c r="RSJ30" s="37"/>
      <c r="RSK30" s="37"/>
      <c r="RSL30" s="37"/>
      <c r="RSM30" s="37"/>
      <c r="RSN30" s="37"/>
      <c r="RSO30" s="37"/>
      <c r="RSP30" s="37"/>
      <c r="RSQ30" s="37"/>
      <c r="RSR30" s="37"/>
      <c r="RSS30" s="37"/>
      <c r="RST30" s="37"/>
      <c r="RSU30" s="37"/>
      <c r="RSV30" s="37"/>
      <c r="RSW30" s="37"/>
      <c r="RSX30" s="37"/>
      <c r="RSY30" s="37"/>
      <c r="RSZ30" s="37"/>
      <c r="RTA30" s="37"/>
      <c r="RTB30" s="37"/>
      <c r="RTC30" s="37"/>
      <c r="RTD30" s="37"/>
      <c r="RTE30" s="37"/>
      <c r="RTF30" s="37"/>
      <c r="RTG30" s="37"/>
      <c r="RTH30" s="37"/>
      <c r="RTI30" s="37"/>
      <c r="RTJ30" s="37"/>
      <c r="RTK30" s="37"/>
      <c r="RTL30" s="37"/>
      <c r="RTM30" s="37"/>
      <c r="RTN30" s="37"/>
      <c r="RTO30" s="37"/>
      <c r="RTP30" s="37"/>
      <c r="RTQ30" s="37"/>
      <c r="RTR30" s="37"/>
      <c r="RTS30" s="37"/>
      <c r="RTT30" s="37"/>
      <c r="RTU30" s="37"/>
      <c r="RTV30" s="37"/>
      <c r="RTW30" s="37"/>
      <c r="RTX30" s="37"/>
      <c r="RTY30" s="37"/>
      <c r="RTZ30" s="37"/>
      <c r="RUA30" s="37"/>
      <c r="RUB30" s="37"/>
      <c r="RUC30" s="37"/>
      <c r="RUD30" s="37"/>
      <c r="RUE30" s="37"/>
      <c r="RUF30" s="37"/>
      <c r="RUG30" s="37"/>
      <c r="RUH30" s="37"/>
      <c r="RUI30" s="37"/>
      <c r="RUJ30" s="37"/>
      <c r="RUK30" s="37"/>
      <c r="RUL30" s="37"/>
      <c r="RUM30" s="37"/>
      <c r="RUN30" s="37"/>
      <c r="RUO30" s="37"/>
      <c r="RUP30" s="37"/>
      <c r="RUQ30" s="37"/>
      <c r="RUR30" s="37"/>
      <c r="RUS30" s="37"/>
      <c r="RUT30" s="37"/>
      <c r="RUU30" s="37"/>
      <c r="RUV30" s="37"/>
      <c r="RUW30" s="37"/>
      <c r="RUX30" s="37"/>
      <c r="RUY30" s="37"/>
      <c r="RUZ30" s="37"/>
      <c r="RVA30" s="37"/>
      <c r="RVB30" s="37"/>
      <c r="RVC30" s="37"/>
      <c r="RVD30" s="37"/>
      <c r="RVE30" s="37"/>
      <c r="RVF30" s="37"/>
      <c r="RVG30" s="37"/>
      <c r="RVH30" s="37"/>
      <c r="RVI30" s="37"/>
      <c r="RVJ30" s="37"/>
      <c r="RVK30" s="37"/>
      <c r="RVL30" s="37"/>
      <c r="RVM30" s="37"/>
      <c r="RVN30" s="37"/>
      <c r="RVO30" s="37"/>
      <c r="RVP30" s="37"/>
      <c r="RVQ30" s="37"/>
      <c r="RVR30" s="37"/>
      <c r="RVS30" s="37"/>
      <c r="RVT30" s="37"/>
      <c r="RVU30" s="37"/>
      <c r="RVV30" s="37"/>
      <c r="RVW30" s="37"/>
      <c r="RVX30" s="37"/>
      <c r="RVY30" s="37"/>
      <c r="RVZ30" s="37"/>
      <c r="RWA30" s="37"/>
      <c r="RWB30" s="37"/>
      <c r="RWC30" s="37"/>
      <c r="RWD30" s="37"/>
      <c r="RWE30" s="37"/>
      <c r="RWF30" s="37"/>
      <c r="RWG30" s="37"/>
      <c r="RWH30" s="37"/>
      <c r="RWI30" s="37"/>
      <c r="RWJ30" s="37"/>
      <c r="RWK30" s="37"/>
      <c r="RWL30" s="37"/>
      <c r="RWM30" s="37"/>
      <c r="RWN30" s="37"/>
      <c r="RWO30" s="37"/>
      <c r="RWP30" s="37"/>
      <c r="RWQ30" s="37"/>
      <c r="RWR30" s="37"/>
      <c r="RWS30" s="37"/>
      <c r="RWT30" s="37"/>
      <c r="RWU30" s="37"/>
      <c r="RWV30" s="37"/>
      <c r="RWW30" s="37"/>
      <c r="RWX30" s="37"/>
      <c r="RWY30" s="37"/>
      <c r="RWZ30" s="37"/>
      <c r="RXA30" s="37"/>
      <c r="RXB30" s="37"/>
      <c r="RXC30" s="37"/>
      <c r="RXD30" s="37"/>
      <c r="RXE30" s="37"/>
      <c r="RXF30" s="37"/>
      <c r="RXG30" s="37"/>
      <c r="RXH30" s="37"/>
      <c r="RXI30" s="37"/>
      <c r="RXJ30" s="37"/>
      <c r="RXK30" s="37"/>
      <c r="RXL30" s="37"/>
      <c r="RXM30" s="37"/>
      <c r="RXN30" s="37"/>
      <c r="RXO30" s="37"/>
      <c r="RXP30" s="37"/>
      <c r="RXQ30" s="37"/>
      <c r="RXR30" s="37"/>
      <c r="RXS30" s="37"/>
      <c r="RXT30" s="37"/>
      <c r="RXU30" s="37"/>
      <c r="RXV30" s="37"/>
      <c r="RXW30" s="37"/>
      <c r="RXX30" s="37"/>
      <c r="RXY30" s="37"/>
      <c r="RXZ30" s="37"/>
      <c r="RYA30" s="37"/>
      <c r="RYB30" s="37"/>
      <c r="RYC30" s="37"/>
      <c r="RYD30" s="37"/>
      <c r="RYE30" s="37"/>
      <c r="RYF30" s="37"/>
      <c r="RYG30" s="37"/>
      <c r="RYH30" s="37"/>
      <c r="RYI30" s="37"/>
      <c r="RYJ30" s="37"/>
      <c r="RYK30" s="37"/>
      <c r="RYL30" s="37"/>
      <c r="RYM30" s="37"/>
      <c r="RYN30" s="37"/>
      <c r="RYO30" s="37"/>
      <c r="RYP30" s="37"/>
      <c r="RYQ30" s="37"/>
      <c r="RYR30" s="37"/>
      <c r="RYS30" s="37"/>
      <c r="RYT30" s="37"/>
      <c r="RYU30" s="37"/>
      <c r="RYV30" s="37"/>
      <c r="RYW30" s="37"/>
      <c r="RYX30" s="37"/>
      <c r="RYY30" s="37"/>
      <c r="RYZ30" s="37"/>
      <c r="RZA30" s="37"/>
      <c r="RZB30" s="37"/>
      <c r="RZC30" s="37"/>
      <c r="RZD30" s="37"/>
      <c r="RZE30" s="37"/>
      <c r="RZF30" s="37"/>
      <c r="RZG30" s="37"/>
      <c r="RZH30" s="37"/>
      <c r="RZI30" s="37"/>
      <c r="RZJ30" s="37"/>
      <c r="RZK30" s="37"/>
      <c r="RZL30" s="37"/>
      <c r="RZM30" s="37"/>
      <c r="RZN30" s="37"/>
      <c r="RZO30" s="37"/>
      <c r="RZP30" s="37"/>
      <c r="RZQ30" s="37"/>
      <c r="RZR30" s="37"/>
      <c r="RZS30" s="37"/>
      <c r="RZT30" s="37"/>
      <c r="RZU30" s="37"/>
      <c r="RZV30" s="37"/>
      <c r="RZW30" s="37"/>
      <c r="RZX30" s="37"/>
      <c r="RZY30" s="37"/>
      <c r="RZZ30" s="37"/>
      <c r="SAA30" s="37"/>
      <c r="SAB30" s="37"/>
      <c r="SAC30" s="37"/>
      <c r="SAD30" s="37"/>
      <c r="SAE30" s="37"/>
      <c r="SAF30" s="37"/>
      <c r="SAG30" s="37"/>
      <c r="SAH30" s="37"/>
      <c r="SAI30" s="37"/>
      <c r="SAJ30" s="37"/>
      <c r="SAK30" s="37"/>
      <c r="SAL30" s="37"/>
      <c r="SAM30" s="37"/>
      <c r="SAN30" s="37"/>
      <c r="SAO30" s="37"/>
      <c r="SAP30" s="37"/>
      <c r="SAQ30" s="37"/>
      <c r="SAR30" s="37"/>
      <c r="SAS30" s="37"/>
      <c r="SAT30" s="37"/>
      <c r="SAU30" s="37"/>
      <c r="SAV30" s="37"/>
      <c r="SAW30" s="37"/>
      <c r="SAX30" s="37"/>
      <c r="SAY30" s="37"/>
      <c r="SAZ30" s="37"/>
      <c r="SBA30" s="37"/>
      <c r="SBB30" s="37"/>
      <c r="SBC30" s="37"/>
      <c r="SBD30" s="37"/>
      <c r="SBE30" s="37"/>
      <c r="SBF30" s="37"/>
      <c r="SBG30" s="37"/>
      <c r="SBH30" s="37"/>
      <c r="SBI30" s="37"/>
      <c r="SBJ30" s="37"/>
      <c r="SBK30" s="37"/>
      <c r="SBL30" s="37"/>
      <c r="SBM30" s="37"/>
      <c r="SBN30" s="37"/>
      <c r="SBO30" s="37"/>
      <c r="SBP30" s="37"/>
      <c r="SBQ30" s="37"/>
      <c r="SBR30" s="37"/>
      <c r="SBS30" s="37"/>
      <c r="SBT30" s="37"/>
      <c r="SBU30" s="37"/>
      <c r="SBV30" s="37"/>
      <c r="SBW30" s="37"/>
      <c r="SBX30" s="37"/>
      <c r="SBY30" s="37"/>
      <c r="SBZ30" s="37"/>
      <c r="SCA30" s="37"/>
      <c r="SCB30" s="37"/>
      <c r="SCC30" s="37"/>
      <c r="SCD30" s="37"/>
      <c r="SCE30" s="37"/>
      <c r="SCF30" s="37"/>
      <c r="SCG30" s="37"/>
      <c r="SCH30" s="37"/>
      <c r="SCI30" s="37"/>
      <c r="SCJ30" s="37"/>
      <c r="SCK30" s="37"/>
      <c r="SCL30" s="37"/>
      <c r="SCM30" s="37"/>
      <c r="SCN30" s="37"/>
      <c r="SCO30" s="37"/>
      <c r="SCP30" s="37"/>
      <c r="SCQ30" s="37"/>
      <c r="SCR30" s="37"/>
      <c r="SCS30" s="37"/>
      <c r="SCT30" s="37"/>
      <c r="SCU30" s="37"/>
      <c r="SCV30" s="37"/>
      <c r="SCW30" s="37"/>
      <c r="SCX30" s="37"/>
      <c r="SCY30" s="37"/>
      <c r="SCZ30" s="37"/>
      <c r="SDA30" s="37"/>
      <c r="SDB30" s="37"/>
      <c r="SDC30" s="37"/>
      <c r="SDD30" s="37"/>
      <c r="SDE30" s="37"/>
      <c r="SDF30" s="37"/>
      <c r="SDG30" s="37"/>
      <c r="SDH30" s="37"/>
      <c r="SDI30" s="37"/>
      <c r="SDJ30" s="37"/>
      <c r="SDK30" s="37"/>
      <c r="SDL30" s="37"/>
      <c r="SDM30" s="37"/>
      <c r="SDN30" s="37"/>
      <c r="SDO30" s="37"/>
      <c r="SDP30" s="37"/>
      <c r="SDQ30" s="37"/>
      <c r="SDR30" s="37"/>
      <c r="SDS30" s="37"/>
      <c r="SDT30" s="37"/>
      <c r="SDU30" s="37"/>
      <c r="SDV30" s="37"/>
      <c r="SDW30" s="37"/>
      <c r="SDX30" s="37"/>
      <c r="SDY30" s="37"/>
      <c r="SDZ30" s="37"/>
      <c r="SEA30" s="37"/>
      <c r="SEB30" s="37"/>
      <c r="SEC30" s="37"/>
      <c r="SED30" s="37"/>
      <c r="SEE30" s="37"/>
      <c r="SEF30" s="37"/>
      <c r="SEG30" s="37"/>
      <c r="SEH30" s="37"/>
      <c r="SEI30" s="37"/>
      <c r="SEJ30" s="37"/>
      <c r="SEK30" s="37"/>
      <c r="SEL30" s="37"/>
      <c r="SEM30" s="37"/>
      <c r="SEN30" s="37"/>
      <c r="SEO30" s="37"/>
      <c r="SEP30" s="37"/>
      <c r="SEQ30" s="37"/>
      <c r="SER30" s="37"/>
      <c r="SES30" s="37"/>
      <c r="SET30" s="37"/>
      <c r="SEU30" s="37"/>
      <c r="SEV30" s="37"/>
      <c r="SEW30" s="37"/>
      <c r="SEX30" s="37"/>
      <c r="SEY30" s="37"/>
      <c r="SEZ30" s="37"/>
      <c r="SFA30" s="37"/>
      <c r="SFB30" s="37"/>
      <c r="SFC30" s="37"/>
      <c r="SFD30" s="37"/>
      <c r="SFE30" s="37"/>
      <c r="SFF30" s="37"/>
      <c r="SFG30" s="37"/>
      <c r="SFH30" s="37"/>
      <c r="SFI30" s="37"/>
      <c r="SFJ30" s="37"/>
      <c r="SFK30" s="37"/>
      <c r="SFL30" s="37"/>
      <c r="SFM30" s="37"/>
      <c r="SFN30" s="37"/>
      <c r="SFO30" s="37"/>
      <c r="SFP30" s="37"/>
      <c r="SFQ30" s="37"/>
      <c r="SFR30" s="37"/>
      <c r="SFS30" s="37"/>
      <c r="SFT30" s="37"/>
      <c r="SFU30" s="37"/>
      <c r="SFV30" s="37"/>
      <c r="SFW30" s="37"/>
      <c r="SFX30" s="37"/>
      <c r="SFY30" s="37"/>
      <c r="SFZ30" s="37"/>
      <c r="SGA30" s="37"/>
      <c r="SGB30" s="37"/>
      <c r="SGC30" s="37"/>
      <c r="SGD30" s="37"/>
      <c r="SGE30" s="37"/>
      <c r="SGF30" s="37"/>
      <c r="SGG30" s="37"/>
      <c r="SGH30" s="37"/>
      <c r="SGI30" s="37"/>
      <c r="SGJ30" s="37"/>
      <c r="SGK30" s="37"/>
      <c r="SGL30" s="37"/>
      <c r="SGM30" s="37"/>
      <c r="SGN30" s="37"/>
      <c r="SGO30" s="37"/>
      <c r="SGP30" s="37"/>
      <c r="SGQ30" s="37"/>
      <c r="SGR30" s="37"/>
      <c r="SGS30" s="37"/>
      <c r="SGT30" s="37"/>
      <c r="SGU30" s="37"/>
      <c r="SGV30" s="37"/>
      <c r="SGW30" s="37"/>
      <c r="SGX30" s="37"/>
      <c r="SGY30" s="37"/>
      <c r="SGZ30" s="37"/>
      <c r="SHA30" s="37"/>
      <c r="SHB30" s="37"/>
      <c r="SHC30" s="37"/>
      <c r="SHD30" s="37"/>
      <c r="SHE30" s="37"/>
      <c r="SHF30" s="37"/>
      <c r="SHG30" s="37"/>
      <c r="SHH30" s="37"/>
      <c r="SHI30" s="37"/>
      <c r="SHJ30" s="37"/>
      <c r="SHK30" s="37"/>
      <c r="SHL30" s="37"/>
      <c r="SHM30" s="37"/>
      <c r="SHN30" s="37"/>
      <c r="SHO30" s="37"/>
      <c r="SHP30" s="37"/>
      <c r="SHQ30" s="37"/>
      <c r="SHR30" s="37"/>
      <c r="SHS30" s="37"/>
      <c r="SHT30" s="37"/>
      <c r="SHU30" s="37"/>
      <c r="SHV30" s="37"/>
      <c r="SHW30" s="37"/>
      <c r="SHX30" s="37"/>
      <c r="SHY30" s="37"/>
      <c r="SHZ30" s="37"/>
      <c r="SIA30" s="37"/>
      <c r="SIB30" s="37"/>
      <c r="SIC30" s="37"/>
      <c r="SID30" s="37"/>
      <c r="SIE30" s="37"/>
      <c r="SIF30" s="37"/>
      <c r="SIG30" s="37"/>
      <c r="SIH30" s="37"/>
      <c r="SII30" s="37"/>
      <c r="SIJ30" s="37"/>
      <c r="SIK30" s="37"/>
      <c r="SIL30" s="37"/>
      <c r="SIM30" s="37"/>
      <c r="SIN30" s="37"/>
      <c r="SIO30" s="37"/>
      <c r="SIP30" s="37"/>
      <c r="SIQ30" s="37"/>
      <c r="SIR30" s="37"/>
      <c r="SIS30" s="37"/>
      <c r="SIT30" s="37"/>
      <c r="SIU30" s="37"/>
      <c r="SIV30" s="37"/>
      <c r="SIW30" s="37"/>
      <c r="SIX30" s="37"/>
      <c r="SIY30" s="37"/>
      <c r="SIZ30" s="37"/>
      <c r="SJA30" s="37"/>
      <c r="SJB30" s="37"/>
      <c r="SJC30" s="37"/>
      <c r="SJD30" s="37"/>
      <c r="SJE30" s="37"/>
      <c r="SJF30" s="37"/>
      <c r="SJG30" s="37"/>
      <c r="SJH30" s="37"/>
      <c r="SJI30" s="37"/>
      <c r="SJJ30" s="37"/>
      <c r="SJK30" s="37"/>
      <c r="SJL30" s="37"/>
      <c r="SJM30" s="37"/>
      <c r="SJN30" s="37"/>
      <c r="SJO30" s="37"/>
      <c r="SJP30" s="37"/>
      <c r="SJQ30" s="37"/>
      <c r="SJR30" s="37"/>
      <c r="SJS30" s="37"/>
      <c r="SJT30" s="37"/>
      <c r="SJU30" s="37"/>
      <c r="SJV30" s="37"/>
      <c r="SJW30" s="37"/>
      <c r="SJX30" s="37"/>
      <c r="SJY30" s="37"/>
      <c r="SJZ30" s="37"/>
      <c r="SKA30" s="37"/>
      <c r="SKB30" s="37"/>
      <c r="SKC30" s="37"/>
      <c r="SKD30" s="37"/>
      <c r="SKE30" s="37"/>
      <c r="SKF30" s="37"/>
      <c r="SKG30" s="37"/>
      <c r="SKH30" s="37"/>
      <c r="SKI30" s="37"/>
      <c r="SKJ30" s="37"/>
      <c r="SKK30" s="37"/>
      <c r="SKL30" s="37"/>
      <c r="SKM30" s="37"/>
      <c r="SKN30" s="37"/>
      <c r="SKO30" s="37"/>
      <c r="SKP30" s="37"/>
      <c r="SKQ30" s="37"/>
      <c r="SKR30" s="37"/>
      <c r="SKS30" s="37"/>
      <c r="SKT30" s="37"/>
      <c r="SKU30" s="37"/>
      <c r="SKV30" s="37"/>
      <c r="SKW30" s="37"/>
      <c r="SKX30" s="37"/>
      <c r="SKY30" s="37"/>
      <c r="SKZ30" s="37"/>
      <c r="SLA30" s="37"/>
      <c r="SLB30" s="37"/>
      <c r="SLC30" s="37"/>
      <c r="SLD30" s="37"/>
      <c r="SLE30" s="37"/>
      <c r="SLF30" s="37"/>
      <c r="SLG30" s="37"/>
      <c r="SLH30" s="37"/>
      <c r="SLI30" s="37"/>
      <c r="SLJ30" s="37"/>
      <c r="SLK30" s="37"/>
      <c r="SLL30" s="37"/>
      <c r="SLM30" s="37"/>
      <c r="SLN30" s="37"/>
      <c r="SLO30" s="37"/>
      <c r="SLP30" s="37"/>
      <c r="SLQ30" s="37"/>
      <c r="SLR30" s="37"/>
      <c r="SLS30" s="37"/>
      <c r="SLT30" s="37"/>
      <c r="SLU30" s="37"/>
      <c r="SLV30" s="37"/>
      <c r="SLW30" s="37"/>
      <c r="SLX30" s="37"/>
      <c r="SLY30" s="37"/>
      <c r="SLZ30" s="37"/>
      <c r="SMA30" s="37"/>
      <c r="SMB30" s="37"/>
      <c r="SMC30" s="37"/>
      <c r="SMD30" s="37"/>
      <c r="SME30" s="37"/>
      <c r="SMF30" s="37"/>
      <c r="SMG30" s="37"/>
      <c r="SMH30" s="37"/>
      <c r="SMI30" s="37"/>
      <c r="SMJ30" s="37"/>
      <c r="SMK30" s="37"/>
      <c r="SML30" s="37"/>
      <c r="SMM30" s="37"/>
      <c r="SMN30" s="37"/>
      <c r="SMO30" s="37"/>
      <c r="SMP30" s="37"/>
      <c r="SMQ30" s="37"/>
      <c r="SMR30" s="37"/>
      <c r="SMS30" s="37"/>
      <c r="SMT30" s="37"/>
      <c r="SMU30" s="37"/>
      <c r="SMV30" s="37"/>
      <c r="SMW30" s="37"/>
      <c r="SMX30" s="37"/>
      <c r="SMY30" s="37"/>
      <c r="SMZ30" s="37"/>
      <c r="SNA30" s="37"/>
      <c r="SNB30" s="37"/>
      <c r="SNC30" s="37"/>
      <c r="SND30" s="37"/>
      <c r="SNE30" s="37"/>
      <c r="SNF30" s="37"/>
      <c r="SNG30" s="37"/>
      <c r="SNH30" s="37"/>
      <c r="SNI30" s="37"/>
      <c r="SNJ30" s="37"/>
      <c r="SNK30" s="37"/>
      <c r="SNL30" s="37"/>
      <c r="SNM30" s="37"/>
      <c r="SNN30" s="37"/>
      <c r="SNO30" s="37"/>
      <c r="SNP30" s="37"/>
      <c r="SNQ30" s="37"/>
      <c r="SNR30" s="37"/>
      <c r="SNS30" s="37"/>
      <c r="SNT30" s="37"/>
      <c r="SNU30" s="37"/>
      <c r="SNV30" s="37"/>
      <c r="SNW30" s="37"/>
      <c r="SNX30" s="37"/>
      <c r="SNY30" s="37"/>
      <c r="SNZ30" s="37"/>
      <c r="SOA30" s="37"/>
      <c r="SOB30" s="37"/>
      <c r="SOC30" s="37"/>
      <c r="SOD30" s="37"/>
      <c r="SOE30" s="37"/>
      <c r="SOF30" s="37"/>
      <c r="SOG30" s="37"/>
      <c r="SOH30" s="37"/>
      <c r="SOI30" s="37"/>
      <c r="SOJ30" s="37"/>
      <c r="SOK30" s="37"/>
      <c r="SOL30" s="37"/>
      <c r="SOM30" s="37"/>
      <c r="SON30" s="37"/>
      <c r="SOO30" s="37"/>
      <c r="SOP30" s="37"/>
      <c r="SOQ30" s="37"/>
      <c r="SOR30" s="37"/>
      <c r="SOS30" s="37"/>
      <c r="SOT30" s="37"/>
      <c r="SOU30" s="37"/>
      <c r="SOV30" s="37"/>
      <c r="SOW30" s="37"/>
      <c r="SOX30" s="37"/>
      <c r="SOY30" s="37"/>
      <c r="SOZ30" s="37"/>
      <c r="SPA30" s="37"/>
      <c r="SPB30" s="37"/>
      <c r="SPC30" s="37"/>
      <c r="SPD30" s="37"/>
      <c r="SPE30" s="37"/>
      <c r="SPF30" s="37"/>
      <c r="SPG30" s="37"/>
      <c r="SPH30" s="37"/>
      <c r="SPI30" s="37"/>
      <c r="SPJ30" s="37"/>
      <c r="SPK30" s="37"/>
      <c r="SPL30" s="37"/>
      <c r="SPM30" s="37"/>
      <c r="SPN30" s="37"/>
      <c r="SPO30" s="37"/>
      <c r="SPP30" s="37"/>
      <c r="SPQ30" s="37"/>
      <c r="SPR30" s="37"/>
      <c r="SPS30" s="37"/>
      <c r="SPT30" s="37"/>
      <c r="SPU30" s="37"/>
      <c r="SPV30" s="37"/>
      <c r="SPW30" s="37"/>
      <c r="SPX30" s="37"/>
      <c r="SPY30" s="37"/>
      <c r="SPZ30" s="37"/>
      <c r="SQA30" s="37"/>
      <c r="SQB30" s="37"/>
      <c r="SQC30" s="37"/>
      <c r="SQD30" s="37"/>
      <c r="SQE30" s="37"/>
      <c r="SQF30" s="37"/>
      <c r="SQG30" s="37"/>
      <c r="SQH30" s="37"/>
      <c r="SQI30" s="37"/>
      <c r="SQJ30" s="37"/>
      <c r="SQK30" s="37"/>
      <c r="SQL30" s="37"/>
      <c r="SQM30" s="37"/>
      <c r="SQN30" s="37"/>
      <c r="SQO30" s="37"/>
      <c r="SQP30" s="37"/>
      <c r="SQQ30" s="37"/>
      <c r="SQR30" s="37"/>
      <c r="SQS30" s="37"/>
      <c r="SQT30" s="37"/>
      <c r="SQU30" s="37"/>
      <c r="SQV30" s="37"/>
      <c r="SQW30" s="37"/>
      <c r="SQX30" s="37"/>
      <c r="SQY30" s="37"/>
      <c r="SQZ30" s="37"/>
      <c r="SRA30" s="37"/>
      <c r="SRB30" s="37"/>
      <c r="SRC30" s="37"/>
      <c r="SRD30" s="37"/>
      <c r="SRE30" s="37"/>
      <c r="SRF30" s="37"/>
      <c r="SRG30" s="37"/>
      <c r="SRH30" s="37"/>
      <c r="SRI30" s="37"/>
      <c r="SRJ30" s="37"/>
      <c r="SRK30" s="37"/>
      <c r="SRL30" s="37"/>
      <c r="SRM30" s="37"/>
      <c r="SRN30" s="37"/>
      <c r="SRO30" s="37"/>
      <c r="SRP30" s="37"/>
      <c r="SRQ30" s="37"/>
      <c r="SRR30" s="37"/>
      <c r="SRS30" s="37"/>
      <c r="SRT30" s="37"/>
      <c r="SRU30" s="37"/>
      <c r="SRV30" s="37"/>
      <c r="SRW30" s="37"/>
      <c r="SRX30" s="37"/>
      <c r="SRY30" s="37"/>
      <c r="SRZ30" s="37"/>
      <c r="SSA30" s="37"/>
      <c r="SSB30" s="37"/>
      <c r="SSC30" s="37"/>
      <c r="SSD30" s="37"/>
      <c r="SSE30" s="37"/>
      <c r="SSF30" s="37"/>
      <c r="SSG30" s="37"/>
      <c r="SSH30" s="37"/>
      <c r="SSI30" s="37"/>
      <c r="SSJ30" s="37"/>
      <c r="SSK30" s="37"/>
      <c r="SSL30" s="37"/>
      <c r="SSM30" s="37"/>
      <c r="SSN30" s="37"/>
      <c r="SSO30" s="37"/>
      <c r="SSP30" s="37"/>
      <c r="SSQ30" s="37"/>
      <c r="SSR30" s="37"/>
      <c r="SSS30" s="37"/>
      <c r="SST30" s="37"/>
      <c r="SSU30" s="37"/>
      <c r="SSV30" s="37"/>
      <c r="SSW30" s="37"/>
      <c r="SSX30" s="37"/>
      <c r="SSY30" s="37"/>
      <c r="SSZ30" s="37"/>
      <c r="STA30" s="37"/>
      <c r="STB30" s="37"/>
      <c r="STC30" s="37"/>
      <c r="STD30" s="37"/>
      <c r="STE30" s="37"/>
      <c r="STF30" s="37"/>
      <c r="STG30" s="37"/>
      <c r="STH30" s="37"/>
      <c r="STI30" s="37"/>
      <c r="STJ30" s="37"/>
      <c r="STK30" s="37"/>
      <c r="STL30" s="37"/>
      <c r="STM30" s="37"/>
      <c r="STN30" s="37"/>
      <c r="STO30" s="37"/>
      <c r="STP30" s="37"/>
      <c r="STQ30" s="37"/>
      <c r="STR30" s="37"/>
      <c r="STS30" s="37"/>
      <c r="STT30" s="37"/>
      <c r="STU30" s="37"/>
      <c r="STV30" s="37"/>
      <c r="STW30" s="37"/>
      <c r="STX30" s="37"/>
      <c r="STY30" s="37"/>
      <c r="STZ30" s="37"/>
      <c r="SUA30" s="37"/>
      <c r="SUB30" s="37"/>
      <c r="SUC30" s="37"/>
      <c r="SUD30" s="37"/>
      <c r="SUE30" s="37"/>
      <c r="SUF30" s="37"/>
      <c r="SUG30" s="37"/>
      <c r="SUH30" s="37"/>
      <c r="SUI30" s="37"/>
      <c r="SUJ30" s="37"/>
      <c r="SUK30" s="37"/>
      <c r="SUL30" s="37"/>
      <c r="SUM30" s="37"/>
      <c r="SUN30" s="37"/>
      <c r="SUO30" s="37"/>
      <c r="SUP30" s="37"/>
      <c r="SUQ30" s="37"/>
      <c r="SUR30" s="37"/>
      <c r="SUS30" s="37"/>
      <c r="SUT30" s="37"/>
      <c r="SUU30" s="37"/>
      <c r="SUV30" s="37"/>
      <c r="SUW30" s="37"/>
      <c r="SUX30" s="37"/>
      <c r="SUY30" s="37"/>
      <c r="SUZ30" s="37"/>
      <c r="SVA30" s="37"/>
      <c r="SVB30" s="37"/>
      <c r="SVC30" s="37"/>
      <c r="SVD30" s="37"/>
      <c r="SVE30" s="37"/>
      <c r="SVF30" s="37"/>
      <c r="SVG30" s="37"/>
      <c r="SVH30" s="37"/>
      <c r="SVI30" s="37"/>
      <c r="SVJ30" s="37"/>
      <c r="SVK30" s="37"/>
      <c r="SVL30" s="37"/>
      <c r="SVM30" s="37"/>
      <c r="SVN30" s="37"/>
      <c r="SVO30" s="37"/>
      <c r="SVP30" s="37"/>
      <c r="SVQ30" s="37"/>
      <c r="SVR30" s="37"/>
      <c r="SVS30" s="37"/>
      <c r="SVT30" s="37"/>
      <c r="SVU30" s="37"/>
      <c r="SVV30" s="37"/>
      <c r="SVW30" s="37"/>
      <c r="SVX30" s="37"/>
      <c r="SVY30" s="37"/>
      <c r="SVZ30" s="37"/>
      <c r="SWA30" s="37"/>
      <c r="SWB30" s="37"/>
      <c r="SWC30" s="37"/>
      <c r="SWD30" s="37"/>
      <c r="SWE30" s="37"/>
      <c r="SWF30" s="37"/>
      <c r="SWG30" s="37"/>
      <c r="SWH30" s="37"/>
      <c r="SWI30" s="37"/>
      <c r="SWJ30" s="37"/>
      <c r="SWK30" s="37"/>
      <c r="SWL30" s="37"/>
      <c r="SWM30" s="37"/>
      <c r="SWN30" s="37"/>
      <c r="SWO30" s="37"/>
      <c r="SWP30" s="37"/>
      <c r="SWQ30" s="37"/>
      <c r="SWR30" s="37"/>
      <c r="SWS30" s="37"/>
      <c r="SWT30" s="37"/>
      <c r="SWU30" s="37"/>
      <c r="SWV30" s="37"/>
      <c r="SWW30" s="37"/>
      <c r="SWX30" s="37"/>
      <c r="SWY30" s="37"/>
      <c r="SWZ30" s="37"/>
      <c r="SXA30" s="37"/>
      <c r="SXB30" s="37"/>
      <c r="SXC30" s="37"/>
      <c r="SXD30" s="37"/>
      <c r="SXE30" s="37"/>
      <c r="SXF30" s="37"/>
      <c r="SXG30" s="37"/>
      <c r="SXH30" s="37"/>
      <c r="SXI30" s="37"/>
      <c r="SXJ30" s="37"/>
      <c r="SXK30" s="37"/>
      <c r="SXL30" s="37"/>
      <c r="SXM30" s="37"/>
      <c r="SXN30" s="37"/>
      <c r="SXO30" s="37"/>
      <c r="SXP30" s="37"/>
      <c r="SXQ30" s="37"/>
      <c r="SXR30" s="37"/>
      <c r="SXS30" s="37"/>
      <c r="SXT30" s="37"/>
      <c r="SXU30" s="37"/>
      <c r="SXV30" s="37"/>
      <c r="SXW30" s="37"/>
      <c r="SXX30" s="37"/>
      <c r="SXY30" s="37"/>
      <c r="SXZ30" s="37"/>
      <c r="SYA30" s="37"/>
      <c r="SYB30" s="37"/>
      <c r="SYC30" s="37"/>
      <c r="SYD30" s="37"/>
      <c r="SYE30" s="37"/>
      <c r="SYF30" s="37"/>
      <c r="SYG30" s="37"/>
      <c r="SYH30" s="37"/>
      <c r="SYI30" s="37"/>
      <c r="SYJ30" s="37"/>
      <c r="SYK30" s="37"/>
      <c r="SYL30" s="37"/>
      <c r="SYM30" s="37"/>
      <c r="SYN30" s="37"/>
      <c r="SYO30" s="37"/>
      <c r="SYP30" s="37"/>
      <c r="SYQ30" s="37"/>
      <c r="SYR30" s="37"/>
      <c r="SYS30" s="37"/>
      <c r="SYT30" s="37"/>
      <c r="SYU30" s="37"/>
      <c r="SYV30" s="37"/>
      <c r="SYW30" s="37"/>
      <c r="SYX30" s="37"/>
      <c r="SYY30" s="37"/>
      <c r="SYZ30" s="37"/>
      <c r="SZA30" s="37"/>
      <c r="SZB30" s="37"/>
      <c r="SZC30" s="37"/>
      <c r="SZD30" s="37"/>
      <c r="SZE30" s="37"/>
      <c r="SZF30" s="37"/>
      <c r="SZG30" s="37"/>
      <c r="SZH30" s="37"/>
      <c r="SZI30" s="37"/>
      <c r="SZJ30" s="37"/>
      <c r="SZK30" s="37"/>
      <c r="SZL30" s="37"/>
      <c r="SZM30" s="37"/>
      <c r="SZN30" s="37"/>
      <c r="SZO30" s="37"/>
      <c r="SZP30" s="37"/>
      <c r="SZQ30" s="37"/>
      <c r="SZR30" s="37"/>
      <c r="SZS30" s="37"/>
      <c r="SZT30" s="37"/>
      <c r="SZU30" s="37"/>
      <c r="SZV30" s="37"/>
      <c r="SZW30" s="37"/>
      <c r="SZX30" s="37"/>
      <c r="SZY30" s="37"/>
      <c r="SZZ30" s="37"/>
      <c r="TAA30" s="37"/>
      <c r="TAB30" s="37"/>
      <c r="TAC30" s="37"/>
      <c r="TAD30" s="37"/>
      <c r="TAE30" s="37"/>
      <c r="TAF30" s="37"/>
      <c r="TAG30" s="37"/>
      <c r="TAH30" s="37"/>
      <c r="TAI30" s="37"/>
      <c r="TAJ30" s="37"/>
      <c r="TAK30" s="37"/>
      <c r="TAL30" s="37"/>
      <c r="TAM30" s="37"/>
      <c r="TAN30" s="37"/>
      <c r="TAO30" s="37"/>
      <c r="TAP30" s="37"/>
      <c r="TAQ30" s="37"/>
      <c r="TAR30" s="37"/>
      <c r="TAS30" s="37"/>
      <c r="TAT30" s="37"/>
      <c r="TAU30" s="37"/>
      <c r="TAV30" s="37"/>
      <c r="TAW30" s="37"/>
      <c r="TAX30" s="37"/>
      <c r="TAY30" s="37"/>
      <c r="TAZ30" s="37"/>
      <c r="TBA30" s="37"/>
      <c r="TBB30" s="37"/>
      <c r="TBC30" s="37"/>
      <c r="TBD30" s="37"/>
      <c r="TBE30" s="37"/>
      <c r="TBF30" s="37"/>
      <c r="TBG30" s="37"/>
      <c r="TBH30" s="37"/>
      <c r="TBI30" s="37"/>
      <c r="TBJ30" s="37"/>
      <c r="TBK30" s="37"/>
      <c r="TBL30" s="37"/>
      <c r="TBM30" s="37"/>
      <c r="TBN30" s="37"/>
      <c r="TBO30" s="37"/>
      <c r="TBP30" s="37"/>
      <c r="TBQ30" s="37"/>
      <c r="TBR30" s="37"/>
      <c r="TBS30" s="37"/>
      <c r="TBT30" s="37"/>
      <c r="TBU30" s="37"/>
      <c r="TBV30" s="37"/>
      <c r="TBW30" s="37"/>
      <c r="TBX30" s="37"/>
      <c r="TBY30" s="37"/>
      <c r="TBZ30" s="37"/>
      <c r="TCA30" s="37"/>
      <c r="TCB30" s="37"/>
      <c r="TCC30" s="37"/>
      <c r="TCD30" s="37"/>
      <c r="TCE30" s="37"/>
      <c r="TCF30" s="37"/>
      <c r="TCG30" s="37"/>
      <c r="TCH30" s="37"/>
      <c r="TCI30" s="37"/>
      <c r="TCJ30" s="37"/>
      <c r="TCK30" s="37"/>
      <c r="TCL30" s="37"/>
      <c r="TCM30" s="37"/>
      <c r="TCN30" s="37"/>
      <c r="TCO30" s="37"/>
      <c r="TCP30" s="37"/>
      <c r="TCQ30" s="37"/>
      <c r="TCR30" s="37"/>
      <c r="TCS30" s="37"/>
      <c r="TCT30" s="37"/>
      <c r="TCU30" s="37"/>
      <c r="TCV30" s="37"/>
      <c r="TCW30" s="37"/>
      <c r="TCX30" s="37"/>
      <c r="TCY30" s="37"/>
      <c r="TCZ30" s="37"/>
      <c r="TDA30" s="37"/>
      <c r="TDB30" s="37"/>
      <c r="TDC30" s="37"/>
      <c r="TDD30" s="37"/>
      <c r="TDE30" s="37"/>
      <c r="TDF30" s="37"/>
      <c r="TDG30" s="37"/>
      <c r="TDH30" s="37"/>
      <c r="TDI30" s="37"/>
      <c r="TDJ30" s="37"/>
      <c r="TDK30" s="37"/>
      <c r="TDL30" s="37"/>
      <c r="TDM30" s="37"/>
      <c r="TDN30" s="37"/>
      <c r="TDO30" s="37"/>
      <c r="TDP30" s="37"/>
      <c r="TDQ30" s="37"/>
      <c r="TDR30" s="37"/>
      <c r="TDS30" s="37"/>
      <c r="TDT30" s="37"/>
      <c r="TDU30" s="37"/>
      <c r="TDV30" s="37"/>
      <c r="TDW30" s="37"/>
      <c r="TDX30" s="37"/>
      <c r="TDY30" s="37"/>
      <c r="TDZ30" s="37"/>
      <c r="TEA30" s="37"/>
      <c r="TEB30" s="37"/>
      <c r="TEC30" s="37"/>
      <c r="TED30" s="37"/>
      <c r="TEE30" s="37"/>
      <c r="TEF30" s="37"/>
      <c r="TEG30" s="37"/>
      <c r="TEH30" s="37"/>
      <c r="TEI30" s="37"/>
      <c r="TEJ30" s="37"/>
      <c r="TEK30" s="37"/>
      <c r="TEL30" s="37"/>
      <c r="TEM30" s="37"/>
      <c r="TEN30" s="37"/>
      <c r="TEO30" s="37"/>
      <c r="TEP30" s="37"/>
      <c r="TEQ30" s="37"/>
      <c r="TER30" s="37"/>
      <c r="TES30" s="37"/>
      <c r="TET30" s="37"/>
      <c r="TEU30" s="37"/>
      <c r="TEV30" s="37"/>
      <c r="TEW30" s="37"/>
      <c r="TEX30" s="37"/>
      <c r="TEY30" s="37"/>
      <c r="TEZ30" s="37"/>
      <c r="TFA30" s="37"/>
      <c r="TFB30" s="37"/>
      <c r="TFC30" s="37"/>
      <c r="TFD30" s="37"/>
      <c r="TFE30" s="37"/>
      <c r="TFF30" s="37"/>
      <c r="TFG30" s="37"/>
      <c r="TFH30" s="37"/>
      <c r="TFI30" s="37"/>
      <c r="TFJ30" s="37"/>
      <c r="TFK30" s="37"/>
      <c r="TFL30" s="37"/>
      <c r="TFM30" s="37"/>
      <c r="TFN30" s="37"/>
      <c r="TFO30" s="37"/>
      <c r="TFP30" s="37"/>
      <c r="TFQ30" s="37"/>
      <c r="TFR30" s="37"/>
      <c r="TFS30" s="37"/>
      <c r="TFT30" s="37"/>
      <c r="TFU30" s="37"/>
      <c r="TFV30" s="37"/>
      <c r="TFW30" s="37"/>
      <c r="TFX30" s="37"/>
      <c r="TFY30" s="37"/>
      <c r="TFZ30" s="37"/>
      <c r="TGA30" s="37"/>
      <c r="TGB30" s="37"/>
      <c r="TGC30" s="37"/>
      <c r="TGD30" s="37"/>
      <c r="TGE30" s="37"/>
      <c r="TGF30" s="37"/>
      <c r="TGG30" s="37"/>
      <c r="TGH30" s="37"/>
      <c r="TGI30" s="37"/>
      <c r="TGJ30" s="37"/>
      <c r="TGK30" s="37"/>
      <c r="TGL30" s="37"/>
      <c r="TGM30" s="37"/>
      <c r="TGN30" s="37"/>
      <c r="TGO30" s="37"/>
      <c r="TGP30" s="37"/>
      <c r="TGQ30" s="37"/>
      <c r="TGR30" s="37"/>
      <c r="TGS30" s="37"/>
      <c r="TGT30" s="37"/>
      <c r="TGU30" s="37"/>
      <c r="TGV30" s="37"/>
      <c r="TGW30" s="37"/>
      <c r="TGX30" s="37"/>
      <c r="TGY30" s="37"/>
      <c r="TGZ30" s="37"/>
      <c r="THA30" s="37"/>
      <c r="THB30" s="37"/>
      <c r="THC30" s="37"/>
      <c r="THD30" s="37"/>
      <c r="THE30" s="37"/>
      <c r="THF30" s="37"/>
      <c r="THG30" s="37"/>
      <c r="THH30" s="37"/>
      <c r="THI30" s="37"/>
      <c r="THJ30" s="37"/>
      <c r="THK30" s="37"/>
      <c r="THL30" s="37"/>
      <c r="THM30" s="37"/>
      <c r="THN30" s="37"/>
      <c r="THO30" s="37"/>
      <c r="THP30" s="37"/>
      <c r="THQ30" s="37"/>
      <c r="THR30" s="37"/>
      <c r="THS30" s="37"/>
      <c r="THT30" s="37"/>
      <c r="THU30" s="37"/>
      <c r="THV30" s="37"/>
      <c r="THW30" s="37"/>
      <c r="THX30" s="37"/>
      <c r="THY30" s="37"/>
      <c r="THZ30" s="37"/>
      <c r="TIA30" s="37"/>
      <c r="TIB30" s="37"/>
      <c r="TIC30" s="37"/>
      <c r="TID30" s="37"/>
      <c r="TIE30" s="37"/>
      <c r="TIF30" s="37"/>
      <c r="TIG30" s="37"/>
      <c r="TIH30" s="37"/>
      <c r="TII30" s="37"/>
      <c r="TIJ30" s="37"/>
      <c r="TIK30" s="37"/>
      <c r="TIL30" s="37"/>
      <c r="TIM30" s="37"/>
      <c r="TIN30" s="37"/>
      <c r="TIO30" s="37"/>
      <c r="TIP30" s="37"/>
      <c r="TIQ30" s="37"/>
      <c r="TIR30" s="37"/>
      <c r="TIS30" s="37"/>
      <c r="TIT30" s="37"/>
      <c r="TIU30" s="37"/>
      <c r="TIV30" s="37"/>
      <c r="TIW30" s="37"/>
      <c r="TIX30" s="37"/>
      <c r="TIY30" s="37"/>
      <c r="TIZ30" s="37"/>
      <c r="TJA30" s="37"/>
      <c r="TJB30" s="37"/>
      <c r="TJC30" s="37"/>
      <c r="TJD30" s="37"/>
      <c r="TJE30" s="37"/>
      <c r="TJF30" s="37"/>
      <c r="TJG30" s="37"/>
      <c r="TJH30" s="37"/>
      <c r="TJI30" s="37"/>
      <c r="TJJ30" s="37"/>
      <c r="TJK30" s="37"/>
      <c r="TJL30" s="37"/>
      <c r="TJM30" s="37"/>
      <c r="TJN30" s="37"/>
      <c r="TJO30" s="37"/>
      <c r="TJP30" s="37"/>
      <c r="TJQ30" s="37"/>
      <c r="TJR30" s="37"/>
      <c r="TJS30" s="37"/>
      <c r="TJT30" s="37"/>
      <c r="TJU30" s="37"/>
      <c r="TJV30" s="37"/>
      <c r="TJW30" s="37"/>
      <c r="TJX30" s="37"/>
      <c r="TJY30" s="37"/>
      <c r="TJZ30" s="37"/>
      <c r="TKA30" s="37"/>
      <c r="TKB30" s="37"/>
      <c r="TKC30" s="37"/>
      <c r="TKD30" s="37"/>
      <c r="TKE30" s="37"/>
      <c r="TKF30" s="37"/>
      <c r="TKG30" s="37"/>
      <c r="TKH30" s="37"/>
      <c r="TKI30" s="37"/>
      <c r="TKJ30" s="37"/>
      <c r="TKK30" s="37"/>
      <c r="TKL30" s="37"/>
      <c r="TKM30" s="37"/>
      <c r="TKN30" s="37"/>
      <c r="TKO30" s="37"/>
      <c r="TKP30" s="37"/>
      <c r="TKQ30" s="37"/>
      <c r="TKR30" s="37"/>
      <c r="TKS30" s="37"/>
      <c r="TKT30" s="37"/>
      <c r="TKU30" s="37"/>
      <c r="TKV30" s="37"/>
      <c r="TKW30" s="37"/>
      <c r="TKX30" s="37"/>
      <c r="TKY30" s="37"/>
      <c r="TKZ30" s="37"/>
      <c r="TLA30" s="37"/>
      <c r="TLB30" s="37"/>
      <c r="TLC30" s="37"/>
      <c r="TLD30" s="37"/>
      <c r="TLE30" s="37"/>
      <c r="TLF30" s="37"/>
      <c r="TLG30" s="37"/>
      <c r="TLH30" s="37"/>
      <c r="TLI30" s="37"/>
      <c r="TLJ30" s="37"/>
      <c r="TLK30" s="37"/>
      <c r="TLL30" s="37"/>
      <c r="TLM30" s="37"/>
      <c r="TLN30" s="37"/>
      <c r="TLO30" s="37"/>
      <c r="TLP30" s="37"/>
      <c r="TLQ30" s="37"/>
      <c r="TLR30" s="37"/>
      <c r="TLS30" s="37"/>
      <c r="TLT30" s="37"/>
      <c r="TLU30" s="37"/>
      <c r="TLV30" s="37"/>
      <c r="TLW30" s="37"/>
      <c r="TLX30" s="37"/>
      <c r="TLY30" s="37"/>
      <c r="TLZ30" s="37"/>
      <c r="TMA30" s="37"/>
      <c r="TMB30" s="37"/>
      <c r="TMC30" s="37"/>
      <c r="TMD30" s="37"/>
      <c r="TME30" s="37"/>
      <c r="TMF30" s="37"/>
      <c r="TMG30" s="37"/>
      <c r="TMH30" s="37"/>
      <c r="TMI30" s="37"/>
      <c r="TMJ30" s="37"/>
      <c r="TMK30" s="37"/>
      <c r="TML30" s="37"/>
      <c r="TMM30" s="37"/>
      <c r="TMN30" s="37"/>
      <c r="TMO30" s="37"/>
      <c r="TMP30" s="37"/>
      <c r="TMQ30" s="37"/>
      <c r="TMR30" s="37"/>
      <c r="TMS30" s="37"/>
      <c r="TMT30" s="37"/>
      <c r="TMU30" s="37"/>
      <c r="TMV30" s="37"/>
      <c r="TMW30" s="37"/>
      <c r="TMX30" s="37"/>
      <c r="TMY30" s="37"/>
      <c r="TMZ30" s="37"/>
      <c r="TNA30" s="37"/>
      <c r="TNB30" s="37"/>
      <c r="TNC30" s="37"/>
      <c r="TND30" s="37"/>
      <c r="TNE30" s="37"/>
      <c r="TNF30" s="37"/>
      <c r="TNG30" s="37"/>
      <c r="TNH30" s="37"/>
      <c r="TNI30" s="37"/>
      <c r="TNJ30" s="37"/>
      <c r="TNK30" s="37"/>
      <c r="TNL30" s="37"/>
      <c r="TNM30" s="37"/>
      <c r="TNN30" s="37"/>
      <c r="TNO30" s="37"/>
      <c r="TNP30" s="37"/>
      <c r="TNQ30" s="37"/>
      <c r="TNR30" s="37"/>
      <c r="TNS30" s="37"/>
      <c r="TNT30" s="37"/>
      <c r="TNU30" s="37"/>
      <c r="TNV30" s="37"/>
      <c r="TNW30" s="37"/>
      <c r="TNX30" s="37"/>
      <c r="TNY30" s="37"/>
      <c r="TNZ30" s="37"/>
      <c r="TOA30" s="37"/>
      <c r="TOB30" s="37"/>
      <c r="TOC30" s="37"/>
      <c r="TOD30" s="37"/>
      <c r="TOE30" s="37"/>
      <c r="TOF30" s="37"/>
      <c r="TOG30" s="37"/>
      <c r="TOH30" s="37"/>
      <c r="TOI30" s="37"/>
      <c r="TOJ30" s="37"/>
      <c r="TOK30" s="37"/>
      <c r="TOL30" s="37"/>
      <c r="TOM30" s="37"/>
      <c r="TON30" s="37"/>
      <c r="TOO30" s="37"/>
      <c r="TOP30" s="37"/>
      <c r="TOQ30" s="37"/>
      <c r="TOR30" s="37"/>
      <c r="TOS30" s="37"/>
      <c r="TOT30" s="37"/>
      <c r="TOU30" s="37"/>
      <c r="TOV30" s="37"/>
      <c r="TOW30" s="37"/>
      <c r="TOX30" s="37"/>
      <c r="TOY30" s="37"/>
      <c r="TOZ30" s="37"/>
      <c r="TPA30" s="37"/>
      <c r="TPB30" s="37"/>
      <c r="TPC30" s="37"/>
      <c r="TPD30" s="37"/>
      <c r="TPE30" s="37"/>
      <c r="TPF30" s="37"/>
      <c r="TPG30" s="37"/>
      <c r="TPH30" s="37"/>
      <c r="TPI30" s="37"/>
      <c r="TPJ30" s="37"/>
      <c r="TPK30" s="37"/>
      <c r="TPL30" s="37"/>
      <c r="TPM30" s="37"/>
      <c r="TPN30" s="37"/>
      <c r="TPO30" s="37"/>
      <c r="TPP30" s="37"/>
      <c r="TPQ30" s="37"/>
      <c r="TPR30" s="37"/>
      <c r="TPS30" s="37"/>
      <c r="TPT30" s="37"/>
      <c r="TPU30" s="37"/>
      <c r="TPV30" s="37"/>
      <c r="TPW30" s="37"/>
      <c r="TPX30" s="37"/>
      <c r="TPY30" s="37"/>
      <c r="TPZ30" s="37"/>
      <c r="TQA30" s="37"/>
      <c r="TQB30" s="37"/>
      <c r="TQC30" s="37"/>
      <c r="TQD30" s="37"/>
      <c r="TQE30" s="37"/>
      <c r="TQF30" s="37"/>
      <c r="TQG30" s="37"/>
      <c r="TQH30" s="37"/>
      <c r="TQI30" s="37"/>
      <c r="TQJ30" s="37"/>
      <c r="TQK30" s="37"/>
      <c r="TQL30" s="37"/>
      <c r="TQM30" s="37"/>
      <c r="TQN30" s="37"/>
      <c r="TQO30" s="37"/>
      <c r="TQP30" s="37"/>
      <c r="TQQ30" s="37"/>
      <c r="TQR30" s="37"/>
      <c r="TQS30" s="37"/>
      <c r="TQT30" s="37"/>
      <c r="TQU30" s="37"/>
      <c r="TQV30" s="37"/>
      <c r="TQW30" s="37"/>
      <c r="TQX30" s="37"/>
      <c r="TQY30" s="37"/>
      <c r="TQZ30" s="37"/>
      <c r="TRA30" s="37"/>
      <c r="TRB30" s="37"/>
      <c r="TRC30" s="37"/>
      <c r="TRD30" s="37"/>
      <c r="TRE30" s="37"/>
      <c r="TRF30" s="37"/>
      <c r="TRG30" s="37"/>
      <c r="TRH30" s="37"/>
      <c r="TRI30" s="37"/>
      <c r="TRJ30" s="37"/>
      <c r="TRK30" s="37"/>
      <c r="TRL30" s="37"/>
      <c r="TRM30" s="37"/>
      <c r="TRN30" s="37"/>
      <c r="TRO30" s="37"/>
      <c r="TRP30" s="37"/>
      <c r="TRQ30" s="37"/>
      <c r="TRR30" s="37"/>
      <c r="TRS30" s="37"/>
      <c r="TRT30" s="37"/>
      <c r="TRU30" s="37"/>
      <c r="TRV30" s="37"/>
      <c r="TRW30" s="37"/>
      <c r="TRX30" s="37"/>
      <c r="TRY30" s="37"/>
      <c r="TRZ30" s="37"/>
      <c r="TSA30" s="37"/>
      <c r="TSB30" s="37"/>
      <c r="TSC30" s="37"/>
      <c r="TSD30" s="37"/>
      <c r="TSE30" s="37"/>
      <c r="TSF30" s="37"/>
      <c r="TSG30" s="37"/>
      <c r="TSH30" s="37"/>
      <c r="TSI30" s="37"/>
      <c r="TSJ30" s="37"/>
      <c r="TSK30" s="37"/>
      <c r="TSL30" s="37"/>
      <c r="TSM30" s="37"/>
      <c r="TSN30" s="37"/>
      <c r="TSO30" s="37"/>
      <c r="TSP30" s="37"/>
      <c r="TSQ30" s="37"/>
      <c r="TSR30" s="37"/>
      <c r="TSS30" s="37"/>
      <c r="TST30" s="37"/>
      <c r="TSU30" s="37"/>
      <c r="TSV30" s="37"/>
      <c r="TSW30" s="37"/>
      <c r="TSX30" s="37"/>
      <c r="TSY30" s="37"/>
      <c r="TSZ30" s="37"/>
      <c r="TTA30" s="37"/>
      <c r="TTB30" s="37"/>
      <c r="TTC30" s="37"/>
      <c r="TTD30" s="37"/>
      <c r="TTE30" s="37"/>
      <c r="TTF30" s="37"/>
      <c r="TTG30" s="37"/>
      <c r="TTH30" s="37"/>
      <c r="TTI30" s="37"/>
      <c r="TTJ30" s="37"/>
      <c r="TTK30" s="37"/>
      <c r="TTL30" s="37"/>
      <c r="TTM30" s="37"/>
      <c r="TTN30" s="37"/>
      <c r="TTO30" s="37"/>
      <c r="TTP30" s="37"/>
      <c r="TTQ30" s="37"/>
      <c r="TTR30" s="37"/>
      <c r="TTS30" s="37"/>
      <c r="TTT30" s="37"/>
      <c r="TTU30" s="37"/>
      <c r="TTV30" s="37"/>
      <c r="TTW30" s="37"/>
      <c r="TTX30" s="37"/>
      <c r="TTY30" s="37"/>
      <c r="TTZ30" s="37"/>
      <c r="TUA30" s="37"/>
      <c r="TUB30" s="37"/>
      <c r="TUC30" s="37"/>
      <c r="TUD30" s="37"/>
      <c r="TUE30" s="37"/>
      <c r="TUF30" s="37"/>
      <c r="TUG30" s="37"/>
      <c r="TUH30" s="37"/>
      <c r="TUI30" s="37"/>
      <c r="TUJ30" s="37"/>
      <c r="TUK30" s="37"/>
      <c r="TUL30" s="37"/>
      <c r="TUM30" s="37"/>
      <c r="TUN30" s="37"/>
      <c r="TUO30" s="37"/>
      <c r="TUP30" s="37"/>
      <c r="TUQ30" s="37"/>
      <c r="TUR30" s="37"/>
      <c r="TUS30" s="37"/>
      <c r="TUT30" s="37"/>
      <c r="TUU30" s="37"/>
      <c r="TUV30" s="37"/>
      <c r="TUW30" s="37"/>
      <c r="TUX30" s="37"/>
      <c r="TUY30" s="37"/>
      <c r="TUZ30" s="37"/>
      <c r="TVA30" s="37"/>
      <c r="TVB30" s="37"/>
      <c r="TVC30" s="37"/>
      <c r="TVD30" s="37"/>
      <c r="TVE30" s="37"/>
      <c r="TVF30" s="37"/>
      <c r="TVG30" s="37"/>
      <c r="TVH30" s="37"/>
      <c r="TVI30" s="37"/>
      <c r="TVJ30" s="37"/>
      <c r="TVK30" s="37"/>
      <c r="TVL30" s="37"/>
      <c r="TVM30" s="37"/>
      <c r="TVN30" s="37"/>
      <c r="TVO30" s="37"/>
      <c r="TVP30" s="37"/>
      <c r="TVQ30" s="37"/>
      <c r="TVR30" s="37"/>
      <c r="TVS30" s="37"/>
      <c r="TVT30" s="37"/>
      <c r="TVU30" s="37"/>
      <c r="TVV30" s="37"/>
      <c r="TVW30" s="37"/>
      <c r="TVX30" s="37"/>
      <c r="TVY30" s="37"/>
      <c r="TVZ30" s="37"/>
      <c r="TWA30" s="37"/>
      <c r="TWB30" s="37"/>
      <c r="TWC30" s="37"/>
      <c r="TWD30" s="37"/>
      <c r="TWE30" s="37"/>
      <c r="TWF30" s="37"/>
      <c r="TWG30" s="37"/>
      <c r="TWH30" s="37"/>
      <c r="TWI30" s="37"/>
      <c r="TWJ30" s="37"/>
      <c r="TWK30" s="37"/>
      <c r="TWL30" s="37"/>
      <c r="TWM30" s="37"/>
      <c r="TWN30" s="37"/>
      <c r="TWO30" s="37"/>
      <c r="TWP30" s="37"/>
      <c r="TWQ30" s="37"/>
      <c r="TWR30" s="37"/>
      <c r="TWS30" s="37"/>
      <c r="TWT30" s="37"/>
      <c r="TWU30" s="37"/>
      <c r="TWV30" s="37"/>
      <c r="TWW30" s="37"/>
      <c r="TWX30" s="37"/>
      <c r="TWY30" s="37"/>
      <c r="TWZ30" s="37"/>
      <c r="TXA30" s="37"/>
      <c r="TXB30" s="37"/>
      <c r="TXC30" s="37"/>
      <c r="TXD30" s="37"/>
      <c r="TXE30" s="37"/>
      <c r="TXF30" s="37"/>
      <c r="TXG30" s="37"/>
      <c r="TXH30" s="37"/>
      <c r="TXI30" s="37"/>
      <c r="TXJ30" s="37"/>
      <c r="TXK30" s="37"/>
      <c r="TXL30" s="37"/>
      <c r="TXM30" s="37"/>
      <c r="TXN30" s="37"/>
      <c r="TXO30" s="37"/>
      <c r="TXP30" s="37"/>
      <c r="TXQ30" s="37"/>
      <c r="TXR30" s="37"/>
      <c r="TXS30" s="37"/>
      <c r="TXT30" s="37"/>
      <c r="TXU30" s="37"/>
      <c r="TXV30" s="37"/>
      <c r="TXW30" s="37"/>
      <c r="TXX30" s="37"/>
      <c r="TXY30" s="37"/>
      <c r="TXZ30" s="37"/>
      <c r="TYA30" s="37"/>
      <c r="TYB30" s="37"/>
      <c r="TYC30" s="37"/>
      <c r="TYD30" s="37"/>
      <c r="TYE30" s="37"/>
      <c r="TYF30" s="37"/>
      <c r="TYG30" s="37"/>
      <c r="TYH30" s="37"/>
      <c r="TYI30" s="37"/>
      <c r="TYJ30" s="37"/>
      <c r="TYK30" s="37"/>
      <c r="TYL30" s="37"/>
      <c r="TYM30" s="37"/>
      <c r="TYN30" s="37"/>
      <c r="TYO30" s="37"/>
      <c r="TYP30" s="37"/>
      <c r="TYQ30" s="37"/>
      <c r="TYR30" s="37"/>
      <c r="TYS30" s="37"/>
      <c r="TYT30" s="37"/>
      <c r="TYU30" s="37"/>
      <c r="TYV30" s="37"/>
      <c r="TYW30" s="37"/>
      <c r="TYX30" s="37"/>
      <c r="TYY30" s="37"/>
      <c r="TYZ30" s="37"/>
      <c r="TZA30" s="37"/>
      <c r="TZB30" s="37"/>
      <c r="TZC30" s="37"/>
      <c r="TZD30" s="37"/>
      <c r="TZE30" s="37"/>
      <c r="TZF30" s="37"/>
      <c r="TZG30" s="37"/>
      <c r="TZH30" s="37"/>
      <c r="TZI30" s="37"/>
      <c r="TZJ30" s="37"/>
      <c r="TZK30" s="37"/>
      <c r="TZL30" s="37"/>
      <c r="TZM30" s="37"/>
      <c r="TZN30" s="37"/>
      <c r="TZO30" s="37"/>
      <c r="TZP30" s="37"/>
      <c r="TZQ30" s="37"/>
      <c r="TZR30" s="37"/>
      <c r="TZS30" s="37"/>
      <c r="TZT30" s="37"/>
      <c r="TZU30" s="37"/>
      <c r="TZV30" s="37"/>
      <c r="TZW30" s="37"/>
      <c r="TZX30" s="37"/>
      <c r="TZY30" s="37"/>
      <c r="TZZ30" s="37"/>
      <c r="UAA30" s="37"/>
      <c r="UAB30" s="37"/>
      <c r="UAC30" s="37"/>
      <c r="UAD30" s="37"/>
      <c r="UAE30" s="37"/>
      <c r="UAF30" s="37"/>
      <c r="UAG30" s="37"/>
      <c r="UAH30" s="37"/>
      <c r="UAI30" s="37"/>
      <c r="UAJ30" s="37"/>
      <c r="UAK30" s="37"/>
      <c r="UAL30" s="37"/>
      <c r="UAM30" s="37"/>
      <c r="UAN30" s="37"/>
      <c r="UAO30" s="37"/>
      <c r="UAP30" s="37"/>
      <c r="UAQ30" s="37"/>
      <c r="UAR30" s="37"/>
      <c r="UAS30" s="37"/>
      <c r="UAT30" s="37"/>
      <c r="UAU30" s="37"/>
      <c r="UAV30" s="37"/>
      <c r="UAW30" s="37"/>
      <c r="UAX30" s="37"/>
      <c r="UAY30" s="37"/>
      <c r="UAZ30" s="37"/>
      <c r="UBA30" s="37"/>
      <c r="UBB30" s="37"/>
      <c r="UBC30" s="37"/>
      <c r="UBD30" s="37"/>
      <c r="UBE30" s="37"/>
      <c r="UBF30" s="37"/>
      <c r="UBG30" s="37"/>
      <c r="UBH30" s="37"/>
      <c r="UBI30" s="37"/>
      <c r="UBJ30" s="37"/>
      <c r="UBK30" s="37"/>
      <c r="UBL30" s="37"/>
      <c r="UBM30" s="37"/>
      <c r="UBN30" s="37"/>
      <c r="UBO30" s="37"/>
      <c r="UBP30" s="37"/>
      <c r="UBQ30" s="37"/>
      <c r="UBR30" s="37"/>
      <c r="UBS30" s="37"/>
      <c r="UBT30" s="37"/>
      <c r="UBU30" s="37"/>
      <c r="UBV30" s="37"/>
      <c r="UBW30" s="37"/>
      <c r="UBX30" s="37"/>
      <c r="UBY30" s="37"/>
      <c r="UBZ30" s="37"/>
      <c r="UCA30" s="37"/>
      <c r="UCB30" s="37"/>
      <c r="UCC30" s="37"/>
      <c r="UCD30" s="37"/>
      <c r="UCE30" s="37"/>
      <c r="UCF30" s="37"/>
      <c r="UCG30" s="37"/>
      <c r="UCH30" s="37"/>
      <c r="UCI30" s="37"/>
      <c r="UCJ30" s="37"/>
      <c r="UCK30" s="37"/>
      <c r="UCL30" s="37"/>
      <c r="UCM30" s="37"/>
      <c r="UCN30" s="37"/>
      <c r="UCO30" s="37"/>
      <c r="UCP30" s="37"/>
      <c r="UCQ30" s="37"/>
      <c r="UCR30" s="37"/>
      <c r="UCS30" s="37"/>
      <c r="UCT30" s="37"/>
      <c r="UCU30" s="37"/>
      <c r="UCV30" s="37"/>
      <c r="UCW30" s="37"/>
      <c r="UCX30" s="37"/>
      <c r="UCY30" s="37"/>
      <c r="UCZ30" s="37"/>
      <c r="UDA30" s="37"/>
      <c r="UDB30" s="37"/>
      <c r="UDC30" s="37"/>
      <c r="UDD30" s="37"/>
      <c r="UDE30" s="37"/>
      <c r="UDF30" s="37"/>
      <c r="UDG30" s="37"/>
      <c r="UDH30" s="37"/>
      <c r="UDI30" s="37"/>
      <c r="UDJ30" s="37"/>
      <c r="UDK30" s="37"/>
      <c r="UDL30" s="37"/>
      <c r="UDM30" s="37"/>
      <c r="UDN30" s="37"/>
      <c r="UDO30" s="37"/>
      <c r="UDP30" s="37"/>
      <c r="UDQ30" s="37"/>
      <c r="UDR30" s="37"/>
      <c r="UDS30" s="37"/>
      <c r="UDT30" s="37"/>
      <c r="UDU30" s="37"/>
      <c r="UDV30" s="37"/>
      <c r="UDW30" s="37"/>
      <c r="UDX30" s="37"/>
      <c r="UDY30" s="37"/>
      <c r="UDZ30" s="37"/>
      <c r="UEA30" s="37"/>
      <c r="UEB30" s="37"/>
      <c r="UEC30" s="37"/>
      <c r="UED30" s="37"/>
      <c r="UEE30" s="37"/>
      <c r="UEF30" s="37"/>
      <c r="UEG30" s="37"/>
      <c r="UEH30" s="37"/>
      <c r="UEI30" s="37"/>
      <c r="UEJ30" s="37"/>
      <c r="UEK30" s="37"/>
      <c r="UEL30" s="37"/>
      <c r="UEM30" s="37"/>
      <c r="UEN30" s="37"/>
      <c r="UEO30" s="37"/>
      <c r="UEP30" s="37"/>
      <c r="UEQ30" s="37"/>
      <c r="UER30" s="37"/>
      <c r="UES30" s="37"/>
      <c r="UET30" s="37"/>
      <c r="UEU30" s="37"/>
      <c r="UEV30" s="37"/>
      <c r="UEW30" s="37"/>
      <c r="UEX30" s="37"/>
      <c r="UEY30" s="37"/>
      <c r="UEZ30" s="37"/>
      <c r="UFA30" s="37"/>
      <c r="UFB30" s="37"/>
      <c r="UFC30" s="37"/>
      <c r="UFD30" s="37"/>
      <c r="UFE30" s="37"/>
      <c r="UFF30" s="37"/>
      <c r="UFG30" s="37"/>
      <c r="UFH30" s="37"/>
      <c r="UFI30" s="37"/>
      <c r="UFJ30" s="37"/>
      <c r="UFK30" s="37"/>
      <c r="UFL30" s="37"/>
      <c r="UFM30" s="37"/>
      <c r="UFN30" s="37"/>
      <c r="UFO30" s="37"/>
      <c r="UFP30" s="37"/>
      <c r="UFQ30" s="37"/>
      <c r="UFR30" s="37"/>
      <c r="UFS30" s="37"/>
      <c r="UFT30" s="37"/>
      <c r="UFU30" s="37"/>
      <c r="UFV30" s="37"/>
      <c r="UFW30" s="37"/>
      <c r="UFX30" s="37"/>
      <c r="UFY30" s="37"/>
      <c r="UFZ30" s="37"/>
      <c r="UGA30" s="37"/>
      <c r="UGB30" s="37"/>
      <c r="UGC30" s="37"/>
      <c r="UGD30" s="37"/>
      <c r="UGE30" s="37"/>
      <c r="UGF30" s="37"/>
      <c r="UGG30" s="37"/>
      <c r="UGH30" s="37"/>
      <c r="UGI30" s="37"/>
      <c r="UGJ30" s="37"/>
      <c r="UGK30" s="37"/>
      <c r="UGL30" s="37"/>
      <c r="UGM30" s="37"/>
      <c r="UGN30" s="37"/>
      <c r="UGO30" s="37"/>
      <c r="UGP30" s="37"/>
      <c r="UGQ30" s="37"/>
      <c r="UGR30" s="37"/>
      <c r="UGS30" s="37"/>
      <c r="UGT30" s="37"/>
      <c r="UGU30" s="37"/>
      <c r="UGV30" s="37"/>
      <c r="UGW30" s="37"/>
      <c r="UGX30" s="37"/>
      <c r="UGY30" s="37"/>
      <c r="UGZ30" s="37"/>
      <c r="UHA30" s="37"/>
      <c r="UHB30" s="37"/>
      <c r="UHC30" s="37"/>
      <c r="UHD30" s="37"/>
      <c r="UHE30" s="37"/>
      <c r="UHF30" s="37"/>
      <c r="UHG30" s="37"/>
      <c r="UHH30" s="37"/>
      <c r="UHI30" s="37"/>
      <c r="UHJ30" s="37"/>
      <c r="UHK30" s="37"/>
      <c r="UHL30" s="37"/>
      <c r="UHM30" s="37"/>
      <c r="UHN30" s="37"/>
      <c r="UHO30" s="37"/>
      <c r="UHP30" s="37"/>
      <c r="UHQ30" s="37"/>
      <c r="UHR30" s="37"/>
      <c r="UHS30" s="37"/>
      <c r="UHT30" s="37"/>
      <c r="UHU30" s="37"/>
      <c r="UHV30" s="37"/>
      <c r="UHW30" s="37"/>
      <c r="UHX30" s="37"/>
      <c r="UHY30" s="37"/>
      <c r="UHZ30" s="37"/>
      <c r="UIA30" s="37"/>
      <c r="UIB30" s="37"/>
      <c r="UIC30" s="37"/>
      <c r="UID30" s="37"/>
      <c r="UIE30" s="37"/>
      <c r="UIF30" s="37"/>
      <c r="UIG30" s="37"/>
      <c r="UIH30" s="37"/>
      <c r="UII30" s="37"/>
      <c r="UIJ30" s="37"/>
      <c r="UIK30" s="37"/>
      <c r="UIL30" s="37"/>
      <c r="UIM30" s="37"/>
      <c r="UIN30" s="37"/>
      <c r="UIO30" s="37"/>
      <c r="UIP30" s="37"/>
      <c r="UIQ30" s="37"/>
      <c r="UIR30" s="37"/>
      <c r="UIS30" s="37"/>
      <c r="UIT30" s="37"/>
      <c r="UIU30" s="37"/>
      <c r="UIV30" s="37"/>
      <c r="UIW30" s="37"/>
      <c r="UIX30" s="37"/>
      <c r="UIY30" s="37"/>
      <c r="UIZ30" s="37"/>
      <c r="UJA30" s="37"/>
      <c r="UJB30" s="37"/>
      <c r="UJC30" s="37"/>
      <c r="UJD30" s="37"/>
      <c r="UJE30" s="37"/>
      <c r="UJF30" s="37"/>
      <c r="UJG30" s="37"/>
      <c r="UJH30" s="37"/>
      <c r="UJI30" s="37"/>
      <c r="UJJ30" s="37"/>
      <c r="UJK30" s="37"/>
      <c r="UJL30" s="37"/>
      <c r="UJM30" s="37"/>
      <c r="UJN30" s="37"/>
      <c r="UJO30" s="37"/>
      <c r="UJP30" s="37"/>
      <c r="UJQ30" s="37"/>
      <c r="UJR30" s="37"/>
      <c r="UJS30" s="37"/>
      <c r="UJT30" s="37"/>
      <c r="UJU30" s="37"/>
      <c r="UJV30" s="37"/>
      <c r="UJW30" s="37"/>
      <c r="UJX30" s="37"/>
      <c r="UJY30" s="37"/>
      <c r="UJZ30" s="37"/>
      <c r="UKA30" s="37"/>
      <c r="UKB30" s="37"/>
      <c r="UKC30" s="37"/>
      <c r="UKD30" s="37"/>
      <c r="UKE30" s="37"/>
      <c r="UKF30" s="37"/>
      <c r="UKG30" s="37"/>
      <c r="UKH30" s="37"/>
      <c r="UKI30" s="37"/>
      <c r="UKJ30" s="37"/>
      <c r="UKK30" s="37"/>
      <c r="UKL30" s="37"/>
      <c r="UKM30" s="37"/>
      <c r="UKN30" s="37"/>
      <c r="UKO30" s="37"/>
      <c r="UKP30" s="37"/>
      <c r="UKQ30" s="37"/>
      <c r="UKR30" s="37"/>
      <c r="UKS30" s="37"/>
      <c r="UKT30" s="37"/>
      <c r="UKU30" s="37"/>
      <c r="UKV30" s="37"/>
      <c r="UKW30" s="37"/>
      <c r="UKX30" s="37"/>
      <c r="UKY30" s="37"/>
      <c r="UKZ30" s="37"/>
      <c r="ULA30" s="37"/>
      <c r="ULB30" s="37"/>
      <c r="ULC30" s="37"/>
      <c r="ULD30" s="37"/>
      <c r="ULE30" s="37"/>
      <c r="ULF30" s="37"/>
      <c r="ULG30" s="37"/>
      <c r="ULH30" s="37"/>
      <c r="ULI30" s="37"/>
      <c r="ULJ30" s="37"/>
      <c r="ULK30" s="37"/>
      <c r="ULL30" s="37"/>
      <c r="ULM30" s="37"/>
      <c r="ULN30" s="37"/>
      <c r="ULO30" s="37"/>
      <c r="ULP30" s="37"/>
      <c r="ULQ30" s="37"/>
      <c r="ULR30" s="37"/>
      <c r="ULS30" s="37"/>
      <c r="ULT30" s="37"/>
      <c r="ULU30" s="37"/>
      <c r="ULV30" s="37"/>
      <c r="ULW30" s="37"/>
      <c r="ULX30" s="37"/>
      <c r="ULY30" s="37"/>
      <c r="ULZ30" s="37"/>
      <c r="UMA30" s="37"/>
      <c r="UMB30" s="37"/>
      <c r="UMC30" s="37"/>
      <c r="UMD30" s="37"/>
      <c r="UME30" s="37"/>
      <c r="UMF30" s="37"/>
      <c r="UMG30" s="37"/>
      <c r="UMH30" s="37"/>
      <c r="UMI30" s="37"/>
      <c r="UMJ30" s="37"/>
      <c r="UMK30" s="37"/>
      <c r="UML30" s="37"/>
      <c r="UMM30" s="37"/>
      <c r="UMN30" s="37"/>
      <c r="UMO30" s="37"/>
      <c r="UMP30" s="37"/>
      <c r="UMQ30" s="37"/>
      <c r="UMR30" s="37"/>
      <c r="UMS30" s="37"/>
      <c r="UMT30" s="37"/>
      <c r="UMU30" s="37"/>
      <c r="UMV30" s="37"/>
      <c r="UMW30" s="37"/>
      <c r="UMX30" s="37"/>
      <c r="UMY30" s="37"/>
      <c r="UMZ30" s="37"/>
      <c r="UNA30" s="37"/>
      <c r="UNB30" s="37"/>
      <c r="UNC30" s="37"/>
      <c r="UND30" s="37"/>
      <c r="UNE30" s="37"/>
      <c r="UNF30" s="37"/>
      <c r="UNG30" s="37"/>
      <c r="UNH30" s="37"/>
      <c r="UNI30" s="37"/>
      <c r="UNJ30" s="37"/>
      <c r="UNK30" s="37"/>
      <c r="UNL30" s="37"/>
      <c r="UNM30" s="37"/>
      <c r="UNN30" s="37"/>
      <c r="UNO30" s="37"/>
      <c r="UNP30" s="37"/>
      <c r="UNQ30" s="37"/>
      <c r="UNR30" s="37"/>
      <c r="UNS30" s="37"/>
      <c r="UNT30" s="37"/>
      <c r="UNU30" s="37"/>
      <c r="UNV30" s="37"/>
      <c r="UNW30" s="37"/>
      <c r="UNX30" s="37"/>
      <c r="UNY30" s="37"/>
      <c r="UNZ30" s="37"/>
      <c r="UOA30" s="37"/>
      <c r="UOB30" s="37"/>
      <c r="UOC30" s="37"/>
      <c r="UOD30" s="37"/>
      <c r="UOE30" s="37"/>
      <c r="UOF30" s="37"/>
      <c r="UOG30" s="37"/>
      <c r="UOH30" s="37"/>
      <c r="UOI30" s="37"/>
      <c r="UOJ30" s="37"/>
      <c r="UOK30" s="37"/>
      <c r="UOL30" s="37"/>
      <c r="UOM30" s="37"/>
      <c r="UON30" s="37"/>
      <c r="UOO30" s="37"/>
      <c r="UOP30" s="37"/>
      <c r="UOQ30" s="37"/>
      <c r="UOR30" s="37"/>
      <c r="UOS30" s="37"/>
      <c r="UOT30" s="37"/>
      <c r="UOU30" s="37"/>
      <c r="UOV30" s="37"/>
      <c r="UOW30" s="37"/>
      <c r="UOX30" s="37"/>
      <c r="UOY30" s="37"/>
      <c r="UOZ30" s="37"/>
      <c r="UPA30" s="37"/>
      <c r="UPB30" s="37"/>
      <c r="UPC30" s="37"/>
      <c r="UPD30" s="37"/>
      <c r="UPE30" s="37"/>
      <c r="UPF30" s="37"/>
      <c r="UPG30" s="37"/>
      <c r="UPH30" s="37"/>
      <c r="UPI30" s="37"/>
      <c r="UPJ30" s="37"/>
      <c r="UPK30" s="37"/>
      <c r="UPL30" s="37"/>
      <c r="UPM30" s="37"/>
      <c r="UPN30" s="37"/>
      <c r="UPO30" s="37"/>
      <c r="UPP30" s="37"/>
      <c r="UPQ30" s="37"/>
      <c r="UPR30" s="37"/>
      <c r="UPS30" s="37"/>
      <c r="UPT30" s="37"/>
      <c r="UPU30" s="37"/>
      <c r="UPV30" s="37"/>
      <c r="UPW30" s="37"/>
      <c r="UPX30" s="37"/>
      <c r="UPY30" s="37"/>
      <c r="UPZ30" s="37"/>
      <c r="UQA30" s="37"/>
      <c r="UQB30" s="37"/>
      <c r="UQC30" s="37"/>
      <c r="UQD30" s="37"/>
      <c r="UQE30" s="37"/>
      <c r="UQF30" s="37"/>
      <c r="UQG30" s="37"/>
      <c r="UQH30" s="37"/>
      <c r="UQI30" s="37"/>
      <c r="UQJ30" s="37"/>
      <c r="UQK30" s="37"/>
      <c r="UQL30" s="37"/>
      <c r="UQM30" s="37"/>
      <c r="UQN30" s="37"/>
      <c r="UQO30" s="37"/>
      <c r="UQP30" s="37"/>
      <c r="UQQ30" s="37"/>
      <c r="UQR30" s="37"/>
      <c r="UQS30" s="37"/>
      <c r="UQT30" s="37"/>
      <c r="UQU30" s="37"/>
      <c r="UQV30" s="37"/>
      <c r="UQW30" s="37"/>
      <c r="UQX30" s="37"/>
      <c r="UQY30" s="37"/>
      <c r="UQZ30" s="37"/>
      <c r="URA30" s="37"/>
      <c r="URB30" s="37"/>
      <c r="URC30" s="37"/>
      <c r="URD30" s="37"/>
      <c r="URE30" s="37"/>
      <c r="URF30" s="37"/>
      <c r="URG30" s="37"/>
      <c r="URH30" s="37"/>
      <c r="URI30" s="37"/>
      <c r="URJ30" s="37"/>
      <c r="URK30" s="37"/>
      <c r="URL30" s="37"/>
      <c r="URM30" s="37"/>
      <c r="URN30" s="37"/>
      <c r="URO30" s="37"/>
      <c r="URP30" s="37"/>
      <c r="URQ30" s="37"/>
      <c r="URR30" s="37"/>
      <c r="URS30" s="37"/>
      <c r="URT30" s="37"/>
      <c r="URU30" s="37"/>
      <c r="URV30" s="37"/>
      <c r="URW30" s="37"/>
      <c r="URX30" s="37"/>
      <c r="URY30" s="37"/>
      <c r="URZ30" s="37"/>
      <c r="USA30" s="37"/>
      <c r="USB30" s="37"/>
      <c r="USC30" s="37"/>
      <c r="USD30" s="37"/>
      <c r="USE30" s="37"/>
      <c r="USF30" s="37"/>
      <c r="USG30" s="37"/>
      <c r="USH30" s="37"/>
      <c r="USI30" s="37"/>
      <c r="USJ30" s="37"/>
      <c r="USK30" s="37"/>
      <c r="USL30" s="37"/>
      <c r="USM30" s="37"/>
      <c r="USN30" s="37"/>
      <c r="USO30" s="37"/>
      <c r="USP30" s="37"/>
      <c r="USQ30" s="37"/>
      <c r="USR30" s="37"/>
      <c r="USS30" s="37"/>
      <c r="UST30" s="37"/>
      <c r="USU30" s="37"/>
      <c r="USV30" s="37"/>
      <c r="USW30" s="37"/>
      <c r="USX30" s="37"/>
      <c r="USY30" s="37"/>
      <c r="USZ30" s="37"/>
      <c r="UTA30" s="37"/>
      <c r="UTB30" s="37"/>
      <c r="UTC30" s="37"/>
      <c r="UTD30" s="37"/>
      <c r="UTE30" s="37"/>
      <c r="UTF30" s="37"/>
      <c r="UTG30" s="37"/>
      <c r="UTH30" s="37"/>
      <c r="UTI30" s="37"/>
      <c r="UTJ30" s="37"/>
      <c r="UTK30" s="37"/>
      <c r="UTL30" s="37"/>
      <c r="UTM30" s="37"/>
      <c r="UTN30" s="37"/>
      <c r="UTO30" s="37"/>
      <c r="UTP30" s="37"/>
      <c r="UTQ30" s="37"/>
      <c r="UTR30" s="37"/>
      <c r="UTS30" s="37"/>
      <c r="UTT30" s="37"/>
      <c r="UTU30" s="37"/>
      <c r="UTV30" s="37"/>
      <c r="UTW30" s="37"/>
      <c r="UTX30" s="37"/>
      <c r="UTY30" s="37"/>
      <c r="UTZ30" s="37"/>
      <c r="UUA30" s="37"/>
      <c r="UUB30" s="37"/>
      <c r="UUC30" s="37"/>
      <c r="UUD30" s="37"/>
      <c r="UUE30" s="37"/>
      <c r="UUF30" s="37"/>
      <c r="UUG30" s="37"/>
      <c r="UUH30" s="37"/>
      <c r="UUI30" s="37"/>
      <c r="UUJ30" s="37"/>
      <c r="UUK30" s="37"/>
      <c r="UUL30" s="37"/>
      <c r="UUM30" s="37"/>
      <c r="UUN30" s="37"/>
      <c r="UUO30" s="37"/>
      <c r="UUP30" s="37"/>
      <c r="UUQ30" s="37"/>
      <c r="UUR30" s="37"/>
      <c r="UUS30" s="37"/>
      <c r="UUT30" s="37"/>
      <c r="UUU30" s="37"/>
      <c r="UUV30" s="37"/>
      <c r="UUW30" s="37"/>
      <c r="UUX30" s="37"/>
      <c r="UUY30" s="37"/>
      <c r="UUZ30" s="37"/>
      <c r="UVA30" s="37"/>
      <c r="UVB30" s="37"/>
      <c r="UVC30" s="37"/>
      <c r="UVD30" s="37"/>
      <c r="UVE30" s="37"/>
      <c r="UVF30" s="37"/>
      <c r="UVG30" s="37"/>
      <c r="UVH30" s="37"/>
      <c r="UVI30" s="37"/>
      <c r="UVJ30" s="37"/>
      <c r="UVK30" s="37"/>
      <c r="UVL30" s="37"/>
      <c r="UVM30" s="37"/>
      <c r="UVN30" s="37"/>
      <c r="UVO30" s="37"/>
      <c r="UVP30" s="37"/>
      <c r="UVQ30" s="37"/>
      <c r="UVR30" s="37"/>
      <c r="UVS30" s="37"/>
      <c r="UVT30" s="37"/>
      <c r="UVU30" s="37"/>
      <c r="UVV30" s="37"/>
      <c r="UVW30" s="37"/>
      <c r="UVX30" s="37"/>
      <c r="UVY30" s="37"/>
      <c r="UVZ30" s="37"/>
      <c r="UWA30" s="37"/>
      <c r="UWB30" s="37"/>
      <c r="UWC30" s="37"/>
      <c r="UWD30" s="37"/>
      <c r="UWE30" s="37"/>
      <c r="UWF30" s="37"/>
      <c r="UWG30" s="37"/>
      <c r="UWH30" s="37"/>
      <c r="UWI30" s="37"/>
      <c r="UWJ30" s="37"/>
      <c r="UWK30" s="37"/>
      <c r="UWL30" s="37"/>
      <c r="UWM30" s="37"/>
      <c r="UWN30" s="37"/>
      <c r="UWO30" s="37"/>
      <c r="UWP30" s="37"/>
      <c r="UWQ30" s="37"/>
      <c r="UWR30" s="37"/>
      <c r="UWS30" s="37"/>
      <c r="UWT30" s="37"/>
      <c r="UWU30" s="37"/>
      <c r="UWV30" s="37"/>
      <c r="UWW30" s="37"/>
      <c r="UWX30" s="37"/>
      <c r="UWY30" s="37"/>
      <c r="UWZ30" s="37"/>
      <c r="UXA30" s="37"/>
      <c r="UXB30" s="37"/>
      <c r="UXC30" s="37"/>
      <c r="UXD30" s="37"/>
      <c r="UXE30" s="37"/>
      <c r="UXF30" s="37"/>
      <c r="UXG30" s="37"/>
      <c r="UXH30" s="37"/>
      <c r="UXI30" s="37"/>
      <c r="UXJ30" s="37"/>
      <c r="UXK30" s="37"/>
      <c r="UXL30" s="37"/>
      <c r="UXM30" s="37"/>
      <c r="UXN30" s="37"/>
      <c r="UXO30" s="37"/>
      <c r="UXP30" s="37"/>
      <c r="UXQ30" s="37"/>
      <c r="UXR30" s="37"/>
      <c r="UXS30" s="37"/>
      <c r="UXT30" s="37"/>
      <c r="UXU30" s="37"/>
      <c r="UXV30" s="37"/>
      <c r="UXW30" s="37"/>
      <c r="UXX30" s="37"/>
      <c r="UXY30" s="37"/>
      <c r="UXZ30" s="37"/>
      <c r="UYA30" s="37"/>
      <c r="UYB30" s="37"/>
      <c r="UYC30" s="37"/>
      <c r="UYD30" s="37"/>
      <c r="UYE30" s="37"/>
      <c r="UYF30" s="37"/>
      <c r="UYG30" s="37"/>
      <c r="UYH30" s="37"/>
      <c r="UYI30" s="37"/>
      <c r="UYJ30" s="37"/>
      <c r="UYK30" s="37"/>
      <c r="UYL30" s="37"/>
      <c r="UYM30" s="37"/>
      <c r="UYN30" s="37"/>
      <c r="UYO30" s="37"/>
      <c r="UYP30" s="37"/>
      <c r="UYQ30" s="37"/>
      <c r="UYR30" s="37"/>
      <c r="UYS30" s="37"/>
      <c r="UYT30" s="37"/>
      <c r="UYU30" s="37"/>
      <c r="UYV30" s="37"/>
      <c r="UYW30" s="37"/>
      <c r="UYX30" s="37"/>
      <c r="UYY30" s="37"/>
      <c r="UYZ30" s="37"/>
      <c r="UZA30" s="37"/>
      <c r="UZB30" s="37"/>
      <c r="UZC30" s="37"/>
      <c r="UZD30" s="37"/>
      <c r="UZE30" s="37"/>
      <c r="UZF30" s="37"/>
      <c r="UZG30" s="37"/>
      <c r="UZH30" s="37"/>
      <c r="UZI30" s="37"/>
      <c r="UZJ30" s="37"/>
      <c r="UZK30" s="37"/>
      <c r="UZL30" s="37"/>
      <c r="UZM30" s="37"/>
      <c r="UZN30" s="37"/>
      <c r="UZO30" s="37"/>
      <c r="UZP30" s="37"/>
      <c r="UZQ30" s="37"/>
      <c r="UZR30" s="37"/>
      <c r="UZS30" s="37"/>
      <c r="UZT30" s="37"/>
      <c r="UZU30" s="37"/>
      <c r="UZV30" s="37"/>
      <c r="UZW30" s="37"/>
      <c r="UZX30" s="37"/>
      <c r="UZY30" s="37"/>
      <c r="UZZ30" s="37"/>
      <c r="VAA30" s="37"/>
      <c r="VAB30" s="37"/>
      <c r="VAC30" s="37"/>
      <c r="VAD30" s="37"/>
      <c r="VAE30" s="37"/>
      <c r="VAF30" s="37"/>
      <c r="VAG30" s="37"/>
      <c r="VAH30" s="37"/>
      <c r="VAI30" s="37"/>
      <c r="VAJ30" s="37"/>
      <c r="VAK30" s="37"/>
      <c r="VAL30" s="37"/>
      <c r="VAM30" s="37"/>
      <c r="VAN30" s="37"/>
      <c r="VAO30" s="37"/>
      <c r="VAP30" s="37"/>
      <c r="VAQ30" s="37"/>
      <c r="VAR30" s="37"/>
      <c r="VAS30" s="37"/>
      <c r="VAT30" s="37"/>
      <c r="VAU30" s="37"/>
      <c r="VAV30" s="37"/>
      <c r="VAW30" s="37"/>
      <c r="VAX30" s="37"/>
      <c r="VAY30" s="37"/>
      <c r="VAZ30" s="37"/>
      <c r="VBA30" s="37"/>
      <c r="VBB30" s="37"/>
      <c r="VBC30" s="37"/>
      <c r="VBD30" s="37"/>
      <c r="VBE30" s="37"/>
      <c r="VBF30" s="37"/>
      <c r="VBG30" s="37"/>
      <c r="VBH30" s="37"/>
      <c r="VBI30" s="37"/>
      <c r="VBJ30" s="37"/>
      <c r="VBK30" s="37"/>
      <c r="VBL30" s="37"/>
      <c r="VBM30" s="37"/>
      <c r="VBN30" s="37"/>
      <c r="VBO30" s="37"/>
      <c r="VBP30" s="37"/>
      <c r="VBQ30" s="37"/>
      <c r="VBR30" s="37"/>
      <c r="VBS30" s="37"/>
      <c r="VBT30" s="37"/>
      <c r="VBU30" s="37"/>
      <c r="VBV30" s="37"/>
      <c r="VBW30" s="37"/>
      <c r="VBX30" s="37"/>
      <c r="VBY30" s="37"/>
      <c r="VBZ30" s="37"/>
      <c r="VCA30" s="37"/>
      <c r="VCB30" s="37"/>
      <c r="VCC30" s="37"/>
      <c r="VCD30" s="37"/>
      <c r="VCE30" s="37"/>
      <c r="VCF30" s="37"/>
      <c r="VCG30" s="37"/>
      <c r="VCH30" s="37"/>
      <c r="VCI30" s="37"/>
      <c r="VCJ30" s="37"/>
      <c r="VCK30" s="37"/>
      <c r="VCL30" s="37"/>
      <c r="VCM30" s="37"/>
      <c r="VCN30" s="37"/>
      <c r="VCO30" s="37"/>
      <c r="VCP30" s="37"/>
      <c r="VCQ30" s="37"/>
      <c r="VCR30" s="37"/>
      <c r="VCS30" s="37"/>
      <c r="VCT30" s="37"/>
      <c r="VCU30" s="37"/>
      <c r="VCV30" s="37"/>
      <c r="VCW30" s="37"/>
      <c r="VCX30" s="37"/>
      <c r="VCY30" s="37"/>
      <c r="VCZ30" s="37"/>
      <c r="VDA30" s="37"/>
      <c r="VDB30" s="37"/>
      <c r="VDC30" s="37"/>
      <c r="VDD30" s="37"/>
      <c r="VDE30" s="37"/>
      <c r="VDF30" s="37"/>
      <c r="VDG30" s="37"/>
      <c r="VDH30" s="37"/>
      <c r="VDI30" s="37"/>
      <c r="VDJ30" s="37"/>
      <c r="VDK30" s="37"/>
      <c r="VDL30" s="37"/>
      <c r="VDM30" s="37"/>
      <c r="VDN30" s="37"/>
      <c r="VDO30" s="37"/>
      <c r="VDP30" s="37"/>
      <c r="VDQ30" s="37"/>
      <c r="VDR30" s="37"/>
      <c r="VDS30" s="37"/>
      <c r="VDT30" s="37"/>
      <c r="VDU30" s="37"/>
      <c r="VDV30" s="37"/>
      <c r="VDW30" s="37"/>
      <c r="VDX30" s="37"/>
      <c r="VDY30" s="37"/>
      <c r="VDZ30" s="37"/>
      <c r="VEA30" s="37"/>
      <c r="VEB30" s="37"/>
      <c r="VEC30" s="37"/>
      <c r="VED30" s="37"/>
      <c r="VEE30" s="37"/>
      <c r="VEF30" s="37"/>
      <c r="VEG30" s="37"/>
      <c r="VEH30" s="37"/>
      <c r="VEI30" s="37"/>
      <c r="VEJ30" s="37"/>
      <c r="VEK30" s="37"/>
      <c r="VEL30" s="37"/>
      <c r="VEM30" s="37"/>
      <c r="VEN30" s="37"/>
      <c r="VEO30" s="37"/>
      <c r="VEP30" s="37"/>
      <c r="VEQ30" s="37"/>
      <c r="VER30" s="37"/>
      <c r="VES30" s="37"/>
      <c r="VET30" s="37"/>
      <c r="VEU30" s="37"/>
      <c r="VEV30" s="37"/>
      <c r="VEW30" s="37"/>
      <c r="VEX30" s="37"/>
      <c r="VEY30" s="37"/>
      <c r="VEZ30" s="37"/>
      <c r="VFA30" s="37"/>
      <c r="VFB30" s="37"/>
      <c r="VFC30" s="37"/>
      <c r="VFD30" s="37"/>
      <c r="VFE30" s="37"/>
      <c r="VFF30" s="37"/>
      <c r="VFG30" s="37"/>
      <c r="VFH30" s="37"/>
      <c r="VFI30" s="37"/>
      <c r="VFJ30" s="37"/>
      <c r="VFK30" s="37"/>
      <c r="VFL30" s="37"/>
      <c r="VFM30" s="37"/>
      <c r="VFN30" s="37"/>
      <c r="VFO30" s="37"/>
      <c r="VFP30" s="37"/>
      <c r="VFQ30" s="37"/>
      <c r="VFR30" s="37"/>
      <c r="VFS30" s="37"/>
      <c r="VFT30" s="37"/>
      <c r="VFU30" s="37"/>
      <c r="VFV30" s="37"/>
      <c r="VFW30" s="37"/>
      <c r="VFX30" s="37"/>
      <c r="VFY30" s="37"/>
      <c r="VFZ30" s="37"/>
      <c r="VGA30" s="37"/>
      <c r="VGB30" s="37"/>
      <c r="VGC30" s="37"/>
      <c r="VGD30" s="37"/>
      <c r="VGE30" s="37"/>
      <c r="VGF30" s="37"/>
      <c r="VGG30" s="37"/>
      <c r="VGH30" s="37"/>
      <c r="VGI30" s="37"/>
      <c r="VGJ30" s="37"/>
      <c r="VGK30" s="37"/>
      <c r="VGL30" s="37"/>
      <c r="VGM30" s="37"/>
      <c r="VGN30" s="37"/>
      <c r="VGO30" s="37"/>
      <c r="VGP30" s="37"/>
      <c r="VGQ30" s="37"/>
      <c r="VGR30" s="37"/>
      <c r="VGS30" s="37"/>
      <c r="VGT30" s="37"/>
      <c r="VGU30" s="37"/>
      <c r="VGV30" s="37"/>
      <c r="VGW30" s="37"/>
      <c r="VGX30" s="37"/>
      <c r="VGY30" s="37"/>
      <c r="VGZ30" s="37"/>
      <c r="VHA30" s="37"/>
      <c r="VHB30" s="37"/>
      <c r="VHC30" s="37"/>
      <c r="VHD30" s="37"/>
      <c r="VHE30" s="37"/>
      <c r="VHF30" s="37"/>
      <c r="VHG30" s="37"/>
      <c r="VHH30" s="37"/>
      <c r="VHI30" s="37"/>
      <c r="VHJ30" s="37"/>
      <c r="VHK30" s="37"/>
      <c r="VHL30" s="37"/>
      <c r="VHM30" s="37"/>
      <c r="VHN30" s="37"/>
      <c r="VHO30" s="37"/>
      <c r="VHP30" s="37"/>
      <c r="VHQ30" s="37"/>
      <c r="VHR30" s="37"/>
      <c r="VHS30" s="37"/>
      <c r="VHT30" s="37"/>
      <c r="VHU30" s="37"/>
      <c r="VHV30" s="37"/>
      <c r="VHW30" s="37"/>
      <c r="VHX30" s="37"/>
      <c r="VHY30" s="37"/>
      <c r="VHZ30" s="37"/>
      <c r="VIA30" s="37"/>
      <c r="VIB30" s="37"/>
      <c r="VIC30" s="37"/>
      <c r="VID30" s="37"/>
      <c r="VIE30" s="37"/>
      <c r="VIF30" s="37"/>
      <c r="VIG30" s="37"/>
      <c r="VIH30" s="37"/>
      <c r="VII30" s="37"/>
      <c r="VIJ30" s="37"/>
      <c r="VIK30" s="37"/>
      <c r="VIL30" s="37"/>
      <c r="VIM30" s="37"/>
      <c r="VIN30" s="37"/>
      <c r="VIO30" s="37"/>
      <c r="VIP30" s="37"/>
      <c r="VIQ30" s="37"/>
      <c r="VIR30" s="37"/>
      <c r="VIS30" s="37"/>
      <c r="VIT30" s="37"/>
      <c r="VIU30" s="37"/>
      <c r="VIV30" s="37"/>
      <c r="VIW30" s="37"/>
      <c r="VIX30" s="37"/>
      <c r="VIY30" s="37"/>
      <c r="VIZ30" s="37"/>
      <c r="VJA30" s="37"/>
      <c r="VJB30" s="37"/>
      <c r="VJC30" s="37"/>
      <c r="VJD30" s="37"/>
      <c r="VJE30" s="37"/>
      <c r="VJF30" s="37"/>
      <c r="VJG30" s="37"/>
      <c r="VJH30" s="37"/>
      <c r="VJI30" s="37"/>
      <c r="VJJ30" s="37"/>
      <c r="VJK30" s="37"/>
      <c r="VJL30" s="37"/>
      <c r="VJM30" s="37"/>
      <c r="VJN30" s="37"/>
      <c r="VJO30" s="37"/>
      <c r="VJP30" s="37"/>
      <c r="VJQ30" s="37"/>
      <c r="VJR30" s="37"/>
      <c r="VJS30" s="37"/>
      <c r="VJT30" s="37"/>
      <c r="VJU30" s="37"/>
      <c r="VJV30" s="37"/>
      <c r="VJW30" s="37"/>
      <c r="VJX30" s="37"/>
      <c r="VJY30" s="37"/>
      <c r="VJZ30" s="37"/>
      <c r="VKA30" s="37"/>
      <c r="VKB30" s="37"/>
      <c r="VKC30" s="37"/>
      <c r="VKD30" s="37"/>
      <c r="VKE30" s="37"/>
      <c r="VKF30" s="37"/>
      <c r="VKG30" s="37"/>
      <c r="VKH30" s="37"/>
      <c r="VKI30" s="37"/>
      <c r="VKJ30" s="37"/>
      <c r="VKK30" s="37"/>
      <c r="VKL30" s="37"/>
      <c r="VKM30" s="37"/>
      <c r="VKN30" s="37"/>
      <c r="VKO30" s="37"/>
      <c r="VKP30" s="37"/>
      <c r="VKQ30" s="37"/>
      <c r="VKR30" s="37"/>
      <c r="VKS30" s="37"/>
      <c r="VKT30" s="37"/>
      <c r="VKU30" s="37"/>
      <c r="VKV30" s="37"/>
      <c r="VKW30" s="37"/>
      <c r="VKX30" s="37"/>
      <c r="VKY30" s="37"/>
      <c r="VKZ30" s="37"/>
      <c r="VLA30" s="37"/>
      <c r="VLB30" s="37"/>
      <c r="VLC30" s="37"/>
      <c r="VLD30" s="37"/>
      <c r="VLE30" s="37"/>
      <c r="VLF30" s="37"/>
      <c r="VLG30" s="37"/>
      <c r="VLH30" s="37"/>
      <c r="VLI30" s="37"/>
      <c r="VLJ30" s="37"/>
      <c r="VLK30" s="37"/>
      <c r="VLL30" s="37"/>
      <c r="VLM30" s="37"/>
      <c r="VLN30" s="37"/>
      <c r="VLO30" s="37"/>
      <c r="VLP30" s="37"/>
      <c r="VLQ30" s="37"/>
      <c r="VLR30" s="37"/>
      <c r="VLS30" s="37"/>
      <c r="VLT30" s="37"/>
      <c r="VLU30" s="37"/>
      <c r="VLV30" s="37"/>
      <c r="VLW30" s="37"/>
      <c r="VLX30" s="37"/>
      <c r="VLY30" s="37"/>
      <c r="VLZ30" s="37"/>
      <c r="VMA30" s="37"/>
      <c r="VMB30" s="37"/>
      <c r="VMC30" s="37"/>
      <c r="VMD30" s="37"/>
      <c r="VME30" s="37"/>
      <c r="VMF30" s="37"/>
      <c r="VMG30" s="37"/>
      <c r="VMH30" s="37"/>
      <c r="VMI30" s="37"/>
      <c r="VMJ30" s="37"/>
      <c r="VMK30" s="37"/>
      <c r="VML30" s="37"/>
      <c r="VMM30" s="37"/>
      <c r="VMN30" s="37"/>
      <c r="VMO30" s="37"/>
      <c r="VMP30" s="37"/>
      <c r="VMQ30" s="37"/>
      <c r="VMR30" s="37"/>
      <c r="VMS30" s="37"/>
      <c r="VMT30" s="37"/>
      <c r="VMU30" s="37"/>
      <c r="VMV30" s="37"/>
      <c r="VMW30" s="37"/>
      <c r="VMX30" s="37"/>
      <c r="VMY30" s="37"/>
      <c r="VMZ30" s="37"/>
      <c r="VNA30" s="37"/>
      <c r="VNB30" s="37"/>
      <c r="VNC30" s="37"/>
      <c r="VND30" s="37"/>
      <c r="VNE30" s="37"/>
      <c r="VNF30" s="37"/>
      <c r="VNG30" s="37"/>
      <c r="VNH30" s="37"/>
      <c r="VNI30" s="37"/>
      <c r="VNJ30" s="37"/>
      <c r="VNK30" s="37"/>
      <c r="VNL30" s="37"/>
      <c r="VNM30" s="37"/>
      <c r="VNN30" s="37"/>
      <c r="VNO30" s="37"/>
      <c r="VNP30" s="37"/>
      <c r="VNQ30" s="37"/>
      <c r="VNR30" s="37"/>
      <c r="VNS30" s="37"/>
      <c r="VNT30" s="37"/>
      <c r="VNU30" s="37"/>
      <c r="VNV30" s="37"/>
      <c r="VNW30" s="37"/>
      <c r="VNX30" s="37"/>
      <c r="VNY30" s="37"/>
      <c r="VNZ30" s="37"/>
      <c r="VOA30" s="37"/>
      <c r="VOB30" s="37"/>
      <c r="VOC30" s="37"/>
      <c r="VOD30" s="37"/>
      <c r="VOE30" s="37"/>
      <c r="VOF30" s="37"/>
      <c r="VOG30" s="37"/>
      <c r="VOH30" s="37"/>
      <c r="VOI30" s="37"/>
      <c r="VOJ30" s="37"/>
      <c r="VOK30" s="37"/>
      <c r="VOL30" s="37"/>
      <c r="VOM30" s="37"/>
      <c r="VON30" s="37"/>
      <c r="VOO30" s="37"/>
      <c r="VOP30" s="37"/>
      <c r="VOQ30" s="37"/>
      <c r="VOR30" s="37"/>
      <c r="VOS30" s="37"/>
      <c r="VOT30" s="37"/>
      <c r="VOU30" s="37"/>
      <c r="VOV30" s="37"/>
      <c r="VOW30" s="37"/>
      <c r="VOX30" s="37"/>
      <c r="VOY30" s="37"/>
      <c r="VOZ30" s="37"/>
      <c r="VPA30" s="37"/>
      <c r="VPB30" s="37"/>
      <c r="VPC30" s="37"/>
      <c r="VPD30" s="37"/>
      <c r="VPE30" s="37"/>
      <c r="VPF30" s="37"/>
      <c r="VPG30" s="37"/>
      <c r="VPH30" s="37"/>
      <c r="VPI30" s="37"/>
      <c r="VPJ30" s="37"/>
      <c r="VPK30" s="37"/>
      <c r="VPL30" s="37"/>
      <c r="VPM30" s="37"/>
      <c r="VPN30" s="37"/>
      <c r="VPO30" s="37"/>
      <c r="VPP30" s="37"/>
      <c r="VPQ30" s="37"/>
      <c r="VPR30" s="37"/>
      <c r="VPS30" s="37"/>
      <c r="VPT30" s="37"/>
      <c r="VPU30" s="37"/>
      <c r="VPV30" s="37"/>
      <c r="VPW30" s="37"/>
      <c r="VPX30" s="37"/>
      <c r="VPY30" s="37"/>
      <c r="VPZ30" s="37"/>
      <c r="VQA30" s="37"/>
      <c r="VQB30" s="37"/>
      <c r="VQC30" s="37"/>
      <c r="VQD30" s="37"/>
      <c r="VQE30" s="37"/>
      <c r="VQF30" s="37"/>
      <c r="VQG30" s="37"/>
      <c r="VQH30" s="37"/>
      <c r="VQI30" s="37"/>
      <c r="VQJ30" s="37"/>
      <c r="VQK30" s="37"/>
      <c r="VQL30" s="37"/>
      <c r="VQM30" s="37"/>
      <c r="VQN30" s="37"/>
      <c r="VQO30" s="37"/>
      <c r="VQP30" s="37"/>
      <c r="VQQ30" s="37"/>
      <c r="VQR30" s="37"/>
      <c r="VQS30" s="37"/>
      <c r="VQT30" s="37"/>
      <c r="VQU30" s="37"/>
      <c r="VQV30" s="37"/>
      <c r="VQW30" s="37"/>
      <c r="VQX30" s="37"/>
      <c r="VQY30" s="37"/>
      <c r="VQZ30" s="37"/>
      <c r="VRA30" s="37"/>
      <c r="VRB30" s="37"/>
      <c r="VRC30" s="37"/>
      <c r="VRD30" s="37"/>
      <c r="VRE30" s="37"/>
      <c r="VRF30" s="37"/>
      <c r="VRG30" s="37"/>
      <c r="VRH30" s="37"/>
      <c r="VRI30" s="37"/>
      <c r="VRJ30" s="37"/>
      <c r="VRK30" s="37"/>
      <c r="VRL30" s="37"/>
      <c r="VRM30" s="37"/>
      <c r="VRN30" s="37"/>
      <c r="VRO30" s="37"/>
      <c r="VRP30" s="37"/>
      <c r="VRQ30" s="37"/>
      <c r="VRR30" s="37"/>
      <c r="VRS30" s="37"/>
      <c r="VRT30" s="37"/>
      <c r="VRU30" s="37"/>
      <c r="VRV30" s="37"/>
      <c r="VRW30" s="37"/>
      <c r="VRX30" s="37"/>
      <c r="VRY30" s="37"/>
      <c r="VRZ30" s="37"/>
      <c r="VSA30" s="37"/>
      <c r="VSB30" s="37"/>
      <c r="VSC30" s="37"/>
      <c r="VSD30" s="37"/>
      <c r="VSE30" s="37"/>
      <c r="VSF30" s="37"/>
      <c r="VSG30" s="37"/>
      <c r="VSH30" s="37"/>
      <c r="VSI30" s="37"/>
      <c r="VSJ30" s="37"/>
      <c r="VSK30" s="37"/>
      <c r="VSL30" s="37"/>
      <c r="VSM30" s="37"/>
      <c r="VSN30" s="37"/>
      <c r="VSO30" s="37"/>
      <c r="VSP30" s="37"/>
      <c r="VSQ30" s="37"/>
      <c r="VSR30" s="37"/>
      <c r="VSS30" s="37"/>
      <c r="VST30" s="37"/>
      <c r="VSU30" s="37"/>
      <c r="VSV30" s="37"/>
      <c r="VSW30" s="37"/>
      <c r="VSX30" s="37"/>
      <c r="VSY30" s="37"/>
      <c r="VSZ30" s="37"/>
      <c r="VTA30" s="37"/>
      <c r="VTB30" s="37"/>
      <c r="VTC30" s="37"/>
      <c r="VTD30" s="37"/>
      <c r="VTE30" s="37"/>
      <c r="VTF30" s="37"/>
      <c r="VTG30" s="37"/>
      <c r="VTH30" s="37"/>
      <c r="VTI30" s="37"/>
      <c r="VTJ30" s="37"/>
      <c r="VTK30" s="37"/>
      <c r="VTL30" s="37"/>
      <c r="VTM30" s="37"/>
      <c r="VTN30" s="37"/>
      <c r="VTO30" s="37"/>
      <c r="VTP30" s="37"/>
      <c r="VTQ30" s="37"/>
      <c r="VTR30" s="37"/>
      <c r="VTS30" s="37"/>
      <c r="VTT30" s="37"/>
      <c r="VTU30" s="37"/>
      <c r="VTV30" s="37"/>
      <c r="VTW30" s="37"/>
      <c r="VTX30" s="37"/>
      <c r="VTY30" s="37"/>
      <c r="VTZ30" s="37"/>
      <c r="VUA30" s="37"/>
      <c r="VUB30" s="37"/>
      <c r="VUC30" s="37"/>
      <c r="VUD30" s="37"/>
      <c r="VUE30" s="37"/>
      <c r="VUF30" s="37"/>
      <c r="VUG30" s="37"/>
      <c r="VUH30" s="37"/>
      <c r="VUI30" s="37"/>
      <c r="VUJ30" s="37"/>
      <c r="VUK30" s="37"/>
      <c r="VUL30" s="37"/>
      <c r="VUM30" s="37"/>
      <c r="VUN30" s="37"/>
      <c r="VUO30" s="37"/>
      <c r="VUP30" s="37"/>
      <c r="VUQ30" s="37"/>
      <c r="VUR30" s="37"/>
      <c r="VUS30" s="37"/>
      <c r="VUT30" s="37"/>
      <c r="VUU30" s="37"/>
      <c r="VUV30" s="37"/>
      <c r="VUW30" s="37"/>
      <c r="VUX30" s="37"/>
      <c r="VUY30" s="37"/>
      <c r="VUZ30" s="37"/>
      <c r="VVA30" s="37"/>
      <c r="VVB30" s="37"/>
      <c r="VVC30" s="37"/>
      <c r="VVD30" s="37"/>
      <c r="VVE30" s="37"/>
      <c r="VVF30" s="37"/>
      <c r="VVG30" s="37"/>
      <c r="VVH30" s="37"/>
      <c r="VVI30" s="37"/>
      <c r="VVJ30" s="37"/>
      <c r="VVK30" s="37"/>
      <c r="VVL30" s="37"/>
      <c r="VVM30" s="37"/>
      <c r="VVN30" s="37"/>
      <c r="VVO30" s="37"/>
      <c r="VVP30" s="37"/>
      <c r="VVQ30" s="37"/>
      <c r="VVR30" s="37"/>
      <c r="VVS30" s="37"/>
      <c r="VVT30" s="37"/>
      <c r="VVU30" s="37"/>
      <c r="VVV30" s="37"/>
      <c r="VVW30" s="37"/>
      <c r="VVX30" s="37"/>
      <c r="VVY30" s="37"/>
      <c r="VVZ30" s="37"/>
      <c r="VWA30" s="37"/>
      <c r="VWB30" s="37"/>
      <c r="VWC30" s="37"/>
      <c r="VWD30" s="37"/>
      <c r="VWE30" s="37"/>
      <c r="VWF30" s="37"/>
      <c r="VWG30" s="37"/>
      <c r="VWH30" s="37"/>
      <c r="VWI30" s="37"/>
      <c r="VWJ30" s="37"/>
      <c r="VWK30" s="37"/>
      <c r="VWL30" s="37"/>
      <c r="VWM30" s="37"/>
      <c r="VWN30" s="37"/>
      <c r="VWO30" s="37"/>
      <c r="VWP30" s="37"/>
      <c r="VWQ30" s="37"/>
      <c r="VWR30" s="37"/>
      <c r="VWS30" s="37"/>
      <c r="VWT30" s="37"/>
      <c r="VWU30" s="37"/>
      <c r="VWV30" s="37"/>
      <c r="VWW30" s="37"/>
      <c r="VWX30" s="37"/>
      <c r="VWY30" s="37"/>
      <c r="VWZ30" s="37"/>
      <c r="VXA30" s="37"/>
      <c r="VXB30" s="37"/>
      <c r="VXC30" s="37"/>
      <c r="VXD30" s="37"/>
      <c r="VXE30" s="37"/>
      <c r="VXF30" s="37"/>
      <c r="VXG30" s="37"/>
      <c r="VXH30" s="37"/>
      <c r="VXI30" s="37"/>
      <c r="VXJ30" s="37"/>
      <c r="VXK30" s="37"/>
      <c r="VXL30" s="37"/>
      <c r="VXM30" s="37"/>
      <c r="VXN30" s="37"/>
      <c r="VXO30" s="37"/>
      <c r="VXP30" s="37"/>
      <c r="VXQ30" s="37"/>
      <c r="VXR30" s="37"/>
      <c r="VXS30" s="37"/>
      <c r="VXT30" s="37"/>
      <c r="VXU30" s="37"/>
      <c r="VXV30" s="37"/>
      <c r="VXW30" s="37"/>
      <c r="VXX30" s="37"/>
      <c r="VXY30" s="37"/>
      <c r="VXZ30" s="37"/>
      <c r="VYA30" s="37"/>
      <c r="VYB30" s="37"/>
      <c r="VYC30" s="37"/>
      <c r="VYD30" s="37"/>
      <c r="VYE30" s="37"/>
      <c r="VYF30" s="37"/>
      <c r="VYG30" s="37"/>
      <c r="VYH30" s="37"/>
      <c r="VYI30" s="37"/>
      <c r="VYJ30" s="37"/>
      <c r="VYK30" s="37"/>
      <c r="VYL30" s="37"/>
      <c r="VYM30" s="37"/>
      <c r="VYN30" s="37"/>
      <c r="VYO30" s="37"/>
      <c r="VYP30" s="37"/>
      <c r="VYQ30" s="37"/>
      <c r="VYR30" s="37"/>
      <c r="VYS30" s="37"/>
      <c r="VYT30" s="37"/>
      <c r="VYU30" s="37"/>
      <c r="VYV30" s="37"/>
      <c r="VYW30" s="37"/>
      <c r="VYX30" s="37"/>
      <c r="VYY30" s="37"/>
      <c r="VYZ30" s="37"/>
      <c r="VZA30" s="37"/>
      <c r="VZB30" s="37"/>
      <c r="VZC30" s="37"/>
      <c r="VZD30" s="37"/>
      <c r="VZE30" s="37"/>
      <c r="VZF30" s="37"/>
      <c r="VZG30" s="37"/>
      <c r="VZH30" s="37"/>
      <c r="VZI30" s="37"/>
      <c r="VZJ30" s="37"/>
      <c r="VZK30" s="37"/>
      <c r="VZL30" s="37"/>
      <c r="VZM30" s="37"/>
      <c r="VZN30" s="37"/>
      <c r="VZO30" s="37"/>
      <c r="VZP30" s="37"/>
      <c r="VZQ30" s="37"/>
      <c r="VZR30" s="37"/>
      <c r="VZS30" s="37"/>
      <c r="VZT30" s="37"/>
      <c r="VZU30" s="37"/>
      <c r="VZV30" s="37"/>
      <c r="VZW30" s="37"/>
      <c r="VZX30" s="37"/>
      <c r="VZY30" s="37"/>
      <c r="VZZ30" s="37"/>
      <c r="WAA30" s="37"/>
      <c r="WAB30" s="37"/>
      <c r="WAC30" s="37"/>
      <c r="WAD30" s="37"/>
      <c r="WAE30" s="37"/>
      <c r="WAF30" s="37"/>
      <c r="WAG30" s="37"/>
      <c r="WAH30" s="37"/>
      <c r="WAI30" s="37"/>
      <c r="WAJ30" s="37"/>
      <c r="WAK30" s="37"/>
      <c r="WAL30" s="37"/>
      <c r="WAM30" s="37"/>
      <c r="WAN30" s="37"/>
      <c r="WAO30" s="37"/>
      <c r="WAP30" s="37"/>
      <c r="WAQ30" s="37"/>
      <c r="WAR30" s="37"/>
      <c r="WAS30" s="37"/>
      <c r="WAT30" s="37"/>
      <c r="WAU30" s="37"/>
      <c r="WAV30" s="37"/>
      <c r="WAW30" s="37"/>
      <c r="WAX30" s="37"/>
      <c r="WAY30" s="37"/>
      <c r="WAZ30" s="37"/>
      <c r="WBA30" s="37"/>
      <c r="WBB30" s="37"/>
      <c r="WBC30" s="37"/>
      <c r="WBD30" s="37"/>
      <c r="WBE30" s="37"/>
      <c r="WBF30" s="37"/>
      <c r="WBG30" s="37"/>
      <c r="WBH30" s="37"/>
      <c r="WBI30" s="37"/>
      <c r="WBJ30" s="37"/>
      <c r="WBK30" s="37"/>
      <c r="WBL30" s="37"/>
      <c r="WBM30" s="37"/>
      <c r="WBN30" s="37"/>
      <c r="WBO30" s="37"/>
      <c r="WBP30" s="37"/>
      <c r="WBQ30" s="37"/>
      <c r="WBR30" s="37"/>
      <c r="WBS30" s="37"/>
      <c r="WBT30" s="37"/>
      <c r="WBU30" s="37"/>
      <c r="WBV30" s="37"/>
      <c r="WBW30" s="37"/>
      <c r="WBX30" s="37"/>
      <c r="WBY30" s="37"/>
      <c r="WBZ30" s="37"/>
      <c r="WCA30" s="37"/>
      <c r="WCB30" s="37"/>
      <c r="WCC30" s="37"/>
      <c r="WCD30" s="37"/>
      <c r="WCE30" s="37"/>
      <c r="WCF30" s="37"/>
      <c r="WCG30" s="37"/>
      <c r="WCH30" s="37"/>
      <c r="WCI30" s="37"/>
      <c r="WCJ30" s="37"/>
      <c r="WCK30" s="37"/>
      <c r="WCL30" s="37"/>
      <c r="WCM30" s="37"/>
      <c r="WCN30" s="37"/>
      <c r="WCO30" s="37"/>
      <c r="WCP30" s="37"/>
      <c r="WCQ30" s="37"/>
      <c r="WCR30" s="37"/>
      <c r="WCS30" s="37"/>
      <c r="WCT30" s="37"/>
      <c r="WCU30" s="37"/>
      <c r="WCV30" s="37"/>
      <c r="WCW30" s="37"/>
      <c r="WCX30" s="37"/>
      <c r="WCY30" s="37"/>
      <c r="WCZ30" s="37"/>
      <c r="WDA30" s="37"/>
      <c r="WDB30" s="37"/>
      <c r="WDC30" s="37"/>
      <c r="WDD30" s="37"/>
      <c r="WDE30" s="37"/>
      <c r="WDF30" s="37"/>
      <c r="WDG30" s="37"/>
      <c r="WDH30" s="37"/>
      <c r="WDI30" s="37"/>
      <c r="WDJ30" s="37"/>
      <c r="WDK30" s="37"/>
      <c r="WDL30" s="37"/>
      <c r="WDM30" s="37"/>
      <c r="WDN30" s="37"/>
      <c r="WDO30" s="37"/>
      <c r="WDP30" s="37"/>
      <c r="WDQ30" s="37"/>
      <c r="WDR30" s="37"/>
      <c r="WDS30" s="37"/>
      <c r="WDT30" s="37"/>
      <c r="WDU30" s="37"/>
      <c r="WDV30" s="37"/>
      <c r="WDW30" s="37"/>
      <c r="WDX30" s="37"/>
      <c r="WDY30" s="37"/>
      <c r="WDZ30" s="37"/>
      <c r="WEA30" s="37"/>
      <c r="WEB30" s="37"/>
      <c r="WEC30" s="37"/>
      <c r="WED30" s="37"/>
      <c r="WEE30" s="37"/>
      <c r="WEF30" s="37"/>
      <c r="WEG30" s="37"/>
      <c r="WEH30" s="37"/>
      <c r="WEI30" s="37"/>
      <c r="WEJ30" s="37"/>
      <c r="WEK30" s="37"/>
      <c r="WEL30" s="37"/>
      <c r="WEM30" s="37"/>
      <c r="WEN30" s="37"/>
      <c r="WEO30" s="37"/>
      <c r="WEP30" s="37"/>
      <c r="WEQ30" s="37"/>
      <c r="WER30" s="37"/>
      <c r="WES30" s="37"/>
      <c r="WET30" s="37"/>
      <c r="WEU30" s="37"/>
      <c r="WEV30" s="37"/>
      <c r="WEW30" s="37"/>
      <c r="WEX30" s="37"/>
      <c r="WEY30" s="37"/>
      <c r="WEZ30" s="37"/>
      <c r="WFA30" s="37"/>
      <c r="WFB30" s="37"/>
      <c r="WFC30" s="37"/>
      <c r="WFD30" s="37"/>
      <c r="WFE30" s="37"/>
      <c r="WFF30" s="37"/>
      <c r="WFG30" s="37"/>
      <c r="WFH30" s="37"/>
      <c r="WFI30" s="37"/>
      <c r="WFJ30" s="37"/>
      <c r="WFK30" s="37"/>
      <c r="WFL30" s="37"/>
      <c r="WFM30" s="37"/>
      <c r="WFN30" s="37"/>
      <c r="WFO30" s="37"/>
      <c r="WFP30" s="37"/>
      <c r="WFQ30" s="37"/>
      <c r="WFR30" s="37"/>
      <c r="WFS30" s="37"/>
      <c r="WFT30" s="37"/>
      <c r="WFU30" s="37"/>
      <c r="WFV30" s="37"/>
      <c r="WFW30" s="37"/>
      <c r="WFX30" s="37"/>
      <c r="WFY30" s="37"/>
      <c r="WFZ30" s="37"/>
      <c r="WGA30" s="37"/>
      <c r="WGB30" s="37"/>
      <c r="WGC30" s="37"/>
      <c r="WGD30" s="37"/>
      <c r="WGE30" s="37"/>
      <c r="WGF30" s="37"/>
      <c r="WGG30" s="37"/>
      <c r="WGH30" s="37"/>
      <c r="WGI30" s="37"/>
      <c r="WGJ30" s="37"/>
      <c r="WGK30" s="37"/>
      <c r="WGL30" s="37"/>
      <c r="WGM30" s="37"/>
      <c r="WGN30" s="37"/>
      <c r="WGO30" s="37"/>
      <c r="WGP30" s="37"/>
      <c r="WGQ30" s="37"/>
      <c r="WGR30" s="37"/>
      <c r="WGS30" s="37"/>
      <c r="WGT30" s="37"/>
      <c r="WGU30" s="37"/>
      <c r="WGV30" s="37"/>
      <c r="WGW30" s="37"/>
      <c r="WGX30" s="37"/>
      <c r="WGY30" s="37"/>
      <c r="WGZ30" s="37"/>
      <c r="WHA30" s="37"/>
      <c r="WHB30" s="37"/>
      <c r="WHC30" s="37"/>
      <c r="WHD30" s="37"/>
      <c r="WHE30" s="37"/>
      <c r="WHF30" s="37"/>
      <c r="WHG30" s="37"/>
      <c r="WHH30" s="37"/>
      <c r="WHI30" s="37"/>
      <c r="WHJ30" s="37"/>
      <c r="WHK30" s="37"/>
      <c r="WHL30" s="37"/>
      <c r="WHM30" s="37"/>
      <c r="WHN30" s="37"/>
      <c r="WHO30" s="37"/>
      <c r="WHP30" s="37"/>
      <c r="WHQ30" s="37"/>
      <c r="WHR30" s="37"/>
      <c r="WHS30" s="37"/>
      <c r="WHT30" s="37"/>
      <c r="WHU30" s="37"/>
      <c r="WHV30" s="37"/>
      <c r="WHW30" s="37"/>
      <c r="WHX30" s="37"/>
      <c r="WHY30" s="37"/>
      <c r="WHZ30" s="37"/>
      <c r="WIA30" s="37"/>
      <c r="WIB30" s="37"/>
      <c r="WIC30" s="37"/>
      <c r="WID30" s="37"/>
      <c r="WIE30" s="37"/>
      <c r="WIF30" s="37"/>
      <c r="WIG30" s="37"/>
      <c r="WIH30" s="37"/>
      <c r="WII30" s="37"/>
      <c r="WIJ30" s="37"/>
      <c r="WIK30" s="37"/>
      <c r="WIL30" s="37"/>
      <c r="WIM30" s="37"/>
      <c r="WIN30" s="37"/>
      <c r="WIO30" s="37"/>
      <c r="WIP30" s="37"/>
      <c r="WIQ30" s="37"/>
      <c r="WIR30" s="37"/>
      <c r="WIS30" s="37"/>
      <c r="WIT30" s="37"/>
      <c r="WIU30" s="37"/>
      <c r="WIV30" s="37"/>
      <c r="WIW30" s="37"/>
      <c r="WIX30" s="37"/>
      <c r="WIY30" s="37"/>
      <c r="WIZ30" s="37"/>
      <c r="WJA30" s="37"/>
      <c r="WJB30" s="37"/>
      <c r="WJC30" s="37"/>
      <c r="WJD30" s="37"/>
      <c r="WJE30" s="37"/>
      <c r="WJF30" s="37"/>
      <c r="WJG30" s="37"/>
      <c r="WJH30" s="37"/>
      <c r="WJI30" s="37"/>
      <c r="WJJ30" s="37"/>
      <c r="WJK30" s="37"/>
      <c r="WJL30" s="37"/>
      <c r="WJM30" s="37"/>
      <c r="WJN30" s="37"/>
      <c r="WJO30" s="37"/>
      <c r="WJP30" s="37"/>
      <c r="WJQ30" s="37"/>
      <c r="WJR30" s="37"/>
      <c r="WJS30" s="37"/>
      <c r="WJT30" s="37"/>
      <c r="WJU30" s="37"/>
      <c r="WJV30" s="37"/>
      <c r="WJW30" s="37"/>
      <c r="WJX30" s="37"/>
      <c r="WJY30" s="37"/>
      <c r="WJZ30" s="37"/>
      <c r="WKA30" s="37"/>
      <c r="WKB30" s="37"/>
      <c r="WKC30" s="37"/>
      <c r="WKD30" s="37"/>
      <c r="WKE30" s="37"/>
      <c r="WKF30" s="37"/>
      <c r="WKG30" s="37"/>
      <c r="WKH30" s="37"/>
      <c r="WKI30" s="37"/>
      <c r="WKJ30" s="37"/>
      <c r="WKK30" s="37"/>
      <c r="WKL30" s="37"/>
      <c r="WKM30" s="37"/>
      <c r="WKN30" s="37"/>
      <c r="WKO30" s="37"/>
      <c r="WKP30" s="37"/>
      <c r="WKQ30" s="37"/>
      <c r="WKR30" s="37"/>
      <c r="WKS30" s="37"/>
      <c r="WKT30" s="37"/>
      <c r="WKU30" s="37"/>
      <c r="WKV30" s="37"/>
      <c r="WKW30" s="37"/>
      <c r="WKX30" s="37"/>
      <c r="WKY30" s="37"/>
      <c r="WKZ30" s="37"/>
      <c r="WLA30" s="37"/>
      <c r="WLB30" s="37"/>
      <c r="WLC30" s="37"/>
      <c r="WLD30" s="37"/>
      <c r="WLE30" s="37"/>
      <c r="WLF30" s="37"/>
      <c r="WLG30" s="37"/>
      <c r="WLH30" s="37"/>
      <c r="WLI30" s="37"/>
      <c r="WLJ30" s="37"/>
      <c r="WLK30" s="37"/>
      <c r="WLL30" s="37"/>
      <c r="WLM30" s="37"/>
      <c r="WLN30" s="37"/>
      <c r="WLO30" s="37"/>
      <c r="WLP30" s="37"/>
      <c r="WLQ30" s="37"/>
      <c r="WLR30" s="37"/>
      <c r="WLS30" s="37"/>
      <c r="WLT30" s="37"/>
      <c r="WLU30" s="37"/>
      <c r="WLV30" s="37"/>
      <c r="WLW30" s="37"/>
      <c r="WLX30" s="37"/>
      <c r="WLY30" s="37"/>
      <c r="WLZ30" s="37"/>
      <c r="WMA30" s="37"/>
      <c r="WMB30" s="37"/>
      <c r="WMC30" s="37"/>
      <c r="WMD30" s="37"/>
      <c r="WME30" s="37"/>
      <c r="WMF30" s="37"/>
      <c r="WMG30" s="37"/>
      <c r="WMH30" s="37"/>
      <c r="WMI30" s="37"/>
      <c r="WMJ30" s="37"/>
      <c r="WMK30" s="37"/>
      <c r="WML30" s="37"/>
      <c r="WMM30" s="37"/>
      <c r="WMN30" s="37"/>
      <c r="WMO30" s="37"/>
      <c r="WMP30" s="37"/>
      <c r="WMQ30" s="37"/>
      <c r="WMR30" s="37"/>
      <c r="WMS30" s="37"/>
      <c r="WMT30" s="37"/>
      <c r="WMU30" s="37"/>
      <c r="WMV30" s="37"/>
      <c r="WMW30" s="37"/>
      <c r="WMX30" s="37"/>
      <c r="WMY30" s="37"/>
      <c r="WMZ30" s="37"/>
      <c r="WNA30" s="37"/>
      <c r="WNB30" s="37"/>
      <c r="WNC30" s="37"/>
      <c r="WND30" s="37"/>
      <c r="WNE30" s="37"/>
      <c r="WNF30" s="37"/>
      <c r="WNG30" s="37"/>
      <c r="WNH30" s="37"/>
      <c r="WNI30" s="37"/>
      <c r="WNJ30" s="37"/>
      <c r="WNK30" s="37"/>
      <c r="WNL30" s="37"/>
      <c r="WNM30" s="37"/>
      <c r="WNN30" s="37"/>
      <c r="WNO30" s="37"/>
      <c r="WNP30" s="37"/>
      <c r="WNQ30" s="37"/>
      <c r="WNR30" s="37"/>
      <c r="WNS30" s="37"/>
      <c r="WNT30" s="37"/>
      <c r="WNU30" s="37"/>
      <c r="WNV30" s="37"/>
      <c r="WNW30" s="37"/>
      <c r="WNX30" s="37"/>
      <c r="WNY30" s="37"/>
      <c r="WNZ30" s="37"/>
      <c r="WOA30" s="37"/>
      <c r="WOB30" s="37"/>
      <c r="WOC30" s="37"/>
      <c r="WOD30" s="37"/>
      <c r="WOE30" s="37"/>
      <c r="WOF30" s="37"/>
      <c r="WOG30" s="37"/>
      <c r="WOH30" s="37"/>
      <c r="WOI30" s="37"/>
      <c r="WOJ30" s="37"/>
      <c r="WOK30" s="37"/>
      <c r="WOL30" s="37"/>
      <c r="WOM30" s="37"/>
      <c r="WON30" s="37"/>
      <c r="WOO30" s="37"/>
      <c r="WOP30" s="37"/>
      <c r="WOQ30" s="37"/>
      <c r="WOR30" s="37"/>
      <c r="WOS30" s="37"/>
      <c r="WOT30" s="37"/>
      <c r="WOU30" s="37"/>
      <c r="WOV30" s="37"/>
      <c r="WOW30" s="37"/>
      <c r="WOX30" s="37"/>
      <c r="WOY30" s="37"/>
      <c r="WOZ30" s="37"/>
      <c r="WPA30" s="37"/>
      <c r="WPB30" s="37"/>
      <c r="WPC30" s="37"/>
      <c r="WPD30" s="37"/>
      <c r="WPE30" s="37"/>
      <c r="WPF30" s="37"/>
      <c r="WPG30" s="37"/>
      <c r="WPH30" s="37"/>
      <c r="WPI30" s="37"/>
      <c r="WPJ30" s="37"/>
      <c r="WPK30" s="37"/>
      <c r="WPL30" s="37"/>
      <c r="WPM30" s="37"/>
      <c r="WPN30" s="37"/>
      <c r="WPO30" s="37"/>
      <c r="WPP30" s="37"/>
      <c r="WPQ30" s="37"/>
      <c r="WPR30" s="37"/>
      <c r="WPS30" s="37"/>
      <c r="WPT30" s="37"/>
      <c r="WPU30" s="37"/>
      <c r="WPV30" s="37"/>
      <c r="WPW30" s="37"/>
      <c r="WPX30" s="37"/>
      <c r="WPY30" s="37"/>
      <c r="WPZ30" s="37"/>
      <c r="WQA30" s="37"/>
      <c r="WQB30" s="37"/>
      <c r="WQC30" s="37"/>
      <c r="WQD30" s="37"/>
      <c r="WQE30" s="37"/>
      <c r="WQF30" s="37"/>
      <c r="WQG30" s="37"/>
      <c r="WQH30" s="37"/>
      <c r="WQI30" s="37"/>
      <c r="WQJ30" s="37"/>
      <c r="WQK30" s="37"/>
      <c r="WQL30" s="37"/>
      <c r="WQM30" s="37"/>
      <c r="WQN30" s="37"/>
      <c r="WQO30" s="37"/>
      <c r="WQP30" s="37"/>
      <c r="WQQ30" s="37"/>
      <c r="WQR30" s="37"/>
      <c r="WQS30" s="37"/>
      <c r="WQT30" s="37"/>
      <c r="WQU30" s="37"/>
      <c r="WQV30" s="37"/>
      <c r="WQW30" s="37"/>
      <c r="WQX30" s="37"/>
      <c r="WQY30" s="37"/>
      <c r="WQZ30" s="37"/>
      <c r="WRA30" s="37"/>
      <c r="WRB30" s="37"/>
      <c r="WRC30" s="37"/>
      <c r="WRD30" s="37"/>
      <c r="WRE30" s="37"/>
      <c r="WRF30" s="37"/>
      <c r="WRG30" s="37"/>
      <c r="WRH30" s="37"/>
      <c r="WRI30" s="37"/>
      <c r="WRJ30" s="37"/>
      <c r="WRK30" s="37"/>
      <c r="WRL30" s="37"/>
      <c r="WRM30" s="37"/>
      <c r="WRN30" s="37"/>
      <c r="WRO30" s="37"/>
      <c r="WRP30" s="37"/>
      <c r="WRQ30" s="37"/>
      <c r="WRR30" s="37"/>
      <c r="WRS30" s="37"/>
      <c r="WRT30" s="37"/>
      <c r="WRU30" s="37"/>
      <c r="WRV30" s="37"/>
      <c r="WRW30" s="37"/>
      <c r="WRX30" s="37"/>
      <c r="WRY30" s="37"/>
      <c r="WRZ30" s="37"/>
      <c r="WSA30" s="37"/>
      <c r="WSB30" s="37"/>
      <c r="WSC30" s="37"/>
      <c r="WSD30" s="37"/>
      <c r="WSE30" s="37"/>
      <c r="WSF30" s="37"/>
      <c r="WSG30" s="37"/>
      <c r="WSH30" s="37"/>
      <c r="WSI30" s="37"/>
      <c r="WSJ30" s="37"/>
      <c r="WSK30" s="37"/>
      <c r="WSL30" s="37"/>
      <c r="WSM30" s="37"/>
      <c r="WSN30" s="37"/>
      <c r="WSO30" s="37"/>
      <c r="WSP30" s="37"/>
      <c r="WSQ30" s="37"/>
      <c r="WSR30" s="37"/>
      <c r="WSS30" s="37"/>
      <c r="WST30" s="37"/>
      <c r="WSU30" s="37"/>
      <c r="WSV30" s="37"/>
      <c r="WSW30" s="37"/>
      <c r="WSX30" s="37"/>
      <c r="WSY30" s="37"/>
      <c r="WSZ30" s="37"/>
      <c r="WTA30" s="37"/>
      <c r="WTB30" s="37"/>
      <c r="WTC30" s="37"/>
      <c r="WTD30" s="37"/>
      <c r="WTE30" s="37"/>
      <c r="WTF30" s="37"/>
      <c r="WTG30" s="37"/>
      <c r="WTH30" s="37"/>
      <c r="WTI30" s="37"/>
      <c r="WTJ30" s="37"/>
      <c r="WTK30" s="37"/>
      <c r="WTL30" s="37"/>
      <c r="WTM30" s="37"/>
      <c r="WTN30" s="37"/>
      <c r="WTO30" s="37"/>
      <c r="WTP30" s="37"/>
      <c r="WTQ30" s="37"/>
      <c r="WTR30" s="37"/>
      <c r="WTS30" s="37"/>
      <c r="WTT30" s="37"/>
      <c r="WTU30" s="37"/>
      <c r="WTV30" s="37"/>
      <c r="WTW30" s="37"/>
      <c r="WTX30" s="37"/>
      <c r="WTY30" s="37"/>
      <c r="WTZ30" s="37"/>
      <c r="WUA30" s="37"/>
      <c r="WUB30" s="37"/>
      <c r="WUC30" s="37"/>
      <c r="WUD30" s="37"/>
      <c r="WUE30" s="37"/>
      <c r="WUF30" s="37"/>
      <c r="WUG30" s="37"/>
      <c r="WUH30" s="37"/>
      <c r="WUI30" s="37"/>
      <c r="WUJ30" s="37"/>
      <c r="WUK30" s="37"/>
      <c r="WUL30" s="37"/>
      <c r="WUM30" s="37"/>
      <c r="WUN30" s="37"/>
      <c r="WUO30" s="37"/>
      <c r="WUP30" s="37"/>
      <c r="WUQ30" s="37"/>
      <c r="WUR30" s="37"/>
      <c r="WUS30" s="37"/>
      <c r="WUT30" s="37"/>
      <c r="WUU30" s="37"/>
      <c r="WUV30" s="37"/>
      <c r="WUW30" s="37"/>
      <c r="WUX30" s="37"/>
      <c r="WUY30" s="37"/>
      <c r="WUZ30" s="37"/>
      <c r="WVA30" s="37"/>
      <c r="WVB30" s="37"/>
      <c r="WVC30" s="37"/>
      <c r="WVD30" s="37"/>
      <c r="WVE30" s="37"/>
      <c r="WVF30" s="37"/>
      <c r="WVG30" s="37"/>
      <c r="WVH30" s="37"/>
      <c r="WVI30" s="37"/>
      <c r="WVJ30" s="37"/>
      <c r="WVK30" s="37"/>
      <c r="WVL30" s="37"/>
      <c r="WVM30" s="37"/>
      <c r="WVN30" s="37"/>
      <c r="WVO30" s="37"/>
      <c r="WVP30" s="37"/>
      <c r="WVQ30" s="37"/>
    </row>
    <row r="31" spans="1:16137" ht="12.75" hidden="1" customHeight="1" x14ac:dyDescent="0.2">
      <c r="A31" s="300" t="str">
        <f>Ma</f>
        <v>CC1CB26-CCK67</v>
      </c>
      <c r="B31" s="300" t="str">
        <f>MaHP</f>
        <v>CC1CB26</v>
      </c>
      <c r="C31" s="519">
        <v>30</v>
      </c>
      <c r="D31" s="519" t="s">
        <v>3869</v>
      </c>
      <c r="E31" s="519" t="s">
        <v>3870</v>
      </c>
      <c r="F31" s="519" t="s">
        <v>3254</v>
      </c>
      <c r="G31" s="519" t="s">
        <v>2996</v>
      </c>
      <c r="H31" s="519" t="s">
        <v>3255</v>
      </c>
      <c r="I31" s="519" t="s">
        <v>2170</v>
      </c>
      <c r="J31" s="519">
        <v>63</v>
      </c>
      <c r="K31" s="520">
        <v>64</v>
      </c>
      <c r="L31" s="520" t="s">
        <v>3854</v>
      </c>
      <c r="M31" s="520" t="s">
        <v>3256</v>
      </c>
      <c r="N31" s="301" t="str">
        <f t="shared" ref="N31:N97" si="4">Loclop</f>
        <v>67CCCD21</v>
      </c>
      <c r="P31" s="232" t="e">
        <f>_trangay</f>
        <v>#N/A</v>
      </c>
      <c r="Q31" s="232" t="e">
        <f>_trangay</f>
        <v>#N/A</v>
      </c>
      <c r="T31" s="335"/>
      <c r="U31" s="335"/>
    </row>
    <row r="32" spans="1:16137" ht="12.75" hidden="1" customHeight="1" x14ac:dyDescent="0.2">
      <c r="A32" s="300" t="str">
        <f>Ma</f>
        <v>CC1CB26-CCK67</v>
      </c>
      <c r="B32" s="435" t="str">
        <f>MaHP</f>
        <v>CC1CB26</v>
      </c>
      <c r="C32" s="519">
        <v>31</v>
      </c>
      <c r="D32" s="519" t="s">
        <v>3869</v>
      </c>
      <c r="E32" s="519" t="s">
        <v>3871</v>
      </c>
      <c r="F32" s="519" t="s">
        <v>3254</v>
      </c>
      <c r="G32" s="519" t="s">
        <v>2996</v>
      </c>
      <c r="H32" s="519" t="s">
        <v>3255</v>
      </c>
      <c r="I32" s="519" t="s">
        <v>2170</v>
      </c>
      <c r="J32" s="519">
        <v>0</v>
      </c>
      <c r="K32" s="520">
        <v>0</v>
      </c>
      <c r="L32" s="520" t="s">
        <v>3854</v>
      </c>
      <c r="M32" s="520" t="s">
        <v>3256</v>
      </c>
      <c r="N32" s="301" t="str">
        <f t="shared" si="4"/>
        <v>67CCDD21</v>
      </c>
      <c r="P32" s="232" t="e">
        <f>_trangay</f>
        <v>#N/A</v>
      </c>
      <c r="Q32" s="232" t="e">
        <f>_trangay</f>
        <v>#N/A</v>
      </c>
      <c r="R32" s="233" t="e">
        <f>_trangay</f>
        <v>#N/A</v>
      </c>
      <c r="T32" s="335" t="e">
        <f>IF(P32&lt;S31,"??","")</f>
        <v>#N/A</v>
      </c>
      <c r="U32" s="335" t="e">
        <f>IF(P32&gt;S31+1,"??","")</f>
        <v>#N/A</v>
      </c>
    </row>
    <row r="33" spans="1:16137" s="89" customFormat="1" ht="12.75" hidden="1" customHeight="1" x14ac:dyDescent="0.2">
      <c r="A33" s="300" t="str">
        <f>Ma</f>
        <v>DC1CB26-DCK67</v>
      </c>
      <c r="B33" s="300" t="str">
        <f>MaHP</f>
        <v>DC1CB26</v>
      </c>
      <c r="C33" s="519">
        <v>32</v>
      </c>
      <c r="D33" s="519" t="s">
        <v>3346</v>
      </c>
      <c r="E33" s="324" t="s">
        <v>3347</v>
      </c>
      <c r="F33" s="519" t="s">
        <v>3254</v>
      </c>
      <c r="G33" s="519" t="s">
        <v>2996</v>
      </c>
      <c r="H33" s="519" t="s">
        <v>3255</v>
      </c>
      <c r="I33" s="519" t="s">
        <v>2170</v>
      </c>
      <c r="J33" s="519">
        <v>83</v>
      </c>
      <c r="K33" s="520">
        <v>91</v>
      </c>
      <c r="L33" s="520" t="s">
        <v>3313</v>
      </c>
      <c r="M33" s="520" t="s">
        <v>3256</v>
      </c>
      <c r="N33" s="301" t="str">
        <f t="shared" si="4"/>
        <v>67DCCA21</v>
      </c>
      <c r="O33" s="341"/>
      <c r="P33" s="232"/>
      <c r="Q33" s="232" t="e">
        <f>_trangay</f>
        <v>#N/A</v>
      </c>
      <c r="R33" s="233" t="e">
        <f>_trangay</f>
        <v>#N/A</v>
      </c>
      <c r="S33" s="232">
        <f>+P33+G35</f>
        <v>3</v>
      </c>
      <c r="T33" s="335" t="str">
        <f>IF(P33&lt;S31,"??","")</f>
        <v/>
      </c>
      <c r="U33" s="335" t="str">
        <f>IF(P33&gt;S31+1,"??","")</f>
        <v/>
      </c>
      <c r="V33" s="37"/>
      <c r="W33" s="37"/>
      <c r="X33" s="37"/>
      <c r="Y33" s="37"/>
      <c r="Z33" s="37"/>
      <c r="AA33" s="37"/>
      <c r="AB33" s="37"/>
      <c r="AC33" s="37"/>
      <c r="AD33" s="37"/>
      <c r="AE33" s="37"/>
      <c r="AF33" s="37"/>
      <c r="AG33" s="37"/>
      <c r="AH33" s="37"/>
      <c r="AI33" s="37"/>
      <c r="AJ33" s="37"/>
      <c r="AK33" s="37"/>
      <c r="AL33" s="37"/>
      <c r="AM33" s="37"/>
      <c r="AN33" s="37"/>
      <c r="AO33" s="37"/>
      <c r="AP33" s="37"/>
      <c r="AQ33" s="37"/>
      <c r="AR33" s="37"/>
      <c r="AS33" s="37"/>
      <c r="AT33" s="37"/>
      <c r="AU33" s="37"/>
      <c r="AV33" s="37"/>
      <c r="AW33" s="37"/>
      <c r="AX33" s="37"/>
      <c r="AY33" s="37"/>
      <c r="AZ33" s="37"/>
      <c r="BA33" s="37"/>
      <c r="BB33" s="37"/>
      <c r="BC33" s="37"/>
      <c r="BD33" s="37"/>
      <c r="BE33" s="37"/>
      <c r="BF33" s="37"/>
      <c r="BG33" s="37"/>
      <c r="BH33" s="37"/>
      <c r="BI33" s="37"/>
      <c r="BJ33" s="37"/>
      <c r="BK33" s="37"/>
      <c r="BL33" s="37"/>
      <c r="BM33" s="37"/>
      <c r="BN33" s="37"/>
      <c r="BO33" s="37"/>
      <c r="BP33" s="37"/>
      <c r="BQ33" s="37"/>
      <c r="BR33" s="37"/>
      <c r="BS33" s="37"/>
      <c r="BT33" s="37"/>
      <c r="BU33" s="37"/>
      <c r="BV33" s="37"/>
      <c r="BW33" s="37"/>
      <c r="BX33" s="37"/>
      <c r="BY33" s="37"/>
      <c r="BZ33" s="37"/>
      <c r="CA33" s="37"/>
      <c r="CB33" s="37"/>
      <c r="CC33" s="37"/>
      <c r="CD33" s="37"/>
      <c r="CE33" s="37"/>
      <c r="CF33" s="37"/>
      <c r="CG33" s="37"/>
      <c r="CH33" s="37"/>
      <c r="CI33" s="37"/>
      <c r="CJ33" s="37"/>
      <c r="CK33" s="37"/>
      <c r="CL33" s="37"/>
      <c r="CM33" s="37"/>
      <c r="CN33" s="37"/>
      <c r="CO33" s="37"/>
      <c r="CP33" s="37"/>
      <c r="CQ33" s="37"/>
      <c r="CR33" s="37"/>
      <c r="CS33" s="37"/>
      <c r="CT33" s="37"/>
      <c r="CU33" s="37"/>
      <c r="CV33" s="37"/>
      <c r="CW33" s="37"/>
      <c r="CX33" s="37"/>
      <c r="CY33" s="37"/>
      <c r="CZ33" s="37"/>
      <c r="DA33" s="37"/>
      <c r="DB33" s="37"/>
      <c r="DC33" s="37"/>
      <c r="DD33" s="37"/>
      <c r="DE33" s="37"/>
      <c r="DF33" s="37"/>
      <c r="DG33" s="37"/>
      <c r="DH33" s="37"/>
      <c r="DI33" s="37"/>
      <c r="DJ33" s="37"/>
      <c r="DK33" s="37"/>
      <c r="DL33" s="37"/>
      <c r="DM33" s="37"/>
      <c r="DN33" s="37"/>
      <c r="DO33" s="37"/>
      <c r="DP33" s="37"/>
      <c r="DQ33" s="37"/>
      <c r="DR33" s="37"/>
      <c r="DS33" s="37"/>
      <c r="DT33" s="37"/>
      <c r="DU33" s="37"/>
      <c r="DV33" s="37"/>
      <c r="DW33" s="37"/>
      <c r="DX33" s="37"/>
      <c r="DY33" s="37"/>
      <c r="DZ33" s="37"/>
      <c r="EA33" s="37"/>
      <c r="EB33" s="37"/>
      <c r="EC33" s="37"/>
      <c r="ED33" s="37"/>
      <c r="EE33" s="37"/>
      <c r="EF33" s="37"/>
      <c r="EG33" s="37"/>
      <c r="EH33" s="37"/>
      <c r="EI33" s="37"/>
      <c r="EJ33" s="37"/>
      <c r="EK33" s="37"/>
      <c r="EL33" s="37"/>
      <c r="EM33" s="37"/>
      <c r="EN33" s="37"/>
      <c r="EO33" s="37"/>
      <c r="EP33" s="37"/>
      <c r="EQ33" s="37"/>
      <c r="ER33" s="37"/>
      <c r="ES33" s="37"/>
      <c r="ET33" s="37"/>
      <c r="EU33" s="37"/>
      <c r="EV33" s="37"/>
      <c r="EW33" s="37"/>
      <c r="EX33" s="37"/>
      <c r="EY33" s="37"/>
      <c r="EZ33" s="37"/>
      <c r="FA33" s="37"/>
      <c r="FB33" s="37"/>
      <c r="FC33" s="37"/>
      <c r="FD33" s="37"/>
      <c r="FE33" s="37"/>
      <c r="FF33" s="37"/>
      <c r="FG33" s="37"/>
      <c r="FH33" s="37"/>
      <c r="FI33" s="37"/>
      <c r="FJ33" s="37"/>
      <c r="FK33" s="37"/>
      <c r="FL33" s="37"/>
      <c r="FM33" s="37"/>
      <c r="FN33" s="37"/>
      <c r="FO33" s="37"/>
      <c r="FP33" s="37"/>
      <c r="FQ33" s="37"/>
      <c r="FR33" s="37"/>
      <c r="FS33" s="37"/>
      <c r="FT33" s="37"/>
      <c r="FU33" s="37"/>
      <c r="FV33" s="37"/>
      <c r="FW33" s="37"/>
      <c r="FX33" s="37"/>
      <c r="FY33" s="37"/>
      <c r="FZ33" s="37"/>
      <c r="GA33" s="37"/>
      <c r="GB33" s="37"/>
      <c r="GC33" s="37"/>
      <c r="GD33" s="37"/>
      <c r="GE33" s="37"/>
      <c r="GF33" s="37"/>
      <c r="GG33" s="37"/>
      <c r="GH33" s="37"/>
      <c r="GI33" s="37"/>
      <c r="GJ33" s="37"/>
      <c r="GK33" s="37"/>
      <c r="GL33" s="37"/>
      <c r="GM33" s="37"/>
      <c r="GN33" s="37"/>
      <c r="GO33" s="37"/>
      <c r="GP33" s="37"/>
      <c r="GQ33" s="37"/>
      <c r="GR33" s="37"/>
      <c r="GS33" s="37"/>
      <c r="GT33" s="37"/>
      <c r="GU33" s="37"/>
      <c r="GV33" s="37"/>
      <c r="GW33" s="37"/>
      <c r="GX33" s="37"/>
      <c r="GY33" s="37"/>
      <c r="GZ33" s="37"/>
      <c r="HA33" s="37"/>
      <c r="HB33" s="37"/>
      <c r="HC33" s="37"/>
      <c r="HD33" s="37"/>
      <c r="HE33" s="37"/>
      <c r="HF33" s="37"/>
      <c r="HG33" s="37"/>
      <c r="HH33" s="37"/>
      <c r="HI33" s="37"/>
      <c r="HJ33" s="37"/>
      <c r="HK33" s="37"/>
      <c r="HL33" s="37"/>
      <c r="HM33" s="37"/>
      <c r="HN33" s="37"/>
      <c r="HO33" s="37"/>
      <c r="HP33" s="37"/>
      <c r="HQ33" s="37"/>
      <c r="HR33" s="37"/>
      <c r="HS33" s="37"/>
      <c r="HT33" s="37"/>
      <c r="HU33" s="37"/>
      <c r="HV33" s="37"/>
      <c r="HW33" s="37"/>
      <c r="HX33" s="37"/>
      <c r="HY33" s="37"/>
      <c r="HZ33" s="37"/>
      <c r="IA33" s="37"/>
      <c r="IB33" s="37"/>
      <c r="IC33" s="37"/>
      <c r="ID33" s="37"/>
      <c r="IE33" s="37"/>
      <c r="IF33" s="37"/>
      <c r="IG33" s="37"/>
      <c r="IH33" s="37"/>
      <c r="II33" s="37"/>
      <c r="IJ33" s="37"/>
      <c r="IK33" s="37"/>
      <c r="IL33" s="37"/>
      <c r="IM33" s="37"/>
      <c r="IN33" s="37"/>
      <c r="IO33" s="37"/>
      <c r="IP33" s="37"/>
      <c r="IQ33" s="37"/>
      <c r="IR33" s="37"/>
      <c r="IS33" s="37"/>
      <c r="IT33" s="37"/>
      <c r="IU33" s="37"/>
      <c r="IV33" s="37"/>
      <c r="IW33" s="37"/>
      <c r="IX33" s="37"/>
      <c r="IY33" s="37"/>
      <c r="IZ33" s="37"/>
      <c r="JA33" s="37"/>
      <c r="JB33" s="37"/>
      <c r="JC33" s="37"/>
      <c r="JD33" s="37"/>
      <c r="JE33" s="37"/>
      <c r="JF33" s="37"/>
      <c r="JG33" s="37"/>
      <c r="JH33" s="37"/>
      <c r="JI33" s="37"/>
      <c r="JJ33" s="37"/>
      <c r="JK33" s="37"/>
      <c r="JL33" s="37"/>
      <c r="JM33" s="37"/>
      <c r="JN33" s="37"/>
      <c r="JO33" s="37"/>
      <c r="JP33" s="37"/>
      <c r="JQ33" s="37"/>
      <c r="JR33" s="37"/>
      <c r="JS33" s="37"/>
      <c r="JT33" s="37"/>
      <c r="JU33" s="37"/>
      <c r="JV33" s="37"/>
      <c r="JW33" s="37"/>
      <c r="JX33" s="37"/>
      <c r="JY33" s="37"/>
      <c r="JZ33" s="37"/>
      <c r="KA33" s="37"/>
      <c r="KB33" s="37"/>
      <c r="KC33" s="37"/>
      <c r="KD33" s="37"/>
      <c r="KE33" s="37"/>
      <c r="KF33" s="37"/>
      <c r="KG33" s="37"/>
      <c r="KH33" s="37"/>
      <c r="KI33" s="37"/>
      <c r="KJ33" s="37"/>
      <c r="KK33" s="37"/>
      <c r="KL33" s="37"/>
      <c r="KM33" s="37"/>
      <c r="KN33" s="37"/>
      <c r="KO33" s="37"/>
      <c r="KP33" s="37"/>
      <c r="KQ33" s="37"/>
      <c r="KR33" s="37"/>
      <c r="KS33" s="37"/>
      <c r="KT33" s="37"/>
      <c r="KU33" s="37"/>
      <c r="KV33" s="37"/>
      <c r="KW33" s="37"/>
      <c r="KX33" s="37"/>
      <c r="KY33" s="37"/>
      <c r="KZ33" s="37"/>
      <c r="LA33" s="37"/>
      <c r="LB33" s="37"/>
      <c r="LC33" s="37"/>
      <c r="LD33" s="37"/>
      <c r="LE33" s="37"/>
      <c r="LF33" s="37"/>
      <c r="LG33" s="37"/>
      <c r="LH33" s="37"/>
      <c r="LI33" s="37"/>
      <c r="LJ33" s="37"/>
      <c r="LK33" s="37"/>
      <c r="LL33" s="37"/>
      <c r="LM33" s="37"/>
      <c r="LN33" s="37"/>
      <c r="LO33" s="37"/>
      <c r="LP33" s="37"/>
      <c r="LQ33" s="37"/>
      <c r="LR33" s="37"/>
      <c r="LS33" s="37"/>
      <c r="LT33" s="37"/>
      <c r="LU33" s="37"/>
      <c r="LV33" s="37"/>
      <c r="LW33" s="37"/>
      <c r="LX33" s="37"/>
      <c r="LY33" s="37"/>
      <c r="LZ33" s="37"/>
      <c r="MA33" s="37"/>
      <c r="MB33" s="37"/>
      <c r="MC33" s="37"/>
      <c r="MD33" s="37"/>
      <c r="ME33" s="37"/>
      <c r="MF33" s="37"/>
      <c r="MG33" s="37"/>
      <c r="MH33" s="37"/>
      <c r="MI33" s="37"/>
      <c r="MJ33" s="37"/>
      <c r="MK33" s="37"/>
      <c r="ML33" s="37"/>
      <c r="MM33" s="37"/>
      <c r="MN33" s="37"/>
      <c r="MO33" s="37"/>
      <c r="MP33" s="37"/>
      <c r="MQ33" s="37"/>
      <c r="MR33" s="37"/>
      <c r="MS33" s="37"/>
      <c r="MT33" s="37"/>
      <c r="MU33" s="37"/>
      <c r="MV33" s="37"/>
      <c r="MW33" s="37"/>
      <c r="MX33" s="37"/>
      <c r="MY33" s="37"/>
      <c r="MZ33" s="37"/>
      <c r="NA33" s="37"/>
      <c r="NB33" s="37"/>
      <c r="NC33" s="37"/>
      <c r="ND33" s="37"/>
      <c r="NE33" s="37"/>
      <c r="NF33" s="37"/>
      <c r="NG33" s="37"/>
      <c r="NH33" s="37"/>
      <c r="NI33" s="37"/>
      <c r="NJ33" s="37"/>
      <c r="NK33" s="37"/>
      <c r="NL33" s="37"/>
      <c r="NM33" s="37"/>
      <c r="NN33" s="37"/>
      <c r="NO33" s="37"/>
      <c r="NP33" s="37"/>
      <c r="NQ33" s="37"/>
      <c r="NR33" s="37"/>
      <c r="NS33" s="37"/>
      <c r="NT33" s="37"/>
      <c r="NU33" s="37"/>
      <c r="NV33" s="37"/>
      <c r="NW33" s="37"/>
      <c r="NX33" s="37"/>
      <c r="NY33" s="37"/>
      <c r="NZ33" s="37"/>
      <c r="OA33" s="37"/>
      <c r="OB33" s="37"/>
      <c r="OC33" s="37"/>
      <c r="OD33" s="37"/>
      <c r="OE33" s="37"/>
      <c r="OF33" s="37"/>
      <c r="OG33" s="37"/>
      <c r="OH33" s="37"/>
      <c r="OI33" s="37"/>
      <c r="OJ33" s="37"/>
      <c r="OK33" s="37"/>
      <c r="OL33" s="37"/>
      <c r="OM33" s="37"/>
      <c r="ON33" s="37"/>
      <c r="OO33" s="37"/>
      <c r="OP33" s="37"/>
      <c r="OQ33" s="37"/>
      <c r="OR33" s="37"/>
      <c r="OS33" s="37"/>
      <c r="OT33" s="37"/>
      <c r="OU33" s="37"/>
      <c r="OV33" s="37"/>
      <c r="OW33" s="37"/>
      <c r="OX33" s="37"/>
      <c r="OY33" s="37"/>
      <c r="OZ33" s="37"/>
      <c r="PA33" s="37"/>
      <c r="PB33" s="37"/>
      <c r="PC33" s="37"/>
      <c r="PD33" s="37"/>
      <c r="PE33" s="37"/>
      <c r="PF33" s="37"/>
      <c r="PG33" s="37"/>
      <c r="PH33" s="37"/>
      <c r="PI33" s="37"/>
      <c r="PJ33" s="37"/>
      <c r="PK33" s="37"/>
      <c r="PL33" s="37"/>
      <c r="PM33" s="37"/>
      <c r="PN33" s="37"/>
      <c r="PO33" s="37"/>
      <c r="PP33" s="37"/>
      <c r="PQ33" s="37"/>
      <c r="PR33" s="37"/>
      <c r="PS33" s="37"/>
      <c r="PT33" s="37"/>
      <c r="PU33" s="37"/>
      <c r="PV33" s="37"/>
      <c r="PW33" s="37"/>
      <c r="PX33" s="37"/>
      <c r="PY33" s="37"/>
      <c r="PZ33" s="37"/>
      <c r="QA33" s="37"/>
      <c r="QB33" s="37"/>
      <c r="QC33" s="37"/>
      <c r="QD33" s="37"/>
      <c r="QE33" s="37"/>
      <c r="QF33" s="37"/>
      <c r="QG33" s="37"/>
      <c r="QH33" s="37"/>
      <c r="QI33" s="37"/>
      <c r="QJ33" s="37"/>
      <c r="QK33" s="37"/>
      <c r="QL33" s="37"/>
      <c r="QM33" s="37"/>
      <c r="QN33" s="37"/>
      <c r="QO33" s="37"/>
      <c r="QP33" s="37"/>
      <c r="QQ33" s="37"/>
      <c r="QR33" s="37"/>
      <c r="QS33" s="37"/>
      <c r="QT33" s="37"/>
      <c r="QU33" s="37"/>
      <c r="QV33" s="37"/>
      <c r="QW33" s="37"/>
      <c r="QX33" s="37"/>
      <c r="QY33" s="37"/>
      <c r="QZ33" s="37"/>
      <c r="RA33" s="37"/>
      <c r="RB33" s="37"/>
      <c r="RC33" s="37"/>
      <c r="RD33" s="37"/>
      <c r="RE33" s="37"/>
      <c r="RF33" s="37"/>
      <c r="RG33" s="37"/>
      <c r="RH33" s="37"/>
      <c r="RI33" s="37"/>
      <c r="RJ33" s="37"/>
      <c r="RK33" s="37"/>
      <c r="RL33" s="37"/>
      <c r="RM33" s="37"/>
      <c r="RN33" s="37"/>
      <c r="RO33" s="37"/>
      <c r="RP33" s="37"/>
      <c r="RQ33" s="37"/>
      <c r="RR33" s="37"/>
      <c r="RS33" s="37"/>
      <c r="RT33" s="37"/>
      <c r="RU33" s="37"/>
      <c r="RV33" s="37"/>
      <c r="RW33" s="37"/>
      <c r="RX33" s="37"/>
      <c r="RY33" s="37"/>
      <c r="RZ33" s="37"/>
      <c r="SA33" s="37"/>
      <c r="SB33" s="37"/>
      <c r="SC33" s="37"/>
      <c r="SD33" s="37"/>
      <c r="SE33" s="37"/>
      <c r="SF33" s="37"/>
      <c r="SG33" s="37"/>
      <c r="SH33" s="37"/>
      <c r="SI33" s="37"/>
      <c r="SJ33" s="37"/>
      <c r="SK33" s="37"/>
      <c r="SL33" s="37"/>
      <c r="SM33" s="37"/>
      <c r="SN33" s="37"/>
      <c r="SO33" s="37"/>
      <c r="SP33" s="37"/>
      <c r="SQ33" s="37"/>
      <c r="SR33" s="37"/>
      <c r="SS33" s="37"/>
      <c r="ST33" s="37"/>
      <c r="SU33" s="37"/>
      <c r="SV33" s="37"/>
      <c r="SW33" s="37"/>
      <c r="SX33" s="37"/>
      <c r="SY33" s="37"/>
      <c r="SZ33" s="37"/>
      <c r="TA33" s="37"/>
      <c r="TB33" s="37"/>
      <c r="TC33" s="37"/>
      <c r="TD33" s="37"/>
      <c r="TE33" s="37"/>
      <c r="TF33" s="37"/>
      <c r="TG33" s="37"/>
      <c r="TH33" s="37"/>
      <c r="TI33" s="37"/>
      <c r="TJ33" s="37"/>
      <c r="TK33" s="37"/>
      <c r="TL33" s="37"/>
      <c r="TM33" s="37"/>
      <c r="TN33" s="37"/>
      <c r="TO33" s="37"/>
      <c r="TP33" s="37"/>
      <c r="TQ33" s="37"/>
      <c r="TR33" s="37"/>
      <c r="TS33" s="37"/>
      <c r="TT33" s="37"/>
      <c r="TU33" s="37"/>
      <c r="TV33" s="37"/>
      <c r="TW33" s="37"/>
      <c r="TX33" s="37"/>
      <c r="TY33" s="37"/>
      <c r="TZ33" s="37"/>
      <c r="UA33" s="37"/>
      <c r="UB33" s="37"/>
      <c r="UC33" s="37"/>
      <c r="UD33" s="37"/>
      <c r="UE33" s="37"/>
      <c r="UF33" s="37"/>
      <c r="UG33" s="37"/>
      <c r="UH33" s="37"/>
      <c r="UI33" s="37"/>
      <c r="UJ33" s="37"/>
      <c r="UK33" s="37"/>
      <c r="UL33" s="37"/>
      <c r="UM33" s="37"/>
      <c r="UN33" s="37"/>
      <c r="UO33" s="37"/>
      <c r="UP33" s="37"/>
      <c r="UQ33" s="37"/>
      <c r="UR33" s="37"/>
      <c r="US33" s="37"/>
      <c r="UT33" s="37"/>
      <c r="UU33" s="37"/>
      <c r="UV33" s="37"/>
      <c r="UW33" s="37"/>
      <c r="UX33" s="37"/>
      <c r="UY33" s="37"/>
      <c r="UZ33" s="37"/>
      <c r="VA33" s="37"/>
      <c r="VB33" s="37"/>
      <c r="VC33" s="37"/>
      <c r="VD33" s="37"/>
      <c r="VE33" s="37"/>
      <c r="VF33" s="37"/>
      <c r="VG33" s="37"/>
      <c r="VH33" s="37"/>
      <c r="VI33" s="37"/>
      <c r="VJ33" s="37"/>
      <c r="VK33" s="37"/>
      <c r="VL33" s="37"/>
      <c r="VM33" s="37"/>
      <c r="VN33" s="37"/>
      <c r="VO33" s="37"/>
      <c r="VP33" s="37"/>
      <c r="VQ33" s="37"/>
      <c r="VR33" s="37"/>
      <c r="VS33" s="37"/>
      <c r="VT33" s="37"/>
      <c r="VU33" s="37"/>
      <c r="VV33" s="37"/>
      <c r="VW33" s="37"/>
      <c r="VX33" s="37"/>
      <c r="VY33" s="37"/>
      <c r="VZ33" s="37"/>
      <c r="WA33" s="37"/>
      <c r="WB33" s="37"/>
      <c r="WC33" s="37"/>
      <c r="WD33" s="37"/>
      <c r="WE33" s="37"/>
      <c r="WF33" s="37"/>
      <c r="WG33" s="37"/>
      <c r="WH33" s="37"/>
      <c r="WI33" s="37"/>
      <c r="WJ33" s="37"/>
      <c r="WK33" s="37"/>
      <c r="WL33" s="37"/>
      <c r="WM33" s="37"/>
      <c r="WN33" s="37"/>
      <c r="WO33" s="37"/>
      <c r="WP33" s="37"/>
      <c r="WQ33" s="37"/>
      <c r="WR33" s="37"/>
      <c r="WS33" s="37"/>
      <c r="WT33" s="37"/>
      <c r="WU33" s="37"/>
      <c r="WV33" s="37"/>
      <c r="WW33" s="37"/>
      <c r="WX33" s="37"/>
      <c r="WY33" s="37"/>
      <c r="WZ33" s="37"/>
      <c r="XA33" s="37"/>
      <c r="XB33" s="37"/>
      <c r="XC33" s="37"/>
      <c r="XD33" s="37"/>
      <c r="XE33" s="37"/>
      <c r="XF33" s="37"/>
      <c r="XG33" s="37"/>
      <c r="XH33" s="37"/>
      <c r="XI33" s="37"/>
      <c r="XJ33" s="37"/>
      <c r="XK33" s="37"/>
      <c r="XL33" s="37"/>
      <c r="XM33" s="37"/>
      <c r="XN33" s="37"/>
      <c r="XO33" s="37"/>
      <c r="XP33" s="37"/>
      <c r="XQ33" s="37"/>
      <c r="XR33" s="37"/>
      <c r="XS33" s="37"/>
      <c r="XT33" s="37"/>
      <c r="XU33" s="37"/>
      <c r="XV33" s="37"/>
      <c r="XW33" s="37"/>
      <c r="XX33" s="37"/>
      <c r="XY33" s="37"/>
      <c r="XZ33" s="37"/>
      <c r="YA33" s="37"/>
      <c r="YB33" s="37"/>
      <c r="YC33" s="37"/>
      <c r="YD33" s="37"/>
      <c r="YE33" s="37"/>
      <c r="YF33" s="37"/>
      <c r="YG33" s="37"/>
      <c r="YH33" s="37"/>
      <c r="YI33" s="37"/>
      <c r="YJ33" s="37"/>
      <c r="YK33" s="37"/>
      <c r="YL33" s="37"/>
      <c r="YM33" s="37"/>
      <c r="YN33" s="37"/>
      <c r="YO33" s="37"/>
      <c r="YP33" s="37"/>
      <c r="YQ33" s="37"/>
      <c r="YR33" s="37"/>
      <c r="YS33" s="37"/>
      <c r="YT33" s="37"/>
      <c r="YU33" s="37"/>
      <c r="YV33" s="37"/>
      <c r="YW33" s="37"/>
      <c r="YX33" s="37"/>
      <c r="YY33" s="37"/>
      <c r="YZ33" s="37"/>
      <c r="ZA33" s="37"/>
      <c r="ZB33" s="37"/>
      <c r="ZC33" s="37"/>
      <c r="ZD33" s="37"/>
      <c r="ZE33" s="37"/>
      <c r="ZF33" s="37"/>
      <c r="ZG33" s="37"/>
      <c r="ZH33" s="37"/>
      <c r="ZI33" s="37"/>
      <c r="ZJ33" s="37"/>
      <c r="ZK33" s="37"/>
      <c r="ZL33" s="37"/>
      <c r="ZM33" s="37"/>
      <c r="ZN33" s="37"/>
      <c r="ZO33" s="37"/>
      <c r="ZP33" s="37"/>
      <c r="ZQ33" s="37"/>
      <c r="ZR33" s="37"/>
      <c r="ZS33" s="37"/>
      <c r="ZT33" s="37"/>
      <c r="ZU33" s="37"/>
      <c r="ZV33" s="37"/>
      <c r="ZW33" s="37"/>
      <c r="ZX33" s="37"/>
      <c r="ZY33" s="37"/>
      <c r="ZZ33" s="37"/>
      <c r="AAA33" s="37"/>
      <c r="AAB33" s="37"/>
      <c r="AAC33" s="37"/>
      <c r="AAD33" s="37"/>
      <c r="AAE33" s="37"/>
      <c r="AAF33" s="37"/>
      <c r="AAG33" s="37"/>
      <c r="AAH33" s="37"/>
      <c r="AAI33" s="37"/>
      <c r="AAJ33" s="37"/>
      <c r="AAK33" s="37"/>
      <c r="AAL33" s="37"/>
      <c r="AAM33" s="37"/>
      <c r="AAN33" s="37"/>
      <c r="AAO33" s="37"/>
      <c r="AAP33" s="37"/>
      <c r="AAQ33" s="37"/>
      <c r="AAR33" s="37"/>
      <c r="AAS33" s="37"/>
      <c r="AAT33" s="37"/>
      <c r="AAU33" s="37"/>
      <c r="AAV33" s="37"/>
      <c r="AAW33" s="37"/>
      <c r="AAX33" s="37"/>
      <c r="AAY33" s="37"/>
      <c r="AAZ33" s="37"/>
      <c r="ABA33" s="37"/>
      <c r="ABB33" s="37"/>
      <c r="ABC33" s="37"/>
      <c r="ABD33" s="37"/>
      <c r="ABE33" s="37"/>
      <c r="ABF33" s="37"/>
      <c r="ABG33" s="37"/>
      <c r="ABH33" s="37"/>
      <c r="ABI33" s="37"/>
      <c r="ABJ33" s="37"/>
      <c r="ABK33" s="37"/>
      <c r="ABL33" s="37"/>
      <c r="ABM33" s="37"/>
      <c r="ABN33" s="37"/>
      <c r="ABO33" s="37"/>
      <c r="ABP33" s="37"/>
      <c r="ABQ33" s="37"/>
      <c r="ABR33" s="37"/>
      <c r="ABS33" s="37"/>
      <c r="ABT33" s="37"/>
      <c r="ABU33" s="37"/>
      <c r="ABV33" s="37"/>
      <c r="ABW33" s="37"/>
      <c r="ABX33" s="37"/>
      <c r="ABY33" s="37"/>
      <c r="ABZ33" s="37"/>
      <c r="ACA33" s="37"/>
      <c r="ACB33" s="37"/>
      <c r="ACC33" s="37"/>
      <c r="ACD33" s="37"/>
      <c r="ACE33" s="37"/>
      <c r="ACF33" s="37"/>
      <c r="ACG33" s="37"/>
      <c r="ACH33" s="37"/>
      <c r="ACI33" s="37"/>
      <c r="ACJ33" s="37"/>
      <c r="ACK33" s="37"/>
      <c r="ACL33" s="37"/>
      <c r="ACM33" s="37"/>
      <c r="ACN33" s="37"/>
      <c r="ACO33" s="37"/>
      <c r="ACP33" s="37"/>
      <c r="ACQ33" s="37"/>
      <c r="ACR33" s="37"/>
      <c r="ACS33" s="37"/>
      <c r="ACT33" s="37"/>
      <c r="ACU33" s="37"/>
      <c r="ACV33" s="37"/>
      <c r="ACW33" s="37"/>
      <c r="ACX33" s="37"/>
      <c r="ACY33" s="37"/>
      <c r="ACZ33" s="37"/>
      <c r="ADA33" s="37"/>
      <c r="ADB33" s="37"/>
      <c r="ADC33" s="37"/>
      <c r="ADD33" s="37"/>
      <c r="ADE33" s="37"/>
      <c r="ADF33" s="37"/>
      <c r="ADG33" s="37"/>
      <c r="ADH33" s="37"/>
      <c r="ADI33" s="37"/>
      <c r="ADJ33" s="37"/>
      <c r="ADK33" s="37"/>
      <c r="ADL33" s="37"/>
      <c r="ADM33" s="37"/>
      <c r="ADN33" s="37"/>
      <c r="ADO33" s="37"/>
      <c r="ADP33" s="37"/>
      <c r="ADQ33" s="37"/>
      <c r="ADR33" s="37"/>
      <c r="ADS33" s="37"/>
      <c r="ADT33" s="37"/>
      <c r="ADU33" s="37"/>
      <c r="ADV33" s="37"/>
      <c r="ADW33" s="37"/>
      <c r="ADX33" s="37"/>
      <c r="ADY33" s="37"/>
      <c r="ADZ33" s="37"/>
      <c r="AEA33" s="37"/>
      <c r="AEB33" s="37"/>
      <c r="AEC33" s="37"/>
      <c r="AED33" s="37"/>
      <c r="AEE33" s="37"/>
      <c r="AEF33" s="37"/>
      <c r="AEG33" s="37"/>
      <c r="AEH33" s="37"/>
      <c r="AEI33" s="37"/>
      <c r="AEJ33" s="37"/>
      <c r="AEK33" s="37"/>
      <c r="AEL33" s="37"/>
      <c r="AEM33" s="37"/>
      <c r="AEN33" s="37"/>
      <c r="AEO33" s="37"/>
      <c r="AEP33" s="37"/>
      <c r="AEQ33" s="37"/>
      <c r="AER33" s="37"/>
      <c r="AES33" s="37"/>
      <c r="AET33" s="37"/>
      <c r="AEU33" s="37"/>
      <c r="AEV33" s="37"/>
      <c r="AEW33" s="37"/>
      <c r="AEX33" s="37"/>
      <c r="AEY33" s="37"/>
      <c r="AEZ33" s="37"/>
      <c r="AFA33" s="37"/>
      <c r="AFB33" s="37"/>
      <c r="AFC33" s="37"/>
      <c r="AFD33" s="37"/>
      <c r="AFE33" s="37"/>
      <c r="AFF33" s="37"/>
      <c r="AFG33" s="37"/>
      <c r="AFH33" s="37"/>
      <c r="AFI33" s="37"/>
      <c r="AFJ33" s="37"/>
      <c r="AFK33" s="37"/>
      <c r="AFL33" s="37"/>
      <c r="AFM33" s="37"/>
      <c r="AFN33" s="37"/>
      <c r="AFO33" s="37"/>
      <c r="AFP33" s="37"/>
      <c r="AFQ33" s="37"/>
      <c r="AFR33" s="37"/>
      <c r="AFS33" s="37"/>
      <c r="AFT33" s="37"/>
      <c r="AFU33" s="37"/>
      <c r="AFV33" s="37"/>
      <c r="AFW33" s="37"/>
      <c r="AFX33" s="37"/>
      <c r="AFY33" s="37"/>
      <c r="AFZ33" s="37"/>
      <c r="AGA33" s="37"/>
      <c r="AGB33" s="37"/>
      <c r="AGC33" s="37"/>
      <c r="AGD33" s="37"/>
      <c r="AGE33" s="37"/>
      <c r="AGF33" s="37"/>
      <c r="AGG33" s="37"/>
      <c r="AGH33" s="37"/>
      <c r="AGI33" s="37"/>
      <c r="AGJ33" s="37"/>
      <c r="AGK33" s="37"/>
      <c r="AGL33" s="37"/>
      <c r="AGM33" s="37"/>
      <c r="AGN33" s="37"/>
      <c r="AGO33" s="37"/>
      <c r="AGP33" s="37"/>
      <c r="AGQ33" s="37"/>
      <c r="AGR33" s="37"/>
      <c r="AGS33" s="37"/>
      <c r="AGT33" s="37"/>
      <c r="AGU33" s="37"/>
      <c r="AGV33" s="37"/>
      <c r="AGW33" s="37"/>
      <c r="AGX33" s="37"/>
      <c r="AGY33" s="37"/>
      <c r="AGZ33" s="37"/>
      <c r="AHA33" s="37"/>
      <c r="AHB33" s="37"/>
      <c r="AHC33" s="37"/>
      <c r="AHD33" s="37"/>
      <c r="AHE33" s="37"/>
      <c r="AHF33" s="37"/>
      <c r="AHG33" s="37"/>
      <c r="AHH33" s="37"/>
      <c r="AHI33" s="37"/>
      <c r="AHJ33" s="37"/>
      <c r="AHK33" s="37"/>
      <c r="AHL33" s="37"/>
      <c r="AHM33" s="37"/>
      <c r="AHN33" s="37"/>
      <c r="AHO33" s="37"/>
      <c r="AHP33" s="37"/>
      <c r="AHQ33" s="37"/>
      <c r="AHR33" s="37"/>
      <c r="AHS33" s="37"/>
      <c r="AHT33" s="37"/>
      <c r="AHU33" s="37"/>
      <c r="AHV33" s="37"/>
      <c r="AHW33" s="37"/>
      <c r="AHX33" s="37"/>
      <c r="AHY33" s="37"/>
      <c r="AHZ33" s="37"/>
      <c r="AIA33" s="37"/>
      <c r="AIB33" s="37"/>
      <c r="AIC33" s="37"/>
      <c r="AID33" s="37"/>
      <c r="AIE33" s="37"/>
      <c r="AIF33" s="37"/>
      <c r="AIG33" s="37"/>
      <c r="AIH33" s="37"/>
      <c r="AII33" s="37"/>
      <c r="AIJ33" s="37"/>
      <c r="AIK33" s="37"/>
      <c r="AIL33" s="37"/>
      <c r="AIM33" s="37"/>
      <c r="AIN33" s="37"/>
      <c r="AIO33" s="37"/>
      <c r="AIP33" s="37"/>
      <c r="AIQ33" s="37"/>
      <c r="AIR33" s="37"/>
      <c r="AIS33" s="37"/>
      <c r="AIT33" s="37"/>
      <c r="AIU33" s="37"/>
      <c r="AIV33" s="37"/>
      <c r="AIW33" s="37"/>
      <c r="AIX33" s="37"/>
      <c r="AIY33" s="37"/>
      <c r="AIZ33" s="37"/>
      <c r="AJA33" s="37"/>
      <c r="AJB33" s="37"/>
      <c r="AJC33" s="37"/>
      <c r="AJD33" s="37"/>
      <c r="AJE33" s="37"/>
      <c r="AJF33" s="37"/>
      <c r="AJG33" s="37"/>
      <c r="AJH33" s="37"/>
      <c r="AJI33" s="37"/>
      <c r="AJJ33" s="37"/>
      <c r="AJK33" s="37"/>
      <c r="AJL33" s="37"/>
      <c r="AJM33" s="37"/>
      <c r="AJN33" s="37"/>
      <c r="AJO33" s="37"/>
      <c r="AJP33" s="37"/>
      <c r="AJQ33" s="37"/>
      <c r="AJR33" s="37"/>
      <c r="AJS33" s="37"/>
      <c r="AJT33" s="37"/>
      <c r="AJU33" s="37"/>
      <c r="AJV33" s="37"/>
      <c r="AJW33" s="37"/>
      <c r="AJX33" s="37"/>
      <c r="AJY33" s="37"/>
      <c r="AJZ33" s="37"/>
      <c r="AKA33" s="37"/>
      <c r="AKB33" s="37"/>
      <c r="AKC33" s="37"/>
      <c r="AKD33" s="37"/>
      <c r="AKE33" s="37"/>
      <c r="AKF33" s="37"/>
      <c r="AKG33" s="37"/>
      <c r="AKH33" s="37"/>
      <c r="AKI33" s="37"/>
      <c r="AKJ33" s="37"/>
      <c r="AKK33" s="37"/>
      <c r="AKL33" s="37"/>
      <c r="AKM33" s="37"/>
      <c r="AKN33" s="37"/>
      <c r="AKO33" s="37"/>
      <c r="AKP33" s="37"/>
      <c r="AKQ33" s="37"/>
      <c r="AKR33" s="37"/>
      <c r="AKS33" s="37"/>
      <c r="AKT33" s="37"/>
      <c r="AKU33" s="37"/>
      <c r="AKV33" s="37"/>
      <c r="AKW33" s="37"/>
      <c r="AKX33" s="37"/>
      <c r="AKY33" s="37"/>
      <c r="AKZ33" s="37"/>
      <c r="ALA33" s="37"/>
      <c r="ALB33" s="37"/>
      <c r="ALC33" s="37"/>
      <c r="ALD33" s="37"/>
      <c r="ALE33" s="37"/>
      <c r="ALF33" s="37"/>
      <c r="ALG33" s="37"/>
      <c r="ALH33" s="37"/>
      <c r="ALI33" s="37"/>
      <c r="ALJ33" s="37"/>
      <c r="ALK33" s="37"/>
      <c r="ALL33" s="37"/>
      <c r="ALM33" s="37"/>
      <c r="ALN33" s="37"/>
      <c r="ALO33" s="37"/>
      <c r="ALP33" s="37"/>
      <c r="ALQ33" s="37"/>
      <c r="ALR33" s="37"/>
      <c r="ALS33" s="37"/>
      <c r="ALT33" s="37"/>
      <c r="ALU33" s="37"/>
      <c r="ALV33" s="37"/>
      <c r="ALW33" s="37"/>
      <c r="ALX33" s="37"/>
      <c r="ALY33" s="37"/>
      <c r="ALZ33" s="37"/>
      <c r="AMA33" s="37"/>
      <c r="AMB33" s="37"/>
      <c r="AMC33" s="37"/>
      <c r="AMD33" s="37"/>
      <c r="AME33" s="37"/>
      <c r="AMF33" s="37"/>
      <c r="AMG33" s="37"/>
      <c r="AMH33" s="37"/>
      <c r="AMI33" s="37"/>
      <c r="AMJ33" s="37"/>
      <c r="AMK33" s="37"/>
      <c r="AML33" s="37"/>
      <c r="AMM33" s="37"/>
      <c r="AMN33" s="37"/>
      <c r="AMO33" s="37"/>
      <c r="AMP33" s="37"/>
      <c r="AMQ33" s="37"/>
      <c r="AMR33" s="37"/>
      <c r="AMS33" s="37"/>
      <c r="AMT33" s="37"/>
      <c r="AMU33" s="37"/>
      <c r="AMV33" s="37"/>
      <c r="AMW33" s="37"/>
      <c r="AMX33" s="37"/>
      <c r="AMY33" s="37"/>
      <c r="AMZ33" s="37"/>
      <c r="ANA33" s="37"/>
      <c r="ANB33" s="37"/>
      <c r="ANC33" s="37"/>
      <c r="AND33" s="37"/>
      <c r="ANE33" s="37"/>
      <c r="ANF33" s="37"/>
      <c r="ANG33" s="37"/>
      <c r="ANH33" s="37"/>
      <c r="ANI33" s="37"/>
      <c r="ANJ33" s="37"/>
      <c r="ANK33" s="37"/>
      <c r="ANL33" s="37"/>
      <c r="ANM33" s="37"/>
      <c r="ANN33" s="37"/>
      <c r="ANO33" s="37"/>
      <c r="ANP33" s="37"/>
      <c r="ANQ33" s="37"/>
      <c r="ANR33" s="37"/>
      <c r="ANS33" s="37"/>
      <c r="ANT33" s="37"/>
      <c r="ANU33" s="37"/>
      <c r="ANV33" s="37"/>
      <c r="ANW33" s="37"/>
      <c r="ANX33" s="37"/>
      <c r="ANY33" s="37"/>
      <c r="ANZ33" s="37"/>
      <c r="AOA33" s="37"/>
      <c r="AOB33" s="37"/>
      <c r="AOC33" s="37"/>
      <c r="AOD33" s="37"/>
      <c r="AOE33" s="37"/>
      <c r="AOF33" s="37"/>
      <c r="AOG33" s="37"/>
      <c r="AOH33" s="37"/>
      <c r="AOI33" s="37"/>
      <c r="AOJ33" s="37"/>
      <c r="AOK33" s="37"/>
      <c r="AOL33" s="37"/>
      <c r="AOM33" s="37"/>
      <c r="AON33" s="37"/>
      <c r="AOO33" s="37"/>
      <c r="AOP33" s="37"/>
      <c r="AOQ33" s="37"/>
      <c r="AOR33" s="37"/>
      <c r="AOS33" s="37"/>
      <c r="AOT33" s="37"/>
      <c r="AOU33" s="37"/>
      <c r="AOV33" s="37"/>
      <c r="AOW33" s="37"/>
      <c r="AOX33" s="37"/>
      <c r="AOY33" s="37"/>
      <c r="AOZ33" s="37"/>
      <c r="APA33" s="37"/>
      <c r="APB33" s="37"/>
      <c r="APC33" s="37"/>
      <c r="APD33" s="37"/>
      <c r="APE33" s="37"/>
      <c r="APF33" s="37"/>
      <c r="APG33" s="37"/>
      <c r="APH33" s="37"/>
      <c r="API33" s="37"/>
      <c r="APJ33" s="37"/>
      <c r="APK33" s="37"/>
      <c r="APL33" s="37"/>
      <c r="APM33" s="37"/>
      <c r="APN33" s="37"/>
      <c r="APO33" s="37"/>
      <c r="APP33" s="37"/>
      <c r="APQ33" s="37"/>
      <c r="APR33" s="37"/>
      <c r="APS33" s="37"/>
      <c r="APT33" s="37"/>
      <c r="APU33" s="37"/>
      <c r="APV33" s="37"/>
      <c r="APW33" s="37"/>
      <c r="APX33" s="37"/>
      <c r="APY33" s="37"/>
      <c r="APZ33" s="37"/>
      <c r="AQA33" s="37"/>
      <c r="AQB33" s="37"/>
      <c r="AQC33" s="37"/>
      <c r="AQD33" s="37"/>
      <c r="AQE33" s="37"/>
      <c r="AQF33" s="37"/>
      <c r="AQG33" s="37"/>
      <c r="AQH33" s="37"/>
      <c r="AQI33" s="37"/>
      <c r="AQJ33" s="37"/>
      <c r="AQK33" s="37"/>
      <c r="AQL33" s="37"/>
      <c r="AQM33" s="37"/>
      <c r="AQN33" s="37"/>
      <c r="AQO33" s="37"/>
      <c r="AQP33" s="37"/>
      <c r="AQQ33" s="37"/>
      <c r="AQR33" s="37"/>
      <c r="AQS33" s="37"/>
      <c r="AQT33" s="37"/>
      <c r="AQU33" s="37"/>
      <c r="AQV33" s="37"/>
      <c r="AQW33" s="37"/>
      <c r="AQX33" s="37"/>
      <c r="AQY33" s="37"/>
      <c r="AQZ33" s="37"/>
      <c r="ARA33" s="37"/>
      <c r="ARB33" s="37"/>
      <c r="ARC33" s="37"/>
      <c r="ARD33" s="37"/>
      <c r="ARE33" s="37"/>
      <c r="ARF33" s="37"/>
      <c r="ARG33" s="37"/>
      <c r="ARH33" s="37"/>
      <c r="ARI33" s="37"/>
      <c r="ARJ33" s="37"/>
      <c r="ARK33" s="37"/>
      <c r="ARL33" s="37"/>
      <c r="ARM33" s="37"/>
      <c r="ARN33" s="37"/>
      <c r="ARO33" s="37"/>
      <c r="ARP33" s="37"/>
      <c r="ARQ33" s="37"/>
      <c r="ARR33" s="37"/>
      <c r="ARS33" s="37"/>
      <c r="ART33" s="37"/>
      <c r="ARU33" s="37"/>
      <c r="ARV33" s="37"/>
      <c r="ARW33" s="37"/>
      <c r="ARX33" s="37"/>
      <c r="ARY33" s="37"/>
      <c r="ARZ33" s="37"/>
      <c r="ASA33" s="37"/>
      <c r="ASB33" s="37"/>
      <c r="ASC33" s="37"/>
      <c r="ASD33" s="37"/>
      <c r="ASE33" s="37"/>
      <c r="ASF33" s="37"/>
      <c r="ASG33" s="37"/>
      <c r="ASH33" s="37"/>
      <c r="ASI33" s="37"/>
      <c r="ASJ33" s="37"/>
      <c r="ASK33" s="37"/>
      <c r="ASL33" s="37"/>
      <c r="ASM33" s="37"/>
      <c r="ASN33" s="37"/>
      <c r="ASO33" s="37"/>
      <c r="ASP33" s="37"/>
      <c r="ASQ33" s="37"/>
      <c r="ASR33" s="37"/>
      <c r="ASS33" s="37"/>
      <c r="AST33" s="37"/>
      <c r="ASU33" s="37"/>
      <c r="ASV33" s="37"/>
      <c r="ASW33" s="37"/>
      <c r="ASX33" s="37"/>
      <c r="ASY33" s="37"/>
      <c r="ASZ33" s="37"/>
      <c r="ATA33" s="37"/>
      <c r="ATB33" s="37"/>
      <c r="ATC33" s="37"/>
      <c r="ATD33" s="37"/>
      <c r="ATE33" s="37"/>
      <c r="ATF33" s="37"/>
      <c r="ATG33" s="37"/>
      <c r="ATH33" s="37"/>
      <c r="ATI33" s="37"/>
      <c r="ATJ33" s="37"/>
      <c r="ATK33" s="37"/>
      <c r="ATL33" s="37"/>
      <c r="ATM33" s="37"/>
      <c r="ATN33" s="37"/>
      <c r="ATO33" s="37"/>
      <c r="ATP33" s="37"/>
      <c r="ATQ33" s="37"/>
      <c r="ATR33" s="37"/>
      <c r="ATS33" s="37"/>
      <c r="ATT33" s="37"/>
      <c r="ATU33" s="37"/>
      <c r="ATV33" s="37"/>
      <c r="ATW33" s="37"/>
      <c r="ATX33" s="37"/>
      <c r="ATY33" s="37"/>
      <c r="ATZ33" s="37"/>
      <c r="AUA33" s="37"/>
      <c r="AUB33" s="37"/>
      <c r="AUC33" s="37"/>
      <c r="AUD33" s="37"/>
      <c r="AUE33" s="37"/>
      <c r="AUF33" s="37"/>
      <c r="AUG33" s="37"/>
      <c r="AUH33" s="37"/>
      <c r="AUI33" s="37"/>
      <c r="AUJ33" s="37"/>
      <c r="AUK33" s="37"/>
      <c r="AUL33" s="37"/>
      <c r="AUM33" s="37"/>
      <c r="AUN33" s="37"/>
      <c r="AUO33" s="37"/>
      <c r="AUP33" s="37"/>
      <c r="AUQ33" s="37"/>
      <c r="AUR33" s="37"/>
      <c r="AUS33" s="37"/>
      <c r="AUT33" s="37"/>
      <c r="AUU33" s="37"/>
      <c r="AUV33" s="37"/>
      <c r="AUW33" s="37"/>
      <c r="AUX33" s="37"/>
      <c r="AUY33" s="37"/>
      <c r="AUZ33" s="37"/>
      <c r="AVA33" s="37"/>
      <c r="AVB33" s="37"/>
      <c r="AVC33" s="37"/>
      <c r="AVD33" s="37"/>
      <c r="AVE33" s="37"/>
      <c r="AVF33" s="37"/>
      <c r="AVG33" s="37"/>
      <c r="AVH33" s="37"/>
      <c r="AVI33" s="37"/>
      <c r="AVJ33" s="37"/>
      <c r="AVK33" s="37"/>
      <c r="AVL33" s="37"/>
      <c r="AVM33" s="37"/>
      <c r="AVN33" s="37"/>
      <c r="AVO33" s="37"/>
      <c r="AVP33" s="37"/>
      <c r="AVQ33" s="37"/>
      <c r="AVR33" s="37"/>
      <c r="AVS33" s="37"/>
      <c r="AVT33" s="37"/>
      <c r="AVU33" s="37"/>
      <c r="AVV33" s="37"/>
      <c r="AVW33" s="37"/>
      <c r="AVX33" s="37"/>
      <c r="AVY33" s="37"/>
      <c r="AVZ33" s="37"/>
      <c r="AWA33" s="37"/>
      <c r="AWB33" s="37"/>
      <c r="AWC33" s="37"/>
      <c r="AWD33" s="37"/>
      <c r="AWE33" s="37"/>
      <c r="AWF33" s="37"/>
      <c r="AWG33" s="37"/>
      <c r="AWH33" s="37"/>
      <c r="AWI33" s="37"/>
      <c r="AWJ33" s="37"/>
      <c r="AWK33" s="37"/>
      <c r="AWL33" s="37"/>
      <c r="AWM33" s="37"/>
      <c r="AWN33" s="37"/>
      <c r="AWO33" s="37"/>
      <c r="AWP33" s="37"/>
      <c r="AWQ33" s="37"/>
      <c r="AWR33" s="37"/>
      <c r="AWS33" s="37"/>
      <c r="AWT33" s="37"/>
      <c r="AWU33" s="37"/>
      <c r="AWV33" s="37"/>
      <c r="AWW33" s="37"/>
      <c r="AWX33" s="37"/>
      <c r="AWY33" s="37"/>
      <c r="AWZ33" s="37"/>
      <c r="AXA33" s="37"/>
      <c r="AXB33" s="37"/>
      <c r="AXC33" s="37"/>
      <c r="AXD33" s="37"/>
      <c r="AXE33" s="37"/>
      <c r="AXF33" s="37"/>
      <c r="AXG33" s="37"/>
      <c r="AXH33" s="37"/>
      <c r="AXI33" s="37"/>
      <c r="AXJ33" s="37"/>
      <c r="AXK33" s="37"/>
      <c r="AXL33" s="37"/>
      <c r="AXM33" s="37"/>
      <c r="AXN33" s="37"/>
      <c r="AXO33" s="37"/>
      <c r="AXP33" s="37"/>
      <c r="AXQ33" s="37"/>
      <c r="AXR33" s="37"/>
      <c r="AXS33" s="37"/>
      <c r="AXT33" s="37"/>
      <c r="AXU33" s="37"/>
      <c r="AXV33" s="37"/>
      <c r="AXW33" s="37"/>
      <c r="AXX33" s="37"/>
      <c r="AXY33" s="37"/>
      <c r="AXZ33" s="37"/>
      <c r="AYA33" s="37"/>
      <c r="AYB33" s="37"/>
      <c r="AYC33" s="37"/>
      <c r="AYD33" s="37"/>
      <c r="AYE33" s="37"/>
      <c r="AYF33" s="37"/>
      <c r="AYG33" s="37"/>
      <c r="AYH33" s="37"/>
      <c r="AYI33" s="37"/>
      <c r="AYJ33" s="37"/>
      <c r="AYK33" s="37"/>
      <c r="AYL33" s="37"/>
      <c r="AYM33" s="37"/>
      <c r="AYN33" s="37"/>
      <c r="AYO33" s="37"/>
      <c r="AYP33" s="37"/>
      <c r="AYQ33" s="37"/>
      <c r="AYR33" s="37"/>
      <c r="AYS33" s="37"/>
      <c r="AYT33" s="37"/>
      <c r="AYU33" s="37"/>
      <c r="AYV33" s="37"/>
      <c r="AYW33" s="37"/>
      <c r="AYX33" s="37"/>
      <c r="AYY33" s="37"/>
      <c r="AYZ33" s="37"/>
      <c r="AZA33" s="37"/>
      <c r="AZB33" s="37"/>
      <c r="AZC33" s="37"/>
      <c r="AZD33" s="37"/>
      <c r="AZE33" s="37"/>
      <c r="AZF33" s="37"/>
      <c r="AZG33" s="37"/>
      <c r="AZH33" s="37"/>
      <c r="AZI33" s="37"/>
      <c r="AZJ33" s="37"/>
      <c r="AZK33" s="37"/>
      <c r="AZL33" s="37"/>
      <c r="AZM33" s="37"/>
      <c r="AZN33" s="37"/>
      <c r="AZO33" s="37"/>
      <c r="AZP33" s="37"/>
      <c r="AZQ33" s="37"/>
      <c r="AZR33" s="37"/>
      <c r="AZS33" s="37"/>
      <c r="AZT33" s="37"/>
      <c r="AZU33" s="37"/>
      <c r="AZV33" s="37"/>
      <c r="AZW33" s="37"/>
      <c r="AZX33" s="37"/>
      <c r="AZY33" s="37"/>
      <c r="AZZ33" s="37"/>
      <c r="BAA33" s="37"/>
      <c r="BAB33" s="37"/>
      <c r="BAC33" s="37"/>
      <c r="BAD33" s="37"/>
      <c r="BAE33" s="37"/>
      <c r="BAF33" s="37"/>
      <c r="BAG33" s="37"/>
      <c r="BAH33" s="37"/>
      <c r="BAI33" s="37"/>
      <c r="BAJ33" s="37"/>
      <c r="BAK33" s="37"/>
      <c r="BAL33" s="37"/>
      <c r="BAM33" s="37"/>
      <c r="BAN33" s="37"/>
      <c r="BAO33" s="37"/>
      <c r="BAP33" s="37"/>
      <c r="BAQ33" s="37"/>
      <c r="BAR33" s="37"/>
      <c r="BAS33" s="37"/>
      <c r="BAT33" s="37"/>
      <c r="BAU33" s="37"/>
      <c r="BAV33" s="37"/>
      <c r="BAW33" s="37"/>
      <c r="BAX33" s="37"/>
      <c r="BAY33" s="37"/>
      <c r="BAZ33" s="37"/>
      <c r="BBA33" s="37"/>
      <c r="BBB33" s="37"/>
      <c r="BBC33" s="37"/>
      <c r="BBD33" s="37"/>
      <c r="BBE33" s="37"/>
      <c r="BBF33" s="37"/>
      <c r="BBG33" s="37"/>
      <c r="BBH33" s="37"/>
      <c r="BBI33" s="37"/>
      <c r="BBJ33" s="37"/>
      <c r="BBK33" s="37"/>
      <c r="BBL33" s="37"/>
      <c r="BBM33" s="37"/>
      <c r="BBN33" s="37"/>
      <c r="BBO33" s="37"/>
      <c r="BBP33" s="37"/>
      <c r="BBQ33" s="37"/>
      <c r="BBR33" s="37"/>
      <c r="BBS33" s="37"/>
      <c r="BBT33" s="37"/>
      <c r="BBU33" s="37"/>
      <c r="BBV33" s="37"/>
      <c r="BBW33" s="37"/>
      <c r="BBX33" s="37"/>
      <c r="BBY33" s="37"/>
      <c r="BBZ33" s="37"/>
      <c r="BCA33" s="37"/>
      <c r="BCB33" s="37"/>
      <c r="BCC33" s="37"/>
      <c r="BCD33" s="37"/>
      <c r="BCE33" s="37"/>
      <c r="BCF33" s="37"/>
      <c r="BCG33" s="37"/>
      <c r="BCH33" s="37"/>
      <c r="BCI33" s="37"/>
      <c r="BCJ33" s="37"/>
      <c r="BCK33" s="37"/>
      <c r="BCL33" s="37"/>
      <c r="BCM33" s="37"/>
      <c r="BCN33" s="37"/>
      <c r="BCO33" s="37"/>
      <c r="BCP33" s="37"/>
      <c r="BCQ33" s="37"/>
      <c r="BCR33" s="37"/>
      <c r="BCS33" s="37"/>
      <c r="BCT33" s="37"/>
      <c r="BCU33" s="37"/>
      <c r="BCV33" s="37"/>
      <c r="BCW33" s="37"/>
      <c r="BCX33" s="37"/>
      <c r="BCY33" s="37"/>
      <c r="BCZ33" s="37"/>
      <c r="BDA33" s="37"/>
      <c r="BDB33" s="37"/>
      <c r="BDC33" s="37"/>
      <c r="BDD33" s="37"/>
      <c r="BDE33" s="37"/>
      <c r="BDF33" s="37"/>
      <c r="BDG33" s="37"/>
      <c r="BDH33" s="37"/>
      <c r="BDI33" s="37"/>
      <c r="BDJ33" s="37"/>
      <c r="BDK33" s="37"/>
      <c r="BDL33" s="37"/>
      <c r="BDM33" s="37"/>
      <c r="BDN33" s="37"/>
      <c r="BDO33" s="37"/>
      <c r="BDP33" s="37"/>
      <c r="BDQ33" s="37"/>
      <c r="BDR33" s="37"/>
      <c r="BDS33" s="37"/>
      <c r="BDT33" s="37"/>
      <c r="BDU33" s="37"/>
      <c r="BDV33" s="37"/>
      <c r="BDW33" s="37"/>
      <c r="BDX33" s="37"/>
      <c r="BDY33" s="37"/>
      <c r="BDZ33" s="37"/>
      <c r="BEA33" s="37"/>
      <c r="BEB33" s="37"/>
      <c r="BEC33" s="37"/>
      <c r="BED33" s="37"/>
      <c r="BEE33" s="37"/>
      <c r="BEF33" s="37"/>
      <c r="BEG33" s="37"/>
      <c r="BEH33" s="37"/>
      <c r="BEI33" s="37"/>
      <c r="BEJ33" s="37"/>
      <c r="BEK33" s="37"/>
      <c r="BEL33" s="37"/>
      <c r="BEM33" s="37"/>
      <c r="BEN33" s="37"/>
      <c r="BEO33" s="37"/>
      <c r="BEP33" s="37"/>
      <c r="BEQ33" s="37"/>
      <c r="BER33" s="37"/>
      <c r="BES33" s="37"/>
      <c r="BET33" s="37"/>
      <c r="BEU33" s="37"/>
      <c r="BEV33" s="37"/>
      <c r="BEW33" s="37"/>
      <c r="BEX33" s="37"/>
      <c r="BEY33" s="37"/>
      <c r="BEZ33" s="37"/>
      <c r="BFA33" s="37"/>
      <c r="BFB33" s="37"/>
      <c r="BFC33" s="37"/>
      <c r="BFD33" s="37"/>
      <c r="BFE33" s="37"/>
      <c r="BFF33" s="37"/>
      <c r="BFG33" s="37"/>
      <c r="BFH33" s="37"/>
      <c r="BFI33" s="37"/>
      <c r="BFJ33" s="37"/>
      <c r="BFK33" s="37"/>
      <c r="BFL33" s="37"/>
      <c r="BFM33" s="37"/>
      <c r="BFN33" s="37"/>
      <c r="BFO33" s="37"/>
      <c r="BFP33" s="37"/>
      <c r="BFQ33" s="37"/>
      <c r="BFR33" s="37"/>
      <c r="BFS33" s="37"/>
      <c r="BFT33" s="37"/>
      <c r="BFU33" s="37"/>
      <c r="BFV33" s="37"/>
      <c r="BFW33" s="37"/>
      <c r="BFX33" s="37"/>
      <c r="BFY33" s="37"/>
      <c r="BFZ33" s="37"/>
      <c r="BGA33" s="37"/>
      <c r="BGB33" s="37"/>
      <c r="BGC33" s="37"/>
      <c r="BGD33" s="37"/>
      <c r="BGE33" s="37"/>
      <c r="BGF33" s="37"/>
      <c r="BGG33" s="37"/>
      <c r="BGH33" s="37"/>
      <c r="BGI33" s="37"/>
      <c r="BGJ33" s="37"/>
      <c r="BGK33" s="37"/>
      <c r="BGL33" s="37"/>
      <c r="BGM33" s="37"/>
      <c r="BGN33" s="37"/>
      <c r="BGO33" s="37"/>
      <c r="BGP33" s="37"/>
      <c r="BGQ33" s="37"/>
      <c r="BGR33" s="37"/>
      <c r="BGS33" s="37"/>
      <c r="BGT33" s="37"/>
      <c r="BGU33" s="37"/>
      <c r="BGV33" s="37"/>
      <c r="BGW33" s="37"/>
      <c r="BGX33" s="37"/>
      <c r="BGY33" s="37"/>
      <c r="BGZ33" s="37"/>
      <c r="BHA33" s="37"/>
      <c r="BHB33" s="37"/>
      <c r="BHC33" s="37"/>
      <c r="BHD33" s="37"/>
      <c r="BHE33" s="37"/>
      <c r="BHF33" s="37"/>
      <c r="BHG33" s="37"/>
      <c r="BHH33" s="37"/>
      <c r="BHI33" s="37"/>
      <c r="BHJ33" s="37"/>
      <c r="BHK33" s="37"/>
      <c r="BHL33" s="37"/>
      <c r="BHM33" s="37"/>
      <c r="BHN33" s="37"/>
      <c r="BHO33" s="37"/>
      <c r="BHP33" s="37"/>
      <c r="BHQ33" s="37"/>
      <c r="BHR33" s="37"/>
      <c r="BHS33" s="37"/>
      <c r="BHT33" s="37"/>
      <c r="BHU33" s="37"/>
      <c r="BHV33" s="37"/>
      <c r="BHW33" s="37"/>
      <c r="BHX33" s="37"/>
      <c r="BHY33" s="37"/>
      <c r="BHZ33" s="37"/>
      <c r="BIA33" s="37"/>
      <c r="BIB33" s="37"/>
      <c r="BIC33" s="37"/>
      <c r="BID33" s="37"/>
      <c r="BIE33" s="37"/>
      <c r="BIF33" s="37"/>
      <c r="BIG33" s="37"/>
      <c r="BIH33" s="37"/>
      <c r="BII33" s="37"/>
      <c r="BIJ33" s="37"/>
      <c r="BIK33" s="37"/>
      <c r="BIL33" s="37"/>
      <c r="BIM33" s="37"/>
      <c r="BIN33" s="37"/>
      <c r="BIO33" s="37"/>
      <c r="BIP33" s="37"/>
      <c r="BIQ33" s="37"/>
      <c r="BIR33" s="37"/>
      <c r="BIS33" s="37"/>
      <c r="BIT33" s="37"/>
      <c r="BIU33" s="37"/>
      <c r="BIV33" s="37"/>
      <c r="BIW33" s="37"/>
      <c r="BIX33" s="37"/>
      <c r="BIY33" s="37"/>
      <c r="BIZ33" s="37"/>
      <c r="BJA33" s="37"/>
      <c r="BJB33" s="37"/>
      <c r="BJC33" s="37"/>
      <c r="BJD33" s="37"/>
      <c r="BJE33" s="37"/>
      <c r="BJF33" s="37"/>
      <c r="BJG33" s="37"/>
      <c r="BJH33" s="37"/>
      <c r="BJI33" s="37"/>
      <c r="BJJ33" s="37"/>
      <c r="BJK33" s="37"/>
      <c r="BJL33" s="37"/>
      <c r="BJM33" s="37"/>
      <c r="BJN33" s="37"/>
      <c r="BJO33" s="37"/>
      <c r="BJP33" s="37"/>
      <c r="BJQ33" s="37"/>
      <c r="BJR33" s="37"/>
      <c r="BJS33" s="37"/>
      <c r="BJT33" s="37"/>
      <c r="BJU33" s="37"/>
      <c r="BJV33" s="37"/>
      <c r="BJW33" s="37"/>
      <c r="BJX33" s="37"/>
      <c r="BJY33" s="37"/>
      <c r="BJZ33" s="37"/>
      <c r="BKA33" s="37"/>
      <c r="BKB33" s="37"/>
      <c r="BKC33" s="37"/>
      <c r="BKD33" s="37"/>
      <c r="BKE33" s="37"/>
      <c r="BKF33" s="37"/>
      <c r="BKG33" s="37"/>
      <c r="BKH33" s="37"/>
      <c r="BKI33" s="37"/>
      <c r="BKJ33" s="37"/>
      <c r="BKK33" s="37"/>
      <c r="BKL33" s="37"/>
      <c r="BKM33" s="37"/>
      <c r="BKN33" s="37"/>
      <c r="BKO33" s="37"/>
      <c r="BKP33" s="37"/>
      <c r="BKQ33" s="37"/>
      <c r="BKR33" s="37"/>
      <c r="BKS33" s="37"/>
      <c r="BKT33" s="37"/>
      <c r="BKU33" s="37"/>
      <c r="BKV33" s="37"/>
      <c r="BKW33" s="37"/>
      <c r="BKX33" s="37"/>
      <c r="BKY33" s="37"/>
      <c r="BKZ33" s="37"/>
      <c r="BLA33" s="37"/>
      <c r="BLB33" s="37"/>
      <c r="BLC33" s="37"/>
      <c r="BLD33" s="37"/>
      <c r="BLE33" s="37"/>
      <c r="BLF33" s="37"/>
      <c r="BLG33" s="37"/>
      <c r="BLH33" s="37"/>
      <c r="BLI33" s="37"/>
      <c r="BLJ33" s="37"/>
      <c r="BLK33" s="37"/>
      <c r="BLL33" s="37"/>
      <c r="BLM33" s="37"/>
      <c r="BLN33" s="37"/>
      <c r="BLO33" s="37"/>
      <c r="BLP33" s="37"/>
      <c r="BLQ33" s="37"/>
      <c r="BLR33" s="37"/>
      <c r="BLS33" s="37"/>
      <c r="BLT33" s="37"/>
      <c r="BLU33" s="37"/>
      <c r="BLV33" s="37"/>
      <c r="BLW33" s="37"/>
      <c r="BLX33" s="37"/>
      <c r="BLY33" s="37"/>
      <c r="BLZ33" s="37"/>
      <c r="BMA33" s="37"/>
      <c r="BMB33" s="37"/>
      <c r="BMC33" s="37"/>
      <c r="BMD33" s="37"/>
      <c r="BME33" s="37"/>
      <c r="BMF33" s="37"/>
      <c r="BMG33" s="37"/>
      <c r="BMH33" s="37"/>
      <c r="BMI33" s="37"/>
      <c r="BMJ33" s="37"/>
      <c r="BMK33" s="37"/>
      <c r="BML33" s="37"/>
      <c r="BMM33" s="37"/>
      <c r="BMN33" s="37"/>
      <c r="BMO33" s="37"/>
      <c r="BMP33" s="37"/>
      <c r="BMQ33" s="37"/>
      <c r="BMR33" s="37"/>
      <c r="BMS33" s="37"/>
      <c r="BMT33" s="37"/>
      <c r="BMU33" s="37"/>
      <c r="BMV33" s="37"/>
      <c r="BMW33" s="37"/>
      <c r="BMX33" s="37"/>
      <c r="BMY33" s="37"/>
      <c r="BMZ33" s="37"/>
      <c r="BNA33" s="37"/>
      <c r="BNB33" s="37"/>
      <c r="BNC33" s="37"/>
      <c r="BND33" s="37"/>
      <c r="BNE33" s="37"/>
      <c r="BNF33" s="37"/>
      <c r="BNG33" s="37"/>
      <c r="BNH33" s="37"/>
      <c r="BNI33" s="37"/>
      <c r="BNJ33" s="37"/>
      <c r="BNK33" s="37"/>
      <c r="BNL33" s="37"/>
      <c r="BNM33" s="37"/>
      <c r="BNN33" s="37"/>
      <c r="BNO33" s="37"/>
      <c r="BNP33" s="37"/>
      <c r="BNQ33" s="37"/>
      <c r="BNR33" s="37"/>
      <c r="BNS33" s="37"/>
      <c r="BNT33" s="37"/>
      <c r="BNU33" s="37"/>
      <c r="BNV33" s="37"/>
      <c r="BNW33" s="37"/>
      <c r="BNX33" s="37"/>
      <c r="BNY33" s="37"/>
      <c r="BNZ33" s="37"/>
      <c r="BOA33" s="37"/>
      <c r="BOB33" s="37"/>
      <c r="BOC33" s="37"/>
      <c r="BOD33" s="37"/>
      <c r="BOE33" s="37"/>
      <c r="BOF33" s="37"/>
      <c r="BOG33" s="37"/>
      <c r="BOH33" s="37"/>
      <c r="BOI33" s="37"/>
      <c r="BOJ33" s="37"/>
      <c r="BOK33" s="37"/>
      <c r="BOL33" s="37"/>
      <c r="BOM33" s="37"/>
      <c r="BON33" s="37"/>
      <c r="BOO33" s="37"/>
      <c r="BOP33" s="37"/>
      <c r="BOQ33" s="37"/>
      <c r="BOR33" s="37"/>
      <c r="BOS33" s="37"/>
      <c r="BOT33" s="37"/>
      <c r="BOU33" s="37"/>
      <c r="BOV33" s="37"/>
      <c r="BOW33" s="37"/>
      <c r="BOX33" s="37"/>
      <c r="BOY33" s="37"/>
      <c r="BOZ33" s="37"/>
      <c r="BPA33" s="37"/>
      <c r="BPB33" s="37"/>
      <c r="BPC33" s="37"/>
      <c r="BPD33" s="37"/>
      <c r="BPE33" s="37"/>
      <c r="BPF33" s="37"/>
      <c r="BPG33" s="37"/>
      <c r="BPH33" s="37"/>
      <c r="BPI33" s="37"/>
      <c r="BPJ33" s="37"/>
      <c r="BPK33" s="37"/>
      <c r="BPL33" s="37"/>
      <c r="BPM33" s="37"/>
      <c r="BPN33" s="37"/>
      <c r="BPO33" s="37"/>
      <c r="BPP33" s="37"/>
      <c r="BPQ33" s="37"/>
      <c r="BPR33" s="37"/>
      <c r="BPS33" s="37"/>
      <c r="BPT33" s="37"/>
      <c r="BPU33" s="37"/>
      <c r="BPV33" s="37"/>
      <c r="BPW33" s="37"/>
      <c r="BPX33" s="37"/>
      <c r="BPY33" s="37"/>
      <c r="BPZ33" s="37"/>
      <c r="BQA33" s="37"/>
      <c r="BQB33" s="37"/>
      <c r="BQC33" s="37"/>
      <c r="BQD33" s="37"/>
      <c r="BQE33" s="37"/>
      <c r="BQF33" s="37"/>
      <c r="BQG33" s="37"/>
      <c r="BQH33" s="37"/>
      <c r="BQI33" s="37"/>
      <c r="BQJ33" s="37"/>
      <c r="BQK33" s="37"/>
      <c r="BQL33" s="37"/>
      <c r="BQM33" s="37"/>
      <c r="BQN33" s="37"/>
      <c r="BQO33" s="37"/>
      <c r="BQP33" s="37"/>
      <c r="BQQ33" s="37"/>
      <c r="BQR33" s="37"/>
      <c r="BQS33" s="37"/>
      <c r="BQT33" s="37"/>
      <c r="BQU33" s="37"/>
      <c r="BQV33" s="37"/>
      <c r="BQW33" s="37"/>
      <c r="BQX33" s="37"/>
      <c r="BQY33" s="37"/>
      <c r="BQZ33" s="37"/>
      <c r="BRA33" s="37"/>
      <c r="BRB33" s="37"/>
      <c r="BRC33" s="37"/>
      <c r="BRD33" s="37"/>
      <c r="BRE33" s="37"/>
      <c r="BRF33" s="37"/>
      <c r="BRG33" s="37"/>
      <c r="BRH33" s="37"/>
      <c r="BRI33" s="37"/>
      <c r="BRJ33" s="37"/>
      <c r="BRK33" s="37"/>
      <c r="BRL33" s="37"/>
      <c r="BRM33" s="37"/>
      <c r="BRN33" s="37"/>
      <c r="BRO33" s="37"/>
      <c r="BRP33" s="37"/>
      <c r="BRQ33" s="37"/>
      <c r="BRR33" s="37"/>
      <c r="BRS33" s="37"/>
      <c r="BRT33" s="37"/>
      <c r="BRU33" s="37"/>
      <c r="BRV33" s="37"/>
      <c r="BRW33" s="37"/>
      <c r="BRX33" s="37"/>
      <c r="BRY33" s="37"/>
      <c r="BRZ33" s="37"/>
      <c r="BSA33" s="37"/>
      <c r="BSB33" s="37"/>
      <c r="BSC33" s="37"/>
      <c r="BSD33" s="37"/>
      <c r="BSE33" s="37"/>
      <c r="BSF33" s="37"/>
      <c r="BSG33" s="37"/>
      <c r="BSH33" s="37"/>
      <c r="BSI33" s="37"/>
      <c r="BSJ33" s="37"/>
      <c r="BSK33" s="37"/>
      <c r="BSL33" s="37"/>
      <c r="BSM33" s="37"/>
      <c r="BSN33" s="37"/>
      <c r="BSO33" s="37"/>
      <c r="BSP33" s="37"/>
      <c r="BSQ33" s="37"/>
      <c r="BSR33" s="37"/>
      <c r="BSS33" s="37"/>
      <c r="BST33" s="37"/>
      <c r="BSU33" s="37"/>
      <c r="BSV33" s="37"/>
      <c r="BSW33" s="37"/>
      <c r="BSX33" s="37"/>
      <c r="BSY33" s="37"/>
      <c r="BSZ33" s="37"/>
      <c r="BTA33" s="37"/>
      <c r="BTB33" s="37"/>
      <c r="BTC33" s="37"/>
      <c r="BTD33" s="37"/>
      <c r="BTE33" s="37"/>
      <c r="BTF33" s="37"/>
      <c r="BTG33" s="37"/>
      <c r="BTH33" s="37"/>
      <c r="BTI33" s="37"/>
      <c r="BTJ33" s="37"/>
      <c r="BTK33" s="37"/>
      <c r="BTL33" s="37"/>
      <c r="BTM33" s="37"/>
      <c r="BTN33" s="37"/>
      <c r="BTO33" s="37"/>
      <c r="BTP33" s="37"/>
      <c r="BTQ33" s="37"/>
      <c r="BTR33" s="37"/>
      <c r="BTS33" s="37"/>
      <c r="BTT33" s="37"/>
      <c r="BTU33" s="37"/>
      <c r="BTV33" s="37"/>
      <c r="BTW33" s="37"/>
      <c r="BTX33" s="37"/>
      <c r="BTY33" s="37"/>
      <c r="BTZ33" s="37"/>
      <c r="BUA33" s="37"/>
      <c r="BUB33" s="37"/>
      <c r="BUC33" s="37"/>
      <c r="BUD33" s="37"/>
      <c r="BUE33" s="37"/>
      <c r="BUF33" s="37"/>
      <c r="BUG33" s="37"/>
      <c r="BUH33" s="37"/>
      <c r="BUI33" s="37"/>
      <c r="BUJ33" s="37"/>
      <c r="BUK33" s="37"/>
      <c r="BUL33" s="37"/>
      <c r="BUM33" s="37"/>
      <c r="BUN33" s="37"/>
      <c r="BUO33" s="37"/>
      <c r="BUP33" s="37"/>
      <c r="BUQ33" s="37"/>
      <c r="BUR33" s="37"/>
      <c r="BUS33" s="37"/>
      <c r="BUT33" s="37"/>
      <c r="BUU33" s="37"/>
      <c r="BUV33" s="37"/>
      <c r="BUW33" s="37"/>
      <c r="BUX33" s="37"/>
      <c r="BUY33" s="37"/>
      <c r="BUZ33" s="37"/>
      <c r="BVA33" s="37"/>
      <c r="BVB33" s="37"/>
      <c r="BVC33" s="37"/>
      <c r="BVD33" s="37"/>
      <c r="BVE33" s="37"/>
      <c r="BVF33" s="37"/>
      <c r="BVG33" s="37"/>
      <c r="BVH33" s="37"/>
      <c r="BVI33" s="37"/>
      <c r="BVJ33" s="37"/>
      <c r="BVK33" s="37"/>
      <c r="BVL33" s="37"/>
      <c r="BVM33" s="37"/>
      <c r="BVN33" s="37"/>
      <c r="BVO33" s="37"/>
      <c r="BVP33" s="37"/>
      <c r="BVQ33" s="37"/>
      <c r="BVR33" s="37"/>
      <c r="BVS33" s="37"/>
      <c r="BVT33" s="37"/>
      <c r="BVU33" s="37"/>
      <c r="BVV33" s="37"/>
      <c r="BVW33" s="37"/>
      <c r="BVX33" s="37"/>
      <c r="BVY33" s="37"/>
      <c r="BVZ33" s="37"/>
      <c r="BWA33" s="37"/>
      <c r="BWB33" s="37"/>
      <c r="BWC33" s="37"/>
      <c r="BWD33" s="37"/>
      <c r="BWE33" s="37"/>
      <c r="BWF33" s="37"/>
      <c r="BWG33" s="37"/>
      <c r="BWH33" s="37"/>
      <c r="BWI33" s="37"/>
      <c r="BWJ33" s="37"/>
      <c r="BWK33" s="37"/>
      <c r="BWL33" s="37"/>
      <c r="BWM33" s="37"/>
      <c r="BWN33" s="37"/>
      <c r="BWO33" s="37"/>
      <c r="BWP33" s="37"/>
      <c r="BWQ33" s="37"/>
      <c r="BWR33" s="37"/>
      <c r="BWS33" s="37"/>
      <c r="BWT33" s="37"/>
      <c r="BWU33" s="37"/>
      <c r="BWV33" s="37"/>
      <c r="BWW33" s="37"/>
      <c r="BWX33" s="37"/>
      <c r="BWY33" s="37"/>
      <c r="BWZ33" s="37"/>
      <c r="BXA33" s="37"/>
      <c r="BXB33" s="37"/>
      <c r="BXC33" s="37"/>
      <c r="BXD33" s="37"/>
      <c r="BXE33" s="37"/>
      <c r="BXF33" s="37"/>
      <c r="BXG33" s="37"/>
      <c r="BXH33" s="37"/>
      <c r="BXI33" s="37"/>
      <c r="BXJ33" s="37"/>
      <c r="BXK33" s="37"/>
      <c r="BXL33" s="37"/>
      <c r="BXM33" s="37"/>
      <c r="BXN33" s="37"/>
      <c r="BXO33" s="37"/>
      <c r="BXP33" s="37"/>
      <c r="BXQ33" s="37"/>
      <c r="BXR33" s="37"/>
      <c r="BXS33" s="37"/>
      <c r="BXT33" s="37"/>
      <c r="BXU33" s="37"/>
      <c r="BXV33" s="37"/>
      <c r="BXW33" s="37"/>
      <c r="BXX33" s="37"/>
      <c r="BXY33" s="37"/>
      <c r="BXZ33" s="37"/>
      <c r="BYA33" s="37"/>
      <c r="BYB33" s="37"/>
      <c r="BYC33" s="37"/>
      <c r="BYD33" s="37"/>
      <c r="BYE33" s="37"/>
      <c r="BYF33" s="37"/>
      <c r="BYG33" s="37"/>
      <c r="BYH33" s="37"/>
      <c r="BYI33" s="37"/>
      <c r="BYJ33" s="37"/>
      <c r="BYK33" s="37"/>
      <c r="BYL33" s="37"/>
      <c r="BYM33" s="37"/>
      <c r="BYN33" s="37"/>
      <c r="BYO33" s="37"/>
      <c r="BYP33" s="37"/>
      <c r="BYQ33" s="37"/>
      <c r="BYR33" s="37"/>
      <c r="BYS33" s="37"/>
      <c r="BYT33" s="37"/>
      <c r="BYU33" s="37"/>
      <c r="BYV33" s="37"/>
      <c r="BYW33" s="37"/>
      <c r="BYX33" s="37"/>
      <c r="BYY33" s="37"/>
      <c r="BYZ33" s="37"/>
      <c r="BZA33" s="37"/>
      <c r="BZB33" s="37"/>
      <c r="BZC33" s="37"/>
      <c r="BZD33" s="37"/>
      <c r="BZE33" s="37"/>
      <c r="BZF33" s="37"/>
      <c r="BZG33" s="37"/>
      <c r="BZH33" s="37"/>
      <c r="BZI33" s="37"/>
      <c r="BZJ33" s="37"/>
      <c r="BZK33" s="37"/>
      <c r="BZL33" s="37"/>
      <c r="BZM33" s="37"/>
      <c r="BZN33" s="37"/>
      <c r="BZO33" s="37"/>
      <c r="BZP33" s="37"/>
      <c r="BZQ33" s="37"/>
      <c r="BZR33" s="37"/>
      <c r="BZS33" s="37"/>
      <c r="BZT33" s="37"/>
      <c r="BZU33" s="37"/>
      <c r="BZV33" s="37"/>
      <c r="BZW33" s="37"/>
      <c r="BZX33" s="37"/>
      <c r="BZY33" s="37"/>
      <c r="BZZ33" s="37"/>
      <c r="CAA33" s="37"/>
      <c r="CAB33" s="37"/>
      <c r="CAC33" s="37"/>
      <c r="CAD33" s="37"/>
      <c r="CAE33" s="37"/>
      <c r="CAF33" s="37"/>
      <c r="CAG33" s="37"/>
      <c r="CAH33" s="37"/>
      <c r="CAI33" s="37"/>
      <c r="CAJ33" s="37"/>
      <c r="CAK33" s="37"/>
      <c r="CAL33" s="37"/>
      <c r="CAM33" s="37"/>
      <c r="CAN33" s="37"/>
      <c r="CAO33" s="37"/>
      <c r="CAP33" s="37"/>
      <c r="CAQ33" s="37"/>
      <c r="CAR33" s="37"/>
      <c r="CAS33" s="37"/>
      <c r="CAT33" s="37"/>
      <c r="CAU33" s="37"/>
      <c r="CAV33" s="37"/>
      <c r="CAW33" s="37"/>
      <c r="CAX33" s="37"/>
      <c r="CAY33" s="37"/>
      <c r="CAZ33" s="37"/>
      <c r="CBA33" s="37"/>
      <c r="CBB33" s="37"/>
      <c r="CBC33" s="37"/>
      <c r="CBD33" s="37"/>
      <c r="CBE33" s="37"/>
      <c r="CBF33" s="37"/>
      <c r="CBG33" s="37"/>
      <c r="CBH33" s="37"/>
      <c r="CBI33" s="37"/>
      <c r="CBJ33" s="37"/>
      <c r="CBK33" s="37"/>
      <c r="CBL33" s="37"/>
      <c r="CBM33" s="37"/>
      <c r="CBN33" s="37"/>
      <c r="CBO33" s="37"/>
      <c r="CBP33" s="37"/>
      <c r="CBQ33" s="37"/>
      <c r="CBR33" s="37"/>
      <c r="CBS33" s="37"/>
      <c r="CBT33" s="37"/>
      <c r="CBU33" s="37"/>
      <c r="CBV33" s="37"/>
      <c r="CBW33" s="37"/>
      <c r="CBX33" s="37"/>
      <c r="CBY33" s="37"/>
      <c r="CBZ33" s="37"/>
      <c r="CCA33" s="37"/>
      <c r="CCB33" s="37"/>
      <c r="CCC33" s="37"/>
      <c r="CCD33" s="37"/>
      <c r="CCE33" s="37"/>
      <c r="CCF33" s="37"/>
      <c r="CCG33" s="37"/>
      <c r="CCH33" s="37"/>
      <c r="CCI33" s="37"/>
      <c r="CCJ33" s="37"/>
      <c r="CCK33" s="37"/>
      <c r="CCL33" s="37"/>
      <c r="CCM33" s="37"/>
      <c r="CCN33" s="37"/>
      <c r="CCO33" s="37"/>
      <c r="CCP33" s="37"/>
      <c r="CCQ33" s="37"/>
      <c r="CCR33" s="37"/>
      <c r="CCS33" s="37"/>
      <c r="CCT33" s="37"/>
      <c r="CCU33" s="37"/>
      <c r="CCV33" s="37"/>
      <c r="CCW33" s="37"/>
      <c r="CCX33" s="37"/>
      <c r="CCY33" s="37"/>
      <c r="CCZ33" s="37"/>
      <c r="CDA33" s="37"/>
      <c r="CDB33" s="37"/>
      <c r="CDC33" s="37"/>
      <c r="CDD33" s="37"/>
      <c r="CDE33" s="37"/>
      <c r="CDF33" s="37"/>
      <c r="CDG33" s="37"/>
      <c r="CDH33" s="37"/>
      <c r="CDI33" s="37"/>
      <c r="CDJ33" s="37"/>
      <c r="CDK33" s="37"/>
      <c r="CDL33" s="37"/>
      <c r="CDM33" s="37"/>
      <c r="CDN33" s="37"/>
      <c r="CDO33" s="37"/>
      <c r="CDP33" s="37"/>
      <c r="CDQ33" s="37"/>
      <c r="CDR33" s="37"/>
      <c r="CDS33" s="37"/>
      <c r="CDT33" s="37"/>
      <c r="CDU33" s="37"/>
      <c r="CDV33" s="37"/>
      <c r="CDW33" s="37"/>
      <c r="CDX33" s="37"/>
      <c r="CDY33" s="37"/>
      <c r="CDZ33" s="37"/>
      <c r="CEA33" s="37"/>
      <c r="CEB33" s="37"/>
      <c r="CEC33" s="37"/>
      <c r="CED33" s="37"/>
      <c r="CEE33" s="37"/>
      <c r="CEF33" s="37"/>
      <c r="CEG33" s="37"/>
      <c r="CEH33" s="37"/>
      <c r="CEI33" s="37"/>
      <c r="CEJ33" s="37"/>
      <c r="CEK33" s="37"/>
      <c r="CEL33" s="37"/>
      <c r="CEM33" s="37"/>
      <c r="CEN33" s="37"/>
      <c r="CEO33" s="37"/>
      <c r="CEP33" s="37"/>
      <c r="CEQ33" s="37"/>
      <c r="CER33" s="37"/>
      <c r="CES33" s="37"/>
      <c r="CET33" s="37"/>
      <c r="CEU33" s="37"/>
      <c r="CEV33" s="37"/>
      <c r="CEW33" s="37"/>
      <c r="CEX33" s="37"/>
      <c r="CEY33" s="37"/>
      <c r="CEZ33" s="37"/>
      <c r="CFA33" s="37"/>
      <c r="CFB33" s="37"/>
      <c r="CFC33" s="37"/>
      <c r="CFD33" s="37"/>
      <c r="CFE33" s="37"/>
      <c r="CFF33" s="37"/>
      <c r="CFG33" s="37"/>
      <c r="CFH33" s="37"/>
      <c r="CFI33" s="37"/>
      <c r="CFJ33" s="37"/>
      <c r="CFK33" s="37"/>
      <c r="CFL33" s="37"/>
      <c r="CFM33" s="37"/>
      <c r="CFN33" s="37"/>
      <c r="CFO33" s="37"/>
      <c r="CFP33" s="37"/>
      <c r="CFQ33" s="37"/>
      <c r="CFR33" s="37"/>
      <c r="CFS33" s="37"/>
      <c r="CFT33" s="37"/>
      <c r="CFU33" s="37"/>
      <c r="CFV33" s="37"/>
      <c r="CFW33" s="37"/>
      <c r="CFX33" s="37"/>
      <c r="CFY33" s="37"/>
      <c r="CFZ33" s="37"/>
      <c r="CGA33" s="37"/>
      <c r="CGB33" s="37"/>
      <c r="CGC33" s="37"/>
      <c r="CGD33" s="37"/>
      <c r="CGE33" s="37"/>
      <c r="CGF33" s="37"/>
      <c r="CGG33" s="37"/>
      <c r="CGH33" s="37"/>
      <c r="CGI33" s="37"/>
      <c r="CGJ33" s="37"/>
      <c r="CGK33" s="37"/>
      <c r="CGL33" s="37"/>
      <c r="CGM33" s="37"/>
      <c r="CGN33" s="37"/>
      <c r="CGO33" s="37"/>
      <c r="CGP33" s="37"/>
      <c r="CGQ33" s="37"/>
      <c r="CGR33" s="37"/>
      <c r="CGS33" s="37"/>
      <c r="CGT33" s="37"/>
      <c r="CGU33" s="37"/>
      <c r="CGV33" s="37"/>
      <c r="CGW33" s="37"/>
      <c r="CGX33" s="37"/>
      <c r="CGY33" s="37"/>
      <c r="CGZ33" s="37"/>
      <c r="CHA33" s="37"/>
      <c r="CHB33" s="37"/>
      <c r="CHC33" s="37"/>
      <c r="CHD33" s="37"/>
      <c r="CHE33" s="37"/>
      <c r="CHF33" s="37"/>
      <c r="CHG33" s="37"/>
      <c r="CHH33" s="37"/>
      <c r="CHI33" s="37"/>
      <c r="CHJ33" s="37"/>
      <c r="CHK33" s="37"/>
      <c r="CHL33" s="37"/>
      <c r="CHM33" s="37"/>
      <c r="CHN33" s="37"/>
      <c r="CHO33" s="37"/>
      <c r="CHP33" s="37"/>
      <c r="CHQ33" s="37"/>
      <c r="CHR33" s="37"/>
      <c r="CHS33" s="37"/>
      <c r="CHT33" s="37"/>
      <c r="CHU33" s="37"/>
      <c r="CHV33" s="37"/>
      <c r="CHW33" s="37"/>
      <c r="CHX33" s="37"/>
      <c r="CHY33" s="37"/>
      <c r="CHZ33" s="37"/>
      <c r="CIA33" s="37"/>
      <c r="CIB33" s="37"/>
      <c r="CIC33" s="37"/>
      <c r="CID33" s="37"/>
      <c r="CIE33" s="37"/>
      <c r="CIF33" s="37"/>
      <c r="CIG33" s="37"/>
      <c r="CIH33" s="37"/>
      <c r="CII33" s="37"/>
      <c r="CIJ33" s="37"/>
      <c r="CIK33" s="37"/>
      <c r="CIL33" s="37"/>
      <c r="CIM33" s="37"/>
      <c r="CIN33" s="37"/>
      <c r="CIO33" s="37"/>
      <c r="CIP33" s="37"/>
      <c r="CIQ33" s="37"/>
      <c r="CIR33" s="37"/>
      <c r="CIS33" s="37"/>
      <c r="CIT33" s="37"/>
      <c r="CIU33" s="37"/>
      <c r="CIV33" s="37"/>
      <c r="CIW33" s="37"/>
      <c r="CIX33" s="37"/>
      <c r="CIY33" s="37"/>
      <c r="CIZ33" s="37"/>
      <c r="CJA33" s="37"/>
      <c r="CJB33" s="37"/>
      <c r="CJC33" s="37"/>
      <c r="CJD33" s="37"/>
      <c r="CJE33" s="37"/>
      <c r="CJF33" s="37"/>
      <c r="CJG33" s="37"/>
      <c r="CJH33" s="37"/>
      <c r="CJI33" s="37"/>
      <c r="CJJ33" s="37"/>
      <c r="CJK33" s="37"/>
      <c r="CJL33" s="37"/>
      <c r="CJM33" s="37"/>
      <c r="CJN33" s="37"/>
      <c r="CJO33" s="37"/>
      <c r="CJP33" s="37"/>
      <c r="CJQ33" s="37"/>
      <c r="CJR33" s="37"/>
      <c r="CJS33" s="37"/>
      <c r="CJT33" s="37"/>
      <c r="CJU33" s="37"/>
      <c r="CJV33" s="37"/>
      <c r="CJW33" s="37"/>
      <c r="CJX33" s="37"/>
      <c r="CJY33" s="37"/>
      <c r="CJZ33" s="37"/>
      <c r="CKA33" s="37"/>
      <c r="CKB33" s="37"/>
      <c r="CKC33" s="37"/>
      <c r="CKD33" s="37"/>
      <c r="CKE33" s="37"/>
      <c r="CKF33" s="37"/>
      <c r="CKG33" s="37"/>
      <c r="CKH33" s="37"/>
      <c r="CKI33" s="37"/>
      <c r="CKJ33" s="37"/>
      <c r="CKK33" s="37"/>
      <c r="CKL33" s="37"/>
      <c r="CKM33" s="37"/>
      <c r="CKN33" s="37"/>
      <c r="CKO33" s="37"/>
      <c r="CKP33" s="37"/>
      <c r="CKQ33" s="37"/>
      <c r="CKR33" s="37"/>
      <c r="CKS33" s="37"/>
      <c r="CKT33" s="37"/>
      <c r="CKU33" s="37"/>
      <c r="CKV33" s="37"/>
      <c r="CKW33" s="37"/>
      <c r="CKX33" s="37"/>
      <c r="CKY33" s="37"/>
      <c r="CKZ33" s="37"/>
      <c r="CLA33" s="37"/>
      <c r="CLB33" s="37"/>
      <c r="CLC33" s="37"/>
      <c r="CLD33" s="37"/>
      <c r="CLE33" s="37"/>
      <c r="CLF33" s="37"/>
      <c r="CLG33" s="37"/>
      <c r="CLH33" s="37"/>
      <c r="CLI33" s="37"/>
      <c r="CLJ33" s="37"/>
      <c r="CLK33" s="37"/>
      <c r="CLL33" s="37"/>
      <c r="CLM33" s="37"/>
      <c r="CLN33" s="37"/>
      <c r="CLO33" s="37"/>
      <c r="CLP33" s="37"/>
      <c r="CLQ33" s="37"/>
      <c r="CLR33" s="37"/>
      <c r="CLS33" s="37"/>
      <c r="CLT33" s="37"/>
      <c r="CLU33" s="37"/>
      <c r="CLV33" s="37"/>
      <c r="CLW33" s="37"/>
      <c r="CLX33" s="37"/>
      <c r="CLY33" s="37"/>
      <c r="CLZ33" s="37"/>
      <c r="CMA33" s="37"/>
      <c r="CMB33" s="37"/>
      <c r="CMC33" s="37"/>
      <c r="CMD33" s="37"/>
      <c r="CME33" s="37"/>
      <c r="CMF33" s="37"/>
      <c r="CMG33" s="37"/>
      <c r="CMH33" s="37"/>
      <c r="CMI33" s="37"/>
      <c r="CMJ33" s="37"/>
      <c r="CMK33" s="37"/>
      <c r="CML33" s="37"/>
      <c r="CMM33" s="37"/>
      <c r="CMN33" s="37"/>
      <c r="CMO33" s="37"/>
      <c r="CMP33" s="37"/>
      <c r="CMQ33" s="37"/>
      <c r="CMR33" s="37"/>
      <c r="CMS33" s="37"/>
      <c r="CMT33" s="37"/>
      <c r="CMU33" s="37"/>
      <c r="CMV33" s="37"/>
      <c r="CMW33" s="37"/>
      <c r="CMX33" s="37"/>
      <c r="CMY33" s="37"/>
      <c r="CMZ33" s="37"/>
      <c r="CNA33" s="37"/>
      <c r="CNB33" s="37"/>
      <c r="CNC33" s="37"/>
      <c r="CND33" s="37"/>
      <c r="CNE33" s="37"/>
      <c r="CNF33" s="37"/>
      <c r="CNG33" s="37"/>
      <c r="CNH33" s="37"/>
      <c r="CNI33" s="37"/>
      <c r="CNJ33" s="37"/>
      <c r="CNK33" s="37"/>
      <c r="CNL33" s="37"/>
      <c r="CNM33" s="37"/>
      <c r="CNN33" s="37"/>
      <c r="CNO33" s="37"/>
      <c r="CNP33" s="37"/>
      <c r="CNQ33" s="37"/>
      <c r="CNR33" s="37"/>
      <c r="CNS33" s="37"/>
      <c r="CNT33" s="37"/>
      <c r="CNU33" s="37"/>
      <c r="CNV33" s="37"/>
      <c r="CNW33" s="37"/>
      <c r="CNX33" s="37"/>
      <c r="CNY33" s="37"/>
      <c r="CNZ33" s="37"/>
      <c r="COA33" s="37"/>
      <c r="COB33" s="37"/>
      <c r="COC33" s="37"/>
      <c r="COD33" s="37"/>
      <c r="COE33" s="37"/>
      <c r="COF33" s="37"/>
      <c r="COG33" s="37"/>
      <c r="COH33" s="37"/>
      <c r="COI33" s="37"/>
      <c r="COJ33" s="37"/>
      <c r="COK33" s="37"/>
      <c r="COL33" s="37"/>
      <c r="COM33" s="37"/>
      <c r="CON33" s="37"/>
      <c r="COO33" s="37"/>
      <c r="COP33" s="37"/>
      <c r="COQ33" s="37"/>
      <c r="COR33" s="37"/>
      <c r="COS33" s="37"/>
      <c r="COT33" s="37"/>
      <c r="COU33" s="37"/>
      <c r="COV33" s="37"/>
      <c r="COW33" s="37"/>
      <c r="COX33" s="37"/>
      <c r="COY33" s="37"/>
      <c r="COZ33" s="37"/>
      <c r="CPA33" s="37"/>
      <c r="CPB33" s="37"/>
      <c r="CPC33" s="37"/>
      <c r="CPD33" s="37"/>
      <c r="CPE33" s="37"/>
      <c r="CPF33" s="37"/>
      <c r="CPG33" s="37"/>
      <c r="CPH33" s="37"/>
      <c r="CPI33" s="37"/>
      <c r="CPJ33" s="37"/>
      <c r="CPK33" s="37"/>
      <c r="CPL33" s="37"/>
      <c r="CPM33" s="37"/>
      <c r="CPN33" s="37"/>
      <c r="CPO33" s="37"/>
      <c r="CPP33" s="37"/>
      <c r="CPQ33" s="37"/>
      <c r="CPR33" s="37"/>
      <c r="CPS33" s="37"/>
      <c r="CPT33" s="37"/>
      <c r="CPU33" s="37"/>
      <c r="CPV33" s="37"/>
      <c r="CPW33" s="37"/>
      <c r="CPX33" s="37"/>
      <c r="CPY33" s="37"/>
      <c r="CPZ33" s="37"/>
      <c r="CQA33" s="37"/>
      <c r="CQB33" s="37"/>
      <c r="CQC33" s="37"/>
      <c r="CQD33" s="37"/>
      <c r="CQE33" s="37"/>
      <c r="CQF33" s="37"/>
      <c r="CQG33" s="37"/>
      <c r="CQH33" s="37"/>
      <c r="CQI33" s="37"/>
      <c r="CQJ33" s="37"/>
      <c r="CQK33" s="37"/>
      <c r="CQL33" s="37"/>
      <c r="CQM33" s="37"/>
      <c r="CQN33" s="37"/>
      <c r="CQO33" s="37"/>
      <c r="CQP33" s="37"/>
      <c r="CQQ33" s="37"/>
      <c r="CQR33" s="37"/>
      <c r="CQS33" s="37"/>
      <c r="CQT33" s="37"/>
      <c r="CQU33" s="37"/>
      <c r="CQV33" s="37"/>
      <c r="CQW33" s="37"/>
      <c r="CQX33" s="37"/>
      <c r="CQY33" s="37"/>
      <c r="CQZ33" s="37"/>
      <c r="CRA33" s="37"/>
      <c r="CRB33" s="37"/>
      <c r="CRC33" s="37"/>
      <c r="CRD33" s="37"/>
      <c r="CRE33" s="37"/>
      <c r="CRF33" s="37"/>
      <c r="CRG33" s="37"/>
      <c r="CRH33" s="37"/>
      <c r="CRI33" s="37"/>
      <c r="CRJ33" s="37"/>
      <c r="CRK33" s="37"/>
      <c r="CRL33" s="37"/>
      <c r="CRM33" s="37"/>
      <c r="CRN33" s="37"/>
      <c r="CRO33" s="37"/>
      <c r="CRP33" s="37"/>
      <c r="CRQ33" s="37"/>
      <c r="CRR33" s="37"/>
      <c r="CRS33" s="37"/>
      <c r="CRT33" s="37"/>
      <c r="CRU33" s="37"/>
      <c r="CRV33" s="37"/>
      <c r="CRW33" s="37"/>
      <c r="CRX33" s="37"/>
      <c r="CRY33" s="37"/>
      <c r="CRZ33" s="37"/>
      <c r="CSA33" s="37"/>
      <c r="CSB33" s="37"/>
      <c r="CSC33" s="37"/>
      <c r="CSD33" s="37"/>
      <c r="CSE33" s="37"/>
      <c r="CSF33" s="37"/>
      <c r="CSG33" s="37"/>
      <c r="CSH33" s="37"/>
      <c r="CSI33" s="37"/>
      <c r="CSJ33" s="37"/>
      <c r="CSK33" s="37"/>
      <c r="CSL33" s="37"/>
      <c r="CSM33" s="37"/>
      <c r="CSN33" s="37"/>
      <c r="CSO33" s="37"/>
      <c r="CSP33" s="37"/>
      <c r="CSQ33" s="37"/>
      <c r="CSR33" s="37"/>
      <c r="CSS33" s="37"/>
      <c r="CST33" s="37"/>
      <c r="CSU33" s="37"/>
      <c r="CSV33" s="37"/>
      <c r="CSW33" s="37"/>
      <c r="CSX33" s="37"/>
      <c r="CSY33" s="37"/>
      <c r="CSZ33" s="37"/>
      <c r="CTA33" s="37"/>
      <c r="CTB33" s="37"/>
      <c r="CTC33" s="37"/>
      <c r="CTD33" s="37"/>
      <c r="CTE33" s="37"/>
      <c r="CTF33" s="37"/>
      <c r="CTG33" s="37"/>
      <c r="CTH33" s="37"/>
      <c r="CTI33" s="37"/>
      <c r="CTJ33" s="37"/>
      <c r="CTK33" s="37"/>
      <c r="CTL33" s="37"/>
      <c r="CTM33" s="37"/>
      <c r="CTN33" s="37"/>
      <c r="CTO33" s="37"/>
      <c r="CTP33" s="37"/>
      <c r="CTQ33" s="37"/>
      <c r="CTR33" s="37"/>
      <c r="CTS33" s="37"/>
      <c r="CTT33" s="37"/>
      <c r="CTU33" s="37"/>
      <c r="CTV33" s="37"/>
      <c r="CTW33" s="37"/>
      <c r="CTX33" s="37"/>
      <c r="CTY33" s="37"/>
      <c r="CTZ33" s="37"/>
      <c r="CUA33" s="37"/>
      <c r="CUB33" s="37"/>
      <c r="CUC33" s="37"/>
      <c r="CUD33" s="37"/>
      <c r="CUE33" s="37"/>
      <c r="CUF33" s="37"/>
      <c r="CUG33" s="37"/>
      <c r="CUH33" s="37"/>
      <c r="CUI33" s="37"/>
      <c r="CUJ33" s="37"/>
      <c r="CUK33" s="37"/>
      <c r="CUL33" s="37"/>
      <c r="CUM33" s="37"/>
      <c r="CUN33" s="37"/>
      <c r="CUO33" s="37"/>
      <c r="CUP33" s="37"/>
      <c r="CUQ33" s="37"/>
      <c r="CUR33" s="37"/>
      <c r="CUS33" s="37"/>
      <c r="CUT33" s="37"/>
      <c r="CUU33" s="37"/>
      <c r="CUV33" s="37"/>
      <c r="CUW33" s="37"/>
      <c r="CUX33" s="37"/>
      <c r="CUY33" s="37"/>
      <c r="CUZ33" s="37"/>
      <c r="CVA33" s="37"/>
      <c r="CVB33" s="37"/>
      <c r="CVC33" s="37"/>
      <c r="CVD33" s="37"/>
      <c r="CVE33" s="37"/>
      <c r="CVF33" s="37"/>
      <c r="CVG33" s="37"/>
      <c r="CVH33" s="37"/>
      <c r="CVI33" s="37"/>
      <c r="CVJ33" s="37"/>
      <c r="CVK33" s="37"/>
      <c r="CVL33" s="37"/>
      <c r="CVM33" s="37"/>
      <c r="CVN33" s="37"/>
      <c r="CVO33" s="37"/>
      <c r="CVP33" s="37"/>
      <c r="CVQ33" s="37"/>
      <c r="CVR33" s="37"/>
      <c r="CVS33" s="37"/>
      <c r="CVT33" s="37"/>
      <c r="CVU33" s="37"/>
      <c r="CVV33" s="37"/>
      <c r="CVW33" s="37"/>
      <c r="CVX33" s="37"/>
      <c r="CVY33" s="37"/>
      <c r="CVZ33" s="37"/>
      <c r="CWA33" s="37"/>
      <c r="CWB33" s="37"/>
      <c r="CWC33" s="37"/>
      <c r="CWD33" s="37"/>
      <c r="CWE33" s="37"/>
      <c r="CWF33" s="37"/>
      <c r="CWG33" s="37"/>
      <c r="CWH33" s="37"/>
      <c r="CWI33" s="37"/>
      <c r="CWJ33" s="37"/>
      <c r="CWK33" s="37"/>
      <c r="CWL33" s="37"/>
      <c r="CWM33" s="37"/>
      <c r="CWN33" s="37"/>
      <c r="CWO33" s="37"/>
      <c r="CWP33" s="37"/>
      <c r="CWQ33" s="37"/>
      <c r="CWR33" s="37"/>
      <c r="CWS33" s="37"/>
      <c r="CWT33" s="37"/>
      <c r="CWU33" s="37"/>
      <c r="CWV33" s="37"/>
      <c r="CWW33" s="37"/>
      <c r="CWX33" s="37"/>
      <c r="CWY33" s="37"/>
      <c r="CWZ33" s="37"/>
      <c r="CXA33" s="37"/>
      <c r="CXB33" s="37"/>
      <c r="CXC33" s="37"/>
      <c r="CXD33" s="37"/>
      <c r="CXE33" s="37"/>
      <c r="CXF33" s="37"/>
      <c r="CXG33" s="37"/>
      <c r="CXH33" s="37"/>
      <c r="CXI33" s="37"/>
      <c r="CXJ33" s="37"/>
      <c r="CXK33" s="37"/>
      <c r="CXL33" s="37"/>
      <c r="CXM33" s="37"/>
      <c r="CXN33" s="37"/>
      <c r="CXO33" s="37"/>
      <c r="CXP33" s="37"/>
      <c r="CXQ33" s="37"/>
      <c r="CXR33" s="37"/>
      <c r="CXS33" s="37"/>
      <c r="CXT33" s="37"/>
      <c r="CXU33" s="37"/>
      <c r="CXV33" s="37"/>
      <c r="CXW33" s="37"/>
      <c r="CXX33" s="37"/>
      <c r="CXY33" s="37"/>
      <c r="CXZ33" s="37"/>
      <c r="CYA33" s="37"/>
      <c r="CYB33" s="37"/>
      <c r="CYC33" s="37"/>
      <c r="CYD33" s="37"/>
      <c r="CYE33" s="37"/>
      <c r="CYF33" s="37"/>
      <c r="CYG33" s="37"/>
      <c r="CYH33" s="37"/>
      <c r="CYI33" s="37"/>
      <c r="CYJ33" s="37"/>
      <c r="CYK33" s="37"/>
      <c r="CYL33" s="37"/>
      <c r="CYM33" s="37"/>
      <c r="CYN33" s="37"/>
      <c r="CYO33" s="37"/>
      <c r="CYP33" s="37"/>
      <c r="CYQ33" s="37"/>
      <c r="CYR33" s="37"/>
      <c r="CYS33" s="37"/>
      <c r="CYT33" s="37"/>
      <c r="CYU33" s="37"/>
      <c r="CYV33" s="37"/>
      <c r="CYW33" s="37"/>
      <c r="CYX33" s="37"/>
      <c r="CYY33" s="37"/>
      <c r="CYZ33" s="37"/>
      <c r="CZA33" s="37"/>
      <c r="CZB33" s="37"/>
      <c r="CZC33" s="37"/>
      <c r="CZD33" s="37"/>
      <c r="CZE33" s="37"/>
      <c r="CZF33" s="37"/>
      <c r="CZG33" s="37"/>
      <c r="CZH33" s="37"/>
      <c r="CZI33" s="37"/>
      <c r="CZJ33" s="37"/>
      <c r="CZK33" s="37"/>
      <c r="CZL33" s="37"/>
      <c r="CZM33" s="37"/>
      <c r="CZN33" s="37"/>
      <c r="CZO33" s="37"/>
      <c r="CZP33" s="37"/>
      <c r="CZQ33" s="37"/>
      <c r="CZR33" s="37"/>
      <c r="CZS33" s="37"/>
      <c r="CZT33" s="37"/>
      <c r="CZU33" s="37"/>
      <c r="CZV33" s="37"/>
      <c r="CZW33" s="37"/>
      <c r="CZX33" s="37"/>
      <c r="CZY33" s="37"/>
      <c r="CZZ33" s="37"/>
      <c r="DAA33" s="37"/>
      <c r="DAB33" s="37"/>
      <c r="DAC33" s="37"/>
      <c r="DAD33" s="37"/>
      <c r="DAE33" s="37"/>
      <c r="DAF33" s="37"/>
      <c r="DAG33" s="37"/>
      <c r="DAH33" s="37"/>
      <c r="DAI33" s="37"/>
      <c r="DAJ33" s="37"/>
      <c r="DAK33" s="37"/>
      <c r="DAL33" s="37"/>
      <c r="DAM33" s="37"/>
      <c r="DAN33" s="37"/>
      <c r="DAO33" s="37"/>
      <c r="DAP33" s="37"/>
      <c r="DAQ33" s="37"/>
      <c r="DAR33" s="37"/>
      <c r="DAS33" s="37"/>
      <c r="DAT33" s="37"/>
      <c r="DAU33" s="37"/>
      <c r="DAV33" s="37"/>
      <c r="DAW33" s="37"/>
      <c r="DAX33" s="37"/>
      <c r="DAY33" s="37"/>
      <c r="DAZ33" s="37"/>
      <c r="DBA33" s="37"/>
      <c r="DBB33" s="37"/>
      <c r="DBC33" s="37"/>
      <c r="DBD33" s="37"/>
      <c r="DBE33" s="37"/>
      <c r="DBF33" s="37"/>
      <c r="DBG33" s="37"/>
      <c r="DBH33" s="37"/>
      <c r="DBI33" s="37"/>
      <c r="DBJ33" s="37"/>
      <c r="DBK33" s="37"/>
      <c r="DBL33" s="37"/>
      <c r="DBM33" s="37"/>
      <c r="DBN33" s="37"/>
      <c r="DBO33" s="37"/>
      <c r="DBP33" s="37"/>
      <c r="DBQ33" s="37"/>
      <c r="DBR33" s="37"/>
      <c r="DBS33" s="37"/>
      <c r="DBT33" s="37"/>
      <c r="DBU33" s="37"/>
      <c r="DBV33" s="37"/>
      <c r="DBW33" s="37"/>
      <c r="DBX33" s="37"/>
      <c r="DBY33" s="37"/>
      <c r="DBZ33" s="37"/>
      <c r="DCA33" s="37"/>
      <c r="DCB33" s="37"/>
      <c r="DCC33" s="37"/>
      <c r="DCD33" s="37"/>
      <c r="DCE33" s="37"/>
      <c r="DCF33" s="37"/>
      <c r="DCG33" s="37"/>
      <c r="DCH33" s="37"/>
      <c r="DCI33" s="37"/>
      <c r="DCJ33" s="37"/>
      <c r="DCK33" s="37"/>
      <c r="DCL33" s="37"/>
      <c r="DCM33" s="37"/>
      <c r="DCN33" s="37"/>
      <c r="DCO33" s="37"/>
      <c r="DCP33" s="37"/>
      <c r="DCQ33" s="37"/>
      <c r="DCR33" s="37"/>
      <c r="DCS33" s="37"/>
      <c r="DCT33" s="37"/>
      <c r="DCU33" s="37"/>
      <c r="DCV33" s="37"/>
      <c r="DCW33" s="37"/>
      <c r="DCX33" s="37"/>
      <c r="DCY33" s="37"/>
      <c r="DCZ33" s="37"/>
      <c r="DDA33" s="37"/>
      <c r="DDB33" s="37"/>
      <c r="DDC33" s="37"/>
      <c r="DDD33" s="37"/>
      <c r="DDE33" s="37"/>
      <c r="DDF33" s="37"/>
      <c r="DDG33" s="37"/>
      <c r="DDH33" s="37"/>
      <c r="DDI33" s="37"/>
      <c r="DDJ33" s="37"/>
      <c r="DDK33" s="37"/>
      <c r="DDL33" s="37"/>
      <c r="DDM33" s="37"/>
      <c r="DDN33" s="37"/>
      <c r="DDO33" s="37"/>
      <c r="DDP33" s="37"/>
      <c r="DDQ33" s="37"/>
      <c r="DDR33" s="37"/>
      <c r="DDS33" s="37"/>
      <c r="DDT33" s="37"/>
      <c r="DDU33" s="37"/>
      <c r="DDV33" s="37"/>
      <c r="DDW33" s="37"/>
      <c r="DDX33" s="37"/>
      <c r="DDY33" s="37"/>
      <c r="DDZ33" s="37"/>
      <c r="DEA33" s="37"/>
      <c r="DEB33" s="37"/>
      <c r="DEC33" s="37"/>
      <c r="DED33" s="37"/>
      <c r="DEE33" s="37"/>
      <c r="DEF33" s="37"/>
      <c r="DEG33" s="37"/>
      <c r="DEH33" s="37"/>
      <c r="DEI33" s="37"/>
      <c r="DEJ33" s="37"/>
      <c r="DEK33" s="37"/>
      <c r="DEL33" s="37"/>
      <c r="DEM33" s="37"/>
      <c r="DEN33" s="37"/>
      <c r="DEO33" s="37"/>
      <c r="DEP33" s="37"/>
      <c r="DEQ33" s="37"/>
      <c r="DER33" s="37"/>
      <c r="DES33" s="37"/>
      <c r="DET33" s="37"/>
      <c r="DEU33" s="37"/>
      <c r="DEV33" s="37"/>
      <c r="DEW33" s="37"/>
      <c r="DEX33" s="37"/>
      <c r="DEY33" s="37"/>
      <c r="DEZ33" s="37"/>
      <c r="DFA33" s="37"/>
      <c r="DFB33" s="37"/>
      <c r="DFC33" s="37"/>
      <c r="DFD33" s="37"/>
      <c r="DFE33" s="37"/>
      <c r="DFF33" s="37"/>
      <c r="DFG33" s="37"/>
      <c r="DFH33" s="37"/>
      <c r="DFI33" s="37"/>
      <c r="DFJ33" s="37"/>
      <c r="DFK33" s="37"/>
      <c r="DFL33" s="37"/>
      <c r="DFM33" s="37"/>
      <c r="DFN33" s="37"/>
      <c r="DFO33" s="37"/>
      <c r="DFP33" s="37"/>
      <c r="DFQ33" s="37"/>
      <c r="DFR33" s="37"/>
      <c r="DFS33" s="37"/>
      <c r="DFT33" s="37"/>
      <c r="DFU33" s="37"/>
      <c r="DFV33" s="37"/>
      <c r="DFW33" s="37"/>
      <c r="DFX33" s="37"/>
      <c r="DFY33" s="37"/>
      <c r="DFZ33" s="37"/>
      <c r="DGA33" s="37"/>
      <c r="DGB33" s="37"/>
      <c r="DGC33" s="37"/>
      <c r="DGD33" s="37"/>
      <c r="DGE33" s="37"/>
      <c r="DGF33" s="37"/>
      <c r="DGG33" s="37"/>
      <c r="DGH33" s="37"/>
      <c r="DGI33" s="37"/>
      <c r="DGJ33" s="37"/>
      <c r="DGK33" s="37"/>
      <c r="DGL33" s="37"/>
      <c r="DGM33" s="37"/>
      <c r="DGN33" s="37"/>
      <c r="DGO33" s="37"/>
      <c r="DGP33" s="37"/>
      <c r="DGQ33" s="37"/>
      <c r="DGR33" s="37"/>
      <c r="DGS33" s="37"/>
      <c r="DGT33" s="37"/>
      <c r="DGU33" s="37"/>
      <c r="DGV33" s="37"/>
      <c r="DGW33" s="37"/>
      <c r="DGX33" s="37"/>
      <c r="DGY33" s="37"/>
      <c r="DGZ33" s="37"/>
      <c r="DHA33" s="37"/>
      <c r="DHB33" s="37"/>
      <c r="DHC33" s="37"/>
      <c r="DHD33" s="37"/>
      <c r="DHE33" s="37"/>
      <c r="DHF33" s="37"/>
      <c r="DHG33" s="37"/>
      <c r="DHH33" s="37"/>
      <c r="DHI33" s="37"/>
      <c r="DHJ33" s="37"/>
      <c r="DHK33" s="37"/>
      <c r="DHL33" s="37"/>
      <c r="DHM33" s="37"/>
      <c r="DHN33" s="37"/>
      <c r="DHO33" s="37"/>
      <c r="DHP33" s="37"/>
      <c r="DHQ33" s="37"/>
      <c r="DHR33" s="37"/>
      <c r="DHS33" s="37"/>
      <c r="DHT33" s="37"/>
      <c r="DHU33" s="37"/>
      <c r="DHV33" s="37"/>
      <c r="DHW33" s="37"/>
      <c r="DHX33" s="37"/>
      <c r="DHY33" s="37"/>
      <c r="DHZ33" s="37"/>
      <c r="DIA33" s="37"/>
      <c r="DIB33" s="37"/>
      <c r="DIC33" s="37"/>
      <c r="DID33" s="37"/>
      <c r="DIE33" s="37"/>
      <c r="DIF33" s="37"/>
      <c r="DIG33" s="37"/>
      <c r="DIH33" s="37"/>
      <c r="DII33" s="37"/>
      <c r="DIJ33" s="37"/>
      <c r="DIK33" s="37"/>
      <c r="DIL33" s="37"/>
      <c r="DIM33" s="37"/>
      <c r="DIN33" s="37"/>
      <c r="DIO33" s="37"/>
      <c r="DIP33" s="37"/>
      <c r="DIQ33" s="37"/>
      <c r="DIR33" s="37"/>
      <c r="DIS33" s="37"/>
      <c r="DIT33" s="37"/>
      <c r="DIU33" s="37"/>
      <c r="DIV33" s="37"/>
      <c r="DIW33" s="37"/>
      <c r="DIX33" s="37"/>
      <c r="DIY33" s="37"/>
      <c r="DIZ33" s="37"/>
      <c r="DJA33" s="37"/>
      <c r="DJB33" s="37"/>
      <c r="DJC33" s="37"/>
      <c r="DJD33" s="37"/>
      <c r="DJE33" s="37"/>
      <c r="DJF33" s="37"/>
      <c r="DJG33" s="37"/>
      <c r="DJH33" s="37"/>
      <c r="DJI33" s="37"/>
      <c r="DJJ33" s="37"/>
      <c r="DJK33" s="37"/>
      <c r="DJL33" s="37"/>
      <c r="DJM33" s="37"/>
      <c r="DJN33" s="37"/>
      <c r="DJO33" s="37"/>
      <c r="DJP33" s="37"/>
      <c r="DJQ33" s="37"/>
      <c r="DJR33" s="37"/>
      <c r="DJS33" s="37"/>
      <c r="DJT33" s="37"/>
      <c r="DJU33" s="37"/>
      <c r="DJV33" s="37"/>
      <c r="DJW33" s="37"/>
      <c r="DJX33" s="37"/>
      <c r="DJY33" s="37"/>
      <c r="DJZ33" s="37"/>
      <c r="DKA33" s="37"/>
      <c r="DKB33" s="37"/>
      <c r="DKC33" s="37"/>
      <c r="DKD33" s="37"/>
      <c r="DKE33" s="37"/>
      <c r="DKF33" s="37"/>
      <c r="DKG33" s="37"/>
      <c r="DKH33" s="37"/>
      <c r="DKI33" s="37"/>
      <c r="DKJ33" s="37"/>
      <c r="DKK33" s="37"/>
      <c r="DKL33" s="37"/>
      <c r="DKM33" s="37"/>
      <c r="DKN33" s="37"/>
      <c r="DKO33" s="37"/>
      <c r="DKP33" s="37"/>
      <c r="DKQ33" s="37"/>
      <c r="DKR33" s="37"/>
      <c r="DKS33" s="37"/>
      <c r="DKT33" s="37"/>
      <c r="DKU33" s="37"/>
      <c r="DKV33" s="37"/>
      <c r="DKW33" s="37"/>
      <c r="DKX33" s="37"/>
      <c r="DKY33" s="37"/>
      <c r="DKZ33" s="37"/>
      <c r="DLA33" s="37"/>
      <c r="DLB33" s="37"/>
      <c r="DLC33" s="37"/>
      <c r="DLD33" s="37"/>
      <c r="DLE33" s="37"/>
      <c r="DLF33" s="37"/>
      <c r="DLG33" s="37"/>
      <c r="DLH33" s="37"/>
      <c r="DLI33" s="37"/>
      <c r="DLJ33" s="37"/>
      <c r="DLK33" s="37"/>
      <c r="DLL33" s="37"/>
      <c r="DLM33" s="37"/>
      <c r="DLN33" s="37"/>
      <c r="DLO33" s="37"/>
      <c r="DLP33" s="37"/>
      <c r="DLQ33" s="37"/>
      <c r="DLR33" s="37"/>
      <c r="DLS33" s="37"/>
      <c r="DLT33" s="37"/>
      <c r="DLU33" s="37"/>
      <c r="DLV33" s="37"/>
      <c r="DLW33" s="37"/>
      <c r="DLX33" s="37"/>
      <c r="DLY33" s="37"/>
      <c r="DLZ33" s="37"/>
      <c r="DMA33" s="37"/>
      <c r="DMB33" s="37"/>
      <c r="DMC33" s="37"/>
      <c r="DMD33" s="37"/>
      <c r="DME33" s="37"/>
      <c r="DMF33" s="37"/>
      <c r="DMG33" s="37"/>
      <c r="DMH33" s="37"/>
      <c r="DMI33" s="37"/>
      <c r="DMJ33" s="37"/>
      <c r="DMK33" s="37"/>
      <c r="DML33" s="37"/>
      <c r="DMM33" s="37"/>
      <c r="DMN33" s="37"/>
      <c r="DMO33" s="37"/>
      <c r="DMP33" s="37"/>
      <c r="DMQ33" s="37"/>
      <c r="DMR33" s="37"/>
      <c r="DMS33" s="37"/>
      <c r="DMT33" s="37"/>
      <c r="DMU33" s="37"/>
      <c r="DMV33" s="37"/>
      <c r="DMW33" s="37"/>
      <c r="DMX33" s="37"/>
      <c r="DMY33" s="37"/>
      <c r="DMZ33" s="37"/>
      <c r="DNA33" s="37"/>
      <c r="DNB33" s="37"/>
      <c r="DNC33" s="37"/>
      <c r="DND33" s="37"/>
      <c r="DNE33" s="37"/>
      <c r="DNF33" s="37"/>
      <c r="DNG33" s="37"/>
      <c r="DNH33" s="37"/>
      <c r="DNI33" s="37"/>
      <c r="DNJ33" s="37"/>
      <c r="DNK33" s="37"/>
      <c r="DNL33" s="37"/>
      <c r="DNM33" s="37"/>
      <c r="DNN33" s="37"/>
      <c r="DNO33" s="37"/>
      <c r="DNP33" s="37"/>
      <c r="DNQ33" s="37"/>
      <c r="DNR33" s="37"/>
      <c r="DNS33" s="37"/>
      <c r="DNT33" s="37"/>
      <c r="DNU33" s="37"/>
      <c r="DNV33" s="37"/>
      <c r="DNW33" s="37"/>
      <c r="DNX33" s="37"/>
      <c r="DNY33" s="37"/>
      <c r="DNZ33" s="37"/>
      <c r="DOA33" s="37"/>
      <c r="DOB33" s="37"/>
      <c r="DOC33" s="37"/>
      <c r="DOD33" s="37"/>
      <c r="DOE33" s="37"/>
      <c r="DOF33" s="37"/>
      <c r="DOG33" s="37"/>
      <c r="DOH33" s="37"/>
      <c r="DOI33" s="37"/>
      <c r="DOJ33" s="37"/>
      <c r="DOK33" s="37"/>
      <c r="DOL33" s="37"/>
      <c r="DOM33" s="37"/>
      <c r="DON33" s="37"/>
      <c r="DOO33" s="37"/>
      <c r="DOP33" s="37"/>
      <c r="DOQ33" s="37"/>
      <c r="DOR33" s="37"/>
      <c r="DOS33" s="37"/>
      <c r="DOT33" s="37"/>
      <c r="DOU33" s="37"/>
      <c r="DOV33" s="37"/>
      <c r="DOW33" s="37"/>
      <c r="DOX33" s="37"/>
      <c r="DOY33" s="37"/>
      <c r="DOZ33" s="37"/>
      <c r="DPA33" s="37"/>
      <c r="DPB33" s="37"/>
      <c r="DPC33" s="37"/>
      <c r="DPD33" s="37"/>
      <c r="DPE33" s="37"/>
      <c r="DPF33" s="37"/>
      <c r="DPG33" s="37"/>
      <c r="DPH33" s="37"/>
      <c r="DPI33" s="37"/>
      <c r="DPJ33" s="37"/>
      <c r="DPK33" s="37"/>
      <c r="DPL33" s="37"/>
      <c r="DPM33" s="37"/>
      <c r="DPN33" s="37"/>
      <c r="DPO33" s="37"/>
      <c r="DPP33" s="37"/>
      <c r="DPQ33" s="37"/>
      <c r="DPR33" s="37"/>
      <c r="DPS33" s="37"/>
      <c r="DPT33" s="37"/>
      <c r="DPU33" s="37"/>
      <c r="DPV33" s="37"/>
      <c r="DPW33" s="37"/>
      <c r="DPX33" s="37"/>
      <c r="DPY33" s="37"/>
      <c r="DPZ33" s="37"/>
      <c r="DQA33" s="37"/>
      <c r="DQB33" s="37"/>
      <c r="DQC33" s="37"/>
      <c r="DQD33" s="37"/>
      <c r="DQE33" s="37"/>
      <c r="DQF33" s="37"/>
      <c r="DQG33" s="37"/>
      <c r="DQH33" s="37"/>
      <c r="DQI33" s="37"/>
      <c r="DQJ33" s="37"/>
      <c r="DQK33" s="37"/>
      <c r="DQL33" s="37"/>
      <c r="DQM33" s="37"/>
      <c r="DQN33" s="37"/>
      <c r="DQO33" s="37"/>
      <c r="DQP33" s="37"/>
      <c r="DQQ33" s="37"/>
      <c r="DQR33" s="37"/>
      <c r="DQS33" s="37"/>
      <c r="DQT33" s="37"/>
      <c r="DQU33" s="37"/>
      <c r="DQV33" s="37"/>
      <c r="DQW33" s="37"/>
      <c r="DQX33" s="37"/>
      <c r="DQY33" s="37"/>
      <c r="DQZ33" s="37"/>
      <c r="DRA33" s="37"/>
      <c r="DRB33" s="37"/>
      <c r="DRC33" s="37"/>
      <c r="DRD33" s="37"/>
      <c r="DRE33" s="37"/>
      <c r="DRF33" s="37"/>
      <c r="DRG33" s="37"/>
      <c r="DRH33" s="37"/>
      <c r="DRI33" s="37"/>
      <c r="DRJ33" s="37"/>
      <c r="DRK33" s="37"/>
      <c r="DRL33" s="37"/>
      <c r="DRM33" s="37"/>
      <c r="DRN33" s="37"/>
      <c r="DRO33" s="37"/>
      <c r="DRP33" s="37"/>
      <c r="DRQ33" s="37"/>
      <c r="DRR33" s="37"/>
      <c r="DRS33" s="37"/>
      <c r="DRT33" s="37"/>
      <c r="DRU33" s="37"/>
      <c r="DRV33" s="37"/>
      <c r="DRW33" s="37"/>
      <c r="DRX33" s="37"/>
      <c r="DRY33" s="37"/>
      <c r="DRZ33" s="37"/>
      <c r="DSA33" s="37"/>
      <c r="DSB33" s="37"/>
      <c r="DSC33" s="37"/>
      <c r="DSD33" s="37"/>
      <c r="DSE33" s="37"/>
      <c r="DSF33" s="37"/>
      <c r="DSG33" s="37"/>
      <c r="DSH33" s="37"/>
      <c r="DSI33" s="37"/>
      <c r="DSJ33" s="37"/>
      <c r="DSK33" s="37"/>
      <c r="DSL33" s="37"/>
      <c r="DSM33" s="37"/>
      <c r="DSN33" s="37"/>
      <c r="DSO33" s="37"/>
      <c r="DSP33" s="37"/>
      <c r="DSQ33" s="37"/>
      <c r="DSR33" s="37"/>
      <c r="DSS33" s="37"/>
      <c r="DST33" s="37"/>
      <c r="DSU33" s="37"/>
      <c r="DSV33" s="37"/>
      <c r="DSW33" s="37"/>
      <c r="DSX33" s="37"/>
      <c r="DSY33" s="37"/>
      <c r="DSZ33" s="37"/>
      <c r="DTA33" s="37"/>
      <c r="DTB33" s="37"/>
      <c r="DTC33" s="37"/>
      <c r="DTD33" s="37"/>
      <c r="DTE33" s="37"/>
      <c r="DTF33" s="37"/>
      <c r="DTG33" s="37"/>
      <c r="DTH33" s="37"/>
      <c r="DTI33" s="37"/>
      <c r="DTJ33" s="37"/>
      <c r="DTK33" s="37"/>
      <c r="DTL33" s="37"/>
      <c r="DTM33" s="37"/>
      <c r="DTN33" s="37"/>
      <c r="DTO33" s="37"/>
      <c r="DTP33" s="37"/>
      <c r="DTQ33" s="37"/>
      <c r="DTR33" s="37"/>
      <c r="DTS33" s="37"/>
      <c r="DTT33" s="37"/>
      <c r="DTU33" s="37"/>
      <c r="DTV33" s="37"/>
      <c r="DTW33" s="37"/>
      <c r="DTX33" s="37"/>
      <c r="DTY33" s="37"/>
      <c r="DTZ33" s="37"/>
      <c r="DUA33" s="37"/>
      <c r="DUB33" s="37"/>
      <c r="DUC33" s="37"/>
      <c r="DUD33" s="37"/>
      <c r="DUE33" s="37"/>
      <c r="DUF33" s="37"/>
      <c r="DUG33" s="37"/>
      <c r="DUH33" s="37"/>
      <c r="DUI33" s="37"/>
      <c r="DUJ33" s="37"/>
      <c r="DUK33" s="37"/>
      <c r="DUL33" s="37"/>
      <c r="DUM33" s="37"/>
      <c r="DUN33" s="37"/>
      <c r="DUO33" s="37"/>
      <c r="DUP33" s="37"/>
      <c r="DUQ33" s="37"/>
      <c r="DUR33" s="37"/>
      <c r="DUS33" s="37"/>
      <c r="DUT33" s="37"/>
      <c r="DUU33" s="37"/>
      <c r="DUV33" s="37"/>
      <c r="DUW33" s="37"/>
      <c r="DUX33" s="37"/>
      <c r="DUY33" s="37"/>
      <c r="DUZ33" s="37"/>
      <c r="DVA33" s="37"/>
      <c r="DVB33" s="37"/>
      <c r="DVC33" s="37"/>
      <c r="DVD33" s="37"/>
      <c r="DVE33" s="37"/>
      <c r="DVF33" s="37"/>
      <c r="DVG33" s="37"/>
      <c r="DVH33" s="37"/>
      <c r="DVI33" s="37"/>
      <c r="DVJ33" s="37"/>
      <c r="DVK33" s="37"/>
      <c r="DVL33" s="37"/>
      <c r="DVM33" s="37"/>
      <c r="DVN33" s="37"/>
      <c r="DVO33" s="37"/>
      <c r="DVP33" s="37"/>
      <c r="DVQ33" s="37"/>
      <c r="DVR33" s="37"/>
      <c r="DVS33" s="37"/>
      <c r="DVT33" s="37"/>
      <c r="DVU33" s="37"/>
      <c r="DVV33" s="37"/>
      <c r="DVW33" s="37"/>
      <c r="DVX33" s="37"/>
      <c r="DVY33" s="37"/>
      <c r="DVZ33" s="37"/>
      <c r="DWA33" s="37"/>
      <c r="DWB33" s="37"/>
      <c r="DWC33" s="37"/>
      <c r="DWD33" s="37"/>
      <c r="DWE33" s="37"/>
      <c r="DWF33" s="37"/>
      <c r="DWG33" s="37"/>
      <c r="DWH33" s="37"/>
      <c r="DWI33" s="37"/>
      <c r="DWJ33" s="37"/>
      <c r="DWK33" s="37"/>
      <c r="DWL33" s="37"/>
      <c r="DWM33" s="37"/>
      <c r="DWN33" s="37"/>
      <c r="DWO33" s="37"/>
      <c r="DWP33" s="37"/>
      <c r="DWQ33" s="37"/>
      <c r="DWR33" s="37"/>
      <c r="DWS33" s="37"/>
      <c r="DWT33" s="37"/>
      <c r="DWU33" s="37"/>
      <c r="DWV33" s="37"/>
      <c r="DWW33" s="37"/>
      <c r="DWX33" s="37"/>
      <c r="DWY33" s="37"/>
      <c r="DWZ33" s="37"/>
      <c r="DXA33" s="37"/>
      <c r="DXB33" s="37"/>
      <c r="DXC33" s="37"/>
      <c r="DXD33" s="37"/>
      <c r="DXE33" s="37"/>
      <c r="DXF33" s="37"/>
      <c r="DXG33" s="37"/>
      <c r="DXH33" s="37"/>
      <c r="DXI33" s="37"/>
      <c r="DXJ33" s="37"/>
      <c r="DXK33" s="37"/>
      <c r="DXL33" s="37"/>
      <c r="DXM33" s="37"/>
      <c r="DXN33" s="37"/>
      <c r="DXO33" s="37"/>
      <c r="DXP33" s="37"/>
      <c r="DXQ33" s="37"/>
      <c r="DXR33" s="37"/>
      <c r="DXS33" s="37"/>
      <c r="DXT33" s="37"/>
      <c r="DXU33" s="37"/>
      <c r="DXV33" s="37"/>
      <c r="DXW33" s="37"/>
      <c r="DXX33" s="37"/>
      <c r="DXY33" s="37"/>
      <c r="DXZ33" s="37"/>
      <c r="DYA33" s="37"/>
      <c r="DYB33" s="37"/>
      <c r="DYC33" s="37"/>
      <c r="DYD33" s="37"/>
      <c r="DYE33" s="37"/>
      <c r="DYF33" s="37"/>
      <c r="DYG33" s="37"/>
      <c r="DYH33" s="37"/>
      <c r="DYI33" s="37"/>
      <c r="DYJ33" s="37"/>
      <c r="DYK33" s="37"/>
      <c r="DYL33" s="37"/>
      <c r="DYM33" s="37"/>
      <c r="DYN33" s="37"/>
      <c r="DYO33" s="37"/>
      <c r="DYP33" s="37"/>
      <c r="DYQ33" s="37"/>
      <c r="DYR33" s="37"/>
      <c r="DYS33" s="37"/>
      <c r="DYT33" s="37"/>
      <c r="DYU33" s="37"/>
      <c r="DYV33" s="37"/>
      <c r="DYW33" s="37"/>
      <c r="DYX33" s="37"/>
      <c r="DYY33" s="37"/>
      <c r="DYZ33" s="37"/>
      <c r="DZA33" s="37"/>
      <c r="DZB33" s="37"/>
      <c r="DZC33" s="37"/>
      <c r="DZD33" s="37"/>
      <c r="DZE33" s="37"/>
      <c r="DZF33" s="37"/>
      <c r="DZG33" s="37"/>
      <c r="DZH33" s="37"/>
      <c r="DZI33" s="37"/>
      <c r="DZJ33" s="37"/>
      <c r="DZK33" s="37"/>
      <c r="DZL33" s="37"/>
      <c r="DZM33" s="37"/>
      <c r="DZN33" s="37"/>
      <c r="DZO33" s="37"/>
      <c r="DZP33" s="37"/>
      <c r="DZQ33" s="37"/>
      <c r="DZR33" s="37"/>
      <c r="DZS33" s="37"/>
      <c r="DZT33" s="37"/>
      <c r="DZU33" s="37"/>
      <c r="DZV33" s="37"/>
      <c r="DZW33" s="37"/>
      <c r="DZX33" s="37"/>
      <c r="DZY33" s="37"/>
      <c r="DZZ33" s="37"/>
      <c r="EAA33" s="37"/>
      <c r="EAB33" s="37"/>
      <c r="EAC33" s="37"/>
      <c r="EAD33" s="37"/>
      <c r="EAE33" s="37"/>
      <c r="EAF33" s="37"/>
      <c r="EAG33" s="37"/>
      <c r="EAH33" s="37"/>
      <c r="EAI33" s="37"/>
      <c r="EAJ33" s="37"/>
      <c r="EAK33" s="37"/>
      <c r="EAL33" s="37"/>
      <c r="EAM33" s="37"/>
      <c r="EAN33" s="37"/>
      <c r="EAO33" s="37"/>
      <c r="EAP33" s="37"/>
      <c r="EAQ33" s="37"/>
      <c r="EAR33" s="37"/>
      <c r="EAS33" s="37"/>
      <c r="EAT33" s="37"/>
      <c r="EAU33" s="37"/>
      <c r="EAV33" s="37"/>
      <c r="EAW33" s="37"/>
      <c r="EAX33" s="37"/>
      <c r="EAY33" s="37"/>
      <c r="EAZ33" s="37"/>
      <c r="EBA33" s="37"/>
      <c r="EBB33" s="37"/>
      <c r="EBC33" s="37"/>
      <c r="EBD33" s="37"/>
      <c r="EBE33" s="37"/>
      <c r="EBF33" s="37"/>
      <c r="EBG33" s="37"/>
      <c r="EBH33" s="37"/>
      <c r="EBI33" s="37"/>
      <c r="EBJ33" s="37"/>
      <c r="EBK33" s="37"/>
      <c r="EBL33" s="37"/>
      <c r="EBM33" s="37"/>
      <c r="EBN33" s="37"/>
      <c r="EBO33" s="37"/>
      <c r="EBP33" s="37"/>
      <c r="EBQ33" s="37"/>
      <c r="EBR33" s="37"/>
      <c r="EBS33" s="37"/>
      <c r="EBT33" s="37"/>
      <c r="EBU33" s="37"/>
      <c r="EBV33" s="37"/>
      <c r="EBW33" s="37"/>
      <c r="EBX33" s="37"/>
      <c r="EBY33" s="37"/>
      <c r="EBZ33" s="37"/>
      <c r="ECA33" s="37"/>
      <c r="ECB33" s="37"/>
      <c r="ECC33" s="37"/>
      <c r="ECD33" s="37"/>
      <c r="ECE33" s="37"/>
      <c r="ECF33" s="37"/>
      <c r="ECG33" s="37"/>
      <c r="ECH33" s="37"/>
      <c r="ECI33" s="37"/>
      <c r="ECJ33" s="37"/>
      <c r="ECK33" s="37"/>
      <c r="ECL33" s="37"/>
      <c r="ECM33" s="37"/>
      <c r="ECN33" s="37"/>
      <c r="ECO33" s="37"/>
      <c r="ECP33" s="37"/>
      <c r="ECQ33" s="37"/>
      <c r="ECR33" s="37"/>
      <c r="ECS33" s="37"/>
      <c r="ECT33" s="37"/>
      <c r="ECU33" s="37"/>
      <c r="ECV33" s="37"/>
      <c r="ECW33" s="37"/>
      <c r="ECX33" s="37"/>
      <c r="ECY33" s="37"/>
      <c r="ECZ33" s="37"/>
      <c r="EDA33" s="37"/>
      <c r="EDB33" s="37"/>
      <c r="EDC33" s="37"/>
      <c r="EDD33" s="37"/>
      <c r="EDE33" s="37"/>
      <c r="EDF33" s="37"/>
      <c r="EDG33" s="37"/>
      <c r="EDH33" s="37"/>
      <c r="EDI33" s="37"/>
      <c r="EDJ33" s="37"/>
      <c r="EDK33" s="37"/>
      <c r="EDL33" s="37"/>
      <c r="EDM33" s="37"/>
      <c r="EDN33" s="37"/>
      <c r="EDO33" s="37"/>
      <c r="EDP33" s="37"/>
      <c r="EDQ33" s="37"/>
      <c r="EDR33" s="37"/>
      <c r="EDS33" s="37"/>
      <c r="EDT33" s="37"/>
      <c r="EDU33" s="37"/>
      <c r="EDV33" s="37"/>
      <c r="EDW33" s="37"/>
      <c r="EDX33" s="37"/>
      <c r="EDY33" s="37"/>
      <c r="EDZ33" s="37"/>
      <c r="EEA33" s="37"/>
      <c r="EEB33" s="37"/>
      <c r="EEC33" s="37"/>
      <c r="EED33" s="37"/>
      <c r="EEE33" s="37"/>
      <c r="EEF33" s="37"/>
      <c r="EEG33" s="37"/>
      <c r="EEH33" s="37"/>
      <c r="EEI33" s="37"/>
      <c r="EEJ33" s="37"/>
      <c r="EEK33" s="37"/>
      <c r="EEL33" s="37"/>
      <c r="EEM33" s="37"/>
      <c r="EEN33" s="37"/>
      <c r="EEO33" s="37"/>
      <c r="EEP33" s="37"/>
      <c r="EEQ33" s="37"/>
      <c r="EER33" s="37"/>
      <c r="EES33" s="37"/>
      <c r="EET33" s="37"/>
      <c r="EEU33" s="37"/>
      <c r="EEV33" s="37"/>
      <c r="EEW33" s="37"/>
      <c r="EEX33" s="37"/>
      <c r="EEY33" s="37"/>
      <c r="EEZ33" s="37"/>
      <c r="EFA33" s="37"/>
      <c r="EFB33" s="37"/>
      <c r="EFC33" s="37"/>
      <c r="EFD33" s="37"/>
      <c r="EFE33" s="37"/>
      <c r="EFF33" s="37"/>
      <c r="EFG33" s="37"/>
      <c r="EFH33" s="37"/>
      <c r="EFI33" s="37"/>
      <c r="EFJ33" s="37"/>
      <c r="EFK33" s="37"/>
      <c r="EFL33" s="37"/>
      <c r="EFM33" s="37"/>
      <c r="EFN33" s="37"/>
      <c r="EFO33" s="37"/>
      <c r="EFP33" s="37"/>
      <c r="EFQ33" s="37"/>
      <c r="EFR33" s="37"/>
      <c r="EFS33" s="37"/>
      <c r="EFT33" s="37"/>
      <c r="EFU33" s="37"/>
      <c r="EFV33" s="37"/>
      <c r="EFW33" s="37"/>
      <c r="EFX33" s="37"/>
      <c r="EFY33" s="37"/>
      <c r="EFZ33" s="37"/>
      <c r="EGA33" s="37"/>
      <c r="EGB33" s="37"/>
      <c r="EGC33" s="37"/>
      <c r="EGD33" s="37"/>
      <c r="EGE33" s="37"/>
      <c r="EGF33" s="37"/>
      <c r="EGG33" s="37"/>
      <c r="EGH33" s="37"/>
      <c r="EGI33" s="37"/>
      <c r="EGJ33" s="37"/>
      <c r="EGK33" s="37"/>
      <c r="EGL33" s="37"/>
      <c r="EGM33" s="37"/>
      <c r="EGN33" s="37"/>
      <c r="EGO33" s="37"/>
      <c r="EGP33" s="37"/>
      <c r="EGQ33" s="37"/>
      <c r="EGR33" s="37"/>
      <c r="EGS33" s="37"/>
      <c r="EGT33" s="37"/>
      <c r="EGU33" s="37"/>
      <c r="EGV33" s="37"/>
      <c r="EGW33" s="37"/>
      <c r="EGX33" s="37"/>
      <c r="EGY33" s="37"/>
      <c r="EGZ33" s="37"/>
      <c r="EHA33" s="37"/>
      <c r="EHB33" s="37"/>
      <c r="EHC33" s="37"/>
      <c r="EHD33" s="37"/>
      <c r="EHE33" s="37"/>
      <c r="EHF33" s="37"/>
      <c r="EHG33" s="37"/>
      <c r="EHH33" s="37"/>
      <c r="EHI33" s="37"/>
      <c r="EHJ33" s="37"/>
      <c r="EHK33" s="37"/>
      <c r="EHL33" s="37"/>
      <c r="EHM33" s="37"/>
      <c r="EHN33" s="37"/>
      <c r="EHO33" s="37"/>
      <c r="EHP33" s="37"/>
      <c r="EHQ33" s="37"/>
      <c r="EHR33" s="37"/>
      <c r="EHS33" s="37"/>
      <c r="EHT33" s="37"/>
      <c r="EHU33" s="37"/>
      <c r="EHV33" s="37"/>
      <c r="EHW33" s="37"/>
      <c r="EHX33" s="37"/>
      <c r="EHY33" s="37"/>
      <c r="EHZ33" s="37"/>
      <c r="EIA33" s="37"/>
      <c r="EIB33" s="37"/>
      <c r="EIC33" s="37"/>
      <c r="EID33" s="37"/>
      <c r="EIE33" s="37"/>
      <c r="EIF33" s="37"/>
      <c r="EIG33" s="37"/>
      <c r="EIH33" s="37"/>
      <c r="EII33" s="37"/>
      <c r="EIJ33" s="37"/>
      <c r="EIK33" s="37"/>
      <c r="EIL33" s="37"/>
      <c r="EIM33" s="37"/>
      <c r="EIN33" s="37"/>
      <c r="EIO33" s="37"/>
      <c r="EIP33" s="37"/>
      <c r="EIQ33" s="37"/>
      <c r="EIR33" s="37"/>
      <c r="EIS33" s="37"/>
      <c r="EIT33" s="37"/>
      <c r="EIU33" s="37"/>
      <c r="EIV33" s="37"/>
      <c r="EIW33" s="37"/>
      <c r="EIX33" s="37"/>
      <c r="EIY33" s="37"/>
      <c r="EIZ33" s="37"/>
      <c r="EJA33" s="37"/>
      <c r="EJB33" s="37"/>
      <c r="EJC33" s="37"/>
      <c r="EJD33" s="37"/>
      <c r="EJE33" s="37"/>
      <c r="EJF33" s="37"/>
      <c r="EJG33" s="37"/>
      <c r="EJH33" s="37"/>
      <c r="EJI33" s="37"/>
      <c r="EJJ33" s="37"/>
      <c r="EJK33" s="37"/>
      <c r="EJL33" s="37"/>
      <c r="EJM33" s="37"/>
      <c r="EJN33" s="37"/>
      <c r="EJO33" s="37"/>
      <c r="EJP33" s="37"/>
      <c r="EJQ33" s="37"/>
      <c r="EJR33" s="37"/>
      <c r="EJS33" s="37"/>
      <c r="EJT33" s="37"/>
      <c r="EJU33" s="37"/>
      <c r="EJV33" s="37"/>
      <c r="EJW33" s="37"/>
      <c r="EJX33" s="37"/>
      <c r="EJY33" s="37"/>
      <c r="EJZ33" s="37"/>
      <c r="EKA33" s="37"/>
      <c r="EKB33" s="37"/>
      <c r="EKC33" s="37"/>
      <c r="EKD33" s="37"/>
      <c r="EKE33" s="37"/>
      <c r="EKF33" s="37"/>
      <c r="EKG33" s="37"/>
      <c r="EKH33" s="37"/>
      <c r="EKI33" s="37"/>
      <c r="EKJ33" s="37"/>
      <c r="EKK33" s="37"/>
      <c r="EKL33" s="37"/>
      <c r="EKM33" s="37"/>
      <c r="EKN33" s="37"/>
      <c r="EKO33" s="37"/>
      <c r="EKP33" s="37"/>
      <c r="EKQ33" s="37"/>
      <c r="EKR33" s="37"/>
      <c r="EKS33" s="37"/>
      <c r="EKT33" s="37"/>
      <c r="EKU33" s="37"/>
      <c r="EKV33" s="37"/>
      <c r="EKW33" s="37"/>
      <c r="EKX33" s="37"/>
      <c r="EKY33" s="37"/>
      <c r="EKZ33" s="37"/>
      <c r="ELA33" s="37"/>
      <c r="ELB33" s="37"/>
      <c r="ELC33" s="37"/>
      <c r="ELD33" s="37"/>
      <c r="ELE33" s="37"/>
      <c r="ELF33" s="37"/>
      <c r="ELG33" s="37"/>
      <c r="ELH33" s="37"/>
      <c r="ELI33" s="37"/>
      <c r="ELJ33" s="37"/>
      <c r="ELK33" s="37"/>
      <c r="ELL33" s="37"/>
      <c r="ELM33" s="37"/>
      <c r="ELN33" s="37"/>
      <c r="ELO33" s="37"/>
      <c r="ELP33" s="37"/>
      <c r="ELQ33" s="37"/>
      <c r="ELR33" s="37"/>
      <c r="ELS33" s="37"/>
      <c r="ELT33" s="37"/>
      <c r="ELU33" s="37"/>
      <c r="ELV33" s="37"/>
      <c r="ELW33" s="37"/>
      <c r="ELX33" s="37"/>
      <c r="ELY33" s="37"/>
      <c r="ELZ33" s="37"/>
      <c r="EMA33" s="37"/>
      <c r="EMB33" s="37"/>
      <c r="EMC33" s="37"/>
      <c r="EMD33" s="37"/>
      <c r="EME33" s="37"/>
      <c r="EMF33" s="37"/>
      <c r="EMG33" s="37"/>
      <c r="EMH33" s="37"/>
      <c r="EMI33" s="37"/>
      <c r="EMJ33" s="37"/>
      <c r="EMK33" s="37"/>
      <c r="EML33" s="37"/>
      <c r="EMM33" s="37"/>
      <c r="EMN33" s="37"/>
      <c r="EMO33" s="37"/>
      <c r="EMP33" s="37"/>
      <c r="EMQ33" s="37"/>
      <c r="EMR33" s="37"/>
      <c r="EMS33" s="37"/>
      <c r="EMT33" s="37"/>
      <c r="EMU33" s="37"/>
      <c r="EMV33" s="37"/>
      <c r="EMW33" s="37"/>
      <c r="EMX33" s="37"/>
      <c r="EMY33" s="37"/>
      <c r="EMZ33" s="37"/>
      <c r="ENA33" s="37"/>
      <c r="ENB33" s="37"/>
      <c r="ENC33" s="37"/>
      <c r="END33" s="37"/>
      <c r="ENE33" s="37"/>
      <c r="ENF33" s="37"/>
      <c r="ENG33" s="37"/>
      <c r="ENH33" s="37"/>
      <c r="ENI33" s="37"/>
      <c r="ENJ33" s="37"/>
      <c r="ENK33" s="37"/>
      <c r="ENL33" s="37"/>
      <c r="ENM33" s="37"/>
      <c r="ENN33" s="37"/>
      <c r="ENO33" s="37"/>
      <c r="ENP33" s="37"/>
      <c r="ENQ33" s="37"/>
      <c r="ENR33" s="37"/>
      <c r="ENS33" s="37"/>
      <c r="ENT33" s="37"/>
      <c r="ENU33" s="37"/>
      <c r="ENV33" s="37"/>
      <c r="ENW33" s="37"/>
      <c r="ENX33" s="37"/>
      <c r="ENY33" s="37"/>
      <c r="ENZ33" s="37"/>
      <c r="EOA33" s="37"/>
      <c r="EOB33" s="37"/>
      <c r="EOC33" s="37"/>
      <c r="EOD33" s="37"/>
      <c r="EOE33" s="37"/>
      <c r="EOF33" s="37"/>
      <c r="EOG33" s="37"/>
      <c r="EOH33" s="37"/>
      <c r="EOI33" s="37"/>
      <c r="EOJ33" s="37"/>
      <c r="EOK33" s="37"/>
      <c r="EOL33" s="37"/>
      <c r="EOM33" s="37"/>
      <c r="EON33" s="37"/>
      <c r="EOO33" s="37"/>
      <c r="EOP33" s="37"/>
      <c r="EOQ33" s="37"/>
      <c r="EOR33" s="37"/>
      <c r="EOS33" s="37"/>
      <c r="EOT33" s="37"/>
      <c r="EOU33" s="37"/>
      <c r="EOV33" s="37"/>
      <c r="EOW33" s="37"/>
      <c r="EOX33" s="37"/>
      <c r="EOY33" s="37"/>
      <c r="EOZ33" s="37"/>
      <c r="EPA33" s="37"/>
      <c r="EPB33" s="37"/>
      <c r="EPC33" s="37"/>
      <c r="EPD33" s="37"/>
      <c r="EPE33" s="37"/>
      <c r="EPF33" s="37"/>
      <c r="EPG33" s="37"/>
      <c r="EPH33" s="37"/>
      <c r="EPI33" s="37"/>
      <c r="EPJ33" s="37"/>
      <c r="EPK33" s="37"/>
      <c r="EPL33" s="37"/>
      <c r="EPM33" s="37"/>
      <c r="EPN33" s="37"/>
      <c r="EPO33" s="37"/>
      <c r="EPP33" s="37"/>
      <c r="EPQ33" s="37"/>
      <c r="EPR33" s="37"/>
      <c r="EPS33" s="37"/>
      <c r="EPT33" s="37"/>
      <c r="EPU33" s="37"/>
      <c r="EPV33" s="37"/>
      <c r="EPW33" s="37"/>
      <c r="EPX33" s="37"/>
      <c r="EPY33" s="37"/>
      <c r="EPZ33" s="37"/>
      <c r="EQA33" s="37"/>
      <c r="EQB33" s="37"/>
      <c r="EQC33" s="37"/>
      <c r="EQD33" s="37"/>
      <c r="EQE33" s="37"/>
      <c r="EQF33" s="37"/>
      <c r="EQG33" s="37"/>
      <c r="EQH33" s="37"/>
      <c r="EQI33" s="37"/>
      <c r="EQJ33" s="37"/>
      <c r="EQK33" s="37"/>
      <c r="EQL33" s="37"/>
      <c r="EQM33" s="37"/>
      <c r="EQN33" s="37"/>
      <c r="EQO33" s="37"/>
      <c r="EQP33" s="37"/>
      <c r="EQQ33" s="37"/>
      <c r="EQR33" s="37"/>
      <c r="EQS33" s="37"/>
      <c r="EQT33" s="37"/>
      <c r="EQU33" s="37"/>
      <c r="EQV33" s="37"/>
      <c r="EQW33" s="37"/>
      <c r="EQX33" s="37"/>
      <c r="EQY33" s="37"/>
      <c r="EQZ33" s="37"/>
      <c r="ERA33" s="37"/>
      <c r="ERB33" s="37"/>
      <c r="ERC33" s="37"/>
      <c r="ERD33" s="37"/>
      <c r="ERE33" s="37"/>
      <c r="ERF33" s="37"/>
      <c r="ERG33" s="37"/>
      <c r="ERH33" s="37"/>
      <c r="ERI33" s="37"/>
      <c r="ERJ33" s="37"/>
      <c r="ERK33" s="37"/>
      <c r="ERL33" s="37"/>
      <c r="ERM33" s="37"/>
      <c r="ERN33" s="37"/>
      <c r="ERO33" s="37"/>
      <c r="ERP33" s="37"/>
      <c r="ERQ33" s="37"/>
      <c r="ERR33" s="37"/>
      <c r="ERS33" s="37"/>
      <c r="ERT33" s="37"/>
      <c r="ERU33" s="37"/>
      <c r="ERV33" s="37"/>
      <c r="ERW33" s="37"/>
      <c r="ERX33" s="37"/>
      <c r="ERY33" s="37"/>
      <c r="ERZ33" s="37"/>
      <c r="ESA33" s="37"/>
      <c r="ESB33" s="37"/>
      <c r="ESC33" s="37"/>
      <c r="ESD33" s="37"/>
      <c r="ESE33" s="37"/>
      <c r="ESF33" s="37"/>
      <c r="ESG33" s="37"/>
      <c r="ESH33" s="37"/>
      <c r="ESI33" s="37"/>
      <c r="ESJ33" s="37"/>
      <c r="ESK33" s="37"/>
      <c r="ESL33" s="37"/>
      <c r="ESM33" s="37"/>
      <c r="ESN33" s="37"/>
      <c r="ESO33" s="37"/>
      <c r="ESP33" s="37"/>
      <c r="ESQ33" s="37"/>
      <c r="ESR33" s="37"/>
      <c r="ESS33" s="37"/>
      <c r="EST33" s="37"/>
      <c r="ESU33" s="37"/>
      <c r="ESV33" s="37"/>
      <c r="ESW33" s="37"/>
      <c r="ESX33" s="37"/>
      <c r="ESY33" s="37"/>
      <c r="ESZ33" s="37"/>
      <c r="ETA33" s="37"/>
      <c r="ETB33" s="37"/>
      <c r="ETC33" s="37"/>
      <c r="ETD33" s="37"/>
      <c r="ETE33" s="37"/>
      <c r="ETF33" s="37"/>
      <c r="ETG33" s="37"/>
      <c r="ETH33" s="37"/>
      <c r="ETI33" s="37"/>
      <c r="ETJ33" s="37"/>
      <c r="ETK33" s="37"/>
      <c r="ETL33" s="37"/>
      <c r="ETM33" s="37"/>
      <c r="ETN33" s="37"/>
      <c r="ETO33" s="37"/>
      <c r="ETP33" s="37"/>
      <c r="ETQ33" s="37"/>
      <c r="ETR33" s="37"/>
      <c r="ETS33" s="37"/>
      <c r="ETT33" s="37"/>
      <c r="ETU33" s="37"/>
      <c r="ETV33" s="37"/>
      <c r="ETW33" s="37"/>
      <c r="ETX33" s="37"/>
      <c r="ETY33" s="37"/>
      <c r="ETZ33" s="37"/>
      <c r="EUA33" s="37"/>
      <c r="EUB33" s="37"/>
      <c r="EUC33" s="37"/>
      <c r="EUD33" s="37"/>
      <c r="EUE33" s="37"/>
      <c r="EUF33" s="37"/>
      <c r="EUG33" s="37"/>
      <c r="EUH33" s="37"/>
      <c r="EUI33" s="37"/>
      <c r="EUJ33" s="37"/>
      <c r="EUK33" s="37"/>
      <c r="EUL33" s="37"/>
      <c r="EUM33" s="37"/>
      <c r="EUN33" s="37"/>
      <c r="EUO33" s="37"/>
      <c r="EUP33" s="37"/>
      <c r="EUQ33" s="37"/>
      <c r="EUR33" s="37"/>
      <c r="EUS33" s="37"/>
      <c r="EUT33" s="37"/>
      <c r="EUU33" s="37"/>
      <c r="EUV33" s="37"/>
      <c r="EUW33" s="37"/>
      <c r="EUX33" s="37"/>
      <c r="EUY33" s="37"/>
      <c r="EUZ33" s="37"/>
      <c r="EVA33" s="37"/>
      <c r="EVB33" s="37"/>
      <c r="EVC33" s="37"/>
      <c r="EVD33" s="37"/>
      <c r="EVE33" s="37"/>
      <c r="EVF33" s="37"/>
      <c r="EVG33" s="37"/>
      <c r="EVH33" s="37"/>
      <c r="EVI33" s="37"/>
      <c r="EVJ33" s="37"/>
      <c r="EVK33" s="37"/>
      <c r="EVL33" s="37"/>
      <c r="EVM33" s="37"/>
      <c r="EVN33" s="37"/>
      <c r="EVO33" s="37"/>
      <c r="EVP33" s="37"/>
      <c r="EVQ33" s="37"/>
      <c r="EVR33" s="37"/>
      <c r="EVS33" s="37"/>
      <c r="EVT33" s="37"/>
      <c r="EVU33" s="37"/>
      <c r="EVV33" s="37"/>
      <c r="EVW33" s="37"/>
      <c r="EVX33" s="37"/>
      <c r="EVY33" s="37"/>
      <c r="EVZ33" s="37"/>
      <c r="EWA33" s="37"/>
      <c r="EWB33" s="37"/>
      <c r="EWC33" s="37"/>
      <c r="EWD33" s="37"/>
      <c r="EWE33" s="37"/>
      <c r="EWF33" s="37"/>
      <c r="EWG33" s="37"/>
      <c r="EWH33" s="37"/>
      <c r="EWI33" s="37"/>
      <c r="EWJ33" s="37"/>
      <c r="EWK33" s="37"/>
      <c r="EWL33" s="37"/>
      <c r="EWM33" s="37"/>
      <c r="EWN33" s="37"/>
      <c r="EWO33" s="37"/>
      <c r="EWP33" s="37"/>
      <c r="EWQ33" s="37"/>
      <c r="EWR33" s="37"/>
      <c r="EWS33" s="37"/>
      <c r="EWT33" s="37"/>
      <c r="EWU33" s="37"/>
      <c r="EWV33" s="37"/>
      <c r="EWW33" s="37"/>
      <c r="EWX33" s="37"/>
      <c r="EWY33" s="37"/>
      <c r="EWZ33" s="37"/>
      <c r="EXA33" s="37"/>
      <c r="EXB33" s="37"/>
      <c r="EXC33" s="37"/>
      <c r="EXD33" s="37"/>
      <c r="EXE33" s="37"/>
      <c r="EXF33" s="37"/>
      <c r="EXG33" s="37"/>
      <c r="EXH33" s="37"/>
      <c r="EXI33" s="37"/>
      <c r="EXJ33" s="37"/>
      <c r="EXK33" s="37"/>
      <c r="EXL33" s="37"/>
      <c r="EXM33" s="37"/>
      <c r="EXN33" s="37"/>
      <c r="EXO33" s="37"/>
      <c r="EXP33" s="37"/>
      <c r="EXQ33" s="37"/>
      <c r="EXR33" s="37"/>
      <c r="EXS33" s="37"/>
      <c r="EXT33" s="37"/>
      <c r="EXU33" s="37"/>
      <c r="EXV33" s="37"/>
      <c r="EXW33" s="37"/>
      <c r="EXX33" s="37"/>
      <c r="EXY33" s="37"/>
      <c r="EXZ33" s="37"/>
      <c r="EYA33" s="37"/>
      <c r="EYB33" s="37"/>
      <c r="EYC33" s="37"/>
      <c r="EYD33" s="37"/>
      <c r="EYE33" s="37"/>
      <c r="EYF33" s="37"/>
      <c r="EYG33" s="37"/>
      <c r="EYH33" s="37"/>
      <c r="EYI33" s="37"/>
      <c r="EYJ33" s="37"/>
      <c r="EYK33" s="37"/>
      <c r="EYL33" s="37"/>
      <c r="EYM33" s="37"/>
      <c r="EYN33" s="37"/>
      <c r="EYO33" s="37"/>
      <c r="EYP33" s="37"/>
      <c r="EYQ33" s="37"/>
      <c r="EYR33" s="37"/>
      <c r="EYS33" s="37"/>
      <c r="EYT33" s="37"/>
      <c r="EYU33" s="37"/>
      <c r="EYV33" s="37"/>
      <c r="EYW33" s="37"/>
      <c r="EYX33" s="37"/>
      <c r="EYY33" s="37"/>
      <c r="EYZ33" s="37"/>
      <c r="EZA33" s="37"/>
      <c r="EZB33" s="37"/>
      <c r="EZC33" s="37"/>
      <c r="EZD33" s="37"/>
      <c r="EZE33" s="37"/>
      <c r="EZF33" s="37"/>
      <c r="EZG33" s="37"/>
      <c r="EZH33" s="37"/>
      <c r="EZI33" s="37"/>
      <c r="EZJ33" s="37"/>
      <c r="EZK33" s="37"/>
      <c r="EZL33" s="37"/>
      <c r="EZM33" s="37"/>
      <c r="EZN33" s="37"/>
      <c r="EZO33" s="37"/>
      <c r="EZP33" s="37"/>
      <c r="EZQ33" s="37"/>
      <c r="EZR33" s="37"/>
      <c r="EZS33" s="37"/>
      <c r="EZT33" s="37"/>
      <c r="EZU33" s="37"/>
      <c r="EZV33" s="37"/>
      <c r="EZW33" s="37"/>
      <c r="EZX33" s="37"/>
      <c r="EZY33" s="37"/>
      <c r="EZZ33" s="37"/>
      <c r="FAA33" s="37"/>
      <c r="FAB33" s="37"/>
      <c r="FAC33" s="37"/>
      <c r="FAD33" s="37"/>
      <c r="FAE33" s="37"/>
      <c r="FAF33" s="37"/>
      <c r="FAG33" s="37"/>
      <c r="FAH33" s="37"/>
      <c r="FAI33" s="37"/>
      <c r="FAJ33" s="37"/>
      <c r="FAK33" s="37"/>
      <c r="FAL33" s="37"/>
      <c r="FAM33" s="37"/>
      <c r="FAN33" s="37"/>
      <c r="FAO33" s="37"/>
      <c r="FAP33" s="37"/>
      <c r="FAQ33" s="37"/>
      <c r="FAR33" s="37"/>
      <c r="FAS33" s="37"/>
      <c r="FAT33" s="37"/>
      <c r="FAU33" s="37"/>
      <c r="FAV33" s="37"/>
      <c r="FAW33" s="37"/>
      <c r="FAX33" s="37"/>
      <c r="FAY33" s="37"/>
      <c r="FAZ33" s="37"/>
      <c r="FBA33" s="37"/>
      <c r="FBB33" s="37"/>
      <c r="FBC33" s="37"/>
      <c r="FBD33" s="37"/>
      <c r="FBE33" s="37"/>
      <c r="FBF33" s="37"/>
      <c r="FBG33" s="37"/>
      <c r="FBH33" s="37"/>
      <c r="FBI33" s="37"/>
      <c r="FBJ33" s="37"/>
      <c r="FBK33" s="37"/>
      <c r="FBL33" s="37"/>
      <c r="FBM33" s="37"/>
      <c r="FBN33" s="37"/>
      <c r="FBO33" s="37"/>
      <c r="FBP33" s="37"/>
      <c r="FBQ33" s="37"/>
      <c r="FBR33" s="37"/>
      <c r="FBS33" s="37"/>
      <c r="FBT33" s="37"/>
      <c r="FBU33" s="37"/>
      <c r="FBV33" s="37"/>
      <c r="FBW33" s="37"/>
      <c r="FBX33" s="37"/>
      <c r="FBY33" s="37"/>
      <c r="FBZ33" s="37"/>
      <c r="FCA33" s="37"/>
      <c r="FCB33" s="37"/>
      <c r="FCC33" s="37"/>
      <c r="FCD33" s="37"/>
      <c r="FCE33" s="37"/>
      <c r="FCF33" s="37"/>
      <c r="FCG33" s="37"/>
      <c r="FCH33" s="37"/>
      <c r="FCI33" s="37"/>
      <c r="FCJ33" s="37"/>
      <c r="FCK33" s="37"/>
      <c r="FCL33" s="37"/>
      <c r="FCM33" s="37"/>
      <c r="FCN33" s="37"/>
      <c r="FCO33" s="37"/>
      <c r="FCP33" s="37"/>
      <c r="FCQ33" s="37"/>
      <c r="FCR33" s="37"/>
      <c r="FCS33" s="37"/>
      <c r="FCT33" s="37"/>
      <c r="FCU33" s="37"/>
      <c r="FCV33" s="37"/>
      <c r="FCW33" s="37"/>
      <c r="FCX33" s="37"/>
      <c r="FCY33" s="37"/>
      <c r="FCZ33" s="37"/>
      <c r="FDA33" s="37"/>
      <c r="FDB33" s="37"/>
      <c r="FDC33" s="37"/>
      <c r="FDD33" s="37"/>
      <c r="FDE33" s="37"/>
      <c r="FDF33" s="37"/>
      <c r="FDG33" s="37"/>
      <c r="FDH33" s="37"/>
      <c r="FDI33" s="37"/>
      <c r="FDJ33" s="37"/>
      <c r="FDK33" s="37"/>
      <c r="FDL33" s="37"/>
      <c r="FDM33" s="37"/>
      <c r="FDN33" s="37"/>
      <c r="FDO33" s="37"/>
      <c r="FDP33" s="37"/>
      <c r="FDQ33" s="37"/>
      <c r="FDR33" s="37"/>
      <c r="FDS33" s="37"/>
      <c r="FDT33" s="37"/>
      <c r="FDU33" s="37"/>
      <c r="FDV33" s="37"/>
      <c r="FDW33" s="37"/>
      <c r="FDX33" s="37"/>
      <c r="FDY33" s="37"/>
      <c r="FDZ33" s="37"/>
      <c r="FEA33" s="37"/>
      <c r="FEB33" s="37"/>
      <c r="FEC33" s="37"/>
      <c r="FED33" s="37"/>
      <c r="FEE33" s="37"/>
      <c r="FEF33" s="37"/>
      <c r="FEG33" s="37"/>
      <c r="FEH33" s="37"/>
      <c r="FEI33" s="37"/>
      <c r="FEJ33" s="37"/>
      <c r="FEK33" s="37"/>
      <c r="FEL33" s="37"/>
      <c r="FEM33" s="37"/>
      <c r="FEN33" s="37"/>
      <c r="FEO33" s="37"/>
      <c r="FEP33" s="37"/>
      <c r="FEQ33" s="37"/>
      <c r="FER33" s="37"/>
      <c r="FES33" s="37"/>
      <c r="FET33" s="37"/>
      <c r="FEU33" s="37"/>
      <c r="FEV33" s="37"/>
      <c r="FEW33" s="37"/>
      <c r="FEX33" s="37"/>
      <c r="FEY33" s="37"/>
      <c r="FEZ33" s="37"/>
      <c r="FFA33" s="37"/>
      <c r="FFB33" s="37"/>
      <c r="FFC33" s="37"/>
      <c r="FFD33" s="37"/>
      <c r="FFE33" s="37"/>
      <c r="FFF33" s="37"/>
      <c r="FFG33" s="37"/>
      <c r="FFH33" s="37"/>
      <c r="FFI33" s="37"/>
      <c r="FFJ33" s="37"/>
      <c r="FFK33" s="37"/>
      <c r="FFL33" s="37"/>
      <c r="FFM33" s="37"/>
      <c r="FFN33" s="37"/>
      <c r="FFO33" s="37"/>
      <c r="FFP33" s="37"/>
      <c r="FFQ33" s="37"/>
      <c r="FFR33" s="37"/>
      <c r="FFS33" s="37"/>
      <c r="FFT33" s="37"/>
      <c r="FFU33" s="37"/>
      <c r="FFV33" s="37"/>
      <c r="FFW33" s="37"/>
      <c r="FFX33" s="37"/>
      <c r="FFY33" s="37"/>
      <c r="FFZ33" s="37"/>
      <c r="FGA33" s="37"/>
      <c r="FGB33" s="37"/>
      <c r="FGC33" s="37"/>
      <c r="FGD33" s="37"/>
      <c r="FGE33" s="37"/>
      <c r="FGF33" s="37"/>
      <c r="FGG33" s="37"/>
      <c r="FGH33" s="37"/>
      <c r="FGI33" s="37"/>
      <c r="FGJ33" s="37"/>
      <c r="FGK33" s="37"/>
      <c r="FGL33" s="37"/>
      <c r="FGM33" s="37"/>
      <c r="FGN33" s="37"/>
      <c r="FGO33" s="37"/>
      <c r="FGP33" s="37"/>
      <c r="FGQ33" s="37"/>
      <c r="FGR33" s="37"/>
      <c r="FGS33" s="37"/>
      <c r="FGT33" s="37"/>
      <c r="FGU33" s="37"/>
      <c r="FGV33" s="37"/>
      <c r="FGW33" s="37"/>
      <c r="FGX33" s="37"/>
      <c r="FGY33" s="37"/>
      <c r="FGZ33" s="37"/>
      <c r="FHA33" s="37"/>
      <c r="FHB33" s="37"/>
      <c r="FHC33" s="37"/>
      <c r="FHD33" s="37"/>
      <c r="FHE33" s="37"/>
      <c r="FHF33" s="37"/>
      <c r="FHG33" s="37"/>
      <c r="FHH33" s="37"/>
      <c r="FHI33" s="37"/>
      <c r="FHJ33" s="37"/>
      <c r="FHK33" s="37"/>
      <c r="FHL33" s="37"/>
      <c r="FHM33" s="37"/>
      <c r="FHN33" s="37"/>
      <c r="FHO33" s="37"/>
      <c r="FHP33" s="37"/>
      <c r="FHQ33" s="37"/>
      <c r="FHR33" s="37"/>
      <c r="FHS33" s="37"/>
      <c r="FHT33" s="37"/>
      <c r="FHU33" s="37"/>
      <c r="FHV33" s="37"/>
      <c r="FHW33" s="37"/>
      <c r="FHX33" s="37"/>
      <c r="FHY33" s="37"/>
      <c r="FHZ33" s="37"/>
      <c r="FIA33" s="37"/>
      <c r="FIB33" s="37"/>
      <c r="FIC33" s="37"/>
      <c r="FID33" s="37"/>
      <c r="FIE33" s="37"/>
      <c r="FIF33" s="37"/>
      <c r="FIG33" s="37"/>
      <c r="FIH33" s="37"/>
      <c r="FII33" s="37"/>
      <c r="FIJ33" s="37"/>
      <c r="FIK33" s="37"/>
      <c r="FIL33" s="37"/>
      <c r="FIM33" s="37"/>
      <c r="FIN33" s="37"/>
      <c r="FIO33" s="37"/>
      <c r="FIP33" s="37"/>
      <c r="FIQ33" s="37"/>
      <c r="FIR33" s="37"/>
      <c r="FIS33" s="37"/>
      <c r="FIT33" s="37"/>
      <c r="FIU33" s="37"/>
      <c r="FIV33" s="37"/>
      <c r="FIW33" s="37"/>
      <c r="FIX33" s="37"/>
      <c r="FIY33" s="37"/>
      <c r="FIZ33" s="37"/>
      <c r="FJA33" s="37"/>
      <c r="FJB33" s="37"/>
      <c r="FJC33" s="37"/>
      <c r="FJD33" s="37"/>
      <c r="FJE33" s="37"/>
      <c r="FJF33" s="37"/>
      <c r="FJG33" s="37"/>
      <c r="FJH33" s="37"/>
      <c r="FJI33" s="37"/>
      <c r="FJJ33" s="37"/>
      <c r="FJK33" s="37"/>
      <c r="FJL33" s="37"/>
      <c r="FJM33" s="37"/>
      <c r="FJN33" s="37"/>
      <c r="FJO33" s="37"/>
      <c r="FJP33" s="37"/>
      <c r="FJQ33" s="37"/>
      <c r="FJR33" s="37"/>
      <c r="FJS33" s="37"/>
      <c r="FJT33" s="37"/>
      <c r="FJU33" s="37"/>
      <c r="FJV33" s="37"/>
      <c r="FJW33" s="37"/>
      <c r="FJX33" s="37"/>
      <c r="FJY33" s="37"/>
      <c r="FJZ33" s="37"/>
      <c r="FKA33" s="37"/>
      <c r="FKB33" s="37"/>
      <c r="FKC33" s="37"/>
      <c r="FKD33" s="37"/>
      <c r="FKE33" s="37"/>
      <c r="FKF33" s="37"/>
      <c r="FKG33" s="37"/>
      <c r="FKH33" s="37"/>
      <c r="FKI33" s="37"/>
      <c r="FKJ33" s="37"/>
      <c r="FKK33" s="37"/>
      <c r="FKL33" s="37"/>
      <c r="FKM33" s="37"/>
      <c r="FKN33" s="37"/>
      <c r="FKO33" s="37"/>
      <c r="FKP33" s="37"/>
      <c r="FKQ33" s="37"/>
      <c r="FKR33" s="37"/>
      <c r="FKS33" s="37"/>
      <c r="FKT33" s="37"/>
      <c r="FKU33" s="37"/>
      <c r="FKV33" s="37"/>
      <c r="FKW33" s="37"/>
      <c r="FKX33" s="37"/>
      <c r="FKY33" s="37"/>
      <c r="FKZ33" s="37"/>
      <c r="FLA33" s="37"/>
      <c r="FLB33" s="37"/>
      <c r="FLC33" s="37"/>
      <c r="FLD33" s="37"/>
      <c r="FLE33" s="37"/>
      <c r="FLF33" s="37"/>
      <c r="FLG33" s="37"/>
      <c r="FLH33" s="37"/>
      <c r="FLI33" s="37"/>
      <c r="FLJ33" s="37"/>
      <c r="FLK33" s="37"/>
      <c r="FLL33" s="37"/>
      <c r="FLM33" s="37"/>
      <c r="FLN33" s="37"/>
      <c r="FLO33" s="37"/>
      <c r="FLP33" s="37"/>
      <c r="FLQ33" s="37"/>
      <c r="FLR33" s="37"/>
      <c r="FLS33" s="37"/>
      <c r="FLT33" s="37"/>
      <c r="FLU33" s="37"/>
      <c r="FLV33" s="37"/>
      <c r="FLW33" s="37"/>
      <c r="FLX33" s="37"/>
      <c r="FLY33" s="37"/>
      <c r="FLZ33" s="37"/>
      <c r="FMA33" s="37"/>
      <c r="FMB33" s="37"/>
      <c r="FMC33" s="37"/>
      <c r="FMD33" s="37"/>
      <c r="FME33" s="37"/>
      <c r="FMF33" s="37"/>
      <c r="FMG33" s="37"/>
      <c r="FMH33" s="37"/>
      <c r="FMI33" s="37"/>
      <c r="FMJ33" s="37"/>
      <c r="FMK33" s="37"/>
      <c r="FML33" s="37"/>
      <c r="FMM33" s="37"/>
      <c r="FMN33" s="37"/>
      <c r="FMO33" s="37"/>
      <c r="FMP33" s="37"/>
      <c r="FMQ33" s="37"/>
      <c r="FMR33" s="37"/>
      <c r="FMS33" s="37"/>
      <c r="FMT33" s="37"/>
      <c r="FMU33" s="37"/>
      <c r="FMV33" s="37"/>
      <c r="FMW33" s="37"/>
      <c r="FMX33" s="37"/>
      <c r="FMY33" s="37"/>
      <c r="FMZ33" s="37"/>
      <c r="FNA33" s="37"/>
      <c r="FNB33" s="37"/>
      <c r="FNC33" s="37"/>
      <c r="FND33" s="37"/>
      <c r="FNE33" s="37"/>
      <c r="FNF33" s="37"/>
      <c r="FNG33" s="37"/>
      <c r="FNH33" s="37"/>
      <c r="FNI33" s="37"/>
      <c r="FNJ33" s="37"/>
      <c r="FNK33" s="37"/>
      <c r="FNL33" s="37"/>
      <c r="FNM33" s="37"/>
      <c r="FNN33" s="37"/>
      <c r="FNO33" s="37"/>
      <c r="FNP33" s="37"/>
      <c r="FNQ33" s="37"/>
      <c r="FNR33" s="37"/>
      <c r="FNS33" s="37"/>
      <c r="FNT33" s="37"/>
      <c r="FNU33" s="37"/>
      <c r="FNV33" s="37"/>
      <c r="FNW33" s="37"/>
      <c r="FNX33" s="37"/>
      <c r="FNY33" s="37"/>
      <c r="FNZ33" s="37"/>
      <c r="FOA33" s="37"/>
      <c r="FOB33" s="37"/>
      <c r="FOC33" s="37"/>
      <c r="FOD33" s="37"/>
      <c r="FOE33" s="37"/>
      <c r="FOF33" s="37"/>
      <c r="FOG33" s="37"/>
      <c r="FOH33" s="37"/>
      <c r="FOI33" s="37"/>
      <c r="FOJ33" s="37"/>
      <c r="FOK33" s="37"/>
      <c r="FOL33" s="37"/>
      <c r="FOM33" s="37"/>
      <c r="FON33" s="37"/>
      <c r="FOO33" s="37"/>
      <c r="FOP33" s="37"/>
      <c r="FOQ33" s="37"/>
      <c r="FOR33" s="37"/>
      <c r="FOS33" s="37"/>
      <c r="FOT33" s="37"/>
      <c r="FOU33" s="37"/>
      <c r="FOV33" s="37"/>
      <c r="FOW33" s="37"/>
      <c r="FOX33" s="37"/>
      <c r="FOY33" s="37"/>
      <c r="FOZ33" s="37"/>
      <c r="FPA33" s="37"/>
      <c r="FPB33" s="37"/>
      <c r="FPC33" s="37"/>
      <c r="FPD33" s="37"/>
      <c r="FPE33" s="37"/>
      <c r="FPF33" s="37"/>
      <c r="FPG33" s="37"/>
      <c r="FPH33" s="37"/>
      <c r="FPI33" s="37"/>
      <c r="FPJ33" s="37"/>
      <c r="FPK33" s="37"/>
      <c r="FPL33" s="37"/>
      <c r="FPM33" s="37"/>
      <c r="FPN33" s="37"/>
      <c r="FPO33" s="37"/>
      <c r="FPP33" s="37"/>
      <c r="FPQ33" s="37"/>
      <c r="FPR33" s="37"/>
      <c r="FPS33" s="37"/>
      <c r="FPT33" s="37"/>
      <c r="FPU33" s="37"/>
      <c r="FPV33" s="37"/>
      <c r="FPW33" s="37"/>
      <c r="FPX33" s="37"/>
      <c r="FPY33" s="37"/>
      <c r="FPZ33" s="37"/>
      <c r="FQA33" s="37"/>
      <c r="FQB33" s="37"/>
      <c r="FQC33" s="37"/>
      <c r="FQD33" s="37"/>
      <c r="FQE33" s="37"/>
      <c r="FQF33" s="37"/>
      <c r="FQG33" s="37"/>
      <c r="FQH33" s="37"/>
      <c r="FQI33" s="37"/>
      <c r="FQJ33" s="37"/>
      <c r="FQK33" s="37"/>
      <c r="FQL33" s="37"/>
      <c r="FQM33" s="37"/>
      <c r="FQN33" s="37"/>
      <c r="FQO33" s="37"/>
      <c r="FQP33" s="37"/>
      <c r="FQQ33" s="37"/>
      <c r="FQR33" s="37"/>
      <c r="FQS33" s="37"/>
      <c r="FQT33" s="37"/>
      <c r="FQU33" s="37"/>
      <c r="FQV33" s="37"/>
      <c r="FQW33" s="37"/>
      <c r="FQX33" s="37"/>
      <c r="FQY33" s="37"/>
      <c r="FQZ33" s="37"/>
      <c r="FRA33" s="37"/>
      <c r="FRB33" s="37"/>
      <c r="FRC33" s="37"/>
      <c r="FRD33" s="37"/>
      <c r="FRE33" s="37"/>
      <c r="FRF33" s="37"/>
      <c r="FRG33" s="37"/>
      <c r="FRH33" s="37"/>
      <c r="FRI33" s="37"/>
      <c r="FRJ33" s="37"/>
      <c r="FRK33" s="37"/>
      <c r="FRL33" s="37"/>
      <c r="FRM33" s="37"/>
      <c r="FRN33" s="37"/>
      <c r="FRO33" s="37"/>
      <c r="FRP33" s="37"/>
      <c r="FRQ33" s="37"/>
      <c r="FRR33" s="37"/>
      <c r="FRS33" s="37"/>
      <c r="FRT33" s="37"/>
      <c r="FRU33" s="37"/>
      <c r="FRV33" s="37"/>
      <c r="FRW33" s="37"/>
      <c r="FRX33" s="37"/>
      <c r="FRY33" s="37"/>
      <c r="FRZ33" s="37"/>
      <c r="FSA33" s="37"/>
      <c r="FSB33" s="37"/>
      <c r="FSC33" s="37"/>
      <c r="FSD33" s="37"/>
      <c r="FSE33" s="37"/>
      <c r="FSF33" s="37"/>
      <c r="FSG33" s="37"/>
      <c r="FSH33" s="37"/>
      <c r="FSI33" s="37"/>
      <c r="FSJ33" s="37"/>
      <c r="FSK33" s="37"/>
      <c r="FSL33" s="37"/>
      <c r="FSM33" s="37"/>
      <c r="FSN33" s="37"/>
      <c r="FSO33" s="37"/>
      <c r="FSP33" s="37"/>
      <c r="FSQ33" s="37"/>
      <c r="FSR33" s="37"/>
      <c r="FSS33" s="37"/>
      <c r="FST33" s="37"/>
      <c r="FSU33" s="37"/>
      <c r="FSV33" s="37"/>
      <c r="FSW33" s="37"/>
      <c r="FSX33" s="37"/>
      <c r="FSY33" s="37"/>
      <c r="FSZ33" s="37"/>
      <c r="FTA33" s="37"/>
      <c r="FTB33" s="37"/>
      <c r="FTC33" s="37"/>
      <c r="FTD33" s="37"/>
      <c r="FTE33" s="37"/>
      <c r="FTF33" s="37"/>
      <c r="FTG33" s="37"/>
      <c r="FTH33" s="37"/>
      <c r="FTI33" s="37"/>
      <c r="FTJ33" s="37"/>
      <c r="FTK33" s="37"/>
      <c r="FTL33" s="37"/>
      <c r="FTM33" s="37"/>
      <c r="FTN33" s="37"/>
      <c r="FTO33" s="37"/>
      <c r="FTP33" s="37"/>
      <c r="FTQ33" s="37"/>
      <c r="FTR33" s="37"/>
      <c r="FTS33" s="37"/>
      <c r="FTT33" s="37"/>
      <c r="FTU33" s="37"/>
      <c r="FTV33" s="37"/>
      <c r="FTW33" s="37"/>
      <c r="FTX33" s="37"/>
      <c r="FTY33" s="37"/>
      <c r="FTZ33" s="37"/>
      <c r="FUA33" s="37"/>
      <c r="FUB33" s="37"/>
      <c r="FUC33" s="37"/>
      <c r="FUD33" s="37"/>
      <c r="FUE33" s="37"/>
      <c r="FUF33" s="37"/>
      <c r="FUG33" s="37"/>
      <c r="FUH33" s="37"/>
      <c r="FUI33" s="37"/>
      <c r="FUJ33" s="37"/>
      <c r="FUK33" s="37"/>
      <c r="FUL33" s="37"/>
      <c r="FUM33" s="37"/>
      <c r="FUN33" s="37"/>
      <c r="FUO33" s="37"/>
      <c r="FUP33" s="37"/>
      <c r="FUQ33" s="37"/>
      <c r="FUR33" s="37"/>
      <c r="FUS33" s="37"/>
      <c r="FUT33" s="37"/>
      <c r="FUU33" s="37"/>
      <c r="FUV33" s="37"/>
      <c r="FUW33" s="37"/>
      <c r="FUX33" s="37"/>
      <c r="FUY33" s="37"/>
      <c r="FUZ33" s="37"/>
      <c r="FVA33" s="37"/>
      <c r="FVB33" s="37"/>
      <c r="FVC33" s="37"/>
      <c r="FVD33" s="37"/>
      <c r="FVE33" s="37"/>
      <c r="FVF33" s="37"/>
      <c r="FVG33" s="37"/>
      <c r="FVH33" s="37"/>
      <c r="FVI33" s="37"/>
      <c r="FVJ33" s="37"/>
      <c r="FVK33" s="37"/>
      <c r="FVL33" s="37"/>
      <c r="FVM33" s="37"/>
      <c r="FVN33" s="37"/>
      <c r="FVO33" s="37"/>
      <c r="FVP33" s="37"/>
      <c r="FVQ33" s="37"/>
      <c r="FVR33" s="37"/>
      <c r="FVS33" s="37"/>
      <c r="FVT33" s="37"/>
      <c r="FVU33" s="37"/>
      <c r="FVV33" s="37"/>
      <c r="FVW33" s="37"/>
      <c r="FVX33" s="37"/>
      <c r="FVY33" s="37"/>
      <c r="FVZ33" s="37"/>
      <c r="FWA33" s="37"/>
      <c r="FWB33" s="37"/>
      <c r="FWC33" s="37"/>
      <c r="FWD33" s="37"/>
      <c r="FWE33" s="37"/>
      <c r="FWF33" s="37"/>
      <c r="FWG33" s="37"/>
      <c r="FWH33" s="37"/>
      <c r="FWI33" s="37"/>
      <c r="FWJ33" s="37"/>
      <c r="FWK33" s="37"/>
      <c r="FWL33" s="37"/>
      <c r="FWM33" s="37"/>
      <c r="FWN33" s="37"/>
      <c r="FWO33" s="37"/>
      <c r="FWP33" s="37"/>
      <c r="FWQ33" s="37"/>
      <c r="FWR33" s="37"/>
      <c r="FWS33" s="37"/>
      <c r="FWT33" s="37"/>
      <c r="FWU33" s="37"/>
      <c r="FWV33" s="37"/>
      <c r="FWW33" s="37"/>
      <c r="FWX33" s="37"/>
      <c r="FWY33" s="37"/>
      <c r="FWZ33" s="37"/>
      <c r="FXA33" s="37"/>
      <c r="FXB33" s="37"/>
      <c r="FXC33" s="37"/>
      <c r="FXD33" s="37"/>
      <c r="FXE33" s="37"/>
      <c r="FXF33" s="37"/>
      <c r="FXG33" s="37"/>
      <c r="FXH33" s="37"/>
      <c r="FXI33" s="37"/>
      <c r="FXJ33" s="37"/>
      <c r="FXK33" s="37"/>
      <c r="FXL33" s="37"/>
      <c r="FXM33" s="37"/>
      <c r="FXN33" s="37"/>
      <c r="FXO33" s="37"/>
      <c r="FXP33" s="37"/>
      <c r="FXQ33" s="37"/>
      <c r="FXR33" s="37"/>
      <c r="FXS33" s="37"/>
      <c r="FXT33" s="37"/>
      <c r="FXU33" s="37"/>
      <c r="FXV33" s="37"/>
      <c r="FXW33" s="37"/>
      <c r="FXX33" s="37"/>
      <c r="FXY33" s="37"/>
      <c r="FXZ33" s="37"/>
      <c r="FYA33" s="37"/>
      <c r="FYB33" s="37"/>
      <c r="FYC33" s="37"/>
      <c r="FYD33" s="37"/>
      <c r="FYE33" s="37"/>
      <c r="FYF33" s="37"/>
      <c r="FYG33" s="37"/>
      <c r="FYH33" s="37"/>
      <c r="FYI33" s="37"/>
      <c r="FYJ33" s="37"/>
      <c r="FYK33" s="37"/>
      <c r="FYL33" s="37"/>
      <c r="FYM33" s="37"/>
      <c r="FYN33" s="37"/>
      <c r="FYO33" s="37"/>
      <c r="FYP33" s="37"/>
      <c r="FYQ33" s="37"/>
      <c r="FYR33" s="37"/>
      <c r="FYS33" s="37"/>
      <c r="FYT33" s="37"/>
      <c r="FYU33" s="37"/>
      <c r="FYV33" s="37"/>
      <c r="FYW33" s="37"/>
      <c r="FYX33" s="37"/>
      <c r="FYY33" s="37"/>
      <c r="FYZ33" s="37"/>
      <c r="FZA33" s="37"/>
      <c r="FZB33" s="37"/>
      <c r="FZC33" s="37"/>
      <c r="FZD33" s="37"/>
      <c r="FZE33" s="37"/>
      <c r="FZF33" s="37"/>
      <c r="FZG33" s="37"/>
      <c r="FZH33" s="37"/>
      <c r="FZI33" s="37"/>
      <c r="FZJ33" s="37"/>
      <c r="FZK33" s="37"/>
      <c r="FZL33" s="37"/>
      <c r="FZM33" s="37"/>
      <c r="FZN33" s="37"/>
      <c r="FZO33" s="37"/>
      <c r="FZP33" s="37"/>
      <c r="FZQ33" s="37"/>
      <c r="FZR33" s="37"/>
      <c r="FZS33" s="37"/>
      <c r="FZT33" s="37"/>
      <c r="FZU33" s="37"/>
      <c r="FZV33" s="37"/>
      <c r="FZW33" s="37"/>
      <c r="FZX33" s="37"/>
      <c r="FZY33" s="37"/>
      <c r="FZZ33" s="37"/>
      <c r="GAA33" s="37"/>
      <c r="GAB33" s="37"/>
      <c r="GAC33" s="37"/>
      <c r="GAD33" s="37"/>
      <c r="GAE33" s="37"/>
      <c r="GAF33" s="37"/>
      <c r="GAG33" s="37"/>
      <c r="GAH33" s="37"/>
      <c r="GAI33" s="37"/>
      <c r="GAJ33" s="37"/>
      <c r="GAK33" s="37"/>
      <c r="GAL33" s="37"/>
      <c r="GAM33" s="37"/>
      <c r="GAN33" s="37"/>
      <c r="GAO33" s="37"/>
      <c r="GAP33" s="37"/>
      <c r="GAQ33" s="37"/>
      <c r="GAR33" s="37"/>
      <c r="GAS33" s="37"/>
      <c r="GAT33" s="37"/>
      <c r="GAU33" s="37"/>
      <c r="GAV33" s="37"/>
      <c r="GAW33" s="37"/>
      <c r="GAX33" s="37"/>
      <c r="GAY33" s="37"/>
      <c r="GAZ33" s="37"/>
      <c r="GBA33" s="37"/>
      <c r="GBB33" s="37"/>
      <c r="GBC33" s="37"/>
      <c r="GBD33" s="37"/>
      <c r="GBE33" s="37"/>
      <c r="GBF33" s="37"/>
      <c r="GBG33" s="37"/>
      <c r="GBH33" s="37"/>
      <c r="GBI33" s="37"/>
      <c r="GBJ33" s="37"/>
      <c r="GBK33" s="37"/>
      <c r="GBL33" s="37"/>
      <c r="GBM33" s="37"/>
      <c r="GBN33" s="37"/>
      <c r="GBO33" s="37"/>
      <c r="GBP33" s="37"/>
      <c r="GBQ33" s="37"/>
      <c r="GBR33" s="37"/>
      <c r="GBS33" s="37"/>
      <c r="GBT33" s="37"/>
      <c r="GBU33" s="37"/>
      <c r="GBV33" s="37"/>
      <c r="GBW33" s="37"/>
      <c r="GBX33" s="37"/>
      <c r="GBY33" s="37"/>
      <c r="GBZ33" s="37"/>
      <c r="GCA33" s="37"/>
      <c r="GCB33" s="37"/>
      <c r="GCC33" s="37"/>
      <c r="GCD33" s="37"/>
      <c r="GCE33" s="37"/>
      <c r="GCF33" s="37"/>
      <c r="GCG33" s="37"/>
      <c r="GCH33" s="37"/>
      <c r="GCI33" s="37"/>
      <c r="GCJ33" s="37"/>
      <c r="GCK33" s="37"/>
      <c r="GCL33" s="37"/>
      <c r="GCM33" s="37"/>
      <c r="GCN33" s="37"/>
      <c r="GCO33" s="37"/>
      <c r="GCP33" s="37"/>
      <c r="GCQ33" s="37"/>
      <c r="GCR33" s="37"/>
      <c r="GCS33" s="37"/>
      <c r="GCT33" s="37"/>
      <c r="GCU33" s="37"/>
      <c r="GCV33" s="37"/>
      <c r="GCW33" s="37"/>
      <c r="GCX33" s="37"/>
      <c r="GCY33" s="37"/>
      <c r="GCZ33" s="37"/>
      <c r="GDA33" s="37"/>
      <c r="GDB33" s="37"/>
      <c r="GDC33" s="37"/>
      <c r="GDD33" s="37"/>
      <c r="GDE33" s="37"/>
      <c r="GDF33" s="37"/>
      <c r="GDG33" s="37"/>
      <c r="GDH33" s="37"/>
      <c r="GDI33" s="37"/>
      <c r="GDJ33" s="37"/>
      <c r="GDK33" s="37"/>
      <c r="GDL33" s="37"/>
      <c r="GDM33" s="37"/>
      <c r="GDN33" s="37"/>
      <c r="GDO33" s="37"/>
      <c r="GDP33" s="37"/>
      <c r="GDQ33" s="37"/>
      <c r="GDR33" s="37"/>
      <c r="GDS33" s="37"/>
      <c r="GDT33" s="37"/>
      <c r="GDU33" s="37"/>
      <c r="GDV33" s="37"/>
      <c r="GDW33" s="37"/>
      <c r="GDX33" s="37"/>
      <c r="GDY33" s="37"/>
      <c r="GDZ33" s="37"/>
      <c r="GEA33" s="37"/>
      <c r="GEB33" s="37"/>
      <c r="GEC33" s="37"/>
      <c r="GED33" s="37"/>
      <c r="GEE33" s="37"/>
      <c r="GEF33" s="37"/>
      <c r="GEG33" s="37"/>
      <c r="GEH33" s="37"/>
      <c r="GEI33" s="37"/>
      <c r="GEJ33" s="37"/>
      <c r="GEK33" s="37"/>
      <c r="GEL33" s="37"/>
      <c r="GEM33" s="37"/>
      <c r="GEN33" s="37"/>
      <c r="GEO33" s="37"/>
      <c r="GEP33" s="37"/>
      <c r="GEQ33" s="37"/>
      <c r="GER33" s="37"/>
      <c r="GES33" s="37"/>
      <c r="GET33" s="37"/>
      <c r="GEU33" s="37"/>
      <c r="GEV33" s="37"/>
      <c r="GEW33" s="37"/>
      <c r="GEX33" s="37"/>
      <c r="GEY33" s="37"/>
      <c r="GEZ33" s="37"/>
      <c r="GFA33" s="37"/>
      <c r="GFB33" s="37"/>
      <c r="GFC33" s="37"/>
      <c r="GFD33" s="37"/>
      <c r="GFE33" s="37"/>
      <c r="GFF33" s="37"/>
      <c r="GFG33" s="37"/>
      <c r="GFH33" s="37"/>
      <c r="GFI33" s="37"/>
      <c r="GFJ33" s="37"/>
      <c r="GFK33" s="37"/>
      <c r="GFL33" s="37"/>
      <c r="GFM33" s="37"/>
      <c r="GFN33" s="37"/>
      <c r="GFO33" s="37"/>
      <c r="GFP33" s="37"/>
      <c r="GFQ33" s="37"/>
      <c r="GFR33" s="37"/>
      <c r="GFS33" s="37"/>
      <c r="GFT33" s="37"/>
      <c r="GFU33" s="37"/>
      <c r="GFV33" s="37"/>
      <c r="GFW33" s="37"/>
      <c r="GFX33" s="37"/>
      <c r="GFY33" s="37"/>
      <c r="GFZ33" s="37"/>
      <c r="GGA33" s="37"/>
      <c r="GGB33" s="37"/>
      <c r="GGC33" s="37"/>
      <c r="GGD33" s="37"/>
      <c r="GGE33" s="37"/>
      <c r="GGF33" s="37"/>
      <c r="GGG33" s="37"/>
      <c r="GGH33" s="37"/>
      <c r="GGI33" s="37"/>
      <c r="GGJ33" s="37"/>
      <c r="GGK33" s="37"/>
      <c r="GGL33" s="37"/>
      <c r="GGM33" s="37"/>
      <c r="GGN33" s="37"/>
      <c r="GGO33" s="37"/>
      <c r="GGP33" s="37"/>
      <c r="GGQ33" s="37"/>
      <c r="GGR33" s="37"/>
      <c r="GGS33" s="37"/>
      <c r="GGT33" s="37"/>
      <c r="GGU33" s="37"/>
      <c r="GGV33" s="37"/>
      <c r="GGW33" s="37"/>
      <c r="GGX33" s="37"/>
      <c r="GGY33" s="37"/>
      <c r="GGZ33" s="37"/>
      <c r="GHA33" s="37"/>
      <c r="GHB33" s="37"/>
      <c r="GHC33" s="37"/>
      <c r="GHD33" s="37"/>
      <c r="GHE33" s="37"/>
      <c r="GHF33" s="37"/>
      <c r="GHG33" s="37"/>
      <c r="GHH33" s="37"/>
      <c r="GHI33" s="37"/>
      <c r="GHJ33" s="37"/>
      <c r="GHK33" s="37"/>
      <c r="GHL33" s="37"/>
      <c r="GHM33" s="37"/>
      <c r="GHN33" s="37"/>
      <c r="GHO33" s="37"/>
      <c r="GHP33" s="37"/>
      <c r="GHQ33" s="37"/>
      <c r="GHR33" s="37"/>
      <c r="GHS33" s="37"/>
      <c r="GHT33" s="37"/>
      <c r="GHU33" s="37"/>
      <c r="GHV33" s="37"/>
      <c r="GHW33" s="37"/>
      <c r="GHX33" s="37"/>
      <c r="GHY33" s="37"/>
      <c r="GHZ33" s="37"/>
      <c r="GIA33" s="37"/>
      <c r="GIB33" s="37"/>
      <c r="GIC33" s="37"/>
      <c r="GID33" s="37"/>
      <c r="GIE33" s="37"/>
      <c r="GIF33" s="37"/>
      <c r="GIG33" s="37"/>
      <c r="GIH33" s="37"/>
      <c r="GII33" s="37"/>
      <c r="GIJ33" s="37"/>
      <c r="GIK33" s="37"/>
      <c r="GIL33" s="37"/>
      <c r="GIM33" s="37"/>
      <c r="GIN33" s="37"/>
      <c r="GIO33" s="37"/>
      <c r="GIP33" s="37"/>
      <c r="GIQ33" s="37"/>
      <c r="GIR33" s="37"/>
      <c r="GIS33" s="37"/>
      <c r="GIT33" s="37"/>
      <c r="GIU33" s="37"/>
      <c r="GIV33" s="37"/>
      <c r="GIW33" s="37"/>
      <c r="GIX33" s="37"/>
      <c r="GIY33" s="37"/>
      <c r="GIZ33" s="37"/>
      <c r="GJA33" s="37"/>
      <c r="GJB33" s="37"/>
      <c r="GJC33" s="37"/>
      <c r="GJD33" s="37"/>
      <c r="GJE33" s="37"/>
      <c r="GJF33" s="37"/>
      <c r="GJG33" s="37"/>
      <c r="GJH33" s="37"/>
      <c r="GJI33" s="37"/>
      <c r="GJJ33" s="37"/>
      <c r="GJK33" s="37"/>
      <c r="GJL33" s="37"/>
      <c r="GJM33" s="37"/>
      <c r="GJN33" s="37"/>
      <c r="GJO33" s="37"/>
      <c r="GJP33" s="37"/>
      <c r="GJQ33" s="37"/>
      <c r="GJR33" s="37"/>
      <c r="GJS33" s="37"/>
      <c r="GJT33" s="37"/>
      <c r="GJU33" s="37"/>
      <c r="GJV33" s="37"/>
      <c r="GJW33" s="37"/>
      <c r="GJX33" s="37"/>
      <c r="GJY33" s="37"/>
      <c r="GJZ33" s="37"/>
      <c r="GKA33" s="37"/>
      <c r="GKB33" s="37"/>
      <c r="GKC33" s="37"/>
      <c r="GKD33" s="37"/>
      <c r="GKE33" s="37"/>
      <c r="GKF33" s="37"/>
      <c r="GKG33" s="37"/>
      <c r="GKH33" s="37"/>
      <c r="GKI33" s="37"/>
      <c r="GKJ33" s="37"/>
      <c r="GKK33" s="37"/>
      <c r="GKL33" s="37"/>
      <c r="GKM33" s="37"/>
      <c r="GKN33" s="37"/>
      <c r="GKO33" s="37"/>
      <c r="GKP33" s="37"/>
      <c r="GKQ33" s="37"/>
      <c r="GKR33" s="37"/>
      <c r="GKS33" s="37"/>
      <c r="GKT33" s="37"/>
      <c r="GKU33" s="37"/>
      <c r="GKV33" s="37"/>
      <c r="GKW33" s="37"/>
      <c r="GKX33" s="37"/>
      <c r="GKY33" s="37"/>
      <c r="GKZ33" s="37"/>
      <c r="GLA33" s="37"/>
      <c r="GLB33" s="37"/>
      <c r="GLC33" s="37"/>
      <c r="GLD33" s="37"/>
      <c r="GLE33" s="37"/>
      <c r="GLF33" s="37"/>
      <c r="GLG33" s="37"/>
      <c r="GLH33" s="37"/>
      <c r="GLI33" s="37"/>
      <c r="GLJ33" s="37"/>
      <c r="GLK33" s="37"/>
      <c r="GLL33" s="37"/>
      <c r="GLM33" s="37"/>
      <c r="GLN33" s="37"/>
      <c r="GLO33" s="37"/>
      <c r="GLP33" s="37"/>
      <c r="GLQ33" s="37"/>
      <c r="GLR33" s="37"/>
      <c r="GLS33" s="37"/>
      <c r="GLT33" s="37"/>
      <c r="GLU33" s="37"/>
      <c r="GLV33" s="37"/>
      <c r="GLW33" s="37"/>
      <c r="GLX33" s="37"/>
      <c r="GLY33" s="37"/>
      <c r="GLZ33" s="37"/>
      <c r="GMA33" s="37"/>
      <c r="GMB33" s="37"/>
      <c r="GMC33" s="37"/>
      <c r="GMD33" s="37"/>
      <c r="GME33" s="37"/>
      <c r="GMF33" s="37"/>
      <c r="GMG33" s="37"/>
      <c r="GMH33" s="37"/>
      <c r="GMI33" s="37"/>
      <c r="GMJ33" s="37"/>
      <c r="GMK33" s="37"/>
      <c r="GML33" s="37"/>
      <c r="GMM33" s="37"/>
      <c r="GMN33" s="37"/>
      <c r="GMO33" s="37"/>
      <c r="GMP33" s="37"/>
      <c r="GMQ33" s="37"/>
      <c r="GMR33" s="37"/>
      <c r="GMS33" s="37"/>
      <c r="GMT33" s="37"/>
      <c r="GMU33" s="37"/>
      <c r="GMV33" s="37"/>
      <c r="GMW33" s="37"/>
      <c r="GMX33" s="37"/>
      <c r="GMY33" s="37"/>
      <c r="GMZ33" s="37"/>
      <c r="GNA33" s="37"/>
      <c r="GNB33" s="37"/>
      <c r="GNC33" s="37"/>
      <c r="GND33" s="37"/>
      <c r="GNE33" s="37"/>
      <c r="GNF33" s="37"/>
      <c r="GNG33" s="37"/>
      <c r="GNH33" s="37"/>
      <c r="GNI33" s="37"/>
      <c r="GNJ33" s="37"/>
      <c r="GNK33" s="37"/>
      <c r="GNL33" s="37"/>
      <c r="GNM33" s="37"/>
      <c r="GNN33" s="37"/>
      <c r="GNO33" s="37"/>
      <c r="GNP33" s="37"/>
      <c r="GNQ33" s="37"/>
      <c r="GNR33" s="37"/>
      <c r="GNS33" s="37"/>
      <c r="GNT33" s="37"/>
      <c r="GNU33" s="37"/>
      <c r="GNV33" s="37"/>
      <c r="GNW33" s="37"/>
      <c r="GNX33" s="37"/>
      <c r="GNY33" s="37"/>
      <c r="GNZ33" s="37"/>
      <c r="GOA33" s="37"/>
      <c r="GOB33" s="37"/>
      <c r="GOC33" s="37"/>
      <c r="GOD33" s="37"/>
      <c r="GOE33" s="37"/>
      <c r="GOF33" s="37"/>
      <c r="GOG33" s="37"/>
      <c r="GOH33" s="37"/>
      <c r="GOI33" s="37"/>
      <c r="GOJ33" s="37"/>
      <c r="GOK33" s="37"/>
      <c r="GOL33" s="37"/>
      <c r="GOM33" s="37"/>
      <c r="GON33" s="37"/>
      <c r="GOO33" s="37"/>
      <c r="GOP33" s="37"/>
      <c r="GOQ33" s="37"/>
      <c r="GOR33" s="37"/>
      <c r="GOS33" s="37"/>
      <c r="GOT33" s="37"/>
      <c r="GOU33" s="37"/>
      <c r="GOV33" s="37"/>
      <c r="GOW33" s="37"/>
      <c r="GOX33" s="37"/>
      <c r="GOY33" s="37"/>
      <c r="GOZ33" s="37"/>
      <c r="GPA33" s="37"/>
      <c r="GPB33" s="37"/>
      <c r="GPC33" s="37"/>
      <c r="GPD33" s="37"/>
      <c r="GPE33" s="37"/>
      <c r="GPF33" s="37"/>
      <c r="GPG33" s="37"/>
      <c r="GPH33" s="37"/>
      <c r="GPI33" s="37"/>
      <c r="GPJ33" s="37"/>
      <c r="GPK33" s="37"/>
      <c r="GPL33" s="37"/>
      <c r="GPM33" s="37"/>
      <c r="GPN33" s="37"/>
      <c r="GPO33" s="37"/>
      <c r="GPP33" s="37"/>
      <c r="GPQ33" s="37"/>
      <c r="GPR33" s="37"/>
      <c r="GPS33" s="37"/>
      <c r="GPT33" s="37"/>
      <c r="GPU33" s="37"/>
      <c r="GPV33" s="37"/>
      <c r="GPW33" s="37"/>
      <c r="GPX33" s="37"/>
      <c r="GPY33" s="37"/>
      <c r="GPZ33" s="37"/>
      <c r="GQA33" s="37"/>
      <c r="GQB33" s="37"/>
      <c r="GQC33" s="37"/>
      <c r="GQD33" s="37"/>
      <c r="GQE33" s="37"/>
      <c r="GQF33" s="37"/>
      <c r="GQG33" s="37"/>
      <c r="GQH33" s="37"/>
      <c r="GQI33" s="37"/>
      <c r="GQJ33" s="37"/>
      <c r="GQK33" s="37"/>
      <c r="GQL33" s="37"/>
      <c r="GQM33" s="37"/>
      <c r="GQN33" s="37"/>
      <c r="GQO33" s="37"/>
      <c r="GQP33" s="37"/>
      <c r="GQQ33" s="37"/>
      <c r="GQR33" s="37"/>
      <c r="GQS33" s="37"/>
      <c r="GQT33" s="37"/>
      <c r="GQU33" s="37"/>
      <c r="GQV33" s="37"/>
      <c r="GQW33" s="37"/>
      <c r="GQX33" s="37"/>
      <c r="GQY33" s="37"/>
      <c r="GQZ33" s="37"/>
      <c r="GRA33" s="37"/>
      <c r="GRB33" s="37"/>
      <c r="GRC33" s="37"/>
      <c r="GRD33" s="37"/>
      <c r="GRE33" s="37"/>
      <c r="GRF33" s="37"/>
      <c r="GRG33" s="37"/>
      <c r="GRH33" s="37"/>
      <c r="GRI33" s="37"/>
      <c r="GRJ33" s="37"/>
      <c r="GRK33" s="37"/>
      <c r="GRL33" s="37"/>
      <c r="GRM33" s="37"/>
      <c r="GRN33" s="37"/>
      <c r="GRO33" s="37"/>
      <c r="GRP33" s="37"/>
      <c r="GRQ33" s="37"/>
      <c r="GRR33" s="37"/>
      <c r="GRS33" s="37"/>
      <c r="GRT33" s="37"/>
      <c r="GRU33" s="37"/>
      <c r="GRV33" s="37"/>
      <c r="GRW33" s="37"/>
      <c r="GRX33" s="37"/>
      <c r="GRY33" s="37"/>
      <c r="GRZ33" s="37"/>
      <c r="GSA33" s="37"/>
      <c r="GSB33" s="37"/>
      <c r="GSC33" s="37"/>
      <c r="GSD33" s="37"/>
      <c r="GSE33" s="37"/>
      <c r="GSF33" s="37"/>
      <c r="GSG33" s="37"/>
      <c r="GSH33" s="37"/>
      <c r="GSI33" s="37"/>
      <c r="GSJ33" s="37"/>
      <c r="GSK33" s="37"/>
      <c r="GSL33" s="37"/>
      <c r="GSM33" s="37"/>
      <c r="GSN33" s="37"/>
      <c r="GSO33" s="37"/>
      <c r="GSP33" s="37"/>
      <c r="GSQ33" s="37"/>
      <c r="GSR33" s="37"/>
      <c r="GSS33" s="37"/>
      <c r="GST33" s="37"/>
      <c r="GSU33" s="37"/>
      <c r="GSV33" s="37"/>
      <c r="GSW33" s="37"/>
      <c r="GSX33" s="37"/>
      <c r="GSY33" s="37"/>
      <c r="GSZ33" s="37"/>
      <c r="GTA33" s="37"/>
      <c r="GTB33" s="37"/>
      <c r="GTC33" s="37"/>
      <c r="GTD33" s="37"/>
      <c r="GTE33" s="37"/>
      <c r="GTF33" s="37"/>
      <c r="GTG33" s="37"/>
      <c r="GTH33" s="37"/>
      <c r="GTI33" s="37"/>
      <c r="GTJ33" s="37"/>
      <c r="GTK33" s="37"/>
      <c r="GTL33" s="37"/>
      <c r="GTM33" s="37"/>
      <c r="GTN33" s="37"/>
      <c r="GTO33" s="37"/>
      <c r="GTP33" s="37"/>
      <c r="GTQ33" s="37"/>
      <c r="GTR33" s="37"/>
      <c r="GTS33" s="37"/>
      <c r="GTT33" s="37"/>
      <c r="GTU33" s="37"/>
      <c r="GTV33" s="37"/>
      <c r="GTW33" s="37"/>
      <c r="GTX33" s="37"/>
      <c r="GTY33" s="37"/>
      <c r="GTZ33" s="37"/>
      <c r="GUA33" s="37"/>
      <c r="GUB33" s="37"/>
      <c r="GUC33" s="37"/>
      <c r="GUD33" s="37"/>
      <c r="GUE33" s="37"/>
      <c r="GUF33" s="37"/>
      <c r="GUG33" s="37"/>
      <c r="GUH33" s="37"/>
      <c r="GUI33" s="37"/>
      <c r="GUJ33" s="37"/>
      <c r="GUK33" s="37"/>
      <c r="GUL33" s="37"/>
      <c r="GUM33" s="37"/>
      <c r="GUN33" s="37"/>
      <c r="GUO33" s="37"/>
      <c r="GUP33" s="37"/>
      <c r="GUQ33" s="37"/>
      <c r="GUR33" s="37"/>
      <c r="GUS33" s="37"/>
      <c r="GUT33" s="37"/>
      <c r="GUU33" s="37"/>
      <c r="GUV33" s="37"/>
      <c r="GUW33" s="37"/>
      <c r="GUX33" s="37"/>
      <c r="GUY33" s="37"/>
      <c r="GUZ33" s="37"/>
      <c r="GVA33" s="37"/>
      <c r="GVB33" s="37"/>
      <c r="GVC33" s="37"/>
      <c r="GVD33" s="37"/>
      <c r="GVE33" s="37"/>
      <c r="GVF33" s="37"/>
      <c r="GVG33" s="37"/>
      <c r="GVH33" s="37"/>
      <c r="GVI33" s="37"/>
      <c r="GVJ33" s="37"/>
      <c r="GVK33" s="37"/>
      <c r="GVL33" s="37"/>
      <c r="GVM33" s="37"/>
      <c r="GVN33" s="37"/>
      <c r="GVO33" s="37"/>
      <c r="GVP33" s="37"/>
      <c r="GVQ33" s="37"/>
      <c r="GVR33" s="37"/>
      <c r="GVS33" s="37"/>
      <c r="GVT33" s="37"/>
      <c r="GVU33" s="37"/>
      <c r="GVV33" s="37"/>
      <c r="GVW33" s="37"/>
      <c r="GVX33" s="37"/>
      <c r="GVY33" s="37"/>
      <c r="GVZ33" s="37"/>
      <c r="GWA33" s="37"/>
      <c r="GWB33" s="37"/>
      <c r="GWC33" s="37"/>
      <c r="GWD33" s="37"/>
      <c r="GWE33" s="37"/>
      <c r="GWF33" s="37"/>
      <c r="GWG33" s="37"/>
      <c r="GWH33" s="37"/>
      <c r="GWI33" s="37"/>
      <c r="GWJ33" s="37"/>
      <c r="GWK33" s="37"/>
      <c r="GWL33" s="37"/>
      <c r="GWM33" s="37"/>
      <c r="GWN33" s="37"/>
      <c r="GWO33" s="37"/>
      <c r="GWP33" s="37"/>
      <c r="GWQ33" s="37"/>
      <c r="GWR33" s="37"/>
      <c r="GWS33" s="37"/>
      <c r="GWT33" s="37"/>
      <c r="GWU33" s="37"/>
      <c r="GWV33" s="37"/>
      <c r="GWW33" s="37"/>
      <c r="GWX33" s="37"/>
      <c r="GWY33" s="37"/>
      <c r="GWZ33" s="37"/>
      <c r="GXA33" s="37"/>
      <c r="GXB33" s="37"/>
      <c r="GXC33" s="37"/>
      <c r="GXD33" s="37"/>
      <c r="GXE33" s="37"/>
      <c r="GXF33" s="37"/>
      <c r="GXG33" s="37"/>
      <c r="GXH33" s="37"/>
      <c r="GXI33" s="37"/>
      <c r="GXJ33" s="37"/>
      <c r="GXK33" s="37"/>
      <c r="GXL33" s="37"/>
      <c r="GXM33" s="37"/>
      <c r="GXN33" s="37"/>
      <c r="GXO33" s="37"/>
      <c r="GXP33" s="37"/>
      <c r="GXQ33" s="37"/>
      <c r="GXR33" s="37"/>
      <c r="GXS33" s="37"/>
      <c r="GXT33" s="37"/>
      <c r="GXU33" s="37"/>
      <c r="GXV33" s="37"/>
      <c r="GXW33" s="37"/>
      <c r="GXX33" s="37"/>
      <c r="GXY33" s="37"/>
      <c r="GXZ33" s="37"/>
      <c r="GYA33" s="37"/>
      <c r="GYB33" s="37"/>
      <c r="GYC33" s="37"/>
      <c r="GYD33" s="37"/>
      <c r="GYE33" s="37"/>
      <c r="GYF33" s="37"/>
      <c r="GYG33" s="37"/>
      <c r="GYH33" s="37"/>
      <c r="GYI33" s="37"/>
      <c r="GYJ33" s="37"/>
      <c r="GYK33" s="37"/>
      <c r="GYL33" s="37"/>
      <c r="GYM33" s="37"/>
      <c r="GYN33" s="37"/>
      <c r="GYO33" s="37"/>
      <c r="GYP33" s="37"/>
      <c r="GYQ33" s="37"/>
      <c r="GYR33" s="37"/>
      <c r="GYS33" s="37"/>
      <c r="GYT33" s="37"/>
      <c r="GYU33" s="37"/>
      <c r="GYV33" s="37"/>
      <c r="GYW33" s="37"/>
      <c r="GYX33" s="37"/>
      <c r="GYY33" s="37"/>
      <c r="GYZ33" s="37"/>
      <c r="GZA33" s="37"/>
      <c r="GZB33" s="37"/>
      <c r="GZC33" s="37"/>
      <c r="GZD33" s="37"/>
      <c r="GZE33" s="37"/>
      <c r="GZF33" s="37"/>
      <c r="GZG33" s="37"/>
      <c r="GZH33" s="37"/>
      <c r="GZI33" s="37"/>
      <c r="GZJ33" s="37"/>
      <c r="GZK33" s="37"/>
      <c r="GZL33" s="37"/>
      <c r="GZM33" s="37"/>
      <c r="GZN33" s="37"/>
      <c r="GZO33" s="37"/>
      <c r="GZP33" s="37"/>
      <c r="GZQ33" s="37"/>
      <c r="GZR33" s="37"/>
      <c r="GZS33" s="37"/>
      <c r="GZT33" s="37"/>
      <c r="GZU33" s="37"/>
      <c r="GZV33" s="37"/>
      <c r="GZW33" s="37"/>
      <c r="GZX33" s="37"/>
      <c r="GZY33" s="37"/>
      <c r="GZZ33" s="37"/>
      <c r="HAA33" s="37"/>
      <c r="HAB33" s="37"/>
      <c r="HAC33" s="37"/>
      <c r="HAD33" s="37"/>
      <c r="HAE33" s="37"/>
      <c r="HAF33" s="37"/>
      <c r="HAG33" s="37"/>
      <c r="HAH33" s="37"/>
      <c r="HAI33" s="37"/>
      <c r="HAJ33" s="37"/>
      <c r="HAK33" s="37"/>
      <c r="HAL33" s="37"/>
      <c r="HAM33" s="37"/>
      <c r="HAN33" s="37"/>
      <c r="HAO33" s="37"/>
      <c r="HAP33" s="37"/>
      <c r="HAQ33" s="37"/>
      <c r="HAR33" s="37"/>
      <c r="HAS33" s="37"/>
      <c r="HAT33" s="37"/>
      <c r="HAU33" s="37"/>
      <c r="HAV33" s="37"/>
      <c r="HAW33" s="37"/>
      <c r="HAX33" s="37"/>
      <c r="HAY33" s="37"/>
      <c r="HAZ33" s="37"/>
      <c r="HBA33" s="37"/>
      <c r="HBB33" s="37"/>
      <c r="HBC33" s="37"/>
      <c r="HBD33" s="37"/>
      <c r="HBE33" s="37"/>
      <c r="HBF33" s="37"/>
      <c r="HBG33" s="37"/>
      <c r="HBH33" s="37"/>
      <c r="HBI33" s="37"/>
      <c r="HBJ33" s="37"/>
      <c r="HBK33" s="37"/>
      <c r="HBL33" s="37"/>
      <c r="HBM33" s="37"/>
      <c r="HBN33" s="37"/>
      <c r="HBO33" s="37"/>
      <c r="HBP33" s="37"/>
      <c r="HBQ33" s="37"/>
      <c r="HBR33" s="37"/>
      <c r="HBS33" s="37"/>
      <c r="HBT33" s="37"/>
      <c r="HBU33" s="37"/>
      <c r="HBV33" s="37"/>
      <c r="HBW33" s="37"/>
      <c r="HBX33" s="37"/>
      <c r="HBY33" s="37"/>
      <c r="HBZ33" s="37"/>
      <c r="HCA33" s="37"/>
      <c r="HCB33" s="37"/>
      <c r="HCC33" s="37"/>
      <c r="HCD33" s="37"/>
      <c r="HCE33" s="37"/>
      <c r="HCF33" s="37"/>
      <c r="HCG33" s="37"/>
      <c r="HCH33" s="37"/>
      <c r="HCI33" s="37"/>
      <c r="HCJ33" s="37"/>
      <c r="HCK33" s="37"/>
      <c r="HCL33" s="37"/>
      <c r="HCM33" s="37"/>
      <c r="HCN33" s="37"/>
      <c r="HCO33" s="37"/>
      <c r="HCP33" s="37"/>
      <c r="HCQ33" s="37"/>
      <c r="HCR33" s="37"/>
      <c r="HCS33" s="37"/>
      <c r="HCT33" s="37"/>
      <c r="HCU33" s="37"/>
      <c r="HCV33" s="37"/>
      <c r="HCW33" s="37"/>
      <c r="HCX33" s="37"/>
      <c r="HCY33" s="37"/>
      <c r="HCZ33" s="37"/>
      <c r="HDA33" s="37"/>
      <c r="HDB33" s="37"/>
      <c r="HDC33" s="37"/>
      <c r="HDD33" s="37"/>
      <c r="HDE33" s="37"/>
      <c r="HDF33" s="37"/>
      <c r="HDG33" s="37"/>
      <c r="HDH33" s="37"/>
      <c r="HDI33" s="37"/>
      <c r="HDJ33" s="37"/>
      <c r="HDK33" s="37"/>
      <c r="HDL33" s="37"/>
      <c r="HDM33" s="37"/>
      <c r="HDN33" s="37"/>
      <c r="HDO33" s="37"/>
      <c r="HDP33" s="37"/>
      <c r="HDQ33" s="37"/>
      <c r="HDR33" s="37"/>
      <c r="HDS33" s="37"/>
      <c r="HDT33" s="37"/>
      <c r="HDU33" s="37"/>
      <c r="HDV33" s="37"/>
      <c r="HDW33" s="37"/>
      <c r="HDX33" s="37"/>
      <c r="HDY33" s="37"/>
      <c r="HDZ33" s="37"/>
      <c r="HEA33" s="37"/>
      <c r="HEB33" s="37"/>
      <c r="HEC33" s="37"/>
      <c r="HED33" s="37"/>
      <c r="HEE33" s="37"/>
      <c r="HEF33" s="37"/>
      <c r="HEG33" s="37"/>
      <c r="HEH33" s="37"/>
      <c r="HEI33" s="37"/>
      <c r="HEJ33" s="37"/>
      <c r="HEK33" s="37"/>
      <c r="HEL33" s="37"/>
      <c r="HEM33" s="37"/>
      <c r="HEN33" s="37"/>
      <c r="HEO33" s="37"/>
      <c r="HEP33" s="37"/>
      <c r="HEQ33" s="37"/>
      <c r="HER33" s="37"/>
      <c r="HES33" s="37"/>
      <c r="HET33" s="37"/>
      <c r="HEU33" s="37"/>
      <c r="HEV33" s="37"/>
      <c r="HEW33" s="37"/>
      <c r="HEX33" s="37"/>
      <c r="HEY33" s="37"/>
      <c r="HEZ33" s="37"/>
      <c r="HFA33" s="37"/>
      <c r="HFB33" s="37"/>
      <c r="HFC33" s="37"/>
      <c r="HFD33" s="37"/>
      <c r="HFE33" s="37"/>
      <c r="HFF33" s="37"/>
      <c r="HFG33" s="37"/>
      <c r="HFH33" s="37"/>
      <c r="HFI33" s="37"/>
      <c r="HFJ33" s="37"/>
      <c r="HFK33" s="37"/>
      <c r="HFL33" s="37"/>
      <c r="HFM33" s="37"/>
      <c r="HFN33" s="37"/>
      <c r="HFO33" s="37"/>
      <c r="HFP33" s="37"/>
      <c r="HFQ33" s="37"/>
      <c r="HFR33" s="37"/>
      <c r="HFS33" s="37"/>
      <c r="HFT33" s="37"/>
      <c r="HFU33" s="37"/>
      <c r="HFV33" s="37"/>
      <c r="HFW33" s="37"/>
      <c r="HFX33" s="37"/>
      <c r="HFY33" s="37"/>
      <c r="HFZ33" s="37"/>
      <c r="HGA33" s="37"/>
      <c r="HGB33" s="37"/>
      <c r="HGC33" s="37"/>
      <c r="HGD33" s="37"/>
      <c r="HGE33" s="37"/>
      <c r="HGF33" s="37"/>
      <c r="HGG33" s="37"/>
      <c r="HGH33" s="37"/>
      <c r="HGI33" s="37"/>
      <c r="HGJ33" s="37"/>
      <c r="HGK33" s="37"/>
      <c r="HGL33" s="37"/>
      <c r="HGM33" s="37"/>
      <c r="HGN33" s="37"/>
      <c r="HGO33" s="37"/>
      <c r="HGP33" s="37"/>
      <c r="HGQ33" s="37"/>
      <c r="HGR33" s="37"/>
      <c r="HGS33" s="37"/>
      <c r="HGT33" s="37"/>
      <c r="HGU33" s="37"/>
      <c r="HGV33" s="37"/>
      <c r="HGW33" s="37"/>
      <c r="HGX33" s="37"/>
      <c r="HGY33" s="37"/>
      <c r="HGZ33" s="37"/>
      <c r="HHA33" s="37"/>
      <c r="HHB33" s="37"/>
      <c r="HHC33" s="37"/>
      <c r="HHD33" s="37"/>
      <c r="HHE33" s="37"/>
      <c r="HHF33" s="37"/>
      <c r="HHG33" s="37"/>
      <c r="HHH33" s="37"/>
      <c r="HHI33" s="37"/>
      <c r="HHJ33" s="37"/>
      <c r="HHK33" s="37"/>
      <c r="HHL33" s="37"/>
      <c r="HHM33" s="37"/>
      <c r="HHN33" s="37"/>
      <c r="HHO33" s="37"/>
      <c r="HHP33" s="37"/>
      <c r="HHQ33" s="37"/>
      <c r="HHR33" s="37"/>
      <c r="HHS33" s="37"/>
      <c r="HHT33" s="37"/>
      <c r="HHU33" s="37"/>
      <c r="HHV33" s="37"/>
      <c r="HHW33" s="37"/>
      <c r="HHX33" s="37"/>
      <c r="HHY33" s="37"/>
      <c r="HHZ33" s="37"/>
      <c r="HIA33" s="37"/>
      <c r="HIB33" s="37"/>
      <c r="HIC33" s="37"/>
      <c r="HID33" s="37"/>
      <c r="HIE33" s="37"/>
      <c r="HIF33" s="37"/>
      <c r="HIG33" s="37"/>
      <c r="HIH33" s="37"/>
      <c r="HII33" s="37"/>
      <c r="HIJ33" s="37"/>
      <c r="HIK33" s="37"/>
      <c r="HIL33" s="37"/>
      <c r="HIM33" s="37"/>
      <c r="HIN33" s="37"/>
      <c r="HIO33" s="37"/>
      <c r="HIP33" s="37"/>
      <c r="HIQ33" s="37"/>
      <c r="HIR33" s="37"/>
      <c r="HIS33" s="37"/>
      <c r="HIT33" s="37"/>
      <c r="HIU33" s="37"/>
      <c r="HIV33" s="37"/>
      <c r="HIW33" s="37"/>
      <c r="HIX33" s="37"/>
      <c r="HIY33" s="37"/>
      <c r="HIZ33" s="37"/>
      <c r="HJA33" s="37"/>
      <c r="HJB33" s="37"/>
      <c r="HJC33" s="37"/>
      <c r="HJD33" s="37"/>
      <c r="HJE33" s="37"/>
      <c r="HJF33" s="37"/>
      <c r="HJG33" s="37"/>
      <c r="HJH33" s="37"/>
      <c r="HJI33" s="37"/>
      <c r="HJJ33" s="37"/>
      <c r="HJK33" s="37"/>
      <c r="HJL33" s="37"/>
      <c r="HJM33" s="37"/>
      <c r="HJN33" s="37"/>
      <c r="HJO33" s="37"/>
      <c r="HJP33" s="37"/>
      <c r="HJQ33" s="37"/>
      <c r="HJR33" s="37"/>
      <c r="HJS33" s="37"/>
      <c r="HJT33" s="37"/>
      <c r="HJU33" s="37"/>
      <c r="HJV33" s="37"/>
      <c r="HJW33" s="37"/>
      <c r="HJX33" s="37"/>
      <c r="HJY33" s="37"/>
      <c r="HJZ33" s="37"/>
      <c r="HKA33" s="37"/>
      <c r="HKB33" s="37"/>
      <c r="HKC33" s="37"/>
      <c r="HKD33" s="37"/>
      <c r="HKE33" s="37"/>
      <c r="HKF33" s="37"/>
      <c r="HKG33" s="37"/>
      <c r="HKH33" s="37"/>
      <c r="HKI33" s="37"/>
      <c r="HKJ33" s="37"/>
      <c r="HKK33" s="37"/>
      <c r="HKL33" s="37"/>
      <c r="HKM33" s="37"/>
      <c r="HKN33" s="37"/>
      <c r="HKO33" s="37"/>
      <c r="HKP33" s="37"/>
      <c r="HKQ33" s="37"/>
      <c r="HKR33" s="37"/>
      <c r="HKS33" s="37"/>
      <c r="HKT33" s="37"/>
      <c r="HKU33" s="37"/>
      <c r="HKV33" s="37"/>
      <c r="HKW33" s="37"/>
      <c r="HKX33" s="37"/>
      <c r="HKY33" s="37"/>
      <c r="HKZ33" s="37"/>
      <c r="HLA33" s="37"/>
      <c r="HLB33" s="37"/>
      <c r="HLC33" s="37"/>
      <c r="HLD33" s="37"/>
      <c r="HLE33" s="37"/>
      <c r="HLF33" s="37"/>
      <c r="HLG33" s="37"/>
      <c r="HLH33" s="37"/>
      <c r="HLI33" s="37"/>
      <c r="HLJ33" s="37"/>
      <c r="HLK33" s="37"/>
      <c r="HLL33" s="37"/>
      <c r="HLM33" s="37"/>
      <c r="HLN33" s="37"/>
      <c r="HLO33" s="37"/>
      <c r="HLP33" s="37"/>
      <c r="HLQ33" s="37"/>
      <c r="HLR33" s="37"/>
      <c r="HLS33" s="37"/>
      <c r="HLT33" s="37"/>
      <c r="HLU33" s="37"/>
      <c r="HLV33" s="37"/>
      <c r="HLW33" s="37"/>
      <c r="HLX33" s="37"/>
      <c r="HLY33" s="37"/>
      <c r="HLZ33" s="37"/>
      <c r="HMA33" s="37"/>
      <c r="HMB33" s="37"/>
      <c r="HMC33" s="37"/>
      <c r="HMD33" s="37"/>
      <c r="HME33" s="37"/>
      <c r="HMF33" s="37"/>
      <c r="HMG33" s="37"/>
      <c r="HMH33" s="37"/>
      <c r="HMI33" s="37"/>
      <c r="HMJ33" s="37"/>
      <c r="HMK33" s="37"/>
      <c r="HML33" s="37"/>
      <c r="HMM33" s="37"/>
      <c r="HMN33" s="37"/>
      <c r="HMO33" s="37"/>
      <c r="HMP33" s="37"/>
      <c r="HMQ33" s="37"/>
      <c r="HMR33" s="37"/>
      <c r="HMS33" s="37"/>
      <c r="HMT33" s="37"/>
      <c r="HMU33" s="37"/>
      <c r="HMV33" s="37"/>
      <c r="HMW33" s="37"/>
      <c r="HMX33" s="37"/>
      <c r="HMY33" s="37"/>
      <c r="HMZ33" s="37"/>
      <c r="HNA33" s="37"/>
      <c r="HNB33" s="37"/>
      <c r="HNC33" s="37"/>
      <c r="HND33" s="37"/>
      <c r="HNE33" s="37"/>
      <c r="HNF33" s="37"/>
      <c r="HNG33" s="37"/>
      <c r="HNH33" s="37"/>
      <c r="HNI33" s="37"/>
      <c r="HNJ33" s="37"/>
      <c r="HNK33" s="37"/>
      <c r="HNL33" s="37"/>
      <c r="HNM33" s="37"/>
      <c r="HNN33" s="37"/>
      <c r="HNO33" s="37"/>
      <c r="HNP33" s="37"/>
      <c r="HNQ33" s="37"/>
      <c r="HNR33" s="37"/>
      <c r="HNS33" s="37"/>
      <c r="HNT33" s="37"/>
      <c r="HNU33" s="37"/>
      <c r="HNV33" s="37"/>
      <c r="HNW33" s="37"/>
      <c r="HNX33" s="37"/>
      <c r="HNY33" s="37"/>
      <c r="HNZ33" s="37"/>
      <c r="HOA33" s="37"/>
      <c r="HOB33" s="37"/>
      <c r="HOC33" s="37"/>
      <c r="HOD33" s="37"/>
      <c r="HOE33" s="37"/>
      <c r="HOF33" s="37"/>
      <c r="HOG33" s="37"/>
      <c r="HOH33" s="37"/>
      <c r="HOI33" s="37"/>
      <c r="HOJ33" s="37"/>
      <c r="HOK33" s="37"/>
      <c r="HOL33" s="37"/>
      <c r="HOM33" s="37"/>
      <c r="HON33" s="37"/>
      <c r="HOO33" s="37"/>
      <c r="HOP33" s="37"/>
      <c r="HOQ33" s="37"/>
      <c r="HOR33" s="37"/>
      <c r="HOS33" s="37"/>
      <c r="HOT33" s="37"/>
      <c r="HOU33" s="37"/>
      <c r="HOV33" s="37"/>
      <c r="HOW33" s="37"/>
      <c r="HOX33" s="37"/>
      <c r="HOY33" s="37"/>
      <c r="HOZ33" s="37"/>
      <c r="HPA33" s="37"/>
      <c r="HPB33" s="37"/>
      <c r="HPC33" s="37"/>
      <c r="HPD33" s="37"/>
      <c r="HPE33" s="37"/>
      <c r="HPF33" s="37"/>
      <c r="HPG33" s="37"/>
      <c r="HPH33" s="37"/>
      <c r="HPI33" s="37"/>
      <c r="HPJ33" s="37"/>
      <c r="HPK33" s="37"/>
      <c r="HPL33" s="37"/>
      <c r="HPM33" s="37"/>
      <c r="HPN33" s="37"/>
      <c r="HPO33" s="37"/>
      <c r="HPP33" s="37"/>
      <c r="HPQ33" s="37"/>
      <c r="HPR33" s="37"/>
      <c r="HPS33" s="37"/>
      <c r="HPT33" s="37"/>
      <c r="HPU33" s="37"/>
      <c r="HPV33" s="37"/>
      <c r="HPW33" s="37"/>
      <c r="HPX33" s="37"/>
      <c r="HPY33" s="37"/>
      <c r="HPZ33" s="37"/>
      <c r="HQA33" s="37"/>
      <c r="HQB33" s="37"/>
      <c r="HQC33" s="37"/>
      <c r="HQD33" s="37"/>
      <c r="HQE33" s="37"/>
      <c r="HQF33" s="37"/>
      <c r="HQG33" s="37"/>
      <c r="HQH33" s="37"/>
      <c r="HQI33" s="37"/>
      <c r="HQJ33" s="37"/>
      <c r="HQK33" s="37"/>
      <c r="HQL33" s="37"/>
      <c r="HQM33" s="37"/>
      <c r="HQN33" s="37"/>
      <c r="HQO33" s="37"/>
      <c r="HQP33" s="37"/>
      <c r="HQQ33" s="37"/>
      <c r="HQR33" s="37"/>
      <c r="HQS33" s="37"/>
      <c r="HQT33" s="37"/>
      <c r="HQU33" s="37"/>
      <c r="HQV33" s="37"/>
      <c r="HQW33" s="37"/>
      <c r="HQX33" s="37"/>
      <c r="HQY33" s="37"/>
      <c r="HQZ33" s="37"/>
      <c r="HRA33" s="37"/>
      <c r="HRB33" s="37"/>
      <c r="HRC33" s="37"/>
      <c r="HRD33" s="37"/>
      <c r="HRE33" s="37"/>
      <c r="HRF33" s="37"/>
      <c r="HRG33" s="37"/>
      <c r="HRH33" s="37"/>
      <c r="HRI33" s="37"/>
      <c r="HRJ33" s="37"/>
      <c r="HRK33" s="37"/>
      <c r="HRL33" s="37"/>
      <c r="HRM33" s="37"/>
      <c r="HRN33" s="37"/>
      <c r="HRO33" s="37"/>
      <c r="HRP33" s="37"/>
      <c r="HRQ33" s="37"/>
      <c r="HRR33" s="37"/>
      <c r="HRS33" s="37"/>
      <c r="HRT33" s="37"/>
      <c r="HRU33" s="37"/>
      <c r="HRV33" s="37"/>
      <c r="HRW33" s="37"/>
      <c r="HRX33" s="37"/>
      <c r="HRY33" s="37"/>
      <c r="HRZ33" s="37"/>
      <c r="HSA33" s="37"/>
      <c r="HSB33" s="37"/>
      <c r="HSC33" s="37"/>
      <c r="HSD33" s="37"/>
      <c r="HSE33" s="37"/>
      <c r="HSF33" s="37"/>
      <c r="HSG33" s="37"/>
      <c r="HSH33" s="37"/>
      <c r="HSI33" s="37"/>
      <c r="HSJ33" s="37"/>
      <c r="HSK33" s="37"/>
      <c r="HSL33" s="37"/>
      <c r="HSM33" s="37"/>
      <c r="HSN33" s="37"/>
      <c r="HSO33" s="37"/>
      <c r="HSP33" s="37"/>
      <c r="HSQ33" s="37"/>
      <c r="HSR33" s="37"/>
      <c r="HSS33" s="37"/>
      <c r="HST33" s="37"/>
      <c r="HSU33" s="37"/>
      <c r="HSV33" s="37"/>
      <c r="HSW33" s="37"/>
      <c r="HSX33" s="37"/>
      <c r="HSY33" s="37"/>
      <c r="HSZ33" s="37"/>
      <c r="HTA33" s="37"/>
      <c r="HTB33" s="37"/>
      <c r="HTC33" s="37"/>
      <c r="HTD33" s="37"/>
      <c r="HTE33" s="37"/>
      <c r="HTF33" s="37"/>
      <c r="HTG33" s="37"/>
      <c r="HTH33" s="37"/>
      <c r="HTI33" s="37"/>
      <c r="HTJ33" s="37"/>
      <c r="HTK33" s="37"/>
      <c r="HTL33" s="37"/>
      <c r="HTM33" s="37"/>
      <c r="HTN33" s="37"/>
      <c r="HTO33" s="37"/>
      <c r="HTP33" s="37"/>
      <c r="HTQ33" s="37"/>
      <c r="HTR33" s="37"/>
      <c r="HTS33" s="37"/>
      <c r="HTT33" s="37"/>
      <c r="HTU33" s="37"/>
      <c r="HTV33" s="37"/>
      <c r="HTW33" s="37"/>
      <c r="HTX33" s="37"/>
      <c r="HTY33" s="37"/>
      <c r="HTZ33" s="37"/>
      <c r="HUA33" s="37"/>
      <c r="HUB33" s="37"/>
      <c r="HUC33" s="37"/>
      <c r="HUD33" s="37"/>
      <c r="HUE33" s="37"/>
      <c r="HUF33" s="37"/>
      <c r="HUG33" s="37"/>
      <c r="HUH33" s="37"/>
      <c r="HUI33" s="37"/>
      <c r="HUJ33" s="37"/>
      <c r="HUK33" s="37"/>
      <c r="HUL33" s="37"/>
      <c r="HUM33" s="37"/>
      <c r="HUN33" s="37"/>
      <c r="HUO33" s="37"/>
      <c r="HUP33" s="37"/>
      <c r="HUQ33" s="37"/>
      <c r="HUR33" s="37"/>
      <c r="HUS33" s="37"/>
      <c r="HUT33" s="37"/>
      <c r="HUU33" s="37"/>
      <c r="HUV33" s="37"/>
      <c r="HUW33" s="37"/>
      <c r="HUX33" s="37"/>
      <c r="HUY33" s="37"/>
      <c r="HUZ33" s="37"/>
      <c r="HVA33" s="37"/>
      <c r="HVB33" s="37"/>
      <c r="HVC33" s="37"/>
      <c r="HVD33" s="37"/>
      <c r="HVE33" s="37"/>
      <c r="HVF33" s="37"/>
      <c r="HVG33" s="37"/>
      <c r="HVH33" s="37"/>
      <c r="HVI33" s="37"/>
      <c r="HVJ33" s="37"/>
      <c r="HVK33" s="37"/>
      <c r="HVL33" s="37"/>
      <c r="HVM33" s="37"/>
      <c r="HVN33" s="37"/>
      <c r="HVO33" s="37"/>
      <c r="HVP33" s="37"/>
      <c r="HVQ33" s="37"/>
      <c r="HVR33" s="37"/>
      <c r="HVS33" s="37"/>
      <c r="HVT33" s="37"/>
      <c r="HVU33" s="37"/>
      <c r="HVV33" s="37"/>
      <c r="HVW33" s="37"/>
      <c r="HVX33" s="37"/>
      <c r="HVY33" s="37"/>
      <c r="HVZ33" s="37"/>
      <c r="HWA33" s="37"/>
      <c r="HWB33" s="37"/>
      <c r="HWC33" s="37"/>
      <c r="HWD33" s="37"/>
      <c r="HWE33" s="37"/>
      <c r="HWF33" s="37"/>
      <c r="HWG33" s="37"/>
      <c r="HWH33" s="37"/>
      <c r="HWI33" s="37"/>
      <c r="HWJ33" s="37"/>
      <c r="HWK33" s="37"/>
      <c r="HWL33" s="37"/>
      <c r="HWM33" s="37"/>
      <c r="HWN33" s="37"/>
      <c r="HWO33" s="37"/>
      <c r="HWP33" s="37"/>
      <c r="HWQ33" s="37"/>
      <c r="HWR33" s="37"/>
      <c r="HWS33" s="37"/>
      <c r="HWT33" s="37"/>
      <c r="HWU33" s="37"/>
      <c r="HWV33" s="37"/>
      <c r="HWW33" s="37"/>
      <c r="HWX33" s="37"/>
      <c r="HWY33" s="37"/>
      <c r="HWZ33" s="37"/>
      <c r="HXA33" s="37"/>
      <c r="HXB33" s="37"/>
      <c r="HXC33" s="37"/>
      <c r="HXD33" s="37"/>
      <c r="HXE33" s="37"/>
      <c r="HXF33" s="37"/>
      <c r="HXG33" s="37"/>
      <c r="HXH33" s="37"/>
      <c r="HXI33" s="37"/>
      <c r="HXJ33" s="37"/>
      <c r="HXK33" s="37"/>
      <c r="HXL33" s="37"/>
      <c r="HXM33" s="37"/>
      <c r="HXN33" s="37"/>
      <c r="HXO33" s="37"/>
      <c r="HXP33" s="37"/>
      <c r="HXQ33" s="37"/>
      <c r="HXR33" s="37"/>
      <c r="HXS33" s="37"/>
      <c r="HXT33" s="37"/>
      <c r="HXU33" s="37"/>
      <c r="HXV33" s="37"/>
      <c r="HXW33" s="37"/>
      <c r="HXX33" s="37"/>
      <c r="HXY33" s="37"/>
      <c r="HXZ33" s="37"/>
      <c r="HYA33" s="37"/>
      <c r="HYB33" s="37"/>
      <c r="HYC33" s="37"/>
      <c r="HYD33" s="37"/>
      <c r="HYE33" s="37"/>
      <c r="HYF33" s="37"/>
      <c r="HYG33" s="37"/>
      <c r="HYH33" s="37"/>
      <c r="HYI33" s="37"/>
      <c r="HYJ33" s="37"/>
      <c r="HYK33" s="37"/>
      <c r="HYL33" s="37"/>
      <c r="HYM33" s="37"/>
      <c r="HYN33" s="37"/>
      <c r="HYO33" s="37"/>
      <c r="HYP33" s="37"/>
      <c r="HYQ33" s="37"/>
      <c r="HYR33" s="37"/>
      <c r="HYS33" s="37"/>
      <c r="HYT33" s="37"/>
      <c r="HYU33" s="37"/>
      <c r="HYV33" s="37"/>
      <c r="HYW33" s="37"/>
      <c r="HYX33" s="37"/>
      <c r="HYY33" s="37"/>
      <c r="HYZ33" s="37"/>
      <c r="HZA33" s="37"/>
      <c r="HZB33" s="37"/>
      <c r="HZC33" s="37"/>
      <c r="HZD33" s="37"/>
      <c r="HZE33" s="37"/>
      <c r="HZF33" s="37"/>
      <c r="HZG33" s="37"/>
      <c r="HZH33" s="37"/>
      <c r="HZI33" s="37"/>
      <c r="HZJ33" s="37"/>
      <c r="HZK33" s="37"/>
      <c r="HZL33" s="37"/>
      <c r="HZM33" s="37"/>
      <c r="HZN33" s="37"/>
      <c r="HZO33" s="37"/>
      <c r="HZP33" s="37"/>
      <c r="HZQ33" s="37"/>
      <c r="HZR33" s="37"/>
      <c r="HZS33" s="37"/>
      <c r="HZT33" s="37"/>
      <c r="HZU33" s="37"/>
      <c r="HZV33" s="37"/>
      <c r="HZW33" s="37"/>
      <c r="HZX33" s="37"/>
      <c r="HZY33" s="37"/>
      <c r="HZZ33" s="37"/>
      <c r="IAA33" s="37"/>
      <c r="IAB33" s="37"/>
      <c r="IAC33" s="37"/>
      <c r="IAD33" s="37"/>
      <c r="IAE33" s="37"/>
      <c r="IAF33" s="37"/>
      <c r="IAG33" s="37"/>
      <c r="IAH33" s="37"/>
      <c r="IAI33" s="37"/>
      <c r="IAJ33" s="37"/>
      <c r="IAK33" s="37"/>
      <c r="IAL33" s="37"/>
      <c r="IAM33" s="37"/>
      <c r="IAN33" s="37"/>
      <c r="IAO33" s="37"/>
      <c r="IAP33" s="37"/>
      <c r="IAQ33" s="37"/>
      <c r="IAR33" s="37"/>
      <c r="IAS33" s="37"/>
      <c r="IAT33" s="37"/>
      <c r="IAU33" s="37"/>
      <c r="IAV33" s="37"/>
      <c r="IAW33" s="37"/>
      <c r="IAX33" s="37"/>
      <c r="IAY33" s="37"/>
      <c r="IAZ33" s="37"/>
      <c r="IBA33" s="37"/>
      <c r="IBB33" s="37"/>
      <c r="IBC33" s="37"/>
      <c r="IBD33" s="37"/>
      <c r="IBE33" s="37"/>
      <c r="IBF33" s="37"/>
      <c r="IBG33" s="37"/>
      <c r="IBH33" s="37"/>
      <c r="IBI33" s="37"/>
      <c r="IBJ33" s="37"/>
      <c r="IBK33" s="37"/>
      <c r="IBL33" s="37"/>
      <c r="IBM33" s="37"/>
      <c r="IBN33" s="37"/>
      <c r="IBO33" s="37"/>
      <c r="IBP33" s="37"/>
      <c r="IBQ33" s="37"/>
      <c r="IBR33" s="37"/>
      <c r="IBS33" s="37"/>
      <c r="IBT33" s="37"/>
      <c r="IBU33" s="37"/>
      <c r="IBV33" s="37"/>
      <c r="IBW33" s="37"/>
      <c r="IBX33" s="37"/>
      <c r="IBY33" s="37"/>
      <c r="IBZ33" s="37"/>
      <c r="ICA33" s="37"/>
      <c r="ICB33" s="37"/>
      <c r="ICC33" s="37"/>
      <c r="ICD33" s="37"/>
      <c r="ICE33" s="37"/>
      <c r="ICF33" s="37"/>
      <c r="ICG33" s="37"/>
      <c r="ICH33" s="37"/>
      <c r="ICI33" s="37"/>
      <c r="ICJ33" s="37"/>
      <c r="ICK33" s="37"/>
      <c r="ICL33" s="37"/>
      <c r="ICM33" s="37"/>
      <c r="ICN33" s="37"/>
      <c r="ICO33" s="37"/>
      <c r="ICP33" s="37"/>
      <c r="ICQ33" s="37"/>
      <c r="ICR33" s="37"/>
      <c r="ICS33" s="37"/>
      <c r="ICT33" s="37"/>
      <c r="ICU33" s="37"/>
      <c r="ICV33" s="37"/>
      <c r="ICW33" s="37"/>
      <c r="ICX33" s="37"/>
      <c r="ICY33" s="37"/>
      <c r="ICZ33" s="37"/>
      <c r="IDA33" s="37"/>
      <c r="IDB33" s="37"/>
      <c r="IDC33" s="37"/>
      <c r="IDD33" s="37"/>
      <c r="IDE33" s="37"/>
      <c r="IDF33" s="37"/>
      <c r="IDG33" s="37"/>
      <c r="IDH33" s="37"/>
      <c r="IDI33" s="37"/>
      <c r="IDJ33" s="37"/>
      <c r="IDK33" s="37"/>
      <c r="IDL33" s="37"/>
      <c r="IDM33" s="37"/>
      <c r="IDN33" s="37"/>
      <c r="IDO33" s="37"/>
      <c r="IDP33" s="37"/>
      <c r="IDQ33" s="37"/>
      <c r="IDR33" s="37"/>
      <c r="IDS33" s="37"/>
      <c r="IDT33" s="37"/>
      <c r="IDU33" s="37"/>
      <c r="IDV33" s="37"/>
      <c r="IDW33" s="37"/>
      <c r="IDX33" s="37"/>
      <c r="IDY33" s="37"/>
      <c r="IDZ33" s="37"/>
      <c r="IEA33" s="37"/>
      <c r="IEB33" s="37"/>
      <c r="IEC33" s="37"/>
      <c r="IED33" s="37"/>
      <c r="IEE33" s="37"/>
      <c r="IEF33" s="37"/>
      <c r="IEG33" s="37"/>
      <c r="IEH33" s="37"/>
      <c r="IEI33" s="37"/>
      <c r="IEJ33" s="37"/>
      <c r="IEK33" s="37"/>
      <c r="IEL33" s="37"/>
      <c r="IEM33" s="37"/>
      <c r="IEN33" s="37"/>
      <c r="IEO33" s="37"/>
      <c r="IEP33" s="37"/>
      <c r="IEQ33" s="37"/>
      <c r="IER33" s="37"/>
      <c r="IES33" s="37"/>
      <c r="IET33" s="37"/>
      <c r="IEU33" s="37"/>
      <c r="IEV33" s="37"/>
      <c r="IEW33" s="37"/>
      <c r="IEX33" s="37"/>
      <c r="IEY33" s="37"/>
      <c r="IEZ33" s="37"/>
      <c r="IFA33" s="37"/>
      <c r="IFB33" s="37"/>
      <c r="IFC33" s="37"/>
      <c r="IFD33" s="37"/>
      <c r="IFE33" s="37"/>
      <c r="IFF33" s="37"/>
      <c r="IFG33" s="37"/>
      <c r="IFH33" s="37"/>
      <c r="IFI33" s="37"/>
      <c r="IFJ33" s="37"/>
      <c r="IFK33" s="37"/>
      <c r="IFL33" s="37"/>
      <c r="IFM33" s="37"/>
      <c r="IFN33" s="37"/>
      <c r="IFO33" s="37"/>
      <c r="IFP33" s="37"/>
      <c r="IFQ33" s="37"/>
      <c r="IFR33" s="37"/>
      <c r="IFS33" s="37"/>
      <c r="IFT33" s="37"/>
      <c r="IFU33" s="37"/>
      <c r="IFV33" s="37"/>
      <c r="IFW33" s="37"/>
      <c r="IFX33" s="37"/>
      <c r="IFY33" s="37"/>
      <c r="IFZ33" s="37"/>
      <c r="IGA33" s="37"/>
      <c r="IGB33" s="37"/>
      <c r="IGC33" s="37"/>
      <c r="IGD33" s="37"/>
      <c r="IGE33" s="37"/>
      <c r="IGF33" s="37"/>
      <c r="IGG33" s="37"/>
      <c r="IGH33" s="37"/>
      <c r="IGI33" s="37"/>
      <c r="IGJ33" s="37"/>
      <c r="IGK33" s="37"/>
      <c r="IGL33" s="37"/>
      <c r="IGM33" s="37"/>
      <c r="IGN33" s="37"/>
      <c r="IGO33" s="37"/>
      <c r="IGP33" s="37"/>
      <c r="IGQ33" s="37"/>
      <c r="IGR33" s="37"/>
      <c r="IGS33" s="37"/>
      <c r="IGT33" s="37"/>
      <c r="IGU33" s="37"/>
      <c r="IGV33" s="37"/>
      <c r="IGW33" s="37"/>
      <c r="IGX33" s="37"/>
      <c r="IGY33" s="37"/>
      <c r="IGZ33" s="37"/>
      <c r="IHA33" s="37"/>
      <c r="IHB33" s="37"/>
      <c r="IHC33" s="37"/>
      <c r="IHD33" s="37"/>
      <c r="IHE33" s="37"/>
      <c r="IHF33" s="37"/>
      <c r="IHG33" s="37"/>
      <c r="IHH33" s="37"/>
      <c r="IHI33" s="37"/>
      <c r="IHJ33" s="37"/>
      <c r="IHK33" s="37"/>
      <c r="IHL33" s="37"/>
      <c r="IHM33" s="37"/>
      <c r="IHN33" s="37"/>
      <c r="IHO33" s="37"/>
      <c r="IHP33" s="37"/>
      <c r="IHQ33" s="37"/>
      <c r="IHR33" s="37"/>
      <c r="IHS33" s="37"/>
      <c r="IHT33" s="37"/>
      <c r="IHU33" s="37"/>
      <c r="IHV33" s="37"/>
      <c r="IHW33" s="37"/>
      <c r="IHX33" s="37"/>
      <c r="IHY33" s="37"/>
      <c r="IHZ33" s="37"/>
      <c r="IIA33" s="37"/>
      <c r="IIB33" s="37"/>
      <c r="IIC33" s="37"/>
      <c r="IID33" s="37"/>
      <c r="IIE33" s="37"/>
      <c r="IIF33" s="37"/>
      <c r="IIG33" s="37"/>
      <c r="IIH33" s="37"/>
      <c r="III33" s="37"/>
      <c r="IIJ33" s="37"/>
      <c r="IIK33" s="37"/>
      <c r="IIL33" s="37"/>
      <c r="IIM33" s="37"/>
      <c r="IIN33" s="37"/>
      <c r="IIO33" s="37"/>
      <c r="IIP33" s="37"/>
      <c r="IIQ33" s="37"/>
      <c r="IIR33" s="37"/>
      <c r="IIS33" s="37"/>
      <c r="IIT33" s="37"/>
      <c r="IIU33" s="37"/>
      <c r="IIV33" s="37"/>
      <c r="IIW33" s="37"/>
      <c r="IIX33" s="37"/>
      <c r="IIY33" s="37"/>
      <c r="IIZ33" s="37"/>
      <c r="IJA33" s="37"/>
      <c r="IJB33" s="37"/>
      <c r="IJC33" s="37"/>
      <c r="IJD33" s="37"/>
      <c r="IJE33" s="37"/>
      <c r="IJF33" s="37"/>
      <c r="IJG33" s="37"/>
      <c r="IJH33" s="37"/>
      <c r="IJI33" s="37"/>
      <c r="IJJ33" s="37"/>
      <c r="IJK33" s="37"/>
      <c r="IJL33" s="37"/>
      <c r="IJM33" s="37"/>
      <c r="IJN33" s="37"/>
      <c r="IJO33" s="37"/>
      <c r="IJP33" s="37"/>
      <c r="IJQ33" s="37"/>
      <c r="IJR33" s="37"/>
      <c r="IJS33" s="37"/>
      <c r="IJT33" s="37"/>
      <c r="IJU33" s="37"/>
      <c r="IJV33" s="37"/>
      <c r="IJW33" s="37"/>
      <c r="IJX33" s="37"/>
      <c r="IJY33" s="37"/>
      <c r="IJZ33" s="37"/>
      <c r="IKA33" s="37"/>
      <c r="IKB33" s="37"/>
      <c r="IKC33" s="37"/>
      <c r="IKD33" s="37"/>
      <c r="IKE33" s="37"/>
      <c r="IKF33" s="37"/>
      <c r="IKG33" s="37"/>
      <c r="IKH33" s="37"/>
      <c r="IKI33" s="37"/>
      <c r="IKJ33" s="37"/>
      <c r="IKK33" s="37"/>
      <c r="IKL33" s="37"/>
      <c r="IKM33" s="37"/>
      <c r="IKN33" s="37"/>
      <c r="IKO33" s="37"/>
      <c r="IKP33" s="37"/>
      <c r="IKQ33" s="37"/>
      <c r="IKR33" s="37"/>
      <c r="IKS33" s="37"/>
      <c r="IKT33" s="37"/>
      <c r="IKU33" s="37"/>
      <c r="IKV33" s="37"/>
      <c r="IKW33" s="37"/>
      <c r="IKX33" s="37"/>
      <c r="IKY33" s="37"/>
      <c r="IKZ33" s="37"/>
      <c r="ILA33" s="37"/>
      <c r="ILB33" s="37"/>
      <c r="ILC33" s="37"/>
      <c r="ILD33" s="37"/>
      <c r="ILE33" s="37"/>
      <c r="ILF33" s="37"/>
      <c r="ILG33" s="37"/>
      <c r="ILH33" s="37"/>
      <c r="ILI33" s="37"/>
      <c r="ILJ33" s="37"/>
      <c r="ILK33" s="37"/>
      <c r="ILL33" s="37"/>
      <c r="ILM33" s="37"/>
      <c r="ILN33" s="37"/>
      <c r="ILO33" s="37"/>
      <c r="ILP33" s="37"/>
      <c r="ILQ33" s="37"/>
      <c r="ILR33" s="37"/>
      <c r="ILS33" s="37"/>
      <c r="ILT33" s="37"/>
      <c r="ILU33" s="37"/>
      <c r="ILV33" s="37"/>
      <c r="ILW33" s="37"/>
      <c r="ILX33" s="37"/>
      <c r="ILY33" s="37"/>
      <c r="ILZ33" s="37"/>
      <c r="IMA33" s="37"/>
      <c r="IMB33" s="37"/>
      <c r="IMC33" s="37"/>
      <c r="IMD33" s="37"/>
      <c r="IME33" s="37"/>
      <c r="IMF33" s="37"/>
      <c r="IMG33" s="37"/>
      <c r="IMH33" s="37"/>
      <c r="IMI33" s="37"/>
      <c r="IMJ33" s="37"/>
      <c r="IMK33" s="37"/>
      <c r="IML33" s="37"/>
      <c r="IMM33" s="37"/>
      <c r="IMN33" s="37"/>
      <c r="IMO33" s="37"/>
      <c r="IMP33" s="37"/>
      <c r="IMQ33" s="37"/>
      <c r="IMR33" s="37"/>
      <c r="IMS33" s="37"/>
      <c r="IMT33" s="37"/>
      <c r="IMU33" s="37"/>
      <c r="IMV33" s="37"/>
      <c r="IMW33" s="37"/>
      <c r="IMX33" s="37"/>
      <c r="IMY33" s="37"/>
      <c r="IMZ33" s="37"/>
      <c r="INA33" s="37"/>
      <c r="INB33" s="37"/>
      <c r="INC33" s="37"/>
      <c r="IND33" s="37"/>
      <c r="INE33" s="37"/>
      <c r="INF33" s="37"/>
      <c r="ING33" s="37"/>
      <c r="INH33" s="37"/>
      <c r="INI33" s="37"/>
      <c r="INJ33" s="37"/>
      <c r="INK33" s="37"/>
      <c r="INL33" s="37"/>
      <c r="INM33" s="37"/>
      <c r="INN33" s="37"/>
      <c r="INO33" s="37"/>
      <c r="INP33" s="37"/>
      <c r="INQ33" s="37"/>
      <c r="INR33" s="37"/>
      <c r="INS33" s="37"/>
      <c r="INT33" s="37"/>
      <c r="INU33" s="37"/>
      <c r="INV33" s="37"/>
      <c r="INW33" s="37"/>
      <c r="INX33" s="37"/>
      <c r="INY33" s="37"/>
      <c r="INZ33" s="37"/>
      <c r="IOA33" s="37"/>
      <c r="IOB33" s="37"/>
      <c r="IOC33" s="37"/>
      <c r="IOD33" s="37"/>
      <c r="IOE33" s="37"/>
      <c r="IOF33" s="37"/>
      <c r="IOG33" s="37"/>
      <c r="IOH33" s="37"/>
      <c r="IOI33" s="37"/>
      <c r="IOJ33" s="37"/>
      <c r="IOK33" s="37"/>
      <c r="IOL33" s="37"/>
      <c r="IOM33" s="37"/>
      <c r="ION33" s="37"/>
      <c r="IOO33" s="37"/>
      <c r="IOP33" s="37"/>
      <c r="IOQ33" s="37"/>
      <c r="IOR33" s="37"/>
      <c r="IOS33" s="37"/>
      <c r="IOT33" s="37"/>
      <c r="IOU33" s="37"/>
      <c r="IOV33" s="37"/>
      <c r="IOW33" s="37"/>
      <c r="IOX33" s="37"/>
      <c r="IOY33" s="37"/>
      <c r="IOZ33" s="37"/>
      <c r="IPA33" s="37"/>
      <c r="IPB33" s="37"/>
      <c r="IPC33" s="37"/>
      <c r="IPD33" s="37"/>
      <c r="IPE33" s="37"/>
      <c r="IPF33" s="37"/>
      <c r="IPG33" s="37"/>
      <c r="IPH33" s="37"/>
      <c r="IPI33" s="37"/>
      <c r="IPJ33" s="37"/>
      <c r="IPK33" s="37"/>
      <c r="IPL33" s="37"/>
      <c r="IPM33" s="37"/>
      <c r="IPN33" s="37"/>
      <c r="IPO33" s="37"/>
      <c r="IPP33" s="37"/>
      <c r="IPQ33" s="37"/>
      <c r="IPR33" s="37"/>
      <c r="IPS33" s="37"/>
      <c r="IPT33" s="37"/>
      <c r="IPU33" s="37"/>
      <c r="IPV33" s="37"/>
      <c r="IPW33" s="37"/>
      <c r="IPX33" s="37"/>
      <c r="IPY33" s="37"/>
      <c r="IPZ33" s="37"/>
      <c r="IQA33" s="37"/>
      <c r="IQB33" s="37"/>
      <c r="IQC33" s="37"/>
      <c r="IQD33" s="37"/>
      <c r="IQE33" s="37"/>
      <c r="IQF33" s="37"/>
      <c r="IQG33" s="37"/>
      <c r="IQH33" s="37"/>
      <c r="IQI33" s="37"/>
      <c r="IQJ33" s="37"/>
      <c r="IQK33" s="37"/>
      <c r="IQL33" s="37"/>
      <c r="IQM33" s="37"/>
      <c r="IQN33" s="37"/>
      <c r="IQO33" s="37"/>
      <c r="IQP33" s="37"/>
      <c r="IQQ33" s="37"/>
      <c r="IQR33" s="37"/>
      <c r="IQS33" s="37"/>
      <c r="IQT33" s="37"/>
      <c r="IQU33" s="37"/>
      <c r="IQV33" s="37"/>
      <c r="IQW33" s="37"/>
      <c r="IQX33" s="37"/>
      <c r="IQY33" s="37"/>
      <c r="IQZ33" s="37"/>
      <c r="IRA33" s="37"/>
      <c r="IRB33" s="37"/>
      <c r="IRC33" s="37"/>
      <c r="IRD33" s="37"/>
      <c r="IRE33" s="37"/>
      <c r="IRF33" s="37"/>
      <c r="IRG33" s="37"/>
      <c r="IRH33" s="37"/>
      <c r="IRI33" s="37"/>
      <c r="IRJ33" s="37"/>
      <c r="IRK33" s="37"/>
      <c r="IRL33" s="37"/>
      <c r="IRM33" s="37"/>
      <c r="IRN33" s="37"/>
      <c r="IRO33" s="37"/>
      <c r="IRP33" s="37"/>
      <c r="IRQ33" s="37"/>
      <c r="IRR33" s="37"/>
      <c r="IRS33" s="37"/>
      <c r="IRT33" s="37"/>
      <c r="IRU33" s="37"/>
      <c r="IRV33" s="37"/>
      <c r="IRW33" s="37"/>
      <c r="IRX33" s="37"/>
      <c r="IRY33" s="37"/>
      <c r="IRZ33" s="37"/>
      <c r="ISA33" s="37"/>
      <c r="ISB33" s="37"/>
      <c r="ISC33" s="37"/>
      <c r="ISD33" s="37"/>
      <c r="ISE33" s="37"/>
      <c r="ISF33" s="37"/>
      <c r="ISG33" s="37"/>
      <c r="ISH33" s="37"/>
      <c r="ISI33" s="37"/>
      <c r="ISJ33" s="37"/>
      <c r="ISK33" s="37"/>
      <c r="ISL33" s="37"/>
      <c r="ISM33" s="37"/>
      <c r="ISN33" s="37"/>
      <c r="ISO33" s="37"/>
      <c r="ISP33" s="37"/>
      <c r="ISQ33" s="37"/>
      <c r="ISR33" s="37"/>
      <c r="ISS33" s="37"/>
      <c r="IST33" s="37"/>
      <c r="ISU33" s="37"/>
      <c r="ISV33" s="37"/>
      <c r="ISW33" s="37"/>
      <c r="ISX33" s="37"/>
      <c r="ISY33" s="37"/>
      <c r="ISZ33" s="37"/>
      <c r="ITA33" s="37"/>
      <c r="ITB33" s="37"/>
      <c r="ITC33" s="37"/>
      <c r="ITD33" s="37"/>
      <c r="ITE33" s="37"/>
      <c r="ITF33" s="37"/>
      <c r="ITG33" s="37"/>
      <c r="ITH33" s="37"/>
      <c r="ITI33" s="37"/>
      <c r="ITJ33" s="37"/>
      <c r="ITK33" s="37"/>
      <c r="ITL33" s="37"/>
      <c r="ITM33" s="37"/>
      <c r="ITN33" s="37"/>
      <c r="ITO33" s="37"/>
      <c r="ITP33" s="37"/>
      <c r="ITQ33" s="37"/>
      <c r="ITR33" s="37"/>
      <c r="ITS33" s="37"/>
      <c r="ITT33" s="37"/>
      <c r="ITU33" s="37"/>
      <c r="ITV33" s="37"/>
      <c r="ITW33" s="37"/>
      <c r="ITX33" s="37"/>
      <c r="ITY33" s="37"/>
      <c r="ITZ33" s="37"/>
      <c r="IUA33" s="37"/>
      <c r="IUB33" s="37"/>
      <c r="IUC33" s="37"/>
      <c r="IUD33" s="37"/>
      <c r="IUE33" s="37"/>
      <c r="IUF33" s="37"/>
      <c r="IUG33" s="37"/>
      <c r="IUH33" s="37"/>
      <c r="IUI33" s="37"/>
      <c r="IUJ33" s="37"/>
      <c r="IUK33" s="37"/>
      <c r="IUL33" s="37"/>
      <c r="IUM33" s="37"/>
      <c r="IUN33" s="37"/>
      <c r="IUO33" s="37"/>
      <c r="IUP33" s="37"/>
      <c r="IUQ33" s="37"/>
      <c r="IUR33" s="37"/>
      <c r="IUS33" s="37"/>
      <c r="IUT33" s="37"/>
      <c r="IUU33" s="37"/>
      <c r="IUV33" s="37"/>
      <c r="IUW33" s="37"/>
      <c r="IUX33" s="37"/>
      <c r="IUY33" s="37"/>
      <c r="IUZ33" s="37"/>
      <c r="IVA33" s="37"/>
      <c r="IVB33" s="37"/>
      <c r="IVC33" s="37"/>
      <c r="IVD33" s="37"/>
      <c r="IVE33" s="37"/>
      <c r="IVF33" s="37"/>
      <c r="IVG33" s="37"/>
      <c r="IVH33" s="37"/>
      <c r="IVI33" s="37"/>
      <c r="IVJ33" s="37"/>
      <c r="IVK33" s="37"/>
      <c r="IVL33" s="37"/>
      <c r="IVM33" s="37"/>
      <c r="IVN33" s="37"/>
      <c r="IVO33" s="37"/>
      <c r="IVP33" s="37"/>
      <c r="IVQ33" s="37"/>
      <c r="IVR33" s="37"/>
      <c r="IVS33" s="37"/>
      <c r="IVT33" s="37"/>
      <c r="IVU33" s="37"/>
      <c r="IVV33" s="37"/>
      <c r="IVW33" s="37"/>
      <c r="IVX33" s="37"/>
      <c r="IVY33" s="37"/>
      <c r="IVZ33" s="37"/>
      <c r="IWA33" s="37"/>
      <c r="IWB33" s="37"/>
      <c r="IWC33" s="37"/>
      <c r="IWD33" s="37"/>
      <c r="IWE33" s="37"/>
      <c r="IWF33" s="37"/>
      <c r="IWG33" s="37"/>
      <c r="IWH33" s="37"/>
      <c r="IWI33" s="37"/>
      <c r="IWJ33" s="37"/>
      <c r="IWK33" s="37"/>
      <c r="IWL33" s="37"/>
      <c r="IWM33" s="37"/>
      <c r="IWN33" s="37"/>
      <c r="IWO33" s="37"/>
      <c r="IWP33" s="37"/>
      <c r="IWQ33" s="37"/>
      <c r="IWR33" s="37"/>
      <c r="IWS33" s="37"/>
      <c r="IWT33" s="37"/>
      <c r="IWU33" s="37"/>
      <c r="IWV33" s="37"/>
      <c r="IWW33" s="37"/>
      <c r="IWX33" s="37"/>
      <c r="IWY33" s="37"/>
      <c r="IWZ33" s="37"/>
      <c r="IXA33" s="37"/>
      <c r="IXB33" s="37"/>
      <c r="IXC33" s="37"/>
      <c r="IXD33" s="37"/>
      <c r="IXE33" s="37"/>
      <c r="IXF33" s="37"/>
      <c r="IXG33" s="37"/>
      <c r="IXH33" s="37"/>
      <c r="IXI33" s="37"/>
      <c r="IXJ33" s="37"/>
      <c r="IXK33" s="37"/>
      <c r="IXL33" s="37"/>
      <c r="IXM33" s="37"/>
      <c r="IXN33" s="37"/>
      <c r="IXO33" s="37"/>
      <c r="IXP33" s="37"/>
      <c r="IXQ33" s="37"/>
      <c r="IXR33" s="37"/>
      <c r="IXS33" s="37"/>
      <c r="IXT33" s="37"/>
      <c r="IXU33" s="37"/>
      <c r="IXV33" s="37"/>
      <c r="IXW33" s="37"/>
      <c r="IXX33" s="37"/>
      <c r="IXY33" s="37"/>
      <c r="IXZ33" s="37"/>
      <c r="IYA33" s="37"/>
      <c r="IYB33" s="37"/>
      <c r="IYC33" s="37"/>
      <c r="IYD33" s="37"/>
      <c r="IYE33" s="37"/>
      <c r="IYF33" s="37"/>
      <c r="IYG33" s="37"/>
      <c r="IYH33" s="37"/>
      <c r="IYI33" s="37"/>
      <c r="IYJ33" s="37"/>
      <c r="IYK33" s="37"/>
      <c r="IYL33" s="37"/>
      <c r="IYM33" s="37"/>
      <c r="IYN33" s="37"/>
      <c r="IYO33" s="37"/>
      <c r="IYP33" s="37"/>
      <c r="IYQ33" s="37"/>
      <c r="IYR33" s="37"/>
      <c r="IYS33" s="37"/>
      <c r="IYT33" s="37"/>
      <c r="IYU33" s="37"/>
      <c r="IYV33" s="37"/>
      <c r="IYW33" s="37"/>
      <c r="IYX33" s="37"/>
      <c r="IYY33" s="37"/>
      <c r="IYZ33" s="37"/>
      <c r="IZA33" s="37"/>
      <c r="IZB33" s="37"/>
      <c r="IZC33" s="37"/>
      <c r="IZD33" s="37"/>
      <c r="IZE33" s="37"/>
      <c r="IZF33" s="37"/>
      <c r="IZG33" s="37"/>
      <c r="IZH33" s="37"/>
      <c r="IZI33" s="37"/>
      <c r="IZJ33" s="37"/>
      <c r="IZK33" s="37"/>
      <c r="IZL33" s="37"/>
      <c r="IZM33" s="37"/>
      <c r="IZN33" s="37"/>
      <c r="IZO33" s="37"/>
      <c r="IZP33" s="37"/>
      <c r="IZQ33" s="37"/>
      <c r="IZR33" s="37"/>
      <c r="IZS33" s="37"/>
      <c r="IZT33" s="37"/>
      <c r="IZU33" s="37"/>
      <c r="IZV33" s="37"/>
      <c r="IZW33" s="37"/>
      <c r="IZX33" s="37"/>
      <c r="IZY33" s="37"/>
      <c r="IZZ33" s="37"/>
      <c r="JAA33" s="37"/>
      <c r="JAB33" s="37"/>
      <c r="JAC33" s="37"/>
      <c r="JAD33" s="37"/>
      <c r="JAE33" s="37"/>
      <c r="JAF33" s="37"/>
      <c r="JAG33" s="37"/>
      <c r="JAH33" s="37"/>
      <c r="JAI33" s="37"/>
      <c r="JAJ33" s="37"/>
      <c r="JAK33" s="37"/>
      <c r="JAL33" s="37"/>
      <c r="JAM33" s="37"/>
      <c r="JAN33" s="37"/>
      <c r="JAO33" s="37"/>
      <c r="JAP33" s="37"/>
      <c r="JAQ33" s="37"/>
      <c r="JAR33" s="37"/>
      <c r="JAS33" s="37"/>
      <c r="JAT33" s="37"/>
      <c r="JAU33" s="37"/>
      <c r="JAV33" s="37"/>
      <c r="JAW33" s="37"/>
      <c r="JAX33" s="37"/>
      <c r="JAY33" s="37"/>
      <c r="JAZ33" s="37"/>
      <c r="JBA33" s="37"/>
      <c r="JBB33" s="37"/>
      <c r="JBC33" s="37"/>
      <c r="JBD33" s="37"/>
      <c r="JBE33" s="37"/>
      <c r="JBF33" s="37"/>
      <c r="JBG33" s="37"/>
      <c r="JBH33" s="37"/>
      <c r="JBI33" s="37"/>
      <c r="JBJ33" s="37"/>
      <c r="JBK33" s="37"/>
      <c r="JBL33" s="37"/>
      <c r="JBM33" s="37"/>
      <c r="JBN33" s="37"/>
      <c r="JBO33" s="37"/>
      <c r="JBP33" s="37"/>
      <c r="JBQ33" s="37"/>
      <c r="JBR33" s="37"/>
      <c r="JBS33" s="37"/>
      <c r="JBT33" s="37"/>
      <c r="JBU33" s="37"/>
      <c r="JBV33" s="37"/>
      <c r="JBW33" s="37"/>
      <c r="JBX33" s="37"/>
      <c r="JBY33" s="37"/>
      <c r="JBZ33" s="37"/>
      <c r="JCA33" s="37"/>
      <c r="JCB33" s="37"/>
      <c r="JCC33" s="37"/>
      <c r="JCD33" s="37"/>
      <c r="JCE33" s="37"/>
      <c r="JCF33" s="37"/>
      <c r="JCG33" s="37"/>
      <c r="JCH33" s="37"/>
      <c r="JCI33" s="37"/>
      <c r="JCJ33" s="37"/>
      <c r="JCK33" s="37"/>
      <c r="JCL33" s="37"/>
      <c r="JCM33" s="37"/>
      <c r="JCN33" s="37"/>
      <c r="JCO33" s="37"/>
      <c r="JCP33" s="37"/>
      <c r="JCQ33" s="37"/>
      <c r="JCR33" s="37"/>
      <c r="JCS33" s="37"/>
      <c r="JCT33" s="37"/>
      <c r="JCU33" s="37"/>
      <c r="JCV33" s="37"/>
      <c r="JCW33" s="37"/>
      <c r="JCX33" s="37"/>
      <c r="JCY33" s="37"/>
      <c r="JCZ33" s="37"/>
      <c r="JDA33" s="37"/>
      <c r="JDB33" s="37"/>
      <c r="JDC33" s="37"/>
      <c r="JDD33" s="37"/>
      <c r="JDE33" s="37"/>
      <c r="JDF33" s="37"/>
      <c r="JDG33" s="37"/>
      <c r="JDH33" s="37"/>
      <c r="JDI33" s="37"/>
      <c r="JDJ33" s="37"/>
      <c r="JDK33" s="37"/>
      <c r="JDL33" s="37"/>
      <c r="JDM33" s="37"/>
      <c r="JDN33" s="37"/>
      <c r="JDO33" s="37"/>
      <c r="JDP33" s="37"/>
      <c r="JDQ33" s="37"/>
      <c r="JDR33" s="37"/>
      <c r="JDS33" s="37"/>
      <c r="JDT33" s="37"/>
      <c r="JDU33" s="37"/>
      <c r="JDV33" s="37"/>
      <c r="JDW33" s="37"/>
      <c r="JDX33" s="37"/>
      <c r="JDY33" s="37"/>
      <c r="JDZ33" s="37"/>
      <c r="JEA33" s="37"/>
      <c r="JEB33" s="37"/>
      <c r="JEC33" s="37"/>
      <c r="JED33" s="37"/>
      <c r="JEE33" s="37"/>
      <c r="JEF33" s="37"/>
      <c r="JEG33" s="37"/>
      <c r="JEH33" s="37"/>
      <c r="JEI33" s="37"/>
      <c r="JEJ33" s="37"/>
      <c r="JEK33" s="37"/>
      <c r="JEL33" s="37"/>
      <c r="JEM33" s="37"/>
      <c r="JEN33" s="37"/>
      <c r="JEO33" s="37"/>
      <c r="JEP33" s="37"/>
      <c r="JEQ33" s="37"/>
      <c r="JER33" s="37"/>
      <c r="JES33" s="37"/>
      <c r="JET33" s="37"/>
      <c r="JEU33" s="37"/>
      <c r="JEV33" s="37"/>
      <c r="JEW33" s="37"/>
      <c r="JEX33" s="37"/>
      <c r="JEY33" s="37"/>
      <c r="JEZ33" s="37"/>
      <c r="JFA33" s="37"/>
      <c r="JFB33" s="37"/>
      <c r="JFC33" s="37"/>
      <c r="JFD33" s="37"/>
      <c r="JFE33" s="37"/>
      <c r="JFF33" s="37"/>
      <c r="JFG33" s="37"/>
      <c r="JFH33" s="37"/>
      <c r="JFI33" s="37"/>
      <c r="JFJ33" s="37"/>
      <c r="JFK33" s="37"/>
      <c r="JFL33" s="37"/>
      <c r="JFM33" s="37"/>
      <c r="JFN33" s="37"/>
      <c r="JFO33" s="37"/>
      <c r="JFP33" s="37"/>
      <c r="JFQ33" s="37"/>
      <c r="JFR33" s="37"/>
      <c r="JFS33" s="37"/>
      <c r="JFT33" s="37"/>
      <c r="JFU33" s="37"/>
      <c r="JFV33" s="37"/>
      <c r="JFW33" s="37"/>
      <c r="JFX33" s="37"/>
      <c r="JFY33" s="37"/>
      <c r="JFZ33" s="37"/>
      <c r="JGA33" s="37"/>
      <c r="JGB33" s="37"/>
      <c r="JGC33" s="37"/>
      <c r="JGD33" s="37"/>
      <c r="JGE33" s="37"/>
      <c r="JGF33" s="37"/>
      <c r="JGG33" s="37"/>
      <c r="JGH33" s="37"/>
      <c r="JGI33" s="37"/>
      <c r="JGJ33" s="37"/>
      <c r="JGK33" s="37"/>
      <c r="JGL33" s="37"/>
      <c r="JGM33" s="37"/>
      <c r="JGN33" s="37"/>
      <c r="JGO33" s="37"/>
      <c r="JGP33" s="37"/>
      <c r="JGQ33" s="37"/>
      <c r="JGR33" s="37"/>
      <c r="JGS33" s="37"/>
      <c r="JGT33" s="37"/>
      <c r="JGU33" s="37"/>
      <c r="JGV33" s="37"/>
      <c r="JGW33" s="37"/>
      <c r="JGX33" s="37"/>
      <c r="JGY33" s="37"/>
      <c r="JGZ33" s="37"/>
      <c r="JHA33" s="37"/>
      <c r="JHB33" s="37"/>
      <c r="JHC33" s="37"/>
      <c r="JHD33" s="37"/>
      <c r="JHE33" s="37"/>
      <c r="JHF33" s="37"/>
      <c r="JHG33" s="37"/>
      <c r="JHH33" s="37"/>
      <c r="JHI33" s="37"/>
      <c r="JHJ33" s="37"/>
      <c r="JHK33" s="37"/>
      <c r="JHL33" s="37"/>
      <c r="JHM33" s="37"/>
      <c r="JHN33" s="37"/>
      <c r="JHO33" s="37"/>
      <c r="JHP33" s="37"/>
      <c r="JHQ33" s="37"/>
      <c r="JHR33" s="37"/>
      <c r="JHS33" s="37"/>
      <c r="JHT33" s="37"/>
      <c r="JHU33" s="37"/>
      <c r="JHV33" s="37"/>
      <c r="JHW33" s="37"/>
      <c r="JHX33" s="37"/>
      <c r="JHY33" s="37"/>
      <c r="JHZ33" s="37"/>
      <c r="JIA33" s="37"/>
      <c r="JIB33" s="37"/>
      <c r="JIC33" s="37"/>
      <c r="JID33" s="37"/>
      <c r="JIE33" s="37"/>
      <c r="JIF33" s="37"/>
      <c r="JIG33" s="37"/>
      <c r="JIH33" s="37"/>
      <c r="JII33" s="37"/>
      <c r="JIJ33" s="37"/>
      <c r="JIK33" s="37"/>
      <c r="JIL33" s="37"/>
      <c r="JIM33" s="37"/>
      <c r="JIN33" s="37"/>
      <c r="JIO33" s="37"/>
      <c r="JIP33" s="37"/>
      <c r="JIQ33" s="37"/>
      <c r="JIR33" s="37"/>
      <c r="JIS33" s="37"/>
      <c r="JIT33" s="37"/>
      <c r="JIU33" s="37"/>
      <c r="JIV33" s="37"/>
      <c r="JIW33" s="37"/>
      <c r="JIX33" s="37"/>
      <c r="JIY33" s="37"/>
      <c r="JIZ33" s="37"/>
      <c r="JJA33" s="37"/>
      <c r="JJB33" s="37"/>
      <c r="JJC33" s="37"/>
      <c r="JJD33" s="37"/>
      <c r="JJE33" s="37"/>
      <c r="JJF33" s="37"/>
      <c r="JJG33" s="37"/>
      <c r="JJH33" s="37"/>
      <c r="JJI33" s="37"/>
      <c r="JJJ33" s="37"/>
      <c r="JJK33" s="37"/>
      <c r="JJL33" s="37"/>
      <c r="JJM33" s="37"/>
      <c r="JJN33" s="37"/>
      <c r="JJO33" s="37"/>
      <c r="JJP33" s="37"/>
      <c r="JJQ33" s="37"/>
      <c r="JJR33" s="37"/>
      <c r="JJS33" s="37"/>
      <c r="JJT33" s="37"/>
      <c r="JJU33" s="37"/>
      <c r="JJV33" s="37"/>
      <c r="JJW33" s="37"/>
      <c r="JJX33" s="37"/>
      <c r="JJY33" s="37"/>
      <c r="JJZ33" s="37"/>
      <c r="JKA33" s="37"/>
      <c r="JKB33" s="37"/>
      <c r="JKC33" s="37"/>
      <c r="JKD33" s="37"/>
      <c r="JKE33" s="37"/>
      <c r="JKF33" s="37"/>
      <c r="JKG33" s="37"/>
      <c r="JKH33" s="37"/>
      <c r="JKI33" s="37"/>
      <c r="JKJ33" s="37"/>
      <c r="JKK33" s="37"/>
      <c r="JKL33" s="37"/>
      <c r="JKM33" s="37"/>
      <c r="JKN33" s="37"/>
      <c r="JKO33" s="37"/>
      <c r="JKP33" s="37"/>
      <c r="JKQ33" s="37"/>
      <c r="JKR33" s="37"/>
      <c r="JKS33" s="37"/>
      <c r="JKT33" s="37"/>
      <c r="JKU33" s="37"/>
      <c r="JKV33" s="37"/>
      <c r="JKW33" s="37"/>
      <c r="JKX33" s="37"/>
      <c r="JKY33" s="37"/>
      <c r="JKZ33" s="37"/>
      <c r="JLA33" s="37"/>
      <c r="JLB33" s="37"/>
      <c r="JLC33" s="37"/>
      <c r="JLD33" s="37"/>
      <c r="JLE33" s="37"/>
      <c r="JLF33" s="37"/>
      <c r="JLG33" s="37"/>
      <c r="JLH33" s="37"/>
      <c r="JLI33" s="37"/>
      <c r="JLJ33" s="37"/>
      <c r="JLK33" s="37"/>
      <c r="JLL33" s="37"/>
      <c r="JLM33" s="37"/>
      <c r="JLN33" s="37"/>
      <c r="JLO33" s="37"/>
      <c r="JLP33" s="37"/>
      <c r="JLQ33" s="37"/>
      <c r="JLR33" s="37"/>
      <c r="JLS33" s="37"/>
      <c r="JLT33" s="37"/>
      <c r="JLU33" s="37"/>
      <c r="JLV33" s="37"/>
      <c r="JLW33" s="37"/>
      <c r="JLX33" s="37"/>
      <c r="JLY33" s="37"/>
      <c r="JLZ33" s="37"/>
      <c r="JMA33" s="37"/>
      <c r="JMB33" s="37"/>
      <c r="JMC33" s="37"/>
      <c r="JMD33" s="37"/>
      <c r="JME33" s="37"/>
      <c r="JMF33" s="37"/>
      <c r="JMG33" s="37"/>
      <c r="JMH33" s="37"/>
      <c r="JMI33" s="37"/>
      <c r="JMJ33" s="37"/>
      <c r="JMK33" s="37"/>
      <c r="JML33" s="37"/>
      <c r="JMM33" s="37"/>
      <c r="JMN33" s="37"/>
      <c r="JMO33" s="37"/>
      <c r="JMP33" s="37"/>
      <c r="JMQ33" s="37"/>
      <c r="JMR33" s="37"/>
      <c r="JMS33" s="37"/>
      <c r="JMT33" s="37"/>
      <c r="JMU33" s="37"/>
      <c r="JMV33" s="37"/>
      <c r="JMW33" s="37"/>
      <c r="JMX33" s="37"/>
      <c r="JMY33" s="37"/>
      <c r="JMZ33" s="37"/>
      <c r="JNA33" s="37"/>
      <c r="JNB33" s="37"/>
      <c r="JNC33" s="37"/>
      <c r="JND33" s="37"/>
      <c r="JNE33" s="37"/>
      <c r="JNF33" s="37"/>
      <c r="JNG33" s="37"/>
      <c r="JNH33" s="37"/>
      <c r="JNI33" s="37"/>
      <c r="JNJ33" s="37"/>
      <c r="JNK33" s="37"/>
      <c r="JNL33" s="37"/>
      <c r="JNM33" s="37"/>
      <c r="JNN33" s="37"/>
      <c r="JNO33" s="37"/>
      <c r="JNP33" s="37"/>
      <c r="JNQ33" s="37"/>
      <c r="JNR33" s="37"/>
      <c r="JNS33" s="37"/>
      <c r="JNT33" s="37"/>
      <c r="JNU33" s="37"/>
      <c r="JNV33" s="37"/>
      <c r="JNW33" s="37"/>
      <c r="JNX33" s="37"/>
      <c r="JNY33" s="37"/>
      <c r="JNZ33" s="37"/>
      <c r="JOA33" s="37"/>
      <c r="JOB33" s="37"/>
      <c r="JOC33" s="37"/>
      <c r="JOD33" s="37"/>
      <c r="JOE33" s="37"/>
      <c r="JOF33" s="37"/>
      <c r="JOG33" s="37"/>
      <c r="JOH33" s="37"/>
      <c r="JOI33" s="37"/>
      <c r="JOJ33" s="37"/>
      <c r="JOK33" s="37"/>
      <c r="JOL33" s="37"/>
      <c r="JOM33" s="37"/>
      <c r="JON33" s="37"/>
      <c r="JOO33" s="37"/>
      <c r="JOP33" s="37"/>
      <c r="JOQ33" s="37"/>
      <c r="JOR33" s="37"/>
      <c r="JOS33" s="37"/>
      <c r="JOT33" s="37"/>
      <c r="JOU33" s="37"/>
      <c r="JOV33" s="37"/>
      <c r="JOW33" s="37"/>
      <c r="JOX33" s="37"/>
      <c r="JOY33" s="37"/>
      <c r="JOZ33" s="37"/>
      <c r="JPA33" s="37"/>
      <c r="JPB33" s="37"/>
      <c r="JPC33" s="37"/>
      <c r="JPD33" s="37"/>
      <c r="JPE33" s="37"/>
      <c r="JPF33" s="37"/>
      <c r="JPG33" s="37"/>
      <c r="JPH33" s="37"/>
      <c r="JPI33" s="37"/>
      <c r="JPJ33" s="37"/>
      <c r="JPK33" s="37"/>
      <c r="JPL33" s="37"/>
      <c r="JPM33" s="37"/>
      <c r="JPN33" s="37"/>
      <c r="JPO33" s="37"/>
      <c r="JPP33" s="37"/>
      <c r="JPQ33" s="37"/>
      <c r="JPR33" s="37"/>
      <c r="JPS33" s="37"/>
      <c r="JPT33" s="37"/>
      <c r="JPU33" s="37"/>
      <c r="JPV33" s="37"/>
      <c r="JPW33" s="37"/>
      <c r="JPX33" s="37"/>
      <c r="JPY33" s="37"/>
      <c r="JPZ33" s="37"/>
      <c r="JQA33" s="37"/>
      <c r="JQB33" s="37"/>
      <c r="JQC33" s="37"/>
      <c r="JQD33" s="37"/>
      <c r="JQE33" s="37"/>
      <c r="JQF33" s="37"/>
      <c r="JQG33" s="37"/>
      <c r="JQH33" s="37"/>
      <c r="JQI33" s="37"/>
      <c r="JQJ33" s="37"/>
      <c r="JQK33" s="37"/>
      <c r="JQL33" s="37"/>
      <c r="JQM33" s="37"/>
      <c r="JQN33" s="37"/>
      <c r="JQO33" s="37"/>
      <c r="JQP33" s="37"/>
      <c r="JQQ33" s="37"/>
      <c r="JQR33" s="37"/>
      <c r="JQS33" s="37"/>
      <c r="JQT33" s="37"/>
      <c r="JQU33" s="37"/>
      <c r="JQV33" s="37"/>
      <c r="JQW33" s="37"/>
      <c r="JQX33" s="37"/>
      <c r="JQY33" s="37"/>
      <c r="JQZ33" s="37"/>
      <c r="JRA33" s="37"/>
      <c r="JRB33" s="37"/>
      <c r="JRC33" s="37"/>
      <c r="JRD33" s="37"/>
      <c r="JRE33" s="37"/>
      <c r="JRF33" s="37"/>
      <c r="JRG33" s="37"/>
      <c r="JRH33" s="37"/>
      <c r="JRI33" s="37"/>
      <c r="JRJ33" s="37"/>
      <c r="JRK33" s="37"/>
      <c r="JRL33" s="37"/>
      <c r="JRM33" s="37"/>
      <c r="JRN33" s="37"/>
      <c r="JRO33" s="37"/>
      <c r="JRP33" s="37"/>
      <c r="JRQ33" s="37"/>
      <c r="JRR33" s="37"/>
      <c r="JRS33" s="37"/>
      <c r="JRT33" s="37"/>
      <c r="JRU33" s="37"/>
      <c r="JRV33" s="37"/>
      <c r="JRW33" s="37"/>
      <c r="JRX33" s="37"/>
      <c r="JRY33" s="37"/>
      <c r="JRZ33" s="37"/>
      <c r="JSA33" s="37"/>
      <c r="JSB33" s="37"/>
      <c r="JSC33" s="37"/>
      <c r="JSD33" s="37"/>
      <c r="JSE33" s="37"/>
      <c r="JSF33" s="37"/>
      <c r="JSG33" s="37"/>
      <c r="JSH33" s="37"/>
      <c r="JSI33" s="37"/>
      <c r="JSJ33" s="37"/>
      <c r="JSK33" s="37"/>
      <c r="JSL33" s="37"/>
      <c r="JSM33" s="37"/>
      <c r="JSN33" s="37"/>
      <c r="JSO33" s="37"/>
      <c r="JSP33" s="37"/>
      <c r="JSQ33" s="37"/>
      <c r="JSR33" s="37"/>
      <c r="JSS33" s="37"/>
      <c r="JST33" s="37"/>
      <c r="JSU33" s="37"/>
      <c r="JSV33" s="37"/>
      <c r="JSW33" s="37"/>
      <c r="JSX33" s="37"/>
      <c r="JSY33" s="37"/>
      <c r="JSZ33" s="37"/>
      <c r="JTA33" s="37"/>
      <c r="JTB33" s="37"/>
      <c r="JTC33" s="37"/>
      <c r="JTD33" s="37"/>
      <c r="JTE33" s="37"/>
      <c r="JTF33" s="37"/>
      <c r="JTG33" s="37"/>
      <c r="JTH33" s="37"/>
      <c r="JTI33" s="37"/>
      <c r="JTJ33" s="37"/>
      <c r="JTK33" s="37"/>
      <c r="JTL33" s="37"/>
      <c r="JTM33" s="37"/>
      <c r="JTN33" s="37"/>
      <c r="JTO33" s="37"/>
      <c r="JTP33" s="37"/>
      <c r="JTQ33" s="37"/>
      <c r="JTR33" s="37"/>
      <c r="JTS33" s="37"/>
      <c r="JTT33" s="37"/>
      <c r="JTU33" s="37"/>
      <c r="JTV33" s="37"/>
      <c r="JTW33" s="37"/>
      <c r="JTX33" s="37"/>
      <c r="JTY33" s="37"/>
      <c r="JTZ33" s="37"/>
      <c r="JUA33" s="37"/>
      <c r="JUB33" s="37"/>
      <c r="JUC33" s="37"/>
      <c r="JUD33" s="37"/>
      <c r="JUE33" s="37"/>
      <c r="JUF33" s="37"/>
      <c r="JUG33" s="37"/>
      <c r="JUH33" s="37"/>
      <c r="JUI33" s="37"/>
      <c r="JUJ33" s="37"/>
      <c r="JUK33" s="37"/>
      <c r="JUL33" s="37"/>
      <c r="JUM33" s="37"/>
      <c r="JUN33" s="37"/>
      <c r="JUO33" s="37"/>
      <c r="JUP33" s="37"/>
      <c r="JUQ33" s="37"/>
      <c r="JUR33" s="37"/>
      <c r="JUS33" s="37"/>
      <c r="JUT33" s="37"/>
      <c r="JUU33" s="37"/>
      <c r="JUV33" s="37"/>
      <c r="JUW33" s="37"/>
      <c r="JUX33" s="37"/>
      <c r="JUY33" s="37"/>
      <c r="JUZ33" s="37"/>
      <c r="JVA33" s="37"/>
      <c r="JVB33" s="37"/>
      <c r="JVC33" s="37"/>
      <c r="JVD33" s="37"/>
      <c r="JVE33" s="37"/>
      <c r="JVF33" s="37"/>
      <c r="JVG33" s="37"/>
      <c r="JVH33" s="37"/>
      <c r="JVI33" s="37"/>
      <c r="JVJ33" s="37"/>
      <c r="JVK33" s="37"/>
      <c r="JVL33" s="37"/>
      <c r="JVM33" s="37"/>
      <c r="JVN33" s="37"/>
      <c r="JVO33" s="37"/>
      <c r="JVP33" s="37"/>
      <c r="JVQ33" s="37"/>
      <c r="JVR33" s="37"/>
      <c r="JVS33" s="37"/>
      <c r="JVT33" s="37"/>
      <c r="JVU33" s="37"/>
      <c r="JVV33" s="37"/>
      <c r="JVW33" s="37"/>
      <c r="JVX33" s="37"/>
      <c r="JVY33" s="37"/>
      <c r="JVZ33" s="37"/>
      <c r="JWA33" s="37"/>
      <c r="JWB33" s="37"/>
      <c r="JWC33" s="37"/>
      <c r="JWD33" s="37"/>
      <c r="JWE33" s="37"/>
      <c r="JWF33" s="37"/>
      <c r="JWG33" s="37"/>
      <c r="JWH33" s="37"/>
      <c r="JWI33" s="37"/>
      <c r="JWJ33" s="37"/>
      <c r="JWK33" s="37"/>
      <c r="JWL33" s="37"/>
      <c r="JWM33" s="37"/>
      <c r="JWN33" s="37"/>
      <c r="JWO33" s="37"/>
      <c r="JWP33" s="37"/>
      <c r="JWQ33" s="37"/>
      <c r="JWR33" s="37"/>
      <c r="JWS33" s="37"/>
      <c r="JWT33" s="37"/>
      <c r="JWU33" s="37"/>
      <c r="JWV33" s="37"/>
      <c r="JWW33" s="37"/>
      <c r="JWX33" s="37"/>
      <c r="JWY33" s="37"/>
      <c r="JWZ33" s="37"/>
      <c r="JXA33" s="37"/>
      <c r="JXB33" s="37"/>
      <c r="JXC33" s="37"/>
      <c r="JXD33" s="37"/>
      <c r="JXE33" s="37"/>
      <c r="JXF33" s="37"/>
      <c r="JXG33" s="37"/>
      <c r="JXH33" s="37"/>
      <c r="JXI33" s="37"/>
      <c r="JXJ33" s="37"/>
      <c r="JXK33" s="37"/>
      <c r="JXL33" s="37"/>
      <c r="JXM33" s="37"/>
      <c r="JXN33" s="37"/>
      <c r="JXO33" s="37"/>
      <c r="JXP33" s="37"/>
      <c r="JXQ33" s="37"/>
      <c r="JXR33" s="37"/>
      <c r="JXS33" s="37"/>
      <c r="JXT33" s="37"/>
      <c r="JXU33" s="37"/>
      <c r="JXV33" s="37"/>
      <c r="JXW33" s="37"/>
      <c r="JXX33" s="37"/>
      <c r="JXY33" s="37"/>
      <c r="JXZ33" s="37"/>
      <c r="JYA33" s="37"/>
      <c r="JYB33" s="37"/>
      <c r="JYC33" s="37"/>
      <c r="JYD33" s="37"/>
      <c r="JYE33" s="37"/>
      <c r="JYF33" s="37"/>
      <c r="JYG33" s="37"/>
      <c r="JYH33" s="37"/>
      <c r="JYI33" s="37"/>
      <c r="JYJ33" s="37"/>
      <c r="JYK33" s="37"/>
      <c r="JYL33" s="37"/>
      <c r="JYM33" s="37"/>
      <c r="JYN33" s="37"/>
      <c r="JYO33" s="37"/>
      <c r="JYP33" s="37"/>
      <c r="JYQ33" s="37"/>
      <c r="JYR33" s="37"/>
      <c r="JYS33" s="37"/>
      <c r="JYT33" s="37"/>
      <c r="JYU33" s="37"/>
      <c r="JYV33" s="37"/>
      <c r="JYW33" s="37"/>
      <c r="JYX33" s="37"/>
      <c r="JYY33" s="37"/>
      <c r="JYZ33" s="37"/>
      <c r="JZA33" s="37"/>
      <c r="JZB33" s="37"/>
      <c r="JZC33" s="37"/>
      <c r="JZD33" s="37"/>
      <c r="JZE33" s="37"/>
      <c r="JZF33" s="37"/>
      <c r="JZG33" s="37"/>
      <c r="JZH33" s="37"/>
      <c r="JZI33" s="37"/>
      <c r="JZJ33" s="37"/>
      <c r="JZK33" s="37"/>
      <c r="JZL33" s="37"/>
      <c r="JZM33" s="37"/>
      <c r="JZN33" s="37"/>
      <c r="JZO33" s="37"/>
      <c r="JZP33" s="37"/>
      <c r="JZQ33" s="37"/>
      <c r="JZR33" s="37"/>
      <c r="JZS33" s="37"/>
      <c r="JZT33" s="37"/>
      <c r="JZU33" s="37"/>
      <c r="JZV33" s="37"/>
      <c r="JZW33" s="37"/>
      <c r="JZX33" s="37"/>
      <c r="JZY33" s="37"/>
      <c r="JZZ33" s="37"/>
      <c r="KAA33" s="37"/>
      <c r="KAB33" s="37"/>
      <c r="KAC33" s="37"/>
      <c r="KAD33" s="37"/>
      <c r="KAE33" s="37"/>
      <c r="KAF33" s="37"/>
      <c r="KAG33" s="37"/>
      <c r="KAH33" s="37"/>
      <c r="KAI33" s="37"/>
      <c r="KAJ33" s="37"/>
      <c r="KAK33" s="37"/>
      <c r="KAL33" s="37"/>
      <c r="KAM33" s="37"/>
      <c r="KAN33" s="37"/>
      <c r="KAO33" s="37"/>
      <c r="KAP33" s="37"/>
      <c r="KAQ33" s="37"/>
      <c r="KAR33" s="37"/>
      <c r="KAS33" s="37"/>
      <c r="KAT33" s="37"/>
      <c r="KAU33" s="37"/>
      <c r="KAV33" s="37"/>
      <c r="KAW33" s="37"/>
      <c r="KAX33" s="37"/>
      <c r="KAY33" s="37"/>
      <c r="KAZ33" s="37"/>
      <c r="KBA33" s="37"/>
      <c r="KBB33" s="37"/>
      <c r="KBC33" s="37"/>
      <c r="KBD33" s="37"/>
      <c r="KBE33" s="37"/>
      <c r="KBF33" s="37"/>
      <c r="KBG33" s="37"/>
      <c r="KBH33" s="37"/>
      <c r="KBI33" s="37"/>
      <c r="KBJ33" s="37"/>
      <c r="KBK33" s="37"/>
      <c r="KBL33" s="37"/>
      <c r="KBM33" s="37"/>
      <c r="KBN33" s="37"/>
      <c r="KBO33" s="37"/>
      <c r="KBP33" s="37"/>
      <c r="KBQ33" s="37"/>
      <c r="KBR33" s="37"/>
      <c r="KBS33" s="37"/>
      <c r="KBT33" s="37"/>
      <c r="KBU33" s="37"/>
      <c r="KBV33" s="37"/>
      <c r="KBW33" s="37"/>
      <c r="KBX33" s="37"/>
      <c r="KBY33" s="37"/>
      <c r="KBZ33" s="37"/>
      <c r="KCA33" s="37"/>
      <c r="KCB33" s="37"/>
      <c r="KCC33" s="37"/>
      <c r="KCD33" s="37"/>
      <c r="KCE33" s="37"/>
      <c r="KCF33" s="37"/>
      <c r="KCG33" s="37"/>
      <c r="KCH33" s="37"/>
      <c r="KCI33" s="37"/>
      <c r="KCJ33" s="37"/>
      <c r="KCK33" s="37"/>
      <c r="KCL33" s="37"/>
      <c r="KCM33" s="37"/>
      <c r="KCN33" s="37"/>
      <c r="KCO33" s="37"/>
      <c r="KCP33" s="37"/>
      <c r="KCQ33" s="37"/>
      <c r="KCR33" s="37"/>
      <c r="KCS33" s="37"/>
      <c r="KCT33" s="37"/>
      <c r="KCU33" s="37"/>
      <c r="KCV33" s="37"/>
      <c r="KCW33" s="37"/>
      <c r="KCX33" s="37"/>
      <c r="KCY33" s="37"/>
      <c r="KCZ33" s="37"/>
      <c r="KDA33" s="37"/>
      <c r="KDB33" s="37"/>
      <c r="KDC33" s="37"/>
      <c r="KDD33" s="37"/>
      <c r="KDE33" s="37"/>
      <c r="KDF33" s="37"/>
      <c r="KDG33" s="37"/>
      <c r="KDH33" s="37"/>
      <c r="KDI33" s="37"/>
      <c r="KDJ33" s="37"/>
      <c r="KDK33" s="37"/>
      <c r="KDL33" s="37"/>
      <c r="KDM33" s="37"/>
      <c r="KDN33" s="37"/>
      <c r="KDO33" s="37"/>
      <c r="KDP33" s="37"/>
      <c r="KDQ33" s="37"/>
      <c r="KDR33" s="37"/>
      <c r="KDS33" s="37"/>
      <c r="KDT33" s="37"/>
      <c r="KDU33" s="37"/>
      <c r="KDV33" s="37"/>
      <c r="KDW33" s="37"/>
      <c r="KDX33" s="37"/>
      <c r="KDY33" s="37"/>
      <c r="KDZ33" s="37"/>
      <c r="KEA33" s="37"/>
      <c r="KEB33" s="37"/>
      <c r="KEC33" s="37"/>
      <c r="KED33" s="37"/>
      <c r="KEE33" s="37"/>
      <c r="KEF33" s="37"/>
      <c r="KEG33" s="37"/>
      <c r="KEH33" s="37"/>
      <c r="KEI33" s="37"/>
      <c r="KEJ33" s="37"/>
      <c r="KEK33" s="37"/>
      <c r="KEL33" s="37"/>
      <c r="KEM33" s="37"/>
      <c r="KEN33" s="37"/>
      <c r="KEO33" s="37"/>
      <c r="KEP33" s="37"/>
      <c r="KEQ33" s="37"/>
      <c r="KER33" s="37"/>
      <c r="KES33" s="37"/>
      <c r="KET33" s="37"/>
      <c r="KEU33" s="37"/>
      <c r="KEV33" s="37"/>
      <c r="KEW33" s="37"/>
      <c r="KEX33" s="37"/>
      <c r="KEY33" s="37"/>
      <c r="KEZ33" s="37"/>
      <c r="KFA33" s="37"/>
      <c r="KFB33" s="37"/>
      <c r="KFC33" s="37"/>
      <c r="KFD33" s="37"/>
      <c r="KFE33" s="37"/>
      <c r="KFF33" s="37"/>
      <c r="KFG33" s="37"/>
      <c r="KFH33" s="37"/>
      <c r="KFI33" s="37"/>
      <c r="KFJ33" s="37"/>
      <c r="KFK33" s="37"/>
      <c r="KFL33" s="37"/>
      <c r="KFM33" s="37"/>
      <c r="KFN33" s="37"/>
      <c r="KFO33" s="37"/>
      <c r="KFP33" s="37"/>
      <c r="KFQ33" s="37"/>
      <c r="KFR33" s="37"/>
      <c r="KFS33" s="37"/>
      <c r="KFT33" s="37"/>
      <c r="KFU33" s="37"/>
      <c r="KFV33" s="37"/>
      <c r="KFW33" s="37"/>
      <c r="KFX33" s="37"/>
      <c r="KFY33" s="37"/>
      <c r="KFZ33" s="37"/>
      <c r="KGA33" s="37"/>
      <c r="KGB33" s="37"/>
      <c r="KGC33" s="37"/>
      <c r="KGD33" s="37"/>
      <c r="KGE33" s="37"/>
      <c r="KGF33" s="37"/>
      <c r="KGG33" s="37"/>
      <c r="KGH33" s="37"/>
      <c r="KGI33" s="37"/>
      <c r="KGJ33" s="37"/>
      <c r="KGK33" s="37"/>
      <c r="KGL33" s="37"/>
      <c r="KGM33" s="37"/>
      <c r="KGN33" s="37"/>
      <c r="KGO33" s="37"/>
      <c r="KGP33" s="37"/>
      <c r="KGQ33" s="37"/>
      <c r="KGR33" s="37"/>
      <c r="KGS33" s="37"/>
      <c r="KGT33" s="37"/>
      <c r="KGU33" s="37"/>
      <c r="KGV33" s="37"/>
      <c r="KGW33" s="37"/>
      <c r="KGX33" s="37"/>
      <c r="KGY33" s="37"/>
      <c r="KGZ33" s="37"/>
      <c r="KHA33" s="37"/>
      <c r="KHB33" s="37"/>
      <c r="KHC33" s="37"/>
      <c r="KHD33" s="37"/>
      <c r="KHE33" s="37"/>
      <c r="KHF33" s="37"/>
      <c r="KHG33" s="37"/>
      <c r="KHH33" s="37"/>
      <c r="KHI33" s="37"/>
      <c r="KHJ33" s="37"/>
      <c r="KHK33" s="37"/>
      <c r="KHL33" s="37"/>
      <c r="KHM33" s="37"/>
      <c r="KHN33" s="37"/>
      <c r="KHO33" s="37"/>
      <c r="KHP33" s="37"/>
      <c r="KHQ33" s="37"/>
      <c r="KHR33" s="37"/>
      <c r="KHS33" s="37"/>
      <c r="KHT33" s="37"/>
      <c r="KHU33" s="37"/>
      <c r="KHV33" s="37"/>
      <c r="KHW33" s="37"/>
      <c r="KHX33" s="37"/>
      <c r="KHY33" s="37"/>
      <c r="KHZ33" s="37"/>
      <c r="KIA33" s="37"/>
      <c r="KIB33" s="37"/>
      <c r="KIC33" s="37"/>
      <c r="KID33" s="37"/>
      <c r="KIE33" s="37"/>
      <c r="KIF33" s="37"/>
      <c r="KIG33" s="37"/>
      <c r="KIH33" s="37"/>
      <c r="KII33" s="37"/>
      <c r="KIJ33" s="37"/>
      <c r="KIK33" s="37"/>
      <c r="KIL33" s="37"/>
      <c r="KIM33" s="37"/>
      <c r="KIN33" s="37"/>
      <c r="KIO33" s="37"/>
      <c r="KIP33" s="37"/>
      <c r="KIQ33" s="37"/>
      <c r="KIR33" s="37"/>
      <c r="KIS33" s="37"/>
      <c r="KIT33" s="37"/>
      <c r="KIU33" s="37"/>
      <c r="KIV33" s="37"/>
      <c r="KIW33" s="37"/>
      <c r="KIX33" s="37"/>
      <c r="KIY33" s="37"/>
      <c r="KIZ33" s="37"/>
      <c r="KJA33" s="37"/>
      <c r="KJB33" s="37"/>
      <c r="KJC33" s="37"/>
      <c r="KJD33" s="37"/>
      <c r="KJE33" s="37"/>
      <c r="KJF33" s="37"/>
      <c r="KJG33" s="37"/>
      <c r="KJH33" s="37"/>
      <c r="KJI33" s="37"/>
      <c r="KJJ33" s="37"/>
      <c r="KJK33" s="37"/>
      <c r="KJL33" s="37"/>
      <c r="KJM33" s="37"/>
      <c r="KJN33" s="37"/>
      <c r="KJO33" s="37"/>
      <c r="KJP33" s="37"/>
      <c r="KJQ33" s="37"/>
      <c r="KJR33" s="37"/>
      <c r="KJS33" s="37"/>
      <c r="KJT33" s="37"/>
      <c r="KJU33" s="37"/>
      <c r="KJV33" s="37"/>
      <c r="KJW33" s="37"/>
      <c r="KJX33" s="37"/>
      <c r="KJY33" s="37"/>
      <c r="KJZ33" s="37"/>
      <c r="KKA33" s="37"/>
      <c r="KKB33" s="37"/>
      <c r="KKC33" s="37"/>
      <c r="KKD33" s="37"/>
      <c r="KKE33" s="37"/>
      <c r="KKF33" s="37"/>
      <c r="KKG33" s="37"/>
      <c r="KKH33" s="37"/>
      <c r="KKI33" s="37"/>
      <c r="KKJ33" s="37"/>
      <c r="KKK33" s="37"/>
      <c r="KKL33" s="37"/>
      <c r="KKM33" s="37"/>
      <c r="KKN33" s="37"/>
      <c r="KKO33" s="37"/>
      <c r="KKP33" s="37"/>
      <c r="KKQ33" s="37"/>
      <c r="KKR33" s="37"/>
      <c r="KKS33" s="37"/>
      <c r="KKT33" s="37"/>
      <c r="KKU33" s="37"/>
      <c r="KKV33" s="37"/>
      <c r="KKW33" s="37"/>
      <c r="KKX33" s="37"/>
      <c r="KKY33" s="37"/>
      <c r="KKZ33" s="37"/>
      <c r="KLA33" s="37"/>
      <c r="KLB33" s="37"/>
      <c r="KLC33" s="37"/>
      <c r="KLD33" s="37"/>
      <c r="KLE33" s="37"/>
      <c r="KLF33" s="37"/>
      <c r="KLG33" s="37"/>
      <c r="KLH33" s="37"/>
      <c r="KLI33" s="37"/>
      <c r="KLJ33" s="37"/>
      <c r="KLK33" s="37"/>
      <c r="KLL33" s="37"/>
      <c r="KLM33" s="37"/>
      <c r="KLN33" s="37"/>
      <c r="KLO33" s="37"/>
      <c r="KLP33" s="37"/>
      <c r="KLQ33" s="37"/>
      <c r="KLR33" s="37"/>
      <c r="KLS33" s="37"/>
      <c r="KLT33" s="37"/>
      <c r="KLU33" s="37"/>
      <c r="KLV33" s="37"/>
      <c r="KLW33" s="37"/>
      <c r="KLX33" s="37"/>
      <c r="KLY33" s="37"/>
      <c r="KLZ33" s="37"/>
      <c r="KMA33" s="37"/>
      <c r="KMB33" s="37"/>
      <c r="KMC33" s="37"/>
      <c r="KMD33" s="37"/>
      <c r="KME33" s="37"/>
      <c r="KMF33" s="37"/>
      <c r="KMG33" s="37"/>
      <c r="KMH33" s="37"/>
      <c r="KMI33" s="37"/>
      <c r="KMJ33" s="37"/>
      <c r="KMK33" s="37"/>
      <c r="KML33" s="37"/>
      <c r="KMM33" s="37"/>
      <c r="KMN33" s="37"/>
      <c r="KMO33" s="37"/>
      <c r="KMP33" s="37"/>
      <c r="KMQ33" s="37"/>
      <c r="KMR33" s="37"/>
      <c r="KMS33" s="37"/>
      <c r="KMT33" s="37"/>
      <c r="KMU33" s="37"/>
      <c r="KMV33" s="37"/>
      <c r="KMW33" s="37"/>
      <c r="KMX33" s="37"/>
      <c r="KMY33" s="37"/>
      <c r="KMZ33" s="37"/>
      <c r="KNA33" s="37"/>
      <c r="KNB33" s="37"/>
      <c r="KNC33" s="37"/>
      <c r="KND33" s="37"/>
      <c r="KNE33" s="37"/>
      <c r="KNF33" s="37"/>
      <c r="KNG33" s="37"/>
      <c r="KNH33" s="37"/>
      <c r="KNI33" s="37"/>
      <c r="KNJ33" s="37"/>
      <c r="KNK33" s="37"/>
      <c r="KNL33" s="37"/>
      <c r="KNM33" s="37"/>
      <c r="KNN33" s="37"/>
      <c r="KNO33" s="37"/>
      <c r="KNP33" s="37"/>
      <c r="KNQ33" s="37"/>
      <c r="KNR33" s="37"/>
      <c r="KNS33" s="37"/>
      <c r="KNT33" s="37"/>
      <c r="KNU33" s="37"/>
      <c r="KNV33" s="37"/>
      <c r="KNW33" s="37"/>
      <c r="KNX33" s="37"/>
      <c r="KNY33" s="37"/>
      <c r="KNZ33" s="37"/>
      <c r="KOA33" s="37"/>
      <c r="KOB33" s="37"/>
      <c r="KOC33" s="37"/>
      <c r="KOD33" s="37"/>
      <c r="KOE33" s="37"/>
      <c r="KOF33" s="37"/>
      <c r="KOG33" s="37"/>
      <c r="KOH33" s="37"/>
      <c r="KOI33" s="37"/>
      <c r="KOJ33" s="37"/>
      <c r="KOK33" s="37"/>
      <c r="KOL33" s="37"/>
      <c r="KOM33" s="37"/>
      <c r="KON33" s="37"/>
      <c r="KOO33" s="37"/>
      <c r="KOP33" s="37"/>
      <c r="KOQ33" s="37"/>
      <c r="KOR33" s="37"/>
      <c r="KOS33" s="37"/>
      <c r="KOT33" s="37"/>
      <c r="KOU33" s="37"/>
      <c r="KOV33" s="37"/>
      <c r="KOW33" s="37"/>
      <c r="KOX33" s="37"/>
      <c r="KOY33" s="37"/>
      <c r="KOZ33" s="37"/>
      <c r="KPA33" s="37"/>
      <c r="KPB33" s="37"/>
      <c r="KPC33" s="37"/>
      <c r="KPD33" s="37"/>
      <c r="KPE33" s="37"/>
      <c r="KPF33" s="37"/>
      <c r="KPG33" s="37"/>
      <c r="KPH33" s="37"/>
      <c r="KPI33" s="37"/>
      <c r="KPJ33" s="37"/>
      <c r="KPK33" s="37"/>
      <c r="KPL33" s="37"/>
      <c r="KPM33" s="37"/>
      <c r="KPN33" s="37"/>
      <c r="KPO33" s="37"/>
      <c r="KPP33" s="37"/>
      <c r="KPQ33" s="37"/>
      <c r="KPR33" s="37"/>
      <c r="KPS33" s="37"/>
      <c r="KPT33" s="37"/>
      <c r="KPU33" s="37"/>
      <c r="KPV33" s="37"/>
      <c r="KPW33" s="37"/>
      <c r="KPX33" s="37"/>
      <c r="KPY33" s="37"/>
      <c r="KPZ33" s="37"/>
      <c r="KQA33" s="37"/>
      <c r="KQB33" s="37"/>
      <c r="KQC33" s="37"/>
      <c r="KQD33" s="37"/>
      <c r="KQE33" s="37"/>
      <c r="KQF33" s="37"/>
      <c r="KQG33" s="37"/>
      <c r="KQH33" s="37"/>
      <c r="KQI33" s="37"/>
      <c r="KQJ33" s="37"/>
      <c r="KQK33" s="37"/>
      <c r="KQL33" s="37"/>
      <c r="KQM33" s="37"/>
      <c r="KQN33" s="37"/>
      <c r="KQO33" s="37"/>
      <c r="KQP33" s="37"/>
      <c r="KQQ33" s="37"/>
      <c r="KQR33" s="37"/>
      <c r="KQS33" s="37"/>
      <c r="KQT33" s="37"/>
      <c r="KQU33" s="37"/>
      <c r="KQV33" s="37"/>
      <c r="KQW33" s="37"/>
      <c r="KQX33" s="37"/>
      <c r="KQY33" s="37"/>
      <c r="KQZ33" s="37"/>
      <c r="KRA33" s="37"/>
      <c r="KRB33" s="37"/>
      <c r="KRC33" s="37"/>
      <c r="KRD33" s="37"/>
      <c r="KRE33" s="37"/>
      <c r="KRF33" s="37"/>
      <c r="KRG33" s="37"/>
      <c r="KRH33" s="37"/>
      <c r="KRI33" s="37"/>
      <c r="KRJ33" s="37"/>
      <c r="KRK33" s="37"/>
      <c r="KRL33" s="37"/>
      <c r="KRM33" s="37"/>
      <c r="KRN33" s="37"/>
      <c r="KRO33" s="37"/>
      <c r="KRP33" s="37"/>
      <c r="KRQ33" s="37"/>
      <c r="KRR33" s="37"/>
      <c r="KRS33" s="37"/>
      <c r="KRT33" s="37"/>
      <c r="KRU33" s="37"/>
      <c r="KRV33" s="37"/>
      <c r="KRW33" s="37"/>
      <c r="KRX33" s="37"/>
      <c r="KRY33" s="37"/>
      <c r="KRZ33" s="37"/>
      <c r="KSA33" s="37"/>
      <c r="KSB33" s="37"/>
      <c r="KSC33" s="37"/>
      <c r="KSD33" s="37"/>
      <c r="KSE33" s="37"/>
      <c r="KSF33" s="37"/>
      <c r="KSG33" s="37"/>
      <c r="KSH33" s="37"/>
      <c r="KSI33" s="37"/>
      <c r="KSJ33" s="37"/>
      <c r="KSK33" s="37"/>
      <c r="KSL33" s="37"/>
      <c r="KSM33" s="37"/>
      <c r="KSN33" s="37"/>
      <c r="KSO33" s="37"/>
      <c r="KSP33" s="37"/>
      <c r="KSQ33" s="37"/>
      <c r="KSR33" s="37"/>
      <c r="KSS33" s="37"/>
      <c r="KST33" s="37"/>
      <c r="KSU33" s="37"/>
      <c r="KSV33" s="37"/>
      <c r="KSW33" s="37"/>
      <c r="KSX33" s="37"/>
      <c r="KSY33" s="37"/>
      <c r="KSZ33" s="37"/>
      <c r="KTA33" s="37"/>
      <c r="KTB33" s="37"/>
      <c r="KTC33" s="37"/>
      <c r="KTD33" s="37"/>
      <c r="KTE33" s="37"/>
      <c r="KTF33" s="37"/>
      <c r="KTG33" s="37"/>
      <c r="KTH33" s="37"/>
      <c r="KTI33" s="37"/>
      <c r="KTJ33" s="37"/>
      <c r="KTK33" s="37"/>
      <c r="KTL33" s="37"/>
      <c r="KTM33" s="37"/>
      <c r="KTN33" s="37"/>
      <c r="KTO33" s="37"/>
      <c r="KTP33" s="37"/>
      <c r="KTQ33" s="37"/>
      <c r="KTR33" s="37"/>
      <c r="KTS33" s="37"/>
      <c r="KTT33" s="37"/>
      <c r="KTU33" s="37"/>
      <c r="KTV33" s="37"/>
      <c r="KTW33" s="37"/>
      <c r="KTX33" s="37"/>
      <c r="KTY33" s="37"/>
      <c r="KTZ33" s="37"/>
      <c r="KUA33" s="37"/>
      <c r="KUB33" s="37"/>
      <c r="KUC33" s="37"/>
      <c r="KUD33" s="37"/>
      <c r="KUE33" s="37"/>
      <c r="KUF33" s="37"/>
      <c r="KUG33" s="37"/>
      <c r="KUH33" s="37"/>
      <c r="KUI33" s="37"/>
      <c r="KUJ33" s="37"/>
      <c r="KUK33" s="37"/>
      <c r="KUL33" s="37"/>
      <c r="KUM33" s="37"/>
      <c r="KUN33" s="37"/>
      <c r="KUO33" s="37"/>
      <c r="KUP33" s="37"/>
      <c r="KUQ33" s="37"/>
      <c r="KUR33" s="37"/>
      <c r="KUS33" s="37"/>
      <c r="KUT33" s="37"/>
      <c r="KUU33" s="37"/>
      <c r="KUV33" s="37"/>
      <c r="KUW33" s="37"/>
      <c r="KUX33" s="37"/>
      <c r="KUY33" s="37"/>
      <c r="KUZ33" s="37"/>
      <c r="KVA33" s="37"/>
      <c r="KVB33" s="37"/>
      <c r="KVC33" s="37"/>
      <c r="KVD33" s="37"/>
      <c r="KVE33" s="37"/>
      <c r="KVF33" s="37"/>
      <c r="KVG33" s="37"/>
      <c r="KVH33" s="37"/>
      <c r="KVI33" s="37"/>
      <c r="KVJ33" s="37"/>
      <c r="KVK33" s="37"/>
      <c r="KVL33" s="37"/>
      <c r="KVM33" s="37"/>
      <c r="KVN33" s="37"/>
      <c r="KVO33" s="37"/>
      <c r="KVP33" s="37"/>
      <c r="KVQ33" s="37"/>
      <c r="KVR33" s="37"/>
      <c r="KVS33" s="37"/>
      <c r="KVT33" s="37"/>
      <c r="KVU33" s="37"/>
      <c r="KVV33" s="37"/>
      <c r="KVW33" s="37"/>
      <c r="KVX33" s="37"/>
      <c r="KVY33" s="37"/>
      <c r="KVZ33" s="37"/>
      <c r="KWA33" s="37"/>
      <c r="KWB33" s="37"/>
      <c r="KWC33" s="37"/>
      <c r="KWD33" s="37"/>
      <c r="KWE33" s="37"/>
      <c r="KWF33" s="37"/>
      <c r="KWG33" s="37"/>
      <c r="KWH33" s="37"/>
      <c r="KWI33" s="37"/>
      <c r="KWJ33" s="37"/>
      <c r="KWK33" s="37"/>
      <c r="KWL33" s="37"/>
      <c r="KWM33" s="37"/>
      <c r="KWN33" s="37"/>
      <c r="KWO33" s="37"/>
      <c r="KWP33" s="37"/>
      <c r="KWQ33" s="37"/>
      <c r="KWR33" s="37"/>
      <c r="KWS33" s="37"/>
      <c r="KWT33" s="37"/>
      <c r="KWU33" s="37"/>
      <c r="KWV33" s="37"/>
      <c r="KWW33" s="37"/>
      <c r="KWX33" s="37"/>
      <c r="KWY33" s="37"/>
      <c r="KWZ33" s="37"/>
      <c r="KXA33" s="37"/>
      <c r="KXB33" s="37"/>
      <c r="KXC33" s="37"/>
      <c r="KXD33" s="37"/>
      <c r="KXE33" s="37"/>
      <c r="KXF33" s="37"/>
      <c r="KXG33" s="37"/>
      <c r="KXH33" s="37"/>
      <c r="KXI33" s="37"/>
      <c r="KXJ33" s="37"/>
      <c r="KXK33" s="37"/>
      <c r="KXL33" s="37"/>
      <c r="KXM33" s="37"/>
      <c r="KXN33" s="37"/>
      <c r="KXO33" s="37"/>
      <c r="KXP33" s="37"/>
      <c r="KXQ33" s="37"/>
      <c r="KXR33" s="37"/>
      <c r="KXS33" s="37"/>
      <c r="KXT33" s="37"/>
      <c r="KXU33" s="37"/>
      <c r="KXV33" s="37"/>
      <c r="KXW33" s="37"/>
      <c r="KXX33" s="37"/>
      <c r="KXY33" s="37"/>
      <c r="KXZ33" s="37"/>
      <c r="KYA33" s="37"/>
      <c r="KYB33" s="37"/>
      <c r="KYC33" s="37"/>
      <c r="KYD33" s="37"/>
      <c r="KYE33" s="37"/>
      <c r="KYF33" s="37"/>
      <c r="KYG33" s="37"/>
      <c r="KYH33" s="37"/>
      <c r="KYI33" s="37"/>
      <c r="KYJ33" s="37"/>
      <c r="KYK33" s="37"/>
      <c r="KYL33" s="37"/>
      <c r="KYM33" s="37"/>
      <c r="KYN33" s="37"/>
      <c r="KYO33" s="37"/>
      <c r="KYP33" s="37"/>
      <c r="KYQ33" s="37"/>
      <c r="KYR33" s="37"/>
      <c r="KYS33" s="37"/>
      <c r="KYT33" s="37"/>
      <c r="KYU33" s="37"/>
      <c r="KYV33" s="37"/>
      <c r="KYW33" s="37"/>
      <c r="KYX33" s="37"/>
      <c r="KYY33" s="37"/>
      <c r="KYZ33" s="37"/>
      <c r="KZA33" s="37"/>
      <c r="KZB33" s="37"/>
      <c r="KZC33" s="37"/>
      <c r="KZD33" s="37"/>
      <c r="KZE33" s="37"/>
      <c r="KZF33" s="37"/>
      <c r="KZG33" s="37"/>
      <c r="KZH33" s="37"/>
      <c r="KZI33" s="37"/>
      <c r="KZJ33" s="37"/>
      <c r="KZK33" s="37"/>
      <c r="KZL33" s="37"/>
      <c r="KZM33" s="37"/>
      <c r="KZN33" s="37"/>
      <c r="KZO33" s="37"/>
      <c r="KZP33" s="37"/>
      <c r="KZQ33" s="37"/>
      <c r="KZR33" s="37"/>
      <c r="KZS33" s="37"/>
      <c r="KZT33" s="37"/>
      <c r="KZU33" s="37"/>
      <c r="KZV33" s="37"/>
      <c r="KZW33" s="37"/>
      <c r="KZX33" s="37"/>
      <c r="KZY33" s="37"/>
      <c r="KZZ33" s="37"/>
      <c r="LAA33" s="37"/>
      <c r="LAB33" s="37"/>
      <c r="LAC33" s="37"/>
      <c r="LAD33" s="37"/>
      <c r="LAE33" s="37"/>
      <c r="LAF33" s="37"/>
      <c r="LAG33" s="37"/>
      <c r="LAH33" s="37"/>
      <c r="LAI33" s="37"/>
      <c r="LAJ33" s="37"/>
      <c r="LAK33" s="37"/>
      <c r="LAL33" s="37"/>
      <c r="LAM33" s="37"/>
      <c r="LAN33" s="37"/>
      <c r="LAO33" s="37"/>
      <c r="LAP33" s="37"/>
      <c r="LAQ33" s="37"/>
      <c r="LAR33" s="37"/>
      <c r="LAS33" s="37"/>
      <c r="LAT33" s="37"/>
      <c r="LAU33" s="37"/>
      <c r="LAV33" s="37"/>
      <c r="LAW33" s="37"/>
      <c r="LAX33" s="37"/>
      <c r="LAY33" s="37"/>
      <c r="LAZ33" s="37"/>
      <c r="LBA33" s="37"/>
      <c r="LBB33" s="37"/>
      <c r="LBC33" s="37"/>
      <c r="LBD33" s="37"/>
      <c r="LBE33" s="37"/>
      <c r="LBF33" s="37"/>
      <c r="LBG33" s="37"/>
      <c r="LBH33" s="37"/>
      <c r="LBI33" s="37"/>
      <c r="LBJ33" s="37"/>
      <c r="LBK33" s="37"/>
      <c r="LBL33" s="37"/>
      <c r="LBM33" s="37"/>
      <c r="LBN33" s="37"/>
      <c r="LBO33" s="37"/>
      <c r="LBP33" s="37"/>
      <c r="LBQ33" s="37"/>
      <c r="LBR33" s="37"/>
      <c r="LBS33" s="37"/>
      <c r="LBT33" s="37"/>
      <c r="LBU33" s="37"/>
      <c r="LBV33" s="37"/>
      <c r="LBW33" s="37"/>
      <c r="LBX33" s="37"/>
      <c r="LBY33" s="37"/>
      <c r="LBZ33" s="37"/>
      <c r="LCA33" s="37"/>
      <c r="LCB33" s="37"/>
      <c r="LCC33" s="37"/>
      <c r="LCD33" s="37"/>
      <c r="LCE33" s="37"/>
      <c r="LCF33" s="37"/>
      <c r="LCG33" s="37"/>
      <c r="LCH33" s="37"/>
      <c r="LCI33" s="37"/>
      <c r="LCJ33" s="37"/>
      <c r="LCK33" s="37"/>
      <c r="LCL33" s="37"/>
      <c r="LCM33" s="37"/>
      <c r="LCN33" s="37"/>
      <c r="LCO33" s="37"/>
      <c r="LCP33" s="37"/>
      <c r="LCQ33" s="37"/>
      <c r="LCR33" s="37"/>
      <c r="LCS33" s="37"/>
      <c r="LCT33" s="37"/>
      <c r="LCU33" s="37"/>
      <c r="LCV33" s="37"/>
      <c r="LCW33" s="37"/>
      <c r="LCX33" s="37"/>
      <c r="LCY33" s="37"/>
      <c r="LCZ33" s="37"/>
      <c r="LDA33" s="37"/>
      <c r="LDB33" s="37"/>
      <c r="LDC33" s="37"/>
      <c r="LDD33" s="37"/>
      <c r="LDE33" s="37"/>
      <c r="LDF33" s="37"/>
      <c r="LDG33" s="37"/>
      <c r="LDH33" s="37"/>
      <c r="LDI33" s="37"/>
      <c r="LDJ33" s="37"/>
      <c r="LDK33" s="37"/>
      <c r="LDL33" s="37"/>
      <c r="LDM33" s="37"/>
      <c r="LDN33" s="37"/>
      <c r="LDO33" s="37"/>
      <c r="LDP33" s="37"/>
      <c r="LDQ33" s="37"/>
      <c r="LDR33" s="37"/>
      <c r="LDS33" s="37"/>
      <c r="LDT33" s="37"/>
      <c r="LDU33" s="37"/>
      <c r="LDV33" s="37"/>
      <c r="LDW33" s="37"/>
      <c r="LDX33" s="37"/>
      <c r="LDY33" s="37"/>
      <c r="LDZ33" s="37"/>
      <c r="LEA33" s="37"/>
      <c r="LEB33" s="37"/>
      <c r="LEC33" s="37"/>
      <c r="LED33" s="37"/>
      <c r="LEE33" s="37"/>
      <c r="LEF33" s="37"/>
      <c r="LEG33" s="37"/>
      <c r="LEH33" s="37"/>
      <c r="LEI33" s="37"/>
      <c r="LEJ33" s="37"/>
      <c r="LEK33" s="37"/>
      <c r="LEL33" s="37"/>
      <c r="LEM33" s="37"/>
      <c r="LEN33" s="37"/>
      <c r="LEO33" s="37"/>
      <c r="LEP33" s="37"/>
      <c r="LEQ33" s="37"/>
      <c r="LER33" s="37"/>
      <c r="LES33" s="37"/>
      <c r="LET33" s="37"/>
      <c r="LEU33" s="37"/>
      <c r="LEV33" s="37"/>
      <c r="LEW33" s="37"/>
      <c r="LEX33" s="37"/>
      <c r="LEY33" s="37"/>
      <c r="LEZ33" s="37"/>
      <c r="LFA33" s="37"/>
      <c r="LFB33" s="37"/>
      <c r="LFC33" s="37"/>
      <c r="LFD33" s="37"/>
      <c r="LFE33" s="37"/>
      <c r="LFF33" s="37"/>
      <c r="LFG33" s="37"/>
      <c r="LFH33" s="37"/>
      <c r="LFI33" s="37"/>
      <c r="LFJ33" s="37"/>
      <c r="LFK33" s="37"/>
      <c r="LFL33" s="37"/>
      <c r="LFM33" s="37"/>
      <c r="LFN33" s="37"/>
      <c r="LFO33" s="37"/>
      <c r="LFP33" s="37"/>
      <c r="LFQ33" s="37"/>
      <c r="LFR33" s="37"/>
      <c r="LFS33" s="37"/>
      <c r="LFT33" s="37"/>
      <c r="LFU33" s="37"/>
      <c r="LFV33" s="37"/>
      <c r="LFW33" s="37"/>
      <c r="LFX33" s="37"/>
      <c r="LFY33" s="37"/>
      <c r="LFZ33" s="37"/>
      <c r="LGA33" s="37"/>
      <c r="LGB33" s="37"/>
      <c r="LGC33" s="37"/>
      <c r="LGD33" s="37"/>
      <c r="LGE33" s="37"/>
      <c r="LGF33" s="37"/>
      <c r="LGG33" s="37"/>
      <c r="LGH33" s="37"/>
      <c r="LGI33" s="37"/>
      <c r="LGJ33" s="37"/>
      <c r="LGK33" s="37"/>
      <c r="LGL33" s="37"/>
      <c r="LGM33" s="37"/>
      <c r="LGN33" s="37"/>
      <c r="LGO33" s="37"/>
      <c r="LGP33" s="37"/>
      <c r="LGQ33" s="37"/>
      <c r="LGR33" s="37"/>
      <c r="LGS33" s="37"/>
      <c r="LGT33" s="37"/>
      <c r="LGU33" s="37"/>
      <c r="LGV33" s="37"/>
      <c r="LGW33" s="37"/>
      <c r="LGX33" s="37"/>
      <c r="LGY33" s="37"/>
      <c r="LGZ33" s="37"/>
      <c r="LHA33" s="37"/>
      <c r="LHB33" s="37"/>
      <c r="LHC33" s="37"/>
      <c r="LHD33" s="37"/>
      <c r="LHE33" s="37"/>
      <c r="LHF33" s="37"/>
      <c r="LHG33" s="37"/>
      <c r="LHH33" s="37"/>
      <c r="LHI33" s="37"/>
      <c r="LHJ33" s="37"/>
      <c r="LHK33" s="37"/>
      <c r="LHL33" s="37"/>
      <c r="LHM33" s="37"/>
      <c r="LHN33" s="37"/>
      <c r="LHO33" s="37"/>
      <c r="LHP33" s="37"/>
      <c r="LHQ33" s="37"/>
      <c r="LHR33" s="37"/>
      <c r="LHS33" s="37"/>
      <c r="LHT33" s="37"/>
      <c r="LHU33" s="37"/>
      <c r="LHV33" s="37"/>
      <c r="LHW33" s="37"/>
      <c r="LHX33" s="37"/>
      <c r="LHY33" s="37"/>
      <c r="LHZ33" s="37"/>
      <c r="LIA33" s="37"/>
      <c r="LIB33" s="37"/>
      <c r="LIC33" s="37"/>
      <c r="LID33" s="37"/>
      <c r="LIE33" s="37"/>
      <c r="LIF33" s="37"/>
      <c r="LIG33" s="37"/>
      <c r="LIH33" s="37"/>
      <c r="LII33" s="37"/>
      <c r="LIJ33" s="37"/>
      <c r="LIK33" s="37"/>
      <c r="LIL33" s="37"/>
      <c r="LIM33" s="37"/>
      <c r="LIN33" s="37"/>
      <c r="LIO33" s="37"/>
      <c r="LIP33" s="37"/>
      <c r="LIQ33" s="37"/>
      <c r="LIR33" s="37"/>
      <c r="LIS33" s="37"/>
      <c r="LIT33" s="37"/>
      <c r="LIU33" s="37"/>
      <c r="LIV33" s="37"/>
      <c r="LIW33" s="37"/>
      <c r="LIX33" s="37"/>
      <c r="LIY33" s="37"/>
      <c r="LIZ33" s="37"/>
      <c r="LJA33" s="37"/>
      <c r="LJB33" s="37"/>
      <c r="LJC33" s="37"/>
      <c r="LJD33" s="37"/>
      <c r="LJE33" s="37"/>
      <c r="LJF33" s="37"/>
      <c r="LJG33" s="37"/>
      <c r="LJH33" s="37"/>
      <c r="LJI33" s="37"/>
      <c r="LJJ33" s="37"/>
      <c r="LJK33" s="37"/>
      <c r="LJL33" s="37"/>
      <c r="LJM33" s="37"/>
      <c r="LJN33" s="37"/>
      <c r="LJO33" s="37"/>
      <c r="LJP33" s="37"/>
      <c r="LJQ33" s="37"/>
      <c r="LJR33" s="37"/>
      <c r="LJS33" s="37"/>
      <c r="LJT33" s="37"/>
      <c r="LJU33" s="37"/>
      <c r="LJV33" s="37"/>
      <c r="LJW33" s="37"/>
      <c r="LJX33" s="37"/>
      <c r="LJY33" s="37"/>
      <c r="LJZ33" s="37"/>
      <c r="LKA33" s="37"/>
      <c r="LKB33" s="37"/>
      <c r="LKC33" s="37"/>
      <c r="LKD33" s="37"/>
      <c r="LKE33" s="37"/>
      <c r="LKF33" s="37"/>
      <c r="LKG33" s="37"/>
      <c r="LKH33" s="37"/>
      <c r="LKI33" s="37"/>
      <c r="LKJ33" s="37"/>
      <c r="LKK33" s="37"/>
      <c r="LKL33" s="37"/>
      <c r="LKM33" s="37"/>
      <c r="LKN33" s="37"/>
      <c r="LKO33" s="37"/>
      <c r="LKP33" s="37"/>
      <c r="LKQ33" s="37"/>
      <c r="LKR33" s="37"/>
      <c r="LKS33" s="37"/>
      <c r="LKT33" s="37"/>
      <c r="LKU33" s="37"/>
      <c r="LKV33" s="37"/>
      <c r="LKW33" s="37"/>
      <c r="LKX33" s="37"/>
      <c r="LKY33" s="37"/>
      <c r="LKZ33" s="37"/>
      <c r="LLA33" s="37"/>
      <c r="LLB33" s="37"/>
      <c r="LLC33" s="37"/>
      <c r="LLD33" s="37"/>
      <c r="LLE33" s="37"/>
      <c r="LLF33" s="37"/>
      <c r="LLG33" s="37"/>
      <c r="LLH33" s="37"/>
      <c r="LLI33" s="37"/>
      <c r="LLJ33" s="37"/>
      <c r="LLK33" s="37"/>
      <c r="LLL33" s="37"/>
      <c r="LLM33" s="37"/>
      <c r="LLN33" s="37"/>
      <c r="LLO33" s="37"/>
      <c r="LLP33" s="37"/>
      <c r="LLQ33" s="37"/>
      <c r="LLR33" s="37"/>
      <c r="LLS33" s="37"/>
      <c r="LLT33" s="37"/>
      <c r="LLU33" s="37"/>
      <c r="LLV33" s="37"/>
      <c r="LLW33" s="37"/>
      <c r="LLX33" s="37"/>
      <c r="LLY33" s="37"/>
      <c r="LLZ33" s="37"/>
      <c r="LMA33" s="37"/>
      <c r="LMB33" s="37"/>
      <c r="LMC33" s="37"/>
      <c r="LMD33" s="37"/>
      <c r="LME33" s="37"/>
      <c r="LMF33" s="37"/>
      <c r="LMG33" s="37"/>
      <c r="LMH33" s="37"/>
      <c r="LMI33" s="37"/>
      <c r="LMJ33" s="37"/>
      <c r="LMK33" s="37"/>
      <c r="LML33" s="37"/>
      <c r="LMM33" s="37"/>
      <c r="LMN33" s="37"/>
      <c r="LMO33" s="37"/>
      <c r="LMP33" s="37"/>
      <c r="LMQ33" s="37"/>
      <c r="LMR33" s="37"/>
      <c r="LMS33" s="37"/>
      <c r="LMT33" s="37"/>
      <c r="LMU33" s="37"/>
      <c r="LMV33" s="37"/>
      <c r="LMW33" s="37"/>
      <c r="LMX33" s="37"/>
      <c r="LMY33" s="37"/>
      <c r="LMZ33" s="37"/>
      <c r="LNA33" s="37"/>
      <c r="LNB33" s="37"/>
      <c r="LNC33" s="37"/>
      <c r="LND33" s="37"/>
      <c r="LNE33" s="37"/>
      <c r="LNF33" s="37"/>
      <c r="LNG33" s="37"/>
      <c r="LNH33" s="37"/>
      <c r="LNI33" s="37"/>
      <c r="LNJ33" s="37"/>
      <c r="LNK33" s="37"/>
      <c r="LNL33" s="37"/>
      <c r="LNM33" s="37"/>
      <c r="LNN33" s="37"/>
      <c r="LNO33" s="37"/>
      <c r="LNP33" s="37"/>
      <c r="LNQ33" s="37"/>
      <c r="LNR33" s="37"/>
      <c r="LNS33" s="37"/>
      <c r="LNT33" s="37"/>
      <c r="LNU33" s="37"/>
      <c r="LNV33" s="37"/>
      <c r="LNW33" s="37"/>
      <c r="LNX33" s="37"/>
      <c r="LNY33" s="37"/>
      <c r="LNZ33" s="37"/>
      <c r="LOA33" s="37"/>
      <c r="LOB33" s="37"/>
      <c r="LOC33" s="37"/>
      <c r="LOD33" s="37"/>
      <c r="LOE33" s="37"/>
      <c r="LOF33" s="37"/>
      <c r="LOG33" s="37"/>
      <c r="LOH33" s="37"/>
      <c r="LOI33" s="37"/>
      <c r="LOJ33" s="37"/>
      <c r="LOK33" s="37"/>
      <c r="LOL33" s="37"/>
      <c r="LOM33" s="37"/>
      <c r="LON33" s="37"/>
      <c r="LOO33" s="37"/>
      <c r="LOP33" s="37"/>
      <c r="LOQ33" s="37"/>
      <c r="LOR33" s="37"/>
      <c r="LOS33" s="37"/>
      <c r="LOT33" s="37"/>
      <c r="LOU33" s="37"/>
      <c r="LOV33" s="37"/>
      <c r="LOW33" s="37"/>
      <c r="LOX33" s="37"/>
      <c r="LOY33" s="37"/>
      <c r="LOZ33" s="37"/>
      <c r="LPA33" s="37"/>
      <c r="LPB33" s="37"/>
      <c r="LPC33" s="37"/>
      <c r="LPD33" s="37"/>
      <c r="LPE33" s="37"/>
      <c r="LPF33" s="37"/>
      <c r="LPG33" s="37"/>
      <c r="LPH33" s="37"/>
      <c r="LPI33" s="37"/>
      <c r="LPJ33" s="37"/>
      <c r="LPK33" s="37"/>
      <c r="LPL33" s="37"/>
      <c r="LPM33" s="37"/>
      <c r="LPN33" s="37"/>
      <c r="LPO33" s="37"/>
      <c r="LPP33" s="37"/>
      <c r="LPQ33" s="37"/>
      <c r="LPR33" s="37"/>
      <c r="LPS33" s="37"/>
      <c r="LPT33" s="37"/>
      <c r="LPU33" s="37"/>
      <c r="LPV33" s="37"/>
      <c r="LPW33" s="37"/>
      <c r="LPX33" s="37"/>
      <c r="LPY33" s="37"/>
      <c r="LPZ33" s="37"/>
      <c r="LQA33" s="37"/>
      <c r="LQB33" s="37"/>
      <c r="LQC33" s="37"/>
      <c r="LQD33" s="37"/>
      <c r="LQE33" s="37"/>
      <c r="LQF33" s="37"/>
      <c r="LQG33" s="37"/>
      <c r="LQH33" s="37"/>
      <c r="LQI33" s="37"/>
      <c r="LQJ33" s="37"/>
      <c r="LQK33" s="37"/>
      <c r="LQL33" s="37"/>
      <c r="LQM33" s="37"/>
      <c r="LQN33" s="37"/>
      <c r="LQO33" s="37"/>
      <c r="LQP33" s="37"/>
      <c r="LQQ33" s="37"/>
      <c r="LQR33" s="37"/>
      <c r="LQS33" s="37"/>
      <c r="LQT33" s="37"/>
      <c r="LQU33" s="37"/>
      <c r="LQV33" s="37"/>
      <c r="LQW33" s="37"/>
      <c r="LQX33" s="37"/>
      <c r="LQY33" s="37"/>
      <c r="LQZ33" s="37"/>
      <c r="LRA33" s="37"/>
      <c r="LRB33" s="37"/>
      <c r="LRC33" s="37"/>
      <c r="LRD33" s="37"/>
      <c r="LRE33" s="37"/>
      <c r="LRF33" s="37"/>
      <c r="LRG33" s="37"/>
      <c r="LRH33" s="37"/>
      <c r="LRI33" s="37"/>
      <c r="LRJ33" s="37"/>
      <c r="LRK33" s="37"/>
      <c r="LRL33" s="37"/>
      <c r="LRM33" s="37"/>
      <c r="LRN33" s="37"/>
      <c r="LRO33" s="37"/>
      <c r="LRP33" s="37"/>
      <c r="LRQ33" s="37"/>
      <c r="LRR33" s="37"/>
      <c r="LRS33" s="37"/>
      <c r="LRT33" s="37"/>
      <c r="LRU33" s="37"/>
      <c r="LRV33" s="37"/>
      <c r="LRW33" s="37"/>
      <c r="LRX33" s="37"/>
      <c r="LRY33" s="37"/>
      <c r="LRZ33" s="37"/>
      <c r="LSA33" s="37"/>
      <c r="LSB33" s="37"/>
      <c r="LSC33" s="37"/>
      <c r="LSD33" s="37"/>
      <c r="LSE33" s="37"/>
      <c r="LSF33" s="37"/>
      <c r="LSG33" s="37"/>
      <c r="LSH33" s="37"/>
      <c r="LSI33" s="37"/>
      <c r="LSJ33" s="37"/>
      <c r="LSK33" s="37"/>
      <c r="LSL33" s="37"/>
      <c r="LSM33" s="37"/>
      <c r="LSN33" s="37"/>
      <c r="LSO33" s="37"/>
      <c r="LSP33" s="37"/>
      <c r="LSQ33" s="37"/>
      <c r="LSR33" s="37"/>
      <c r="LSS33" s="37"/>
      <c r="LST33" s="37"/>
      <c r="LSU33" s="37"/>
      <c r="LSV33" s="37"/>
      <c r="LSW33" s="37"/>
      <c r="LSX33" s="37"/>
      <c r="LSY33" s="37"/>
      <c r="LSZ33" s="37"/>
      <c r="LTA33" s="37"/>
      <c r="LTB33" s="37"/>
      <c r="LTC33" s="37"/>
      <c r="LTD33" s="37"/>
      <c r="LTE33" s="37"/>
      <c r="LTF33" s="37"/>
      <c r="LTG33" s="37"/>
      <c r="LTH33" s="37"/>
      <c r="LTI33" s="37"/>
      <c r="LTJ33" s="37"/>
      <c r="LTK33" s="37"/>
      <c r="LTL33" s="37"/>
      <c r="LTM33" s="37"/>
      <c r="LTN33" s="37"/>
      <c r="LTO33" s="37"/>
      <c r="LTP33" s="37"/>
      <c r="LTQ33" s="37"/>
      <c r="LTR33" s="37"/>
      <c r="LTS33" s="37"/>
      <c r="LTT33" s="37"/>
      <c r="LTU33" s="37"/>
      <c r="LTV33" s="37"/>
      <c r="LTW33" s="37"/>
      <c r="LTX33" s="37"/>
      <c r="LTY33" s="37"/>
      <c r="LTZ33" s="37"/>
      <c r="LUA33" s="37"/>
      <c r="LUB33" s="37"/>
      <c r="LUC33" s="37"/>
      <c r="LUD33" s="37"/>
      <c r="LUE33" s="37"/>
      <c r="LUF33" s="37"/>
      <c r="LUG33" s="37"/>
      <c r="LUH33" s="37"/>
      <c r="LUI33" s="37"/>
      <c r="LUJ33" s="37"/>
      <c r="LUK33" s="37"/>
      <c r="LUL33" s="37"/>
      <c r="LUM33" s="37"/>
      <c r="LUN33" s="37"/>
      <c r="LUO33" s="37"/>
      <c r="LUP33" s="37"/>
      <c r="LUQ33" s="37"/>
      <c r="LUR33" s="37"/>
      <c r="LUS33" s="37"/>
      <c r="LUT33" s="37"/>
      <c r="LUU33" s="37"/>
      <c r="LUV33" s="37"/>
      <c r="LUW33" s="37"/>
      <c r="LUX33" s="37"/>
      <c r="LUY33" s="37"/>
      <c r="LUZ33" s="37"/>
      <c r="LVA33" s="37"/>
      <c r="LVB33" s="37"/>
      <c r="LVC33" s="37"/>
      <c r="LVD33" s="37"/>
      <c r="LVE33" s="37"/>
      <c r="LVF33" s="37"/>
      <c r="LVG33" s="37"/>
      <c r="LVH33" s="37"/>
      <c r="LVI33" s="37"/>
      <c r="LVJ33" s="37"/>
      <c r="LVK33" s="37"/>
      <c r="LVL33" s="37"/>
      <c r="LVM33" s="37"/>
      <c r="LVN33" s="37"/>
      <c r="LVO33" s="37"/>
      <c r="LVP33" s="37"/>
      <c r="LVQ33" s="37"/>
      <c r="LVR33" s="37"/>
      <c r="LVS33" s="37"/>
      <c r="LVT33" s="37"/>
      <c r="LVU33" s="37"/>
      <c r="LVV33" s="37"/>
      <c r="LVW33" s="37"/>
      <c r="LVX33" s="37"/>
      <c r="LVY33" s="37"/>
      <c r="LVZ33" s="37"/>
      <c r="LWA33" s="37"/>
      <c r="LWB33" s="37"/>
      <c r="LWC33" s="37"/>
      <c r="LWD33" s="37"/>
      <c r="LWE33" s="37"/>
      <c r="LWF33" s="37"/>
      <c r="LWG33" s="37"/>
      <c r="LWH33" s="37"/>
      <c r="LWI33" s="37"/>
      <c r="LWJ33" s="37"/>
      <c r="LWK33" s="37"/>
      <c r="LWL33" s="37"/>
      <c r="LWM33" s="37"/>
      <c r="LWN33" s="37"/>
      <c r="LWO33" s="37"/>
      <c r="LWP33" s="37"/>
      <c r="LWQ33" s="37"/>
      <c r="LWR33" s="37"/>
      <c r="LWS33" s="37"/>
      <c r="LWT33" s="37"/>
      <c r="LWU33" s="37"/>
      <c r="LWV33" s="37"/>
      <c r="LWW33" s="37"/>
      <c r="LWX33" s="37"/>
      <c r="LWY33" s="37"/>
      <c r="LWZ33" s="37"/>
      <c r="LXA33" s="37"/>
      <c r="LXB33" s="37"/>
      <c r="LXC33" s="37"/>
      <c r="LXD33" s="37"/>
      <c r="LXE33" s="37"/>
      <c r="LXF33" s="37"/>
      <c r="LXG33" s="37"/>
      <c r="LXH33" s="37"/>
      <c r="LXI33" s="37"/>
      <c r="LXJ33" s="37"/>
      <c r="LXK33" s="37"/>
      <c r="LXL33" s="37"/>
      <c r="LXM33" s="37"/>
      <c r="LXN33" s="37"/>
      <c r="LXO33" s="37"/>
      <c r="LXP33" s="37"/>
      <c r="LXQ33" s="37"/>
      <c r="LXR33" s="37"/>
      <c r="LXS33" s="37"/>
      <c r="LXT33" s="37"/>
      <c r="LXU33" s="37"/>
      <c r="LXV33" s="37"/>
      <c r="LXW33" s="37"/>
      <c r="LXX33" s="37"/>
      <c r="LXY33" s="37"/>
      <c r="LXZ33" s="37"/>
      <c r="LYA33" s="37"/>
      <c r="LYB33" s="37"/>
      <c r="LYC33" s="37"/>
      <c r="LYD33" s="37"/>
      <c r="LYE33" s="37"/>
      <c r="LYF33" s="37"/>
      <c r="LYG33" s="37"/>
      <c r="LYH33" s="37"/>
      <c r="LYI33" s="37"/>
      <c r="LYJ33" s="37"/>
      <c r="LYK33" s="37"/>
      <c r="LYL33" s="37"/>
      <c r="LYM33" s="37"/>
      <c r="LYN33" s="37"/>
      <c r="LYO33" s="37"/>
      <c r="LYP33" s="37"/>
      <c r="LYQ33" s="37"/>
      <c r="LYR33" s="37"/>
      <c r="LYS33" s="37"/>
      <c r="LYT33" s="37"/>
      <c r="LYU33" s="37"/>
      <c r="LYV33" s="37"/>
      <c r="LYW33" s="37"/>
      <c r="LYX33" s="37"/>
      <c r="LYY33" s="37"/>
      <c r="LYZ33" s="37"/>
      <c r="LZA33" s="37"/>
      <c r="LZB33" s="37"/>
      <c r="LZC33" s="37"/>
      <c r="LZD33" s="37"/>
      <c r="LZE33" s="37"/>
      <c r="LZF33" s="37"/>
      <c r="LZG33" s="37"/>
      <c r="LZH33" s="37"/>
      <c r="LZI33" s="37"/>
      <c r="LZJ33" s="37"/>
      <c r="LZK33" s="37"/>
      <c r="LZL33" s="37"/>
      <c r="LZM33" s="37"/>
      <c r="LZN33" s="37"/>
      <c r="LZO33" s="37"/>
      <c r="LZP33" s="37"/>
      <c r="LZQ33" s="37"/>
      <c r="LZR33" s="37"/>
      <c r="LZS33" s="37"/>
      <c r="LZT33" s="37"/>
      <c r="LZU33" s="37"/>
      <c r="LZV33" s="37"/>
      <c r="LZW33" s="37"/>
      <c r="LZX33" s="37"/>
      <c r="LZY33" s="37"/>
      <c r="LZZ33" s="37"/>
      <c r="MAA33" s="37"/>
      <c r="MAB33" s="37"/>
      <c r="MAC33" s="37"/>
      <c r="MAD33" s="37"/>
      <c r="MAE33" s="37"/>
      <c r="MAF33" s="37"/>
      <c r="MAG33" s="37"/>
      <c r="MAH33" s="37"/>
      <c r="MAI33" s="37"/>
      <c r="MAJ33" s="37"/>
      <c r="MAK33" s="37"/>
      <c r="MAL33" s="37"/>
      <c r="MAM33" s="37"/>
      <c r="MAN33" s="37"/>
      <c r="MAO33" s="37"/>
      <c r="MAP33" s="37"/>
      <c r="MAQ33" s="37"/>
      <c r="MAR33" s="37"/>
      <c r="MAS33" s="37"/>
      <c r="MAT33" s="37"/>
      <c r="MAU33" s="37"/>
      <c r="MAV33" s="37"/>
      <c r="MAW33" s="37"/>
      <c r="MAX33" s="37"/>
      <c r="MAY33" s="37"/>
      <c r="MAZ33" s="37"/>
      <c r="MBA33" s="37"/>
      <c r="MBB33" s="37"/>
      <c r="MBC33" s="37"/>
      <c r="MBD33" s="37"/>
      <c r="MBE33" s="37"/>
      <c r="MBF33" s="37"/>
      <c r="MBG33" s="37"/>
      <c r="MBH33" s="37"/>
      <c r="MBI33" s="37"/>
      <c r="MBJ33" s="37"/>
      <c r="MBK33" s="37"/>
      <c r="MBL33" s="37"/>
      <c r="MBM33" s="37"/>
      <c r="MBN33" s="37"/>
      <c r="MBO33" s="37"/>
      <c r="MBP33" s="37"/>
      <c r="MBQ33" s="37"/>
      <c r="MBR33" s="37"/>
      <c r="MBS33" s="37"/>
      <c r="MBT33" s="37"/>
      <c r="MBU33" s="37"/>
      <c r="MBV33" s="37"/>
      <c r="MBW33" s="37"/>
      <c r="MBX33" s="37"/>
      <c r="MBY33" s="37"/>
      <c r="MBZ33" s="37"/>
      <c r="MCA33" s="37"/>
      <c r="MCB33" s="37"/>
      <c r="MCC33" s="37"/>
      <c r="MCD33" s="37"/>
      <c r="MCE33" s="37"/>
      <c r="MCF33" s="37"/>
      <c r="MCG33" s="37"/>
      <c r="MCH33" s="37"/>
      <c r="MCI33" s="37"/>
      <c r="MCJ33" s="37"/>
      <c r="MCK33" s="37"/>
      <c r="MCL33" s="37"/>
      <c r="MCM33" s="37"/>
      <c r="MCN33" s="37"/>
      <c r="MCO33" s="37"/>
      <c r="MCP33" s="37"/>
      <c r="MCQ33" s="37"/>
      <c r="MCR33" s="37"/>
      <c r="MCS33" s="37"/>
      <c r="MCT33" s="37"/>
      <c r="MCU33" s="37"/>
      <c r="MCV33" s="37"/>
      <c r="MCW33" s="37"/>
      <c r="MCX33" s="37"/>
      <c r="MCY33" s="37"/>
      <c r="MCZ33" s="37"/>
      <c r="MDA33" s="37"/>
      <c r="MDB33" s="37"/>
      <c r="MDC33" s="37"/>
      <c r="MDD33" s="37"/>
      <c r="MDE33" s="37"/>
      <c r="MDF33" s="37"/>
      <c r="MDG33" s="37"/>
      <c r="MDH33" s="37"/>
      <c r="MDI33" s="37"/>
      <c r="MDJ33" s="37"/>
      <c r="MDK33" s="37"/>
      <c r="MDL33" s="37"/>
      <c r="MDM33" s="37"/>
      <c r="MDN33" s="37"/>
      <c r="MDO33" s="37"/>
      <c r="MDP33" s="37"/>
      <c r="MDQ33" s="37"/>
      <c r="MDR33" s="37"/>
      <c r="MDS33" s="37"/>
      <c r="MDT33" s="37"/>
      <c r="MDU33" s="37"/>
      <c r="MDV33" s="37"/>
      <c r="MDW33" s="37"/>
      <c r="MDX33" s="37"/>
      <c r="MDY33" s="37"/>
      <c r="MDZ33" s="37"/>
      <c r="MEA33" s="37"/>
      <c r="MEB33" s="37"/>
      <c r="MEC33" s="37"/>
      <c r="MED33" s="37"/>
      <c r="MEE33" s="37"/>
      <c r="MEF33" s="37"/>
      <c r="MEG33" s="37"/>
      <c r="MEH33" s="37"/>
      <c r="MEI33" s="37"/>
      <c r="MEJ33" s="37"/>
      <c r="MEK33" s="37"/>
      <c r="MEL33" s="37"/>
      <c r="MEM33" s="37"/>
      <c r="MEN33" s="37"/>
      <c r="MEO33" s="37"/>
      <c r="MEP33" s="37"/>
      <c r="MEQ33" s="37"/>
      <c r="MER33" s="37"/>
      <c r="MES33" s="37"/>
      <c r="MET33" s="37"/>
      <c r="MEU33" s="37"/>
      <c r="MEV33" s="37"/>
      <c r="MEW33" s="37"/>
      <c r="MEX33" s="37"/>
      <c r="MEY33" s="37"/>
      <c r="MEZ33" s="37"/>
      <c r="MFA33" s="37"/>
      <c r="MFB33" s="37"/>
      <c r="MFC33" s="37"/>
      <c r="MFD33" s="37"/>
      <c r="MFE33" s="37"/>
      <c r="MFF33" s="37"/>
      <c r="MFG33" s="37"/>
      <c r="MFH33" s="37"/>
      <c r="MFI33" s="37"/>
      <c r="MFJ33" s="37"/>
      <c r="MFK33" s="37"/>
      <c r="MFL33" s="37"/>
      <c r="MFM33" s="37"/>
      <c r="MFN33" s="37"/>
      <c r="MFO33" s="37"/>
      <c r="MFP33" s="37"/>
      <c r="MFQ33" s="37"/>
      <c r="MFR33" s="37"/>
      <c r="MFS33" s="37"/>
      <c r="MFT33" s="37"/>
      <c r="MFU33" s="37"/>
      <c r="MFV33" s="37"/>
      <c r="MFW33" s="37"/>
      <c r="MFX33" s="37"/>
      <c r="MFY33" s="37"/>
      <c r="MFZ33" s="37"/>
      <c r="MGA33" s="37"/>
      <c r="MGB33" s="37"/>
      <c r="MGC33" s="37"/>
      <c r="MGD33" s="37"/>
      <c r="MGE33" s="37"/>
      <c r="MGF33" s="37"/>
      <c r="MGG33" s="37"/>
      <c r="MGH33" s="37"/>
      <c r="MGI33" s="37"/>
      <c r="MGJ33" s="37"/>
      <c r="MGK33" s="37"/>
      <c r="MGL33" s="37"/>
      <c r="MGM33" s="37"/>
      <c r="MGN33" s="37"/>
      <c r="MGO33" s="37"/>
      <c r="MGP33" s="37"/>
      <c r="MGQ33" s="37"/>
      <c r="MGR33" s="37"/>
      <c r="MGS33" s="37"/>
      <c r="MGT33" s="37"/>
      <c r="MGU33" s="37"/>
      <c r="MGV33" s="37"/>
      <c r="MGW33" s="37"/>
      <c r="MGX33" s="37"/>
      <c r="MGY33" s="37"/>
      <c r="MGZ33" s="37"/>
      <c r="MHA33" s="37"/>
      <c r="MHB33" s="37"/>
      <c r="MHC33" s="37"/>
      <c r="MHD33" s="37"/>
      <c r="MHE33" s="37"/>
      <c r="MHF33" s="37"/>
      <c r="MHG33" s="37"/>
      <c r="MHH33" s="37"/>
      <c r="MHI33" s="37"/>
      <c r="MHJ33" s="37"/>
      <c r="MHK33" s="37"/>
      <c r="MHL33" s="37"/>
      <c r="MHM33" s="37"/>
      <c r="MHN33" s="37"/>
      <c r="MHO33" s="37"/>
      <c r="MHP33" s="37"/>
      <c r="MHQ33" s="37"/>
      <c r="MHR33" s="37"/>
      <c r="MHS33" s="37"/>
      <c r="MHT33" s="37"/>
      <c r="MHU33" s="37"/>
      <c r="MHV33" s="37"/>
      <c r="MHW33" s="37"/>
      <c r="MHX33" s="37"/>
      <c r="MHY33" s="37"/>
      <c r="MHZ33" s="37"/>
      <c r="MIA33" s="37"/>
      <c r="MIB33" s="37"/>
      <c r="MIC33" s="37"/>
      <c r="MID33" s="37"/>
      <c r="MIE33" s="37"/>
      <c r="MIF33" s="37"/>
      <c r="MIG33" s="37"/>
      <c r="MIH33" s="37"/>
      <c r="MII33" s="37"/>
      <c r="MIJ33" s="37"/>
      <c r="MIK33" s="37"/>
      <c r="MIL33" s="37"/>
      <c r="MIM33" s="37"/>
      <c r="MIN33" s="37"/>
      <c r="MIO33" s="37"/>
      <c r="MIP33" s="37"/>
      <c r="MIQ33" s="37"/>
      <c r="MIR33" s="37"/>
      <c r="MIS33" s="37"/>
      <c r="MIT33" s="37"/>
      <c r="MIU33" s="37"/>
      <c r="MIV33" s="37"/>
      <c r="MIW33" s="37"/>
      <c r="MIX33" s="37"/>
      <c r="MIY33" s="37"/>
      <c r="MIZ33" s="37"/>
      <c r="MJA33" s="37"/>
      <c r="MJB33" s="37"/>
      <c r="MJC33" s="37"/>
      <c r="MJD33" s="37"/>
      <c r="MJE33" s="37"/>
      <c r="MJF33" s="37"/>
      <c r="MJG33" s="37"/>
      <c r="MJH33" s="37"/>
      <c r="MJI33" s="37"/>
      <c r="MJJ33" s="37"/>
      <c r="MJK33" s="37"/>
      <c r="MJL33" s="37"/>
      <c r="MJM33" s="37"/>
      <c r="MJN33" s="37"/>
      <c r="MJO33" s="37"/>
      <c r="MJP33" s="37"/>
      <c r="MJQ33" s="37"/>
      <c r="MJR33" s="37"/>
      <c r="MJS33" s="37"/>
      <c r="MJT33" s="37"/>
      <c r="MJU33" s="37"/>
      <c r="MJV33" s="37"/>
      <c r="MJW33" s="37"/>
      <c r="MJX33" s="37"/>
      <c r="MJY33" s="37"/>
      <c r="MJZ33" s="37"/>
      <c r="MKA33" s="37"/>
      <c r="MKB33" s="37"/>
      <c r="MKC33" s="37"/>
      <c r="MKD33" s="37"/>
      <c r="MKE33" s="37"/>
      <c r="MKF33" s="37"/>
      <c r="MKG33" s="37"/>
      <c r="MKH33" s="37"/>
      <c r="MKI33" s="37"/>
      <c r="MKJ33" s="37"/>
      <c r="MKK33" s="37"/>
      <c r="MKL33" s="37"/>
      <c r="MKM33" s="37"/>
      <c r="MKN33" s="37"/>
      <c r="MKO33" s="37"/>
      <c r="MKP33" s="37"/>
      <c r="MKQ33" s="37"/>
      <c r="MKR33" s="37"/>
      <c r="MKS33" s="37"/>
      <c r="MKT33" s="37"/>
      <c r="MKU33" s="37"/>
      <c r="MKV33" s="37"/>
      <c r="MKW33" s="37"/>
      <c r="MKX33" s="37"/>
      <c r="MKY33" s="37"/>
      <c r="MKZ33" s="37"/>
      <c r="MLA33" s="37"/>
      <c r="MLB33" s="37"/>
      <c r="MLC33" s="37"/>
      <c r="MLD33" s="37"/>
      <c r="MLE33" s="37"/>
      <c r="MLF33" s="37"/>
      <c r="MLG33" s="37"/>
      <c r="MLH33" s="37"/>
      <c r="MLI33" s="37"/>
      <c r="MLJ33" s="37"/>
      <c r="MLK33" s="37"/>
      <c r="MLL33" s="37"/>
      <c r="MLM33" s="37"/>
      <c r="MLN33" s="37"/>
      <c r="MLO33" s="37"/>
      <c r="MLP33" s="37"/>
      <c r="MLQ33" s="37"/>
      <c r="MLR33" s="37"/>
      <c r="MLS33" s="37"/>
      <c r="MLT33" s="37"/>
      <c r="MLU33" s="37"/>
      <c r="MLV33" s="37"/>
      <c r="MLW33" s="37"/>
      <c r="MLX33" s="37"/>
      <c r="MLY33" s="37"/>
      <c r="MLZ33" s="37"/>
      <c r="MMA33" s="37"/>
      <c r="MMB33" s="37"/>
      <c r="MMC33" s="37"/>
      <c r="MMD33" s="37"/>
      <c r="MME33" s="37"/>
      <c r="MMF33" s="37"/>
      <c r="MMG33" s="37"/>
      <c r="MMH33" s="37"/>
      <c r="MMI33" s="37"/>
      <c r="MMJ33" s="37"/>
      <c r="MMK33" s="37"/>
      <c r="MML33" s="37"/>
      <c r="MMM33" s="37"/>
      <c r="MMN33" s="37"/>
      <c r="MMO33" s="37"/>
      <c r="MMP33" s="37"/>
      <c r="MMQ33" s="37"/>
      <c r="MMR33" s="37"/>
      <c r="MMS33" s="37"/>
      <c r="MMT33" s="37"/>
      <c r="MMU33" s="37"/>
      <c r="MMV33" s="37"/>
      <c r="MMW33" s="37"/>
      <c r="MMX33" s="37"/>
      <c r="MMY33" s="37"/>
      <c r="MMZ33" s="37"/>
      <c r="MNA33" s="37"/>
      <c r="MNB33" s="37"/>
      <c r="MNC33" s="37"/>
      <c r="MND33" s="37"/>
      <c r="MNE33" s="37"/>
      <c r="MNF33" s="37"/>
      <c r="MNG33" s="37"/>
      <c r="MNH33" s="37"/>
      <c r="MNI33" s="37"/>
      <c r="MNJ33" s="37"/>
      <c r="MNK33" s="37"/>
      <c r="MNL33" s="37"/>
      <c r="MNM33" s="37"/>
      <c r="MNN33" s="37"/>
      <c r="MNO33" s="37"/>
      <c r="MNP33" s="37"/>
      <c r="MNQ33" s="37"/>
      <c r="MNR33" s="37"/>
      <c r="MNS33" s="37"/>
      <c r="MNT33" s="37"/>
      <c r="MNU33" s="37"/>
      <c r="MNV33" s="37"/>
      <c r="MNW33" s="37"/>
      <c r="MNX33" s="37"/>
      <c r="MNY33" s="37"/>
      <c r="MNZ33" s="37"/>
      <c r="MOA33" s="37"/>
      <c r="MOB33" s="37"/>
      <c r="MOC33" s="37"/>
      <c r="MOD33" s="37"/>
      <c r="MOE33" s="37"/>
      <c r="MOF33" s="37"/>
      <c r="MOG33" s="37"/>
      <c r="MOH33" s="37"/>
      <c r="MOI33" s="37"/>
      <c r="MOJ33" s="37"/>
      <c r="MOK33" s="37"/>
      <c r="MOL33" s="37"/>
      <c r="MOM33" s="37"/>
      <c r="MON33" s="37"/>
      <c r="MOO33" s="37"/>
      <c r="MOP33" s="37"/>
      <c r="MOQ33" s="37"/>
      <c r="MOR33" s="37"/>
      <c r="MOS33" s="37"/>
      <c r="MOT33" s="37"/>
      <c r="MOU33" s="37"/>
      <c r="MOV33" s="37"/>
      <c r="MOW33" s="37"/>
      <c r="MOX33" s="37"/>
      <c r="MOY33" s="37"/>
      <c r="MOZ33" s="37"/>
      <c r="MPA33" s="37"/>
      <c r="MPB33" s="37"/>
      <c r="MPC33" s="37"/>
      <c r="MPD33" s="37"/>
      <c r="MPE33" s="37"/>
      <c r="MPF33" s="37"/>
      <c r="MPG33" s="37"/>
      <c r="MPH33" s="37"/>
      <c r="MPI33" s="37"/>
      <c r="MPJ33" s="37"/>
      <c r="MPK33" s="37"/>
      <c r="MPL33" s="37"/>
      <c r="MPM33" s="37"/>
      <c r="MPN33" s="37"/>
      <c r="MPO33" s="37"/>
      <c r="MPP33" s="37"/>
      <c r="MPQ33" s="37"/>
      <c r="MPR33" s="37"/>
      <c r="MPS33" s="37"/>
      <c r="MPT33" s="37"/>
      <c r="MPU33" s="37"/>
      <c r="MPV33" s="37"/>
      <c r="MPW33" s="37"/>
      <c r="MPX33" s="37"/>
      <c r="MPY33" s="37"/>
      <c r="MPZ33" s="37"/>
      <c r="MQA33" s="37"/>
      <c r="MQB33" s="37"/>
      <c r="MQC33" s="37"/>
      <c r="MQD33" s="37"/>
      <c r="MQE33" s="37"/>
      <c r="MQF33" s="37"/>
      <c r="MQG33" s="37"/>
      <c r="MQH33" s="37"/>
      <c r="MQI33" s="37"/>
      <c r="MQJ33" s="37"/>
      <c r="MQK33" s="37"/>
      <c r="MQL33" s="37"/>
      <c r="MQM33" s="37"/>
      <c r="MQN33" s="37"/>
      <c r="MQO33" s="37"/>
      <c r="MQP33" s="37"/>
      <c r="MQQ33" s="37"/>
      <c r="MQR33" s="37"/>
      <c r="MQS33" s="37"/>
      <c r="MQT33" s="37"/>
      <c r="MQU33" s="37"/>
      <c r="MQV33" s="37"/>
      <c r="MQW33" s="37"/>
      <c r="MQX33" s="37"/>
      <c r="MQY33" s="37"/>
      <c r="MQZ33" s="37"/>
      <c r="MRA33" s="37"/>
      <c r="MRB33" s="37"/>
      <c r="MRC33" s="37"/>
      <c r="MRD33" s="37"/>
      <c r="MRE33" s="37"/>
      <c r="MRF33" s="37"/>
      <c r="MRG33" s="37"/>
      <c r="MRH33" s="37"/>
      <c r="MRI33" s="37"/>
      <c r="MRJ33" s="37"/>
      <c r="MRK33" s="37"/>
      <c r="MRL33" s="37"/>
      <c r="MRM33" s="37"/>
      <c r="MRN33" s="37"/>
      <c r="MRO33" s="37"/>
      <c r="MRP33" s="37"/>
      <c r="MRQ33" s="37"/>
      <c r="MRR33" s="37"/>
      <c r="MRS33" s="37"/>
      <c r="MRT33" s="37"/>
      <c r="MRU33" s="37"/>
      <c r="MRV33" s="37"/>
      <c r="MRW33" s="37"/>
      <c r="MRX33" s="37"/>
      <c r="MRY33" s="37"/>
      <c r="MRZ33" s="37"/>
      <c r="MSA33" s="37"/>
      <c r="MSB33" s="37"/>
      <c r="MSC33" s="37"/>
      <c r="MSD33" s="37"/>
      <c r="MSE33" s="37"/>
      <c r="MSF33" s="37"/>
      <c r="MSG33" s="37"/>
      <c r="MSH33" s="37"/>
      <c r="MSI33" s="37"/>
      <c r="MSJ33" s="37"/>
      <c r="MSK33" s="37"/>
      <c r="MSL33" s="37"/>
      <c r="MSM33" s="37"/>
      <c r="MSN33" s="37"/>
      <c r="MSO33" s="37"/>
      <c r="MSP33" s="37"/>
      <c r="MSQ33" s="37"/>
      <c r="MSR33" s="37"/>
      <c r="MSS33" s="37"/>
      <c r="MST33" s="37"/>
      <c r="MSU33" s="37"/>
      <c r="MSV33" s="37"/>
      <c r="MSW33" s="37"/>
      <c r="MSX33" s="37"/>
      <c r="MSY33" s="37"/>
      <c r="MSZ33" s="37"/>
      <c r="MTA33" s="37"/>
      <c r="MTB33" s="37"/>
      <c r="MTC33" s="37"/>
      <c r="MTD33" s="37"/>
      <c r="MTE33" s="37"/>
      <c r="MTF33" s="37"/>
      <c r="MTG33" s="37"/>
      <c r="MTH33" s="37"/>
      <c r="MTI33" s="37"/>
      <c r="MTJ33" s="37"/>
      <c r="MTK33" s="37"/>
      <c r="MTL33" s="37"/>
      <c r="MTM33" s="37"/>
      <c r="MTN33" s="37"/>
      <c r="MTO33" s="37"/>
      <c r="MTP33" s="37"/>
      <c r="MTQ33" s="37"/>
      <c r="MTR33" s="37"/>
      <c r="MTS33" s="37"/>
      <c r="MTT33" s="37"/>
      <c r="MTU33" s="37"/>
      <c r="MTV33" s="37"/>
      <c r="MTW33" s="37"/>
      <c r="MTX33" s="37"/>
      <c r="MTY33" s="37"/>
      <c r="MTZ33" s="37"/>
      <c r="MUA33" s="37"/>
      <c r="MUB33" s="37"/>
      <c r="MUC33" s="37"/>
      <c r="MUD33" s="37"/>
      <c r="MUE33" s="37"/>
      <c r="MUF33" s="37"/>
      <c r="MUG33" s="37"/>
      <c r="MUH33" s="37"/>
      <c r="MUI33" s="37"/>
      <c r="MUJ33" s="37"/>
      <c r="MUK33" s="37"/>
      <c r="MUL33" s="37"/>
      <c r="MUM33" s="37"/>
      <c r="MUN33" s="37"/>
      <c r="MUO33" s="37"/>
      <c r="MUP33" s="37"/>
      <c r="MUQ33" s="37"/>
      <c r="MUR33" s="37"/>
      <c r="MUS33" s="37"/>
      <c r="MUT33" s="37"/>
      <c r="MUU33" s="37"/>
      <c r="MUV33" s="37"/>
      <c r="MUW33" s="37"/>
      <c r="MUX33" s="37"/>
      <c r="MUY33" s="37"/>
      <c r="MUZ33" s="37"/>
      <c r="MVA33" s="37"/>
      <c r="MVB33" s="37"/>
      <c r="MVC33" s="37"/>
      <c r="MVD33" s="37"/>
      <c r="MVE33" s="37"/>
      <c r="MVF33" s="37"/>
      <c r="MVG33" s="37"/>
      <c r="MVH33" s="37"/>
      <c r="MVI33" s="37"/>
      <c r="MVJ33" s="37"/>
      <c r="MVK33" s="37"/>
      <c r="MVL33" s="37"/>
      <c r="MVM33" s="37"/>
      <c r="MVN33" s="37"/>
      <c r="MVO33" s="37"/>
      <c r="MVP33" s="37"/>
      <c r="MVQ33" s="37"/>
      <c r="MVR33" s="37"/>
      <c r="MVS33" s="37"/>
      <c r="MVT33" s="37"/>
      <c r="MVU33" s="37"/>
      <c r="MVV33" s="37"/>
      <c r="MVW33" s="37"/>
      <c r="MVX33" s="37"/>
      <c r="MVY33" s="37"/>
      <c r="MVZ33" s="37"/>
      <c r="MWA33" s="37"/>
      <c r="MWB33" s="37"/>
      <c r="MWC33" s="37"/>
      <c r="MWD33" s="37"/>
      <c r="MWE33" s="37"/>
      <c r="MWF33" s="37"/>
      <c r="MWG33" s="37"/>
      <c r="MWH33" s="37"/>
      <c r="MWI33" s="37"/>
      <c r="MWJ33" s="37"/>
      <c r="MWK33" s="37"/>
      <c r="MWL33" s="37"/>
      <c r="MWM33" s="37"/>
      <c r="MWN33" s="37"/>
      <c r="MWO33" s="37"/>
      <c r="MWP33" s="37"/>
      <c r="MWQ33" s="37"/>
      <c r="MWR33" s="37"/>
      <c r="MWS33" s="37"/>
      <c r="MWT33" s="37"/>
      <c r="MWU33" s="37"/>
      <c r="MWV33" s="37"/>
      <c r="MWW33" s="37"/>
      <c r="MWX33" s="37"/>
      <c r="MWY33" s="37"/>
      <c r="MWZ33" s="37"/>
      <c r="MXA33" s="37"/>
      <c r="MXB33" s="37"/>
      <c r="MXC33" s="37"/>
      <c r="MXD33" s="37"/>
      <c r="MXE33" s="37"/>
      <c r="MXF33" s="37"/>
      <c r="MXG33" s="37"/>
      <c r="MXH33" s="37"/>
      <c r="MXI33" s="37"/>
      <c r="MXJ33" s="37"/>
      <c r="MXK33" s="37"/>
      <c r="MXL33" s="37"/>
      <c r="MXM33" s="37"/>
      <c r="MXN33" s="37"/>
      <c r="MXO33" s="37"/>
      <c r="MXP33" s="37"/>
      <c r="MXQ33" s="37"/>
      <c r="MXR33" s="37"/>
      <c r="MXS33" s="37"/>
      <c r="MXT33" s="37"/>
      <c r="MXU33" s="37"/>
      <c r="MXV33" s="37"/>
      <c r="MXW33" s="37"/>
      <c r="MXX33" s="37"/>
      <c r="MXY33" s="37"/>
      <c r="MXZ33" s="37"/>
      <c r="MYA33" s="37"/>
      <c r="MYB33" s="37"/>
      <c r="MYC33" s="37"/>
      <c r="MYD33" s="37"/>
      <c r="MYE33" s="37"/>
      <c r="MYF33" s="37"/>
      <c r="MYG33" s="37"/>
      <c r="MYH33" s="37"/>
      <c r="MYI33" s="37"/>
      <c r="MYJ33" s="37"/>
      <c r="MYK33" s="37"/>
      <c r="MYL33" s="37"/>
      <c r="MYM33" s="37"/>
      <c r="MYN33" s="37"/>
      <c r="MYO33" s="37"/>
      <c r="MYP33" s="37"/>
      <c r="MYQ33" s="37"/>
      <c r="MYR33" s="37"/>
      <c r="MYS33" s="37"/>
      <c r="MYT33" s="37"/>
      <c r="MYU33" s="37"/>
      <c r="MYV33" s="37"/>
      <c r="MYW33" s="37"/>
      <c r="MYX33" s="37"/>
      <c r="MYY33" s="37"/>
      <c r="MYZ33" s="37"/>
      <c r="MZA33" s="37"/>
      <c r="MZB33" s="37"/>
      <c r="MZC33" s="37"/>
      <c r="MZD33" s="37"/>
      <c r="MZE33" s="37"/>
      <c r="MZF33" s="37"/>
      <c r="MZG33" s="37"/>
      <c r="MZH33" s="37"/>
      <c r="MZI33" s="37"/>
      <c r="MZJ33" s="37"/>
      <c r="MZK33" s="37"/>
      <c r="MZL33" s="37"/>
      <c r="MZM33" s="37"/>
      <c r="MZN33" s="37"/>
      <c r="MZO33" s="37"/>
      <c r="MZP33" s="37"/>
      <c r="MZQ33" s="37"/>
      <c r="MZR33" s="37"/>
      <c r="MZS33" s="37"/>
      <c r="MZT33" s="37"/>
      <c r="MZU33" s="37"/>
      <c r="MZV33" s="37"/>
      <c r="MZW33" s="37"/>
      <c r="MZX33" s="37"/>
      <c r="MZY33" s="37"/>
      <c r="MZZ33" s="37"/>
      <c r="NAA33" s="37"/>
      <c r="NAB33" s="37"/>
      <c r="NAC33" s="37"/>
      <c r="NAD33" s="37"/>
      <c r="NAE33" s="37"/>
      <c r="NAF33" s="37"/>
      <c r="NAG33" s="37"/>
      <c r="NAH33" s="37"/>
      <c r="NAI33" s="37"/>
      <c r="NAJ33" s="37"/>
      <c r="NAK33" s="37"/>
      <c r="NAL33" s="37"/>
      <c r="NAM33" s="37"/>
      <c r="NAN33" s="37"/>
      <c r="NAO33" s="37"/>
      <c r="NAP33" s="37"/>
      <c r="NAQ33" s="37"/>
      <c r="NAR33" s="37"/>
      <c r="NAS33" s="37"/>
      <c r="NAT33" s="37"/>
      <c r="NAU33" s="37"/>
      <c r="NAV33" s="37"/>
      <c r="NAW33" s="37"/>
      <c r="NAX33" s="37"/>
      <c r="NAY33" s="37"/>
      <c r="NAZ33" s="37"/>
      <c r="NBA33" s="37"/>
      <c r="NBB33" s="37"/>
      <c r="NBC33" s="37"/>
      <c r="NBD33" s="37"/>
      <c r="NBE33" s="37"/>
      <c r="NBF33" s="37"/>
      <c r="NBG33" s="37"/>
      <c r="NBH33" s="37"/>
      <c r="NBI33" s="37"/>
      <c r="NBJ33" s="37"/>
      <c r="NBK33" s="37"/>
      <c r="NBL33" s="37"/>
      <c r="NBM33" s="37"/>
      <c r="NBN33" s="37"/>
      <c r="NBO33" s="37"/>
      <c r="NBP33" s="37"/>
      <c r="NBQ33" s="37"/>
      <c r="NBR33" s="37"/>
      <c r="NBS33" s="37"/>
      <c r="NBT33" s="37"/>
      <c r="NBU33" s="37"/>
      <c r="NBV33" s="37"/>
      <c r="NBW33" s="37"/>
      <c r="NBX33" s="37"/>
      <c r="NBY33" s="37"/>
      <c r="NBZ33" s="37"/>
      <c r="NCA33" s="37"/>
      <c r="NCB33" s="37"/>
      <c r="NCC33" s="37"/>
      <c r="NCD33" s="37"/>
      <c r="NCE33" s="37"/>
      <c r="NCF33" s="37"/>
      <c r="NCG33" s="37"/>
      <c r="NCH33" s="37"/>
      <c r="NCI33" s="37"/>
      <c r="NCJ33" s="37"/>
      <c r="NCK33" s="37"/>
      <c r="NCL33" s="37"/>
      <c r="NCM33" s="37"/>
      <c r="NCN33" s="37"/>
      <c r="NCO33" s="37"/>
      <c r="NCP33" s="37"/>
      <c r="NCQ33" s="37"/>
      <c r="NCR33" s="37"/>
      <c r="NCS33" s="37"/>
      <c r="NCT33" s="37"/>
      <c r="NCU33" s="37"/>
      <c r="NCV33" s="37"/>
      <c r="NCW33" s="37"/>
      <c r="NCX33" s="37"/>
      <c r="NCY33" s="37"/>
      <c r="NCZ33" s="37"/>
      <c r="NDA33" s="37"/>
      <c r="NDB33" s="37"/>
      <c r="NDC33" s="37"/>
      <c r="NDD33" s="37"/>
      <c r="NDE33" s="37"/>
      <c r="NDF33" s="37"/>
      <c r="NDG33" s="37"/>
      <c r="NDH33" s="37"/>
      <c r="NDI33" s="37"/>
      <c r="NDJ33" s="37"/>
      <c r="NDK33" s="37"/>
      <c r="NDL33" s="37"/>
      <c r="NDM33" s="37"/>
      <c r="NDN33" s="37"/>
      <c r="NDO33" s="37"/>
      <c r="NDP33" s="37"/>
      <c r="NDQ33" s="37"/>
      <c r="NDR33" s="37"/>
      <c r="NDS33" s="37"/>
      <c r="NDT33" s="37"/>
      <c r="NDU33" s="37"/>
      <c r="NDV33" s="37"/>
      <c r="NDW33" s="37"/>
      <c r="NDX33" s="37"/>
      <c r="NDY33" s="37"/>
      <c r="NDZ33" s="37"/>
      <c r="NEA33" s="37"/>
      <c r="NEB33" s="37"/>
      <c r="NEC33" s="37"/>
      <c r="NED33" s="37"/>
      <c r="NEE33" s="37"/>
      <c r="NEF33" s="37"/>
      <c r="NEG33" s="37"/>
      <c r="NEH33" s="37"/>
      <c r="NEI33" s="37"/>
      <c r="NEJ33" s="37"/>
      <c r="NEK33" s="37"/>
      <c r="NEL33" s="37"/>
      <c r="NEM33" s="37"/>
      <c r="NEN33" s="37"/>
      <c r="NEO33" s="37"/>
      <c r="NEP33" s="37"/>
      <c r="NEQ33" s="37"/>
      <c r="NER33" s="37"/>
      <c r="NES33" s="37"/>
      <c r="NET33" s="37"/>
      <c r="NEU33" s="37"/>
      <c r="NEV33" s="37"/>
      <c r="NEW33" s="37"/>
      <c r="NEX33" s="37"/>
      <c r="NEY33" s="37"/>
      <c r="NEZ33" s="37"/>
      <c r="NFA33" s="37"/>
      <c r="NFB33" s="37"/>
      <c r="NFC33" s="37"/>
      <c r="NFD33" s="37"/>
      <c r="NFE33" s="37"/>
      <c r="NFF33" s="37"/>
      <c r="NFG33" s="37"/>
      <c r="NFH33" s="37"/>
      <c r="NFI33" s="37"/>
      <c r="NFJ33" s="37"/>
      <c r="NFK33" s="37"/>
      <c r="NFL33" s="37"/>
      <c r="NFM33" s="37"/>
      <c r="NFN33" s="37"/>
      <c r="NFO33" s="37"/>
      <c r="NFP33" s="37"/>
      <c r="NFQ33" s="37"/>
      <c r="NFR33" s="37"/>
      <c r="NFS33" s="37"/>
      <c r="NFT33" s="37"/>
      <c r="NFU33" s="37"/>
      <c r="NFV33" s="37"/>
      <c r="NFW33" s="37"/>
      <c r="NFX33" s="37"/>
      <c r="NFY33" s="37"/>
      <c r="NFZ33" s="37"/>
      <c r="NGA33" s="37"/>
      <c r="NGB33" s="37"/>
      <c r="NGC33" s="37"/>
      <c r="NGD33" s="37"/>
      <c r="NGE33" s="37"/>
      <c r="NGF33" s="37"/>
      <c r="NGG33" s="37"/>
      <c r="NGH33" s="37"/>
      <c r="NGI33" s="37"/>
      <c r="NGJ33" s="37"/>
      <c r="NGK33" s="37"/>
      <c r="NGL33" s="37"/>
      <c r="NGM33" s="37"/>
      <c r="NGN33" s="37"/>
      <c r="NGO33" s="37"/>
      <c r="NGP33" s="37"/>
      <c r="NGQ33" s="37"/>
      <c r="NGR33" s="37"/>
      <c r="NGS33" s="37"/>
      <c r="NGT33" s="37"/>
      <c r="NGU33" s="37"/>
      <c r="NGV33" s="37"/>
      <c r="NGW33" s="37"/>
      <c r="NGX33" s="37"/>
      <c r="NGY33" s="37"/>
      <c r="NGZ33" s="37"/>
      <c r="NHA33" s="37"/>
      <c r="NHB33" s="37"/>
      <c r="NHC33" s="37"/>
      <c r="NHD33" s="37"/>
      <c r="NHE33" s="37"/>
      <c r="NHF33" s="37"/>
      <c r="NHG33" s="37"/>
      <c r="NHH33" s="37"/>
      <c r="NHI33" s="37"/>
      <c r="NHJ33" s="37"/>
      <c r="NHK33" s="37"/>
      <c r="NHL33" s="37"/>
      <c r="NHM33" s="37"/>
      <c r="NHN33" s="37"/>
      <c r="NHO33" s="37"/>
      <c r="NHP33" s="37"/>
      <c r="NHQ33" s="37"/>
      <c r="NHR33" s="37"/>
      <c r="NHS33" s="37"/>
      <c r="NHT33" s="37"/>
      <c r="NHU33" s="37"/>
      <c r="NHV33" s="37"/>
      <c r="NHW33" s="37"/>
      <c r="NHX33" s="37"/>
      <c r="NHY33" s="37"/>
      <c r="NHZ33" s="37"/>
      <c r="NIA33" s="37"/>
      <c r="NIB33" s="37"/>
      <c r="NIC33" s="37"/>
      <c r="NID33" s="37"/>
      <c r="NIE33" s="37"/>
      <c r="NIF33" s="37"/>
      <c r="NIG33" s="37"/>
      <c r="NIH33" s="37"/>
      <c r="NII33" s="37"/>
      <c r="NIJ33" s="37"/>
      <c r="NIK33" s="37"/>
      <c r="NIL33" s="37"/>
      <c r="NIM33" s="37"/>
      <c r="NIN33" s="37"/>
      <c r="NIO33" s="37"/>
      <c r="NIP33" s="37"/>
      <c r="NIQ33" s="37"/>
      <c r="NIR33" s="37"/>
      <c r="NIS33" s="37"/>
      <c r="NIT33" s="37"/>
      <c r="NIU33" s="37"/>
      <c r="NIV33" s="37"/>
      <c r="NIW33" s="37"/>
      <c r="NIX33" s="37"/>
      <c r="NIY33" s="37"/>
      <c r="NIZ33" s="37"/>
      <c r="NJA33" s="37"/>
      <c r="NJB33" s="37"/>
      <c r="NJC33" s="37"/>
      <c r="NJD33" s="37"/>
      <c r="NJE33" s="37"/>
      <c r="NJF33" s="37"/>
      <c r="NJG33" s="37"/>
      <c r="NJH33" s="37"/>
      <c r="NJI33" s="37"/>
      <c r="NJJ33" s="37"/>
      <c r="NJK33" s="37"/>
      <c r="NJL33" s="37"/>
      <c r="NJM33" s="37"/>
      <c r="NJN33" s="37"/>
      <c r="NJO33" s="37"/>
      <c r="NJP33" s="37"/>
      <c r="NJQ33" s="37"/>
      <c r="NJR33" s="37"/>
      <c r="NJS33" s="37"/>
      <c r="NJT33" s="37"/>
      <c r="NJU33" s="37"/>
      <c r="NJV33" s="37"/>
      <c r="NJW33" s="37"/>
      <c r="NJX33" s="37"/>
      <c r="NJY33" s="37"/>
      <c r="NJZ33" s="37"/>
      <c r="NKA33" s="37"/>
      <c r="NKB33" s="37"/>
      <c r="NKC33" s="37"/>
      <c r="NKD33" s="37"/>
      <c r="NKE33" s="37"/>
      <c r="NKF33" s="37"/>
      <c r="NKG33" s="37"/>
      <c r="NKH33" s="37"/>
      <c r="NKI33" s="37"/>
      <c r="NKJ33" s="37"/>
      <c r="NKK33" s="37"/>
      <c r="NKL33" s="37"/>
      <c r="NKM33" s="37"/>
      <c r="NKN33" s="37"/>
      <c r="NKO33" s="37"/>
      <c r="NKP33" s="37"/>
      <c r="NKQ33" s="37"/>
      <c r="NKR33" s="37"/>
      <c r="NKS33" s="37"/>
      <c r="NKT33" s="37"/>
      <c r="NKU33" s="37"/>
      <c r="NKV33" s="37"/>
      <c r="NKW33" s="37"/>
      <c r="NKX33" s="37"/>
      <c r="NKY33" s="37"/>
      <c r="NKZ33" s="37"/>
      <c r="NLA33" s="37"/>
      <c r="NLB33" s="37"/>
      <c r="NLC33" s="37"/>
      <c r="NLD33" s="37"/>
      <c r="NLE33" s="37"/>
      <c r="NLF33" s="37"/>
      <c r="NLG33" s="37"/>
      <c r="NLH33" s="37"/>
      <c r="NLI33" s="37"/>
      <c r="NLJ33" s="37"/>
      <c r="NLK33" s="37"/>
      <c r="NLL33" s="37"/>
      <c r="NLM33" s="37"/>
      <c r="NLN33" s="37"/>
      <c r="NLO33" s="37"/>
      <c r="NLP33" s="37"/>
      <c r="NLQ33" s="37"/>
      <c r="NLR33" s="37"/>
      <c r="NLS33" s="37"/>
      <c r="NLT33" s="37"/>
      <c r="NLU33" s="37"/>
      <c r="NLV33" s="37"/>
      <c r="NLW33" s="37"/>
      <c r="NLX33" s="37"/>
      <c r="NLY33" s="37"/>
      <c r="NLZ33" s="37"/>
      <c r="NMA33" s="37"/>
      <c r="NMB33" s="37"/>
      <c r="NMC33" s="37"/>
      <c r="NMD33" s="37"/>
      <c r="NME33" s="37"/>
      <c r="NMF33" s="37"/>
      <c r="NMG33" s="37"/>
      <c r="NMH33" s="37"/>
      <c r="NMI33" s="37"/>
      <c r="NMJ33" s="37"/>
      <c r="NMK33" s="37"/>
      <c r="NML33" s="37"/>
      <c r="NMM33" s="37"/>
      <c r="NMN33" s="37"/>
      <c r="NMO33" s="37"/>
      <c r="NMP33" s="37"/>
      <c r="NMQ33" s="37"/>
      <c r="NMR33" s="37"/>
      <c r="NMS33" s="37"/>
      <c r="NMT33" s="37"/>
      <c r="NMU33" s="37"/>
      <c r="NMV33" s="37"/>
      <c r="NMW33" s="37"/>
      <c r="NMX33" s="37"/>
      <c r="NMY33" s="37"/>
      <c r="NMZ33" s="37"/>
      <c r="NNA33" s="37"/>
      <c r="NNB33" s="37"/>
      <c r="NNC33" s="37"/>
      <c r="NND33" s="37"/>
      <c r="NNE33" s="37"/>
      <c r="NNF33" s="37"/>
      <c r="NNG33" s="37"/>
      <c r="NNH33" s="37"/>
      <c r="NNI33" s="37"/>
      <c r="NNJ33" s="37"/>
      <c r="NNK33" s="37"/>
      <c r="NNL33" s="37"/>
      <c r="NNM33" s="37"/>
      <c r="NNN33" s="37"/>
      <c r="NNO33" s="37"/>
      <c r="NNP33" s="37"/>
      <c r="NNQ33" s="37"/>
      <c r="NNR33" s="37"/>
      <c r="NNS33" s="37"/>
      <c r="NNT33" s="37"/>
      <c r="NNU33" s="37"/>
      <c r="NNV33" s="37"/>
      <c r="NNW33" s="37"/>
      <c r="NNX33" s="37"/>
      <c r="NNY33" s="37"/>
      <c r="NNZ33" s="37"/>
      <c r="NOA33" s="37"/>
      <c r="NOB33" s="37"/>
      <c r="NOC33" s="37"/>
      <c r="NOD33" s="37"/>
      <c r="NOE33" s="37"/>
      <c r="NOF33" s="37"/>
      <c r="NOG33" s="37"/>
      <c r="NOH33" s="37"/>
      <c r="NOI33" s="37"/>
      <c r="NOJ33" s="37"/>
      <c r="NOK33" s="37"/>
      <c r="NOL33" s="37"/>
      <c r="NOM33" s="37"/>
      <c r="NON33" s="37"/>
      <c r="NOO33" s="37"/>
      <c r="NOP33" s="37"/>
      <c r="NOQ33" s="37"/>
      <c r="NOR33" s="37"/>
      <c r="NOS33" s="37"/>
      <c r="NOT33" s="37"/>
      <c r="NOU33" s="37"/>
      <c r="NOV33" s="37"/>
      <c r="NOW33" s="37"/>
      <c r="NOX33" s="37"/>
      <c r="NOY33" s="37"/>
      <c r="NOZ33" s="37"/>
      <c r="NPA33" s="37"/>
      <c r="NPB33" s="37"/>
      <c r="NPC33" s="37"/>
      <c r="NPD33" s="37"/>
      <c r="NPE33" s="37"/>
      <c r="NPF33" s="37"/>
      <c r="NPG33" s="37"/>
      <c r="NPH33" s="37"/>
      <c r="NPI33" s="37"/>
      <c r="NPJ33" s="37"/>
      <c r="NPK33" s="37"/>
      <c r="NPL33" s="37"/>
      <c r="NPM33" s="37"/>
      <c r="NPN33" s="37"/>
      <c r="NPO33" s="37"/>
      <c r="NPP33" s="37"/>
      <c r="NPQ33" s="37"/>
      <c r="NPR33" s="37"/>
      <c r="NPS33" s="37"/>
      <c r="NPT33" s="37"/>
      <c r="NPU33" s="37"/>
      <c r="NPV33" s="37"/>
      <c r="NPW33" s="37"/>
      <c r="NPX33" s="37"/>
      <c r="NPY33" s="37"/>
      <c r="NPZ33" s="37"/>
      <c r="NQA33" s="37"/>
      <c r="NQB33" s="37"/>
      <c r="NQC33" s="37"/>
      <c r="NQD33" s="37"/>
      <c r="NQE33" s="37"/>
      <c r="NQF33" s="37"/>
      <c r="NQG33" s="37"/>
      <c r="NQH33" s="37"/>
      <c r="NQI33" s="37"/>
      <c r="NQJ33" s="37"/>
      <c r="NQK33" s="37"/>
      <c r="NQL33" s="37"/>
      <c r="NQM33" s="37"/>
      <c r="NQN33" s="37"/>
      <c r="NQO33" s="37"/>
      <c r="NQP33" s="37"/>
      <c r="NQQ33" s="37"/>
      <c r="NQR33" s="37"/>
      <c r="NQS33" s="37"/>
      <c r="NQT33" s="37"/>
      <c r="NQU33" s="37"/>
      <c r="NQV33" s="37"/>
      <c r="NQW33" s="37"/>
      <c r="NQX33" s="37"/>
      <c r="NQY33" s="37"/>
      <c r="NQZ33" s="37"/>
      <c r="NRA33" s="37"/>
      <c r="NRB33" s="37"/>
      <c r="NRC33" s="37"/>
      <c r="NRD33" s="37"/>
      <c r="NRE33" s="37"/>
      <c r="NRF33" s="37"/>
      <c r="NRG33" s="37"/>
      <c r="NRH33" s="37"/>
      <c r="NRI33" s="37"/>
      <c r="NRJ33" s="37"/>
      <c r="NRK33" s="37"/>
      <c r="NRL33" s="37"/>
      <c r="NRM33" s="37"/>
      <c r="NRN33" s="37"/>
      <c r="NRO33" s="37"/>
      <c r="NRP33" s="37"/>
      <c r="NRQ33" s="37"/>
      <c r="NRR33" s="37"/>
      <c r="NRS33" s="37"/>
      <c r="NRT33" s="37"/>
      <c r="NRU33" s="37"/>
      <c r="NRV33" s="37"/>
      <c r="NRW33" s="37"/>
      <c r="NRX33" s="37"/>
      <c r="NRY33" s="37"/>
      <c r="NRZ33" s="37"/>
      <c r="NSA33" s="37"/>
      <c r="NSB33" s="37"/>
      <c r="NSC33" s="37"/>
      <c r="NSD33" s="37"/>
      <c r="NSE33" s="37"/>
      <c r="NSF33" s="37"/>
      <c r="NSG33" s="37"/>
      <c r="NSH33" s="37"/>
      <c r="NSI33" s="37"/>
      <c r="NSJ33" s="37"/>
      <c r="NSK33" s="37"/>
      <c r="NSL33" s="37"/>
      <c r="NSM33" s="37"/>
      <c r="NSN33" s="37"/>
      <c r="NSO33" s="37"/>
      <c r="NSP33" s="37"/>
      <c r="NSQ33" s="37"/>
      <c r="NSR33" s="37"/>
      <c r="NSS33" s="37"/>
      <c r="NST33" s="37"/>
      <c r="NSU33" s="37"/>
      <c r="NSV33" s="37"/>
      <c r="NSW33" s="37"/>
      <c r="NSX33" s="37"/>
      <c r="NSY33" s="37"/>
      <c r="NSZ33" s="37"/>
      <c r="NTA33" s="37"/>
      <c r="NTB33" s="37"/>
      <c r="NTC33" s="37"/>
      <c r="NTD33" s="37"/>
      <c r="NTE33" s="37"/>
      <c r="NTF33" s="37"/>
      <c r="NTG33" s="37"/>
      <c r="NTH33" s="37"/>
      <c r="NTI33" s="37"/>
      <c r="NTJ33" s="37"/>
      <c r="NTK33" s="37"/>
      <c r="NTL33" s="37"/>
      <c r="NTM33" s="37"/>
      <c r="NTN33" s="37"/>
      <c r="NTO33" s="37"/>
      <c r="NTP33" s="37"/>
      <c r="NTQ33" s="37"/>
      <c r="NTR33" s="37"/>
      <c r="NTS33" s="37"/>
      <c r="NTT33" s="37"/>
      <c r="NTU33" s="37"/>
      <c r="NTV33" s="37"/>
      <c r="NTW33" s="37"/>
      <c r="NTX33" s="37"/>
      <c r="NTY33" s="37"/>
      <c r="NTZ33" s="37"/>
      <c r="NUA33" s="37"/>
      <c r="NUB33" s="37"/>
      <c r="NUC33" s="37"/>
      <c r="NUD33" s="37"/>
      <c r="NUE33" s="37"/>
      <c r="NUF33" s="37"/>
      <c r="NUG33" s="37"/>
      <c r="NUH33" s="37"/>
      <c r="NUI33" s="37"/>
      <c r="NUJ33" s="37"/>
      <c r="NUK33" s="37"/>
      <c r="NUL33" s="37"/>
      <c r="NUM33" s="37"/>
      <c r="NUN33" s="37"/>
      <c r="NUO33" s="37"/>
      <c r="NUP33" s="37"/>
      <c r="NUQ33" s="37"/>
      <c r="NUR33" s="37"/>
      <c r="NUS33" s="37"/>
      <c r="NUT33" s="37"/>
      <c r="NUU33" s="37"/>
      <c r="NUV33" s="37"/>
      <c r="NUW33" s="37"/>
      <c r="NUX33" s="37"/>
      <c r="NUY33" s="37"/>
      <c r="NUZ33" s="37"/>
      <c r="NVA33" s="37"/>
      <c r="NVB33" s="37"/>
      <c r="NVC33" s="37"/>
      <c r="NVD33" s="37"/>
      <c r="NVE33" s="37"/>
      <c r="NVF33" s="37"/>
      <c r="NVG33" s="37"/>
      <c r="NVH33" s="37"/>
      <c r="NVI33" s="37"/>
      <c r="NVJ33" s="37"/>
      <c r="NVK33" s="37"/>
      <c r="NVL33" s="37"/>
      <c r="NVM33" s="37"/>
      <c r="NVN33" s="37"/>
      <c r="NVO33" s="37"/>
      <c r="NVP33" s="37"/>
      <c r="NVQ33" s="37"/>
      <c r="NVR33" s="37"/>
      <c r="NVS33" s="37"/>
      <c r="NVT33" s="37"/>
      <c r="NVU33" s="37"/>
      <c r="NVV33" s="37"/>
      <c r="NVW33" s="37"/>
      <c r="NVX33" s="37"/>
      <c r="NVY33" s="37"/>
      <c r="NVZ33" s="37"/>
      <c r="NWA33" s="37"/>
      <c r="NWB33" s="37"/>
      <c r="NWC33" s="37"/>
      <c r="NWD33" s="37"/>
      <c r="NWE33" s="37"/>
      <c r="NWF33" s="37"/>
      <c r="NWG33" s="37"/>
      <c r="NWH33" s="37"/>
      <c r="NWI33" s="37"/>
      <c r="NWJ33" s="37"/>
      <c r="NWK33" s="37"/>
      <c r="NWL33" s="37"/>
      <c r="NWM33" s="37"/>
      <c r="NWN33" s="37"/>
      <c r="NWO33" s="37"/>
      <c r="NWP33" s="37"/>
      <c r="NWQ33" s="37"/>
      <c r="NWR33" s="37"/>
      <c r="NWS33" s="37"/>
      <c r="NWT33" s="37"/>
      <c r="NWU33" s="37"/>
      <c r="NWV33" s="37"/>
      <c r="NWW33" s="37"/>
      <c r="NWX33" s="37"/>
      <c r="NWY33" s="37"/>
      <c r="NWZ33" s="37"/>
      <c r="NXA33" s="37"/>
      <c r="NXB33" s="37"/>
      <c r="NXC33" s="37"/>
      <c r="NXD33" s="37"/>
      <c r="NXE33" s="37"/>
      <c r="NXF33" s="37"/>
      <c r="NXG33" s="37"/>
      <c r="NXH33" s="37"/>
      <c r="NXI33" s="37"/>
      <c r="NXJ33" s="37"/>
      <c r="NXK33" s="37"/>
      <c r="NXL33" s="37"/>
      <c r="NXM33" s="37"/>
      <c r="NXN33" s="37"/>
      <c r="NXO33" s="37"/>
      <c r="NXP33" s="37"/>
      <c r="NXQ33" s="37"/>
      <c r="NXR33" s="37"/>
      <c r="NXS33" s="37"/>
      <c r="NXT33" s="37"/>
      <c r="NXU33" s="37"/>
      <c r="NXV33" s="37"/>
      <c r="NXW33" s="37"/>
      <c r="NXX33" s="37"/>
      <c r="NXY33" s="37"/>
      <c r="NXZ33" s="37"/>
      <c r="NYA33" s="37"/>
      <c r="NYB33" s="37"/>
      <c r="NYC33" s="37"/>
      <c r="NYD33" s="37"/>
      <c r="NYE33" s="37"/>
      <c r="NYF33" s="37"/>
      <c r="NYG33" s="37"/>
      <c r="NYH33" s="37"/>
      <c r="NYI33" s="37"/>
      <c r="NYJ33" s="37"/>
      <c r="NYK33" s="37"/>
      <c r="NYL33" s="37"/>
      <c r="NYM33" s="37"/>
      <c r="NYN33" s="37"/>
      <c r="NYO33" s="37"/>
      <c r="NYP33" s="37"/>
      <c r="NYQ33" s="37"/>
      <c r="NYR33" s="37"/>
      <c r="NYS33" s="37"/>
      <c r="NYT33" s="37"/>
      <c r="NYU33" s="37"/>
      <c r="NYV33" s="37"/>
      <c r="NYW33" s="37"/>
      <c r="NYX33" s="37"/>
      <c r="NYY33" s="37"/>
      <c r="NYZ33" s="37"/>
      <c r="NZA33" s="37"/>
      <c r="NZB33" s="37"/>
      <c r="NZC33" s="37"/>
      <c r="NZD33" s="37"/>
      <c r="NZE33" s="37"/>
      <c r="NZF33" s="37"/>
      <c r="NZG33" s="37"/>
      <c r="NZH33" s="37"/>
      <c r="NZI33" s="37"/>
      <c r="NZJ33" s="37"/>
      <c r="NZK33" s="37"/>
      <c r="NZL33" s="37"/>
      <c r="NZM33" s="37"/>
      <c r="NZN33" s="37"/>
      <c r="NZO33" s="37"/>
      <c r="NZP33" s="37"/>
      <c r="NZQ33" s="37"/>
      <c r="NZR33" s="37"/>
      <c r="NZS33" s="37"/>
      <c r="NZT33" s="37"/>
      <c r="NZU33" s="37"/>
      <c r="NZV33" s="37"/>
      <c r="NZW33" s="37"/>
      <c r="NZX33" s="37"/>
      <c r="NZY33" s="37"/>
      <c r="NZZ33" s="37"/>
      <c r="OAA33" s="37"/>
      <c r="OAB33" s="37"/>
      <c r="OAC33" s="37"/>
      <c r="OAD33" s="37"/>
      <c r="OAE33" s="37"/>
      <c r="OAF33" s="37"/>
      <c r="OAG33" s="37"/>
      <c r="OAH33" s="37"/>
      <c r="OAI33" s="37"/>
      <c r="OAJ33" s="37"/>
      <c r="OAK33" s="37"/>
      <c r="OAL33" s="37"/>
      <c r="OAM33" s="37"/>
      <c r="OAN33" s="37"/>
      <c r="OAO33" s="37"/>
      <c r="OAP33" s="37"/>
      <c r="OAQ33" s="37"/>
      <c r="OAR33" s="37"/>
      <c r="OAS33" s="37"/>
      <c r="OAT33" s="37"/>
      <c r="OAU33" s="37"/>
      <c r="OAV33" s="37"/>
      <c r="OAW33" s="37"/>
      <c r="OAX33" s="37"/>
      <c r="OAY33" s="37"/>
      <c r="OAZ33" s="37"/>
      <c r="OBA33" s="37"/>
      <c r="OBB33" s="37"/>
      <c r="OBC33" s="37"/>
      <c r="OBD33" s="37"/>
      <c r="OBE33" s="37"/>
      <c r="OBF33" s="37"/>
      <c r="OBG33" s="37"/>
      <c r="OBH33" s="37"/>
      <c r="OBI33" s="37"/>
      <c r="OBJ33" s="37"/>
      <c r="OBK33" s="37"/>
      <c r="OBL33" s="37"/>
      <c r="OBM33" s="37"/>
      <c r="OBN33" s="37"/>
      <c r="OBO33" s="37"/>
      <c r="OBP33" s="37"/>
      <c r="OBQ33" s="37"/>
      <c r="OBR33" s="37"/>
      <c r="OBS33" s="37"/>
      <c r="OBT33" s="37"/>
      <c r="OBU33" s="37"/>
      <c r="OBV33" s="37"/>
      <c r="OBW33" s="37"/>
      <c r="OBX33" s="37"/>
      <c r="OBY33" s="37"/>
      <c r="OBZ33" s="37"/>
      <c r="OCA33" s="37"/>
      <c r="OCB33" s="37"/>
      <c r="OCC33" s="37"/>
      <c r="OCD33" s="37"/>
      <c r="OCE33" s="37"/>
      <c r="OCF33" s="37"/>
      <c r="OCG33" s="37"/>
      <c r="OCH33" s="37"/>
      <c r="OCI33" s="37"/>
      <c r="OCJ33" s="37"/>
      <c r="OCK33" s="37"/>
      <c r="OCL33" s="37"/>
      <c r="OCM33" s="37"/>
      <c r="OCN33" s="37"/>
      <c r="OCO33" s="37"/>
      <c r="OCP33" s="37"/>
      <c r="OCQ33" s="37"/>
      <c r="OCR33" s="37"/>
      <c r="OCS33" s="37"/>
      <c r="OCT33" s="37"/>
      <c r="OCU33" s="37"/>
      <c r="OCV33" s="37"/>
      <c r="OCW33" s="37"/>
      <c r="OCX33" s="37"/>
      <c r="OCY33" s="37"/>
      <c r="OCZ33" s="37"/>
      <c r="ODA33" s="37"/>
      <c r="ODB33" s="37"/>
      <c r="ODC33" s="37"/>
      <c r="ODD33" s="37"/>
      <c r="ODE33" s="37"/>
      <c r="ODF33" s="37"/>
      <c r="ODG33" s="37"/>
      <c r="ODH33" s="37"/>
      <c r="ODI33" s="37"/>
      <c r="ODJ33" s="37"/>
      <c r="ODK33" s="37"/>
      <c r="ODL33" s="37"/>
      <c r="ODM33" s="37"/>
      <c r="ODN33" s="37"/>
      <c r="ODO33" s="37"/>
      <c r="ODP33" s="37"/>
      <c r="ODQ33" s="37"/>
      <c r="ODR33" s="37"/>
      <c r="ODS33" s="37"/>
      <c r="ODT33" s="37"/>
      <c r="ODU33" s="37"/>
      <c r="ODV33" s="37"/>
      <c r="ODW33" s="37"/>
      <c r="ODX33" s="37"/>
      <c r="ODY33" s="37"/>
      <c r="ODZ33" s="37"/>
      <c r="OEA33" s="37"/>
      <c r="OEB33" s="37"/>
      <c r="OEC33" s="37"/>
      <c r="OED33" s="37"/>
      <c r="OEE33" s="37"/>
      <c r="OEF33" s="37"/>
      <c r="OEG33" s="37"/>
      <c r="OEH33" s="37"/>
      <c r="OEI33" s="37"/>
      <c r="OEJ33" s="37"/>
      <c r="OEK33" s="37"/>
      <c r="OEL33" s="37"/>
      <c r="OEM33" s="37"/>
      <c r="OEN33" s="37"/>
      <c r="OEO33" s="37"/>
      <c r="OEP33" s="37"/>
      <c r="OEQ33" s="37"/>
      <c r="OER33" s="37"/>
      <c r="OES33" s="37"/>
      <c r="OET33" s="37"/>
      <c r="OEU33" s="37"/>
      <c r="OEV33" s="37"/>
      <c r="OEW33" s="37"/>
      <c r="OEX33" s="37"/>
      <c r="OEY33" s="37"/>
      <c r="OEZ33" s="37"/>
      <c r="OFA33" s="37"/>
      <c r="OFB33" s="37"/>
      <c r="OFC33" s="37"/>
      <c r="OFD33" s="37"/>
      <c r="OFE33" s="37"/>
      <c r="OFF33" s="37"/>
      <c r="OFG33" s="37"/>
      <c r="OFH33" s="37"/>
      <c r="OFI33" s="37"/>
      <c r="OFJ33" s="37"/>
      <c r="OFK33" s="37"/>
      <c r="OFL33" s="37"/>
      <c r="OFM33" s="37"/>
      <c r="OFN33" s="37"/>
      <c r="OFO33" s="37"/>
      <c r="OFP33" s="37"/>
      <c r="OFQ33" s="37"/>
      <c r="OFR33" s="37"/>
      <c r="OFS33" s="37"/>
      <c r="OFT33" s="37"/>
      <c r="OFU33" s="37"/>
      <c r="OFV33" s="37"/>
      <c r="OFW33" s="37"/>
      <c r="OFX33" s="37"/>
      <c r="OFY33" s="37"/>
      <c r="OFZ33" s="37"/>
      <c r="OGA33" s="37"/>
      <c r="OGB33" s="37"/>
      <c r="OGC33" s="37"/>
      <c r="OGD33" s="37"/>
      <c r="OGE33" s="37"/>
      <c r="OGF33" s="37"/>
      <c r="OGG33" s="37"/>
      <c r="OGH33" s="37"/>
      <c r="OGI33" s="37"/>
      <c r="OGJ33" s="37"/>
      <c r="OGK33" s="37"/>
      <c r="OGL33" s="37"/>
      <c r="OGM33" s="37"/>
      <c r="OGN33" s="37"/>
      <c r="OGO33" s="37"/>
      <c r="OGP33" s="37"/>
      <c r="OGQ33" s="37"/>
      <c r="OGR33" s="37"/>
      <c r="OGS33" s="37"/>
      <c r="OGT33" s="37"/>
      <c r="OGU33" s="37"/>
      <c r="OGV33" s="37"/>
      <c r="OGW33" s="37"/>
      <c r="OGX33" s="37"/>
      <c r="OGY33" s="37"/>
      <c r="OGZ33" s="37"/>
      <c r="OHA33" s="37"/>
      <c r="OHB33" s="37"/>
      <c r="OHC33" s="37"/>
      <c r="OHD33" s="37"/>
      <c r="OHE33" s="37"/>
      <c r="OHF33" s="37"/>
      <c r="OHG33" s="37"/>
      <c r="OHH33" s="37"/>
      <c r="OHI33" s="37"/>
      <c r="OHJ33" s="37"/>
      <c r="OHK33" s="37"/>
      <c r="OHL33" s="37"/>
      <c r="OHM33" s="37"/>
      <c r="OHN33" s="37"/>
      <c r="OHO33" s="37"/>
      <c r="OHP33" s="37"/>
      <c r="OHQ33" s="37"/>
      <c r="OHR33" s="37"/>
      <c r="OHS33" s="37"/>
      <c r="OHT33" s="37"/>
      <c r="OHU33" s="37"/>
      <c r="OHV33" s="37"/>
      <c r="OHW33" s="37"/>
      <c r="OHX33" s="37"/>
      <c r="OHY33" s="37"/>
      <c r="OHZ33" s="37"/>
      <c r="OIA33" s="37"/>
      <c r="OIB33" s="37"/>
      <c r="OIC33" s="37"/>
      <c r="OID33" s="37"/>
      <c r="OIE33" s="37"/>
      <c r="OIF33" s="37"/>
      <c r="OIG33" s="37"/>
      <c r="OIH33" s="37"/>
      <c r="OII33" s="37"/>
      <c r="OIJ33" s="37"/>
      <c r="OIK33" s="37"/>
      <c r="OIL33" s="37"/>
      <c r="OIM33" s="37"/>
      <c r="OIN33" s="37"/>
      <c r="OIO33" s="37"/>
      <c r="OIP33" s="37"/>
      <c r="OIQ33" s="37"/>
      <c r="OIR33" s="37"/>
      <c r="OIS33" s="37"/>
      <c r="OIT33" s="37"/>
      <c r="OIU33" s="37"/>
      <c r="OIV33" s="37"/>
      <c r="OIW33" s="37"/>
      <c r="OIX33" s="37"/>
      <c r="OIY33" s="37"/>
      <c r="OIZ33" s="37"/>
      <c r="OJA33" s="37"/>
      <c r="OJB33" s="37"/>
      <c r="OJC33" s="37"/>
      <c r="OJD33" s="37"/>
      <c r="OJE33" s="37"/>
      <c r="OJF33" s="37"/>
      <c r="OJG33" s="37"/>
      <c r="OJH33" s="37"/>
      <c r="OJI33" s="37"/>
      <c r="OJJ33" s="37"/>
      <c r="OJK33" s="37"/>
      <c r="OJL33" s="37"/>
      <c r="OJM33" s="37"/>
      <c r="OJN33" s="37"/>
      <c r="OJO33" s="37"/>
      <c r="OJP33" s="37"/>
      <c r="OJQ33" s="37"/>
      <c r="OJR33" s="37"/>
      <c r="OJS33" s="37"/>
      <c r="OJT33" s="37"/>
      <c r="OJU33" s="37"/>
      <c r="OJV33" s="37"/>
      <c r="OJW33" s="37"/>
      <c r="OJX33" s="37"/>
      <c r="OJY33" s="37"/>
      <c r="OJZ33" s="37"/>
      <c r="OKA33" s="37"/>
      <c r="OKB33" s="37"/>
      <c r="OKC33" s="37"/>
      <c r="OKD33" s="37"/>
      <c r="OKE33" s="37"/>
      <c r="OKF33" s="37"/>
      <c r="OKG33" s="37"/>
      <c r="OKH33" s="37"/>
      <c r="OKI33" s="37"/>
      <c r="OKJ33" s="37"/>
      <c r="OKK33" s="37"/>
      <c r="OKL33" s="37"/>
      <c r="OKM33" s="37"/>
      <c r="OKN33" s="37"/>
      <c r="OKO33" s="37"/>
      <c r="OKP33" s="37"/>
      <c r="OKQ33" s="37"/>
      <c r="OKR33" s="37"/>
      <c r="OKS33" s="37"/>
      <c r="OKT33" s="37"/>
      <c r="OKU33" s="37"/>
      <c r="OKV33" s="37"/>
      <c r="OKW33" s="37"/>
      <c r="OKX33" s="37"/>
      <c r="OKY33" s="37"/>
      <c r="OKZ33" s="37"/>
      <c r="OLA33" s="37"/>
      <c r="OLB33" s="37"/>
      <c r="OLC33" s="37"/>
      <c r="OLD33" s="37"/>
      <c r="OLE33" s="37"/>
      <c r="OLF33" s="37"/>
      <c r="OLG33" s="37"/>
      <c r="OLH33" s="37"/>
      <c r="OLI33" s="37"/>
      <c r="OLJ33" s="37"/>
      <c r="OLK33" s="37"/>
      <c r="OLL33" s="37"/>
      <c r="OLM33" s="37"/>
      <c r="OLN33" s="37"/>
      <c r="OLO33" s="37"/>
      <c r="OLP33" s="37"/>
      <c r="OLQ33" s="37"/>
      <c r="OLR33" s="37"/>
      <c r="OLS33" s="37"/>
      <c r="OLT33" s="37"/>
      <c r="OLU33" s="37"/>
      <c r="OLV33" s="37"/>
      <c r="OLW33" s="37"/>
      <c r="OLX33" s="37"/>
      <c r="OLY33" s="37"/>
      <c r="OLZ33" s="37"/>
      <c r="OMA33" s="37"/>
      <c r="OMB33" s="37"/>
      <c r="OMC33" s="37"/>
      <c r="OMD33" s="37"/>
      <c r="OME33" s="37"/>
      <c r="OMF33" s="37"/>
      <c r="OMG33" s="37"/>
      <c r="OMH33" s="37"/>
      <c r="OMI33" s="37"/>
      <c r="OMJ33" s="37"/>
      <c r="OMK33" s="37"/>
      <c r="OML33" s="37"/>
      <c r="OMM33" s="37"/>
      <c r="OMN33" s="37"/>
      <c r="OMO33" s="37"/>
      <c r="OMP33" s="37"/>
      <c r="OMQ33" s="37"/>
      <c r="OMR33" s="37"/>
      <c r="OMS33" s="37"/>
      <c r="OMT33" s="37"/>
      <c r="OMU33" s="37"/>
      <c r="OMV33" s="37"/>
      <c r="OMW33" s="37"/>
      <c r="OMX33" s="37"/>
      <c r="OMY33" s="37"/>
      <c r="OMZ33" s="37"/>
      <c r="ONA33" s="37"/>
      <c r="ONB33" s="37"/>
      <c r="ONC33" s="37"/>
      <c r="OND33" s="37"/>
      <c r="ONE33" s="37"/>
      <c r="ONF33" s="37"/>
      <c r="ONG33" s="37"/>
      <c r="ONH33" s="37"/>
      <c r="ONI33" s="37"/>
      <c r="ONJ33" s="37"/>
      <c r="ONK33" s="37"/>
      <c r="ONL33" s="37"/>
      <c r="ONM33" s="37"/>
      <c r="ONN33" s="37"/>
      <c r="ONO33" s="37"/>
      <c r="ONP33" s="37"/>
      <c r="ONQ33" s="37"/>
      <c r="ONR33" s="37"/>
      <c r="ONS33" s="37"/>
      <c r="ONT33" s="37"/>
      <c r="ONU33" s="37"/>
      <c r="ONV33" s="37"/>
      <c r="ONW33" s="37"/>
      <c r="ONX33" s="37"/>
      <c r="ONY33" s="37"/>
      <c r="ONZ33" s="37"/>
      <c r="OOA33" s="37"/>
      <c r="OOB33" s="37"/>
      <c r="OOC33" s="37"/>
      <c r="OOD33" s="37"/>
      <c r="OOE33" s="37"/>
      <c r="OOF33" s="37"/>
      <c r="OOG33" s="37"/>
      <c r="OOH33" s="37"/>
      <c r="OOI33" s="37"/>
      <c r="OOJ33" s="37"/>
      <c r="OOK33" s="37"/>
      <c r="OOL33" s="37"/>
      <c r="OOM33" s="37"/>
      <c r="OON33" s="37"/>
      <c r="OOO33" s="37"/>
      <c r="OOP33" s="37"/>
      <c r="OOQ33" s="37"/>
      <c r="OOR33" s="37"/>
      <c r="OOS33" s="37"/>
      <c r="OOT33" s="37"/>
      <c r="OOU33" s="37"/>
      <c r="OOV33" s="37"/>
      <c r="OOW33" s="37"/>
      <c r="OOX33" s="37"/>
      <c r="OOY33" s="37"/>
      <c r="OOZ33" s="37"/>
      <c r="OPA33" s="37"/>
      <c r="OPB33" s="37"/>
      <c r="OPC33" s="37"/>
      <c r="OPD33" s="37"/>
      <c r="OPE33" s="37"/>
      <c r="OPF33" s="37"/>
      <c r="OPG33" s="37"/>
      <c r="OPH33" s="37"/>
      <c r="OPI33" s="37"/>
      <c r="OPJ33" s="37"/>
      <c r="OPK33" s="37"/>
      <c r="OPL33" s="37"/>
      <c r="OPM33" s="37"/>
      <c r="OPN33" s="37"/>
      <c r="OPO33" s="37"/>
      <c r="OPP33" s="37"/>
      <c r="OPQ33" s="37"/>
      <c r="OPR33" s="37"/>
      <c r="OPS33" s="37"/>
      <c r="OPT33" s="37"/>
      <c r="OPU33" s="37"/>
      <c r="OPV33" s="37"/>
      <c r="OPW33" s="37"/>
      <c r="OPX33" s="37"/>
      <c r="OPY33" s="37"/>
      <c r="OPZ33" s="37"/>
      <c r="OQA33" s="37"/>
      <c r="OQB33" s="37"/>
      <c r="OQC33" s="37"/>
      <c r="OQD33" s="37"/>
      <c r="OQE33" s="37"/>
      <c r="OQF33" s="37"/>
      <c r="OQG33" s="37"/>
      <c r="OQH33" s="37"/>
      <c r="OQI33" s="37"/>
      <c r="OQJ33" s="37"/>
      <c r="OQK33" s="37"/>
      <c r="OQL33" s="37"/>
      <c r="OQM33" s="37"/>
      <c r="OQN33" s="37"/>
      <c r="OQO33" s="37"/>
      <c r="OQP33" s="37"/>
      <c r="OQQ33" s="37"/>
      <c r="OQR33" s="37"/>
      <c r="OQS33" s="37"/>
      <c r="OQT33" s="37"/>
      <c r="OQU33" s="37"/>
      <c r="OQV33" s="37"/>
      <c r="OQW33" s="37"/>
      <c r="OQX33" s="37"/>
      <c r="OQY33" s="37"/>
      <c r="OQZ33" s="37"/>
      <c r="ORA33" s="37"/>
      <c r="ORB33" s="37"/>
      <c r="ORC33" s="37"/>
      <c r="ORD33" s="37"/>
      <c r="ORE33" s="37"/>
      <c r="ORF33" s="37"/>
      <c r="ORG33" s="37"/>
      <c r="ORH33" s="37"/>
      <c r="ORI33" s="37"/>
      <c r="ORJ33" s="37"/>
      <c r="ORK33" s="37"/>
      <c r="ORL33" s="37"/>
      <c r="ORM33" s="37"/>
      <c r="ORN33" s="37"/>
      <c r="ORO33" s="37"/>
      <c r="ORP33" s="37"/>
      <c r="ORQ33" s="37"/>
      <c r="ORR33" s="37"/>
      <c r="ORS33" s="37"/>
      <c r="ORT33" s="37"/>
      <c r="ORU33" s="37"/>
      <c r="ORV33" s="37"/>
      <c r="ORW33" s="37"/>
      <c r="ORX33" s="37"/>
      <c r="ORY33" s="37"/>
      <c r="ORZ33" s="37"/>
      <c r="OSA33" s="37"/>
      <c r="OSB33" s="37"/>
      <c r="OSC33" s="37"/>
      <c r="OSD33" s="37"/>
      <c r="OSE33" s="37"/>
      <c r="OSF33" s="37"/>
      <c r="OSG33" s="37"/>
      <c r="OSH33" s="37"/>
      <c r="OSI33" s="37"/>
      <c r="OSJ33" s="37"/>
      <c r="OSK33" s="37"/>
      <c r="OSL33" s="37"/>
      <c r="OSM33" s="37"/>
      <c r="OSN33" s="37"/>
      <c r="OSO33" s="37"/>
      <c r="OSP33" s="37"/>
      <c r="OSQ33" s="37"/>
      <c r="OSR33" s="37"/>
      <c r="OSS33" s="37"/>
      <c r="OST33" s="37"/>
      <c r="OSU33" s="37"/>
      <c r="OSV33" s="37"/>
      <c r="OSW33" s="37"/>
      <c r="OSX33" s="37"/>
      <c r="OSY33" s="37"/>
      <c r="OSZ33" s="37"/>
      <c r="OTA33" s="37"/>
      <c r="OTB33" s="37"/>
      <c r="OTC33" s="37"/>
      <c r="OTD33" s="37"/>
      <c r="OTE33" s="37"/>
      <c r="OTF33" s="37"/>
      <c r="OTG33" s="37"/>
      <c r="OTH33" s="37"/>
      <c r="OTI33" s="37"/>
      <c r="OTJ33" s="37"/>
      <c r="OTK33" s="37"/>
      <c r="OTL33" s="37"/>
      <c r="OTM33" s="37"/>
      <c r="OTN33" s="37"/>
      <c r="OTO33" s="37"/>
      <c r="OTP33" s="37"/>
      <c r="OTQ33" s="37"/>
      <c r="OTR33" s="37"/>
      <c r="OTS33" s="37"/>
      <c r="OTT33" s="37"/>
      <c r="OTU33" s="37"/>
      <c r="OTV33" s="37"/>
      <c r="OTW33" s="37"/>
      <c r="OTX33" s="37"/>
      <c r="OTY33" s="37"/>
      <c r="OTZ33" s="37"/>
      <c r="OUA33" s="37"/>
      <c r="OUB33" s="37"/>
      <c r="OUC33" s="37"/>
      <c r="OUD33" s="37"/>
      <c r="OUE33" s="37"/>
      <c r="OUF33" s="37"/>
      <c r="OUG33" s="37"/>
      <c r="OUH33" s="37"/>
      <c r="OUI33" s="37"/>
      <c r="OUJ33" s="37"/>
      <c r="OUK33" s="37"/>
      <c r="OUL33" s="37"/>
      <c r="OUM33" s="37"/>
      <c r="OUN33" s="37"/>
      <c r="OUO33" s="37"/>
      <c r="OUP33" s="37"/>
      <c r="OUQ33" s="37"/>
      <c r="OUR33" s="37"/>
      <c r="OUS33" s="37"/>
      <c r="OUT33" s="37"/>
      <c r="OUU33" s="37"/>
      <c r="OUV33" s="37"/>
      <c r="OUW33" s="37"/>
      <c r="OUX33" s="37"/>
      <c r="OUY33" s="37"/>
      <c r="OUZ33" s="37"/>
      <c r="OVA33" s="37"/>
      <c r="OVB33" s="37"/>
      <c r="OVC33" s="37"/>
      <c r="OVD33" s="37"/>
      <c r="OVE33" s="37"/>
      <c r="OVF33" s="37"/>
      <c r="OVG33" s="37"/>
      <c r="OVH33" s="37"/>
      <c r="OVI33" s="37"/>
      <c r="OVJ33" s="37"/>
      <c r="OVK33" s="37"/>
      <c r="OVL33" s="37"/>
      <c r="OVM33" s="37"/>
      <c r="OVN33" s="37"/>
      <c r="OVO33" s="37"/>
      <c r="OVP33" s="37"/>
      <c r="OVQ33" s="37"/>
      <c r="OVR33" s="37"/>
      <c r="OVS33" s="37"/>
      <c r="OVT33" s="37"/>
      <c r="OVU33" s="37"/>
      <c r="OVV33" s="37"/>
      <c r="OVW33" s="37"/>
      <c r="OVX33" s="37"/>
      <c r="OVY33" s="37"/>
      <c r="OVZ33" s="37"/>
      <c r="OWA33" s="37"/>
      <c r="OWB33" s="37"/>
      <c r="OWC33" s="37"/>
      <c r="OWD33" s="37"/>
      <c r="OWE33" s="37"/>
      <c r="OWF33" s="37"/>
      <c r="OWG33" s="37"/>
      <c r="OWH33" s="37"/>
      <c r="OWI33" s="37"/>
      <c r="OWJ33" s="37"/>
      <c r="OWK33" s="37"/>
      <c r="OWL33" s="37"/>
      <c r="OWM33" s="37"/>
      <c r="OWN33" s="37"/>
      <c r="OWO33" s="37"/>
      <c r="OWP33" s="37"/>
      <c r="OWQ33" s="37"/>
      <c r="OWR33" s="37"/>
      <c r="OWS33" s="37"/>
      <c r="OWT33" s="37"/>
      <c r="OWU33" s="37"/>
      <c r="OWV33" s="37"/>
      <c r="OWW33" s="37"/>
      <c r="OWX33" s="37"/>
      <c r="OWY33" s="37"/>
      <c r="OWZ33" s="37"/>
      <c r="OXA33" s="37"/>
      <c r="OXB33" s="37"/>
      <c r="OXC33" s="37"/>
      <c r="OXD33" s="37"/>
      <c r="OXE33" s="37"/>
      <c r="OXF33" s="37"/>
      <c r="OXG33" s="37"/>
      <c r="OXH33" s="37"/>
      <c r="OXI33" s="37"/>
      <c r="OXJ33" s="37"/>
      <c r="OXK33" s="37"/>
      <c r="OXL33" s="37"/>
      <c r="OXM33" s="37"/>
      <c r="OXN33" s="37"/>
      <c r="OXO33" s="37"/>
      <c r="OXP33" s="37"/>
      <c r="OXQ33" s="37"/>
      <c r="OXR33" s="37"/>
      <c r="OXS33" s="37"/>
      <c r="OXT33" s="37"/>
      <c r="OXU33" s="37"/>
      <c r="OXV33" s="37"/>
      <c r="OXW33" s="37"/>
      <c r="OXX33" s="37"/>
      <c r="OXY33" s="37"/>
      <c r="OXZ33" s="37"/>
      <c r="OYA33" s="37"/>
      <c r="OYB33" s="37"/>
      <c r="OYC33" s="37"/>
      <c r="OYD33" s="37"/>
      <c r="OYE33" s="37"/>
      <c r="OYF33" s="37"/>
      <c r="OYG33" s="37"/>
      <c r="OYH33" s="37"/>
      <c r="OYI33" s="37"/>
      <c r="OYJ33" s="37"/>
      <c r="OYK33" s="37"/>
      <c r="OYL33" s="37"/>
      <c r="OYM33" s="37"/>
      <c r="OYN33" s="37"/>
      <c r="OYO33" s="37"/>
      <c r="OYP33" s="37"/>
      <c r="OYQ33" s="37"/>
      <c r="OYR33" s="37"/>
      <c r="OYS33" s="37"/>
      <c r="OYT33" s="37"/>
      <c r="OYU33" s="37"/>
      <c r="OYV33" s="37"/>
      <c r="OYW33" s="37"/>
      <c r="OYX33" s="37"/>
      <c r="OYY33" s="37"/>
      <c r="OYZ33" s="37"/>
      <c r="OZA33" s="37"/>
      <c r="OZB33" s="37"/>
      <c r="OZC33" s="37"/>
      <c r="OZD33" s="37"/>
      <c r="OZE33" s="37"/>
      <c r="OZF33" s="37"/>
      <c r="OZG33" s="37"/>
      <c r="OZH33" s="37"/>
      <c r="OZI33" s="37"/>
      <c r="OZJ33" s="37"/>
      <c r="OZK33" s="37"/>
      <c r="OZL33" s="37"/>
      <c r="OZM33" s="37"/>
      <c r="OZN33" s="37"/>
      <c r="OZO33" s="37"/>
      <c r="OZP33" s="37"/>
      <c r="OZQ33" s="37"/>
      <c r="OZR33" s="37"/>
      <c r="OZS33" s="37"/>
      <c r="OZT33" s="37"/>
      <c r="OZU33" s="37"/>
      <c r="OZV33" s="37"/>
      <c r="OZW33" s="37"/>
      <c r="OZX33" s="37"/>
      <c r="OZY33" s="37"/>
      <c r="OZZ33" s="37"/>
      <c r="PAA33" s="37"/>
      <c r="PAB33" s="37"/>
      <c r="PAC33" s="37"/>
      <c r="PAD33" s="37"/>
      <c r="PAE33" s="37"/>
      <c r="PAF33" s="37"/>
      <c r="PAG33" s="37"/>
      <c r="PAH33" s="37"/>
      <c r="PAI33" s="37"/>
      <c r="PAJ33" s="37"/>
      <c r="PAK33" s="37"/>
      <c r="PAL33" s="37"/>
      <c r="PAM33" s="37"/>
      <c r="PAN33" s="37"/>
      <c r="PAO33" s="37"/>
      <c r="PAP33" s="37"/>
      <c r="PAQ33" s="37"/>
      <c r="PAR33" s="37"/>
      <c r="PAS33" s="37"/>
      <c r="PAT33" s="37"/>
      <c r="PAU33" s="37"/>
      <c r="PAV33" s="37"/>
      <c r="PAW33" s="37"/>
      <c r="PAX33" s="37"/>
      <c r="PAY33" s="37"/>
      <c r="PAZ33" s="37"/>
      <c r="PBA33" s="37"/>
      <c r="PBB33" s="37"/>
      <c r="PBC33" s="37"/>
      <c r="PBD33" s="37"/>
      <c r="PBE33" s="37"/>
      <c r="PBF33" s="37"/>
      <c r="PBG33" s="37"/>
      <c r="PBH33" s="37"/>
      <c r="PBI33" s="37"/>
      <c r="PBJ33" s="37"/>
      <c r="PBK33" s="37"/>
      <c r="PBL33" s="37"/>
      <c r="PBM33" s="37"/>
      <c r="PBN33" s="37"/>
      <c r="PBO33" s="37"/>
      <c r="PBP33" s="37"/>
      <c r="PBQ33" s="37"/>
      <c r="PBR33" s="37"/>
      <c r="PBS33" s="37"/>
      <c r="PBT33" s="37"/>
      <c r="PBU33" s="37"/>
      <c r="PBV33" s="37"/>
      <c r="PBW33" s="37"/>
      <c r="PBX33" s="37"/>
      <c r="PBY33" s="37"/>
      <c r="PBZ33" s="37"/>
      <c r="PCA33" s="37"/>
      <c r="PCB33" s="37"/>
      <c r="PCC33" s="37"/>
      <c r="PCD33" s="37"/>
      <c r="PCE33" s="37"/>
      <c r="PCF33" s="37"/>
      <c r="PCG33" s="37"/>
      <c r="PCH33" s="37"/>
      <c r="PCI33" s="37"/>
      <c r="PCJ33" s="37"/>
      <c r="PCK33" s="37"/>
      <c r="PCL33" s="37"/>
      <c r="PCM33" s="37"/>
      <c r="PCN33" s="37"/>
      <c r="PCO33" s="37"/>
      <c r="PCP33" s="37"/>
      <c r="PCQ33" s="37"/>
      <c r="PCR33" s="37"/>
      <c r="PCS33" s="37"/>
      <c r="PCT33" s="37"/>
      <c r="PCU33" s="37"/>
      <c r="PCV33" s="37"/>
      <c r="PCW33" s="37"/>
      <c r="PCX33" s="37"/>
      <c r="PCY33" s="37"/>
      <c r="PCZ33" s="37"/>
      <c r="PDA33" s="37"/>
      <c r="PDB33" s="37"/>
      <c r="PDC33" s="37"/>
      <c r="PDD33" s="37"/>
      <c r="PDE33" s="37"/>
      <c r="PDF33" s="37"/>
      <c r="PDG33" s="37"/>
      <c r="PDH33" s="37"/>
      <c r="PDI33" s="37"/>
      <c r="PDJ33" s="37"/>
      <c r="PDK33" s="37"/>
      <c r="PDL33" s="37"/>
      <c r="PDM33" s="37"/>
      <c r="PDN33" s="37"/>
      <c r="PDO33" s="37"/>
      <c r="PDP33" s="37"/>
      <c r="PDQ33" s="37"/>
      <c r="PDR33" s="37"/>
      <c r="PDS33" s="37"/>
      <c r="PDT33" s="37"/>
      <c r="PDU33" s="37"/>
      <c r="PDV33" s="37"/>
      <c r="PDW33" s="37"/>
      <c r="PDX33" s="37"/>
      <c r="PDY33" s="37"/>
      <c r="PDZ33" s="37"/>
      <c r="PEA33" s="37"/>
      <c r="PEB33" s="37"/>
      <c r="PEC33" s="37"/>
      <c r="PED33" s="37"/>
      <c r="PEE33" s="37"/>
      <c r="PEF33" s="37"/>
      <c r="PEG33" s="37"/>
      <c r="PEH33" s="37"/>
      <c r="PEI33" s="37"/>
      <c r="PEJ33" s="37"/>
      <c r="PEK33" s="37"/>
      <c r="PEL33" s="37"/>
      <c r="PEM33" s="37"/>
      <c r="PEN33" s="37"/>
      <c r="PEO33" s="37"/>
      <c r="PEP33" s="37"/>
      <c r="PEQ33" s="37"/>
      <c r="PER33" s="37"/>
      <c r="PES33" s="37"/>
      <c r="PET33" s="37"/>
      <c r="PEU33" s="37"/>
      <c r="PEV33" s="37"/>
      <c r="PEW33" s="37"/>
      <c r="PEX33" s="37"/>
      <c r="PEY33" s="37"/>
      <c r="PEZ33" s="37"/>
      <c r="PFA33" s="37"/>
      <c r="PFB33" s="37"/>
      <c r="PFC33" s="37"/>
      <c r="PFD33" s="37"/>
      <c r="PFE33" s="37"/>
      <c r="PFF33" s="37"/>
      <c r="PFG33" s="37"/>
      <c r="PFH33" s="37"/>
      <c r="PFI33" s="37"/>
      <c r="PFJ33" s="37"/>
      <c r="PFK33" s="37"/>
      <c r="PFL33" s="37"/>
      <c r="PFM33" s="37"/>
      <c r="PFN33" s="37"/>
      <c r="PFO33" s="37"/>
      <c r="PFP33" s="37"/>
      <c r="PFQ33" s="37"/>
      <c r="PFR33" s="37"/>
      <c r="PFS33" s="37"/>
      <c r="PFT33" s="37"/>
      <c r="PFU33" s="37"/>
      <c r="PFV33" s="37"/>
      <c r="PFW33" s="37"/>
      <c r="PFX33" s="37"/>
      <c r="PFY33" s="37"/>
      <c r="PFZ33" s="37"/>
      <c r="PGA33" s="37"/>
      <c r="PGB33" s="37"/>
      <c r="PGC33" s="37"/>
      <c r="PGD33" s="37"/>
      <c r="PGE33" s="37"/>
      <c r="PGF33" s="37"/>
      <c r="PGG33" s="37"/>
      <c r="PGH33" s="37"/>
      <c r="PGI33" s="37"/>
      <c r="PGJ33" s="37"/>
      <c r="PGK33" s="37"/>
      <c r="PGL33" s="37"/>
      <c r="PGM33" s="37"/>
      <c r="PGN33" s="37"/>
      <c r="PGO33" s="37"/>
      <c r="PGP33" s="37"/>
      <c r="PGQ33" s="37"/>
      <c r="PGR33" s="37"/>
      <c r="PGS33" s="37"/>
      <c r="PGT33" s="37"/>
      <c r="PGU33" s="37"/>
      <c r="PGV33" s="37"/>
      <c r="PGW33" s="37"/>
      <c r="PGX33" s="37"/>
      <c r="PGY33" s="37"/>
      <c r="PGZ33" s="37"/>
      <c r="PHA33" s="37"/>
      <c r="PHB33" s="37"/>
      <c r="PHC33" s="37"/>
      <c r="PHD33" s="37"/>
      <c r="PHE33" s="37"/>
      <c r="PHF33" s="37"/>
      <c r="PHG33" s="37"/>
      <c r="PHH33" s="37"/>
      <c r="PHI33" s="37"/>
      <c r="PHJ33" s="37"/>
      <c r="PHK33" s="37"/>
      <c r="PHL33" s="37"/>
      <c r="PHM33" s="37"/>
      <c r="PHN33" s="37"/>
      <c r="PHO33" s="37"/>
      <c r="PHP33" s="37"/>
      <c r="PHQ33" s="37"/>
      <c r="PHR33" s="37"/>
      <c r="PHS33" s="37"/>
      <c r="PHT33" s="37"/>
      <c r="PHU33" s="37"/>
      <c r="PHV33" s="37"/>
      <c r="PHW33" s="37"/>
      <c r="PHX33" s="37"/>
      <c r="PHY33" s="37"/>
      <c r="PHZ33" s="37"/>
      <c r="PIA33" s="37"/>
      <c r="PIB33" s="37"/>
      <c r="PIC33" s="37"/>
      <c r="PID33" s="37"/>
      <c r="PIE33" s="37"/>
      <c r="PIF33" s="37"/>
      <c r="PIG33" s="37"/>
      <c r="PIH33" s="37"/>
      <c r="PII33" s="37"/>
      <c r="PIJ33" s="37"/>
      <c r="PIK33" s="37"/>
      <c r="PIL33" s="37"/>
      <c r="PIM33" s="37"/>
      <c r="PIN33" s="37"/>
      <c r="PIO33" s="37"/>
      <c r="PIP33" s="37"/>
      <c r="PIQ33" s="37"/>
      <c r="PIR33" s="37"/>
      <c r="PIS33" s="37"/>
      <c r="PIT33" s="37"/>
      <c r="PIU33" s="37"/>
      <c r="PIV33" s="37"/>
      <c r="PIW33" s="37"/>
      <c r="PIX33" s="37"/>
      <c r="PIY33" s="37"/>
      <c r="PIZ33" s="37"/>
      <c r="PJA33" s="37"/>
      <c r="PJB33" s="37"/>
      <c r="PJC33" s="37"/>
      <c r="PJD33" s="37"/>
      <c r="PJE33" s="37"/>
      <c r="PJF33" s="37"/>
      <c r="PJG33" s="37"/>
      <c r="PJH33" s="37"/>
      <c r="PJI33" s="37"/>
      <c r="PJJ33" s="37"/>
      <c r="PJK33" s="37"/>
      <c r="PJL33" s="37"/>
      <c r="PJM33" s="37"/>
      <c r="PJN33" s="37"/>
      <c r="PJO33" s="37"/>
      <c r="PJP33" s="37"/>
      <c r="PJQ33" s="37"/>
      <c r="PJR33" s="37"/>
      <c r="PJS33" s="37"/>
      <c r="PJT33" s="37"/>
      <c r="PJU33" s="37"/>
      <c r="PJV33" s="37"/>
      <c r="PJW33" s="37"/>
      <c r="PJX33" s="37"/>
      <c r="PJY33" s="37"/>
      <c r="PJZ33" s="37"/>
      <c r="PKA33" s="37"/>
      <c r="PKB33" s="37"/>
      <c r="PKC33" s="37"/>
      <c r="PKD33" s="37"/>
      <c r="PKE33" s="37"/>
      <c r="PKF33" s="37"/>
      <c r="PKG33" s="37"/>
      <c r="PKH33" s="37"/>
      <c r="PKI33" s="37"/>
      <c r="PKJ33" s="37"/>
      <c r="PKK33" s="37"/>
      <c r="PKL33" s="37"/>
      <c r="PKM33" s="37"/>
      <c r="PKN33" s="37"/>
      <c r="PKO33" s="37"/>
      <c r="PKP33" s="37"/>
      <c r="PKQ33" s="37"/>
      <c r="PKR33" s="37"/>
      <c r="PKS33" s="37"/>
      <c r="PKT33" s="37"/>
      <c r="PKU33" s="37"/>
      <c r="PKV33" s="37"/>
      <c r="PKW33" s="37"/>
      <c r="PKX33" s="37"/>
      <c r="PKY33" s="37"/>
      <c r="PKZ33" s="37"/>
      <c r="PLA33" s="37"/>
      <c r="PLB33" s="37"/>
      <c r="PLC33" s="37"/>
      <c r="PLD33" s="37"/>
      <c r="PLE33" s="37"/>
      <c r="PLF33" s="37"/>
      <c r="PLG33" s="37"/>
      <c r="PLH33" s="37"/>
      <c r="PLI33" s="37"/>
      <c r="PLJ33" s="37"/>
      <c r="PLK33" s="37"/>
      <c r="PLL33" s="37"/>
      <c r="PLM33" s="37"/>
      <c r="PLN33" s="37"/>
      <c r="PLO33" s="37"/>
      <c r="PLP33" s="37"/>
      <c r="PLQ33" s="37"/>
      <c r="PLR33" s="37"/>
      <c r="PLS33" s="37"/>
      <c r="PLT33" s="37"/>
      <c r="PLU33" s="37"/>
      <c r="PLV33" s="37"/>
      <c r="PLW33" s="37"/>
      <c r="PLX33" s="37"/>
      <c r="PLY33" s="37"/>
      <c r="PLZ33" s="37"/>
      <c r="PMA33" s="37"/>
      <c r="PMB33" s="37"/>
      <c r="PMC33" s="37"/>
      <c r="PMD33" s="37"/>
      <c r="PME33" s="37"/>
      <c r="PMF33" s="37"/>
      <c r="PMG33" s="37"/>
      <c r="PMH33" s="37"/>
      <c r="PMI33" s="37"/>
      <c r="PMJ33" s="37"/>
      <c r="PMK33" s="37"/>
      <c r="PML33" s="37"/>
      <c r="PMM33" s="37"/>
      <c r="PMN33" s="37"/>
      <c r="PMO33" s="37"/>
      <c r="PMP33" s="37"/>
      <c r="PMQ33" s="37"/>
      <c r="PMR33" s="37"/>
      <c r="PMS33" s="37"/>
      <c r="PMT33" s="37"/>
      <c r="PMU33" s="37"/>
      <c r="PMV33" s="37"/>
      <c r="PMW33" s="37"/>
      <c r="PMX33" s="37"/>
      <c r="PMY33" s="37"/>
      <c r="PMZ33" s="37"/>
      <c r="PNA33" s="37"/>
      <c r="PNB33" s="37"/>
      <c r="PNC33" s="37"/>
      <c r="PND33" s="37"/>
      <c r="PNE33" s="37"/>
      <c r="PNF33" s="37"/>
      <c r="PNG33" s="37"/>
      <c r="PNH33" s="37"/>
      <c r="PNI33" s="37"/>
      <c r="PNJ33" s="37"/>
      <c r="PNK33" s="37"/>
      <c r="PNL33" s="37"/>
      <c r="PNM33" s="37"/>
      <c r="PNN33" s="37"/>
      <c r="PNO33" s="37"/>
      <c r="PNP33" s="37"/>
      <c r="PNQ33" s="37"/>
      <c r="PNR33" s="37"/>
      <c r="PNS33" s="37"/>
      <c r="PNT33" s="37"/>
      <c r="PNU33" s="37"/>
      <c r="PNV33" s="37"/>
      <c r="PNW33" s="37"/>
      <c r="PNX33" s="37"/>
      <c r="PNY33" s="37"/>
      <c r="PNZ33" s="37"/>
      <c r="POA33" s="37"/>
      <c r="POB33" s="37"/>
      <c r="POC33" s="37"/>
      <c r="POD33" s="37"/>
      <c r="POE33" s="37"/>
      <c r="POF33" s="37"/>
      <c r="POG33" s="37"/>
      <c r="POH33" s="37"/>
      <c r="POI33" s="37"/>
      <c r="POJ33" s="37"/>
      <c r="POK33" s="37"/>
      <c r="POL33" s="37"/>
      <c r="POM33" s="37"/>
      <c r="PON33" s="37"/>
      <c r="POO33" s="37"/>
      <c r="POP33" s="37"/>
      <c r="POQ33" s="37"/>
      <c r="POR33" s="37"/>
      <c r="POS33" s="37"/>
      <c r="POT33" s="37"/>
      <c r="POU33" s="37"/>
      <c r="POV33" s="37"/>
      <c r="POW33" s="37"/>
      <c r="POX33" s="37"/>
      <c r="POY33" s="37"/>
      <c r="POZ33" s="37"/>
      <c r="PPA33" s="37"/>
      <c r="PPB33" s="37"/>
      <c r="PPC33" s="37"/>
      <c r="PPD33" s="37"/>
      <c r="PPE33" s="37"/>
      <c r="PPF33" s="37"/>
      <c r="PPG33" s="37"/>
      <c r="PPH33" s="37"/>
      <c r="PPI33" s="37"/>
      <c r="PPJ33" s="37"/>
      <c r="PPK33" s="37"/>
      <c r="PPL33" s="37"/>
      <c r="PPM33" s="37"/>
      <c r="PPN33" s="37"/>
      <c r="PPO33" s="37"/>
      <c r="PPP33" s="37"/>
      <c r="PPQ33" s="37"/>
      <c r="PPR33" s="37"/>
      <c r="PPS33" s="37"/>
      <c r="PPT33" s="37"/>
      <c r="PPU33" s="37"/>
      <c r="PPV33" s="37"/>
      <c r="PPW33" s="37"/>
      <c r="PPX33" s="37"/>
      <c r="PPY33" s="37"/>
      <c r="PPZ33" s="37"/>
      <c r="PQA33" s="37"/>
      <c r="PQB33" s="37"/>
      <c r="PQC33" s="37"/>
      <c r="PQD33" s="37"/>
      <c r="PQE33" s="37"/>
      <c r="PQF33" s="37"/>
      <c r="PQG33" s="37"/>
      <c r="PQH33" s="37"/>
      <c r="PQI33" s="37"/>
      <c r="PQJ33" s="37"/>
      <c r="PQK33" s="37"/>
      <c r="PQL33" s="37"/>
      <c r="PQM33" s="37"/>
      <c r="PQN33" s="37"/>
      <c r="PQO33" s="37"/>
      <c r="PQP33" s="37"/>
      <c r="PQQ33" s="37"/>
      <c r="PQR33" s="37"/>
      <c r="PQS33" s="37"/>
      <c r="PQT33" s="37"/>
      <c r="PQU33" s="37"/>
      <c r="PQV33" s="37"/>
      <c r="PQW33" s="37"/>
      <c r="PQX33" s="37"/>
      <c r="PQY33" s="37"/>
      <c r="PQZ33" s="37"/>
      <c r="PRA33" s="37"/>
      <c r="PRB33" s="37"/>
      <c r="PRC33" s="37"/>
      <c r="PRD33" s="37"/>
      <c r="PRE33" s="37"/>
      <c r="PRF33" s="37"/>
      <c r="PRG33" s="37"/>
      <c r="PRH33" s="37"/>
      <c r="PRI33" s="37"/>
      <c r="PRJ33" s="37"/>
      <c r="PRK33" s="37"/>
      <c r="PRL33" s="37"/>
      <c r="PRM33" s="37"/>
      <c r="PRN33" s="37"/>
      <c r="PRO33" s="37"/>
      <c r="PRP33" s="37"/>
      <c r="PRQ33" s="37"/>
      <c r="PRR33" s="37"/>
      <c r="PRS33" s="37"/>
      <c r="PRT33" s="37"/>
      <c r="PRU33" s="37"/>
      <c r="PRV33" s="37"/>
      <c r="PRW33" s="37"/>
      <c r="PRX33" s="37"/>
      <c r="PRY33" s="37"/>
      <c r="PRZ33" s="37"/>
      <c r="PSA33" s="37"/>
      <c r="PSB33" s="37"/>
      <c r="PSC33" s="37"/>
      <c r="PSD33" s="37"/>
      <c r="PSE33" s="37"/>
      <c r="PSF33" s="37"/>
      <c r="PSG33" s="37"/>
      <c r="PSH33" s="37"/>
      <c r="PSI33" s="37"/>
      <c r="PSJ33" s="37"/>
      <c r="PSK33" s="37"/>
      <c r="PSL33" s="37"/>
      <c r="PSM33" s="37"/>
      <c r="PSN33" s="37"/>
      <c r="PSO33" s="37"/>
      <c r="PSP33" s="37"/>
      <c r="PSQ33" s="37"/>
      <c r="PSR33" s="37"/>
      <c r="PSS33" s="37"/>
      <c r="PST33" s="37"/>
      <c r="PSU33" s="37"/>
      <c r="PSV33" s="37"/>
      <c r="PSW33" s="37"/>
      <c r="PSX33" s="37"/>
      <c r="PSY33" s="37"/>
      <c r="PSZ33" s="37"/>
      <c r="PTA33" s="37"/>
      <c r="PTB33" s="37"/>
      <c r="PTC33" s="37"/>
      <c r="PTD33" s="37"/>
      <c r="PTE33" s="37"/>
      <c r="PTF33" s="37"/>
      <c r="PTG33" s="37"/>
      <c r="PTH33" s="37"/>
      <c r="PTI33" s="37"/>
      <c r="PTJ33" s="37"/>
      <c r="PTK33" s="37"/>
      <c r="PTL33" s="37"/>
      <c r="PTM33" s="37"/>
      <c r="PTN33" s="37"/>
      <c r="PTO33" s="37"/>
      <c r="PTP33" s="37"/>
      <c r="PTQ33" s="37"/>
      <c r="PTR33" s="37"/>
      <c r="PTS33" s="37"/>
      <c r="PTT33" s="37"/>
      <c r="PTU33" s="37"/>
      <c r="PTV33" s="37"/>
      <c r="PTW33" s="37"/>
      <c r="PTX33" s="37"/>
      <c r="PTY33" s="37"/>
      <c r="PTZ33" s="37"/>
      <c r="PUA33" s="37"/>
      <c r="PUB33" s="37"/>
      <c r="PUC33" s="37"/>
      <c r="PUD33" s="37"/>
      <c r="PUE33" s="37"/>
      <c r="PUF33" s="37"/>
      <c r="PUG33" s="37"/>
      <c r="PUH33" s="37"/>
      <c r="PUI33" s="37"/>
      <c r="PUJ33" s="37"/>
      <c r="PUK33" s="37"/>
      <c r="PUL33" s="37"/>
      <c r="PUM33" s="37"/>
      <c r="PUN33" s="37"/>
      <c r="PUO33" s="37"/>
      <c r="PUP33" s="37"/>
      <c r="PUQ33" s="37"/>
      <c r="PUR33" s="37"/>
      <c r="PUS33" s="37"/>
      <c r="PUT33" s="37"/>
      <c r="PUU33" s="37"/>
      <c r="PUV33" s="37"/>
      <c r="PUW33" s="37"/>
      <c r="PUX33" s="37"/>
      <c r="PUY33" s="37"/>
      <c r="PUZ33" s="37"/>
      <c r="PVA33" s="37"/>
      <c r="PVB33" s="37"/>
      <c r="PVC33" s="37"/>
      <c r="PVD33" s="37"/>
      <c r="PVE33" s="37"/>
      <c r="PVF33" s="37"/>
      <c r="PVG33" s="37"/>
      <c r="PVH33" s="37"/>
      <c r="PVI33" s="37"/>
      <c r="PVJ33" s="37"/>
      <c r="PVK33" s="37"/>
      <c r="PVL33" s="37"/>
      <c r="PVM33" s="37"/>
      <c r="PVN33" s="37"/>
      <c r="PVO33" s="37"/>
      <c r="PVP33" s="37"/>
      <c r="PVQ33" s="37"/>
      <c r="PVR33" s="37"/>
      <c r="PVS33" s="37"/>
      <c r="PVT33" s="37"/>
      <c r="PVU33" s="37"/>
      <c r="PVV33" s="37"/>
      <c r="PVW33" s="37"/>
      <c r="PVX33" s="37"/>
      <c r="PVY33" s="37"/>
      <c r="PVZ33" s="37"/>
      <c r="PWA33" s="37"/>
      <c r="PWB33" s="37"/>
      <c r="PWC33" s="37"/>
      <c r="PWD33" s="37"/>
      <c r="PWE33" s="37"/>
      <c r="PWF33" s="37"/>
      <c r="PWG33" s="37"/>
      <c r="PWH33" s="37"/>
      <c r="PWI33" s="37"/>
      <c r="PWJ33" s="37"/>
      <c r="PWK33" s="37"/>
      <c r="PWL33" s="37"/>
      <c r="PWM33" s="37"/>
      <c r="PWN33" s="37"/>
      <c r="PWO33" s="37"/>
      <c r="PWP33" s="37"/>
      <c r="PWQ33" s="37"/>
      <c r="PWR33" s="37"/>
      <c r="PWS33" s="37"/>
      <c r="PWT33" s="37"/>
      <c r="PWU33" s="37"/>
      <c r="PWV33" s="37"/>
      <c r="PWW33" s="37"/>
      <c r="PWX33" s="37"/>
      <c r="PWY33" s="37"/>
      <c r="PWZ33" s="37"/>
      <c r="PXA33" s="37"/>
      <c r="PXB33" s="37"/>
      <c r="PXC33" s="37"/>
      <c r="PXD33" s="37"/>
      <c r="PXE33" s="37"/>
      <c r="PXF33" s="37"/>
      <c r="PXG33" s="37"/>
      <c r="PXH33" s="37"/>
      <c r="PXI33" s="37"/>
      <c r="PXJ33" s="37"/>
      <c r="PXK33" s="37"/>
      <c r="PXL33" s="37"/>
      <c r="PXM33" s="37"/>
      <c r="PXN33" s="37"/>
      <c r="PXO33" s="37"/>
      <c r="PXP33" s="37"/>
      <c r="PXQ33" s="37"/>
      <c r="PXR33" s="37"/>
      <c r="PXS33" s="37"/>
      <c r="PXT33" s="37"/>
      <c r="PXU33" s="37"/>
      <c r="PXV33" s="37"/>
      <c r="PXW33" s="37"/>
      <c r="PXX33" s="37"/>
      <c r="PXY33" s="37"/>
      <c r="PXZ33" s="37"/>
      <c r="PYA33" s="37"/>
      <c r="PYB33" s="37"/>
      <c r="PYC33" s="37"/>
      <c r="PYD33" s="37"/>
      <c r="PYE33" s="37"/>
      <c r="PYF33" s="37"/>
      <c r="PYG33" s="37"/>
      <c r="PYH33" s="37"/>
      <c r="PYI33" s="37"/>
      <c r="PYJ33" s="37"/>
      <c r="PYK33" s="37"/>
      <c r="PYL33" s="37"/>
      <c r="PYM33" s="37"/>
      <c r="PYN33" s="37"/>
      <c r="PYO33" s="37"/>
      <c r="PYP33" s="37"/>
      <c r="PYQ33" s="37"/>
      <c r="PYR33" s="37"/>
      <c r="PYS33" s="37"/>
      <c r="PYT33" s="37"/>
      <c r="PYU33" s="37"/>
      <c r="PYV33" s="37"/>
      <c r="PYW33" s="37"/>
      <c r="PYX33" s="37"/>
      <c r="PYY33" s="37"/>
      <c r="PYZ33" s="37"/>
      <c r="PZA33" s="37"/>
      <c r="PZB33" s="37"/>
      <c r="PZC33" s="37"/>
      <c r="PZD33" s="37"/>
      <c r="PZE33" s="37"/>
      <c r="PZF33" s="37"/>
      <c r="PZG33" s="37"/>
      <c r="PZH33" s="37"/>
      <c r="PZI33" s="37"/>
      <c r="PZJ33" s="37"/>
      <c r="PZK33" s="37"/>
      <c r="PZL33" s="37"/>
      <c r="PZM33" s="37"/>
      <c r="PZN33" s="37"/>
      <c r="PZO33" s="37"/>
      <c r="PZP33" s="37"/>
      <c r="PZQ33" s="37"/>
      <c r="PZR33" s="37"/>
      <c r="PZS33" s="37"/>
      <c r="PZT33" s="37"/>
      <c r="PZU33" s="37"/>
      <c r="PZV33" s="37"/>
      <c r="PZW33" s="37"/>
      <c r="PZX33" s="37"/>
      <c r="PZY33" s="37"/>
      <c r="PZZ33" s="37"/>
      <c r="QAA33" s="37"/>
      <c r="QAB33" s="37"/>
      <c r="QAC33" s="37"/>
      <c r="QAD33" s="37"/>
      <c r="QAE33" s="37"/>
      <c r="QAF33" s="37"/>
      <c r="QAG33" s="37"/>
      <c r="QAH33" s="37"/>
      <c r="QAI33" s="37"/>
      <c r="QAJ33" s="37"/>
      <c r="QAK33" s="37"/>
      <c r="QAL33" s="37"/>
      <c r="QAM33" s="37"/>
      <c r="QAN33" s="37"/>
      <c r="QAO33" s="37"/>
      <c r="QAP33" s="37"/>
      <c r="QAQ33" s="37"/>
      <c r="QAR33" s="37"/>
      <c r="QAS33" s="37"/>
      <c r="QAT33" s="37"/>
      <c r="QAU33" s="37"/>
      <c r="QAV33" s="37"/>
      <c r="QAW33" s="37"/>
      <c r="QAX33" s="37"/>
      <c r="QAY33" s="37"/>
      <c r="QAZ33" s="37"/>
      <c r="QBA33" s="37"/>
      <c r="QBB33" s="37"/>
      <c r="QBC33" s="37"/>
      <c r="QBD33" s="37"/>
      <c r="QBE33" s="37"/>
      <c r="QBF33" s="37"/>
      <c r="QBG33" s="37"/>
      <c r="QBH33" s="37"/>
      <c r="QBI33" s="37"/>
      <c r="QBJ33" s="37"/>
      <c r="QBK33" s="37"/>
      <c r="QBL33" s="37"/>
      <c r="QBM33" s="37"/>
      <c r="QBN33" s="37"/>
      <c r="QBO33" s="37"/>
      <c r="QBP33" s="37"/>
      <c r="QBQ33" s="37"/>
      <c r="QBR33" s="37"/>
      <c r="QBS33" s="37"/>
      <c r="QBT33" s="37"/>
      <c r="QBU33" s="37"/>
      <c r="QBV33" s="37"/>
      <c r="QBW33" s="37"/>
      <c r="QBX33" s="37"/>
      <c r="QBY33" s="37"/>
      <c r="QBZ33" s="37"/>
      <c r="QCA33" s="37"/>
      <c r="QCB33" s="37"/>
      <c r="QCC33" s="37"/>
      <c r="QCD33" s="37"/>
      <c r="QCE33" s="37"/>
      <c r="QCF33" s="37"/>
      <c r="QCG33" s="37"/>
      <c r="QCH33" s="37"/>
      <c r="QCI33" s="37"/>
      <c r="QCJ33" s="37"/>
      <c r="QCK33" s="37"/>
      <c r="QCL33" s="37"/>
      <c r="QCM33" s="37"/>
      <c r="QCN33" s="37"/>
      <c r="QCO33" s="37"/>
      <c r="QCP33" s="37"/>
      <c r="QCQ33" s="37"/>
      <c r="QCR33" s="37"/>
      <c r="QCS33" s="37"/>
      <c r="QCT33" s="37"/>
      <c r="QCU33" s="37"/>
      <c r="QCV33" s="37"/>
      <c r="QCW33" s="37"/>
      <c r="QCX33" s="37"/>
      <c r="QCY33" s="37"/>
      <c r="QCZ33" s="37"/>
      <c r="QDA33" s="37"/>
      <c r="QDB33" s="37"/>
      <c r="QDC33" s="37"/>
      <c r="QDD33" s="37"/>
      <c r="QDE33" s="37"/>
      <c r="QDF33" s="37"/>
      <c r="QDG33" s="37"/>
      <c r="QDH33" s="37"/>
      <c r="QDI33" s="37"/>
      <c r="QDJ33" s="37"/>
      <c r="QDK33" s="37"/>
      <c r="QDL33" s="37"/>
      <c r="QDM33" s="37"/>
      <c r="QDN33" s="37"/>
      <c r="QDO33" s="37"/>
      <c r="QDP33" s="37"/>
      <c r="QDQ33" s="37"/>
      <c r="QDR33" s="37"/>
      <c r="QDS33" s="37"/>
      <c r="QDT33" s="37"/>
      <c r="QDU33" s="37"/>
      <c r="QDV33" s="37"/>
      <c r="QDW33" s="37"/>
      <c r="QDX33" s="37"/>
      <c r="QDY33" s="37"/>
      <c r="QDZ33" s="37"/>
      <c r="QEA33" s="37"/>
      <c r="QEB33" s="37"/>
      <c r="QEC33" s="37"/>
      <c r="QED33" s="37"/>
      <c r="QEE33" s="37"/>
      <c r="QEF33" s="37"/>
      <c r="QEG33" s="37"/>
      <c r="QEH33" s="37"/>
      <c r="QEI33" s="37"/>
      <c r="QEJ33" s="37"/>
      <c r="QEK33" s="37"/>
      <c r="QEL33" s="37"/>
      <c r="QEM33" s="37"/>
      <c r="QEN33" s="37"/>
      <c r="QEO33" s="37"/>
      <c r="QEP33" s="37"/>
      <c r="QEQ33" s="37"/>
      <c r="QER33" s="37"/>
      <c r="QES33" s="37"/>
      <c r="QET33" s="37"/>
      <c r="QEU33" s="37"/>
      <c r="QEV33" s="37"/>
      <c r="QEW33" s="37"/>
      <c r="QEX33" s="37"/>
      <c r="QEY33" s="37"/>
      <c r="QEZ33" s="37"/>
      <c r="QFA33" s="37"/>
      <c r="QFB33" s="37"/>
      <c r="QFC33" s="37"/>
      <c r="QFD33" s="37"/>
      <c r="QFE33" s="37"/>
      <c r="QFF33" s="37"/>
      <c r="QFG33" s="37"/>
      <c r="QFH33" s="37"/>
      <c r="QFI33" s="37"/>
      <c r="QFJ33" s="37"/>
      <c r="QFK33" s="37"/>
      <c r="QFL33" s="37"/>
      <c r="QFM33" s="37"/>
      <c r="QFN33" s="37"/>
      <c r="QFO33" s="37"/>
      <c r="QFP33" s="37"/>
      <c r="QFQ33" s="37"/>
      <c r="QFR33" s="37"/>
      <c r="QFS33" s="37"/>
      <c r="QFT33" s="37"/>
      <c r="QFU33" s="37"/>
      <c r="QFV33" s="37"/>
      <c r="QFW33" s="37"/>
      <c r="QFX33" s="37"/>
      <c r="QFY33" s="37"/>
      <c r="QFZ33" s="37"/>
      <c r="QGA33" s="37"/>
      <c r="QGB33" s="37"/>
      <c r="QGC33" s="37"/>
      <c r="QGD33" s="37"/>
      <c r="QGE33" s="37"/>
      <c r="QGF33" s="37"/>
      <c r="QGG33" s="37"/>
      <c r="QGH33" s="37"/>
      <c r="QGI33" s="37"/>
      <c r="QGJ33" s="37"/>
      <c r="QGK33" s="37"/>
      <c r="QGL33" s="37"/>
      <c r="QGM33" s="37"/>
      <c r="QGN33" s="37"/>
      <c r="QGO33" s="37"/>
      <c r="QGP33" s="37"/>
      <c r="QGQ33" s="37"/>
      <c r="QGR33" s="37"/>
      <c r="QGS33" s="37"/>
      <c r="QGT33" s="37"/>
      <c r="QGU33" s="37"/>
      <c r="QGV33" s="37"/>
      <c r="QGW33" s="37"/>
      <c r="QGX33" s="37"/>
      <c r="QGY33" s="37"/>
      <c r="QGZ33" s="37"/>
      <c r="QHA33" s="37"/>
      <c r="QHB33" s="37"/>
      <c r="QHC33" s="37"/>
      <c r="QHD33" s="37"/>
      <c r="QHE33" s="37"/>
      <c r="QHF33" s="37"/>
      <c r="QHG33" s="37"/>
      <c r="QHH33" s="37"/>
      <c r="QHI33" s="37"/>
      <c r="QHJ33" s="37"/>
      <c r="QHK33" s="37"/>
      <c r="QHL33" s="37"/>
      <c r="QHM33" s="37"/>
      <c r="QHN33" s="37"/>
      <c r="QHO33" s="37"/>
      <c r="QHP33" s="37"/>
      <c r="QHQ33" s="37"/>
      <c r="QHR33" s="37"/>
      <c r="QHS33" s="37"/>
      <c r="QHT33" s="37"/>
      <c r="QHU33" s="37"/>
      <c r="QHV33" s="37"/>
      <c r="QHW33" s="37"/>
      <c r="QHX33" s="37"/>
      <c r="QHY33" s="37"/>
      <c r="QHZ33" s="37"/>
      <c r="QIA33" s="37"/>
      <c r="QIB33" s="37"/>
      <c r="QIC33" s="37"/>
      <c r="QID33" s="37"/>
      <c r="QIE33" s="37"/>
      <c r="QIF33" s="37"/>
      <c r="QIG33" s="37"/>
      <c r="QIH33" s="37"/>
      <c r="QII33" s="37"/>
      <c r="QIJ33" s="37"/>
      <c r="QIK33" s="37"/>
      <c r="QIL33" s="37"/>
      <c r="QIM33" s="37"/>
      <c r="QIN33" s="37"/>
      <c r="QIO33" s="37"/>
      <c r="QIP33" s="37"/>
      <c r="QIQ33" s="37"/>
      <c r="QIR33" s="37"/>
      <c r="QIS33" s="37"/>
      <c r="QIT33" s="37"/>
      <c r="QIU33" s="37"/>
      <c r="QIV33" s="37"/>
      <c r="QIW33" s="37"/>
      <c r="QIX33" s="37"/>
      <c r="QIY33" s="37"/>
      <c r="QIZ33" s="37"/>
      <c r="QJA33" s="37"/>
      <c r="QJB33" s="37"/>
      <c r="QJC33" s="37"/>
      <c r="QJD33" s="37"/>
      <c r="QJE33" s="37"/>
      <c r="QJF33" s="37"/>
      <c r="QJG33" s="37"/>
      <c r="QJH33" s="37"/>
      <c r="QJI33" s="37"/>
      <c r="QJJ33" s="37"/>
      <c r="QJK33" s="37"/>
      <c r="QJL33" s="37"/>
      <c r="QJM33" s="37"/>
      <c r="QJN33" s="37"/>
      <c r="QJO33" s="37"/>
      <c r="QJP33" s="37"/>
      <c r="QJQ33" s="37"/>
      <c r="QJR33" s="37"/>
      <c r="QJS33" s="37"/>
      <c r="QJT33" s="37"/>
      <c r="QJU33" s="37"/>
      <c r="QJV33" s="37"/>
      <c r="QJW33" s="37"/>
      <c r="QJX33" s="37"/>
      <c r="QJY33" s="37"/>
      <c r="QJZ33" s="37"/>
      <c r="QKA33" s="37"/>
      <c r="QKB33" s="37"/>
      <c r="QKC33" s="37"/>
      <c r="QKD33" s="37"/>
      <c r="QKE33" s="37"/>
      <c r="QKF33" s="37"/>
      <c r="QKG33" s="37"/>
      <c r="QKH33" s="37"/>
      <c r="QKI33" s="37"/>
      <c r="QKJ33" s="37"/>
      <c r="QKK33" s="37"/>
      <c r="QKL33" s="37"/>
      <c r="QKM33" s="37"/>
      <c r="QKN33" s="37"/>
      <c r="QKO33" s="37"/>
      <c r="QKP33" s="37"/>
      <c r="QKQ33" s="37"/>
      <c r="QKR33" s="37"/>
      <c r="QKS33" s="37"/>
      <c r="QKT33" s="37"/>
      <c r="QKU33" s="37"/>
      <c r="QKV33" s="37"/>
      <c r="QKW33" s="37"/>
      <c r="QKX33" s="37"/>
      <c r="QKY33" s="37"/>
      <c r="QKZ33" s="37"/>
      <c r="QLA33" s="37"/>
      <c r="QLB33" s="37"/>
      <c r="QLC33" s="37"/>
      <c r="QLD33" s="37"/>
      <c r="QLE33" s="37"/>
      <c r="QLF33" s="37"/>
      <c r="QLG33" s="37"/>
      <c r="QLH33" s="37"/>
      <c r="QLI33" s="37"/>
      <c r="QLJ33" s="37"/>
      <c r="QLK33" s="37"/>
      <c r="QLL33" s="37"/>
      <c r="QLM33" s="37"/>
      <c r="QLN33" s="37"/>
      <c r="QLO33" s="37"/>
      <c r="QLP33" s="37"/>
      <c r="QLQ33" s="37"/>
      <c r="QLR33" s="37"/>
      <c r="QLS33" s="37"/>
      <c r="QLT33" s="37"/>
      <c r="QLU33" s="37"/>
      <c r="QLV33" s="37"/>
      <c r="QLW33" s="37"/>
      <c r="QLX33" s="37"/>
      <c r="QLY33" s="37"/>
      <c r="QLZ33" s="37"/>
      <c r="QMA33" s="37"/>
      <c r="QMB33" s="37"/>
      <c r="QMC33" s="37"/>
      <c r="QMD33" s="37"/>
      <c r="QME33" s="37"/>
      <c r="QMF33" s="37"/>
      <c r="QMG33" s="37"/>
      <c r="QMH33" s="37"/>
      <c r="QMI33" s="37"/>
      <c r="QMJ33" s="37"/>
      <c r="QMK33" s="37"/>
      <c r="QML33" s="37"/>
      <c r="QMM33" s="37"/>
      <c r="QMN33" s="37"/>
      <c r="QMO33" s="37"/>
      <c r="QMP33" s="37"/>
      <c r="QMQ33" s="37"/>
      <c r="QMR33" s="37"/>
      <c r="QMS33" s="37"/>
      <c r="QMT33" s="37"/>
      <c r="QMU33" s="37"/>
      <c r="QMV33" s="37"/>
      <c r="QMW33" s="37"/>
      <c r="QMX33" s="37"/>
      <c r="QMY33" s="37"/>
      <c r="QMZ33" s="37"/>
      <c r="QNA33" s="37"/>
      <c r="QNB33" s="37"/>
      <c r="QNC33" s="37"/>
      <c r="QND33" s="37"/>
      <c r="QNE33" s="37"/>
      <c r="QNF33" s="37"/>
      <c r="QNG33" s="37"/>
      <c r="QNH33" s="37"/>
      <c r="QNI33" s="37"/>
      <c r="QNJ33" s="37"/>
      <c r="QNK33" s="37"/>
      <c r="QNL33" s="37"/>
      <c r="QNM33" s="37"/>
      <c r="QNN33" s="37"/>
      <c r="QNO33" s="37"/>
      <c r="QNP33" s="37"/>
      <c r="QNQ33" s="37"/>
      <c r="QNR33" s="37"/>
      <c r="QNS33" s="37"/>
      <c r="QNT33" s="37"/>
      <c r="QNU33" s="37"/>
      <c r="QNV33" s="37"/>
      <c r="QNW33" s="37"/>
      <c r="QNX33" s="37"/>
      <c r="QNY33" s="37"/>
      <c r="QNZ33" s="37"/>
      <c r="QOA33" s="37"/>
      <c r="QOB33" s="37"/>
      <c r="QOC33" s="37"/>
      <c r="QOD33" s="37"/>
      <c r="QOE33" s="37"/>
      <c r="QOF33" s="37"/>
      <c r="QOG33" s="37"/>
      <c r="QOH33" s="37"/>
      <c r="QOI33" s="37"/>
      <c r="QOJ33" s="37"/>
      <c r="QOK33" s="37"/>
      <c r="QOL33" s="37"/>
      <c r="QOM33" s="37"/>
      <c r="QON33" s="37"/>
      <c r="QOO33" s="37"/>
      <c r="QOP33" s="37"/>
      <c r="QOQ33" s="37"/>
      <c r="QOR33" s="37"/>
      <c r="QOS33" s="37"/>
      <c r="QOT33" s="37"/>
      <c r="QOU33" s="37"/>
      <c r="QOV33" s="37"/>
      <c r="QOW33" s="37"/>
      <c r="QOX33" s="37"/>
      <c r="QOY33" s="37"/>
      <c r="QOZ33" s="37"/>
      <c r="QPA33" s="37"/>
      <c r="QPB33" s="37"/>
      <c r="QPC33" s="37"/>
      <c r="QPD33" s="37"/>
      <c r="QPE33" s="37"/>
      <c r="QPF33" s="37"/>
      <c r="QPG33" s="37"/>
      <c r="QPH33" s="37"/>
      <c r="QPI33" s="37"/>
      <c r="QPJ33" s="37"/>
      <c r="QPK33" s="37"/>
      <c r="QPL33" s="37"/>
      <c r="QPM33" s="37"/>
      <c r="QPN33" s="37"/>
      <c r="QPO33" s="37"/>
      <c r="QPP33" s="37"/>
      <c r="QPQ33" s="37"/>
      <c r="QPR33" s="37"/>
      <c r="QPS33" s="37"/>
      <c r="QPT33" s="37"/>
      <c r="QPU33" s="37"/>
      <c r="QPV33" s="37"/>
      <c r="QPW33" s="37"/>
      <c r="QPX33" s="37"/>
      <c r="QPY33" s="37"/>
      <c r="QPZ33" s="37"/>
      <c r="QQA33" s="37"/>
      <c r="QQB33" s="37"/>
      <c r="QQC33" s="37"/>
      <c r="QQD33" s="37"/>
      <c r="QQE33" s="37"/>
      <c r="QQF33" s="37"/>
      <c r="QQG33" s="37"/>
      <c r="QQH33" s="37"/>
      <c r="QQI33" s="37"/>
      <c r="QQJ33" s="37"/>
      <c r="QQK33" s="37"/>
      <c r="QQL33" s="37"/>
      <c r="QQM33" s="37"/>
      <c r="QQN33" s="37"/>
      <c r="QQO33" s="37"/>
      <c r="QQP33" s="37"/>
      <c r="QQQ33" s="37"/>
      <c r="QQR33" s="37"/>
      <c r="QQS33" s="37"/>
      <c r="QQT33" s="37"/>
      <c r="QQU33" s="37"/>
      <c r="QQV33" s="37"/>
      <c r="QQW33" s="37"/>
      <c r="QQX33" s="37"/>
      <c r="QQY33" s="37"/>
      <c r="QQZ33" s="37"/>
      <c r="QRA33" s="37"/>
      <c r="QRB33" s="37"/>
      <c r="QRC33" s="37"/>
      <c r="QRD33" s="37"/>
      <c r="QRE33" s="37"/>
      <c r="QRF33" s="37"/>
      <c r="QRG33" s="37"/>
      <c r="QRH33" s="37"/>
      <c r="QRI33" s="37"/>
      <c r="QRJ33" s="37"/>
      <c r="QRK33" s="37"/>
      <c r="QRL33" s="37"/>
      <c r="QRM33" s="37"/>
      <c r="QRN33" s="37"/>
      <c r="QRO33" s="37"/>
      <c r="QRP33" s="37"/>
      <c r="QRQ33" s="37"/>
      <c r="QRR33" s="37"/>
      <c r="QRS33" s="37"/>
      <c r="QRT33" s="37"/>
      <c r="QRU33" s="37"/>
      <c r="QRV33" s="37"/>
      <c r="QRW33" s="37"/>
      <c r="QRX33" s="37"/>
      <c r="QRY33" s="37"/>
      <c r="QRZ33" s="37"/>
      <c r="QSA33" s="37"/>
      <c r="QSB33" s="37"/>
      <c r="QSC33" s="37"/>
      <c r="QSD33" s="37"/>
      <c r="QSE33" s="37"/>
      <c r="QSF33" s="37"/>
      <c r="QSG33" s="37"/>
      <c r="QSH33" s="37"/>
      <c r="QSI33" s="37"/>
      <c r="QSJ33" s="37"/>
      <c r="QSK33" s="37"/>
      <c r="QSL33" s="37"/>
      <c r="QSM33" s="37"/>
      <c r="QSN33" s="37"/>
      <c r="QSO33" s="37"/>
      <c r="QSP33" s="37"/>
      <c r="QSQ33" s="37"/>
      <c r="QSR33" s="37"/>
      <c r="QSS33" s="37"/>
      <c r="QST33" s="37"/>
      <c r="QSU33" s="37"/>
      <c r="QSV33" s="37"/>
      <c r="QSW33" s="37"/>
      <c r="QSX33" s="37"/>
      <c r="QSY33" s="37"/>
      <c r="QSZ33" s="37"/>
      <c r="QTA33" s="37"/>
      <c r="QTB33" s="37"/>
      <c r="QTC33" s="37"/>
      <c r="QTD33" s="37"/>
      <c r="QTE33" s="37"/>
      <c r="QTF33" s="37"/>
      <c r="QTG33" s="37"/>
      <c r="QTH33" s="37"/>
      <c r="QTI33" s="37"/>
      <c r="QTJ33" s="37"/>
      <c r="QTK33" s="37"/>
      <c r="QTL33" s="37"/>
      <c r="QTM33" s="37"/>
      <c r="QTN33" s="37"/>
      <c r="QTO33" s="37"/>
      <c r="QTP33" s="37"/>
      <c r="QTQ33" s="37"/>
      <c r="QTR33" s="37"/>
      <c r="QTS33" s="37"/>
      <c r="QTT33" s="37"/>
      <c r="QTU33" s="37"/>
      <c r="QTV33" s="37"/>
      <c r="QTW33" s="37"/>
      <c r="QTX33" s="37"/>
      <c r="QTY33" s="37"/>
      <c r="QTZ33" s="37"/>
      <c r="QUA33" s="37"/>
      <c r="QUB33" s="37"/>
      <c r="QUC33" s="37"/>
      <c r="QUD33" s="37"/>
      <c r="QUE33" s="37"/>
      <c r="QUF33" s="37"/>
      <c r="QUG33" s="37"/>
      <c r="QUH33" s="37"/>
      <c r="QUI33" s="37"/>
      <c r="QUJ33" s="37"/>
      <c r="QUK33" s="37"/>
      <c r="QUL33" s="37"/>
      <c r="QUM33" s="37"/>
      <c r="QUN33" s="37"/>
      <c r="QUO33" s="37"/>
      <c r="QUP33" s="37"/>
      <c r="QUQ33" s="37"/>
      <c r="QUR33" s="37"/>
      <c r="QUS33" s="37"/>
      <c r="QUT33" s="37"/>
      <c r="QUU33" s="37"/>
      <c r="QUV33" s="37"/>
      <c r="QUW33" s="37"/>
      <c r="QUX33" s="37"/>
      <c r="QUY33" s="37"/>
      <c r="QUZ33" s="37"/>
      <c r="QVA33" s="37"/>
      <c r="QVB33" s="37"/>
      <c r="QVC33" s="37"/>
      <c r="QVD33" s="37"/>
      <c r="QVE33" s="37"/>
      <c r="QVF33" s="37"/>
      <c r="QVG33" s="37"/>
      <c r="QVH33" s="37"/>
      <c r="QVI33" s="37"/>
      <c r="QVJ33" s="37"/>
      <c r="QVK33" s="37"/>
      <c r="QVL33" s="37"/>
      <c r="QVM33" s="37"/>
      <c r="QVN33" s="37"/>
      <c r="QVO33" s="37"/>
      <c r="QVP33" s="37"/>
      <c r="QVQ33" s="37"/>
      <c r="QVR33" s="37"/>
      <c r="QVS33" s="37"/>
      <c r="QVT33" s="37"/>
      <c r="QVU33" s="37"/>
      <c r="QVV33" s="37"/>
      <c r="QVW33" s="37"/>
      <c r="QVX33" s="37"/>
      <c r="QVY33" s="37"/>
      <c r="QVZ33" s="37"/>
      <c r="QWA33" s="37"/>
      <c r="QWB33" s="37"/>
      <c r="QWC33" s="37"/>
      <c r="QWD33" s="37"/>
      <c r="QWE33" s="37"/>
      <c r="QWF33" s="37"/>
      <c r="QWG33" s="37"/>
      <c r="QWH33" s="37"/>
      <c r="QWI33" s="37"/>
      <c r="QWJ33" s="37"/>
      <c r="QWK33" s="37"/>
      <c r="QWL33" s="37"/>
      <c r="QWM33" s="37"/>
      <c r="QWN33" s="37"/>
      <c r="QWO33" s="37"/>
      <c r="QWP33" s="37"/>
      <c r="QWQ33" s="37"/>
      <c r="QWR33" s="37"/>
      <c r="QWS33" s="37"/>
      <c r="QWT33" s="37"/>
      <c r="QWU33" s="37"/>
      <c r="QWV33" s="37"/>
      <c r="QWW33" s="37"/>
      <c r="QWX33" s="37"/>
      <c r="QWY33" s="37"/>
      <c r="QWZ33" s="37"/>
      <c r="QXA33" s="37"/>
      <c r="QXB33" s="37"/>
      <c r="QXC33" s="37"/>
      <c r="QXD33" s="37"/>
      <c r="QXE33" s="37"/>
      <c r="QXF33" s="37"/>
      <c r="QXG33" s="37"/>
      <c r="QXH33" s="37"/>
      <c r="QXI33" s="37"/>
      <c r="QXJ33" s="37"/>
      <c r="QXK33" s="37"/>
      <c r="QXL33" s="37"/>
      <c r="QXM33" s="37"/>
      <c r="QXN33" s="37"/>
      <c r="QXO33" s="37"/>
      <c r="QXP33" s="37"/>
      <c r="QXQ33" s="37"/>
      <c r="QXR33" s="37"/>
      <c r="QXS33" s="37"/>
      <c r="QXT33" s="37"/>
      <c r="QXU33" s="37"/>
      <c r="QXV33" s="37"/>
      <c r="QXW33" s="37"/>
      <c r="QXX33" s="37"/>
      <c r="QXY33" s="37"/>
      <c r="QXZ33" s="37"/>
      <c r="QYA33" s="37"/>
      <c r="QYB33" s="37"/>
      <c r="QYC33" s="37"/>
      <c r="QYD33" s="37"/>
      <c r="QYE33" s="37"/>
      <c r="QYF33" s="37"/>
      <c r="QYG33" s="37"/>
      <c r="QYH33" s="37"/>
      <c r="QYI33" s="37"/>
      <c r="QYJ33" s="37"/>
      <c r="QYK33" s="37"/>
      <c r="QYL33" s="37"/>
      <c r="QYM33" s="37"/>
      <c r="QYN33" s="37"/>
      <c r="QYO33" s="37"/>
      <c r="QYP33" s="37"/>
      <c r="QYQ33" s="37"/>
      <c r="QYR33" s="37"/>
      <c r="QYS33" s="37"/>
      <c r="QYT33" s="37"/>
      <c r="QYU33" s="37"/>
      <c r="QYV33" s="37"/>
      <c r="QYW33" s="37"/>
      <c r="QYX33" s="37"/>
      <c r="QYY33" s="37"/>
      <c r="QYZ33" s="37"/>
      <c r="QZA33" s="37"/>
      <c r="QZB33" s="37"/>
      <c r="QZC33" s="37"/>
      <c r="QZD33" s="37"/>
      <c r="QZE33" s="37"/>
      <c r="QZF33" s="37"/>
      <c r="QZG33" s="37"/>
      <c r="QZH33" s="37"/>
      <c r="QZI33" s="37"/>
      <c r="QZJ33" s="37"/>
      <c r="QZK33" s="37"/>
      <c r="QZL33" s="37"/>
      <c r="QZM33" s="37"/>
      <c r="QZN33" s="37"/>
      <c r="QZO33" s="37"/>
      <c r="QZP33" s="37"/>
      <c r="QZQ33" s="37"/>
      <c r="QZR33" s="37"/>
      <c r="QZS33" s="37"/>
      <c r="QZT33" s="37"/>
      <c r="QZU33" s="37"/>
      <c r="QZV33" s="37"/>
      <c r="QZW33" s="37"/>
      <c r="QZX33" s="37"/>
      <c r="QZY33" s="37"/>
      <c r="QZZ33" s="37"/>
      <c r="RAA33" s="37"/>
      <c r="RAB33" s="37"/>
      <c r="RAC33" s="37"/>
      <c r="RAD33" s="37"/>
      <c r="RAE33" s="37"/>
      <c r="RAF33" s="37"/>
      <c r="RAG33" s="37"/>
      <c r="RAH33" s="37"/>
      <c r="RAI33" s="37"/>
      <c r="RAJ33" s="37"/>
      <c r="RAK33" s="37"/>
      <c r="RAL33" s="37"/>
      <c r="RAM33" s="37"/>
      <c r="RAN33" s="37"/>
      <c r="RAO33" s="37"/>
      <c r="RAP33" s="37"/>
      <c r="RAQ33" s="37"/>
      <c r="RAR33" s="37"/>
      <c r="RAS33" s="37"/>
      <c r="RAT33" s="37"/>
      <c r="RAU33" s="37"/>
      <c r="RAV33" s="37"/>
      <c r="RAW33" s="37"/>
      <c r="RAX33" s="37"/>
      <c r="RAY33" s="37"/>
      <c r="RAZ33" s="37"/>
      <c r="RBA33" s="37"/>
      <c r="RBB33" s="37"/>
      <c r="RBC33" s="37"/>
      <c r="RBD33" s="37"/>
      <c r="RBE33" s="37"/>
      <c r="RBF33" s="37"/>
      <c r="RBG33" s="37"/>
      <c r="RBH33" s="37"/>
      <c r="RBI33" s="37"/>
      <c r="RBJ33" s="37"/>
      <c r="RBK33" s="37"/>
      <c r="RBL33" s="37"/>
      <c r="RBM33" s="37"/>
      <c r="RBN33" s="37"/>
      <c r="RBO33" s="37"/>
      <c r="RBP33" s="37"/>
      <c r="RBQ33" s="37"/>
      <c r="RBR33" s="37"/>
      <c r="RBS33" s="37"/>
      <c r="RBT33" s="37"/>
      <c r="RBU33" s="37"/>
      <c r="RBV33" s="37"/>
      <c r="RBW33" s="37"/>
      <c r="RBX33" s="37"/>
      <c r="RBY33" s="37"/>
      <c r="RBZ33" s="37"/>
      <c r="RCA33" s="37"/>
      <c r="RCB33" s="37"/>
      <c r="RCC33" s="37"/>
      <c r="RCD33" s="37"/>
      <c r="RCE33" s="37"/>
      <c r="RCF33" s="37"/>
      <c r="RCG33" s="37"/>
      <c r="RCH33" s="37"/>
      <c r="RCI33" s="37"/>
      <c r="RCJ33" s="37"/>
      <c r="RCK33" s="37"/>
      <c r="RCL33" s="37"/>
      <c r="RCM33" s="37"/>
      <c r="RCN33" s="37"/>
      <c r="RCO33" s="37"/>
      <c r="RCP33" s="37"/>
      <c r="RCQ33" s="37"/>
      <c r="RCR33" s="37"/>
      <c r="RCS33" s="37"/>
      <c r="RCT33" s="37"/>
      <c r="RCU33" s="37"/>
      <c r="RCV33" s="37"/>
      <c r="RCW33" s="37"/>
      <c r="RCX33" s="37"/>
      <c r="RCY33" s="37"/>
      <c r="RCZ33" s="37"/>
      <c r="RDA33" s="37"/>
      <c r="RDB33" s="37"/>
      <c r="RDC33" s="37"/>
      <c r="RDD33" s="37"/>
      <c r="RDE33" s="37"/>
      <c r="RDF33" s="37"/>
      <c r="RDG33" s="37"/>
      <c r="RDH33" s="37"/>
      <c r="RDI33" s="37"/>
      <c r="RDJ33" s="37"/>
      <c r="RDK33" s="37"/>
      <c r="RDL33" s="37"/>
      <c r="RDM33" s="37"/>
      <c r="RDN33" s="37"/>
      <c r="RDO33" s="37"/>
      <c r="RDP33" s="37"/>
      <c r="RDQ33" s="37"/>
      <c r="RDR33" s="37"/>
      <c r="RDS33" s="37"/>
      <c r="RDT33" s="37"/>
      <c r="RDU33" s="37"/>
      <c r="RDV33" s="37"/>
      <c r="RDW33" s="37"/>
      <c r="RDX33" s="37"/>
      <c r="RDY33" s="37"/>
      <c r="RDZ33" s="37"/>
      <c r="REA33" s="37"/>
      <c r="REB33" s="37"/>
      <c r="REC33" s="37"/>
      <c r="RED33" s="37"/>
      <c r="REE33" s="37"/>
      <c r="REF33" s="37"/>
      <c r="REG33" s="37"/>
      <c r="REH33" s="37"/>
      <c r="REI33" s="37"/>
      <c r="REJ33" s="37"/>
      <c r="REK33" s="37"/>
      <c r="REL33" s="37"/>
      <c r="REM33" s="37"/>
      <c r="REN33" s="37"/>
      <c r="REO33" s="37"/>
      <c r="REP33" s="37"/>
      <c r="REQ33" s="37"/>
      <c r="RER33" s="37"/>
      <c r="RES33" s="37"/>
      <c r="RET33" s="37"/>
      <c r="REU33" s="37"/>
      <c r="REV33" s="37"/>
      <c r="REW33" s="37"/>
      <c r="REX33" s="37"/>
      <c r="REY33" s="37"/>
      <c r="REZ33" s="37"/>
      <c r="RFA33" s="37"/>
      <c r="RFB33" s="37"/>
      <c r="RFC33" s="37"/>
      <c r="RFD33" s="37"/>
      <c r="RFE33" s="37"/>
      <c r="RFF33" s="37"/>
      <c r="RFG33" s="37"/>
      <c r="RFH33" s="37"/>
      <c r="RFI33" s="37"/>
      <c r="RFJ33" s="37"/>
      <c r="RFK33" s="37"/>
      <c r="RFL33" s="37"/>
      <c r="RFM33" s="37"/>
      <c r="RFN33" s="37"/>
      <c r="RFO33" s="37"/>
      <c r="RFP33" s="37"/>
      <c r="RFQ33" s="37"/>
      <c r="RFR33" s="37"/>
      <c r="RFS33" s="37"/>
      <c r="RFT33" s="37"/>
      <c r="RFU33" s="37"/>
      <c r="RFV33" s="37"/>
      <c r="RFW33" s="37"/>
      <c r="RFX33" s="37"/>
      <c r="RFY33" s="37"/>
      <c r="RFZ33" s="37"/>
      <c r="RGA33" s="37"/>
      <c r="RGB33" s="37"/>
      <c r="RGC33" s="37"/>
      <c r="RGD33" s="37"/>
      <c r="RGE33" s="37"/>
      <c r="RGF33" s="37"/>
      <c r="RGG33" s="37"/>
      <c r="RGH33" s="37"/>
      <c r="RGI33" s="37"/>
      <c r="RGJ33" s="37"/>
      <c r="RGK33" s="37"/>
      <c r="RGL33" s="37"/>
      <c r="RGM33" s="37"/>
      <c r="RGN33" s="37"/>
      <c r="RGO33" s="37"/>
      <c r="RGP33" s="37"/>
      <c r="RGQ33" s="37"/>
      <c r="RGR33" s="37"/>
      <c r="RGS33" s="37"/>
      <c r="RGT33" s="37"/>
      <c r="RGU33" s="37"/>
      <c r="RGV33" s="37"/>
      <c r="RGW33" s="37"/>
      <c r="RGX33" s="37"/>
      <c r="RGY33" s="37"/>
      <c r="RGZ33" s="37"/>
      <c r="RHA33" s="37"/>
      <c r="RHB33" s="37"/>
      <c r="RHC33" s="37"/>
      <c r="RHD33" s="37"/>
      <c r="RHE33" s="37"/>
      <c r="RHF33" s="37"/>
      <c r="RHG33" s="37"/>
      <c r="RHH33" s="37"/>
      <c r="RHI33" s="37"/>
      <c r="RHJ33" s="37"/>
      <c r="RHK33" s="37"/>
      <c r="RHL33" s="37"/>
      <c r="RHM33" s="37"/>
      <c r="RHN33" s="37"/>
      <c r="RHO33" s="37"/>
      <c r="RHP33" s="37"/>
      <c r="RHQ33" s="37"/>
      <c r="RHR33" s="37"/>
      <c r="RHS33" s="37"/>
      <c r="RHT33" s="37"/>
      <c r="RHU33" s="37"/>
      <c r="RHV33" s="37"/>
      <c r="RHW33" s="37"/>
      <c r="RHX33" s="37"/>
      <c r="RHY33" s="37"/>
      <c r="RHZ33" s="37"/>
      <c r="RIA33" s="37"/>
      <c r="RIB33" s="37"/>
      <c r="RIC33" s="37"/>
      <c r="RID33" s="37"/>
      <c r="RIE33" s="37"/>
      <c r="RIF33" s="37"/>
      <c r="RIG33" s="37"/>
      <c r="RIH33" s="37"/>
      <c r="RII33" s="37"/>
      <c r="RIJ33" s="37"/>
      <c r="RIK33" s="37"/>
      <c r="RIL33" s="37"/>
      <c r="RIM33" s="37"/>
      <c r="RIN33" s="37"/>
      <c r="RIO33" s="37"/>
      <c r="RIP33" s="37"/>
      <c r="RIQ33" s="37"/>
      <c r="RIR33" s="37"/>
      <c r="RIS33" s="37"/>
      <c r="RIT33" s="37"/>
      <c r="RIU33" s="37"/>
      <c r="RIV33" s="37"/>
      <c r="RIW33" s="37"/>
      <c r="RIX33" s="37"/>
      <c r="RIY33" s="37"/>
      <c r="RIZ33" s="37"/>
      <c r="RJA33" s="37"/>
      <c r="RJB33" s="37"/>
      <c r="RJC33" s="37"/>
      <c r="RJD33" s="37"/>
      <c r="RJE33" s="37"/>
      <c r="RJF33" s="37"/>
      <c r="RJG33" s="37"/>
      <c r="RJH33" s="37"/>
      <c r="RJI33" s="37"/>
      <c r="RJJ33" s="37"/>
      <c r="RJK33" s="37"/>
      <c r="RJL33" s="37"/>
      <c r="RJM33" s="37"/>
      <c r="RJN33" s="37"/>
      <c r="RJO33" s="37"/>
      <c r="RJP33" s="37"/>
      <c r="RJQ33" s="37"/>
      <c r="RJR33" s="37"/>
      <c r="RJS33" s="37"/>
      <c r="RJT33" s="37"/>
      <c r="RJU33" s="37"/>
      <c r="RJV33" s="37"/>
      <c r="RJW33" s="37"/>
      <c r="RJX33" s="37"/>
      <c r="RJY33" s="37"/>
      <c r="RJZ33" s="37"/>
      <c r="RKA33" s="37"/>
      <c r="RKB33" s="37"/>
      <c r="RKC33" s="37"/>
      <c r="RKD33" s="37"/>
      <c r="RKE33" s="37"/>
      <c r="RKF33" s="37"/>
      <c r="RKG33" s="37"/>
      <c r="RKH33" s="37"/>
      <c r="RKI33" s="37"/>
      <c r="RKJ33" s="37"/>
      <c r="RKK33" s="37"/>
      <c r="RKL33" s="37"/>
      <c r="RKM33" s="37"/>
      <c r="RKN33" s="37"/>
      <c r="RKO33" s="37"/>
      <c r="RKP33" s="37"/>
      <c r="RKQ33" s="37"/>
      <c r="RKR33" s="37"/>
      <c r="RKS33" s="37"/>
      <c r="RKT33" s="37"/>
      <c r="RKU33" s="37"/>
      <c r="RKV33" s="37"/>
      <c r="RKW33" s="37"/>
      <c r="RKX33" s="37"/>
      <c r="RKY33" s="37"/>
      <c r="RKZ33" s="37"/>
      <c r="RLA33" s="37"/>
      <c r="RLB33" s="37"/>
      <c r="RLC33" s="37"/>
      <c r="RLD33" s="37"/>
      <c r="RLE33" s="37"/>
      <c r="RLF33" s="37"/>
      <c r="RLG33" s="37"/>
      <c r="RLH33" s="37"/>
      <c r="RLI33" s="37"/>
      <c r="RLJ33" s="37"/>
      <c r="RLK33" s="37"/>
      <c r="RLL33" s="37"/>
      <c r="RLM33" s="37"/>
      <c r="RLN33" s="37"/>
      <c r="RLO33" s="37"/>
      <c r="RLP33" s="37"/>
      <c r="RLQ33" s="37"/>
      <c r="RLR33" s="37"/>
      <c r="RLS33" s="37"/>
      <c r="RLT33" s="37"/>
      <c r="RLU33" s="37"/>
      <c r="RLV33" s="37"/>
      <c r="RLW33" s="37"/>
      <c r="RLX33" s="37"/>
      <c r="RLY33" s="37"/>
      <c r="RLZ33" s="37"/>
      <c r="RMA33" s="37"/>
      <c r="RMB33" s="37"/>
      <c r="RMC33" s="37"/>
      <c r="RMD33" s="37"/>
      <c r="RME33" s="37"/>
      <c r="RMF33" s="37"/>
      <c r="RMG33" s="37"/>
      <c r="RMH33" s="37"/>
      <c r="RMI33" s="37"/>
      <c r="RMJ33" s="37"/>
      <c r="RMK33" s="37"/>
      <c r="RML33" s="37"/>
      <c r="RMM33" s="37"/>
      <c r="RMN33" s="37"/>
      <c r="RMO33" s="37"/>
      <c r="RMP33" s="37"/>
      <c r="RMQ33" s="37"/>
      <c r="RMR33" s="37"/>
      <c r="RMS33" s="37"/>
      <c r="RMT33" s="37"/>
      <c r="RMU33" s="37"/>
      <c r="RMV33" s="37"/>
      <c r="RMW33" s="37"/>
      <c r="RMX33" s="37"/>
      <c r="RMY33" s="37"/>
      <c r="RMZ33" s="37"/>
      <c r="RNA33" s="37"/>
      <c r="RNB33" s="37"/>
      <c r="RNC33" s="37"/>
      <c r="RND33" s="37"/>
      <c r="RNE33" s="37"/>
      <c r="RNF33" s="37"/>
      <c r="RNG33" s="37"/>
      <c r="RNH33" s="37"/>
      <c r="RNI33" s="37"/>
      <c r="RNJ33" s="37"/>
      <c r="RNK33" s="37"/>
      <c r="RNL33" s="37"/>
      <c r="RNM33" s="37"/>
      <c r="RNN33" s="37"/>
      <c r="RNO33" s="37"/>
      <c r="RNP33" s="37"/>
      <c r="RNQ33" s="37"/>
      <c r="RNR33" s="37"/>
      <c r="RNS33" s="37"/>
      <c r="RNT33" s="37"/>
      <c r="RNU33" s="37"/>
      <c r="RNV33" s="37"/>
      <c r="RNW33" s="37"/>
      <c r="RNX33" s="37"/>
      <c r="RNY33" s="37"/>
      <c r="RNZ33" s="37"/>
      <c r="ROA33" s="37"/>
      <c r="ROB33" s="37"/>
      <c r="ROC33" s="37"/>
      <c r="ROD33" s="37"/>
      <c r="ROE33" s="37"/>
      <c r="ROF33" s="37"/>
      <c r="ROG33" s="37"/>
      <c r="ROH33" s="37"/>
      <c r="ROI33" s="37"/>
      <c r="ROJ33" s="37"/>
      <c r="ROK33" s="37"/>
      <c r="ROL33" s="37"/>
      <c r="ROM33" s="37"/>
      <c r="RON33" s="37"/>
      <c r="ROO33" s="37"/>
      <c r="ROP33" s="37"/>
      <c r="ROQ33" s="37"/>
      <c r="ROR33" s="37"/>
      <c r="ROS33" s="37"/>
      <c r="ROT33" s="37"/>
      <c r="ROU33" s="37"/>
      <c r="ROV33" s="37"/>
      <c r="ROW33" s="37"/>
      <c r="ROX33" s="37"/>
      <c r="ROY33" s="37"/>
      <c r="ROZ33" s="37"/>
      <c r="RPA33" s="37"/>
      <c r="RPB33" s="37"/>
      <c r="RPC33" s="37"/>
      <c r="RPD33" s="37"/>
      <c r="RPE33" s="37"/>
      <c r="RPF33" s="37"/>
      <c r="RPG33" s="37"/>
      <c r="RPH33" s="37"/>
      <c r="RPI33" s="37"/>
      <c r="RPJ33" s="37"/>
      <c r="RPK33" s="37"/>
      <c r="RPL33" s="37"/>
      <c r="RPM33" s="37"/>
      <c r="RPN33" s="37"/>
      <c r="RPO33" s="37"/>
      <c r="RPP33" s="37"/>
      <c r="RPQ33" s="37"/>
      <c r="RPR33" s="37"/>
      <c r="RPS33" s="37"/>
      <c r="RPT33" s="37"/>
      <c r="RPU33" s="37"/>
      <c r="RPV33" s="37"/>
      <c r="RPW33" s="37"/>
      <c r="RPX33" s="37"/>
      <c r="RPY33" s="37"/>
      <c r="RPZ33" s="37"/>
      <c r="RQA33" s="37"/>
      <c r="RQB33" s="37"/>
      <c r="RQC33" s="37"/>
      <c r="RQD33" s="37"/>
      <c r="RQE33" s="37"/>
      <c r="RQF33" s="37"/>
      <c r="RQG33" s="37"/>
      <c r="RQH33" s="37"/>
      <c r="RQI33" s="37"/>
      <c r="RQJ33" s="37"/>
      <c r="RQK33" s="37"/>
      <c r="RQL33" s="37"/>
      <c r="RQM33" s="37"/>
      <c r="RQN33" s="37"/>
      <c r="RQO33" s="37"/>
      <c r="RQP33" s="37"/>
      <c r="RQQ33" s="37"/>
      <c r="RQR33" s="37"/>
      <c r="RQS33" s="37"/>
      <c r="RQT33" s="37"/>
      <c r="RQU33" s="37"/>
      <c r="RQV33" s="37"/>
      <c r="RQW33" s="37"/>
      <c r="RQX33" s="37"/>
      <c r="RQY33" s="37"/>
      <c r="RQZ33" s="37"/>
      <c r="RRA33" s="37"/>
      <c r="RRB33" s="37"/>
      <c r="RRC33" s="37"/>
      <c r="RRD33" s="37"/>
      <c r="RRE33" s="37"/>
      <c r="RRF33" s="37"/>
      <c r="RRG33" s="37"/>
      <c r="RRH33" s="37"/>
      <c r="RRI33" s="37"/>
      <c r="RRJ33" s="37"/>
      <c r="RRK33" s="37"/>
      <c r="RRL33" s="37"/>
      <c r="RRM33" s="37"/>
      <c r="RRN33" s="37"/>
      <c r="RRO33" s="37"/>
      <c r="RRP33" s="37"/>
      <c r="RRQ33" s="37"/>
      <c r="RRR33" s="37"/>
      <c r="RRS33" s="37"/>
      <c r="RRT33" s="37"/>
      <c r="RRU33" s="37"/>
      <c r="RRV33" s="37"/>
      <c r="RRW33" s="37"/>
      <c r="RRX33" s="37"/>
      <c r="RRY33" s="37"/>
      <c r="RRZ33" s="37"/>
      <c r="RSA33" s="37"/>
      <c r="RSB33" s="37"/>
      <c r="RSC33" s="37"/>
      <c r="RSD33" s="37"/>
      <c r="RSE33" s="37"/>
      <c r="RSF33" s="37"/>
      <c r="RSG33" s="37"/>
      <c r="RSH33" s="37"/>
      <c r="RSI33" s="37"/>
      <c r="RSJ33" s="37"/>
      <c r="RSK33" s="37"/>
      <c r="RSL33" s="37"/>
      <c r="RSM33" s="37"/>
      <c r="RSN33" s="37"/>
      <c r="RSO33" s="37"/>
      <c r="RSP33" s="37"/>
      <c r="RSQ33" s="37"/>
      <c r="RSR33" s="37"/>
      <c r="RSS33" s="37"/>
      <c r="RST33" s="37"/>
      <c r="RSU33" s="37"/>
      <c r="RSV33" s="37"/>
      <c r="RSW33" s="37"/>
      <c r="RSX33" s="37"/>
      <c r="RSY33" s="37"/>
      <c r="RSZ33" s="37"/>
      <c r="RTA33" s="37"/>
      <c r="RTB33" s="37"/>
      <c r="RTC33" s="37"/>
      <c r="RTD33" s="37"/>
      <c r="RTE33" s="37"/>
      <c r="RTF33" s="37"/>
      <c r="RTG33" s="37"/>
      <c r="RTH33" s="37"/>
      <c r="RTI33" s="37"/>
      <c r="RTJ33" s="37"/>
      <c r="RTK33" s="37"/>
      <c r="RTL33" s="37"/>
      <c r="RTM33" s="37"/>
      <c r="RTN33" s="37"/>
      <c r="RTO33" s="37"/>
      <c r="RTP33" s="37"/>
      <c r="RTQ33" s="37"/>
      <c r="RTR33" s="37"/>
      <c r="RTS33" s="37"/>
      <c r="RTT33" s="37"/>
      <c r="RTU33" s="37"/>
      <c r="RTV33" s="37"/>
      <c r="RTW33" s="37"/>
      <c r="RTX33" s="37"/>
      <c r="RTY33" s="37"/>
      <c r="RTZ33" s="37"/>
      <c r="RUA33" s="37"/>
      <c r="RUB33" s="37"/>
      <c r="RUC33" s="37"/>
      <c r="RUD33" s="37"/>
      <c r="RUE33" s="37"/>
      <c r="RUF33" s="37"/>
      <c r="RUG33" s="37"/>
      <c r="RUH33" s="37"/>
      <c r="RUI33" s="37"/>
      <c r="RUJ33" s="37"/>
      <c r="RUK33" s="37"/>
      <c r="RUL33" s="37"/>
      <c r="RUM33" s="37"/>
      <c r="RUN33" s="37"/>
      <c r="RUO33" s="37"/>
      <c r="RUP33" s="37"/>
      <c r="RUQ33" s="37"/>
      <c r="RUR33" s="37"/>
      <c r="RUS33" s="37"/>
      <c r="RUT33" s="37"/>
      <c r="RUU33" s="37"/>
      <c r="RUV33" s="37"/>
      <c r="RUW33" s="37"/>
      <c r="RUX33" s="37"/>
      <c r="RUY33" s="37"/>
      <c r="RUZ33" s="37"/>
      <c r="RVA33" s="37"/>
      <c r="RVB33" s="37"/>
      <c r="RVC33" s="37"/>
      <c r="RVD33" s="37"/>
      <c r="RVE33" s="37"/>
      <c r="RVF33" s="37"/>
      <c r="RVG33" s="37"/>
      <c r="RVH33" s="37"/>
      <c r="RVI33" s="37"/>
      <c r="RVJ33" s="37"/>
      <c r="RVK33" s="37"/>
      <c r="RVL33" s="37"/>
      <c r="RVM33" s="37"/>
      <c r="RVN33" s="37"/>
      <c r="RVO33" s="37"/>
      <c r="RVP33" s="37"/>
      <c r="RVQ33" s="37"/>
      <c r="RVR33" s="37"/>
      <c r="RVS33" s="37"/>
      <c r="RVT33" s="37"/>
      <c r="RVU33" s="37"/>
      <c r="RVV33" s="37"/>
      <c r="RVW33" s="37"/>
      <c r="RVX33" s="37"/>
      <c r="RVY33" s="37"/>
      <c r="RVZ33" s="37"/>
      <c r="RWA33" s="37"/>
      <c r="RWB33" s="37"/>
      <c r="RWC33" s="37"/>
      <c r="RWD33" s="37"/>
      <c r="RWE33" s="37"/>
      <c r="RWF33" s="37"/>
      <c r="RWG33" s="37"/>
      <c r="RWH33" s="37"/>
      <c r="RWI33" s="37"/>
      <c r="RWJ33" s="37"/>
      <c r="RWK33" s="37"/>
      <c r="RWL33" s="37"/>
      <c r="RWM33" s="37"/>
      <c r="RWN33" s="37"/>
      <c r="RWO33" s="37"/>
      <c r="RWP33" s="37"/>
      <c r="RWQ33" s="37"/>
      <c r="RWR33" s="37"/>
      <c r="RWS33" s="37"/>
      <c r="RWT33" s="37"/>
      <c r="RWU33" s="37"/>
      <c r="RWV33" s="37"/>
      <c r="RWW33" s="37"/>
      <c r="RWX33" s="37"/>
      <c r="RWY33" s="37"/>
      <c r="RWZ33" s="37"/>
      <c r="RXA33" s="37"/>
      <c r="RXB33" s="37"/>
      <c r="RXC33" s="37"/>
      <c r="RXD33" s="37"/>
      <c r="RXE33" s="37"/>
      <c r="RXF33" s="37"/>
      <c r="RXG33" s="37"/>
      <c r="RXH33" s="37"/>
      <c r="RXI33" s="37"/>
      <c r="RXJ33" s="37"/>
      <c r="RXK33" s="37"/>
      <c r="RXL33" s="37"/>
      <c r="RXM33" s="37"/>
      <c r="RXN33" s="37"/>
      <c r="RXO33" s="37"/>
      <c r="RXP33" s="37"/>
      <c r="RXQ33" s="37"/>
      <c r="RXR33" s="37"/>
      <c r="RXS33" s="37"/>
      <c r="RXT33" s="37"/>
      <c r="RXU33" s="37"/>
      <c r="RXV33" s="37"/>
      <c r="RXW33" s="37"/>
      <c r="RXX33" s="37"/>
      <c r="RXY33" s="37"/>
      <c r="RXZ33" s="37"/>
      <c r="RYA33" s="37"/>
      <c r="RYB33" s="37"/>
      <c r="RYC33" s="37"/>
      <c r="RYD33" s="37"/>
      <c r="RYE33" s="37"/>
      <c r="RYF33" s="37"/>
      <c r="RYG33" s="37"/>
      <c r="RYH33" s="37"/>
      <c r="RYI33" s="37"/>
      <c r="RYJ33" s="37"/>
      <c r="RYK33" s="37"/>
      <c r="RYL33" s="37"/>
      <c r="RYM33" s="37"/>
      <c r="RYN33" s="37"/>
      <c r="RYO33" s="37"/>
      <c r="RYP33" s="37"/>
      <c r="RYQ33" s="37"/>
      <c r="RYR33" s="37"/>
      <c r="RYS33" s="37"/>
      <c r="RYT33" s="37"/>
      <c r="RYU33" s="37"/>
      <c r="RYV33" s="37"/>
      <c r="RYW33" s="37"/>
      <c r="RYX33" s="37"/>
      <c r="RYY33" s="37"/>
      <c r="RYZ33" s="37"/>
      <c r="RZA33" s="37"/>
      <c r="RZB33" s="37"/>
      <c r="RZC33" s="37"/>
      <c r="RZD33" s="37"/>
      <c r="RZE33" s="37"/>
      <c r="RZF33" s="37"/>
      <c r="RZG33" s="37"/>
      <c r="RZH33" s="37"/>
      <c r="RZI33" s="37"/>
      <c r="RZJ33" s="37"/>
      <c r="RZK33" s="37"/>
      <c r="RZL33" s="37"/>
      <c r="RZM33" s="37"/>
      <c r="RZN33" s="37"/>
      <c r="RZO33" s="37"/>
      <c r="RZP33" s="37"/>
      <c r="RZQ33" s="37"/>
      <c r="RZR33" s="37"/>
      <c r="RZS33" s="37"/>
      <c r="RZT33" s="37"/>
      <c r="RZU33" s="37"/>
      <c r="RZV33" s="37"/>
      <c r="RZW33" s="37"/>
      <c r="RZX33" s="37"/>
      <c r="RZY33" s="37"/>
      <c r="RZZ33" s="37"/>
      <c r="SAA33" s="37"/>
      <c r="SAB33" s="37"/>
      <c r="SAC33" s="37"/>
      <c r="SAD33" s="37"/>
      <c r="SAE33" s="37"/>
      <c r="SAF33" s="37"/>
      <c r="SAG33" s="37"/>
      <c r="SAH33" s="37"/>
      <c r="SAI33" s="37"/>
      <c r="SAJ33" s="37"/>
      <c r="SAK33" s="37"/>
      <c r="SAL33" s="37"/>
      <c r="SAM33" s="37"/>
      <c r="SAN33" s="37"/>
      <c r="SAO33" s="37"/>
      <c r="SAP33" s="37"/>
      <c r="SAQ33" s="37"/>
      <c r="SAR33" s="37"/>
      <c r="SAS33" s="37"/>
      <c r="SAT33" s="37"/>
      <c r="SAU33" s="37"/>
      <c r="SAV33" s="37"/>
      <c r="SAW33" s="37"/>
      <c r="SAX33" s="37"/>
      <c r="SAY33" s="37"/>
      <c r="SAZ33" s="37"/>
      <c r="SBA33" s="37"/>
      <c r="SBB33" s="37"/>
      <c r="SBC33" s="37"/>
      <c r="SBD33" s="37"/>
      <c r="SBE33" s="37"/>
      <c r="SBF33" s="37"/>
      <c r="SBG33" s="37"/>
      <c r="SBH33" s="37"/>
      <c r="SBI33" s="37"/>
      <c r="SBJ33" s="37"/>
      <c r="SBK33" s="37"/>
      <c r="SBL33" s="37"/>
      <c r="SBM33" s="37"/>
      <c r="SBN33" s="37"/>
      <c r="SBO33" s="37"/>
      <c r="SBP33" s="37"/>
      <c r="SBQ33" s="37"/>
      <c r="SBR33" s="37"/>
      <c r="SBS33" s="37"/>
      <c r="SBT33" s="37"/>
      <c r="SBU33" s="37"/>
      <c r="SBV33" s="37"/>
      <c r="SBW33" s="37"/>
      <c r="SBX33" s="37"/>
      <c r="SBY33" s="37"/>
      <c r="SBZ33" s="37"/>
      <c r="SCA33" s="37"/>
      <c r="SCB33" s="37"/>
      <c r="SCC33" s="37"/>
      <c r="SCD33" s="37"/>
      <c r="SCE33" s="37"/>
      <c r="SCF33" s="37"/>
      <c r="SCG33" s="37"/>
      <c r="SCH33" s="37"/>
      <c r="SCI33" s="37"/>
      <c r="SCJ33" s="37"/>
      <c r="SCK33" s="37"/>
      <c r="SCL33" s="37"/>
      <c r="SCM33" s="37"/>
      <c r="SCN33" s="37"/>
      <c r="SCO33" s="37"/>
      <c r="SCP33" s="37"/>
      <c r="SCQ33" s="37"/>
      <c r="SCR33" s="37"/>
      <c r="SCS33" s="37"/>
      <c r="SCT33" s="37"/>
      <c r="SCU33" s="37"/>
      <c r="SCV33" s="37"/>
      <c r="SCW33" s="37"/>
      <c r="SCX33" s="37"/>
      <c r="SCY33" s="37"/>
      <c r="SCZ33" s="37"/>
      <c r="SDA33" s="37"/>
      <c r="SDB33" s="37"/>
      <c r="SDC33" s="37"/>
      <c r="SDD33" s="37"/>
      <c r="SDE33" s="37"/>
      <c r="SDF33" s="37"/>
      <c r="SDG33" s="37"/>
      <c r="SDH33" s="37"/>
      <c r="SDI33" s="37"/>
      <c r="SDJ33" s="37"/>
      <c r="SDK33" s="37"/>
      <c r="SDL33" s="37"/>
      <c r="SDM33" s="37"/>
      <c r="SDN33" s="37"/>
      <c r="SDO33" s="37"/>
      <c r="SDP33" s="37"/>
      <c r="SDQ33" s="37"/>
      <c r="SDR33" s="37"/>
      <c r="SDS33" s="37"/>
      <c r="SDT33" s="37"/>
      <c r="SDU33" s="37"/>
      <c r="SDV33" s="37"/>
      <c r="SDW33" s="37"/>
      <c r="SDX33" s="37"/>
      <c r="SDY33" s="37"/>
      <c r="SDZ33" s="37"/>
      <c r="SEA33" s="37"/>
      <c r="SEB33" s="37"/>
      <c r="SEC33" s="37"/>
      <c r="SED33" s="37"/>
      <c r="SEE33" s="37"/>
      <c r="SEF33" s="37"/>
      <c r="SEG33" s="37"/>
      <c r="SEH33" s="37"/>
      <c r="SEI33" s="37"/>
      <c r="SEJ33" s="37"/>
      <c r="SEK33" s="37"/>
      <c r="SEL33" s="37"/>
      <c r="SEM33" s="37"/>
      <c r="SEN33" s="37"/>
      <c r="SEO33" s="37"/>
      <c r="SEP33" s="37"/>
      <c r="SEQ33" s="37"/>
      <c r="SER33" s="37"/>
      <c r="SES33" s="37"/>
      <c r="SET33" s="37"/>
      <c r="SEU33" s="37"/>
      <c r="SEV33" s="37"/>
      <c r="SEW33" s="37"/>
      <c r="SEX33" s="37"/>
      <c r="SEY33" s="37"/>
      <c r="SEZ33" s="37"/>
      <c r="SFA33" s="37"/>
      <c r="SFB33" s="37"/>
      <c r="SFC33" s="37"/>
      <c r="SFD33" s="37"/>
      <c r="SFE33" s="37"/>
      <c r="SFF33" s="37"/>
      <c r="SFG33" s="37"/>
      <c r="SFH33" s="37"/>
      <c r="SFI33" s="37"/>
      <c r="SFJ33" s="37"/>
      <c r="SFK33" s="37"/>
      <c r="SFL33" s="37"/>
      <c r="SFM33" s="37"/>
      <c r="SFN33" s="37"/>
      <c r="SFO33" s="37"/>
      <c r="SFP33" s="37"/>
      <c r="SFQ33" s="37"/>
      <c r="SFR33" s="37"/>
      <c r="SFS33" s="37"/>
      <c r="SFT33" s="37"/>
      <c r="SFU33" s="37"/>
      <c r="SFV33" s="37"/>
      <c r="SFW33" s="37"/>
      <c r="SFX33" s="37"/>
      <c r="SFY33" s="37"/>
      <c r="SFZ33" s="37"/>
      <c r="SGA33" s="37"/>
      <c r="SGB33" s="37"/>
      <c r="SGC33" s="37"/>
      <c r="SGD33" s="37"/>
      <c r="SGE33" s="37"/>
      <c r="SGF33" s="37"/>
      <c r="SGG33" s="37"/>
      <c r="SGH33" s="37"/>
      <c r="SGI33" s="37"/>
      <c r="SGJ33" s="37"/>
      <c r="SGK33" s="37"/>
      <c r="SGL33" s="37"/>
      <c r="SGM33" s="37"/>
      <c r="SGN33" s="37"/>
      <c r="SGO33" s="37"/>
      <c r="SGP33" s="37"/>
      <c r="SGQ33" s="37"/>
      <c r="SGR33" s="37"/>
      <c r="SGS33" s="37"/>
      <c r="SGT33" s="37"/>
      <c r="SGU33" s="37"/>
      <c r="SGV33" s="37"/>
      <c r="SGW33" s="37"/>
      <c r="SGX33" s="37"/>
      <c r="SGY33" s="37"/>
      <c r="SGZ33" s="37"/>
      <c r="SHA33" s="37"/>
      <c r="SHB33" s="37"/>
      <c r="SHC33" s="37"/>
      <c r="SHD33" s="37"/>
      <c r="SHE33" s="37"/>
      <c r="SHF33" s="37"/>
      <c r="SHG33" s="37"/>
      <c r="SHH33" s="37"/>
      <c r="SHI33" s="37"/>
      <c r="SHJ33" s="37"/>
      <c r="SHK33" s="37"/>
      <c r="SHL33" s="37"/>
      <c r="SHM33" s="37"/>
      <c r="SHN33" s="37"/>
      <c r="SHO33" s="37"/>
      <c r="SHP33" s="37"/>
      <c r="SHQ33" s="37"/>
      <c r="SHR33" s="37"/>
      <c r="SHS33" s="37"/>
      <c r="SHT33" s="37"/>
      <c r="SHU33" s="37"/>
      <c r="SHV33" s="37"/>
      <c r="SHW33" s="37"/>
      <c r="SHX33" s="37"/>
      <c r="SHY33" s="37"/>
      <c r="SHZ33" s="37"/>
      <c r="SIA33" s="37"/>
      <c r="SIB33" s="37"/>
      <c r="SIC33" s="37"/>
      <c r="SID33" s="37"/>
      <c r="SIE33" s="37"/>
      <c r="SIF33" s="37"/>
      <c r="SIG33" s="37"/>
      <c r="SIH33" s="37"/>
      <c r="SII33" s="37"/>
      <c r="SIJ33" s="37"/>
      <c r="SIK33" s="37"/>
      <c r="SIL33" s="37"/>
      <c r="SIM33" s="37"/>
      <c r="SIN33" s="37"/>
      <c r="SIO33" s="37"/>
      <c r="SIP33" s="37"/>
      <c r="SIQ33" s="37"/>
      <c r="SIR33" s="37"/>
      <c r="SIS33" s="37"/>
      <c r="SIT33" s="37"/>
      <c r="SIU33" s="37"/>
      <c r="SIV33" s="37"/>
      <c r="SIW33" s="37"/>
      <c r="SIX33" s="37"/>
      <c r="SIY33" s="37"/>
      <c r="SIZ33" s="37"/>
      <c r="SJA33" s="37"/>
      <c r="SJB33" s="37"/>
      <c r="SJC33" s="37"/>
      <c r="SJD33" s="37"/>
      <c r="SJE33" s="37"/>
      <c r="SJF33" s="37"/>
      <c r="SJG33" s="37"/>
      <c r="SJH33" s="37"/>
      <c r="SJI33" s="37"/>
      <c r="SJJ33" s="37"/>
      <c r="SJK33" s="37"/>
      <c r="SJL33" s="37"/>
      <c r="SJM33" s="37"/>
      <c r="SJN33" s="37"/>
      <c r="SJO33" s="37"/>
      <c r="SJP33" s="37"/>
      <c r="SJQ33" s="37"/>
      <c r="SJR33" s="37"/>
      <c r="SJS33" s="37"/>
      <c r="SJT33" s="37"/>
      <c r="SJU33" s="37"/>
      <c r="SJV33" s="37"/>
      <c r="SJW33" s="37"/>
      <c r="SJX33" s="37"/>
      <c r="SJY33" s="37"/>
      <c r="SJZ33" s="37"/>
      <c r="SKA33" s="37"/>
      <c r="SKB33" s="37"/>
      <c r="SKC33" s="37"/>
      <c r="SKD33" s="37"/>
      <c r="SKE33" s="37"/>
      <c r="SKF33" s="37"/>
      <c r="SKG33" s="37"/>
      <c r="SKH33" s="37"/>
      <c r="SKI33" s="37"/>
      <c r="SKJ33" s="37"/>
      <c r="SKK33" s="37"/>
      <c r="SKL33" s="37"/>
      <c r="SKM33" s="37"/>
      <c r="SKN33" s="37"/>
      <c r="SKO33" s="37"/>
      <c r="SKP33" s="37"/>
      <c r="SKQ33" s="37"/>
      <c r="SKR33" s="37"/>
      <c r="SKS33" s="37"/>
      <c r="SKT33" s="37"/>
      <c r="SKU33" s="37"/>
      <c r="SKV33" s="37"/>
      <c r="SKW33" s="37"/>
      <c r="SKX33" s="37"/>
      <c r="SKY33" s="37"/>
      <c r="SKZ33" s="37"/>
      <c r="SLA33" s="37"/>
      <c r="SLB33" s="37"/>
      <c r="SLC33" s="37"/>
      <c r="SLD33" s="37"/>
      <c r="SLE33" s="37"/>
      <c r="SLF33" s="37"/>
      <c r="SLG33" s="37"/>
      <c r="SLH33" s="37"/>
      <c r="SLI33" s="37"/>
      <c r="SLJ33" s="37"/>
      <c r="SLK33" s="37"/>
      <c r="SLL33" s="37"/>
      <c r="SLM33" s="37"/>
      <c r="SLN33" s="37"/>
      <c r="SLO33" s="37"/>
      <c r="SLP33" s="37"/>
      <c r="SLQ33" s="37"/>
      <c r="SLR33" s="37"/>
      <c r="SLS33" s="37"/>
      <c r="SLT33" s="37"/>
      <c r="SLU33" s="37"/>
      <c r="SLV33" s="37"/>
      <c r="SLW33" s="37"/>
      <c r="SLX33" s="37"/>
      <c r="SLY33" s="37"/>
      <c r="SLZ33" s="37"/>
      <c r="SMA33" s="37"/>
      <c r="SMB33" s="37"/>
      <c r="SMC33" s="37"/>
      <c r="SMD33" s="37"/>
      <c r="SME33" s="37"/>
      <c r="SMF33" s="37"/>
      <c r="SMG33" s="37"/>
      <c r="SMH33" s="37"/>
      <c r="SMI33" s="37"/>
      <c r="SMJ33" s="37"/>
      <c r="SMK33" s="37"/>
      <c r="SML33" s="37"/>
      <c r="SMM33" s="37"/>
      <c r="SMN33" s="37"/>
      <c r="SMO33" s="37"/>
      <c r="SMP33" s="37"/>
      <c r="SMQ33" s="37"/>
      <c r="SMR33" s="37"/>
      <c r="SMS33" s="37"/>
      <c r="SMT33" s="37"/>
      <c r="SMU33" s="37"/>
      <c r="SMV33" s="37"/>
      <c r="SMW33" s="37"/>
      <c r="SMX33" s="37"/>
      <c r="SMY33" s="37"/>
      <c r="SMZ33" s="37"/>
      <c r="SNA33" s="37"/>
      <c r="SNB33" s="37"/>
      <c r="SNC33" s="37"/>
      <c r="SND33" s="37"/>
      <c r="SNE33" s="37"/>
      <c r="SNF33" s="37"/>
      <c r="SNG33" s="37"/>
      <c r="SNH33" s="37"/>
      <c r="SNI33" s="37"/>
      <c r="SNJ33" s="37"/>
      <c r="SNK33" s="37"/>
      <c r="SNL33" s="37"/>
      <c r="SNM33" s="37"/>
      <c r="SNN33" s="37"/>
      <c r="SNO33" s="37"/>
      <c r="SNP33" s="37"/>
      <c r="SNQ33" s="37"/>
      <c r="SNR33" s="37"/>
      <c r="SNS33" s="37"/>
      <c r="SNT33" s="37"/>
      <c r="SNU33" s="37"/>
      <c r="SNV33" s="37"/>
      <c r="SNW33" s="37"/>
      <c r="SNX33" s="37"/>
      <c r="SNY33" s="37"/>
      <c r="SNZ33" s="37"/>
      <c r="SOA33" s="37"/>
      <c r="SOB33" s="37"/>
      <c r="SOC33" s="37"/>
      <c r="SOD33" s="37"/>
      <c r="SOE33" s="37"/>
      <c r="SOF33" s="37"/>
      <c r="SOG33" s="37"/>
      <c r="SOH33" s="37"/>
      <c r="SOI33" s="37"/>
      <c r="SOJ33" s="37"/>
      <c r="SOK33" s="37"/>
      <c r="SOL33" s="37"/>
      <c r="SOM33" s="37"/>
      <c r="SON33" s="37"/>
      <c r="SOO33" s="37"/>
      <c r="SOP33" s="37"/>
      <c r="SOQ33" s="37"/>
      <c r="SOR33" s="37"/>
      <c r="SOS33" s="37"/>
      <c r="SOT33" s="37"/>
      <c r="SOU33" s="37"/>
      <c r="SOV33" s="37"/>
      <c r="SOW33" s="37"/>
      <c r="SOX33" s="37"/>
      <c r="SOY33" s="37"/>
      <c r="SOZ33" s="37"/>
      <c r="SPA33" s="37"/>
      <c r="SPB33" s="37"/>
      <c r="SPC33" s="37"/>
      <c r="SPD33" s="37"/>
      <c r="SPE33" s="37"/>
      <c r="SPF33" s="37"/>
      <c r="SPG33" s="37"/>
      <c r="SPH33" s="37"/>
      <c r="SPI33" s="37"/>
      <c r="SPJ33" s="37"/>
      <c r="SPK33" s="37"/>
      <c r="SPL33" s="37"/>
      <c r="SPM33" s="37"/>
      <c r="SPN33" s="37"/>
      <c r="SPO33" s="37"/>
      <c r="SPP33" s="37"/>
      <c r="SPQ33" s="37"/>
      <c r="SPR33" s="37"/>
      <c r="SPS33" s="37"/>
      <c r="SPT33" s="37"/>
      <c r="SPU33" s="37"/>
      <c r="SPV33" s="37"/>
      <c r="SPW33" s="37"/>
      <c r="SPX33" s="37"/>
      <c r="SPY33" s="37"/>
      <c r="SPZ33" s="37"/>
      <c r="SQA33" s="37"/>
      <c r="SQB33" s="37"/>
      <c r="SQC33" s="37"/>
      <c r="SQD33" s="37"/>
      <c r="SQE33" s="37"/>
      <c r="SQF33" s="37"/>
      <c r="SQG33" s="37"/>
      <c r="SQH33" s="37"/>
      <c r="SQI33" s="37"/>
      <c r="SQJ33" s="37"/>
      <c r="SQK33" s="37"/>
      <c r="SQL33" s="37"/>
      <c r="SQM33" s="37"/>
      <c r="SQN33" s="37"/>
      <c r="SQO33" s="37"/>
      <c r="SQP33" s="37"/>
      <c r="SQQ33" s="37"/>
      <c r="SQR33" s="37"/>
      <c r="SQS33" s="37"/>
      <c r="SQT33" s="37"/>
      <c r="SQU33" s="37"/>
      <c r="SQV33" s="37"/>
      <c r="SQW33" s="37"/>
      <c r="SQX33" s="37"/>
      <c r="SQY33" s="37"/>
      <c r="SQZ33" s="37"/>
      <c r="SRA33" s="37"/>
      <c r="SRB33" s="37"/>
      <c r="SRC33" s="37"/>
      <c r="SRD33" s="37"/>
      <c r="SRE33" s="37"/>
      <c r="SRF33" s="37"/>
      <c r="SRG33" s="37"/>
      <c r="SRH33" s="37"/>
      <c r="SRI33" s="37"/>
      <c r="SRJ33" s="37"/>
      <c r="SRK33" s="37"/>
      <c r="SRL33" s="37"/>
      <c r="SRM33" s="37"/>
      <c r="SRN33" s="37"/>
      <c r="SRO33" s="37"/>
      <c r="SRP33" s="37"/>
      <c r="SRQ33" s="37"/>
      <c r="SRR33" s="37"/>
      <c r="SRS33" s="37"/>
      <c r="SRT33" s="37"/>
      <c r="SRU33" s="37"/>
      <c r="SRV33" s="37"/>
      <c r="SRW33" s="37"/>
      <c r="SRX33" s="37"/>
      <c r="SRY33" s="37"/>
      <c r="SRZ33" s="37"/>
      <c r="SSA33" s="37"/>
      <c r="SSB33" s="37"/>
      <c r="SSC33" s="37"/>
      <c r="SSD33" s="37"/>
      <c r="SSE33" s="37"/>
      <c r="SSF33" s="37"/>
      <c r="SSG33" s="37"/>
      <c r="SSH33" s="37"/>
      <c r="SSI33" s="37"/>
      <c r="SSJ33" s="37"/>
      <c r="SSK33" s="37"/>
      <c r="SSL33" s="37"/>
      <c r="SSM33" s="37"/>
      <c r="SSN33" s="37"/>
      <c r="SSO33" s="37"/>
      <c r="SSP33" s="37"/>
      <c r="SSQ33" s="37"/>
      <c r="SSR33" s="37"/>
      <c r="SSS33" s="37"/>
      <c r="SST33" s="37"/>
      <c r="SSU33" s="37"/>
      <c r="SSV33" s="37"/>
      <c r="SSW33" s="37"/>
      <c r="SSX33" s="37"/>
      <c r="SSY33" s="37"/>
      <c r="SSZ33" s="37"/>
      <c r="STA33" s="37"/>
      <c r="STB33" s="37"/>
      <c r="STC33" s="37"/>
      <c r="STD33" s="37"/>
      <c r="STE33" s="37"/>
      <c r="STF33" s="37"/>
      <c r="STG33" s="37"/>
      <c r="STH33" s="37"/>
      <c r="STI33" s="37"/>
      <c r="STJ33" s="37"/>
      <c r="STK33" s="37"/>
      <c r="STL33" s="37"/>
      <c r="STM33" s="37"/>
      <c r="STN33" s="37"/>
      <c r="STO33" s="37"/>
      <c r="STP33" s="37"/>
      <c r="STQ33" s="37"/>
      <c r="STR33" s="37"/>
      <c r="STS33" s="37"/>
      <c r="STT33" s="37"/>
      <c r="STU33" s="37"/>
      <c r="STV33" s="37"/>
      <c r="STW33" s="37"/>
      <c r="STX33" s="37"/>
      <c r="STY33" s="37"/>
      <c r="STZ33" s="37"/>
      <c r="SUA33" s="37"/>
      <c r="SUB33" s="37"/>
      <c r="SUC33" s="37"/>
      <c r="SUD33" s="37"/>
      <c r="SUE33" s="37"/>
      <c r="SUF33" s="37"/>
      <c r="SUG33" s="37"/>
      <c r="SUH33" s="37"/>
      <c r="SUI33" s="37"/>
      <c r="SUJ33" s="37"/>
      <c r="SUK33" s="37"/>
      <c r="SUL33" s="37"/>
      <c r="SUM33" s="37"/>
      <c r="SUN33" s="37"/>
      <c r="SUO33" s="37"/>
      <c r="SUP33" s="37"/>
      <c r="SUQ33" s="37"/>
      <c r="SUR33" s="37"/>
      <c r="SUS33" s="37"/>
      <c r="SUT33" s="37"/>
      <c r="SUU33" s="37"/>
      <c r="SUV33" s="37"/>
      <c r="SUW33" s="37"/>
      <c r="SUX33" s="37"/>
      <c r="SUY33" s="37"/>
      <c r="SUZ33" s="37"/>
      <c r="SVA33" s="37"/>
      <c r="SVB33" s="37"/>
      <c r="SVC33" s="37"/>
      <c r="SVD33" s="37"/>
      <c r="SVE33" s="37"/>
      <c r="SVF33" s="37"/>
      <c r="SVG33" s="37"/>
      <c r="SVH33" s="37"/>
      <c r="SVI33" s="37"/>
      <c r="SVJ33" s="37"/>
      <c r="SVK33" s="37"/>
      <c r="SVL33" s="37"/>
      <c r="SVM33" s="37"/>
      <c r="SVN33" s="37"/>
      <c r="SVO33" s="37"/>
      <c r="SVP33" s="37"/>
      <c r="SVQ33" s="37"/>
      <c r="SVR33" s="37"/>
      <c r="SVS33" s="37"/>
      <c r="SVT33" s="37"/>
      <c r="SVU33" s="37"/>
      <c r="SVV33" s="37"/>
      <c r="SVW33" s="37"/>
      <c r="SVX33" s="37"/>
      <c r="SVY33" s="37"/>
      <c r="SVZ33" s="37"/>
      <c r="SWA33" s="37"/>
      <c r="SWB33" s="37"/>
      <c r="SWC33" s="37"/>
      <c r="SWD33" s="37"/>
      <c r="SWE33" s="37"/>
      <c r="SWF33" s="37"/>
      <c r="SWG33" s="37"/>
      <c r="SWH33" s="37"/>
      <c r="SWI33" s="37"/>
      <c r="SWJ33" s="37"/>
      <c r="SWK33" s="37"/>
      <c r="SWL33" s="37"/>
      <c r="SWM33" s="37"/>
      <c r="SWN33" s="37"/>
      <c r="SWO33" s="37"/>
      <c r="SWP33" s="37"/>
      <c r="SWQ33" s="37"/>
      <c r="SWR33" s="37"/>
      <c r="SWS33" s="37"/>
      <c r="SWT33" s="37"/>
      <c r="SWU33" s="37"/>
      <c r="SWV33" s="37"/>
      <c r="SWW33" s="37"/>
      <c r="SWX33" s="37"/>
      <c r="SWY33" s="37"/>
      <c r="SWZ33" s="37"/>
      <c r="SXA33" s="37"/>
      <c r="SXB33" s="37"/>
      <c r="SXC33" s="37"/>
      <c r="SXD33" s="37"/>
      <c r="SXE33" s="37"/>
      <c r="SXF33" s="37"/>
      <c r="SXG33" s="37"/>
      <c r="SXH33" s="37"/>
      <c r="SXI33" s="37"/>
      <c r="SXJ33" s="37"/>
      <c r="SXK33" s="37"/>
      <c r="SXL33" s="37"/>
      <c r="SXM33" s="37"/>
      <c r="SXN33" s="37"/>
      <c r="SXO33" s="37"/>
      <c r="SXP33" s="37"/>
      <c r="SXQ33" s="37"/>
      <c r="SXR33" s="37"/>
      <c r="SXS33" s="37"/>
      <c r="SXT33" s="37"/>
      <c r="SXU33" s="37"/>
      <c r="SXV33" s="37"/>
      <c r="SXW33" s="37"/>
      <c r="SXX33" s="37"/>
      <c r="SXY33" s="37"/>
      <c r="SXZ33" s="37"/>
      <c r="SYA33" s="37"/>
      <c r="SYB33" s="37"/>
      <c r="SYC33" s="37"/>
      <c r="SYD33" s="37"/>
      <c r="SYE33" s="37"/>
      <c r="SYF33" s="37"/>
      <c r="SYG33" s="37"/>
      <c r="SYH33" s="37"/>
      <c r="SYI33" s="37"/>
      <c r="SYJ33" s="37"/>
      <c r="SYK33" s="37"/>
      <c r="SYL33" s="37"/>
      <c r="SYM33" s="37"/>
      <c r="SYN33" s="37"/>
      <c r="SYO33" s="37"/>
      <c r="SYP33" s="37"/>
      <c r="SYQ33" s="37"/>
      <c r="SYR33" s="37"/>
      <c r="SYS33" s="37"/>
      <c r="SYT33" s="37"/>
      <c r="SYU33" s="37"/>
      <c r="SYV33" s="37"/>
      <c r="SYW33" s="37"/>
      <c r="SYX33" s="37"/>
      <c r="SYY33" s="37"/>
      <c r="SYZ33" s="37"/>
      <c r="SZA33" s="37"/>
      <c r="SZB33" s="37"/>
      <c r="SZC33" s="37"/>
      <c r="SZD33" s="37"/>
      <c r="SZE33" s="37"/>
      <c r="SZF33" s="37"/>
      <c r="SZG33" s="37"/>
      <c r="SZH33" s="37"/>
      <c r="SZI33" s="37"/>
      <c r="SZJ33" s="37"/>
      <c r="SZK33" s="37"/>
      <c r="SZL33" s="37"/>
      <c r="SZM33" s="37"/>
      <c r="SZN33" s="37"/>
      <c r="SZO33" s="37"/>
      <c r="SZP33" s="37"/>
      <c r="SZQ33" s="37"/>
      <c r="SZR33" s="37"/>
      <c r="SZS33" s="37"/>
      <c r="SZT33" s="37"/>
      <c r="SZU33" s="37"/>
      <c r="SZV33" s="37"/>
      <c r="SZW33" s="37"/>
      <c r="SZX33" s="37"/>
      <c r="SZY33" s="37"/>
      <c r="SZZ33" s="37"/>
      <c r="TAA33" s="37"/>
      <c r="TAB33" s="37"/>
      <c r="TAC33" s="37"/>
      <c r="TAD33" s="37"/>
      <c r="TAE33" s="37"/>
      <c r="TAF33" s="37"/>
      <c r="TAG33" s="37"/>
      <c r="TAH33" s="37"/>
      <c r="TAI33" s="37"/>
      <c r="TAJ33" s="37"/>
      <c r="TAK33" s="37"/>
      <c r="TAL33" s="37"/>
      <c r="TAM33" s="37"/>
      <c r="TAN33" s="37"/>
      <c r="TAO33" s="37"/>
      <c r="TAP33" s="37"/>
      <c r="TAQ33" s="37"/>
      <c r="TAR33" s="37"/>
      <c r="TAS33" s="37"/>
      <c r="TAT33" s="37"/>
      <c r="TAU33" s="37"/>
      <c r="TAV33" s="37"/>
      <c r="TAW33" s="37"/>
      <c r="TAX33" s="37"/>
      <c r="TAY33" s="37"/>
      <c r="TAZ33" s="37"/>
      <c r="TBA33" s="37"/>
      <c r="TBB33" s="37"/>
      <c r="TBC33" s="37"/>
      <c r="TBD33" s="37"/>
      <c r="TBE33" s="37"/>
      <c r="TBF33" s="37"/>
      <c r="TBG33" s="37"/>
      <c r="TBH33" s="37"/>
      <c r="TBI33" s="37"/>
      <c r="TBJ33" s="37"/>
      <c r="TBK33" s="37"/>
      <c r="TBL33" s="37"/>
      <c r="TBM33" s="37"/>
      <c r="TBN33" s="37"/>
      <c r="TBO33" s="37"/>
      <c r="TBP33" s="37"/>
      <c r="TBQ33" s="37"/>
      <c r="TBR33" s="37"/>
      <c r="TBS33" s="37"/>
      <c r="TBT33" s="37"/>
      <c r="TBU33" s="37"/>
      <c r="TBV33" s="37"/>
      <c r="TBW33" s="37"/>
      <c r="TBX33" s="37"/>
      <c r="TBY33" s="37"/>
      <c r="TBZ33" s="37"/>
      <c r="TCA33" s="37"/>
      <c r="TCB33" s="37"/>
      <c r="TCC33" s="37"/>
      <c r="TCD33" s="37"/>
      <c r="TCE33" s="37"/>
      <c r="TCF33" s="37"/>
      <c r="TCG33" s="37"/>
      <c r="TCH33" s="37"/>
      <c r="TCI33" s="37"/>
      <c r="TCJ33" s="37"/>
      <c r="TCK33" s="37"/>
      <c r="TCL33" s="37"/>
      <c r="TCM33" s="37"/>
      <c r="TCN33" s="37"/>
      <c r="TCO33" s="37"/>
      <c r="TCP33" s="37"/>
      <c r="TCQ33" s="37"/>
      <c r="TCR33" s="37"/>
      <c r="TCS33" s="37"/>
      <c r="TCT33" s="37"/>
      <c r="TCU33" s="37"/>
      <c r="TCV33" s="37"/>
      <c r="TCW33" s="37"/>
      <c r="TCX33" s="37"/>
      <c r="TCY33" s="37"/>
      <c r="TCZ33" s="37"/>
      <c r="TDA33" s="37"/>
      <c r="TDB33" s="37"/>
      <c r="TDC33" s="37"/>
      <c r="TDD33" s="37"/>
      <c r="TDE33" s="37"/>
      <c r="TDF33" s="37"/>
      <c r="TDG33" s="37"/>
      <c r="TDH33" s="37"/>
      <c r="TDI33" s="37"/>
      <c r="TDJ33" s="37"/>
      <c r="TDK33" s="37"/>
      <c r="TDL33" s="37"/>
      <c r="TDM33" s="37"/>
      <c r="TDN33" s="37"/>
      <c r="TDO33" s="37"/>
      <c r="TDP33" s="37"/>
      <c r="TDQ33" s="37"/>
      <c r="TDR33" s="37"/>
      <c r="TDS33" s="37"/>
      <c r="TDT33" s="37"/>
      <c r="TDU33" s="37"/>
      <c r="TDV33" s="37"/>
      <c r="TDW33" s="37"/>
      <c r="TDX33" s="37"/>
      <c r="TDY33" s="37"/>
      <c r="TDZ33" s="37"/>
      <c r="TEA33" s="37"/>
      <c r="TEB33" s="37"/>
      <c r="TEC33" s="37"/>
      <c r="TED33" s="37"/>
      <c r="TEE33" s="37"/>
      <c r="TEF33" s="37"/>
      <c r="TEG33" s="37"/>
      <c r="TEH33" s="37"/>
      <c r="TEI33" s="37"/>
      <c r="TEJ33" s="37"/>
      <c r="TEK33" s="37"/>
      <c r="TEL33" s="37"/>
      <c r="TEM33" s="37"/>
      <c r="TEN33" s="37"/>
      <c r="TEO33" s="37"/>
      <c r="TEP33" s="37"/>
      <c r="TEQ33" s="37"/>
      <c r="TER33" s="37"/>
      <c r="TES33" s="37"/>
      <c r="TET33" s="37"/>
      <c r="TEU33" s="37"/>
      <c r="TEV33" s="37"/>
      <c r="TEW33" s="37"/>
      <c r="TEX33" s="37"/>
      <c r="TEY33" s="37"/>
      <c r="TEZ33" s="37"/>
      <c r="TFA33" s="37"/>
      <c r="TFB33" s="37"/>
      <c r="TFC33" s="37"/>
      <c r="TFD33" s="37"/>
      <c r="TFE33" s="37"/>
      <c r="TFF33" s="37"/>
      <c r="TFG33" s="37"/>
      <c r="TFH33" s="37"/>
      <c r="TFI33" s="37"/>
      <c r="TFJ33" s="37"/>
      <c r="TFK33" s="37"/>
      <c r="TFL33" s="37"/>
      <c r="TFM33" s="37"/>
      <c r="TFN33" s="37"/>
      <c r="TFO33" s="37"/>
      <c r="TFP33" s="37"/>
      <c r="TFQ33" s="37"/>
      <c r="TFR33" s="37"/>
      <c r="TFS33" s="37"/>
      <c r="TFT33" s="37"/>
      <c r="TFU33" s="37"/>
      <c r="TFV33" s="37"/>
      <c r="TFW33" s="37"/>
      <c r="TFX33" s="37"/>
      <c r="TFY33" s="37"/>
      <c r="TFZ33" s="37"/>
      <c r="TGA33" s="37"/>
      <c r="TGB33" s="37"/>
      <c r="TGC33" s="37"/>
      <c r="TGD33" s="37"/>
      <c r="TGE33" s="37"/>
      <c r="TGF33" s="37"/>
      <c r="TGG33" s="37"/>
      <c r="TGH33" s="37"/>
      <c r="TGI33" s="37"/>
      <c r="TGJ33" s="37"/>
      <c r="TGK33" s="37"/>
      <c r="TGL33" s="37"/>
      <c r="TGM33" s="37"/>
      <c r="TGN33" s="37"/>
      <c r="TGO33" s="37"/>
      <c r="TGP33" s="37"/>
      <c r="TGQ33" s="37"/>
      <c r="TGR33" s="37"/>
      <c r="TGS33" s="37"/>
      <c r="TGT33" s="37"/>
      <c r="TGU33" s="37"/>
      <c r="TGV33" s="37"/>
      <c r="TGW33" s="37"/>
      <c r="TGX33" s="37"/>
      <c r="TGY33" s="37"/>
      <c r="TGZ33" s="37"/>
      <c r="THA33" s="37"/>
      <c r="THB33" s="37"/>
      <c r="THC33" s="37"/>
      <c r="THD33" s="37"/>
      <c r="THE33" s="37"/>
      <c r="THF33" s="37"/>
      <c r="THG33" s="37"/>
      <c r="THH33" s="37"/>
      <c r="THI33" s="37"/>
      <c r="THJ33" s="37"/>
      <c r="THK33" s="37"/>
      <c r="THL33" s="37"/>
      <c r="THM33" s="37"/>
      <c r="THN33" s="37"/>
      <c r="THO33" s="37"/>
      <c r="THP33" s="37"/>
      <c r="THQ33" s="37"/>
      <c r="THR33" s="37"/>
      <c r="THS33" s="37"/>
      <c r="THT33" s="37"/>
      <c r="THU33" s="37"/>
      <c r="THV33" s="37"/>
      <c r="THW33" s="37"/>
      <c r="THX33" s="37"/>
      <c r="THY33" s="37"/>
      <c r="THZ33" s="37"/>
      <c r="TIA33" s="37"/>
      <c r="TIB33" s="37"/>
      <c r="TIC33" s="37"/>
      <c r="TID33" s="37"/>
      <c r="TIE33" s="37"/>
      <c r="TIF33" s="37"/>
      <c r="TIG33" s="37"/>
      <c r="TIH33" s="37"/>
      <c r="TII33" s="37"/>
      <c r="TIJ33" s="37"/>
      <c r="TIK33" s="37"/>
      <c r="TIL33" s="37"/>
      <c r="TIM33" s="37"/>
      <c r="TIN33" s="37"/>
      <c r="TIO33" s="37"/>
      <c r="TIP33" s="37"/>
      <c r="TIQ33" s="37"/>
      <c r="TIR33" s="37"/>
      <c r="TIS33" s="37"/>
      <c r="TIT33" s="37"/>
      <c r="TIU33" s="37"/>
      <c r="TIV33" s="37"/>
      <c r="TIW33" s="37"/>
      <c r="TIX33" s="37"/>
      <c r="TIY33" s="37"/>
      <c r="TIZ33" s="37"/>
      <c r="TJA33" s="37"/>
      <c r="TJB33" s="37"/>
      <c r="TJC33" s="37"/>
      <c r="TJD33" s="37"/>
      <c r="TJE33" s="37"/>
      <c r="TJF33" s="37"/>
      <c r="TJG33" s="37"/>
      <c r="TJH33" s="37"/>
      <c r="TJI33" s="37"/>
      <c r="TJJ33" s="37"/>
      <c r="TJK33" s="37"/>
      <c r="TJL33" s="37"/>
      <c r="TJM33" s="37"/>
      <c r="TJN33" s="37"/>
      <c r="TJO33" s="37"/>
      <c r="TJP33" s="37"/>
      <c r="TJQ33" s="37"/>
      <c r="TJR33" s="37"/>
      <c r="TJS33" s="37"/>
      <c r="TJT33" s="37"/>
      <c r="TJU33" s="37"/>
      <c r="TJV33" s="37"/>
      <c r="TJW33" s="37"/>
      <c r="TJX33" s="37"/>
      <c r="TJY33" s="37"/>
      <c r="TJZ33" s="37"/>
      <c r="TKA33" s="37"/>
      <c r="TKB33" s="37"/>
      <c r="TKC33" s="37"/>
      <c r="TKD33" s="37"/>
      <c r="TKE33" s="37"/>
      <c r="TKF33" s="37"/>
      <c r="TKG33" s="37"/>
      <c r="TKH33" s="37"/>
      <c r="TKI33" s="37"/>
      <c r="TKJ33" s="37"/>
      <c r="TKK33" s="37"/>
      <c r="TKL33" s="37"/>
      <c r="TKM33" s="37"/>
      <c r="TKN33" s="37"/>
      <c r="TKO33" s="37"/>
      <c r="TKP33" s="37"/>
      <c r="TKQ33" s="37"/>
      <c r="TKR33" s="37"/>
      <c r="TKS33" s="37"/>
      <c r="TKT33" s="37"/>
      <c r="TKU33" s="37"/>
      <c r="TKV33" s="37"/>
      <c r="TKW33" s="37"/>
      <c r="TKX33" s="37"/>
      <c r="TKY33" s="37"/>
      <c r="TKZ33" s="37"/>
      <c r="TLA33" s="37"/>
      <c r="TLB33" s="37"/>
      <c r="TLC33" s="37"/>
      <c r="TLD33" s="37"/>
      <c r="TLE33" s="37"/>
      <c r="TLF33" s="37"/>
      <c r="TLG33" s="37"/>
      <c r="TLH33" s="37"/>
      <c r="TLI33" s="37"/>
      <c r="TLJ33" s="37"/>
      <c r="TLK33" s="37"/>
      <c r="TLL33" s="37"/>
      <c r="TLM33" s="37"/>
      <c r="TLN33" s="37"/>
      <c r="TLO33" s="37"/>
      <c r="TLP33" s="37"/>
      <c r="TLQ33" s="37"/>
      <c r="TLR33" s="37"/>
      <c r="TLS33" s="37"/>
      <c r="TLT33" s="37"/>
      <c r="TLU33" s="37"/>
      <c r="TLV33" s="37"/>
      <c r="TLW33" s="37"/>
      <c r="TLX33" s="37"/>
      <c r="TLY33" s="37"/>
      <c r="TLZ33" s="37"/>
      <c r="TMA33" s="37"/>
      <c r="TMB33" s="37"/>
      <c r="TMC33" s="37"/>
      <c r="TMD33" s="37"/>
      <c r="TME33" s="37"/>
      <c r="TMF33" s="37"/>
      <c r="TMG33" s="37"/>
      <c r="TMH33" s="37"/>
      <c r="TMI33" s="37"/>
      <c r="TMJ33" s="37"/>
      <c r="TMK33" s="37"/>
      <c r="TML33" s="37"/>
      <c r="TMM33" s="37"/>
      <c r="TMN33" s="37"/>
      <c r="TMO33" s="37"/>
      <c r="TMP33" s="37"/>
      <c r="TMQ33" s="37"/>
      <c r="TMR33" s="37"/>
      <c r="TMS33" s="37"/>
      <c r="TMT33" s="37"/>
      <c r="TMU33" s="37"/>
      <c r="TMV33" s="37"/>
      <c r="TMW33" s="37"/>
      <c r="TMX33" s="37"/>
      <c r="TMY33" s="37"/>
      <c r="TMZ33" s="37"/>
      <c r="TNA33" s="37"/>
      <c r="TNB33" s="37"/>
      <c r="TNC33" s="37"/>
      <c r="TND33" s="37"/>
      <c r="TNE33" s="37"/>
      <c r="TNF33" s="37"/>
      <c r="TNG33" s="37"/>
      <c r="TNH33" s="37"/>
      <c r="TNI33" s="37"/>
      <c r="TNJ33" s="37"/>
      <c r="TNK33" s="37"/>
      <c r="TNL33" s="37"/>
      <c r="TNM33" s="37"/>
      <c r="TNN33" s="37"/>
      <c r="TNO33" s="37"/>
      <c r="TNP33" s="37"/>
      <c r="TNQ33" s="37"/>
      <c r="TNR33" s="37"/>
      <c r="TNS33" s="37"/>
      <c r="TNT33" s="37"/>
      <c r="TNU33" s="37"/>
      <c r="TNV33" s="37"/>
      <c r="TNW33" s="37"/>
      <c r="TNX33" s="37"/>
      <c r="TNY33" s="37"/>
      <c r="TNZ33" s="37"/>
      <c r="TOA33" s="37"/>
      <c r="TOB33" s="37"/>
      <c r="TOC33" s="37"/>
      <c r="TOD33" s="37"/>
      <c r="TOE33" s="37"/>
      <c r="TOF33" s="37"/>
      <c r="TOG33" s="37"/>
      <c r="TOH33" s="37"/>
      <c r="TOI33" s="37"/>
      <c r="TOJ33" s="37"/>
      <c r="TOK33" s="37"/>
      <c r="TOL33" s="37"/>
      <c r="TOM33" s="37"/>
      <c r="TON33" s="37"/>
      <c r="TOO33" s="37"/>
      <c r="TOP33" s="37"/>
      <c r="TOQ33" s="37"/>
      <c r="TOR33" s="37"/>
      <c r="TOS33" s="37"/>
      <c r="TOT33" s="37"/>
      <c r="TOU33" s="37"/>
      <c r="TOV33" s="37"/>
      <c r="TOW33" s="37"/>
      <c r="TOX33" s="37"/>
      <c r="TOY33" s="37"/>
      <c r="TOZ33" s="37"/>
      <c r="TPA33" s="37"/>
      <c r="TPB33" s="37"/>
      <c r="TPC33" s="37"/>
      <c r="TPD33" s="37"/>
      <c r="TPE33" s="37"/>
      <c r="TPF33" s="37"/>
      <c r="TPG33" s="37"/>
      <c r="TPH33" s="37"/>
      <c r="TPI33" s="37"/>
      <c r="TPJ33" s="37"/>
      <c r="TPK33" s="37"/>
      <c r="TPL33" s="37"/>
      <c r="TPM33" s="37"/>
      <c r="TPN33" s="37"/>
      <c r="TPO33" s="37"/>
      <c r="TPP33" s="37"/>
      <c r="TPQ33" s="37"/>
      <c r="TPR33" s="37"/>
      <c r="TPS33" s="37"/>
      <c r="TPT33" s="37"/>
      <c r="TPU33" s="37"/>
      <c r="TPV33" s="37"/>
      <c r="TPW33" s="37"/>
      <c r="TPX33" s="37"/>
      <c r="TPY33" s="37"/>
      <c r="TPZ33" s="37"/>
      <c r="TQA33" s="37"/>
      <c r="TQB33" s="37"/>
      <c r="TQC33" s="37"/>
      <c r="TQD33" s="37"/>
      <c r="TQE33" s="37"/>
      <c r="TQF33" s="37"/>
      <c r="TQG33" s="37"/>
      <c r="TQH33" s="37"/>
      <c r="TQI33" s="37"/>
      <c r="TQJ33" s="37"/>
      <c r="TQK33" s="37"/>
      <c r="TQL33" s="37"/>
      <c r="TQM33" s="37"/>
      <c r="TQN33" s="37"/>
      <c r="TQO33" s="37"/>
      <c r="TQP33" s="37"/>
      <c r="TQQ33" s="37"/>
      <c r="TQR33" s="37"/>
      <c r="TQS33" s="37"/>
      <c r="TQT33" s="37"/>
      <c r="TQU33" s="37"/>
      <c r="TQV33" s="37"/>
      <c r="TQW33" s="37"/>
      <c r="TQX33" s="37"/>
      <c r="TQY33" s="37"/>
      <c r="TQZ33" s="37"/>
      <c r="TRA33" s="37"/>
      <c r="TRB33" s="37"/>
      <c r="TRC33" s="37"/>
      <c r="TRD33" s="37"/>
      <c r="TRE33" s="37"/>
      <c r="TRF33" s="37"/>
      <c r="TRG33" s="37"/>
      <c r="TRH33" s="37"/>
      <c r="TRI33" s="37"/>
      <c r="TRJ33" s="37"/>
      <c r="TRK33" s="37"/>
      <c r="TRL33" s="37"/>
      <c r="TRM33" s="37"/>
      <c r="TRN33" s="37"/>
      <c r="TRO33" s="37"/>
      <c r="TRP33" s="37"/>
      <c r="TRQ33" s="37"/>
      <c r="TRR33" s="37"/>
      <c r="TRS33" s="37"/>
      <c r="TRT33" s="37"/>
      <c r="TRU33" s="37"/>
      <c r="TRV33" s="37"/>
      <c r="TRW33" s="37"/>
      <c r="TRX33" s="37"/>
      <c r="TRY33" s="37"/>
      <c r="TRZ33" s="37"/>
      <c r="TSA33" s="37"/>
      <c r="TSB33" s="37"/>
      <c r="TSC33" s="37"/>
      <c r="TSD33" s="37"/>
      <c r="TSE33" s="37"/>
      <c r="TSF33" s="37"/>
      <c r="TSG33" s="37"/>
      <c r="TSH33" s="37"/>
      <c r="TSI33" s="37"/>
      <c r="TSJ33" s="37"/>
      <c r="TSK33" s="37"/>
      <c r="TSL33" s="37"/>
      <c r="TSM33" s="37"/>
      <c r="TSN33" s="37"/>
      <c r="TSO33" s="37"/>
      <c r="TSP33" s="37"/>
      <c r="TSQ33" s="37"/>
      <c r="TSR33" s="37"/>
      <c r="TSS33" s="37"/>
      <c r="TST33" s="37"/>
      <c r="TSU33" s="37"/>
      <c r="TSV33" s="37"/>
      <c r="TSW33" s="37"/>
      <c r="TSX33" s="37"/>
      <c r="TSY33" s="37"/>
      <c r="TSZ33" s="37"/>
      <c r="TTA33" s="37"/>
      <c r="TTB33" s="37"/>
      <c r="TTC33" s="37"/>
      <c r="TTD33" s="37"/>
      <c r="TTE33" s="37"/>
      <c r="TTF33" s="37"/>
      <c r="TTG33" s="37"/>
      <c r="TTH33" s="37"/>
      <c r="TTI33" s="37"/>
      <c r="TTJ33" s="37"/>
      <c r="TTK33" s="37"/>
      <c r="TTL33" s="37"/>
      <c r="TTM33" s="37"/>
      <c r="TTN33" s="37"/>
      <c r="TTO33" s="37"/>
      <c r="TTP33" s="37"/>
      <c r="TTQ33" s="37"/>
      <c r="TTR33" s="37"/>
      <c r="TTS33" s="37"/>
      <c r="TTT33" s="37"/>
      <c r="TTU33" s="37"/>
      <c r="TTV33" s="37"/>
      <c r="TTW33" s="37"/>
      <c r="TTX33" s="37"/>
      <c r="TTY33" s="37"/>
      <c r="TTZ33" s="37"/>
      <c r="TUA33" s="37"/>
      <c r="TUB33" s="37"/>
      <c r="TUC33" s="37"/>
      <c r="TUD33" s="37"/>
      <c r="TUE33" s="37"/>
      <c r="TUF33" s="37"/>
      <c r="TUG33" s="37"/>
      <c r="TUH33" s="37"/>
      <c r="TUI33" s="37"/>
      <c r="TUJ33" s="37"/>
      <c r="TUK33" s="37"/>
      <c r="TUL33" s="37"/>
      <c r="TUM33" s="37"/>
      <c r="TUN33" s="37"/>
      <c r="TUO33" s="37"/>
      <c r="TUP33" s="37"/>
      <c r="TUQ33" s="37"/>
      <c r="TUR33" s="37"/>
      <c r="TUS33" s="37"/>
      <c r="TUT33" s="37"/>
      <c r="TUU33" s="37"/>
      <c r="TUV33" s="37"/>
      <c r="TUW33" s="37"/>
      <c r="TUX33" s="37"/>
      <c r="TUY33" s="37"/>
      <c r="TUZ33" s="37"/>
      <c r="TVA33" s="37"/>
      <c r="TVB33" s="37"/>
      <c r="TVC33" s="37"/>
      <c r="TVD33" s="37"/>
      <c r="TVE33" s="37"/>
      <c r="TVF33" s="37"/>
      <c r="TVG33" s="37"/>
      <c r="TVH33" s="37"/>
      <c r="TVI33" s="37"/>
      <c r="TVJ33" s="37"/>
      <c r="TVK33" s="37"/>
      <c r="TVL33" s="37"/>
      <c r="TVM33" s="37"/>
      <c r="TVN33" s="37"/>
      <c r="TVO33" s="37"/>
      <c r="TVP33" s="37"/>
      <c r="TVQ33" s="37"/>
      <c r="TVR33" s="37"/>
      <c r="TVS33" s="37"/>
      <c r="TVT33" s="37"/>
      <c r="TVU33" s="37"/>
      <c r="TVV33" s="37"/>
      <c r="TVW33" s="37"/>
      <c r="TVX33" s="37"/>
      <c r="TVY33" s="37"/>
      <c r="TVZ33" s="37"/>
      <c r="TWA33" s="37"/>
      <c r="TWB33" s="37"/>
      <c r="TWC33" s="37"/>
      <c r="TWD33" s="37"/>
      <c r="TWE33" s="37"/>
      <c r="TWF33" s="37"/>
      <c r="TWG33" s="37"/>
      <c r="TWH33" s="37"/>
      <c r="TWI33" s="37"/>
      <c r="TWJ33" s="37"/>
      <c r="TWK33" s="37"/>
      <c r="TWL33" s="37"/>
      <c r="TWM33" s="37"/>
      <c r="TWN33" s="37"/>
      <c r="TWO33" s="37"/>
      <c r="TWP33" s="37"/>
      <c r="TWQ33" s="37"/>
      <c r="TWR33" s="37"/>
      <c r="TWS33" s="37"/>
      <c r="TWT33" s="37"/>
      <c r="TWU33" s="37"/>
      <c r="TWV33" s="37"/>
      <c r="TWW33" s="37"/>
      <c r="TWX33" s="37"/>
      <c r="TWY33" s="37"/>
      <c r="TWZ33" s="37"/>
      <c r="TXA33" s="37"/>
      <c r="TXB33" s="37"/>
      <c r="TXC33" s="37"/>
      <c r="TXD33" s="37"/>
      <c r="TXE33" s="37"/>
      <c r="TXF33" s="37"/>
      <c r="TXG33" s="37"/>
      <c r="TXH33" s="37"/>
      <c r="TXI33" s="37"/>
      <c r="TXJ33" s="37"/>
      <c r="TXK33" s="37"/>
      <c r="TXL33" s="37"/>
      <c r="TXM33" s="37"/>
      <c r="TXN33" s="37"/>
      <c r="TXO33" s="37"/>
      <c r="TXP33" s="37"/>
      <c r="TXQ33" s="37"/>
      <c r="TXR33" s="37"/>
      <c r="TXS33" s="37"/>
      <c r="TXT33" s="37"/>
      <c r="TXU33" s="37"/>
      <c r="TXV33" s="37"/>
      <c r="TXW33" s="37"/>
      <c r="TXX33" s="37"/>
      <c r="TXY33" s="37"/>
      <c r="TXZ33" s="37"/>
      <c r="TYA33" s="37"/>
      <c r="TYB33" s="37"/>
      <c r="TYC33" s="37"/>
      <c r="TYD33" s="37"/>
      <c r="TYE33" s="37"/>
      <c r="TYF33" s="37"/>
      <c r="TYG33" s="37"/>
      <c r="TYH33" s="37"/>
      <c r="TYI33" s="37"/>
      <c r="TYJ33" s="37"/>
      <c r="TYK33" s="37"/>
      <c r="TYL33" s="37"/>
      <c r="TYM33" s="37"/>
      <c r="TYN33" s="37"/>
      <c r="TYO33" s="37"/>
      <c r="TYP33" s="37"/>
      <c r="TYQ33" s="37"/>
      <c r="TYR33" s="37"/>
      <c r="TYS33" s="37"/>
      <c r="TYT33" s="37"/>
      <c r="TYU33" s="37"/>
      <c r="TYV33" s="37"/>
      <c r="TYW33" s="37"/>
      <c r="TYX33" s="37"/>
      <c r="TYY33" s="37"/>
      <c r="TYZ33" s="37"/>
      <c r="TZA33" s="37"/>
      <c r="TZB33" s="37"/>
      <c r="TZC33" s="37"/>
      <c r="TZD33" s="37"/>
      <c r="TZE33" s="37"/>
      <c r="TZF33" s="37"/>
      <c r="TZG33" s="37"/>
      <c r="TZH33" s="37"/>
      <c r="TZI33" s="37"/>
      <c r="TZJ33" s="37"/>
      <c r="TZK33" s="37"/>
      <c r="TZL33" s="37"/>
      <c r="TZM33" s="37"/>
      <c r="TZN33" s="37"/>
      <c r="TZO33" s="37"/>
      <c r="TZP33" s="37"/>
      <c r="TZQ33" s="37"/>
      <c r="TZR33" s="37"/>
      <c r="TZS33" s="37"/>
      <c r="TZT33" s="37"/>
      <c r="TZU33" s="37"/>
      <c r="TZV33" s="37"/>
      <c r="TZW33" s="37"/>
      <c r="TZX33" s="37"/>
      <c r="TZY33" s="37"/>
      <c r="TZZ33" s="37"/>
      <c r="UAA33" s="37"/>
      <c r="UAB33" s="37"/>
      <c r="UAC33" s="37"/>
      <c r="UAD33" s="37"/>
      <c r="UAE33" s="37"/>
      <c r="UAF33" s="37"/>
      <c r="UAG33" s="37"/>
      <c r="UAH33" s="37"/>
      <c r="UAI33" s="37"/>
      <c r="UAJ33" s="37"/>
      <c r="UAK33" s="37"/>
      <c r="UAL33" s="37"/>
      <c r="UAM33" s="37"/>
      <c r="UAN33" s="37"/>
      <c r="UAO33" s="37"/>
      <c r="UAP33" s="37"/>
      <c r="UAQ33" s="37"/>
      <c r="UAR33" s="37"/>
      <c r="UAS33" s="37"/>
      <c r="UAT33" s="37"/>
      <c r="UAU33" s="37"/>
      <c r="UAV33" s="37"/>
      <c r="UAW33" s="37"/>
      <c r="UAX33" s="37"/>
      <c r="UAY33" s="37"/>
      <c r="UAZ33" s="37"/>
      <c r="UBA33" s="37"/>
      <c r="UBB33" s="37"/>
      <c r="UBC33" s="37"/>
      <c r="UBD33" s="37"/>
      <c r="UBE33" s="37"/>
      <c r="UBF33" s="37"/>
      <c r="UBG33" s="37"/>
      <c r="UBH33" s="37"/>
      <c r="UBI33" s="37"/>
      <c r="UBJ33" s="37"/>
      <c r="UBK33" s="37"/>
      <c r="UBL33" s="37"/>
      <c r="UBM33" s="37"/>
      <c r="UBN33" s="37"/>
      <c r="UBO33" s="37"/>
      <c r="UBP33" s="37"/>
      <c r="UBQ33" s="37"/>
      <c r="UBR33" s="37"/>
      <c r="UBS33" s="37"/>
      <c r="UBT33" s="37"/>
      <c r="UBU33" s="37"/>
      <c r="UBV33" s="37"/>
      <c r="UBW33" s="37"/>
      <c r="UBX33" s="37"/>
      <c r="UBY33" s="37"/>
      <c r="UBZ33" s="37"/>
      <c r="UCA33" s="37"/>
      <c r="UCB33" s="37"/>
      <c r="UCC33" s="37"/>
      <c r="UCD33" s="37"/>
      <c r="UCE33" s="37"/>
      <c r="UCF33" s="37"/>
      <c r="UCG33" s="37"/>
      <c r="UCH33" s="37"/>
      <c r="UCI33" s="37"/>
      <c r="UCJ33" s="37"/>
      <c r="UCK33" s="37"/>
      <c r="UCL33" s="37"/>
      <c r="UCM33" s="37"/>
      <c r="UCN33" s="37"/>
      <c r="UCO33" s="37"/>
      <c r="UCP33" s="37"/>
      <c r="UCQ33" s="37"/>
      <c r="UCR33" s="37"/>
      <c r="UCS33" s="37"/>
      <c r="UCT33" s="37"/>
      <c r="UCU33" s="37"/>
      <c r="UCV33" s="37"/>
      <c r="UCW33" s="37"/>
      <c r="UCX33" s="37"/>
      <c r="UCY33" s="37"/>
      <c r="UCZ33" s="37"/>
      <c r="UDA33" s="37"/>
      <c r="UDB33" s="37"/>
      <c r="UDC33" s="37"/>
      <c r="UDD33" s="37"/>
      <c r="UDE33" s="37"/>
      <c r="UDF33" s="37"/>
      <c r="UDG33" s="37"/>
      <c r="UDH33" s="37"/>
      <c r="UDI33" s="37"/>
      <c r="UDJ33" s="37"/>
      <c r="UDK33" s="37"/>
      <c r="UDL33" s="37"/>
      <c r="UDM33" s="37"/>
      <c r="UDN33" s="37"/>
      <c r="UDO33" s="37"/>
      <c r="UDP33" s="37"/>
      <c r="UDQ33" s="37"/>
      <c r="UDR33" s="37"/>
      <c r="UDS33" s="37"/>
      <c r="UDT33" s="37"/>
      <c r="UDU33" s="37"/>
      <c r="UDV33" s="37"/>
      <c r="UDW33" s="37"/>
      <c r="UDX33" s="37"/>
      <c r="UDY33" s="37"/>
      <c r="UDZ33" s="37"/>
      <c r="UEA33" s="37"/>
      <c r="UEB33" s="37"/>
      <c r="UEC33" s="37"/>
      <c r="UED33" s="37"/>
      <c r="UEE33" s="37"/>
      <c r="UEF33" s="37"/>
      <c r="UEG33" s="37"/>
      <c r="UEH33" s="37"/>
      <c r="UEI33" s="37"/>
      <c r="UEJ33" s="37"/>
      <c r="UEK33" s="37"/>
      <c r="UEL33" s="37"/>
      <c r="UEM33" s="37"/>
      <c r="UEN33" s="37"/>
      <c r="UEO33" s="37"/>
      <c r="UEP33" s="37"/>
      <c r="UEQ33" s="37"/>
      <c r="UER33" s="37"/>
      <c r="UES33" s="37"/>
      <c r="UET33" s="37"/>
      <c r="UEU33" s="37"/>
      <c r="UEV33" s="37"/>
      <c r="UEW33" s="37"/>
      <c r="UEX33" s="37"/>
      <c r="UEY33" s="37"/>
      <c r="UEZ33" s="37"/>
      <c r="UFA33" s="37"/>
      <c r="UFB33" s="37"/>
      <c r="UFC33" s="37"/>
      <c r="UFD33" s="37"/>
      <c r="UFE33" s="37"/>
      <c r="UFF33" s="37"/>
      <c r="UFG33" s="37"/>
      <c r="UFH33" s="37"/>
      <c r="UFI33" s="37"/>
      <c r="UFJ33" s="37"/>
      <c r="UFK33" s="37"/>
      <c r="UFL33" s="37"/>
      <c r="UFM33" s="37"/>
      <c r="UFN33" s="37"/>
      <c r="UFO33" s="37"/>
      <c r="UFP33" s="37"/>
      <c r="UFQ33" s="37"/>
      <c r="UFR33" s="37"/>
      <c r="UFS33" s="37"/>
      <c r="UFT33" s="37"/>
      <c r="UFU33" s="37"/>
      <c r="UFV33" s="37"/>
      <c r="UFW33" s="37"/>
      <c r="UFX33" s="37"/>
      <c r="UFY33" s="37"/>
      <c r="UFZ33" s="37"/>
      <c r="UGA33" s="37"/>
      <c r="UGB33" s="37"/>
      <c r="UGC33" s="37"/>
      <c r="UGD33" s="37"/>
      <c r="UGE33" s="37"/>
      <c r="UGF33" s="37"/>
      <c r="UGG33" s="37"/>
      <c r="UGH33" s="37"/>
      <c r="UGI33" s="37"/>
      <c r="UGJ33" s="37"/>
      <c r="UGK33" s="37"/>
      <c r="UGL33" s="37"/>
      <c r="UGM33" s="37"/>
      <c r="UGN33" s="37"/>
      <c r="UGO33" s="37"/>
      <c r="UGP33" s="37"/>
      <c r="UGQ33" s="37"/>
      <c r="UGR33" s="37"/>
      <c r="UGS33" s="37"/>
      <c r="UGT33" s="37"/>
      <c r="UGU33" s="37"/>
      <c r="UGV33" s="37"/>
      <c r="UGW33" s="37"/>
      <c r="UGX33" s="37"/>
      <c r="UGY33" s="37"/>
      <c r="UGZ33" s="37"/>
      <c r="UHA33" s="37"/>
      <c r="UHB33" s="37"/>
      <c r="UHC33" s="37"/>
      <c r="UHD33" s="37"/>
      <c r="UHE33" s="37"/>
      <c r="UHF33" s="37"/>
      <c r="UHG33" s="37"/>
      <c r="UHH33" s="37"/>
      <c r="UHI33" s="37"/>
      <c r="UHJ33" s="37"/>
      <c r="UHK33" s="37"/>
      <c r="UHL33" s="37"/>
      <c r="UHM33" s="37"/>
      <c r="UHN33" s="37"/>
      <c r="UHO33" s="37"/>
      <c r="UHP33" s="37"/>
      <c r="UHQ33" s="37"/>
      <c r="UHR33" s="37"/>
      <c r="UHS33" s="37"/>
      <c r="UHT33" s="37"/>
      <c r="UHU33" s="37"/>
      <c r="UHV33" s="37"/>
      <c r="UHW33" s="37"/>
      <c r="UHX33" s="37"/>
      <c r="UHY33" s="37"/>
      <c r="UHZ33" s="37"/>
      <c r="UIA33" s="37"/>
      <c r="UIB33" s="37"/>
      <c r="UIC33" s="37"/>
      <c r="UID33" s="37"/>
      <c r="UIE33" s="37"/>
      <c r="UIF33" s="37"/>
      <c r="UIG33" s="37"/>
      <c r="UIH33" s="37"/>
      <c r="UII33" s="37"/>
      <c r="UIJ33" s="37"/>
      <c r="UIK33" s="37"/>
      <c r="UIL33" s="37"/>
      <c r="UIM33" s="37"/>
      <c r="UIN33" s="37"/>
      <c r="UIO33" s="37"/>
      <c r="UIP33" s="37"/>
      <c r="UIQ33" s="37"/>
      <c r="UIR33" s="37"/>
      <c r="UIS33" s="37"/>
      <c r="UIT33" s="37"/>
      <c r="UIU33" s="37"/>
      <c r="UIV33" s="37"/>
      <c r="UIW33" s="37"/>
      <c r="UIX33" s="37"/>
      <c r="UIY33" s="37"/>
      <c r="UIZ33" s="37"/>
      <c r="UJA33" s="37"/>
      <c r="UJB33" s="37"/>
      <c r="UJC33" s="37"/>
      <c r="UJD33" s="37"/>
      <c r="UJE33" s="37"/>
      <c r="UJF33" s="37"/>
      <c r="UJG33" s="37"/>
      <c r="UJH33" s="37"/>
      <c r="UJI33" s="37"/>
      <c r="UJJ33" s="37"/>
      <c r="UJK33" s="37"/>
      <c r="UJL33" s="37"/>
      <c r="UJM33" s="37"/>
      <c r="UJN33" s="37"/>
      <c r="UJO33" s="37"/>
      <c r="UJP33" s="37"/>
      <c r="UJQ33" s="37"/>
      <c r="UJR33" s="37"/>
      <c r="UJS33" s="37"/>
      <c r="UJT33" s="37"/>
      <c r="UJU33" s="37"/>
      <c r="UJV33" s="37"/>
      <c r="UJW33" s="37"/>
      <c r="UJX33" s="37"/>
      <c r="UJY33" s="37"/>
      <c r="UJZ33" s="37"/>
      <c r="UKA33" s="37"/>
      <c r="UKB33" s="37"/>
      <c r="UKC33" s="37"/>
      <c r="UKD33" s="37"/>
      <c r="UKE33" s="37"/>
      <c r="UKF33" s="37"/>
      <c r="UKG33" s="37"/>
      <c r="UKH33" s="37"/>
      <c r="UKI33" s="37"/>
      <c r="UKJ33" s="37"/>
      <c r="UKK33" s="37"/>
      <c r="UKL33" s="37"/>
      <c r="UKM33" s="37"/>
      <c r="UKN33" s="37"/>
      <c r="UKO33" s="37"/>
      <c r="UKP33" s="37"/>
      <c r="UKQ33" s="37"/>
      <c r="UKR33" s="37"/>
      <c r="UKS33" s="37"/>
      <c r="UKT33" s="37"/>
      <c r="UKU33" s="37"/>
      <c r="UKV33" s="37"/>
      <c r="UKW33" s="37"/>
      <c r="UKX33" s="37"/>
      <c r="UKY33" s="37"/>
      <c r="UKZ33" s="37"/>
      <c r="ULA33" s="37"/>
      <c r="ULB33" s="37"/>
      <c r="ULC33" s="37"/>
      <c r="ULD33" s="37"/>
      <c r="ULE33" s="37"/>
      <c r="ULF33" s="37"/>
      <c r="ULG33" s="37"/>
      <c r="ULH33" s="37"/>
      <c r="ULI33" s="37"/>
      <c r="ULJ33" s="37"/>
      <c r="ULK33" s="37"/>
      <c r="ULL33" s="37"/>
      <c r="ULM33" s="37"/>
      <c r="ULN33" s="37"/>
      <c r="ULO33" s="37"/>
      <c r="ULP33" s="37"/>
      <c r="ULQ33" s="37"/>
      <c r="ULR33" s="37"/>
      <c r="ULS33" s="37"/>
      <c r="ULT33" s="37"/>
      <c r="ULU33" s="37"/>
      <c r="ULV33" s="37"/>
      <c r="ULW33" s="37"/>
      <c r="ULX33" s="37"/>
      <c r="ULY33" s="37"/>
      <c r="ULZ33" s="37"/>
      <c r="UMA33" s="37"/>
      <c r="UMB33" s="37"/>
      <c r="UMC33" s="37"/>
      <c r="UMD33" s="37"/>
      <c r="UME33" s="37"/>
      <c r="UMF33" s="37"/>
      <c r="UMG33" s="37"/>
      <c r="UMH33" s="37"/>
      <c r="UMI33" s="37"/>
      <c r="UMJ33" s="37"/>
      <c r="UMK33" s="37"/>
      <c r="UML33" s="37"/>
      <c r="UMM33" s="37"/>
      <c r="UMN33" s="37"/>
      <c r="UMO33" s="37"/>
      <c r="UMP33" s="37"/>
      <c r="UMQ33" s="37"/>
      <c r="UMR33" s="37"/>
      <c r="UMS33" s="37"/>
      <c r="UMT33" s="37"/>
      <c r="UMU33" s="37"/>
      <c r="UMV33" s="37"/>
      <c r="UMW33" s="37"/>
      <c r="UMX33" s="37"/>
      <c r="UMY33" s="37"/>
      <c r="UMZ33" s="37"/>
      <c r="UNA33" s="37"/>
      <c r="UNB33" s="37"/>
      <c r="UNC33" s="37"/>
      <c r="UND33" s="37"/>
      <c r="UNE33" s="37"/>
      <c r="UNF33" s="37"/>
      <c r="UNG33" s="37"/>
      <c r="UNH33" s="37"/>
      <c r="UNI33" s="37"/>
      <c r="UNJ33" s="37"/>
      <c r="UNK33" s="37"/>
      <c r="UNL33" s="37"/>
      <c r="UNM33" s="37"/>
      <c r="UNN33" s="37"/>
      <c r="UNO33" s="37"/>
      <c r="UNP33" s="37"/>
      <c r="UNQ33" s="37"/>
      <c r="UNR33" s="37"/>
      <c r="UNS33" s="37"/>
      <c r="UNT33" s="37"/>
      <c r="UNU33" s="37"/>
      <c r="UNV33" s="37"/>
      <c r="UNW33" s="37"/>
      <c r="UNX33" s="37"/>
      <c r="UNY33" s="37"/>
      <c r="UNZ33" s="37"/>
      <c r="UOA33" s="37"/>
      <c r="UOB33" s="37"/>
      <c r="UOC33" s="37"/>
      <c r="UOD33" s="37"/>
      <c r="UOE33" s="37"/>
      <c r="UOF33" s="37"/>
      <c r="UOG33" s="37"/>
      <c r="UOH33" s="37"/>
      <c r="UOI33" s="37"/>
      <c r="UOJ33" s="37"/>
      <c r="UOK33" s="37"/>
      <c r="UOL33" s="37"/>
      <c r="UOM33" s="37"/>
      <c r="UON33" s="37"/>
      <c r="UOO33" s="37"/>
      <c r="UOP33" s="37"/>
      <c r="UOQ33" s="37"/>
      <c r="UOR33" s="37"/>
      <c r="UOS33" s="37"/>
      <c r="UOT33" s="37"/>
      <c r="UOU33" s="37"/>
      <c r="UOV33" s="37"/>
      <c r="UOW33" s="37"/>
      <c r="UOX33" s="37"/>
      <c r="UOY33" s="37"/>
      <c r="UOZ33" s="37"/>
      <c r="UPA33" s="37"/>
      <c r="UPB33" s="37"/>
      <c r="UPC33" s="37"/>
      <c r="UPD33" s="37"/>
      <c r="UPE33" s="37"/>
      <c r="UPF33" s="37"/>
      <c r="UPG33" s="37"/>
      <c r="UPH33" s="37"/>
      <c r="UPI33" s="37"/>
      <c r="UPJ33" s="37"/>
      <c r="UPK33" s="37"/>
      <c r="UPL33" s="37"/>
      <c r="UPM33" s="37"/>
      <c r="UPN33" s="37"/>
      <c r="UPO33" s="37"/>
      <c r="UPP33" s="37"/>
      <c r="UPQ33" s="37"/>
      <c r="UPR33" s="37"/>
      <c r="UPS33" s="37"/>
      <c r="UPT33" s="37"/>
      <c r="UPU33" s="37"/>
      <c r="UPV33" s="37"/>
      <c r="UPW33" s="37"/>
      <c r="UPX33" s="37"/>
      <c r="UPY33" s="37"/>
      <c r="UPZ33" s="37"/>
      <c r="UQA33" s="37"/>
      <c r="UQB33" s="37"/>
      <c r="UQC33" s="37"/>
      <c r="UQD33" s="37"/>
      <c r="UQE33" s="37"/>
      <c r="UQF33" s="37"/>
      <c r="UQG33" s="37"/>
      <c r="UQH33" s="37"/>
      <c r="UQI33" s="37"/>
      <c r="UQJ33" s="37"/>
      <c r="UQK33" s="37"/>
      <c r="UQL33" s="37"/>
      <c r="UQM33" s="37"/>
      <c r="UQN33" s="37"/>
      <c r="UQO33" s="37"/>
      <c r="UQP33" s="37"/>
      <c r="UQQ33" s="37"/>
      <c r="UQR33" s="37"/>
      <c r="UQS33" s="37"/>
      <c r="UQT33" s="37"/>
      <c r="UQU33" s="37"/>
      <c r="UQV33" s="37"/>
      <c r="UQW33" s="37"/>
      <c r="UQX33" s="37"/>
      <c r="UQY33" s="37"/>
      <c r="UQZ33" s="37"/>
      <c r="URA33" s="37"/>
      <c r="URB33" s="37"/>
      <c r="URC33" s="37"/>
      <c r="URD33" s="37"/>
      <c r="URE33" s="37"/>
      <c r="URF33" s="37"/>
      <c r="URG33" s="37"/>
      <c r="URH33" s="37"/>
      <c r="URI33" s="37"/>
      <c r="URJ33" s="37"/>
      <c r="URK33" s="37"/>
      <c r="URL33" s="37"/>
      <c r="URM33" s="37"/>
      <c r="URN33" s="37"/>
      <c r="URO33" s="37"/>
      <c r="URP33" s="37"/>
      <c r="URQ33" s="37"/>
      <c r="URR33" s="37"/>
      <c r="URS33" s="37"/>
      <c r="URT33" s="37"/>
      <c r="URU33" s="37"/>
      <c r="URV33" s="37"/>
      <c r="URW33" s="37"/>
      <c r="URX33" s="37"/>
      <c r="URY33" s="37"/>
      <c r="URZ33" s="37"/>
      <c r="USA33" s="37"/>
      <c r="USB33" s="37"/>
      <c r="USC33" s="37"/>
      <c r="USD33" s="37"/>
      <c r="USE33" s="37"/>
      <c r="USF33" s="37"/>
      <c r="USG33" s="37"/>
      <c r="USH33" s="37"/>
      <c r="USI33" s="37"/>
      <c r="USJ33" s="37"/>
      <c r="USK33" s="37"/>
      <c r="USL33" s="37"/>
      <c r="USM33" s="37"/>
      <c r="USN33" s="37"/>
      <c r="USO33" s="37"/>
      <c r="USP33" s="37"/>
      <c r="USQ33" s="37"/>
      <c r="USR33" s="37"/>
      <c r="USS33" s="37"/>
      <c r="UST33" s="37"/>
      <c r="USU33" s="37"/>
      <c r="USV33" s="37"/>
      <c r="USW33" s="37"/>
      <c r="USX33" s="37"/>
      <c r="USY33" s="37"/>
      <c r="USZ33" s="37"/>
      <c r="UTA33" s="37"/>
      <c r="UTB33" s="37"/>
      <c r="UTC33" s="37"/>
      <c r="UTD33" s="37"/>
      <c r="UTE33" s="37"/>
      <c r="UTF33" s="37"/>
      <c r="UTG33" s="37"/>
      <c r="UTH33" s="37"/>
      <c r="UTI33" s="37"/>
      <c r="UTJ33" s="37"/>
      <c r="UTK33" s="37"/>
      <c r="UTL33" s="37"/>
      <c r="UTM33" s="37"/>
      <c r="UTN33" s="37"/>
      <c r="UTO33" s="37"/>
      <c r="UTP33" s="37"/>
      <c r="UTQ33" s="37"/>
      <c r="UTR33" s="37"/>
      <c r="UTS33" s="37"/>
      <c r="UTT33" s="37"/>
      <c r="UTU33" s="37"/>
      <c r="UTV33" s="37"/>
      <c r="UTW33" s="37"/>
      <c r="UTX33" s="37"/>
      <c r="UTY33" s="37"/>
      <c r="UTZ33" s="37"/>
      <c r="UUA33" s="37"/>
      <c r="UUB33" s="37"/>
      <c r="UUC33" s="37"/>
      <c r="UUD33" s="37"/>
      <c r="UUE33" s="37"/>
      <c r="UUF33" s="37"/>
      <c r="UUG33" s="37"/>
      <c r="UUH33" s="37"/>
      <c r="UUI33" s="37"/>
      <c r="UUJ33" s="37"/>
      <c r="UUK33" s="37"/>
      <c r="UUL33" s="37"/>
      <c r="UUM33" s="37"/>
      <c r="UUN33" s="37"/>
      <c r="UUO33" s="37"/>
      <c r="UUP33" s="37"/>
      <c r="UUQ33" s="37"/>
      <c r="UUR33" s="37"/>
      <c r="UUS33" s="37"/>
      <c r="UUT33" s="37"/>
      <c r="UUU33" s="37"/>
      <c r="UUV33" s="37"/>
      <c r="UUW33" s="37"/>
      <c r="UUX33" s="37"/>
      <c r="UUY33" s="37"/>
      <c r="UUZ33" s="37"/>
      <c r="UVA33" s="37"/>
      <c r="UVB33" s="37"/>
      <c r="UVC33" s="37"/>
      <c r="UVD33" s="37"/>
      <c r="UVE33" s="37"/>
      <c r="UVF33" s="37"/>
      <c r="UVG33" s="37"/>
      <c r="UVH33" s="37"/>
      <c r="UVI33" s="37"/>
      <c r="UVJ33" s="37"/>
      <c r="UVK33" s="37"/>
      <c r="UVL33" s="37"/>
      <c r="UVM33" s="37"/>
      <c r="UVN33" s="37"/>
      <c r="UVO33" s="37"/>
      <c r="UVP33" s="37"/>
      <c r="UVQ33" s="37"/>
      <c r="UVR33" s="37"/>
      <c r="UVS33" s="37"/>
      <c r="UVT33" s="37"/>
      <c r="UVU33" s="37"/>
      <c r="UVV33" s="37"/>
      <c r="UVW33" s="37"/>
      <c r="UVX33" s="37"/>
      <c r="UVY33" s="37"/>
      <c r="UVZ33" s="37"/>
      <c r="UWA33" s="37"/>
      <c r="UWB33" s="37"/>
      <c r="UWC33" s="37"/>
      <c r="UWD33" s="37"/>
      <c r="UWE33" s="37"/>
      <c r="UWF33" s="37"/>
      <c r="UWG33" s="37"/>
      <c r="UWH33" s="37"/>
      <c r="UWI33" s="37"/>
      <c r="UWJ33" s="37"/>
      <c r="UWK33" s="37"/>
      <c r="UWL33" s="37"/>
      <c r="UWM33" s="37"/>
      <c r="UWN33" s="37"/>
      <c r="UWO33" s="37"/>
      <c r="UWP33" s="37"/>
      <c r="UWQ33" s="37"/>
      <c r="UWR33" s="37"/>
      <c r="UWS33" s="37"/>
      <c r="UWT33" s="37"/>
      <c r="UWU33" s="37"/>
      <c r="UWV33" s="37"/>
      <c r="UWW33" s="37"/>
      <c r="UWX33" s="37"/>
      <c r="UWY33" s="37"/>
      <c r="UWZ33" s="37"/>
      <c r="UXA33" s="37"/>
      <c r="UXB33" s="37"/>
      <c r="UXC33" s="37"/>
      <c r="UXD33" s="37"/>
      <c r="UXE33" s="37"/>
      <c r="UXF33" s="37"/>
      <c r="UXG33" s="37"/>
      <c r="UXH33" s="37"/>
      <c r="UXI33" s="37"/>
      <c r="UXJ33" s="37"/>
      <c r="UXK33" s="37"/>
      <c r="UXL33" s="37"/>
      <c r="UXM33" s="37"/>
      <c r="UXN33" s="37"/>
      <c r="UXO33" s="37"/>
      <c r="UXP33" s="37"/>
      <c r="UXQ33" s="37"/>
      <c r="UXR33" s="37"/>
      <c r="UXS33" s="37"/>
      <c r="UXT33" s="37"/>
      <c r="UXU33" s="37"/>
      <c r="UXV33" s="37"/>
      <c r="UXW33" s="37"/>
      <c r="UXX33" s="37"/>
      <c r="UXY33" s="37"/>
      <c r="UXZ33" s="37"/>
      <c r="UYA33" s="37"/>
      <c r="UYB33" s="37"/>
      <c r="UYC33" s="37"/>
      <c r="UYD33" s="37"/>
      <c r="UYE33" s="37"/>
      <c r="UYF33" s="37"/>
      <c r="UYG33" s="37"/>
      <c r="UYH33" s="37"/>
      <c r="UYI33" s="37"/>
      <c r="UYJ33" s="37"/>
      <c r="UYK33" s="37"/>
      <c r="UYL33" s="37"/>
      <c r="UYM33" s="37"/>
      <c r="UYN33" s="37"/>
      <c r="UYO33" s="37"/>
      <c r="UYP33" s="37"/>
      <c r="UYQ33" s="37"/>
      <c r="UYR33" s="37"/>
      <c r="UYS33" s="37"/>
      <c r="UYT33" s="37"/>
      <c r="UYU33" s="37"/>
      <c r="UYV33" s="37"/>
      <c r="UYW33" s="37"/>
      <c r="UYX33" s="37"/>
      <c r="UYY33" s="37"/>
      <c r="UYZ33" s="37"/>
      <c r="UZA33" s="37"/>
      <c r="UZB33" s="37"/>
      <c r="UZC33" s="37"/>
      <c r="UZD33" s="37"/>
      <c r="UZE33" s="37"/>
      <c r="UZF33" s="37"/>
      <c r="UZG33" s="37"/>
      <c r="UZH33" s="37"/>
      <c r="UZI33" s="37"/>
      <c r="UZJ33" s="37"/>
      <c r="UZK33" s="37"/>
      <c r="UZL33" s="37"/>
      <c r="UZM33" s="37"/>
      <c r="UZN33" s="37"/>
      <c r="UZO33" s="37"/>
      <c r="UZP33" s="37"/>
      <c r="UZQ33" s="37"/>
      <c r="UZR33" s="37"/>
      <c r="UZS33" s="37"/>
      <c r="UZT33" s="37"/>
      <c r="UZU33" s="37"/>
      <c r="UZV33" s="37"/>
      <c r="UZW33" s="37"/>
      <c r="UZX33" s="37"/>
      <c r="UZY33" s="37"/>
      <c r="UZZ33" s="37"/>
      <c r="VAA33" s="37"/>
      <c r="VAB33" s="37"/>
      <c r="VAC33" s="37"/>
      <c r="VAD33" s="37"/>
      <c r="VAE33" s="37"/>
      <c r="VAF33" s="37"/>
      <c r="VAG33" s="37"/>
      <c r="VAH33" s="37"/>
      <c r="VAI33" s="37"/>
      <c r="VAJ33" s="37"/>
      <c r="VAK33" s="37"/>
      <c r="VAL33" s="37"/>
      <c r="VAM33" s="37"/>
      <c r="VAN33" s="37"/>
      <c r="VAO33" s="37"/>
      <c r="VAP33" s="37"/>
      <c r="VAQ33" s="37"/>
      <c r="VAR33" s="37"/>
      <c r="VAS33" s="37"/>
      <c r="VAT33" s="37"/>
      <c r="VAU33" s="37"/>
      <c r="VAV33" s="37"/>
      <c r="VAW33" s="37"/>
      <c r="VAX33" s="37"/>
      <c r="VAY33" s="37"/>
      <c r="VAZ33" s="37"/>
      <c r="VBA33" s="37"/>
      <c r="VBB33" s="37"/>
      <c r="VBC33" s="37"/>
      <c r="VBD33" s="37"/>
      <c r="VBE33" s="37"/>
      <c r="VBF33" s="37"/>
      <c r="VBG33" s="37"/>
      <c r="VBH33" s="37"/>
      <c r="VBI33" s="37"/>
      <c r="VBJ33" s="37"/>
      <c r="VBK33" s="37"/>
      <c r="VBL33" s="37"/>
      <c r="VBM33" s="37"/>
      <c r="VBN33" s="37"/>
      <c r="VBO33" s="37"/>
      <c r="VBP33" s="37"/>
      <c r="VBQ33" s="37"/>
      <c r="VBR33" s="37"/>
      <c r="VBS33" s="37"/>
      <c r="VBT33" s="37"/>
      <c r="VBU33" s="37"/>
      <c r="VBV33" s="37"/>
      <c r="VBW33" s="37"/>
      <c r="VBX33" s="37"/>
      <c r="VBY33" s="37"/>
      <c r="VBZ33" s="37"/>
      <c r="VCA33" s="37"/>
      <c r="VCB33" s="37"/>
      <c r="VCC33" s="37"/>
      <c r="VCD33" s="37"/>
      <c r="VCE33" s="37"/>
      <c r="VCF33" s="37"/>
      <c r="VCG33" s="37"/>
      <c r="VCH33" s="37"/>
      <c r="VCI33" s="37"/>
      <c r="VCJ33" s="37"/>
      <c r="VCK33" s="37"/>
      <c r="VCL33" s="37"/>
      <c r="VCM33" s="37"/>
      <c r="VCN33" s="37"/>
      <c r="VCO33" s="37"/>
      <c r="VCP33" s="37"/>
      <c r="VCQ33" s="37"/>
      <c r="VCR33" s="37"/>
      <c r="VCS33" s="37"/>
      <c r="VCT33" s="37"/>
      <c r="VCU33" s="37"/>
      <c r="VCV33" s="37"/>
      <c r="VCW33" s="37"/>
      <c r="VCX33" s="37"/>
      <c r="VCY33" s="37"/>
      <c r="VCZ33" s="37"/>
      <c r="VDA33" s="37"/>
      <c r="VDB33" s="37"/>
      <c r="VDC33" s="37"/>
      <c r="VDD33" s="37"/>
      <c r="VDE33" s="37"/>
      <c r="VDF33" s="37"/>
      <c r="VDG33" s="37"/>
      <c r="VDH33" s="37"/>
      <c r="VDI33" s="37"/>
      <c r="VDJ33" s="37"/>
      <c r="VDK33" s="37"/>
      <c r="VDL33" s="37"/>
      <c r="VDM33" s="37"/>
      <c r="VDN33" s="37"/>
      <c r="VDO33" s="37"/>
      <c r="VDP33" s="37"/>
      <c r="VDQ33" s="37"/>
      <c r="VDR33" s="37"/>
      <c r="VDS33" s="37"/>
      <c r="VDT33" s="37"/>
      <c r="VDU33" s="37"/>
      <c r="VDV33" s="37"/>
      <c r="VDW33" s="37"/>
      <c r="VDX33" s="37"/>
      <c r="VDY33" s="37"/>
      <c r="VDZ33" s="37"/>
      <c r="VEA33" s="37"/>
      <c r="VEB33" s="37"/>
      <c r="VEC33" s="37"/>
      <c r="VED33" s="37"/>
      <c r="VEE33" s="37"/>
      <c r="VEF33" s="37"/>
      <c r="VEG33" s="37"/>
      <c r="VEH33" s="37"/>
      <c r="VEI33" s="37"/>
      <c r="VEJ33" s="37"/>
      <c r="VEK33" s="37"/>
      <c r="VEL33" s="37"/>
      <c r="VEM33" s="37"/>
      <c r="VEN33" s="37"/>
      <c r="VEO33" s="37"/>
      <c r="VEP33" s="37"/>
      <c r="VEQ33" s="37"/>
      <c r="VER33" s="37"/>
      <c r="VES33" s="37"/>
      <c r="VET33" s="37"/>
      <c r="VEU33" s="37"/>
      <c r="VEV33" s="37"/>
      <c r="VEW33" s="37"/>
      <c r="VEX33" s="37"/>
      <c r="VEY33" s="37"/>
      <c r="VEZ33" s="37"/>
      <c r="VFA33" s="37"/>
      <c r="VFB33" s="37"/>
      <c r="VFC33" s="37"/>
      <c r="VFD33" s="37"/>
      <c r="VFE33" s="37"/>
      <c r="VFF33" s="37"/>
      <c r="VFG33" s="37"/>
      <c r="VFH33" s="37"/>
      <c r="VFI33" s="37"/>
      <c r="VFJ33" s="37"/>
      <c r="VFK33" s="37"/>
      <c r="VFL33" s="37"/>
      <c r="VFM33" s="37"/>
      <c r="VFN33" s="37"/>
      <c r="VFO33" s="37"/>
      <c r="VFP33" s="37"/>
      <c r="VFQ33" s="37"/>
      <c r="VFR33" s="37"/>
      <c r="VFS33" s="37"/>
      <c r="VFT33" s="37"/>
      <c r="VFU33" s="37"/>
      <c r="VFV33" s="37"/>
      <c r="VFW33" s="37"/>
      <c r="VFX33" s="37"/>
      <c r="VFY33" s="37"/>
      <c r="VFZ33" s="37"/>
      <c r="VGA33" s="37"/>
      <c r="VGB33" s="37"/>
      <c r="VGC33" s="37"/>
      <c r="VGD33" s="37"/>
      <c r="VGE33" s="37"/>
      <c r="VGF33" s="37"/>
      <c r="VGG33" s="37"/>
      <c r="VGH33" s="37"/>
      <c r="VGI33" s="37"/>
      <c r="VGJ33" s="37"/>
      <c r="VGK33" s="37"/>
      <c r="VGL33" s="37"/>
      <c r="VGM33" s="37"/>
      <c r="VGN33" s="37"/>
      <c r="VGO33" s="37"/>
      <c r="VGP33" s="37"/>
      <c r="VGQ33" s="37"/>
      <c r="VGR33" s="37"/>
      <c r="VGS33" s="37"/>
      <c r="VGT33" s="37"/>
      <c r="VGU33" s="37"/>
      <c r="VGV33" s="37"/>
      <c r="VGW33" s="37"/>
      <c r="VGX33" s="37"/>
      <c r="VGY33" s="37"/>
      <c r="VGZ33" s="37"/>
      <c r="VHA33" s="37"/>
      <c r="VHB33" s="37"/>
      <c r="VHC33" s="37"/>
      <c r="VHD33" s="37"/>
      <c r="VHE33" s="37"/>
      <c r="VHF33" s="37"/>
      <c r="VHG33" s="37"/>
      <c r="VHH33" s="37"/>
      <c r="VHI33" s="37"/>
      <c r="VHJ33" s="37"/>
      <c r="VHK33" s="37"/>
      <c r="VHL33" s="37"/>
      <c r="VHM33" s="37"/>
      <c r="VHN33" s="37"/>
      <c r="VHO33" s="37"/>
      <c r="VHP33" s="37"/>
      <c r="VHQ33" s="37"/>
      <c r="VHR33" s="37"/>
      <c r="VHS33" s="37"/>
      <c r="VHT33" s="37"/>
      <c r="VHU33" s="37"/>
      <c r="VHV33" s="37"/>
      <c r="VHW33" s="37"/>
      <c r="VHX33" s="37"/>
      <c r="VHY33" s="37"/>
      <c r="VHZ33" s="37"/>
      <c r="VIA33" s="37"/>
      <c r="VIB33" s="37"/>
      <c r="VIC33" s="37"/>
      <c r="VID33" s="37"/>
      <c r="VIE33" s="37"/>
      <c r="VIF33" s="37"/>
      <c r="VIG33" s="37"/>
      <c r="VIH33" s="37"/>
      <c r="VII33" s="37"/>
      <c r="VIJ33" s="37"/>
      <c r="VIK33" s="37"/>
      <c r="VIL33" s="37"/>
      <c r="VIM33" s="37"/>
      <c r="VIN33" s="37"/>
      <c r="VIO33" s="37"/>
      <c r="VIP33" s="37"/>
      <c r="VIQ33" s="37"/>
      <c r="VIR33" s="37"/>
      <c r="VIS33" s="37"/>
      <c r="VIT33" s="37"/>
      <c r="VIU33" s="37"/>
      <c r="VIV33" s="37"/>
      <c r="VIW33" s="37"/>
      <c r="VIX33" s="37"/>
      <c r="VIY33" s="37"/>
      <c r="VIZ33" s="37"/>
      <c r="VJA33" s="37"/>
      <c r="VJB33" s="37"/>
      <c r="VJC33" s="37"/>
      <c r="VJD33" s="37"/>
      <c r="VJE33" s="37"/>
      <c r="VJF33" s="37"/>
      <c r="VJG33" s="37"/>
      <c r="VJH33" s="37"/>
      <c r="VJI33" s="37"/>
      <c r="VJJ33" s="37"/>
      <c r="VJK33" s="37"/>
      <c r="VJL33" s="37"/>
      <c r="VJM33" s="37"/>
      <c r="VJN33" s="37"/>
      <c r="VJO33" s="37"/>
      <c r="VJP33" s="37"/>
      <c r="VJQ33" s="37"/>
      <c r="VJR33" s="37"/>
      <c r="VJS33" s="37"/>
      <c r="VJT33" s="37"/>
      <c r="VJU33" s="37"/>
      <c r="VJV33" s="37"/>
      <c r="VJW33" s="37"/>
      <c r="VJX33" s="37"/>
      <c r="VJY33" s="37"/>
      <c r="VJZ33" s="37"/>
      <c r="VKA33" s="37"/>
      <c r="VKB33" s="37"/>
      <c r="VKC33" s="37"/>
      <c r="VKD33" s="37"/>
      <c r="VKE33" s="37"/>
      <c r="VKF33" s="37"/>
      <c r="VKG33" s="37"/>
      <c r="VKH33" s="37"/>
      <c r="VKI33" s="37"/>
      <c r="VKJ33" s="37"/>
      <c r="VKK33" s="37"/>
      <c r="VKL33" s="37"/>
      <c r="VKM33" s="37"/>
      <c r="VKN33" s="37"/>
      <c r="VKO33" s="37"/>
      <c r="VKP33" s="37"/>
      <c r="VKQ33" s="37"/>
      <c r="VKR33" s="37"/>
      <c r="VKS33" s="37"/>
      <c r="VKT33" s="37"/>
      <c r="VKU33" s="37"/>
      <c r="VKV33" s="37"/>
      <c r="VKW33" s="37"/>
      <c r="VKX33" s="37"/>
      <c r="VKY33" s="37"/>
      <c r="VKZ33" s="37"/>
      <c r="VLA33" s="37"/>
      <c r="VLB33" s="37"/>
      <c r="VLC33" s="37"/>
      <c r="VLD33" s="37"/>
      <c r="VLE33" s="37"/>
      <c r="VLF33" s="37"/>
      <c r="VLG33" s="37"/>
      <c r="VLH33" s="37"/>
      <c r="VLI33" s="37"/>
      <c r="VLJ33" s="37"/>
      <c r="VLK33" s="37"/>
      <c r="VLL33" s="37"/>
      <c r="VLM33" s="37"/>
      <c r="VLN33" s="37"/>
      <c r="VLO33" s="37"/>
      <c r="VLP33" s="37"/>
      <c r="VLQ33" s="37"/>
      <c r="VLR33" s="37"/>
      <c r="VLS33" s="37"/>
      <c r="VLT33" s="37"/>
      <c r="VLU33" s="37"/>
      <c r="VLV33" s="37"/>
      <c r="VLW33" s="37"/>
      <c r="VLX33" s="37"/>
      <c r="VLY33" s="37"/>
      <c r="VLZ33" s="37"/>
      <c r="VMA33" s="37"/>
      <c r="VMB33" s="37"/>
      <c r="VMC33" s="37"/>
      <c r="VMD33" s="37"/>
      <c r="VME33" s="37"/>
      <c r="VMF33" s="37"/>
      <c r="VMG33" s="37"/>
      <c r="VMH33" s="37"/>
      <c r="VMI33" s="37"/>
      <c r="VMJ33" s="37"/>
      <c r="VMK33" s="37"/>
      <c r="VML33" s="37"/>
      <c r="VMM33" s="37"/>
      <c r="VMN33" s="37"/>
      <c r="VMO33" s="37"/>
      <c r="VMP33" s="37"/>
      <c r="VMQ33" s="37"/>
      <c r="VMR33" s="37"/>
      <c r="VMS33" s="37"/>
      <c r="VMT33" s="37"/>
      <c r="VMU33" s="37"/>
      <c r="VMV33" s="37"/>
      <c r="VMW33" s="37"/>
      <c r="VMX33" s="37"/>
      <c r="VMY33" s="37"/>
      <c r="VMZ33" s="37"/>
      <c r="VNA33" s="37"/>
      <c r="VNB33" s="37"/>
      <c r="VNC33" s="37"/>
      <c r="VND33" s="37"/>
      <c r="VNE33" s="37"/>
      <c r="VNF33" s="37"/>
      <c r="VNG33" s="37"/>
      <c r="VNH33" s="37"/>
      <c r="VNI33" s="37"/>
      <c r="VNJ33" s="37"/>
      <c r="VNK33" s="37"/>
      <c r="VNL33" s="37"/>
      <c r="VNM33" s="37"/>
      <c r="VNN33" s="37"/>
      <c r="VNO33" s="37"/>
      <c r="VNP33" s="37"/>
      <c r="VNQ33" s="37"/>
      <c r="VNR33" s="37"/>
      <c r="VNS33" s="37"/>
      <c r="VNT33" s="37"/>
      <c r="VNU33" s="37"/>
      <c r="VNV33" s="37"/>
      <c r="VNW33" s="37"/>
      <c r="VNX33" s="37"/>
      <c r="VNY33" s="37"/>
      <c r="VNZ33" s="37"/>
      <c r="VOA33" s="37"/>
      <c r="VOB33" s="37"/>
      <c r="VOC33" s="37"/>
      <c r="VOD33" s="37"/>
      <c r="VOE33" s="37"/>
      <c r="VOF33" s="37"/>
      <c r="VOG33" s="37"/>
      <c r="VOH33" s="37"/>
      <c r="VOI33" s="37"/>
      <c r="VOJ33" s="37"/>
      <c r="VOK33" s="37"/>
      <c r="VOL33" s="37"/>
      <c r="VOM33" s="37"/>
      <c r="VON33" s="37"/>
      <c r="VOO33" s="37"/>
      <c r="VOP33" s="37"/>
      <c r="VOQ33" s="37"/>
      <c r="VOR33" s="37"/>
      <c r="VOS33" s="37"/>
      <c r="VOT33" s="37"/>
      <c r="VOU33" s="37"/>
      <c r="VOV33" s="37"/>
      <c r="VOW33" s="37"/>
      <c r="VOX33" s="37"/>
      <c r="VOY33" s="37"/>
      <c r="VOZ33" s="37"/>
      <c r="VPA33" s="37"/>
      <c r="VPB33" s="37"/>
      <c r="VPC33" s="37"/>
      <c r="VPD33" s="37"/>
      <c r="VPE33" s="37"/>
      <c r="VPF33" s="37"/>
      <c r="VPG33" s="37"/>
      <c r="VPH33" s="37"/>
      <c r="VPI33" s="37"/>
      <c r="VPJ33" s="37"/>
      <c r="VPK33" s="37"/>
      <c r="VPL33" s="37"/>
      <c r="VPM33" s="37"/>
      <c r="VPN33" s="37"/>
      <c r="VPO33" s="37"/>
      <c r="VPP33" s="37"/>
      <c r="VPQ33" s="37"/>
      <c r="VPR33" s="37"/>
      <c r="VPS33" s="37"/>
      <c r="VPT33" s="37"/>
      <c r="VPU33" s="37"/>
      <c r="VPV33" s="37"/>
      <c r="VPW33" s="37"/>
      <c r="VPX33" s="37"/>
      <c r="VPY33" s="37"/>
      <c r="VPZ33" s="37"/>
      <c r="VQA33" s="37"/>
      <c r="VQB33" s="37"/>
      <c r="VQC33" s="37"/>
      <c r="VQD33" s="37"/>
      <c r="VQE33" s="37"/>
      <c r="VQF33" s="37"/>
      <c r="VQG33" s="37"/>
      <c r="VQH33" s="37"/>
      <c r="VQI33" s="37"/>
      <c r="VQJ33" s="37"/>
      <c r="VQK33" s="37"/>
      <c r="VQL33" s="37"/>
      <c r="VQM33" s="37"/>
      <c r="VQN33" s="37"/>
      <c r="VQO33" s="37"/>
      <c r="VQP33" s="37"/>
      <c r="VQQ33" s="37"/>
      <c r="VQR33" s="37"/>
      <c r="VQS33" s="37"/>
      <c r="VQT33" s="37"/>
      <c r="VQU33" s="37"/>
      <c r="VQV33" s="37"/>
      <c r="VQW33" s="37"/>
      <c r="VQX33" s="37"/>
      <c r="VQY33" s="37"/>
      <c r="VQZ33" s="37"/>
      <c r="VRA33" s="37"/>
      <c r="VRB33" s="37"/>
      <c r="VRC33" s="37"/>
      <c r="VRD33" s="37"/>
      <c r="VRE33" s="37"/>
      <c r="VRF33" s="37"/>
      <c r="VRG33" s="37"/>
      <c r="VRH33" s="37"/>
      <c r="VRI33" s="37"/>
      <c r="VRJ33" s="37"/>
      <c r="VRK33" s="37"/>
      <c r="VRL33" s="37"/>
      <c r="VRM33" s="37"/>
      <c r="VRN33" s="37"/>
      <c r="VRO33" s="37"/>
      <c r="VRP33" s="37"/>
      <c r="VRQ33" s="37"/>
      <c r="VRR33" s="37"/>
      <c r="VRS33" s="37"/>
      <c r="VRT33" s="37"/>
      <c r="VRU33" s="37"/>
      <c r="VRV33" s="37"/>
      <c r="VRW33" s="37"/>
      <c r="VRX33" s="37"/>
      <c r="VRY33" s="37"/>
      <c r="VRZ33" s="37"/>
      <c r="VSA33" s="37"/>
      <c r="VSB33" s="37"/>
      <c r="VSC33" s="37"/>
      <c r="VSD33" s="37"/>
      <c r="VSE33" s="37"/>
      <c r="VSF33" s="37"/>
      <c r="VSG33" s="37"/>
      <c r="VSH33" s="37"/>
      <c r="VSI33" s="37"/>
      <c r="VSJ33" s="37"/>
      <c r="VSK33" s="37"/>
      <c r="VSL33" s="37"/>
      <c r="VSM33" s="37"/>
      <c r="VSN33" s="37"/>
      <c r="VSO33" s="37"/>
      <c r="VSP33" s="37"/>
      <c r="VSQ33" s="37"/>
      <c r="VSR33" s="37"/>
      <c r="VSS33" s="37"/>
      <c r="VST33" s="37"/>
      <c r="VSU33" s="37"/>
      <c r="VSV33" s="37"/>
      <c r="VSW33" s="37"/>
      <c r="VSX33" s="37"/>
      <c r="VSY33" s="37"/>
      <c r="VSZ33" s="37"/>
      <c r="VTA33" s="37"/>
      <c r="VTB33" s="37"/>
      <c r="VTC33" s="37"/>
      <c r="VTD33" s="37"/>
      <c r="VTE33" s="37"/>
      <c r="VTF33" s="37"/>
      <c r="VTG33" s="37"/>
      <c r="VTH33" s="37"/>
      <c r="VTI33" s="37"/>
      <c r="VTJ33" s="37"/>
      <c r="VTK33" s="37"/>
      <c r="VTL33" s="37"/>
      <c r="VTM33" s="37"/>
      <c r="VTN33" s="37"/>
      <c r="VTO33" s="37"/>
      <c r="VTP33" s="37"/>
      <c r="VTQ33" s="37"/>
      <c r="VTR33" s="37"/>
      <c r="VTS33" s="37"/>
      <c r="VTT33" s="37"/>
      <c r="VTU33" s="37"/>
      <c r="VTV33" s="37"/>
      <c r="VTW33" s="37"/>
      <c r="VTX33" s="37"/>
      <c r="VTY33" s="37"/>
      <c r="VTZ33" s="37"/>
      <c r="VUA33" s="37"/>
      <c r="VUB33" s="37"/>
      <c r="VUC33" s="37"/>
      <c r="VUD33" s="37"/>
      <c r="VUE33" s="37"/>
      <c r="VUF33" s="37"/>
      <c r="VUG33" s="37"/>
      <c r="VUH33" s="37"/>
      <c r="VUI33" s="37"/>
      <c r="VUJ33" s="37"/>
      <c r="VUK33" s="37"/>
      <c r="VUL33" s="37"/>
      <c r="VUM33" s="37"/>
      <c r="VUN33" s="37"/>
      <c r="VUO33" s="37"/>
      <c r="VUP33" s="37"/>
      <c r="VUQ33" s="37"/>
      <c r="VUR33" s="37"/>
      <c r="VUS33" s="37"/>
      <c r="VUT33" s="37"/>
      <c r="VUU33" s="37"/>
      <c r="VUV33" s="37"/>
      <c r="VUW33" s="37"/>
      <c r="VUX33" s="37"/>
      <c r="VUY33" s="37"/>
      <c r="VUZ33" s="37"/>
      <c r="VVA33" s="37"/>
      <c r="VVB33" s="37"/>
      <c r="VVC33" s="37"/>
      <c r="VVD33" s="37"/>
      <c r="VVE33" s="37"/>
      <c r="VVF33" s="37"/>
      <c r="VVG33" s="37"/>
      <c r="VVH33" s="37"/>
      <c r="VVI33" s="37"/>
      <c r="VVJ33" s="37"/>
      <c r="VVK33" s="37"/>
      <c r="VVL33" s="37"/>
      <c r="VVM33" s="37"/>
      <c r="VVN33" s="37"/>
      <c r="VVO33" s="37"/>
      <c r="VVP33" s="37"/>
      <c r="VVQ33" s="37"/>
      <c r="VVR33" s="37"/>
      <c r="VVS33" s="37"/>
      <c r="VVT33" s="37"/>
      <c r="VVU33" s="37"/>
      <c r="VVV33" s="37"/>
      <c r="VVW33" s="37"/>
      <c r="VVX33" s="37"/>
      <c r="VVY33" s="37"/>
      <c r="VVZ33" s="37"/>
      <c r="VWA33" s="37"/>
      <c r="VWB33" s="37"/>
      <c r="VWC33" s="37"/>
      <c r="VWD33" s="37"/>
      <c r="VWE33" s="37"/>
      <c r="VWF33" s="37"/>
      <c r="VWG33" s="37"/>
      <c r="VWH33" s="37"/>
      <c r="VWI33" s="37"/>
      <c r="VWJ33" s="37"/>
      <c r="VWK33" s="37"/>
      <c r="VWL33" s="37"/>
      <c r="VWM33" s="37"/>
      <c r="VWN33" s="37"/>
      <c r="VWO33" s="37"/>
      <c r="VWP33" s="37"/>
      <c r="VWQ33" s="37"/>
      <c r="VWR33" s="37"/>
      <c r="VWS33" s="37"/>
      <c r="VWT33" s="37"/>
      <c r="VWU33" s="37"/>
      <c r="VWV33" s="37"/>
      <c r="VWW33" s="37"/>
      <c r="VWX33" s="37"/>
      <c r="VWY33" s="37"/>
      <c r="VWZ33" s="37"/>
      <c r="VXA33" s="37"/>
      <c r="VXB33" s="37"/>
      <c r="VXC33" s="37"/>
      <c r="VXD33" s="37"/>
      <c r="VXE33" s="37"/>
      <c r="VXF33" s="37"/>
      <c r="VXG33" s="37"/>
      <c r="VXH33" s="37"/>
      <c r="VXI33" s="37"/>
      <c r="VXJ33" s="37"/>
      <c r="VXK33" s="37"/>
      <c r="VXL33" s="37"/>
      <c r="VXM33" s="37"/>
      <c r="VXN33" s="37"/>
      <c r="VXO33" s="37"/>
      <c r="VXP33" s="37"/>
      <c r="VXQ33" s="37"/>
      <c r="VXR33" s="37"/>
      <c r="VXS33" s="37"/>
      <c r="VXT33" s="37"/>
      <c r="VXU33" s="37"/>
      <c r="VXV33" s="37"/>
      <c r="VXW33" s="37"/>
      <c r="VXX33" s="37"/>
      <c r="VXY33" s="37"/>
      <c r="VXZ33" s="37"/>
      <c r="VYA33" s="37"/>
      <c r="VYB33" s="37"/>
      <c r="VYC33" s="37"/>
      <c r="VYD33" s="37"/>
      <c r="VYE33" s="37"/>
      <c r="VYF33" s="37"/>
      <c r="VYG33" s="37"/>
      <c r="VYH33" s="37"/>
      <c r="VYI33" s="37"/>
      <c r="VYJ33" s="37"/>
      <c r="VYK33" s="37"/>
      <c r="VYL33" s="37"/>
      <c r="VYM33" s="37"/>
      <c r="VYN33" s="37"/>
      <c r="VYO33" s="37"/>
      <c r="VYP33" s="37"/>
      <c r="VYQ33" s="37"/>
      <c r="VYR33" s="37"/>
      <c r="VYS33" s="37"/>
      <c r="VYT33" s="37"/>
      <c r="VYU33" s="37"/>
      <c r="VYV33" s="37"/>
      <c r="VYW33" s="37"/>
      <c r="VYX33" s="37"/>
      <c r="VYY33" s="37"/>
      <c r="VYZ33" s="37"/>
      <c r="VZA33" s="37"/>
      <c r="VZB33" s="37"/>
      <c r="VZC33" s="37"/>
      <c r="VZD33" s="37"/>
      <c r="VZE33" s="37"/>
      <c r="VZF33" s="37"/>
      <c r="VZG33" s="37"/>
      <c r="VZH33" s="37"/>
      <c r="VZI33" s="37"/>
      <c r="VZJ33" s="37"/>
      <c r="VZK33" s="37"/>
      <c r="VZL33" s="37"/>
      <c r="VZM33" s="37"/>
      <c r="VZN33" s="37"/>
      <c r="VZO33" s="37"/>
      <c r="VZP33" s="37"/>
      <c r="VZQ33" s="37"/>
      <c r="VZR33" s="37"/>
      <c r="VZS33" s="37"/>
      <c r="VZT33" s="37"/>
      <c r="VZU33" s="37"/>
      <c r="VZV33" s="37"/>
      <c r="VZW33" s="37"/>
      <c r="VZX33" s="37"/>
      <c r="VZY33" s="37"/>
      <c r="VZZ33" s="37"/>
      <c r="WAA33" s="37"/>
      <c r="WAB33" s="37"/>
      <c r="WAC33" s="37"/>
      <c r="WAD33" s="37"/>
      <c r="WAE33" s="37"/>
      <c r="WAF33" s="37"/>
      <c r="WAG33" s="37"/>
      <c r="WAH33" s="37"/>
      <c r="WAI33" s="37"/>
      <c r="WAJ33" s="37"/>
      <c r="WAK33" s="37"/>
      <c r="WAL33" s="37"/>
      <c r="WAM33" s="37"/>
      <c r="WAN33" s="37"/>
      <c r="WAO33" s="37"/>
      <c r="WAP33" s="37"/>
      <c r="WAQ33" s="37"/>
      <c r="WAR33" s="37"/>
      <c r="WAS33" s="37"/>
      <c r="WAT33" s="37"/>
      <c r="WAU33" s="37"/>
      <c r="WAV33" s="37"/>
      <c r="WAW33" s="37"/>
      <c r="WAX33" s="37"/>
      <c r="WAY33" s="37"/>
      <c r="WAZ33" s="37"/>
      <c r="WBA33" s="37"/>
      <c r="WBB33" s="37"/>
      <c r="WBC33" s="37"/>
      <c r="WBD33" s="37"/>
      <c r="WBE33" s="37"/>
      <c r="WBF33" s="37"/>
      <c r="WBG33" s="37"/>
      <c r="WBH33" s="37"/>
      <c r="WBI33" s="37"/>
      <c r="WBJ33" s="37"/>
      <c r="WBK33" s="37"/>
      <c r="WBL33" s="37"/>
      <c r="WBM33" s="37"/>
      <c r="WBN33" s="37"/>
      <c r="WBO33" s="37"/>
      <c r="WBP33" s="37"/>
      <c r="WBQ33" s="37"/>
      <c r="WBR33" s="37"/>
      <c r="WBS33" s="37"/>
      <c r="WBT33" s="37"/>
      <c r="WBU33" s="37"/>
      <c r="WBV33" s="37"/>
      <c r="WBW33" s="37"/>
      <c r="WBX33" s="37"/>
      <c r="WBY33" s="37"/>
      <c r="WBZ33" s="37"/>
      <c r="WCA33" s="37"/>
      <c r="WCB33" s="37"/>
      <c r="WCC33" s="37"/>
      <c r="WCD33" s="37"/>
      <c r="WCE33" s="37"/>
      <c r="WCF33" s="37"/>
      <c r="WCG33" s="37"/>
      <c r="WCH33" s="37"/>
      <c r="WCI33" s="37"/>
      <c r="WCJ33" s="37"/>
      <c r="WCK33" s="37"/>
      <c r="WCL33" s="37"/>
      <c r="WCM33" s="37"/>
      <c r="WCN33" s="37"/>
      <c r="WCO33" s="37"/>
      <c r="WCP33" s="37"/>
      <c r="WCQ33" s="37"/>
      <c r="WCR33" s="37"/>
      <c r="WCS33" s="37"/>
      <c r="WCT33" s="37"/>
      <c r="WCU33" s="37"/>
      <c r="WCV33" s="37"/>
      <c r="WCW33" s="37"/>
      <c r="WCX33" s="37"/>
      <c r="WCY33" s="37"/>
      <c r="WCZ33" s="37"/>
      <c r="WDA33" s="37"/>
      <c r="WDB33" s="37"/>
      <c r="WDC33" s="37"/>
      <c r="WDD33" s="37"/>
      <c r="WDE33" s="37"/>
      <c r="WDF33" s="37"/>
      <c r="WDG33" s="37"/>
      <c r="WDH33" s="37"/>
      <c r="WDI33" s="37"/>
      <c r="WDJ33" s="37"/>
      <c r="WDK33" s="37"/>
      <c r="WDL33" s="37"/>
      <c r="WDM33" s="37"/>
      <c r="WDN33" s="37"/>
      <c r="WDO33" s="37"/>
      <c r="WDP33" s="37"/>
      <c r="WDQ33" s="37"/>
      <c r="WDR33" s="37"/>
      <c r="WDS33" s="37"/>
      <c r="WDT33" s="37"/>
      <c r="WDU33" s="37"/>
      <c r="WDV33" s="37"/>
      <c r="WDW33" s="37"/>
      <c r="WDX33" s="37"/>
      <c r="WDY33" s="37"/>
      <c r="WDZ33" s="37"/>
      <c r="WEA33" s="37"/>
      <c r="WEB33" s="37"/>
      <c r="WEC33" s="37"/>
      <c r="WED33" s="37"/>
      <c r="WEE33" s="37"/>
      <c r="WEF33" s="37"/>
      <c r="WEG33" s="37"/>
      <c r="WEH33" s="37"/>
      <c r="WEI33" s="37"/>
      <c r="WEJ33" s="37"/>
      <c r="WEK33" s="37"/>
      <c r="WEL33" s="37"/>
      <c r="WEM33" s="37"/>
      <c r="WEN33" s="37"/>
      <c r="WEO33" s="37"/>
      <c r="WEP33" s="37"/>
      <c r="WEQ33" s="37"/>
      <c r="WER33" s="37"/>
      <c r="WES33" s="37"/>
      <c r="WET33" s="37"/>
      <c r="WEU33" s="37"/>
      <c r="WEV33" s="37"/>
      <c r="WEW33" s="37"/>
      <c r="WEX33" s="37"/>
      <c r="WEY33" s="37"/>
      <c r="WEZ33" s="37"/>
      <c r="WFA33" s="37"/>
      <c r="WFB33" s="37"/>
      <c r="WFC33" s="37"/>
      <c r="WFD33" s="37"/>
      <c r="WFE33" s="37"/>
      <c r="WFF33" s="37"/>
      <c r="WFG33" s="37"/>
      <c r="WFH33" s="37"/>
      <c r="WFI33" s="37"/>
      <c r="WFJ33" s="37"/>
      <c r="WFK33" s="37"/>
      <c r="WFL33" s="37"/>
      <c r="WFM33" s="37"/>
      <c r="WFN33" s="37"/>
      <c r="WFO33" s="37"/>
      <c r="WFP33" s="37"/>
      <c r="WFQ33" s="37"/>
      <c r="WFR33" s="37"/>
      <c r="WFS33" s="37"/>
      <c r="WFT33" s="37"/>
      <c r="WFU33" s="37"/>
      <c r="WFV33" s="37"/>
      <c r="WFW33" s="37"/>
      <c r="WFX33" s="37"/>
      <c r="WFY33" s="37"/>
      <c r="WFZ33" s="37"/>
      <c r="WGA33" s="37"/>
      <c r="WGB33" s="37"/>
      <c r="WGC33" s="37"/>
      <c r="WGD33" s="37"/>
      <c r="WGE33" s="37"/>
      <c r="WGF33" s="37"/>
      <c r="WGG33" s="37"/>
      <c r="WGH33" s="37"/>
      <c r="WGI33" s="37"/>
      <c r="WGJ33" s="37"/>
      <c r="WGK33" s="37"/>
      <c r="WGL33" s="37"/>
      <c r="WGM33" s="37"/>
      <c r="WGN33" s="37"/>
      <c r="WGO33" s="37"/>
      <c r="WGP33" s="37"/>
      <c r="WGQ33" s="37"/>
      <c r="WGR33" s="37"/>
      <c r="WGS33" s="37"/>
      <c r="WGT33" s="37"/>
      <c r="WGU33" s="37"/>
      <c r="WGV33" s="37"/>
      <c r="WGW33" s="37"/>
      <c r="WGX33" s="37"/>
      <c r="WGY33" s="37"/>
      <c r="WGZ33" s="37"/>
      <c r="WHA33" s="37"/>
      <c r="WHB33" s="37"/>
      <c r="WHC33" s="37"/>
      <c r="WHD33" s="37"/>
      <c r="WHE33" s="37"/>
      <c r="WHF33" s="37"/>
      <c r="WHG33" s="37"/>
      <c r="WHH33" s="37"/>
      <c r="WHI33" s="37"/>
      <c r="WHJ33" s="37"/>
      <c r="WHK33" s="37"/>
      <c r="WHL33" s="37"/>
      <c r="WHM33" s="37"/>
      <c r="WHN33" s="37"/>
      <c r="WHO33" s="37"/>
      <c r="WHP33" s="37"/>
      <c r="WHQ33" s="37"/>
      <c r="WHR33" s="37"/>
      <c r="WHS33" s="37"/>
      <c r="WHT33" s="37"/>
      <c r="WHU33" s="37"/>
      <c r="WHV33" s="37"/>
      <c r="WHW33" s="37"/>
      <c r="WHX33" s="37"/>
      <c r="WHY33" s="37"/>
      <c r="WHZ33" s="37"/>
      <c r="WIA33" s="37"/>
      <c r="WIB33" s="37"/>
      <c r="WIC33" s="37"/>
      <c r="WID33" s="37"/>
      <c r="WIE33" s="37"/>
      <c r="WIF33" s="37"/>
      <c r="WIG33" s="37"/>
      <c r="WIH33" s="37"/>
      <c r="WII33" s="37"/>
      <c r="WIJ33" s="37"/>
      <c r="WIK33" s="37"/>
      <c r="WIL33" s="37"/>
      <c r="WIM33" s="37"/>
      <c r="WIN33" s="37"/>
      <c r="WIO33" s="37"/>
      <c r="WIP33" s="37"/>
      <c r="WIQ33" s="37"/>
      <c r="WIR33" s="37"/>
      <c r="WIS33" s="37"/>
      <c r="WIT33" s="37"/>
      <c r="WIU33" s="37"/>
      <c r="WIV33" s="37"/>
      <c r="WIW33" s="37"/>
      <c r="WIX33" s="37"/>
      <c r="WIY33" s="37"/>
      <c r="WIZ33" s="37"/>
      <c r="WJA33" s="37"/>
      <c r="WJB33" s="37"/>
      <c r="WJC33" s="37"/>
      <c r="WJD33" s="37"/>
      <c r="WJE33" s="37"/>
      <c r="WJF33" s="37"/>
      <c r="WJG33" s="37"/>
      <c r="WJH33" s="37"/>
      <c r="WJI33" s="37"/>
      <c r="WJJ33" s="37"/>
      <c r="WJK33" s="37"/>
      <c r="WJL33" s="37"/>
      <c r="WJM33" s="37"/>
      <c r="WJN33" s="37"/>
      <c r="WJO33" s="37"/>
      <c r="WJP33" s="37"/>
      <c r="WJQ33" s="37"/>
      <c r="WJR33" s="37"/>
      <c r="WJS33" s="37"/>
      <c r="WJT33" s="37"/>
      <c r="WJU33" s="37"/>
      <c r="WJV33" s="37"/>
      <c r="WJW33" s="37"/>
      <c r="WJX33" s="37"/>
      <c r="WJY33" s="37"/>
      <c r="WJZ33" s="37"/>
      <c r="WKA33" s="37"/>
      <c r="WKB33" s="37"/>
      <c r="WKC33" s="37"/>
      <c r="WKD33" s="37"/>
      <c r="WKE33" s="37"/>
      <c r="WKF33" s="37"/>
      <c r="WKG33" s="37"/>
      <c r="WKH33" s="37"/>
      <c r="WKI33" s="37"/>
      <c r="WKJ33" s="37"/>
      <c r="WKK33" s="37"/>
      <c r="WKL33" s="37"/>
      <c r="WKM33" s="37"/>
      <c r="WKN33" s="37"/>
      <c r="WKO33" s="37"/>
      <c r="WKP33" s="37"/>
      <c r="WKQ33" s="37"/>
      <c r="WKR33" s="37"/>
      <c r="WKS33" s="37"/>
      <c r="WKT33" s="37"/>
      <c r="WKU33" s="37"/>
      <c r="WKV33" s="37"/>
      <c r="WKW33" s="37"/>
      <c r="WKX33" s="37"/>
      <c r="WKY33" s="37"/>
      <c r="WKZ33" s="37"/>
      <c r="WLA33" s="37"/>
      <c r="WLB33" s="37"/>
      <c r="WLC33" s="37"/>
      <c r="WLD33" s="37"/>
      <c r="WLE33" s="37"/>
      <c r="WLF33" s="37"/>
      <c r="WLG33" s="37"/>
      <c r="WLH33" s="37"/>
      <c r="WLI33" s="37"/>
      <c r="WLJ33" s="37"/>
      <c r="WLK33" s="37"/>
      <c r="WLL33" s="37"/>
      <c r="WLM33" s="37"/>
      <c r="WLN33" s="37"/>
      <c r="WLO33" s="37"/>
      <c r="WLP33" s="37"/>
      <c r="WLQ33" s="37"/>
      <c r="WLR33" s="37"/>
      <c r="WLS33" s="37"/>
      <c r="WLT33" s="37"/>
      <c r="WLU33" s="37"/>
      <c r="WLV33" s="37"/>
      <c r="WLW33" s="37"/>
      <c r="WLX33" s="37"/>
      <c r="WLY33" s="37"/>
      <c r="WLZ33" s="37"/>
      <c r="WMA33" s="37"/>
      <c r="WMB33" s="37"/>
      <c r="WMC33" s="37"/>
      <c r="WMD33" s="37"/>
      <c r="WME33" s="37"/>
      <c r="WMF33" s="37"/>
      <c r="WMG33" s="37"/>
      <c r="WMH33" s="37"/>
      <c r="WMI33" s="37"/>
      <c r="WMJ33" s="37"/>
      <c r="WMK33" s="37"/>
      <c r="WML33" s="37"/>
      <c r="WMM33" s="37"/>
      <c r="WMN33" s="37"/>
      <c r="WMO33" s="37"/>
      <c r="WMP33" s="37"/>
      <c r="WMQ33" s="37"/>
      <c r="WMR33" s="37"/>
      <c r="WMS33" s="37"/>
      <c r="WMT33" s="37"/>
      <c r="WMU33" s="37"/>
      <c r="WMV33" s="37"/>
      <c r="WMW33" s="37"/>
      <c r="WMX33" s="37"/>
      <c r="WMY33" s="37"/>
      <c r="WMZ33" s="37"/>
      <c r="WNA33" s="37"/>
      <c r="WNB33" s="37"/>
      <c r="WNC33" s="37"/>
      <c r="WND33" s="37"/>
      <c r="WNE33" s="37"/>
      <c r="WNF33" s="37"/>
      <c r="WNG33" s="37"/>
      <c r="WNH33" s="37"/>
      <c r="WNI33" s="37"/>
      <c r="WNJ33" s="37"/>
      <c r="WNK33" s="37"/>
      <c r="WNL33" s="37"/>
      <c r="WNM33" s="37"/>
      <c r="WNN33" s="37"/>
      <c r="WNO33" s="37"/>
      <c r="WNP33" s="37"/>
      <c r="WNQ33" s="37"/>
      <c r="WNR33" s="37"/>
      <c r="WNS33" s="37"/>
      <c r="WNT33" s="37"/>
      <c r="WNU33" s="37"/>
      <c r="WNV33" s="37"/>
      <c r="WNW33" s="37"/>
      <c r="WNX33" s="37"/>
      <c r="WNY33" s="37"/>
      <c r="WNZ33" s="37"/>
      <c r="WOA33" s="37"/>
      <c r="WOB33" s="37"/>
      <c r="WOC33" s="37"/>
      <c r="WOD33" s="37"/>
      <c r="WOE33" s="37"/>
      <c r="WOF33" s="37"/>
      <c r="WOG33" s="37"/>
      <c r="WOH33" s="37"/>
      <c r="WOI33" s="37"/>
      <c r="WOJ33" s="37"/>
      <c r="WOK33" s="37"/>
      <c r="WOL33" s="37"/>
      <c r="WOM33" s="37"/>
      <c r="WON33" s="37"/>
      <c r="WOO33" s="37"/>
      <c r="WOP33" s="37"/>
      <c r="WOQ33" s="37"/>
      <c r="WOR33" s="37"/>
      <c r="WOS33" s="37"/>
      <c r="WOT33" s="37"/>
      <c r="WOU33" s="37"/>
      <c r="WOV33" s="37"/>
      <c r="WOW33" s="37"/>
      <c r="WOX33" s="37"/>
      <c r="WOY33" s="37"/>
      <c r="WOZ33" s="37"/>
      <c r="WPA33" s="37"/>
      <c r="WPB33" s="37"/>
      <c r="WPC33" s="37"/>
      <c r="WPD33" s="37"/>
      <c r="WPE33" s="37"/>
      <c r="WPF33" s="37"/>
      <c r="WPG33" s="37"/>
      <c r="WPH33" s="37"/>
      <c r="WPI33" s="37"/>
      <c r="WPJ33" s="37"/>
      <c r="WPK33" s="37"/>
      <c r="WPL33" s="37"/>
      <c r="WPM33" s="37"/>
      <c r="WPN33" s="37"/>
      <c r="WPO33" s="37"/>
      <c r="WPP33" s="37"/>
      <c r="WPQ33" s="37"/>
      <c r="WPR33" s="37"/>
      <c r="WPS33" s="37"/>
      <c r="WPT33" s="37"/>
      <c r="WPU33" s="37"/>
      <c r="WPV33" s="37"/>
      <c r="WPW33" s="37"/>
      <c r="WPX33" s="37"/>
      <c r="WPY33" s="37"/>
      <c r="WPZ33" s="37"/>
      <c r="WQA33" s="37"/>
      <c r="WQB33" s="37"/>
      <c r="WQC33" s="37"/>
      <c r="WQD33" s="37"/>
      <c r="WQE33" s="37"/>
      <c r="WQF33" s="37"/>
      <c r="WQG33" s="37"/>
      <c r="WQH33" s="37"/>
      <c r="WQI33" s="37"/>
      <c r="WQJ33" s="37"/>
      <c r="WQK33" s="37"/>
      <c r="WQL33" s="37"/>
      <c r="WQM33" s="37"/>
      <c r="WQN33" s="37"/>
      <c r="WQO33" s="37"/>
      <c r="WQP33" s="37"/>
      <c r="WQQ33" s="37"/>
      <c r="WQR33" s="37"/>
      <c r="WQS33" s="37"/>
      <c r="WQT33" s="37"/>
      <c r="WQU33" s="37"/>
      <c r="WQV33" s="37"/>
      <c r="WQW33" s="37"/>
      <c r="WQX33" s="37"/>
      <c r="WQY33" s="37"/>
      <c r="WQZ33" s="37"/>
      <c r="WRA33" s="37"/>
      <c r="WRB33" s="37"/>
      <c r="WRC33" s="37"/>
      <c r="WRD33" s="37"/>
      <c r="WRE33" s="37"/>
      <c r="WRF33" s="37"/>
      <c r="WRG33" s="37"/>
      <c r="WRH33" s="37"/>
      <c r="WRI33" s="37"/>
      <c r="WRJ33" s="37"/>
      <c r="WRK33" s="37"/>
      <c r="WRL33" s="37"/>
      <c r="WRM33" s="37"/>
      <c r="WRN33" s="37"/>
      <c r="WRO33" s="37"/>
      <c r="WRP33" s="37"/>
      <c r="WRQ33" s="37"/>
      <c r="WRR33" s="37"/>
      <c r="WRS33" s="37"/>
      <c r="WRT33" s="37"/>
      <c r="WRU33" s="37"/>
      <c r="WRV33" s="37"/>
      <c r="WRW33" s="37"/>
      <c r="WRX33" s="37"/>
      <c r="WRY33" s="37"/>
      <c r="WRZ33" s="37"/>
      <c r="WSA33" s="37"/>
      <c r="WSB33" s="37"/>
      <c r="WSC33" s="37"/>
      <c r="WSD33" s="37"/>
      <c r="WSE33" s="37"/>
      <c r="WSF33" s="37"/>
      <c r="WSG33" s="37"/>
      <c r="WSH33" s="37"/>
      <c r="WSI33" s="37"/>
      <c r="WSJ33" s="37"/>
      <c r="WSK33" s="37"/>
      <c r="WSL33" s="37"/>
      <c r="WSM33" s="37"/>
      <c r="WSN33" s="37"/>
      <c r="WSO33" s="37"/>
      <c r="WSP33" s="37"/>
      <c r="WSQ33" s="37"/>
      <c r="WSR33" s="37"/>
      <c r="WSS33" s="37"/>
      <c r="WST33" s="37"/>
      <c r="WSU33" s="37"/>
      <c r="WSV33" s="37"/>
      <c r="WSW33" s="37"/>
      <c r="WSX33" s="37"/>
      <c r="WSY33" s="37"/>
      <c r="WSZ33" s="37"/>
      <c r="WTA33" s="37"/>
      <c r="WTB33" s="37"/>
      <c r="WTC33" s="37"/>
      <c r="WTD33" s="37"/>
      <c r="WTE33" s="37"/>
      <c r="WTF33" s="37"/>
      <c r="WTG33" s="37"/>
      <c r="WTH33" s="37"/>
      <c r="WTI33" s="37"/>
      <c r="WTJ33" s="37"/>
      <c r="WTK33" s="37"/>
      <c r="WTL33" s="37"/>
      <c r="WTM33" s="37"/>
      <c r="WTN33" s="37"/>
      <c r="WTO33" s="37"/>
      <c r="WTP33" s="37"/>
      <c r="WTQ33" s="37"/>
      <c r="WTR33" s="37"/>
      <c r="WTS33" s="37"/>
      <c r="WTT33" s="37"/>
      <c r="WTU33" s="37"/>
      <c r="WTV33" s="37"/>
      <c r="WTW33" s="37"/>
      <c r="WTX33" s="37"/>
      <c r="WTY33" s="37"/>
      <c r="WTZ33" s="37"/>
      <c r="WUA33" s="37"/>
      <c r="WUB33" s="37"/>
      <c r="WUC33" s="37"/>
      <c r="WUD33" s="37"/>
      <c r="WUE33" s="37"/>
      <c r="WUF33" s="37"/>
      <c r="WUG33" s="37"/>
      <c r="WUH33" s="37"/>
      <c r="WUI33" s="37"/>
      <c r="WUJ33" s="37"/>
      <c r="WUK33" s="37"/>
      <c r="WUL33" s="37"/>
      <c r="WUM33" s="37"/>
      <c r="WUN33" s="37"/>
      <c r="WUO33" s="37"/>
      <c r="WUP33" s="37"/>
      <c r="WUQ33" s="37"/>
      <c r="WUR33" s="37"/>
      <c r="WUS33" s="37"/>
      <c r="WUT33" s="37"/>
      <c r="WUU33" s="37"/>
      <c r="WUV33" s="37"/>
      <c r="WUW33" s="37"/>
      <c r="WUX33" s="37"/>
      <c r="WUY33" s="37"/>
      <c r="WUZ33" s="37"/>
      <c r="WVA33" s="37"/>
      <c r="WVB33" s="37"/>
      <c r="WVC33" s="37"/>
      <c r="WVD33" s="37"/>
      <c r="WVE33" s="37"/>
      <c r="WVF33" s="37"/>
      <c r="WVG33" s="37"/>
      <c r="WVH33" s="37"/>
      <c r="WVI33" s="37"/>
      <c r="WVJ33" s="37"/>
      <c r="WVK33" s="37"/>
      <c r="WVL33" s="37"/>
      <c r="WVM33" s="37"/>
      <c r="WVN33" s="37"/>
      <c r="WVO33" s="37"/>
      <c r="WVP33" s="37"/>
      <c r="WVQ33" s="37"/>
    </row>
    <row r="34" spans="1:16137" s="89" customFormat="1" ht="12.75" hidden="1" customHeight="1" x14ac:dyDescent="0.2">
      <c r="A34" s="301" t="str">
        <f>Ma</f>
        <v>DC1CB26-DCK67</v>
      </c>
      <c r="B34" s="301" t="str">
        <f>MaHP</f>
        <v>DC1CB26</v>
      </c>
      <c r="C34" s="521">
        <v>33</v>
      </c>
      <c r="D34" s="521" t="s">
        <v>3348</v>
      </c>
      <c r="E34" s="458" t="s">
        <v>3349</v>
      </c>
      <c r="F34" s="521" t="s">
        <v>3254</v>
      </c>
      <c r="G34" s="521" t="s">
        <v>2996</v>
      </c>
      <c r="H34" s="521" t="s">
        <v>3255</v>
      </c>
      <c r="I34" s="521" t="s">
        <v>2170</v>
      </c>
      <c r="J34" s="521">
        <v>48</v>
      </c>
      <c r="K34" s="522">
        <v>55</v>
      </c>
      <c r="L34" s="522" t="s">
        <v>3313</v>
      </c>
      <c r="M34" s="522" t="s">
        <v>3256</v>
      </c>
      <c r="N34" s="301" t="str">
        <f t="shared" si="4"/>
        <v>67DCDB21</v>
      </c>
      <c r="O34" s="301"/>
      <c r="P34" s="337">
        <v>42747</v>
      </c>
      <c r="Q34" s="337" t="s">
        <v>3106</v>
      </c>
      <c r="R34" s="499" t="e">
        <f>_trangay</f>
        <v>#N/A</v>
      </c>
      <c r="S34" s="337">
        <f>+P34+G36</f>
        <v>42750</v>
      </c>
      <c r="T34" s="500" t="str">
        <f>IF(P34&lt;S32,"??","")</f>
        <v/>
      </c>
      <c r="U34" s="500" t="str">
        <f>IF(P34&gt;S32+1,"??","")</f>
        <v>??</v>
      </c>
    </row>
    <row r="35" spans="1:16137" ht="19.5" hidden="1" customHeight="1" x14ac:dyDescent="0.2">
      <c r="A35" s="301" t="str">
        <f>Ma</f>
        <v>DC1CB26-DCK67</v>
      </c>
      <c r="B35" s="301" t="str">
        <f>MaHP</f>
        <v>DC1CB26</v>
      </c>
      <c r="C35" s="519">
        <v>34</v>
      </c>
      <c r="D35" s="519" t="s">
        <v>3350</v>
      </c>
      <c r="E35" s="519" t="s">
        <v>3351</v>
      </c>
      <c r="F35" s="519" t="s">
        <v>3254</v>
      </c>
      <c r="G35" s="519" t="s">
        <v>2996</v>
      </c>
      <c r="H35" s="519" t="s">
        <v>3255</v>
      </c>
      <c r="I35" s="519" t="s">
        <v>2170</v>
      </c>
      <c r="J35" s="519">
        <v>52</v>
      </c>
      <c r="K35" s="520">
        <v>54</v>
      </c>
      <c r="L35" s="520" t="s">
        <v>3313</v>
      </c>
      <c r="M35" s="520" t="s">
        <v>3257</v>
      </c>
      <c r="N35" s="301" t="str">
        <f t="shared" si="4"/>
        <v>67DCDB22</v>
      </c>
      <c r="O35" s="301"/>
      <c r="P35" s="232">
        <v>42747</v>
      </c>
      <c r="Q35" s="337" t="s">
        <v>3106</v>
      </c>
      <c r="R35" s="499" t="e">
        <f>_trangay</f>
        <v>#N/A</v>
      </c>
      <c r="S35" s="337">
        <f>+P35+G37</f>
        <v>42750</v>
      </c>
      <c r="T35" s="500" t="str">
        <f>IF(P35&lt;S34,"??","")</f>
        <v>??</v>
      </c>
      <c r="U35" s="500" t="str">
        <f>IF(P35&gt;S34+1,"??","")</f>
        <v/>
      </c>
      <c r="V35" s="89"/>
      <c r="W35" s="89"/>
      <c r="X35" s="89"/>
      <c r="Y35" s="89"/>
      <c r="Z35" s="89"/>
      <c r="AA35" s="89"/>
      <c r="AB35" s="89"/>
      <c r="AC35" s="89"/>
      <c r="AD35" s="89"/>
      <c r="AE35" s="89"/>
      <c r="AF35" s="89"/>
      <c r="AG35" s="89"/>
      <c r="AH35" s="89"/>
      <c r="AI35" s="89"/>
      <c r="AJ35" s="89"/>
      <c r="AK35" s="89"/>
      <c r="AL35" s="89"/>
      <c r="AM35" s="89"/>
      <c r="AN35" s="89"/>
      <c r="AO35" s="89"/>
      <c r="AP35" s="89"/>
      <c r="AQ35" s="89"/>
      <c r="AR35" s="89"/>
      <c r="AS35" s="89"/>
      <c r="AT35" s="89"/>
      <c r="AU35" s="89"/>
      <c r="AV35" s="89"/>
      <c r="AW35" s="89"/>
      <c r="AX35" s="89"/>
      <c r="AY35" s="89"/>
      <c r="AZ35" s="89"/>
      <c r="BA35" s="89"/>
      <c r="BB35" s="89"/>
      <c r="BC35" s="89"/>
      <c r="BD35" s="89"/>
      <c r="BE35" s="89"/>
      <c r="BF35" s="89"/>
      <c r="BG35" s="89"/>
      <c r="BH35" s="89"/>
      <c r="BI35" s="89"/>
      <c r="BJ35" s="89"/>
      <c r="BK35" s="89"/>
      <c r="BL35" s="89"/>
      <c r="BM35" s="89"/>
      <c r="BN35" s="89"/>
      <c r="BO35" s="89"/>
      <c r="BP35" s="89"/>
      <c r="BQ35" s="89"/>
      <c r="BR35" s="89"/>
      <c r="BS35" s="89"/>
      <c r="BT35" s="89"/>
      <c r="BU35" s="89"/>
      <c r="BV35" s="89"/>
      <c r="BW35" s="89"/>
      <c r="BX35" s="89"/>
      <c r="BY35" s="89"/>
      <c r="BZ35" s="89"/>
      <c r="CA35" s="89"/>
      <c r="CB35" s="89"/>
      <c r="CC35" s="89"/>
      <c r="CD35" s="89"/>
      <c r="CE35" s="89"/>
      <c r="CF35" s="89"/>
      <c r="CG35" s="89"/>
      <c r="CH35" s="89"/>
      <c r="CI35" s="89"/>
      <c r="CJ35" s="89"/>
      <c r="CK35" s="89"/>
      <c r="CL35" s="89"/>
      <c r="CM35" s="89"/>
      <c r="CN35" s="89"/>
      <c r="CO35" s="89"/>
      <c r="CP35" s="89"/>
      <c r="CQ35" s="89"/>
      <c r="CR35" s="89"/>
      <c r="CS35" s="89"/>
      <c r="CT35" s="89"/>
      <c r="CU35" s="89"/>
      <c r="CV35" s="89"/>
      <c r="CW35" s="89"/>
      <c r="CX35" s="89"/>
      <c r="CY35" s="89"/>
      <c r="CZ35" s="89"/>
      <c r="DA35" s="89"/>
      <c r="DB35" s="89"/>
      <c r="DC35" s="89"/>
      <c r="DD35" s="89"/>
      <c r="DE35" s="89"/>
      <c r="DF35" s="89"/>
      <c r="DG35" s="89"/>
      <c r="DH35" s="89"/>
      <c r="DI35" s="89"/>
      <c r="DJ35" s="89"/>
      <c r="DK35" s="89"/>
      <c r="DL35" s="89"/>
      <c r="DM35" s="89"/>
      <c r="DN35" s="89"/>
      <c r="DO35" s="89"/>
      <c r="DP35" s="89"/>
      <c r="DQ35" s="89"/>
      <c r="DR35" s="89"/>
      <c r="DS35" s="89"/>
      <c r="DT35" s="89"/>
      <c r="DU35" s="89"/>
      <c r="DV35" s="89"/>
      <c r="DW35" s="89"/>
      <c r="DX35" s="89"/>
      <c r="DY35" s="89"/>
      <c r="DZ35" s="89"/>
      <c r="EA35" s="89"/>
      <c r="EB35" s="89"/>
      <c r="EC35" s="89"/>
      <c r="ED35" s="89"/>
      <c r="EE35" s="89"/>
      <c r="EF35" s="89"/>
      <c r="EG35" s="89"/>
      <c r="EH35" s="89"/>
      <c r="EI35" s="89"/>
      <c r="EJ35" s="89"/>
      <c r="EK35" s="89"/>
      <c r="EL35" s="89"/>
      <c r="EM35" s="89"/>
      <c r="EN35" s="89"/>
      <c r="EO35" s="89"/>
      <c r="EP35" s="89"/>
      <c r="EQ35" s="89"/>
      <c r="ER35" s="89"/>
      <c r="ES35" s="89"/>
      <c r="ET35" s="89"/>
      <c r="EU35" s="89"/>
      <c r="EV35" s="89"/>
      <c r="EW35" s="89"/>
      <c r="EX35" s="89"/>
      <c r="EY35" s="89"/>
      <c r="EZ35" s="89"/>
      <c r="FA35" s="89"/>
      <c r="FB35" s="89"/>
      <c r="FC35" s="89"/>
      <c r="FD35" s="89"/>
      <c r="FE35" s="89"/>
      <c r="FF35" s="89"/>
      <c r="FG35" s="89"/>
      <c r="FH35" s="89"/>
      <c r="FI35" s="89"/>
      <c r="FJ35" s="89"/>
      <c r="FK35" s="89"/>
      <c r="FL35" s="89"/>
      <c r="FM35" s="89"/>
      <c r="FN35" s="89"/>
      <c r="FO35" s="89"/>
      <c r="FP35" s="89"/>
      <c r="FQ35" s="89"/>
      <c r="FR35" s="89"/>
      <c r="FS35" s="89"/>
      <c r="FT35" s="89"/>
      <c r="FU35" s="89"/>
      <c r="FV35" s="89"/>
      <c r="FW35" s="89"/>
      <c r="FX35" s="89"/>
      <c r="FY35" s="89"/>
      <c r="FZ35" s="89"/>
      <c r="GA35" s="89"/>
      <c r="GB35" s="89"/>
      <c r="GC35" s="89"/>
      <c r="GD35" s="89"/>
      <c r="GE35" s="89"/>
      <c r="GF35" s="89"/>
      <c r="GG35" s="89"/>
      <c r="GH35" s="89"/>
      <c r="GI35" s="89"/>
      <c r="GJ35" s="89"/>
      <c r="GK35" s="89"/>
      <c r="GL35" s="89"/>
      <c r="GM35" s="89"/>
      <c r="GN35" s="89"/>
      <c r="GO35" s="89"/>
      <c r="GP35" s="89"/>
      <c r="GQ35" s="89"/>
      <c r="GR35" s="89"/>
      <c r="GS35" s="89"/>
      <c r="GT35" s="89"/>
      <c r="GU35" s="89"/>
      <c r="GV35" s="89"/>
      <c r="GW35" s="89"/>
      <c r="GX35" s="89"/>
      <c r="GY35" s="89"/>
      <c r="GZ35" s="89"/>
      <c r="HA35" s="89"/>
      <c r="HB35" s="89"/>
      <c r="HC35" s="89"/>
      <c r="HD35" s="89"/>
      <c r="HE35" s="89"/>
      <c r="HF35" s="89"/>
      <c r="HG35" s="89"/>
      <c r="HH35" s="89"/>
      <c r="HI35" s="89"/>
      <c r="HJ35" s="89"/>
      <c r="HK35" s="89"/>
      <c r="HL35" s="89"/>
      <c r="HM35" s="89"/>
      <c r="HN35" s="89"/>
      <c r="HO35" s="89"/>
      <c r="HP35" s="89"/>
      <c r="HQ35" s="89"/>
      <c r="HR35" s="89"/>
      <c r="HS35" s="89"/>
      <c r="HT35" s="89"/>
      <c r="HU35" s="89"/>
      <c r="HV35" s="89"/>
      <c r="HW35" s="89"/>
      <c r="HX35" s="89"/>
      <c r="HY35" s="89"/>
      <c r="HZ35" s="89"/>
      <c r="IA35" s="89"/>
      <c r="IB35" s="89"/>
      <c r="IC35" s="89"/>
      <c r="ID35" s="89"/>
      <c r="IE35" s="89"/>
      <c r="IF35" s="89"/>
      <c r="IG35" s="89"/>
      <c r="IH35" s="89"/>
      <c r="II35" s="89"/>
      <c r="IJ35" s="89"/>
      <c r="IK35" s="89"/>
      <c r="IL35" s="89"/>
      <c r="IM35" s="89"/>
      <c r="IN35" s="89"/>
      <c r="IO35" s="89"/>
      <c r="IP35" s="89"/>
      <c r="IQ35" s="89"/>
      <c r="IR35" s="89"/>
      <c r="IS35" s="89"/>
      <c r="IT35" s="89"/>
      <c r="IU35" s="89"/>
      <c r="IV35" s="89"/>
      <c r="IW35" s="89"/>
      <c r="IX35" s="89"/>
      <c r="IY35" s="89"/>
      <c r="IZ35" s="89"/>
      <c r="JA35" s="89"/>
      <c r="JB35" s="89"/>
      <c r="JC35" s="89"/>
      <c r="JD35" s="89"/>
      <c r="JE35" s="89"/>
      <c r="JF35" s="89"/>
      <c r="JG35" s="89"/>
      <c r="JH35" s="89"/>
      <c r="JI35" s="89"/>
      <c r="JJ35" s="89"/>
      <c r="JK35" s="89"/>
      <c r="JL35" s="89"/>
      <c r="JM35" s="89"/>
      <c r="JN35" s="89"/>
      <c r="JO35" s="89"/>
      <c r="JP35" s="89"/>
      <c r="JQ35" s="89"/>
      <c r="JR35" s="89"/>
      <c r="JS35" s="89"/>
      <c r="JT35" s="89"/>
      <c r="JU35" s="89"/>
      <c r="JV35" s="89"/>
      <c r="JW35" s="89"/>
      <c r="JX35" s="89"/>
      <c r="JY35" s="89"/>
      <c r="JZ35" s="89"/>
      <c r="KA35" s="89"/>
      <c r="KB35" s="89"/>
      <c r="KC35" s="89"/>
      <c r="KD35" s="89"/>
      <c r="KE35" s="89"/>
      <c r="KF35" s="89"/>
      <c r="KG35" s="89"/>
      <c r="KH35" s="89"/>
      <c r="KI35" s="89"/>
      <c r="KJ35" s="89"/>
      <c r="KK35" s="89"/>
      <c r="KL35" s="89"/>
      <c r="KM35" s="89"/>
      <c r="KN35" s="89"/>
      <c r="KO35" s="89"/>
      <c r="KP35" s="89"/>
      <c r="KQ35" s="89"/>
      <c r="KR35" s="89"/>
      <c r="KS35" s="89"/>
      <c r="KT35" s="89"/>
      <c r="KU35" s="89"/>
      <c r="KV35" s="89"/>
      <c r="KW35" s="89"/>
      <c r="KX35" s="89"/>
      <c r="KY35" s="89"/>
      <c r="KZ35" s="89"/>
      <c r="LA35" s="89"/>
      <c r="LB35" s="89"/>
      <c r="LC35" s="89"/>
      <c r="LD35" s="89"/>
      <c r="LE35" s="89"/>
      <c r="LF35" s="89"/>
      <c r="LG35" s="89"/>
      <c r="LH35" s="89"/>
      <c r="LI35" s="89"/>
      <c r="LJ35" s="89"/>
      <c r="LK35" s="89"/>
      <c r="LL35" s="89"/>
      <c r="LM35" s="89"/>
      <c r="LN35" s="89"/>
      <c r="LO35" s="89"/>
      <c r="LP35" s="89"/>
      <c r="LQ35" s="89"/>
      <c r="LR35" s="89"/>
      <c r="LS35" s="89"/>
      <c r="LT35" s="89"/>
      <c r="LU35" s="89"/>
      <c r="LV35" s="89"/>
      <c r="LW35" s="89"/>
      <c r="LX35" s="89"/>
      <c r="LY35" s="89"/>
      <c r="LZ35" s="89"/>
      <c r="MA35" s="89"/>
      <c r="MB35" s="89"/>
      <c r="MC35" s="89"/>
      <c r="MD35" s="89"/>
      <c r="ME35" s="89"/>
      <c r="MF35" s="89"/>
      <c r="MG35" s="89"/>
      <c r="MH35" s="89"/>
      <c r="MI35" s="89"/>
      <c r="MJ35" s="89"/>
      <c r="MK35" s="89"/>
      <c r="ML35" s="89"/>
      <c r="MM35" s="89"/>
      <c r="MN35" s="89"/>
      <c r="MO35" s="89"/>
      <c r="MP35" s="89"/>
      <c r="MQ35" s="89"/>
      <c r="MR35" s="89"/>
      <c r="MS35" s="89"/>
      <c r="MT35" s="89"/>
      <c r="MU35" s="89"/>
      <c r="MV35" s="89"/>
      <c r="MW35" s="89"/>
      <c r="MX35" s="89"/>
      <c r="MY35" s="89"/>
      <c r="MZ35" s="89"/>
      <c r="NA35" s="89"/>
      <c r="NB35" s="89"/>
      <c r="NC35" s="89"/>
      <c r="ND35" s="89"/>
      <c r="NE35" s="89"/>
      <c r="NF35" s="89"/>
      <c r="NG35" s="89"/>
      <c r="NH35" s="89"/>
      <c r="NI35" s="89"/>
      <c r="NJ35" s="89"/>
      <c r="NK35" s="89"/>
      <c r="NL35" s="89"/>
      <c r="NM35" s="89"/>
      <c r="NN35" s="89"/>
      <c r="NO35" s="89"/>
      <c r="NP35" s="89"/>
      <c r="NQ35" s="89"/>
      <c r="NR35" s="89"/>
      <c r="NS35" s="89"/>
      <c r="NT35" s="89"/>
      <c r="NU35" s="89"/>
      <c r="NV35" s="89"/>
      <c r="NW35" s="89"/>
      <c r="NX35" s="89"/>
      <c r="NY35" s="89"/>
      <c r="NZ35" s="89"/>
      <c r="OA35" s="89"/>
      <c r="OB35" s="89"/>
      <c r="OC35" s="89"/>
      <c r="OD35" s="89"/>
      <c r="OE35" s="89"/>
      <c r="OF35" s="89"/>
      <c r="OG35" s="89"/>
      <c r="OH35" s="89"/>
      <c r="OI35" s="89"/>
      <c r="OJ35" s="89"/>
      <c r="OK35" s="89"/>
      <c r="OL35" s="89"/>
      <c r="OM35" s="89"/>
      <c r="ON35" s="89"/>
      <c r="OO35" s="89"/>
      <c r="OP35" s="89"/>
      <c r="OQ35" s="89"/>
      <c r="OR35" s="89"/>
      <c r="OS35" s="89"/>
      <c r="OT35" s="89"/>
      <c r="OU35" s="89"/>
      <c r="OV35" s="89"/>
      <c r="OW35" s="89"/>
      <c r="OX35" s="89"/>
      <c r="OY35" s="89"/>
      <c r="OZ35" s="89"/>
      <c r="PA35" s="89"/>
      <c r="PB35" s="89"/>
      <c r="PC35" s="89"/>
      <c r="PD35" s="89"/>
      <c r="PE35" s="89"/>
      <c r="PF35" s="89"/>
      <c r="PG35" s="89"/>
      <c r="PH35" s="89"/>
      <c r="PI35" s="89"/>
      <c r="PJ35" s="89"/>
      <c r="PK35" s="89"/>
      <c r="PL35" s="89"/>
      <c r="PM35" s="89"/>
      <c r="PN35" s="89"/>
      <c r="PO35" s="89"/>
      <c r="PP35" s="89"/>
      <c r="PQ35" s="89"/>
      <c r="PR35" s="89"/>
      <c r="PS35" s="89"/>
      <c r="PT35" s="89"/>
      <c r="PU35" s="89"/>
      <c r="PV35" s="89"/>
      <c r="PW35" s="89"/>
      <c r="PX35" s="89"/>
      <c r="PY35" s="89"/>
      <c r="PZ35" s="89"/>
      <c r="QA35" s="89"/>
      <c r="QB35" s="89"/>
      <c r="QC35" s="89"/>
      <c r="QD35" s="89"/>
      <c r="QE35" s="89"/>
      <c r="QF35" s="89"/>
      <c r="QG35" s="89"/>
      <c r="QH35" s="89"/>
      <c r="QI35" s="89"/>
      <c r="QJ35" s="89"/>
      <c r="QK35" s="89"/>
      <c r="QL35" s="89"/>
      <c r="QM35" s="89"/>
      <c r="QN35" s="89"/>
      <c r="QO35" s="89"/>
      <c r="QP35" s="89"/>
      <c r="QQ35" s="89"/>
      <c r="QR35" s="89"/>
      <c r="QS35" s="89"/>
      <c r="QT35" s="89"/>
      <c r="QU35" s="89"/>
      <c r="QV35" s="89"/>
      <c r="QW35" s="89"/>
      <c r="QX35" s="89"/>
      <c r="QY35" s="89"/>
      <c r="QZ35" s="89"/>
      <c r="RA35" s="89"/>
      <c r="RB35" s="89"/>
      <c r="RC35" s="89"/>
      <c r="RD35" s="89"/>
      <c r="RE35" s="89"/>
      <c r="RF35" s="89"/>
      <c r="RG35" s="89"/>
      <c r="RH35" s="89"/>
      <c r="RI35" s="89"/>
      <c r="RJ35" s="89"/>
      <c r="RK35" s="89"/>
      <c r="RL35" s="89"/>
      <c r="RM35" s="89"/>
      <c r="RN35" s="89"/>
      <c r="RO35" s="89"/>
      <c r="RP35" s="89"/>
      <c r="RQ35" s="89"/>
      <c r="RR35" s="89"/>
      <c r="RS35" s="89"/>
      <c r="RT35" s="89"/>
      <c r="RU35" s="89"/>
      <c r="RV35" s="89"/>
      <c r="RW35" s="89"/>
      <c r="RX35" s="89"/>
      <c r="RY35" s="89"/>
      <c r="RZ35" s="89"/>
      <c r="SA35" s="89"/>
      <c r="SB35" s="89"/>
      <c r="SC35" s="89"/>
      <c r="SD35" s="89"/>
      <c r="SE35" s="89"/>
      <c r="SF35" s="89"/>
      <c r="SG35" s="89"/>
      <c r="SH35" s="89"/>
      <c r="SI35" s="89"/>
      <c r="SJ35" s="89"/>
      <c r="SK35" s="89"/>
      <c r="SL35" s="89"/>
      <c r="SM35" s="89"/>
      <c r="SN35" s="89"/>
      <c r="SO35" s="89"/>
      <c r="SP35" s="89"/>
      <c r="SQ35" s="89"/>
      <c r="SR35" s="89"/>
      <c r="SS35" s="89"/>
      <c r="ST35" s="89"/>
      <c r="SU35" s="89"/>
      <c r="SV35" s="89"/>
      <c r="SW35" s="89"/>
      <c r="SX35" s="89"/>
      <c r="SY35" s="89"/>
      <c r="SZ35" s="89"/>
      <c r="TA35" s="89"/>
      <c r="TB35" s="89"/>
      <c r="TC35" s="89"/>
      <c r="TD35" s="89"/>
      <c r="TE35" s="89"/>
      <c r="TF35" s="89"/>
      <c r="TG35" s="89"/>
      <c r="TH35" s="89"/>
      <c r="TI35" s="89"/>
      <c r="TJ35" s="89"/>
      <c r="TK35" s="89"/>
      <c r="TL35" s="89"/>
      <c r="TM35" s="89"/>
      <c r="TN35" s="89"/>
      <c r="TO35" s="89"/>
      <c r="TP35" s="89"/>
      <c r="TQ35" s="89"/>
      <c r="TR35" s="89"/>
      <c r="TS35" s="89"/>
      <c r="TT35" s="89"/>
      <c r="TU35" s="89"/>
      <c r="TV35" s="89"/>
      <c r="TW35" s="89"/>
      <c r="TX35" s="89"/>
      <c r="TY35" s="89"/>
      <c r="TZ35" s="89"/>
      <c r="UA35" s="89"/>
      <c r="UB35" s="89"/>
      <c r="UC35" s="89"/>
      <c r="UD35" s="89"/>
      <c r="UE35" s="89"/>
      <c r="UF35" s="89"/>
      <c r="UG35" s="89"/>
      <c r="UH35" s="89"/>
      <c r="UI35" s="89"/>
      <c r="UJ35" s="89"/>
      <c r="UK35" s="89"/>
      <c r="UL35" s="89"/>
      <c r="UM35" s="89"/>
      <c r="UN35" s="89"/>
      <c r="UO35" s="89"/>
      <c r="UP35" s="89"/>
      <c r="UQ35" s="89"/>
      <c r="UR35" s="89"/>
      <c r="US35" s="89"/>
      <c r="UT35" s="89"/>
      <c r="UU35" s="89"/>
      <c r="UV35" s="89"/>
      <c r="UW35" s="89"/>
      <c r="UX35" s="89"/>
      <c r="UY35" s="89"/>
      <c r="UZ35" s="89"/>
      <c r="VA35" s="89"/>
      <c r="VB35" s="89"/>
      <c r="VC35" s="89"/>
      <c r="VD35" s="89"/>
      <c r="VE35" s="89"/>
      <c r="VF35" s="89"/>
      <c r="VG35" s="89"/>
      <c r="VH35" s="89"/>
      <c r="VI35" s="89"/>
      <c r="VJ35" s="89"/>
      <c r="VK35" s="89"/>
      <c r="VL35" s="89"/>
      <c r="VM35" s="89"/>
      <c r="VN35" s="89"/>
      <c r="VO35" s="89"/>
      <c r="VP35" s="89"/>
      <c r="VQ35" s="89"/>
      <c r="VR35" s="89"/>
      <c r="VS35" s="89"/>
      <c r="VT35" s="89"/>
      <c r="VU35" s="89"/>
      <c r="VV35" s="89"/>
      <c r="VW35" s="89"/>
      <c r="VX35" s="89"/>
      <c r="VY35" s="89"/>
      <c r="VZ35" s="89"/>
      <c r="WA35" s="89"/>
      <c r="WB35" s="89"/>
      <c r="WC35" s="89"/>
      <c r="WD35" s="89"/>
      <c r="WE35" s="89"/>
      <c r="WF35" s="89"/>
      <c r="WG35" s="89"/>
      <c r="WH35" s="89"/>
      <c r="WI35" s="89"/>
      <c r="WJ35" s="89"/>
      <c r="WK35" s="89"/>
      <c r="WL35" s="89"/>
      <c r="WM35" s="89"/>
      <c r="WN35" s="89"/>
      <c r="WO35" s="89"/>
      <c r="WP35" s="89"/>
      <c r="WQ35" s="89"/>
      <c r="WR35" s="89"/>
      <c r="WS35" s="89"/>
      <c r="WT35" s="89"/>
      <c r="WU35" s="89"/>
      <c r="WV35" s="89"/>
      <c r="WW35" s="89"/>
      <c r="WX35" s="89"/>
      <c r="WY35" s="89"/>
      <c r="WZ35" s="89"/>
      <c r="XA35" s="89"/>
      <c r="XB35" s="89"/>
      <c r="XC35" s="89"/>
      <c r="XD35" s="89"/>
      <c r="XE35" s="89"/>
      <c r="XF35" s="89"/>
      <c r="XG35" s="89"/>
      <c r="XH35" s="89"/>
      <c r="XI35" s="89"/>
      <c r="XJ35" s="89"/>
      <c r="XK35" s="89"/>
      <c r="XL35" s="89"/>
      <c r="XM35" s="89"/>
      <c r="XN35" s="89"/>
      <c r="XO35" s="89"/>
      <c r="XP35" s="89"/>
      <c r="XQ35" s="89"/>
      <c r="XR35" s="89"/>
      <c r="XS35" s="89"/>
      <c r="XT35" s="89"/>
      <c r="XU35" s="89"/>
      <c r="XV35" s="89"/>
      <c r="XW35" s="89"/>
      <c r="XX35" s="89"/>
      <c r="XY35" s="89"/>
      <c r="XZ35" s="89"/>
      <c r="YA35" s="89"/>
      <c r="YB35" s="89"/>
      <c r="YC35" s="89"/>
      <c r="YD35" s="89"/>
      <c r="YE35" s="89"/>
      <c r="YF35" s="89"/>
      <c r="YG35" s="89"/>
      <c r="YH35" s="89"/>
      <c r="YI35" s="89"/>
      <c r="YJ35" s="89"/>
      <c r="YK35" s="89"/>
      <c r="YL35" s="89"/>
      <c r="YM35" s="89"/>
      <c r="YN35" s="89"/>
      <c r="YO35" s="89"/>
      <c r="YP35" s="89"/>
      <c r="YQ35" s="89"/>
      <c r="YR35" s="89"/>
      <c r="YS35" s="89"/>
      <c r="YT35" s="89"/>
      <c r="YU35" s="89"/>
      <c r="YV35" s="89"/>
      <c r="YW35" s="89"/>
      <c r="YX35" s="89"/>
      <c r="YY35" s="89"/>
      <c r="YZ35" s="89"/>
      <c r="ZA35" s="89"/>
      <c r="ZB35" s="89"/>
      <c r="ZC35" s="89"/>
      <c r="ZD35" s="89"/>
      <c r="ZE35" s="89"/>
      <c r="ZF35" s="89"/>
      <c r="ZG35" s="89"/>
      <c r="ZH35" s="89"/>
      <c r="ZI35" s="89"/>
      <c r="ZJ35" s="89"/>
      <c r="ZK35" s="89"/>
      <c r="ZL35" s="89"/>
      <c r="ZM35" s="89"/>
      <c r="ZN35" s="89"/>
      <c r="ZO35" s="89"/>
      <c r="ZP35" s="89"/>
      <c r="ZQ35" s="89"/>
      <c r="ZR35" s="89"/>
      <c r="ZS35" s="89"/>
      <c r="ZT35" s="89"/>
      <c r="ZU35" s="89"/>
      <c r="ZV35" s="89"/>
      <c r="ZW35" s="89"/>
      <c r="ZX35" s="89"/>
      <c r="ZY35" s="89"/>
      <c r="ZZ35" s="89"/>
      <c r="AAA35" s="89"/>
      <c r="AAB35" s="89"/>
      <c r="AAC35" s="89"/>
      <c r="AAD35" s="89"/>
      <c r="AAE35" s="89"/>
      <c r="AAF35" s="89"/>
      <c r="AAG35" s="89"/>
      <c r="AAH35" s="89"/>
      <c r="AAI35" s="89"/>
      <c r="AAJ35" s="89"/>
      <c r="AAK35" s="89"/>
      <c r="AAL35" s="89"/>
      <c r="AAM35" s="89"/>
      <c r="AAN35" s="89"/>
      <c r="AAO35" s="89"/>
      <c r="AAP35" s="89"/>
      <c r="AAQ35" s="89"/>
      <c r="AAR35" s="89"/>
      <c r="AAS35" s="89"/>
      <c r="AAT35" s="89"/>
      <c r="AAU35" s="89"/>
      <c r="AAV35" s="89"/>
      <c r="AAW35" s="89"/>
      <c r="AAX35" s="89"/>
      <c r="AAY35" s="89"/>
      <c r="AAZ35" s="89"/>
      <c r="ABA35" s="89"/>
      <c r="ABB35" s="89"/>
      <c r="ABC35" s="89"/>
      <c r="ABD35" s="89"/>
      <c r="ABE35" s="89"/>
      <c r="ABF35" s="89"/>
      <c r="ABG35" s="89"/>
      <c r="ABH35" s="89"/>
      <c r="ABI35" s="89"/>
      <c r="ABJ35" s="89"/>
      <c r="ABK35" s="89"/>
      <c r="ABL35" s="89"/>
      <c r="ABM35" s="89"/>
      <c r="ABN35" s="89"/>
      <c r="ABO35" s="89"/>
      <c r="ABP35" s="89"/>
      <c r="ABQ35" s="89"/>
      <c r="ABR35" s="89"/>
      <c r="ABS35" s="89"/>
      <c r="ABT35" s="89"/>
      <c r="ABU35" s="89"/>
      <c r="ABV35" s="89"/>
      <c r="ABW35" s="89"/>
      <c r="ABX35" s="89"/>
      <c r="ABY35" s="89"/>
      <c r="ABZ35" s="89"/>
      <c r="ACA35" s="89"/>
      <c r="ACB35" s="89"/>
      <c r="ACC35" s="89"/>
      <c r="ACD35" s="89"/>
      <c r="ACE35" s="89"/>
      <c r="ACF35" s="89"/>
      <c r="ACG35" s="89"/>
      <c r="ACH35" s="89"/>
      <c r="ACI35" s="89"/>
      <c r="ACJ35" s="89"/>
      <c r="ACK35" s="89"/>
      <c r="ACL35" s="89"/>
      <c r="ACM35" s="89"/>
      <c r="ACN35" s="89"/>
      <c r="ACO35" s="89"/>
      <c r="ACP35" s="89"/>
      <c r="ACQ35" s="89"/>
      <c r="ACR35" s="89"/>
      <c r="ACS35" s="89"/>
      <c r="ACT35" s="89"/>
      <c r="ACU35" s="89"/>
      <c r="ACV35" s="89"/>
      <c r="ACW35" s="89"/>
      <c r="ACX35" s="89"/>
      <c r="ACY35" s="89"/>
      <c r="ACZ35" s="89"/>
      <c r="ADA35" s="89"/>
      <c r="ADB35" s="89"/>
      <c r="ADC35" s="89"/>
      <c r="ADD35" s="89"/>
      <c r="ADE35" s="89"/>
      <c r="ADF35" s="89"/>
      <c r="ADG35" s="89"/>
      <c r="ADH35" s="89"/>
      <c r="ADI35" s="89"/>
      <c r="ADJ35" s="89"/>
      <c r="ADK35" s="89"/>
      <c r="ADL35" s="89"/>
      <c r="ADM35" s="89"/>
      <c r="ADN35" s="89"/>
      <c r="ADO35" s="89"/>
      <c r="ADP35" s="89"/>
      <c r="ADQ35" s="89"/>
      <c r="ADR35" s="89"/>
      <c r="ADS35" s="89"/>
      <c r="ADT35" s="89"/>
      <c r="ADU35" s="89"/>
      <c r="ADV35" s="89"/>
      <c r="ADW35" s="89"/>
      <c r="ADX35" s="89"/>
      <c r="ADY35" s="89"/>
      <c r="ADZ35" s="89"/>
      <c r="AEA35" s="89"/>
      <c r="AEB35" s="89"/>
      <c r="AEC35" s="89"/>
      <c r="AED35" s="89"/>
      <c r="AEE35" s="89"/>
      <c r="AEF35" s="89"/>
      <c r="AEG35" s="89"/>
      <c r="AEH35" s="89"/>
      <c r="AEI35" s="89"/>
      <c r="AEJ35" s="89"/>
      <c r="AEK35" s="89"/>
      <c r="AEL35" s="89"/>
      <c r="AEM35" s="89"/>
      <c r="AEN35" s="89"/>
      <c r="AEO35" s="89"/>
      <c r="AEP35" s="89"/>
      <c r="AEQ35" s="89"/>
      <c r="AER35" s="89"/>
      <c r="AES35" s="89"/>
      <c r="AET35" s="89"/>
      <c r="AEU35" s="89"/>
      <c r="AEV35" s="89"/>
      <c r="AEW35" s="89"/>
      <c r="AEX35" s="89"/>
      <c r="AEY35" s="89"/>
      <c r="AEZ35" s="89"/>
      <c r="AFA35" s="89"/>
      <c r="AFB35" s="89"/>
      <c r="AFC35" s="89"/>
      <c r="AFD35" s="89"/>
      <c r="AFE35" s="89"/>
      <c r="AFF35" s="89"/>
      <c r="AFG35" s="89"/>
      <c r="AFH35" s="89"/>
      <c r="AFI35" s="89"/>
      <c r="AFJ35" s="89"/>
      <c r="AFK35" s="89"/>
      <c r="AFL35" s="89"/>
      <c r="AFM35" s="89"/>
      <c r="AFN35" s="89"/>
      <c r="AFO35" s="89"/>
      <c r="AFP35" s="89"/>
      <c r="AFQ35" s="89"/>
      <c r="AFR35" s="89"/>
      <c r="AFS35" s="89"/>
      <c r="AFT35" s="89"/>
      <c r="AFU35" s="89"/>
      <c r="AFV35" s="89"/>
      <c r="AFW35" s="89"/>
      <c r="AFX35" s="89"/>
      <c r="AFY35" s="89"/>
      <c r="AFZ35" s="89"/>
      <c r="AGA35" s="89"/>
      <c r="AGB35" s="89"/>
      <c r="AGC35" s="89"/>
      <c r="AGD35" s="89"/>
      <c r="AGE35" s="89"/>
      <c r="AGF35" s="89"/>
      <c r="AGG35" s="89"/>
      <c r="AGH35" s="89"/>
      <c r="AGI35" s="89"/>
      <c r="AGJ35" s="89"/>
      <c r="AGK35" s="89"/>
      <c r="AGL35" s="89"/>
      <c r="AGM35" s="89"/>
      <c r="AGN35" s="89"/>
      <c r="AGO35" s="89"/>
      <c r="AGP35" s="89"/>
      <c r="AGQ35" s="89"/>
      <c r="AGR35" s="89"/>
      <c r="AGS35" s="89"/>
      <c r="AGT35" s="89"/>
      <c r="AGU35" s="89"/>
      <c r="AGV35" s="89"/>
      <c r="AGW35" s="89"/>
      <c r="AGX35" s="89"/>
      <c r="AGY35" s="89"/>
      <c r="AGZ35" s="89"/>
      <c r="AHA35" s="89"/>
      <c r="AHB35" s="89"/>
      <c r="AHC35" s="89"/>
      <c r="AHD35" s="89"/>
      <c r="AHE35" s="89"/>
      <c r="AHF35" s="89"/>
      <c r="AHG35" s="89"/>
      <c r="AHH35" s="89"/>
      <c r="AHI35" s="89"/>
      <c r="AHJ35" s="89"/>
      <c r="AHK35" s="89"/>
      <c r="AHL35" s="89"/>
      <c r="AHM35" s="89"/>
      <c r="AHN35" s="89"/>
      <c r="AHO35" s="89"/>
      <c r="AHP35" s="89"/>
      <c r="AHQ35" s="89"/>
      <c r="AHR35" s="89"/>
      <c r="AHS35" s="89"/>
      <c r="AHT35" s="89"/>
      <c r="AHU35" s="89"/>
      <c r="AHV35" s="89"/>
      <c r="AHW35" s="89"/>
      <c r="AHX35" s="89"/>
      <c r="AHY35" s="89"/>
      <c r="AHZ35" s="89"/>
      <c r="AIA35" s="89"/>
      <c r="AIB35" s="89"/>
      <c r="AIC35" s="89"/>
      <c r="AID35" s="89"/>
      <c r="AIE35" s="89"/>
      <c r="AIF35" s="89"/>
      <c r="AIG35" s="89"/>
      <c r="AIH35" s="89"/>
      <c r="AII35" s="89"/>
      <c r="AIJ35" s="89"/>
      <c r="AIK35" s="89"/>
      <c r="AIL35" s="89"/>
      <c r="AIM35" s="89"/>
      <c r="AIN35" s="89"/>
      <c r="AIO35" s="89"/>
      <c r="AIP35" s="89"/>
      <c r="AIQ35" s="89"/>
      <c r="AIR35" s="89"/>
      <c r="AIS35" s="89"/>
      <c r="AIT35" s="89"/>
      <c r="AIU35" s="89"/>
      <c r="AIV35" s="89"/>
      <c r="AIW35" s="89"/>
      <c r="AIX35" s="89"/>
      <c r="AIY35" s="89"/>
      <c r="AIZ35" s="89"/>
      <c r="AJA35" s="89"/>
      <c r="AJB35" s="89"/>
      <c r="AJC35" s="89"/>
      <c r="AJD35" s="89"/>
      <c r="AJE35" s="89"/>
      <c r="AJF35" s="89"/>
      <c r="AJG35" s="89"/>
      <c r="AJH35" s="89"/>
      <c r="AJI35" s="89"/>
      <c r="AJJ35" s="89"/>
      <c r="AJK35" s="89"/>
      <c r="AJL35" s="89"/>
      <c r="AJM35" s="89"/>
      <c r="AJN35" s="89"/>
      <c r="AJO35" s="89"/>
      <c r="AJP35" s="89"/>
      <c r="AJQ35" s="89"/>
      <c r="AJR35" s="89"/>
      <c r="AJS35" s="89"/>
      <c r="AJT35" s="89"/>
      <c r="AJU35" s="89"/>
      <c r="AJV35" s="89"/>
      <c r="AJW35" s="89"/>
      <c r="AJX35" s="89"/>
      <c r="AJY35" s="89"/>
      <c r="AJZ35" s="89"/>
      <c r="AKA35" s="89"/>
      <c r="AKB35" s="89"/>
      <c r="AKC35" s="89"/>
      <c r="AKD35" s="89"/>
      <c r="AKE35" s="89"/>
      <c r="AKF35" s="89"/>
      <c r="AKG35" s="89"/>
      <c r="AKH35" s="89"/>
      <c r="AKI35" s="89"/>
      <c r="AKJ35" s="89"/>
      <c r="AKK35" s="89"/>
      <c r="AKL35" s="89"/>
      <c r="AKM35" s="89"/>
      <c r="AKN35" s="89"/>
      <c r="AKO35" s="89"/>
      <c r="AKP35" s="89"/>
      <c r="AKQ35" s="89"/>
      <c r="AKR35" s="89"/>
      <c r="AKS35" s="89"/>
      <c r="AKT35" s="89"/>
      <c r="AKU35" s="89"/>
      <c r="AKV35" s="89"/>
      <c r="AKW35" s="89"/>
      <c r="AKX35" s="89"/>
      <c r="AKY35" s="89"/>
      <c r="AKZ35" s="89"/>
      <c r="ALA35" s="89"/>
      <c r="ALB35" s="89"/>
      <c r="ALC35" s="89"/>
      <c r="ALD35" s="89"/>
      <c r="ALE35" s="89"/>
      <c r="ALF35" s="89"/>
      <c r="ALG35" s="89"/>
      <c r="ALH35" s="89"/>
      <c r="ALI35" s="89"/>
      <c r="ALJ35" s="89"/>
      <c r="ALK35" s="89"/>
      <c r="ALL35" s="89"/>
      <c r="ALM35" s="89"/>
      <c r="ALN35" s="89"/>
      <c r="ALO35" s="89"/>
      <c r="ALP35" s="89"/>
      <c r="ALQ35" s="89"/>
      <c r="ALR35" s="89"/>
      <c r="ALS35" s="89"/>
      <c r="ALT35" s="89"/>
      <c r="ALU35" s="89"/>
      <c r="ALV35" s="89"/>
      <c r="ALW35" s="89"/>
      <c r="ALX35" s="89"/>
      <c r="ALY35" s="89"/>
      <c r="ALZ35" s="89"/>
      <c r="AMA35" s="89"/>
      <c r="AMB35" s="89"/>
      <c r="AMC35" s="89"/>
      <c r="AMD35" s="89"/>
      <c r="AME35" s="89"/>
      <c r="AMF35" s="89"/>
      <c r="AMG35" s="89"/>
      <c r="AMH35" s="89"/>
      <c r="AMI35" s="89"/>
      <c r="AMJ35" s="89"/>
      <c r="AMK35" s="89"/>
      <c r="AML35" s="89"/>
      <c r="AMM35" s="89"/>
      <c r="AMN35" s="89"/>
      <c r="AMO35" s="89"/>
      <c r="AMP35" s="89"/>
      <c r="AMQ35" s="89"/>
      <c r="AMR35" s="89"/>
      <c r="AMS35" s="89"/>
      <c r="AMT35" s="89"/>
      <c r="AMU35" s="89"/>
      <c r="AMV35" s="89"/>
      <c r="AMW35" s="89"/>
      <c r="AMX35" s="89"/>
      <c r="AMY35" s="89"/>
      <c r="AMZ35" s="89"/>
      <c r="ANA35" s="89"/>
      <c r="ANB35" s="89"/>
      <c r="ANC35" s="89"/>
      <c r="AND35" s="89"/>
      <c r="ANE35" s="89"/>
      <c r="ANF35" s="89"/>
      <c r="ANG35" s="89"/>
      <c r="ANH35" s="89"/>
      <c r="ANI35" s="89"/>
      <c r="ANJ35" s="89"/>
      <c r="ANK35" s="89"/>
      <c r="ANL35" s="89"/>
      <c r="ANM35" s="89"/>
      <c r="ANN35" s="89"/>
      <c r="ANO35" s="89"/>
      <c r="ANP35" s="89"/>
      <c r="ANQ35" s="89"/>
      <c r="ANR35" s="89"/>
      <c r="ANS35" s="89"/>
      <c r="ANT35" s="89"/>
      <c r="ANU35" s="89"/>
      <c r="ANV35" s="89"/>
      <c r="ANW35" s="89"/>
      <c r="ANX35" s="89"/>
      <c r="ANY35" s="89"/>
      <c r="ANZ35" s="89"/>
      <c r="AOA35" s="89"/>
      <c r="AOB35" s="89"/>
      <c r="AOC35" s="89"/>
      <c r="AOD35" s="89"/>
      <c r="AOE35" s="89"/>
      <c r="AOF35" s="89"/>
      <c r="AOG35" s="89"/>
      <c r="AOH35" s="89"/>
      <c r="AOI35" s="89"/>
      <c r="AOJ35" s="89"/>
      <c r="AOK35" s="89"/>
      <c r="AOL35" s="89"/>
      <c r="AOM35" s="89"/>
      <c r="AON35" s="89"/>
      <c r="AOO35" s="89"/>
      <c r="AOP35" s="89"/>
      <c r="AOQ35" s="89"/>
      <c r="AOR35" s="89"/>
      <c r="AOS35" s="89"/>
      <c r="AOT35" s="89"/>
      <c r="AOU35" s="89"/>
      <c r="AOV35" s="89"/>
      <c r="AOW35" s="89"/>
      <c r="AOX35" s="89"/>
      <c r="AOY35" s="89"/>
      <c r="AOZ35" s="89"/>
      <c r="APA35" s="89"/>
      <c r="APB35" s="89"/>
      <c r="APC35" s="89"/>
      <c r="APD35" s="89"/>
      <c r="APE35" s="89"/>
      <c r="APF35" s="89"/>
      <c r="APG35" s="89"/>
      <c r="APH35" s="89"/>
      <c r="API35" s="89"/>
      <c r="APJ35" s="89"/>
      <c r="APK35" s="89"/>
      <c r="APL35" s="89"/>
      <c r="APM35" s="89"/>
      <c r="APN35" s="89"/>
      <c r="APO35" s="89"/>
      <c r="APP35" s="89"/>
      <c r="APQ35" s="89"/>
      <c r="APR35" s="89"/>
      <c r="APS35" s="89"/>
      <c r="APT35" s="89"/>
      <c r="APU35" s="89"/>
      <c r="APV35" s="89"/>
      <c r="APW35" s="89"/>
      <c r="APX35" s="89"/>
      <c r="APY35" s="89"/>
      <c r="APZ35" s="89"/>
      <c r="AQA35" s="89"/>
      <c r="AQB35" s="89"/>
      <c r="AQC35" s="89"/>
      <c r="AQD35" s="89"/>
      <c r="AQE35" s="89"/>
      <c r="AQF35" s="89"/>
      <c r="AQG35" s="89"/>
      <c r="AQH35" s="89"/>
      <c r="AQI35" s="89"/>
      <c r="AQJ35" s="89"/>
      <c r="AQK35" s="89"/>
      <c r="AQL35" s="89"/>
      <c r="AQM35" s="89"/>
      <c r="AQN35" s="89"/>
      <c r="AQO35" s="89"/>
      <c r="AQP35" s="89"/>
      <c r="AQQ35" s="89"/>
      <c r="AQR35" s="89"/>
      <c r="AQS35" s="89"/>
      <c r="AQT35" s="89"/>
      <c r="AQU35" s="89"/>
      <c r="AQV35" s="89"/>
      <c r="AQW35" s="89"/>
      <c r="AQX35" s="89"/>
      <c r="AQY35" s="89"/>
      <c r="AQZ35" s="89"/>
      <c r="ARA35" s="89"/>
      <c r="ARB35" s="89"/>
      <c r="ARC35" s="89"/>
      <c r="ARD35" s="89"/>
      <c r="ARE35" s="89"/>
      <c r="ARF35" s="89"/>
      <c r="ARG35" s="89"/>
      <c r="ARH35" s="89"/>
      <c r="ARI35" s="89"/>
      <c r="ARJ35" s="89"/>
      <c r="ARK35" s="89"/>
      <c r="ARL35" s="89"/>
      <c r="ARM35" s="89"/>
      <c r="ARN35" s="89"/>
      <c r="ARO35" s="89"/>
      <c r="ARP35" s="89"/>
      <c r="ARQ35" s="89"/>
      <c r="ARR35" s="89"/>
      <c r="ARS35" s="89"/>
      <c r="ART35" s="89"/>
      <c r="ARU35" s="89"/>
      <c r="ARV35" s="89"/>
      <c r="ARW35" s="89"/>
      <c r="ARX35" s="89"/>
      <c r="ARY35" s="89"/>
      <c r="ARZ35" s="89"/>
      <c r="ASA35" s="89"/>
      <c r="ASB35" s="89"/>
      <c r="ASC35" s="89"/>
      <c r="ASD35" s="89"/>
      <c r="ASE35" s="89"/>
      <c r="ASF35" s="89"/>
      <c r="ASG35" s="89"/>
      <c r="ASH35" s="89"/>
      <c r="ASI35" s="89"/>
      <c r="ASJ35" s="89"/>
      <c r="ASK35" s="89"/>
      <c r="ASL35" s="89"/>
      <c r="ASM35" s="89"/>
      <c r="ASN35" s="89"/>
      <c r="ASO35" s="89"/>
      <c r="ASP35" s="89"/>
      <c r="ASQ35" s="89"/>
      <c r="ASR35" s="89"/>
      <c r="ASS35" s="89"/>
      <c r="AST35" s="89"/>
      <c r="ASU35" s="89"/>
      <c r="ASV35" s="89"/>
      <c r="ASW35" s="89"/>
      <c r="ASX35" s="89"/>
      <c r="ASY35" s="89"/>
      <c r="ASZ35" s="89"/>
      <c r="ATA35" s="89"/>
      <c r="ATB35" s="89"/>
      <c r="ATC35" s="89"/>
      <c r="ATD35" s="89"/>
      <c r="ATE35" s="89"/>
      <c r="ATF35" s="89"/>
      <c r="ATG35" s="89"/>
      <c r="ATH35" s="89"/>
      <c r="ATI35" s="89"/>
      <c r="ATJ35" s="89"/>
      <c r="ATK35" s="89"/>
      <c r="ATL35" s="89"/>
      <c r="ATM35" s="89"/>
      <c r="ATN35" s="89"/>
      <c r="ATO35" s="89"/>
      <c r="ATP35" s="89"/>
      <c r="ATQ35" s="89"/>
      <c r="ATR35" s="89"/>
      <c r="ATS35" s="89"/>
      <c r="ATT35" s="89"/>
      <c r="ATU35" s="89"/>
      <c r="ATV35" s="89"/>
      <c r="ATW35" s="89"/>
      <c r="ATX35" s="89"/>
      <c r="ATY35" s="89"/>
      <c r="ATZ35" s="89"/>
      <c r="AUA35" s="89"/>
      <c r="AUB35" s="89"/>
      <c r="AUC35" s="89"/>
      <c r="AUD35" s="89"/>
      <c r="AUE35" s="89"/>
      <c r="AUF35" s="89"/>
      <c r="AUG35" s="89"/>
      <c r="AUH35" s="89"/>
      <c r="AUI35" s="89"/>
      <c r="AUJ35" s="89"/>
      <c r="AUK35" s="89"/>
      <c r="AUL35" s="89"/>
      <c r="AUM35" s="89"/>
      <c r="AUN35" s="89"/>
      <c r="AUO35" s="89"/>
      <c r="AUP35" s="89"/>
      <c r="AUQ35" s="89"/>
      <c r="AUR35" s="89"/>
      <c r="AUS35" s="89"/>
      <c r="AUT35" s="89"/>
      <c r="AUU35" s="89"/>
      <c r="AUV35" s="89"/>
      <c r="AUW35" s="89"/>
      <c r="AUX35" s="89"/>
      <c r="AUY35" s="89"/>
      <c r="AUZ35" s="89"/>
      <c r="AVA35" s="89"/>
      <c r="AVB35" s="89"/>
      <c r="AVC35" s="89"/>
      <c r="AVD35" s="89"/>
      <c r="AVE35" s="89"/>
      <c r="AVF35" s="89"/>
      <c r="AVG35" s="89"/>
      <c r="AVH35" s="89"/>
      <c r="AVI35" s="89"/>
      <c r="AVJ35" s="89"/>
      <c r="AVK35" s="89"/>
      <c r="AVL35" s="89"/>
      <c r="AVM35" s="89"/>
      <c r="AVN35" s="89"/>
      <c r="AVO35" s="89"/>
      <c r="AVP35" s="89"/>
      <c r="AVQ35" s="89"/>
      <c r="AVR35" s="89"/>
      <c r="AVS35" s="89"/>
      <c r="AVT35" s="89"/>
      <c r="AVU35" s="89"/>
      <c r="AVV35" s="89"/>
      <c r="AVW35" s="89"/>
      <c r="AVX35" s="89"/>
      <c r="AVY35" s="89"/>
      <c r="AVZ35" s="89"/>
      <c r="AWA35" s="89"/>
      <c r="AWB35" s="89"/>
      <c r="AWC35" s="89"/>
      <c r="AWD35" s="89"/>
      <c r="AWE35" s="89"/>
      <c r="AWF35" s="89"/>
      <c r="AWG35" s="89"/>
      <c r="AWH35" s="89"/>
      <c r="AWI35" s="89"/>
      <c r="AWJ35" s="89"/>
      <c r="AWK35" s="89"/>
      <c r="AWL35" s="89"/>
      <c r="AWM35" s="89"/>
      <c r="AWN35" s="89"/>
      <c r="AWO35" s="89"/>
      <c r="AWP35" s="89"/>
      <c r="AWQ35" s="89"/>
      <c r="AWR35" s="89"/>
      <c r="AWS35" s="89"/>
      <c r="AWT35" s="89"/>
      <c r="AWU35" s="89"/>
      <c r="AWV35" s="89"/>
      <c r="AWW35" s="89"/>
      <c r="AWX35" s="89"/>
      <c r="AWY35" s="89"/>
      <c r="AWZ35" s="89"/>
      <c r="AXA35" s="89"/>
      <c r="AXB35" s="89"/>
      <c r="AXC35" s="89"/>
      <c r="AXD35" s="89"/>
      <c r="AXE35" s="89"/>
      <c r="AXF35" s="89"/>
      <c r="AXG35" s="89"/>
      <c r="AXH35" s="89"/>
      <c r="AXI35" s="89"/>
      <c r="AXJ35" s="89"/>
      <c r="AXK35" s="89"/>
      <c r="AXL35" s="89"/>
      <c r="AXM35" s="89"/>
      <c r="AXN35" s="89"/>
      <c r="AXO35" s="89"/>
      <c r="AXP35" s="89"/>
      <c r="AXQ35" s="89"/>
      <c r="AXR35" s="89"/>
      <c r="AXS35" s="89"/>
      <c r="AXT35" s="89"/>
      <c r="AXU35" s="89"/>
      <c r="AXV35" s="89"/>
      <c r="AXW35" s="89"/>
      <c r="AXX35" s="89"/>
      <c r="AXY35" s="89"/>
      <c r="AXZ35" s="89"/>
      <c r="AYA35" s="89"/>
      <c r="AYB35" s="89"/>
      <c r="AYC35" s="89"/>
      <c r="AYD35" s="89"/>
      <c r="AYE35" s="89"/>
      <c r="AYF35" s="89"/>
      <c r="AYG35" s="89"/>
      <c r="AYH35" s="89"/>
      <c r="AYI35" s="89"/>
      <c r="AYJ35" s="89"/>
      <c r="AYK35" s="89"/>
      <c r="AYL35" s="89"/>
      <c r="AYM35" s="89"/>
      <c r="AYN35" s="89"/>
      <c r="AYO35" s="89"/>
      <c r="AYP35" s="89"/>
      <c r="AYQ35" s="89"/>
      <c r="AYR35" s="89"/>
      <c r="AYS35" s="89"/>
      <c r="AYT35" s="89"/>
      <c r="AYU35" s="89"/>
      <c r="AYV35" s="89"/>
      <c r="AYW35" s="89"/>
      <c r="AYX35" s="89"/>
      <c r="AYY35" s="89"/>
      <c r="AYZ35" s="89"/>
      <c r="AZA35" s="89"/>
      <c r="AZB35" s="89"/>
      <c r="AZC35" s="89"/>
      <c r="AZD35" s="89"/>
      <c r="AZE35" s="89"/>
      <c r="AZF35" s="89"/>
      <c r="AZG35" s="89"/>
      <c r="AZH35" s="89"/>
      <c r="AZI35" s="89"/>
      <c r="AZJ35" s="89"/>
      <c r="AZK35" s="89"/>
      <c r="AZL35" s="89"/>
      <c r="AZM35" s="89"/>
      <c r="AZN35" s="89"/>
      <c r="AZO35" s="89"/>
      <c r="AZP35" s="89"/>
      <c r="AZQ35" s="89"/>
      <c r="AZR35" s="89"/>
      <c r="AZS35" s="89"/>
      <c r="AZT35" s="89"/>
      <c r="AZU35" s="89"/>
      <c r="AZV35" s="89"/>
      <c r="AZW35" s="89"/>
      <c r="AZX35" s="89"/>
      <c r="AZY35" s="89"/>
      <c r="AZZ35" s="89"/>
      <c r="BAA35" s="89"/>
      <c r="BAB35" s="89"/>
      <c r="BAC35" s="89"/>
      <c r="BAD35" s="89"/>
      <c r="BAE35" s="89"/>
      <c r="BAF35" s="89"/>
      <c r="BAG35" s="89"/>
      <c r="BAH35" s="89"/>
      <c r="BAI35" s="89"/>
      <c r="BAJ35" s="89"/>
      <c r="BAK35" s="89"/>
      <c r="BAL35" s="89"/>
      <c r="BAM35" s="89"/>
      <c r="BAN35" s="89"/>
      <c r="BAO35" s="89"/>
      <c r="BAP35" s="89"/>
      <c r="BAQ35" s="89"/>
      <c r="BAR35" s="89"/>
      <c r="BAS35" s="89"/>
      <c r="BAT35" s="89"/>
      <c r="BAU35" s="89"/>
      <c r="BAV35" s="89"/>
      <c r="BAW35" s="89"/>
      <c r="BAX35" s="89"/>
      <c r="BAY35" s="89"/>
      <c r="BAZ35" s="89"/>
      <c r="BBA35" s="89"/>
      <c r="BBB35" s="89"/>
      <c r="BBC35" s="89"/>
      <c r="BBD35" s="89"/>
      <c r="BBE35" s="89"/>
      <c r="BBF35" s="89"/>
      <c r="BBG35" s="89"/>
      <c r="BBH35" s="89"/>
      <c r="BBI35" s="89"/>
      <c r="BBJ35" s="89"/>
      <c r="BBK35" s="89"/>
      <c r="BBL35" s="89"/>
      <c r="BBM35" s="89"/>
      <c r="BBN35" s="89"/>
      <c r="BBO35" s="89"/>
      <c r="BBP35" s="89"/>
      <c r="BBQ35" s="89"/>
      <c r="BBR35" s="89"/>
      <c r="BBS35" s="89"/>
      <c r="BBT35" s="89"/>
      <c r="BBU35" s="89"/>
      <c r="BBV35" s="89"/>
      <c r="BBW35" s="89"/>
      <c r="BBX35" s="89"/>
      <c r="BBY35" s="89"/>
      <c r="BBZ35" s="89"/>
      <c r="BCA35" s="89"/>
      <c r="BCB35" s="89"/>
      <c r="BCC35" s="89"/>
      <c r="BCD35" s="89"/>
      <c r="BCE35" s="89"/>
      <c r="BCF35" s="89"/>
      <c r="BCG35" s="89"/>
      <c r="BCH35" s="89"/>
      <c r="BCI35" s="89"/>
      <c r="BCJ35" s="89"/>
      <c r="BCK35" s="89"/>
      <c r="BCL35" s="89"/>
      <c r="BCM35" s="89"/>
      <c r="BCN35" s="89"/>
      <c r="BCO35" s="89"/>
      <c r="BCP35" s="89"/>
      <c r="BCQ35" s="89"/>
      <c r="BCR35" s="89"/>
      <c r="BCS35" s="89"/>
      <c r="BCT35" s="89"/>
      <c r="BCU35" s="89"/>
      <c r="BCV35" s="89"/>
      <c r="BCW35" s="89"/>
      <c r="BCX35" s="89"/>
      <c r="BCY35" s="89"/>
      <c r="BCZ35" s="89"/>
      <c r="BDA35" s="89"/>
      <c r="BDB35" s="89"/>
      <c r="BDC35" s="89"/>
      <c r="BDD35" s="89"/>
      <c r="BDE35" s="89"/>
      <c r="BDF35" s="89"/>
      <c r="BDG35" s="89"/>
      <c r="BDH35" s="89"/>
      <c r="BDI35" s="89"/>
      <c r="BDJ35" s="89"/>
      <c r="BDK35" s="89"/>
      <c r="BDL35" s="89"/>
      <c r="BDM35" s="89"/>
      <c r="BDN35" s="89"/>
      <c r="BDO35" s="89"/>
      <c r="BDP35" s="89"/>
      <c r="BDQ35" s="89"/>
      <c r="BDR35" s="89"/>
      <c r="BDS35" s="89"/>
      <c r="BDT35" s="89"/>
      <c r="BDU35" s="89"/>
      <c r="BDV35" s="89"/>
      <c r="BDW35" s="89"/>
      <c r="BDX35" s="89"/>
      <c r="BDY35" s="89"/>
      <c r="BDZ35" s="89"/>
      <c r="BEA35" s="89"/>
      <c r="BEB35" s="89"/>
      <c r="BEC35" s="89"/>
      <c r="BED35" s="89"/>
      <c r="BEE35" s="89"/>
      <c r="BEF35" s="89"/>
      <c r="BEG35" s="89"/>
      <c r="BEH35" s="89"/>
      <c r="BEI35" s="89"/>
      <c r="BEJ35" s="89"/>
      <c r="BEK35" s="89"/>
      <c r="BEL35" s="89"/>
      <c r="BEM35" s="89"/>
      <c r="BEN35" s="89"/>
      <c r="BEO35" s="89"/>
      <c r="BEP35" s="89"/>
      <c r="BEQ35" s="89"/>
      <c r="BER35" s="89"/>
      <c r="BES35" s="89"/>
      <c r="BET35" s="89"/>
      <c r="BEU35" s="89"/>
      <c r="BEV35" s="89"/>
      <c r="BEW35" s="89"/>
      <c r="BEX35" s="89"/>
      <c r="BEY35" s="89"/>
      <c r="BEZ35" s="89"/>
      <c r="BFA35" s="89"/>
      <c r="BFB35" s="89"/>
      <c r="BFC35" s="89"/>
      <c r="BFD35" s="89"/>
      <c r="BFE35" s="89"/>
      <c r="BFF35" s="89"/>
      <c r="BFG35" s="89"/>
      <c r="BFH35" s="89"/>
      <c r="BFI35" s="89"/>
      <c r="BFJ35" s="89"/>
      <c r="BFK35" s="89"/>
      <c r="BFL35" s="89"/>
      <c r="BFM35" s="89"/>
      <c r="BFN35" s="89"/>
      <c r="BFO35" s="89"/>
      <c r="BFP35" s="89"/>
      <c r="BFQ35" s="89"/>
      <c r="BFR35" s="89"/>
      <c r="BFS35" s="89"/>
      <c r="BFT35" s="89"/>
      <c r="BFU35" s="89"/>
      <c r="BFV35" s="89"/>
      <c r="BFW35" s="89"/>
      <c r="BFX35" s="89"/>
      <c r="BFY35" s="89"/>
      <c r="BFZ35" s="89"/>
      <c r="BGA35" s="89"/>
      <c r="BGB35" s="89"/>
      <c r="BGC35" s="89"/>
      <c r="BGD35" s="89"/>
      <c r="BGE35" s="89"/>
      <c r="BGF35" s="89"/>
      <c r="BGG35" s="89"/>
      <c r="BGH35" s="89"/>
      <c r="BGI35" s="89"/>
      <c r="BGJ35" s="89"/>
      <c r="BGK35" s="89"/>
      <c r="BGL35" s="89"/>
      <c r="BGM35" s="89"/>
      <c r="BGN35" s="89"/>
      <c r="BGO35" s="89"/>
      <c r="BGP35" s="89"/>
      <c r="BGQ35" s="89"/>
      <c r="BGR35" s="89"/>
      <c r="BGS35" s="89"/>
      <c r="BGT35" s="89"/>
      <c r="BGU35" s="89"/>
      <c r="BGV35" s="89"/>
      <c r="BGW35" s="89"/>
      <c r="BGX35" s="89"/>
      <c r="BGY35" s="89"/>
      <c r="BGZ35" s="89"/>
      <c r="BHA35" s="89"/>
      <c r="BHB35" s="89"/>
      <c r="BHC35" s="89"/>
      <c r="BHD35" s="89"/>
      <c r="BHE35" s="89"/>
      <c r="BHF35" s="89"/>
      <c r="BHG35" s="89"/>
      <c r="BHH35" s="89"/>
      <c r="BHI35" s="89"/>
      <c r="BHJ35" s="89"/>
      <c r="BHK35" s="89"/>
      <c r="BHL35" s="89"/>
      <c r="BHM35" s="89"/>
      <c r="BHN35" s="89"/>
      <c r="BHO35" s="89"/>
      <c r="BHP35" s="89"/>
      <c r="BHQ35" s="89"/>
      <c r="BHR35" s="89"/>
      <c r="BHS35" s="89"/>
      <c r="BHT35" s="89"/>
      <c r="BHU35" s="89"/>
      <c r="BHV35" s="89"/>
      <c r="BHW35" s="89"/>
      <c r="BHX35" s="89"/>
      <c r="BHY35" s="89"/>
      <c r="BHZ35" s="89"/>
      <c r="BIA35" s="89"/>
      <c r="BIB35" s="89"/>
      <c r="BIC35" s="89"/>
      <c r="BID35" s="89"/>
      <c r="BIE35" s="89"/>
      <c r="BIF35" s="89"/>
      <c r="BIG35" s="89"/>
      <c r="BIH35" s="89"/>
      <c r="BII35" s="89"/>
      <c r="BIJ35" s="89"/>
      <c r="BIK35" s="89"/>
      <c r="BIL35" s="89"/>
      <c r="BIM35" s="89"/>
      <c r="BIN35" s="89"/>
      <c r="BIO35" s="89"/>
      <c r="BIP35" s="89"/>
      <c r="BIQ35" s="89"/>
      <c r="BIR35" s="89"/>
      <c r="BIS35" s="89"/>
      <c r="BIT35" s="89"/>
      <c r="BIU35" s="89"/>
      <c r="BIV35" s="89"/>
      <c r="BIW35" s="89"/>
      <c r="BIX35" s="89"/>
      <c r="BIY35" s="89"/>
      <c r="BIZ35" s="89"/>
      <c r="BJA35" s="89"/>
      <c r="BJB35" s="89"/>
      <c r="BJC35" s="89"/>
      <c r="BJD35" s="89"/>
      <c r="BJE35" s="89"/>
      <c r="BJF35" s="89"/>
      <c r="BJG35" s="89"/>
      <c r="BJH35" s="89"/>
      <c r="BJI35" s="89"/>
      <c r="BJJ35" s="89"/>
      <c r="BJK35" s="89"/>
      <c r="BJL35" s="89"/>
      <c r="BJM35" s="89"/>
      <c r="BJN35" s="89"/>
      <c r="BJO35" s="89"/>
      <c r="BJP35" s="89"/>
      <c r="BJQ35" s="89"/>
      <c r="BJR35" s="89"/>
      <c r="BJS35" s="89"/>
      <c r="BJT35" s="89"/>
      <c r="BJU35" s="89"/>
      <c r="BJV35" s="89"/>
      <c r="BJW35" s="89"/>
      <c r="BJX35" s="89"/>
      <c r="BJY35" s="89"/>
      <c r="BJZ35" s="89"/>
      <c r="BKA35" s="89"/>
      <c r="BKB35" s="89"/>
      <c r="BKC35" s="89"/>
      <c r="BKD35" s="89"/>
      <c r="BKE35" s="89"/>
      <c r="BKF35" s="89"/>
      <c r="BKG35" s="89"/>
      <c r="BKH35" s="89"/>
      <c r="BKI35" s="89"/>
      <c r="BKJ35" s="89"/>
      <c r="BKK35" s="89"/>
      <c r="BKL35" s="89"/>
      <c r="BKM35" s="89"/>
      <c r="BKN35" s="89"/>
      <c r="BKO35" s="89"/>
      <c r="BKP35" s="89"/>
      <c r="BKQ35" s="89"/>
      <c r="BKR35" s="89"/>
      <c r="BKS35" s="89"/>
      <c r="BKT35" s="89"/>
      <c r="BKU35" s="89"/>
      <c r="BKV35" s="89"/>
      <c r="BKW35" s="89"/>
      <c r="BKX35" s="89"/>
      <c r="BKY35" s="89"/>
      <c r="BKZ35" s="89"/>
      <c r="BLA35" s="89"/>
      <c r="BLB35" s="89"/>
      <c r="BLC35" s="89"/>
      <c r="BLD35" s="89"/>
      <c r="BLE35" s="89"/>
      <c r="BLF35" s="89"/>
      <c r="BLG35" s="89"/>
      <c r="BLH35" s="89"/>
      <c r="BLI35" s="89"/>
      <c r="BLJ35" s="89"/>
      <c r="BLK35" s="89"/>
      <c r="BLL35" s="89"/>
      <c r="BLM35" s="89"/>
      <c r="BLN35" s="89"/>
      <c r="BLO35" s="89"/>
      <c r="BLP35" s="89"/>
      <c r="BLQ35" s="89"/>
      <c r="BLR35" s="89"/>
      <c r="BLS35" s="89"/>
      <c r="BLT35" s="89"/>
      <c r="BLU35" s="89"/>
      <c r="BLV35" s="89"/>
      <c r="BLW35" s="89"/>
      <c r="BLX35" s="89"/>
      <c r="BLY35" s="89"/>
      <c r="BLZ35" s="89"/>
      <c r="BMA35" s="89"/>
      <c r="BMB35" s="89"/>
      <c r="BMC35" s="89"/>
      <c r="BMD35" s="89"/>
      <c r="BME35" s="89"/>
      <c r="BMF35" s="89"/>
      <c r="BMG35" s="89"/>
      <c r="BMH35" s="89"/>
      <c r="BMI35" s="89"/>
      <c r="BMJ35" s="89"/>
      <c r="BMK35" s="89"/>
      <c r="BML35" s="89"/>
      <c r="BMM35" s="89"/>
      <c r="BMN35" s="89"/>
      <c r="BMO35" s="89"/>
      <c r="BMP35" s="89"/>
      <c r="BMQ35" s="89"/>
      <c r="BMR35" s="89"/>
      <c r="BMS35" s="89"/>
      <c r="BMT35" s="89"/>
      <c r="BMU35" s="89"/>
      <c r="BMV35" s="89"/>
      <c r="BMW35" s="89"/>
      <c r="BMX35" s="89"/>
      <c r="BMY35" s="89"/>
      <c r="BMZ35" s="89"/>
      <c r="BNA35" s="89"/>
      <c r="BNB35" s="89"/>
      <c r="BNC35" s="89"/>
      <c r="BND35" s="89"/>
      <c r="BNE35" s="89"/>
      <c r="BNF35" s="89"/>
      <c r="BNG35" s="89"/>
      <c r="BNH35" s="89"/>
      <c r="BNI35" s="89"/>
      <c r="BNJ35" s="89"/>
      <c r="BNK35" s="89"/>
      <c r="BNL35" s="89"/>
      <c r="BNM35" s="89"/>
      <c r="BNN35" s="89"/>
      <c r="BNO35" s="89"/>
      <c r="BNP35" s="89"/>
      <c r="BNQ35" s="89"/>
      <c r="BNR35" s="89"/>
      <c r="BNS35" s="89"/>
      <c r="BNT35" s="89"/>
      <c r="BNU35" s="89"/>
      <c r="BNV35" s="89"/>
      <c r="BNW35" s="89"/>
      <c r="BNX35" s="89"/>
      <c r="BNY35" s="89"/>
      <c r="BNZ35" s="89"/>
      <c r="BOA35" s="89"/>
      <c r="BOB35" s="89"/>
      <c r="BOC35" s="89"/>
      <c r="BOD35" s="89"/>
      <c r="BOE35" s="89"/>
      <c r="BOF35" s="89"/>
      <c r="BOG35" s="89"/>
      <c r="BOH35" s="89"/>
      <c r="BOI35" s="89"/>
      <c r="BOJ35" s="89"/>
      <c r="BOK35" s="89"/>
      <c r="BOL35" s="89"/>
      <c r="BOM35" s="89"/>
      <c r="BON35" s="89"/>
      <c r="BOO35" s="89"/>
      <c r="BOP35" s="89"/>
      <c r="BOQ35" s="89"/>
      <c r="BOR35" s="89"/>
      <c r="BOS35" s="89"/>
      <c r="BOT35" s="89"/>
      <c r="BOU35" s="89"/>
      <c r="BOV35" s="89"/>
      <c r="BOW35" s="89"/>
      <c r="BOX35" s="89"/>
      <c r="BOY35" s="89"/>
      <c r="BOZ35" s="89"/>
      <c r="BPA35" s="89"/>
      <c r="BPB35" s="89"/>
      <c r="BPC35" s="89"/>
      <c r="BPD35" s="89"/>
      <c r="BPE35" s="89"/>
      <c r="BPF35" s="89"/>
      <c r="BPG35" s="89"/>
      <c r="BPH35" s="89"/>
      <c r="BPI35" s="89"/>
      <c r="BPJ35" s="89"/>
      <c r="BPK35" s="89"/>
      <c r="BPL35" s="89"/>
      <c r="BPM35" s="89"/>
      <c r="BPN35" s="89"/>
      <c r="BPO35" s="89"/>
      <c r="BPP35" s="89"/>
      <c r="BPQ35" s="89"/>
      <c r="BPR35" s="89"/>
      <c r="BPS35" s="89"/>
      <c r="BPT35" s="89"/>
      <c r="BPU35" s="89"/>
      <c r="BPV35" s="89"/>
      <c r="BPW35" s="89"/>
      <c r="BPX35" s="89"/>
      <c r="BPY35" s="89"/>
      <c r="BPZ35" s="89"/>
      <c r="BQA35" s="89"/>
      <c r="BQB35" s="89"/>
      <c r="BQC35" s="89"/>
      <c r="BQD35" s="89"/>
      <c r="BQE35" s="89"/>
      <c r="BQF35" s="89"/>
      <c r="BQG35" s="89"/>
      <c r="BQH35" s="89"/>
      <c r="BQI35" s="89"/>
      <c r="BQJ35" s="89"/>
      <c r="BQK35" s="89"/>
      <c r="BQL35" s="89"/>
      <c r="BQM35" s="89"/>
      <c r="BQN35" s="89"/>
      <c r="BQO35" s="89"/>
      <c r="BQP35" s="89"/>
      <c r="BQQ35" s="89"/>
      <c r="BQR35" s="89"/>
      <c r="BQS35" s="89"/>
      <c r="BQT35" s="89"/>
      <c r="BQU35" s="89"/>
      <c r="BQV35" s="89"/>
      <c r="BQW35" s="89"/>
      <c r="BQX35" s="89"/>
      <c r="BQY35" s="89"/>
      <c r="BQZ35" s="89"/>
      <c r="BRA35" s="89"/>
      <c r="BRB35" s="89"/>
      <c r="BRC35" s="89"/>
      <c r="BRD35" s="89"/>
      <c r="BRE35" s="89"/>
      <c r="BRF35" s="89"/>
      <c r="BRG35" s="89"/>
      <c r="BRH35" s="89"/>
      <c r="BRI35" s="89"/>
      <c r="BRJ35" s="89"/>
      <c r="BRK35" s="89"/>
      <c r="BRL35" s="89"/>
      <c r="BRM35" s="89"/>
      <c r="BRN35" s="89"/>
      <c r="BRO35" s="89"/>
      <c r="BRP35" s="89"/>
      <c r="BRQ35" s="89"/>
      <c r="BRR35" s="89"/>
      <c r="BRS35" s="89"/>
      <c r="BRT35" s="89"/>
      <c r="BRU35" s="89"/>
      <c r="BRV35" s="89"/>
      <c r="BRW35" s="89"/>
      <c r="BRX35" s="89"/>
      <c r="BRY35" s="89"/>
      <c r="BRZ35" s="89"/>
      <c r="BSA35" s="89"/>
      <c r="BSB35" s="89"/>
      <c r="BSC35" s="89"/>
      <c r="BSD35" s="89"/>
      <c r="BSE35" s="89"/>
      <c r="BSF35" s="89"/>
      <c r="BSG35" s="89"/>
      <c r="BSH35" s="89"/>
      <c r="BSI35" s="89"/>
      <c r="BSJ35" s="89"/>
      <c r="BSK35" s="89"/>
      <c r="BSL35" s="89"/>
      <c r="BSM35" s="89"/>
      <c r="BSN35" s="89"/>
      <c r="BSO35" s="89"/>
      <c r="BSP35" s="89"/>
      <c r="BSQ35" s="89"/>
      <c r="BSR35" s="89"/>
      <c r="BSS35" s="89"/>
      <c r="BST35" s="89"/>
      <c r="BSU35" s="89"/>
      <c r="BSV35" s="89"/>
      <c r="BSW35" s="89"/>
      <c r="BSX35" s="89"/>
      <c r="BSY35" s="89"/>
      <c r="BSZ35" s="89"/>
      <c r="BTA35" s="89"/>
      <c r="BTB35" s="89"/>
      <c r="BTC35" s="89"/>
      <c r="BTD35" s="89"/>
      <c r="BTE35" s="89"/>
      <c r="BTF35" s="89"/>
      <c r="BTG35" s="89"/>
      <c r="BTH35" s="89"/>
      <c r="BTI35" s="89"/>
      <c r="BTJ35" s="89"/>
      <c r="BTK35" s="89"/>
      <c r="BTL35" s="89"/>
      <c r="BTM35" s="89"/>
      <c r="BTN35" s="89"/>
      <c r="BTO35" s="89"/>
      <c r="BTP35" s="89"/>
      <c r="BTQ35" s="89"/>
      <c r="BTR35" s="89"/>
      <c r="BTS35" s="89"/>
      <c r="BTT35" s="89"/>
      <c r="BTU35" s="89"/>
      <c r="BTV35" s="89"/>
      <c r="BTW35" s="89"/>
      <c r="BTX35" s="89"/>
      <c r="BTY35" s="89"/>
      <c r="BTZ35" s="89"/>
      <c r="BUA35" s="89"/>
      <c r="BUB35" s="89"/>
      <c r="BUC35" s="89"/>
      <c r="BUD35" s="89"/>
      <c r="BUE35" s="89"/>
      <c r="BUF35" s="89"/>
      <c r="BUG35" s="89"/>
      <c r="BUH35" s="89"/>
      <c r="BUI35" s="89"/>
      <c r="BUJ35" s="89"/>
      <c r="BUK35" s="89"/>
      <c r="BUL35" s="89"/>
      <c r="BUM35" s="89"/>
      <c r="BUN35" s="89"/>
      <c r="BUO35" s="89"/>
      <c r="BUP35" s="89"/>
      <c r="BUQ35" s="89"/>
      <c r="BUR35" s="89"/>
      <c r="BUS35" s="89"/>
      <c r="BUT35" s="89"/>
      <c r="BUU35" s="89"/>
      <c r="BUV35" s="89"/>
      <c r="BUW35" s="89"/>
      <c r="BUX35" s="89"/>
      <c r="BUY35" s="89"/>
      <c r="BUZ35" s="89"/>
      <c r="BVA35" s="89"/>
      <c r="BVB35" s="89"/>
      <c r="BVC35" s="89"/>
      <c r="BVD35" s="89"/>
      <c r="BVE35" s="89"/>
      <c r="BVF35" s="89"/>
      <c r="BVG35" s="89"/>
      <c r="BVH35" s="89"/>
      <c r="BVI35" s="89"/>
      <c r="BVJ35" s="89"/>
      <c r="BVK35" s="89"/>
      <c r="BVL35" s="89"/>
      <c r="BVM35" s="89"/>
      <c r="BVN35" s="89"/>
      <c r="BVO35" s="89"/>
      <c r="BVP35" s="89"/>
      <c r="BVQ35" s="89"/>
      <c r="BVR35" s="89"/>
      <c r="BVS35" s="89"/>
      <c r="BVT35" s="89"/>
      <c r="BVU35" s="89"/>
      <c r="BVV35" s="89"/>
      <c r="BVW35" s="89"/>
      <c r="BVX35" s="89"/>
      <c r="BVY35" s="89"/>
      <c r="BVZ35" s="89"/>
      <c r="BWA35" s="89"/>
      <c r="BWB35" s="89"/>
      <c r="BWC35" s="89"/>
      <c r="BWD35" s="89"/>
      <c r="BWE35" s="89"/>
      <c r="BWF35" s="89"/>
      <c r="BWG35" s="89"/>
      <c r="BWH35" s="89"/>
      <c r="BWI35" s="89"/>
      <c r="BWJ35" s="89"/>
      <c r="BWK35" s="89"/>
      <c r="BWL35" s="89"/>
      <c r="BWM35" s="89"/>
      <c r="BWN35" s="89"/>
      <c r="BWO35" s="89"/>
      <c r="BWP35" s="89"/>
      <c r="BWQ35" s="89"/>
      <c r="BWR35" s="89"/>
      <c r="BWS35" s="89"/>
      <c r="BWT35" s="89"/>
      <c r="BWU35" s="89"/>
      <c r="BWV35" s="89"/>
      <c r="BWW35" s="89"/>
      <c r="BWX35" s="89"/>
      <c r="BWY35" s="89"/>
      <c r="BWZ35" s="89"/>
      <c r="BXA35" s="89"/>
      <c r="BXB35" s="89"/>
      <c r="BXC35" s="89"/>
      <c r="BXD35" s="89"/>
      <c r="BXE35" s="89"/>
      <c r="BXF35" s="89"/>
      <c r="BXG35" s="89"/>
      <c r="BXH35" s="89"/>
      <c r="BXI35" s="89"/>
      <c r="BXJ35" s="89"/>
      <c r="BXK35" s="89"/>
      <c r="BXL35" s="89"/>
      <c r="BXM35" s="89"/>
      <c r="BXN35" s="89"/>
      <c r="BXO35" s="89"/>
      <c r="BXP35" s="89"/>
      <c r="BXQ35" s="89"/>
      <c r="BXR35" s="89"/>
      <c r="BXS35" s="89"/>
      <c r="BXT35" s="89"/>
      <c r="BXU35" s="89"/>
      <c r="BXV35" s="89"/>
      <c r="BXW35" s="89"/>
      <c r="BXX35" s="89"/>
      <c r="BXY35" s="89"/>
      <c r="BXZ35" s="89"/>
      <c r="BYA35" s="89"/>
      <c r="BYB35" s="89"/>
      <c r="BYC35" s="89"/>
      <c r="BYD35" s="89"/>
      <c r="BYE35" s="89"/>
      <c r="BYF35" s="89"/>
      <c r="BYG35" s="89"/>
      <c r="BYH35" s="89"/>
      <c r="BYI35" s="89"/>
      <c r="BYJ35" s="89"/>
      <c r="BYK35" s="89"/>
      <c r="BYL35" s="89"/>
      <c r="BYM35" s="89"/>
      <c r="BYN35" s="89"/>
      <c r="BYO35" s="89"/>
      <c r="BYP35" s="89"/>
      <c r="BYQ35" s="89"/>
      <c r="BYR35" s="89"/>
      <c r="BYS35" s="89"/>
      <c r="BYT35" s="89"/>
      <c r="BYU35" s="89"/>
      <c r="BYV35" s="89"/>
      <c r="BYW35" s="89"/>
      <c r="BYX35" s="89"/>
      <c r="BYY35" s="89"/>
      <c r="BYZ35" s="89"/>
      <c r="BZA35" s="89"/>
      <c r="BZB35" s="89"/>
      <c r="BZC35" s="89"/>
      <c r="BZD35" s="89"/>
      <c r="BZE35" s="89"/>
      <c r="BZF35" s="89"/>
      <c r="BZG35" s="89"/>
      <c r="BZH35" s="89"/>
      <c r="BZI35" s="89"/>
      <c r="BZJ35" s="89"/>
      <c r="BZK35" s="89"/>
      <c r="BZL35" s="89"/>
      <c r="BZM35" s="89"/>
      <c r="BZN35" s="89"/>
      <c r="BZO35" s="89"/>
      <c r="BZP35" s="89"/>
      <c r="BZQ35" s="89"/>
      <c r="BZR35" s="89"/>
      <c r="BZS35" s="89"/>
      <c r="BZT35" s="89"/>
      <c r="BZU35" s="89"/>
      <c r="BZV35" s="89"/>
      <c r="BZW35" s="89"/>
      <c r="BZX35" s="89"/>
      <c r="BZY35" s="89"/>
      <c r="BZZ35" s="89"/>
      <c r="CAA35" s="89"/>
      <c r="CAB35" s="89"/>
      <c r="CAC35" s="89"/>
      <c r="CAD35" s="89"/>
      <c r="CAE35" s="89"/>
      <c r="CAF35" s="89"/>
      <c r="CAG35" s="89"/>
      <c r="CAH35" s="89"/>
      <c r="CAI35" s="89"/>
      <c r="CAJ35" s="89"/>
      <c r="CAK35" s="89"/>
      <c r="CAL35" s="89"/>
      <c r="CAM35" s="89"/>
      <c r="CAN35" s="89"/>
      <c r="CAO35" s="89"/>
      <c r="CAP35" s="89"/>
      <c r="CAQ35" s="89"/>
      <c r="CAR35" s="89"/>
      <c r="CAS35" s="89"/>
      <c r="CAT35" s="89"/>
      <c r="CAU35" s="89"/>
      <c r="CAV35" s="89"/>
      <c r="CAW35" s="89"/>
      <c r="CAX35" s="89"/>
      <c r="CAY35" s="89"/>
      <c r="CAZ35" s="89"/>
      <c r="CBA35" s="89"/>
      <c r="CBB35" s="89"/>
      <c r="CBC35" s="89"/>
      <c r="CBD35" s="89"/>
      <c r="CBE35" s="89"/>
      <c r="CBF35" s="89"/>
      <c r="CBG35" s="89"/>
      <c r="CBH35" s="89"/>
      <c r="CBI35" s="89"/>
      <c r="CBJ35" s="89"/>
      <c r="CBK35" s="89"/>
      <c r="CBL35" s="89"/>
      <c r="CBM35" s="89"/>
      <c r="CBN35" s="89"/>
      <c r="CBO35" s="89"/>
      <c r="CBP35" s="89"/>
      <c r="CBQ35" s="89"/>
      <c r="CBR35" s="89"/>
      <c r="CBS35" s="89"/>
      <c r="CBT35" s="89"/>
      <c r="CBU35" s="89"/>
      <c r="CBV35" s="89"/>
      <c r="CBW35" s="89"/>
      <c r="CBX35" s="89"/>
      <c r="CBY35" s="89"/>
      <c r="CBZ35" s="89"/>
      <c r="CCA35" s="89"/>
      <c r="CCB35" s="89"/>
      <c r="CCC35" s="89"/>
      <c r="CCD35" s="89"/>
      <c r="CCE35" s="89"/>
      <c r="CCF35" s="89"/>
      <c r="CCG35" s="89"/>
      <c r="CCH35" s="89"/>
      <c r="CCI35" s="89"/>
      <c r="CCJ35" s="89"/>
      <c r="CCK35" s="89"/>
      <c r="CCL35" s="89"/>
      <c r="CCM35" s="89"/>
      <c r="CCN35" s="89"/>
      <c r="CCO35" s="89"/>
      <c r="CCP35" s="89"/>
      <c r="CCQ35" s="89"/>
      <c r="CCR35" s="89"/>
      <c r="CCS35" s="89"/>
      <c r="CCT35" s="89"/>
      <c r="CCU35" s="89"/>
      <c r="CCV35" s="89"/>
      <c r="CCW35" s="89"/>
      <c r="CCX35" s="89"/>
      <c r="CCY35" s="89"/>
      <c r="CCZ35" s="89"/>
      <c r="CDA35" s="89"/>
      <c r="CDB35" s="89"/>
      <c r="CDC35" s="89"/>
      <c r="CDD35" s="89"/>
      <c r="CDE35" s="89"/>
      <c r="CDF35" s="89"/>
      <c r="CDG35" s="89"/>
      <c r="CDH35" s="89"/>
      <c r="CDI35" s="89"/>
      <c r="CDJ35" s="89"/>
      <c r="CDK35" s="89"/>
      <c r="CDL35" s="89"/>
      <c r="CDM35" s="89"/>
      <c r="CDN35" s="89"/>
      <c r="CDO35" s="89"/>
      <c r="CDP35" s="89"/>
      <c r="CDQ35" s="89"/>
      <c r="CDR35" s="89"/>
      <c r="CDS35" s="89"/>
      <c r="CDT35" s="89"/>
      <c r="CDU35" s="89"/>
      <c r="CDV35" s="89"/>
      <c r="CDW35" s="89"/>
      <c r="CDX35" s="89"/>
      <c r="CDY35" s="89"/>
      <c r="CDZ35" s="89"/>
      <c r="CEA35" s="89"/>
      <c r="CEB35" s="89"/>
      <c r="CEC35" s="89"/>
      <c r="CED35" s="89"/>
      <c r="CEE35" s="89"/>
      <c r="CEF35" s="89"/>
      <c r="CEG35" s="89"/>
      <c r="CEH35" s="89"/>
      <c r="CEI35" s="89"/>
      <c r="CEJ35" s="89"/>
      <c r="CEK35" s="89"/>
      <c r="CEL35" s="89"/>
      <c r="CEM35" s="89"/>
      <c r="CEN35" s="89"/>
      <c r="CEO35" s="89"/>
      <c r="CEP35" s="89"/>
      <c r="CEQ35" s="89"/>
      <c r="CER35" s="89"/>
      <c r="CES35" s="89"/>
      <c r="CET35" s="89"/>
      <c r="CEU35" s="89"/>
      <c r="CEV35" s="89"/>
      <c r="CEW35" s="89"/>
      <c r="CEX35" s="89"/>
      <c r="CEY35" s="89"/>
      <c r="CEZ35" s="89"/>
      <c r="CFA35" s="89"/>
      <c r="CFB35" s="89"/>
      <c r="CFC35" s="89"/>
      <c r="CFD35" s="89"/>
      <c r="CFE35" s="89"/>
      <c r="CFF35" s="89"/>
      <c r="CFG35" s="89"/>
      <c r="CFH35" s="89"/>
      <c r="CFI35" s="89"/>
      <c r="CFJ35" s="89"/>
      <c r="CFK35" s="89"/>
      <c r="CFL35" s="89"/>
      <c r="CFM35" s="89"/>
      <c r="CFN35" s="89"/>
      <c r="CFO35" s="89"/>
      <c r="CFP35" s="89"/>
      <c r="CFQ35" s="89"/>
      <c r="CFR35" s="89"/>
      <c r="CFS35" s="89"/>
      <c r="CFT35" s="89"/>
      <c r="CFU35" s="89"/>
      <c r="CFV35" s="89"/>
      <c r="CFW35" s="89"/>
      <c r="CFX35" s="89"/>
      <c r="CFY35" s="89"/>
      <c r="CFZ35" s="89"/>
      <c r="CGA35" s="89"/>
      <c r="CGB35" s="89"/>
      <c r="CGC35" s="89"/>
      <c r="CGD35" s="89"/>
      <c r="CGE35" s="89"/>
      <c r="CGF35" s="89"/>
      <c r="CGG35" s="89"/>
      <c r="CGH35" s="89"/>
      <c r="CGI35" s="89"/>
      <c r="CGJ35" s="89"/>
      <c r="CGK35" s="89"/>
      <c r="CGL35" s="89"/>
      <c r="CGM35" s="89"/>
      <c r="CGN35" s="89"/>
      <c r="CGO35" s="89"/>
      <c r="CGP35" s="89"/>
      <c r="CGQ35" s="89"/>
      <c r="CGR35" s="89"/>
      <c r="CGS35" s="89"/>
      <c r="CGT35" s="89"/>
      <c r="CGU35" s="89"/>
      <c r="CGV35" s="89"/>
      <c r="CGW35" s="89"/>
      <c r="CGX35" s="89"/>
      <c r="CGY35" s="89"/>
      <c r="CGZ35" s="89"/>
      <c r="CHA35" s="89"/>
      <c r="CHB35" s="89"/>
      <c r="CHC35" s="89"/>
      <c r="CHD35" s="89"/>
      <c r="CHE35" s="89"/>
      <c r="CHF35" s="89"/>
      <c r="CHG35" s="89"/>
      <c r="CHH35" s="89"/>
      <c r="CHI35" s="89"/>
      <c r="CHJ35" s="89"/>
      <c r="CHK35" s="89"/>
      <c r="CHL35" s="89"/>
      <c r="CHM35" s="89"/>
      <c r="CHN35" s="89"/>
      <c r="CHO35" s="89"/>
      <c r="CHP35" s="89"/>
      <c r="CHQ35" s="89"/>
      <c r="CHR35" s="89"/>
      <c r="CHS35" s="89"/>
      <c r="CHT35" s="89"/>
      <c r="CHU35" s="89"/>
      <c r="CHV35" s="89"/>
      <c r="CHW35" s="89"/>
      <c r="CHX35" s="89"/>
      <c r="CHY35" s="89"/>
      <c r="CHZ35" s="89"/>
      <c r="CIA35" s="89"/>
      <c r="CIB35" s="89"/>
      <c r="CIC35" s="89"/>
      <c r="CID35" s="89"/>
      <c r="CIE35" s="89"/>
      <c r="CIF35" s="89"/>
      <c r="CIG35" s="89"/>
      <c r="CIH35" s="89"/>
      <c r="CII35" s="89"/>
      <c r="CIJ35" s="89"/>
      <c r="CIK35" s="89"/>
      <c r="CIL35" s="89"/>
      <c r="CIM35" s="89"/>
      <c r="CIN35" s="89"/>
      <c r="CIO35" s="89"/>
      <c r="CIP35" s="89"/>
      <c r="CIQ35" s="89"/>
      <c r="CIR35" s="89"/>
      <c r="CIS35" s="89"/>
      <c r="CIT35" s="89"/>
      <c r="CIU35" s="89"/>
      <c r="CIV35" s="89"/>
      <c r="CIW35" s="89"/>
      <c r="CIX35" s="89"/>
      <c r="CIY35" s="89"/>
      <c r="CIZ35" s="89"/>
      <c r="CJA35" s="89"/>
      <c r="CJB35" s="89"/>
      <c r="CJC35" s="89"/>
      <c r="CJD35" s="89"/>
      <c r="CJE35" s="89"/>
      <c r="CJF35" s="89"/>
      <c r="CJG35" s="89"/>
      <c r="CJH35" s="89"/>
      <c r="CJI35" s="89"/>
      <c r="CJJ35" s="89"/>
      <c r="CJK35" s="89"/>
      <c r="CJL35" s="89"/>
      <c r="CJM35" s="89"/>
      <c r="CJN35" s="89"/>
      <c r="CJO35" s="89"/>
      <c r="CJP35" s="89"/>
      <c r="CJQ35" s="89"/>
      <c r="CJR35" s="89"/>
      <c r="CJS35" s="89"/>
      <c r="CJT35" s="89"/>
      <c r="CJU35" s="89"/>
      <c r="CJV35" s="89"/>
      <c r="CJW35" s="89"/>
      <c r="CJX35" s="89"/>
      <c r="CJY35" s="89"/>
      <c r="CJZ35" s="89"/>
      <c r="CKA35" s="89"/>
      <c r="CKB35" s="89"/>
      <c r="CKC35" s="89"/>
      <c r="CKD35" s="89"/>
      <c r="CKE35" s="89"/>
      <c r="CKF35" s="89"/>
      <c r="CKG35" s="89"/>
      <c r="CKH35" s="89"/>
      <c r="CKI35" s="89"/>
      <c r="CKJ35" s="89"/>
      <c r="CKK35" s="89"/>
      <c r="CKL35" s="89"/>
      <c r="CKM35" s="89"/>
      <c r="CKN35" s="89"/>
      <c r="CKO35" s="89"/>
      <c r="CKP35" s="89"/>
      <c r="CKQ35" s="89"/>
      <c r="CKR35" s="89"/>
      <c r="CKS35" s="89"/>
      <c r="CKT35" s="89"/>
      <c r="CKU35" s="89"/>
      <c r="CKV35" s="89"/>
      <c r="CKW35" s="89"/>
      <c r="CKX35" s="89"/>
      <c r="CKY35" s="89"/>
      <c r="CKZ35" s="89"/>
      <c r="CLA35" s="89"/>
      <c r="CLB35" s="89"/>
      <c r="CLC35" s="89"/>
      <c r="CLD35" s="89"/>
      <c r="CLE35" s="89"/>
      <c r="CLF35" s="89"/>
      <c r="CLG35" s="89"/>
      <c r="CLH35" s="89"/>
      <c r="CLI35" s="89"/>
      <c r="CLJ35" s="89"/>
      <c r="CLK35" s="89"/>
      <c r="CLL35" s="89"/>
      <c r="CLM35" s="89"/>
      <c r="CLN35" s="89"/>
      <c r="CLO35" s="89"/>
      <c r="CLP35" s="89"/>
      <c r="CLQ35" s="89"/>
      <c r="CLR35" s="89"/>
      <c r="CLS35" s="89"/>
      <c r="CLT35" s="89"/>
      <c r="CLU35" s="89"/>
      <c r="CLV35" s="89"/>
      <c r="CLW35" s="89"/>
      <c r="CLX35" s="89"/>
      <c r="CLY35" s="89"/>
      <c r="CLZ35" s="89"/>
      <c r="CMA35" s="89"/>
      <c r="CMB35" s="89"/>
      <c r="CMC35" s="89"/>
      <c r="CMD35" s="89"/>
      <c r="CME35" s="89"/>
      <c r="CMF35" s="89"/>
      <c r="CMG35" s="89"/>
      <c r="CMH35" s="89"/>
      <c r="CMI35" s="89"/>
      <c r="CMJ35" s="89"/>
      <c r="CMK35" s="89"/>
      <c r="CML35" s="89"/>
      <c r="CMM35" s="89"/>
      <c r="CMN35" s="89"/>
      <c r="CMO35" s="89"/>
      <c r="CMP35" s="89"/>
      <c r="CMQ35" s="89"/>
      <c r="CMR35" s="89"/>
      <c r="CMS35" s="89"/>
      <c r="CMT35" s="89"/>
      <c r="CMU35" s="89"/>
      <c r="CMV35" s="89"/>
      <c r="CMW35" s="89"/>
      <c r="CMX35" s="89"/>
      <c r="CMY35" s="89"/>
      <c r="CMZ35" s="89"/>
      <c r="CNA35" s="89"/>
      <c r="CNB35" s="89"/>
      <c r="CNC35" s="89"/>
      <c r="CND35" s="89"/>
      <c r="CNE35" s="89"/>
      <c r="CNF35" s="89"/>
      <c r="CNG35" s="89"/>
      <c r="CNH35" s="89"/>
      <c r="CNI35" s="89"/>
      <c r="CNJ35" s="89"/>
      <c r="CNK35" s="89"/>
      <c r="CNL35" s="89"/>
      <c r="CNM35" s="89"/>
      <c r="CNN35" s="89"/>
      <c r="CNO35" s="89"/>
      <c r="CNP35" s="89"/>
      <c r="CNQ35" s="89"/>
      <c r="CNR35" s="89"/>
      <c r="CNS35" s="89"/>
      <c r="CNT35" s="89"/>
      <c r="CNU35" s="89"/>
      <c r="CNV35" s="89"/>
      <c r="CNW35" s="89"/>
      <c r="CNX35" s="89"/>
      <c r="CNY35" s="89"/>
      <c r="CNZ35" s="89"/>
      <c r="COA35" s="89"/>
      <c r="COB35" s="89"/>
      <c r="COC35" s="89"/>
      <c r="COD35" s="89"/>
      <c r="COE35" s="89"/>
      <c r="COF35" s="89"/>
      <c r="COG35" s="89"/>
      <c r="COH35" s="89"/>
      <c r="COI35" s="89"/>
      <c r="COJ35" s="89"/>
      <c r="COK35" s="89"/>
      <c r="COL35" s="89"/>
      <c r="COM35" s="89"/>
      <c r="CON35" s="89"/>
      <c r="COO35" s="89"/>
      <c r="COP35" s="89"/>
      <c r="COQ35" s="89"/>
      <c r="COR35" s="89"/>
      <c r="COS35" s="89"/>
      <c r="COT35" s="89"/>
      <c r="COU35" s="89"/>
      <c r="COV35" s="89"/>
      <c r="COW35" s="89"/>
      <c r="COX35" s="89"/>
      <c r="COY35" s="89"/>
      <c r="COZ35" s="89"/>
      <c r="CPA35" s="89"/>
      <c r="CPB35" s="89"/>
      <c r="CPC35" s="89"/>
      <c r="CPD35" s="89"/>
      <c r="CPE35" s="89"/>
      <c r="CPF35" s="89"/>
      <c r="CPG35" s="89"/>
      <c r="CPH35" s="89"/>
      <c r="CPI35" s="89"/>
      <c r="CPJ35" s="89"/>
      <c r="CPK35" s="89"/>
      <c r="CPL35" s="89"/>
      <c r="CPM35" s="89"/>
      <c r="CPN35" s="89"/>
      <c r="CPO35" s="89"/>
      <c r="CPP35" s="89"/>
      <c r="CPQ35" s="89"/>
      <c r="CPR35" s="89"/>
      <c r="CPS35" s="89"/>
      <c r="CPT35" s="89"/>
      <c r="CPU35" s="89"/>
      <c r="CPV35" s="89"/>
      <c r="CPW35" s="89"/>
      <c r="CPX35" s="89"/>
      <c r="CPY35" s="89"/>
      <c r="CPZ35" s="89"/>
      <c r="CQA35" s="89"/>
      <c r="CQB35" s="89"/>
      <c r="CQC35" s="89"/>
      <c r="CQD35" s="89"/>
      <c r="CQE35" s="89"/>
      <c r="CQF35" s="89"/>
      <c r="CQG35" s="89"/>
      <c r="CQH35" s="89"/>
      <c r="CQI35" s="89"/>
      <c r="CQJ35" s="89"/>
      <c r="CQK35" s="89"/>
      <c r="CQL35" s="89"/>
      <c r="CQM35" s="89"/>
      <c r="CQN35" s="89"/>
      <c r="CQO35" s="89"/>
      <c r="CQP35" s="89"/>
      <c r="CQQ35" s="89"/>
      <c r="CQR35" s="89"/>
      <c r="CQS35" s="89"/>
      <c r="CQT35" s="89"/>
      <c r="CQU35" s="89"/>
      <c r="CQV35" s="89"/>
      <c r="CQW35" s="89"/>
      <c r="CQX35" s="89"/>
      <c r="CQY35" s="89"/>
      <c r="CQZ35" s="89"/>
      <c r="CRA35" s="89"/>
      <c r="CRB35" s="89"/>
      <c r="CRC35" s="89"/>
      <c r="CRD35" s="89"/>
      <c r="CRE35" s="89"/>
      <c r="CRF35" s="89"/>
      <c r="CRG35" s="89"/>
      <c r="CRH35" s="89"/>
      <c r="CRI35" s="89"/>
      <c r="CRJ35" s="89"/>
      <c r="CRK35" s="89"/>
      <c r="CRL35" s="89"/>
      <c r="CRM35" s="89"/>
      <c r="CRN35" s="89"/>
      <c r="CRO35" s="89"/>
      <c r="CRP35" s="89"/>
      <c r="CRQ35" s="89"/>
      <c r="CRR35" s="89"/>
      <c r="CRS35" s="89"/>
      <c r="CRT35" s="89"/>
      <c r="CRU35" s="89"/>
      <c r="CRV35" s="89"/>
      <c r="CRW35" s="89"/>
      <c r="CRX35" s="89"/>
      <c r="CRY35" s="89"/>
      <c r="CRZ35" s="89"/>
      <c r="CSA35" s="89"/>
      <c r="CSB35" s="89"/>
      <c r="CSC35" s="89"/>
      <c r="CSD35" s="89"/>
      <c r="CSE35" s="89"/>
      <c r="CSF35" s="89"/>
      <c r="CSG35" s="89"/>
      <c r="CSH35" s="89"/>
      <c r="CSI35" s="89"/>
      <c r="CSJ35" s="89"/>
      <c r="CSK35" s="89"/>
      <c r="CSL35" s="89"/>
      <c r="CSM35" s="89"/>
      <c r="CSN35" s="89"/>
      <c r="CSO35" s="89"/>
      <c r="CSP35" s="89"/>
      <c r="CSQ35" s="89"/>
      <c r="CSR35" s="89"/>
      <c r="CSS35" s="89"/>
      <c r="CST35" s="89"/>
      <c r="CSU35" s="89"/>
      <c r="CSV35" s="89"/>
      <c r="CSW35" s="89"/>
      <c r="CSX35" s="89"/>
      <c r="CSY35" s="89"/>
      <c r="CSZ35" s="89"/>
      <c r="CTA35" s="89"/>
      <c r="CTB35" s="89"/>
      <c r="CTC35" s="89"/>
      <c r="CTD35" s="89"/>
      <c r="CTE35" s="89"/>
      <c r="CTF35" s="89"/>
      <c r="CTG35" s="89"/>
      <c r="CTH35" s="89"/>
      <c r="CTI35" s="89"/>
      <c r="CTJ35" s="89"/>
      <c r="CTK35" s="89"/>
      <c r="CTL35" s="89"/>
      <c r="CTM35" s="89"/>
      <c r="CTN35" s="89"/>
      <c r="CTO35" s="89"/>
      <c r="CTP35" s="89"/>
      <c r="CTQ35" s="89"/>
      <c r="CTR35" s="89"/>
      <c r="CTS35" s="89"/>
      <c r="CTT35" s="89"/>
      <c r="CTU35" s="89"/>
      <c r="CTV35" s="89"/>
      <c r="CTW35" s="89"/>
      <c r="CTX35" s="89"/>
      <c r="CTY35" s="89"/>
      <c r="CTZ35" s="89"/>
      <c r="CUA35" s="89"/>
      <c r="CUB35" s="89"/>
      <c r="CUC35" s="89"/>
      <c r="CUD35" s="89"/>
      <c r="CUE35" s="89"/>
      <c r="CUF35" s="89"/>
      <c r="CUG35" s="89"/>
      <c r="CUH35" s="89"/>
      <c r="CUI35" s="89"/>
      <c r="CUJ35" s="89"/>
      <c r="CUK35" s="89"/>
      <c r="CUL35" s="89"/>
      <c r="CUM35" s="89"/>
      <c r="CUN35" s="89"/>
      <c r="CUO35" s="89"/>
      <c r="CUP35" s="89"/>
      <c r="CUQ35" s="89"/>
      <c r="CUR35" s="89"/>
      <c r="CUS35" s="89"/>
      <c r="CUT35" s="89"/>
      <c r="CUU35" s="89"/>
      <c r="CUV35" s="89"/>
      <c r="CUW35" s="89"/>
      <c r="CUX35" s="89"/>
      <c r="CUY35" s="89"/>
      <c r="CUZ35" s="89"/>
      <c r="CVA35" s="89"/>
      <c r="CVB35" s="89"/>
      <c r="CVC35" s="89"/>
      <c r="CVD35" s="89"/>
      <c r="CVE35" s="89"/>
      <c r="CVF35" s="89"/>
      <c r="CVG35" s="89"/>
      <c r="CVH35" s="89"/>
      <c r="CVI35" s="89"/>
      <c r="CVJ35" s="89"/>
      <c r="CVK35" s="89"/>
      <c r="CVL35" s="89"/>
      <c r="CVM35" s="89"/>
      <c r="CVN35" s="89"/>
      <c r="CVO35" s="89"/>
      <c r="CVP35" s="89"/>
      <c r="CVQ35" s="89"/>
      <c r="CVR35" s="89"/>
      <c r="CVS35" s="89"/>
      <c r="CVT35" s="89"/>
      <c r="CVU35" s="89"/>
      <c r="CVV35" s="89"/>
      <c r="CVW35" s="89"/>
      <c r="CVX35" s="89"/>
      <c r="CVY35" s="89"/>
      <c r="CVZ35" s="89"/>
      <c r="CWA35" s="89"/>
      <c r="CWB35" s="89"/>
      <c r="CWC35" s="89"/>
      <c r="CWD35" s="89"/>
      <c r="CWE35" s="89"/>
      <c r="CWF35" s="89"/>
      <c r="CWG35" s="89"/>
      <c r="CWH35" s="89"/>
      <c r="CWI35" s="89"/>
      <c r="CWJ35" s="89"/>
      <c r="CWK35" s="89"/>
      <c r="CWL35" s="89"/>
      <c r="CWM35" s="89"/>
      <c r="CWN35" s="89"/>
      <c r="CWO35" s="89"/>
      <c r="CWP35" s="89"/>
      <c r="CWQ35" s="89"/>
      <c r="CWR35" s="89"/>
      <c r="CWS35" s="89"/>
      <c r="CWT35" s="89"/>
      <c r="CWU35" s="89"/>
      <c r="CWV35" s="89"/>
      <c r="CWW35" s="89"/>
      <c r="CWX35" s="89"/>
      <c r="CWY35" s="89"/>
      <c r="CWZ35" s="89"/>
      <c r="CXA35" s="89"/>
      <c r="CXB35" s="89"/>
      <c r="CXC35" s="89"/>
      <c r="CXD35" s="89"/>
      <c r="CXE35" s="89"/>
      <c r="CXF35" s="89"/>
      <c r="CXG35" s="89"/>
      <c r="CXH35" s="89"/>
      <c r="CXI35" s="89"/>
      <c r="CXJ35" s="89"/>
      <c r="CXK35" s="89"/>
      <c r="CXL35" s="89"/>
      <c r="CXM35" s="89"/>
      <c r="CXN35" s="89"/>
      <c r="CXO35" s="89"/>
      <c r="CXP35" s="89"/>
      <c r="CXQ35" s="89"/>
      <c r="CXR35" s="89"/>
      <c r="CXS35" s="89"/>
      <c r="CXT35" s="89"/>
      <c r="CXU35" s="89"/>
      <c r="CXV35" s="89"/>
      <c r="CXW35" s="89"/>
      <c r="CXX35" s="89"/>
      <c r="CXY35" s="89"/>
      <c r="CXZ35" s="89"/>
      <c r="CYA35" s="89"/>
      <c r="CYB35" s="89"/>
      <c r="CYC35" s="89"/>
      <c r="CYD35" s="89"/>
      <c r="CYE35" s="89"/>
      <c r="CYF35" s="89"/>
      <c r="CYG35" s="89"/>
      <c r="CYH35" s="89"/>
      <c r="CYI35" s="89"/>
      <c r="CYJ35" s="89"/>
      <c r="CYK35" s="89"/>
      <c r="CYL35" s="89"/>
      <c r="CYM35" s="89"/>
      <c r="CYN35" s="89"/>
      <c r="CYO35" s="89"/>
      <c r="CYP35" s="89"/>
      <c r="CYQ35" s="89"/>
      <c r="CYR35" s="89"/>
      <c r="CYS35" s="89"/>
      <c r="CYT35" s="89"/>
      <c r="CYU35" s="89"/>
      <c r="CYV35" s="89"/>
      <c r="CYW35" s="89"/>
      <c r="CYX35" s="89"/>
      <c r="CYY35" s="89"/>
      <c r="CYZ35" s="89"/>
      <c r="CZA35" s="89"/>
      <c r="CZB35" s="89"/>
      <c r="CZC35" s="89"/>
      <c r="CZD35" s="89"/>
      <c r="CZE35" s="89"/>
      <c r="CZF35" s="89"/>
      <c r="CZG35" s="89"/>
      <c r="CZH35" s="89"/>
      <c r="CZI35" s="89"/>
      <c r="CZJ35" s="89"/>
      <c r="CZK35" s="89"/>
      <c r="CZL35" s="89"/>
      <c r="CZM35" s="89"/>
      <c r="CZN35" s="89"/>
      <c r="CZO35" s="89"/>
      <c r="CZP35" s="89"/>
      <c r="CZQ35" s="89"/>
      <c r="CZR35" s="89"/>
      <c r="CZS35" s="89"/>
      <c r="CZT35" s="89"/>
      <c r="CZU35" s="89"/>
      <c r="CZV35" s="89"/>
      <c r="CZW35" s="89"/>
      <c r="CZX35" s="89"/>
      <c r="CZY35" s="89"/>
      <c r="CZZ35" s="89"/>
      <c r="DAA35" s="89"/>
      <c r="DAB35" s="89"/>
      <c r="DAC35" s="89"/>
      <c r="DAD35" s="89"/>
      <c r="DAE35" s="89"/>
      <c r="DAF35" s="89"/>
      <c r="DAG35" s="89"/>
      <c r="DAH35" s="89"/>
      <c r="DAI35" s="89"/>
      <c r="DAJ35" s="89"/>
      <c r="DAK35" s="89"/>
      <c r="DAL35" s="89"/>
      <c r="DAM35" s="89"/>
      <c r="DAN35" s="89"/>
      <c r="DAO35" s="89"/>
      <c r="DAP35" s="89"/>
      <c r="DAQ35" s="89"/>
      <c r="DAR35" s="89"/>
      <c r="DAS35" s="89"/>
      <c r="DAT35" s="89"/>
      <c r="DAU35" s="89"/>
      <c r="DAV35" s="89"/>
      <c r="DAW35" s="89"/>
      <c r="DAX35" s="89"/>
      <c r="DAY35" s="89"/>
      <c r="DAZ35" s="89"/>
      <c r="DBA35" s="89"/>
      <c r="DBB35" s="89"/>
      <c r="DBC35" s="89"/>
      <c r="DBD35" s="89"/>
      <c r="DBE35" s="89"/>
      <c r="DBF35" s="89"/>
      <c r="DBG35" s="89"/>
      <c r="DBH35" s="89"/>
      <c r="DBI35" s="89"/>
      <c r="DBJ35" s="89"/>
      <c r="DBK35" s="89"/>
      <c r="DBL35" s="89"/>
      <c r="DBM35" s="89"/>
      <c r="DBN35" s="89"/>
      <c r="DBO35" s="89"/>
      <c r="DBP35" s="89"/>
      <c r="DBQ35" s="89"/>
      <c r="DBR35" s="89"/>
      <c r="DBS35" s="89"/>
      <c r="DBT35" s="89"/>
      <c r="DBU35" s="89"/>
      <c r="DBV35" s="89"/>
      <c r="DBW35" s="89"/>
      <c r="DBX35" s="89"/>
      <c r="DBY35" s="89"/>
      <c r="DBZ35" s="89"/>
      <c r="DCA35" s="89"/>
      <c r="DCB35" s="89"/>
      <c r="DCC35" s="89"/>
      <c r="DCD35" s="89"/>
      <c r="DCE35" s="89"/>
      <c r="DCF35" s="89"/>
      <c r="DCG35" s="89"/>
      <c r="DCH35" s="89"/>
      <c r="DCI35" s="89"/>
      <c r="DCJ35" s="89"/>
      <c r="DCK35" s="89"/>
      <c r="DCL35" s="89"/>
      <c r="DCM35" s="89"/>
      <c r="DCN35" s="89"/>
      <c r="DCO35" s="89"/>
      <c r="DCP35" s="89"/>
      <c r="DCQ35" s="89"/>
      <c r="DCR35" s="89"/>
      <c r="DCS35" s="89"/>
      <c r="DCT35" s="89"/>
      <c r="DCU35" s="89"/>
      <c r="DCV35" s="89"/>
      <c r="DCW35" s="89"/>
      <c r="DCX35" s="89"/>
      <c r="DCY35" s="89"/>
      <c r="DCZ35" s="89"/>
      <c r="DDA35" s="89"/>
      <c r="DDB35" s="89"/>
      <c r="DDC35" s="89"/>
      <c r="DDD35" s="89"/>
      <c r="DDE35" s="89"/>
      <c r="DDF35" s="89"/>
      <c r="DDG35" s="89"/>
      <c r="DDH35" s="89"/>
      <c r="DDI35" s="89"/>
      <c r="DDJ35" s="89"/>
      <c r="DDK35" s="89"/>
      <c r="DDL35" s="89"/>
      <c r="DDM35" s="89"/>
      <c r="DDN35" s="89"/>
      <c r="DDO35" s="89"/>
      <c r="DDP35" s="89"/>
      <c r="DDQ35" s="89"/>
      <c r="DDR35" s="89"/>
      <c r="DDS35" s="89"/>
      <c r="DDT35" s="89"/>
      <c r="DDU35" s="89"/>
      <c r="DDV35" s="89"/>
      <c r="DDW35" s="89"/>
      <c r="DDX35" s="89"/>
      <c r="DDY35" s="89"/>
      <c r="DDZ35" s="89"/>
      <c r="DEA35" s="89"/>
      <c r="DEB35" s="89"/>
      <c r="DEC35" s="89"/>
      <c r="DED35" s="89"/>
      <c r="DEE35" s="89"/>
      <c r="DEF35" s="89"/>
      <c r="DEG35" s="89"/>
      <c r="DEH35" s="89"/>
      <c r="DEI35" s="89"/>
      <c r="DEJ35" s="89"/>
      <c r="DEK35" s="89"/>
      <c r="DEL35" s="89"/>
      <c r="DEM35" s="89"/>
      <c r="DEN35" s="89"/>
      <c r="DEO35" s="89"/>
      <c r="DEP35" s="89"/>
      <c r="DEQ35" s="89"/>
      <c r="DER35" s="89"/>
      <c r="DES35" s="89"/>
      <c r="DET35" s="89"/>
      <c r="DEU35" s="89"/>
      <c r="DEV35" s="89"/>
      <c r="DEW35" s="89"/>
      <c r="DEX35" s="89"/>
      <c r="DEY35" s="89"/>
      <c r="DEZ35" s="89"/>
      <c r="DFA35" s="89"/>
      <c r="DFB35" s="89"/>
      <c r="DFC35" s="89"/>
      <c r="DFD35" s="89"/>
      <c r="DFE35" s="89"/>
      <c r="DFF35" s="89"/>
      <c r="DFG35" s="89"/>
      <c r="DFH35" s="89"/>
      <c r="DFI35" s="89"/>
      <c r="DFJ35" s="89"/>
      <c r="DFK35" s="89"/>
      <c r="DFL35" s="89"/>
      <c r="DFM35" s="89"/>
      <c r="DFN35" s="89"/>
      <c r="DFO35" s="89"/>
      <c r="DFP35" s="89"/>
      <c r="DFQ35" s="89"/>
      <c r="DFR35" s="89"/>
      <c r="DFS35" s="89"/>
      <c r="DFT35" s="89"/>
      <c r="DFU35" s="89"/>
      <c r="DFV35" s="89"/>
      <c r="DFW35" s="89"/>
      <c r="DFX35" s="89"/>
      <c r="DFY35" s="89"/>
      <c r="DFZ35" s="89"/>
      <c r="DGA35" s="89"/>
      <c r="DGB35" s="89"/>
      <c r="DGC35" s="89"/>
      <c r="DGD35" s="89"/>
      <c r="DGE35" s="89"/>
      <c r="DGF35" s="89"/>
      <c r="DGG35" s="89"/>
      <c r="DGH35" s="89"/>
      <c r="DGI35" s="89"/>
      <c r="DGJ35" s="89"/>
      <c r="DGK35" s="89"/>
      <c r="DGL35" s="89"/>
      <c r="DGM35" s="89"/>
      <c r="DGN35" s="89"/>
      <c r="DGO35" s="89"/>
      <c r="DGP35" s="89"/>
      <c r="DGQ35" s="89"/>
      <c r="DGR35" s="89"/>
      <c r="DGS35" s="89"/>
      <c r="DGT35" s="89"/>
      <c r="DGU35" s="89"/>
      <c r="DGV35" s="89"/>
      <c r="DGW35" s="89"/>
      <c r="DGX35" s="89"/>
      <c r="DGY35" s="89"/>
      <c r="DGZ35" s="89"/>
      <c r="DHA35" s="89"/>
      <c r="DHB35" s="89"/>
      <c r="DHC35" s="89"/>
      <c r="DHD35" s="89"/>
      <c r="DHE35" s="89"/>
      <c r="DHF35" s="89"/>
      <c r="DHG35" s="89"/>
      <c r="DHH35" s="89"/>
      <c r="DHI35" s="89"/>
      <c r="DHJ35" s="89"/>
      <c r="DHK35" s="89"/>
      <c r="DHL35" s="89"/>
      <c r="DHM35" s="89"/>
      <c r="DHN35" s="89"/>
      <c r="DHO35" s="89"/>
      <c r="DHP35" s="89"/>
      <c r="DHQ35" s="89"/>
      <c r="DHR35" s="89"/>
      <c r="DHS35" s="89"/>
      <c r="DHT35" s="89"/>
      <c r="DHU35" s="89"/>
      <c r="DHV35" s="89"/>
      <c r="DHW35" s="89"/>
      <c r="DHX35" s="89"/>
      <c r="DHY35" s="89"/>
      <c r="DHZ35" s="89"/>
      <c r="DIA35" s="89"/>
      <c r="DIB35" s="89"/>
      <c r="DIC35" s="89"/>
      <c r="DID35" s="89"/>
      <c r="DIE35" s="89"/>
      <c r="DIF35" s="89"/>
      <c r="DIG35" s="89"/>
      <c r="DIH35" s="89"/>
      <c r="DII35" s="89"/>
      <c r="DIJ35" s="89"/>
      <c r="DIK35" s="89"/>
      <c r="DIL35" s="89"/>
      <c r="DIM35" s="89"/>
      <c r="DIN35" s="89"/>
      <c r="DIO35" s="89"/>
      <c r="DIP35" s="89"/>
      <c r="DIQ35" s="89"/>
      <c r="DIR35" s="89"/>
      <c r="DIS35" s="89"/>
      <c r="DIT35" s="89"/>
      <c r="DIU35" s="89"/>
      <c r="DIV35" s="89"/>
      <c r="DIW35" s="89"/>
      <c r="DIX35" s="89"/>
      <c r="DIY35" s="89"/>
      <c r="DIZ35" s="89"/>
      <c r="DJA35" s="89"/>
      <c r="DJB35" s="89"/>
      <c r="DJC35" s="89"/>
      <c r="DJD35" s="89"/>
      <c r="DJE35" s="89"/>
      <c r="DJF35" s="89"/>
      <c r="DJG35" s="89"/>
      <c r="DJH35" s="89"/>
      <c r="DJI35" s="89"/>
      <c r="DJJ35" s="89"/>
      <c r="DJK35" s="89"/>
      <c r="DJL35" s="89"/>
      <c r="DJM35" s="89"/>
      <c r="DJN35" s="89"/>
      <c r="DJO35" s="89"/>
      <c r="DJP35" s="89"/>
      <c r="DJQ35" s="89"/>
      <c r="DJR35" s="89"/>
      <c r="DJS35" s="89"/>
      <c r="DJT35" s="89"/>
      <c r="DJU35" s="89"/>
      <c r="DJV35" s="89"/>
      <c r="DJW35" s="89"/>
      <c r="DJX35" s="89"/>
      <c r="DJY35" s="89"/>
      <c r="DJZ35" s="89"/>
      <c r="DKA35" s="89"/>
      <c r="DKB35" s="89"/>
      <c r="DKC35" s="89"/>
      <c r="DKD35" s="89"/>
      <c r="DKE35" s="89"/>
      <c r="DKF35" s="89"/>
      <c r="DKG35" s="89"/>
      <c r="DKH35" s="89"/>
      <c r="DKI35" s="89"/>
      <c r="DKJ35" s="89"/>
      <c r="DKK35" s="89"/>
      <c r="DKL35" s="89"/>
      <c r="DKM35" s="89"/>
      <c r="DKN35" s="89"/>
      <c r="DKO35" s="89"/>
      <c r="DKP35" s="89"/>
      <c r="DKQ35" s="89"/>
      <c r="DKR35" s="89"/>
      <c r="DKS35" s="89"/>
      <c r="DKT35" s="89"/>
      <c r="DKU35" s="89"/>
      <c r="DKV35" s="89"/>
      <c r="DKW35" s="89"/>
      <c r="DKX35" s="89"/>
      <c r="DKY35" s="89"/>
      <c r="DKZ35" s="89"/>
      <c r="DLA35" s="89"/>
      <c r="DLB35" s="89"/>
      <c r="DLC35" s="89"/>
      <c r="DLD35" s="89"/>
      <c r="DLE35" s="89"/>
      <c r="DLF35" s="89"/>
      <c r="DLG35" s="89"/>
      <c r="DLH35" s="89"/>
      <c r="DLI35" s="89"/>
      <c r="DLJ35" s="89"/>
      <c r="DLK35" s="89"/>
      <c r="DLL35" s="89"/>
      <c r="DLM35" s="89"/>
      <c r="DLN35" s="89"/>
      <c r="DLO35" s="89"/>
      <c r="DLP35" s="89"/>
      <c r="DLQ35" s="89"/>
      <c r="DLR35" s="89"/>
      <c r="DLS35" s="89"/>
      <c r="DLT35" s="89"/>
      <c r="DLU35" s="89"/>
      <c r="DLV35" s="89"/>
      <c r="DLW35" s="89"/>
      <c r="DLX35" s="89"/>
      <c r="DLY35" s="89"/>
      <c r="DLZ35" s="89"/>
      <c r="DMA35" s="89"/>
      <c r="DMB35" s="89"/>
      <c r="DMC35" s="89"/>
      <c r="DMD35" s="89"/>
      <c r="DME35" s="89"/>
      <c r="DMF35" s="89"/>
      <c r="DMG35" s="89"/>
      <c r="DMH35" s="89"/>
      <c r="DMI35" s="89"/>
      <c r="DMJ35" s="89"/>
      <c r="DMK35" s="89"/>
      <c r="DML35" s="89"/>
      <c r="DMM35" s="89"/>
      <c r="DMN35" s="89"/>
      <c r="DMO35" s="89"/>
      <c r="DMP35" s="89"/>
      <c r="DMQ35" s="89"/>
      <c r="DMR35" s="89"/>
      <c r="DMS35" s="89"/>
      <c r="DMT35" s="89"/>
      <c r="DMU35" s="89"/>
      <c r="DMV35" s="89"/>
      <c r="DMW35" s="89"/>
      <c r="DMX35" s="89"/>
      <c r="DMY35" s="89"/>
      <c r="DMZ35" s="89"/>
      <c r="DNA35" s="89"/>
      <c r="DNB35" s="89"/>
      <c r="DNC35" s="89"/>
      <c r="DND35" s="89"/>
      <c r="DNE35" s="89"/>
      <c r="DNF35" s="89"/>
      <c r="DNG35" s="89"/>
      <c r="DNH35" s="89"/>
      <c r="DNI35" s="89"/>
      <c r="DNJ35" s="89"/>
      <c r="DNK35" s="89"/>
      <c r="DNL35" s="89"/>
      <c r="DNM35" s="89"/>
      <c r="DNN35" s="89"/>
      <c r="DNO35" s="89"/>
      <c r="DNP35" s="89"/>
      <c r="DNQ35" s="89"/>
      <c r="DNR35" s="89"/>
      <c r="DNS35" s="89"/>
      <c r="DNT35" s="89"/>
      <c r="DNU35" s="89"/>
      <c r="DNV35" s="89"/>
      <c r="DNW35" s="89"/>
      <c r="DNX35" s="89"/>
      <c r="DNY35" s="89"/>
      <c r="DNZ35" s="89"/>
      <c r="DOA35" s="89"/>
      <c r="DOB35" s="89"/>
      <c r="DOC35" s="89"/>
      <c r="DOD35" s="89"/>
      <c r="DOE35" s="89"/>
      <c r="DOF35" s="89"/>
      <c r="DOG35" s="89"/>
      <c r="DOH35" s="89"/>
      <c r="DOI35" s="89"/>
      <c r="DOJ35" s="89"/>
      <c r="DOK35" s="89"/>
      <c r="DOL35" s="89"/>
      <c r="DOM35" s="89"/>
      <c r="DON35" s="89"/>
      <c r="DOO35" s="89"/>
      <c r="DOP35" s="89"/>
      <c r="DOQ35" s="89"/>
      <c r="DOR35" s="89"/>
      <c r="DOS35" s="89"/>
      <c r="DOT35" s="89"/>
      <c r="DOU35" s="89"/>
      <c r="DOV35" s="89"/>
      <c r="DOW35" s="89"/>
      <c r="DOX35" s="89"/>
      <c r="DOY35" s="89"/>
      <c r="DOZ35" s="89"/>
      <c r="DPA35" s="89"/>
      <c r="DPB35" s="89"/>
      <c r="DPC35" s="89"/>
      <c r="DPD35" s="89"/>
      <c r="DPE35" s="89"/>
      <c r="DPF35" s="89"/>
      <c r="DPG35" s="89"/>
      <c r="DPH35" s="89"/>
      <c r="DPI35" s="89"/>
      <c r="DPJ35" s="89"/>
      <c r="DPK35" s="89"/>
      <c r="DPL35" s="89"/>
      <c r="DPM35" s="89"/>
      <c r="DPN35" s="89"/>
      <c r="DPO35" s="89"/>
      <c r="DPP35" s="89"/>
      <c r="DPQ35" s="89"/>
      <c r="DPR35" s="89"/>
      <c r="DPS35" s="89"/>
      <c r="DPT35" s="89"/>
      <c r="DPU35" s="89"/>
      <c r="DPV35" s="89"/>
      <c r="DPW35" s="89"/>
      <c r="DPX35" s="89"/>
      <c r="DPY35" s="89"/>
      <c r="DPZ35" s="89"/>
      <c r="DQA35" s="89"/>
      <c r="DQB35" s="89"/>
      <c r="DQC35" s="89"/>
      <c r="DQD35" s="89"/>
      <c r="DQE35" s="89"/>
      <c r="DQF35" s="89"/>
      <c r="DQG35" s="89"/>
      <c r="DQH35" s="89"/>
      <c r="DQI35" s="89"/>
      <c r="DQJ35" s="89"/>
      <c r="DQK35" s="89"/>
      <c r="DQL35" s="89"/>
      <c r="DQM35" s="89"/>
      <c r="DQN35" s="89"/>
      <c r="DQO35" s="89"/>
      <c r="DQP35" s="89"/>
      <c r="DQQ35" s="89"/>
      <c r="DQR35" s="89"/>
      <c r="DQS35" s="89"/>
      <c r="DQT35" s="89"/>
      <c r="DQU35" s="89"/>
      <c r="DQV35" s="89"/>
      <c r="DQW35" s="89"/>
      <c r="DQX35" s="89"/>
      <c r="DQY35" s="89"/>
      <c r="DQZ35" s="89"/>
      <c r="DRA35" s="89"/>
      <c r="DRB35" s="89"/>
      <c r="DRC35" s="89"/>
      <c r="DRD35" s="89"/>
      <c r="DRE35" s="89"/>
      <c r="DRF35" s="89"/>
      <c r="DRG35" s="89"/>
      <c r="DRH35" s="89"/>
      <c r="DRI35" s="89"/>
      <c r="DRJ35" s="89"/>
      <c r="DRK35" s="89"/>
      <c r="DRL35" s="89"/>
      <c r="DRM35" s="89"/>
      <c r="DRN35" s="89"/>
      <c r="DRO35" s="89"/>
      <c r="DRP35" s="89"/>
      <c r="DRQ35" s="89"/>
      <c r="DRR35" s="89"/>
      <c r="DRS35" s="89"/>
      <c r="DRT35" s="89"/>
      <c r="DRU35" s="89"/>
      <c r="DRV35" s="89"/>
      <c r="DRW35" s="89"/>
      <c r="DRX35" s="89"/>
      <c r="DRY35" s="89"/>
      <c r="DRZ35" s="89"/>
      <c r="DSA35" s="89"/>
      <c r="DSB35" s="89"/>
      <c r="DSC35" s="89"/>
      <c r="DSD35" s="89"/>
      <c r="DSE35" s="89"/>
      <c r="DSF35" s="89"/>
      <c r="DSG35" s="89"/>
      <c r="DSH35" s="89"/>
      <c r="DSI35" s="89"/>
      <c r="DSJ35" s="89"/>
      <c r="DSK35" s="89"/>
      <c r="DSL35" s="89"/>
      <c r="DSM35" s="89"/>
      <c r="DSN35" s="89"/>
      <c r="DSO35" s="89"/>
      <c r="DSP35" s="89"/>
      <c r="DSQ35" s="89"/>
      <c r="DSR35" s="89"/>
      <c r="DSS35" s="89"/>
      <c r="DST35" s="89"/>
      <c r="DSU35" s="89"/>
      <c r="DSV35" s="89"/>
      <c r="DSW35" s="89"/>
      <c r="DSX35" s="89"/>
      <c r="DSY35" s="89"/>
      <c r="DSZ35" s="89"/>
      <c r="DTA35" s="89"/>
      <c r="DTB35" s="89"/>
      <c r="DTC35" s="89"/>
      <c r="DTD35" s="89"/>
      <c r="DTE35" s="89"/>
      <c r="DTF35" s="89"/>
      <c r="DTG35" s="89"/>
      <c r="DTH35" s="89"/>
      <c r="DTI35" s="89"/>
      <c r="DTJ35" s="89"/>
      <c r="DTK35" s="89"/>
      <c r="DTL35" s="89"/>
      <c r="DTM35" s="89"/>
      <c r="DTN35" s="89"/>
      <c r="DTO35" s="89"/>
      <c r="DTP35" s="89"/>
      <c r="DTQ35" s="89"/>
      <c r="DTR35" s="89"/>
      <c r="DTS35" s="89"/>
      <c r="DTT35" s="89"/>
      <c r="DTU35" s="89"/>
      <c r="DTV35" s="89"/>
      <c r="DTW35" s="89"/>
      <c r="DTX35" s="89"/>
      <c r="DTY35" s="89"/>
      <c r="DTZ35" s="89"/>
      <c r="DUA35" s="89"/>
      <c r="DUB35" s="89"/>
      <c r="DUC35" s="89"/>
      <c r="DUD35" s="89"/>
      <c r="DUE35" s="89"/>
      <c r="DUF35" s="89"/>
      <c r="DUG35" s="89"/>
      <c r="DUH35" s="89"/>
      <c r="DUI35" s="89"/>
      <c r="DUJ35" s="89"/>
      <c r="DUK35" s="89"/>
      <c r="DUL35" s="89"/>
      <c r="DUM35" s="89"/>
      <c r="DUN35" s="89"/>
      <c r="DUO35" s="89"/>
      <c r="DUP35" s="89"/>
      <c r="DUQ35" s="89"/>
      <c r="DUR35" s="89"/>
      <c r="DUS35" s="89"/>
      <c r="DUT35" s="89"/>
      <c r="DUU35" s="89"/>
      <c r="DUV35" s="89"/>
      <c r="DUW35" s="89"/>
      <c r="DUX35" s="89"/>
      <c r="DUY35" s="89"/>
      <c r="DUZ35" s="89"/>
      <c r="DVA35" s="89"/>
      <c r="DVB35" s="89"/>
      <c r="DVC35" s="89"/>
      <c r="DVD35" s="89"/>
      <c r="DVE35" s="89"/>
      <c r="DVF35" s="89"/>
      <c r="DVG35" s="89"/>
      <c r="DVH35" s="89"/>
      <c r="DVI35" s="89"/>
      <c r="DVJ35" s="89"/>
      <c r="DVK35" s="89"/>
      <c r="DVL35" s="89"/>
      <c r="DVM35" s="89"/>
      <c r="DVN35" s="89"/>
      <c r="DVO35" s="89"/>
      <c r="DVP35" s="89"/>
      <c r="DVQ35" s="89"/>
      <c r="DVR35" s="89"/>
      <c r="DVS35" s="89"/>
      <c r="DVT35" s="89"/>
      <c r="DVU35" s="89"/>
      <c r="DVV35" s="89"/>
      <c r="DVW35" s="89"/>
      <c r="DVX35" s="89"/>
      <c r="DVY35" s="89"/>
      <c r="DVZ35" s="89"/>
      <c r="DWA35" s="89"/>
      <c r="DWB35" s="89"/>
      <c r="DWC35" s="89"/>
      <c r="DWD35" s="89"/>
      <c r="DWE35" s="89"/>
      <c r="DWF35" s="89"/>
      <c r="DWG35" s="89"/>
      <c r="DWH35" s="89"/>
      <c r="DWI35" s="89"/>
      <c r="DWJ35" s="89"/>
      <c r="DWK35" s="89"/>
      <c r="DWL35" s="89"/>
      <c r="DWM35" s="89"/>
      <c r="DWN35" s="89"/>
      <c r="DWO35" s="89"/>
      <c r="DWP35" s="89"/>
      <c r="DWQ35" s="89"/>
      <c r="DWR35" s="89"/>
      <c r="DWS35" s="89"/>
      <c r="DWT35" s="89"/>
      <c r="DWU35" s="89"/>
      <c r="DWV35" s="89"/>
      <c r="DWW35" s="89"/>
      <c r="DWX35" s="89"/>
      <c r="DWY35" s="89"/>
      <c r="DWZ35" s="89"/>
      <c r="DXA35" s="89"/>
      <c r="DXB35" s="89"/>
      <c r="DXC35" s="89"/>
      <c r="DXD35" s="89"/>
      <c r="DXE35" s="89"/>
      <c r="DXF35" s="89"/>
      <c r="DXG35" s="89"/>
      <c r="DXH35" s="89"/>
      <c r="DXI35" s="89"/>
      <c r="DXJ35" s="89"/>
      <c r="DXK35" s="89"/>
      <c r="DXL35" s="89"/>
      <c r="DXM35" s="89"/>
      <c r="DXN35" s="89"/>
      <c r="DXO35" s="89"/>
      <c r="DXP35" s="89"/>
      <c r="DXQ35" s="89"/>
      <c r="DXR35" s="89"/>
      <c r="DXS35" s="89"/>
      <c r="DXT35" s="89"/>
      <c r="DXU35" s="89"/>
      <c r="DXV35" s="89"/>
      <c r="DXW35" s="89"/>
      <c r="DXX35" s="89"/>
      <c r="DXY35" s="89"/>
      <c r="DXZ35" s="89"/>
      <c r="DYA35" s="89"/>
      <c r="DYB35" s="89"/>
      <c r="DYC35" s="89"/>
      <c r="DYD35" s="89"/>
      <c r="DYE35" s="89"/>
      <c r="DYF35" s="89"/>
      <c r="DYG35" s="89"/>
      <c r="DYH35" s="89"/>
      <c r="DYI35" s="89"/>
      <c r="DYJ35" s="89"/>
      <c r="DYK35" s="89"/>
      <c r="DYL35" s="89"/>
      <c r="DYM35" s="89"/>
      <c r="DYN35" s="89"/>
      <c r="DYO35" s="89"/>
      <c r="DYP35" s="89"/>
      <c r="DYQ35" s="89"/>
      <c r="DYR35" s="89"/>
      <c r="DYS35" s="89"/>
      <c r="DYT35" s="89"/>
      <c r="DYU35" s="89"/>
      <c r="DYV35" s="89"/>
      <c r="DYW35" s="89"/>
      <c r="DYX35" s="89"/>
      <c r="DYY35" s="89"/>
      <c r="DYZ35" s="89"/>
      <c r="DZA35" s="89"/>
      <c r="DZB35" s="89"/>
      <c r="DZC35" s="89"/>
      <c r="DZD35" s="89"/>
      <c r="DZE35" s="89"/>
      <c r="DZF35" s="89"/>
      <c r="DZG35" s="89"/>
      <c r="DZH35" s="89"/>
      <c r="DZI35" s="89"/>
      <c r="DZJ35" s="89"/>
      <c r="DZK35" s="89"/>
      <c r="DZL35" s="89"/>
      <c r="DZM35" s="89"/>
      <c r="DZN35" s="89"/>
      <c r="DZO35" s="89"/>
      <c r="DZP35" s="89"/>
      <c r="DZQ35" s="89"/>
      <c r="DZR35" s="89"/>
      <c r="DZS35" s="89"/>
      <c r="DZT35" s="89"/>
      <c r="DZU35" s="89"/>
      <c r="DZV35" s="89"/>
      <c r="DZW35" s="89"/>
      <c r="DZX35" s="89"/>
      <c r="DZY35" s="89"/>
      <c r="DZZ35" s="89"/>
      <c r="EAA35" s="89"/>
      <c r="EAB35" s="89"/>
      <c r="EAC35" s="89"/>
      <c r="EAD35" s="89"/>
      <c r="EAE35" s="89"/>
      <c r="EAF35" s="89"/>
      <c r="EAG35" s="89"/>
      <c r="EAH35" s="89"/>
      <c r="EAI35" s="89"/>
      <c r="EAJ35" s="89"/>
      <c r="EAK35" s="89"/>
      <c r="EAL35" s="89"/>
      <c r="EAM35" s="89"/>
      <c r="EAN35" s="89"/>
      <c r="EAO35" s="89"/>
      <c r="EAP35" s="89"/>
      <c r="EAQ35" s="89"/>
      <c r="EAR35" s="89"/>
      <c r="EAS35" s="89"/>
      <c r="EAT35" s="89"/>
      <c r="EAU35" s="89"/>
      <c r="EAV35" s="89"/>
      <c r="EAW35" s="89"/>
      <c r="EAX35" s="89"/>
      <c r="EAY35" s="89"/>
      <c r="EAZ35" s="89"/>
      <c r="EBA35" s="89"/>
      <c r="EBB35" s="89"/>
      <c r="EBC35" s="89"/>
      <c r="EBD35" s="89"/>
      <c r="EBE35" s="89"/>
      <c r="EBF35" s="89"/>
      <c r="EBG35" s="89"/>
      <c r="EBH35" s="89"/>
      <c r="EBI35" s="89"/>
      <c r="EBJ35" s="89"/>
      <c r="EBK35" s="89"/>
      <c r="EBL35" s="89"/>
      <c r="EBM35" s="89"/>
      <c r="EBN35" s="89"/>
      <c r="EBO35" s="89"/>
      <c r="EBP35" s="89"/>
      <c r="EBQ35" s="89"/>
      <c r="EBR35" s="89"/>
      <c r="EBS35" s="89"/>
      <c r="EBT35" s="89"/>
      <c r="EBU35" s="89"/>
      <c r="EBV35" s="89"/>
      <c r="EBW35" s="89"/>
      <c r="EBX35" s="89"/>
      <c r="EBY35" s="89"/>
      <c r="EBZ35" s="89"/>
      <c r="ECA35" s="89"/>
      <c r="ECB35" s="89"/>
      <c r="ECC35" s="89"/>
      <c r="ECD35" s="89"/>
      <c r="ECE35" s="89"/>
      <c r="ECF35" s="89"/>
      <c r="ECG35" s="89"/>
      <c r="ECH35" s="89"/>
      <c r="ECI35" s="89"/>
      <c r="ECJ35" s="89"/>
      <c r="ECK35" s="89"/>
      <c r="ECL35" s="89"/>
      <c r="ECM35" s="89"/>
      <c r="ECN35" s="89"/>
      <c r="ECO35" s="89"/>
      <c r="ECP35" s="89"/>
      <c r="ECQ35" s="89"/>
      <c r="ECR35" s="89"/>
      <c r="ECS35" s="89"/>
      <c r="ECT35" s="89"/>
      <c r="ECU35" s="89"/>
      <c r="ECV35" s="89"/>
      <c r="ECW35" s="89"/>
      <c r="ECX35" s="89"/>
      <c r="ECY35" s="89"/>
      <c r="ECZ35" s="89"/>
      <c r="EDA35" s="89"/>
      <c r="EDB35" s="89"/>
      <c r="EDC35" s="89"/>
      <c r="EDD35" s="89"/>
      <c r="EDE35" s="89"/>
      <c r="EDF35" s="89"/>
      <c r="EDG35" s="89"/>
      <c r="EDH35" s="89"/>
      <c r="EDI35" s="89"/>
      <c r="EDJ35" s="89"/>
      <c r="EDK35" s="89"/>
      <c r="EDL35" s="89"/>
      <c r="EDM35" s="89"/>
      <c r="EDN35" s="89"/>
      <c r="EDO35" s="89"/>
      <c r="EDP35" s="89"/>
      <c r="EDQ35" s="89"/>
      <c r="EDR35" s="89"/>
      <c r="EDS35" s="89"/>
      <c r="EDT35" s="89"/>
      <c r="EDU35" s="89"/>
      <c r="EDV35" s="89"/>
      <c r="EDW35" s="89"/>
      <c r="EDX35" s="89"/>
      <c r="EDY35" s="89"/>
      <c r="EDZ35" s="89"/>
      <c r="EEA35" s="89"/>
      <c r="EEB35" s="89"/>
      <c r="EEC35" s="89"/>
      <c r="EED35" s="89"/>
      <c r="EEE35" s="89"/>
      <c r="EEF35" s="89"/>
      <c r="EEG35" s="89"/>
      <c r="EEH35" s="89"/>
      <c r="EEI35" s="89"/>
      <c r="EEJ35" s="89"/>
      <c r="EEK35" s="89"/>
      <c r="EEL35" s="89"/>
      <c r="EEM35" s="89"/>
      <c r="EEN35" s="89"/>
      <c r="EEO35" s="89"/>
      <c r="EEP35" s="89"/>
      <c r="EEQ35" s="89"/>
      <c r="EER35" s="89"/>
      <c r="EES35" s="89"/>
      <c r="EET35" s="89"/>
      <c r="EEU35" s="89"/>
      <c r="EEV35" s="89"/>
      <c r="EEW35" s="89"/>
      <c r="EEX35" s="89"/>
      <c r="EEY35" s="89"/>
      <c r="EEZ35" s="89"/>
      <c r="EFA35" s="89"/>
      <c r="EFB35" s="89"/>
      <c r="EFC35" s="89"/>
      <c r="EFD35" s="89"/>
      <c r="EFE35" s="89"/>
      <c r="EFF35" s="89"/>
      <c r="EFG35" s="89"/>
      <c r="EFH35" s="89"/>
      <c r="EFI35" s="89"/>
      <c r="EFJ35" s="89"/>
      <c r="EFK35" s="89"/>
      <c r="EFL35" s="89"/>
      <c r="EFM35" s="89"/>
      <c r="EFN35" s="89"/>
      <c r="EFO35" s="89"/>
      <c r="EFP35" s="89"/>
      <c r="EFQ35" s="89"/>
      <c r="EFR35" s="89"/>
      <c r="EFS35" s="89"/>
      <c r="EFT35" s="89"/>
      <c r="EFU35" s="89"/>
      <c r="EFV35" s="89"/>
      <c r="EFW35" s="89"/>
      <c r="EFX35" s="89"/>
      <c r="EFY35" s="89"/>
      <c r="EFZ35" s="89"/>
      <c r="EGA35" s="89"/>
      <c r="EGB35" s="89"/>
      <c r="EGC35" s="89"/>
      <c r="EGD35" s="89"/>
      <c r="EGE35" s="89"/>
      <c r="EGF35" s="89"/>
      <c r="EGG35" s="89"/>
      <c r="EGH35" s="89"/>
      <c r="EGI35" s="89"/>
      <c r="EGJ35" s="89"/>
      <c r="EGK35" s="89"/>
      <c r="EGL35" s="89"/>
      <c r="EGM35" s="89"/>
      <c r="EGN35" s="89"/>
      <c r="EGO35" s="89"/>
      <c r="EGP35" s="89"/>
      <c r="EGQ35" s="89"/>
      <c r="EGR35" s="89"/>
      <c r="EGS35" s="89"/>
      <c r="EGT35" s="89"/>
      <c r="EGU35" s="89"/>
      <c r="EGV35" s="89"/>
      <c r="EGW35" s="89"/>
      <c r="EGX35" s="89"/>
      <c r="EGY35" s="89"/>
      <c r="EGZ35" s="89"/>
      <c r="EHA35" s="89"/>
      <c r="EHB35" s="89"/>
      <c r="EHC35" s="89"/>
      <c r="EHD35" s="89"/>
      <c r="EHE35" s="89"/>
      <c r="EHF35" s="89"/>
      <c r="EHG35" s="89"/>
      <c r="EHH35" s="89"/>
      <c r="EHI35" s="89"/>
      <c r="EHJ35" s="89"/>
      <c r="EHK35" s="89"/>
      <c r="EHL35" s="89"/>
      <c r="EHM35" s="89"/>
      <c r="EHN35" s="89"/>
      <c r="EHO35" s="89"/>
      <c r="EHP35" s="89"/>
      <c r="EHQ35" s="89"/>
      <c r="EHR35" s="89"/>
      <c r="EHS35" s="89"/>
      <c r="EHT35" s="89"/>
      <c r="EHU35" s="89"/>
      <c r="EHV35" s="89"/>
      <c r="EHW35" s="89"/>
      <c r="EHX35" s="89"/>
      <c r="EHY35" s="89"/>
      <c r="EHZ35" s="89"/>
      <c r="EIA35" s="89"/>
      <c r="EIB35" s="89"/>
      <c r="EIC35" s="89"/>
      <c r="EID35" s="89"/>
      <c r="EIE35" s="89"/>
      <c r="EIF35" s="89"/>
      <c r="EIG35" s="89"/>
      <c r="EIH35" s="89"/>
      <c r="EII35" s="89"/>
      <c r="EIJ35" s="89"/>
      <c r="EIK35" s="89"/>
      <c r="EIL35" s="89"/>
      <c r="EIM35" s="89"/>
      <c r="EIN35" s="89"/>
      <c r="EIO35" s="89"/>
      <c r="EIP35" s="89"/>
      <c r="EIQ35" s="89"/>
      <c r="EIR35" s="89"/>
      <c r="EIS35" s="89"/>
      <c r="EIT35" s="89"/>
      <c r="EIU35" s="89"/>
      <c r="EIV35" s="89"/>
      <c r="EIW35" s="89"/>
      <c r="EIX35" s="89"/>
      <c r="EIY35" s="89"/>
      <c r="EIZ35" s="89"/>
      <c r="EJA35" s="89"/>
      <c r="EJB35" s="89"/>
      <c r="EJC35" s="89"/>
      <c r="EJD35" s="89"/>
      <c r="EJE35" s="89"/>
      <c r="EJF35" s="89"/>
      <c r="EJG35" s="89"/>
      <c r="EJH35" s="89"/>
      <c r="EJI35" s="89"/>
      <c r="EJJ35" s="89"/>
      <c r="EJK35" s="89"/>
      <c r="EJL35" s="89"/>
      <c r="EJM35" s="89"/>
      <c r="EJN35" s="89"/>
      <c r="EJO35" s="89"/>
      <c r="EJP35" s="89"/>
      <c r="EJQ35" s="89"/>
      <c r="EJR35" s="89"/>
      <c r="EJS35" s="89"/>
      <c r="EJT35" s="89"/>
      <c r="EJU35" s="89"/>
      <c r="EJV35" s="89"/>
      <c r="EJW35" s="89"/>
      <c r="EJX35" s="89"/>
      <c r="EJY35" s="89"/>
      <c r="EJZ35" s="89"/>
      <c r="EKA35" s="89"/>
      <c r="EKB35" s="89"/>
      <c r="EKC35" s="89"/>
      <c r="EKD35" s="89"/>
      <c r="EKE35" s="89"/>
      <c r="EKF35" s="89"/>
      <c r="EKG35" s="89"/>
      <c r="EKH35" s="89"/>
      <c r="EKI35" s="89"/>
      <c r="EKJ35" s="89"/>
      <c r="EKK35" s="89"/>
      <c r="EKL35" s="89"/>
      <c r="EKM35" s="89"/>
      <c r="EKN35" s="89"/>
      <c r="EKO35" s="89"/>
      <c r="EKP35" s="89"/>
      <c r="EKQ35" s="89"/>
      <c r="EKR35" s="89"/>
      <c r="EKS35" s="89"/>
      <c r="EKT35" s="89"/>
      <c r="EKU35" s="89"/>
      <c r="EKV35" s="89"/>
      <c r="EKW35" s="89"/>
      <c r="EKX35" s="89"/>
      <c r="EKY35" s="89"/>
      <c r="EKZ35" s="89"/>
      <c r="ELA35" s="89"/>
      <c r="ELB35" s="89"/>
      <c r="ELC35" s="89"/>
      <c r="ELD35" s="89"/>
      <c r="ELE35" s="89"/>
      <c r="ELF35" s="89"/>
      <c r="ELG35" s="89"/>
      <c r="ELH35" s="89"/>
      <c r="ELI35" s="89"/>
      <c r="ELJ35" s="89"/>
      <c r="ELK35" s="89"/>
      <c r="ELL35" s="89"/>
      <c r="ELM35" s="89"/>
      <c r="ELN35" s="89"/>
      <c r="ELO35" s="89"/>
      <c r="ELP35" s="89"/>
      <c r="ELQ35" s="89"/>
      <c r="ELR35" s="89"/>
      <c r="ELS35" s="89"/>
      <c r="ELT35" s="89"/>
      <c r="ELU35" s="89"/>
      <c r="ELV35" s="89"/>
      <c r="ELW35" s="89"/>
      <c r="ELX35" s="89"/>
      <c r="ELY35" s="89"/>
      <c r="ELZ35" s="89"/>
      <c r="EMA35" s="89"/>
      <c r="EMB35" s="89"/>
      <c r="EMC35" s="89"/>
      <c r="EMD35" s="89"/>
      <c r="EME35" s="89"/>
      <c r="EMF35" s="89"/>
      <c r="EMG35" s="89"/>
      <c r="EMH35" s="89"/>
      <c r="EMI35" s="89"/>
      <c r="EMJ35" s="89"/>
      <c r="EMK35" s="89"/>
      <c r="EML35" s="89"/>
      <c r="EMM35" s="89"/>
      <c r="EMN35" s="89"/>
      <c r="EMO35" s="89"/>
      <c r="EMP35" s="89"/>
      <c r="EMQ35" s="89"/>
      <c r="EMR35" s="89"/>
      <c r="EMS35" s="89"/>
      <c r="EMT35" s="89"/>
      <c r="EMU35" s="89"/>
      <c r="EMV35" s="89"/>
      <c r="EMW35" s="89"/>
      <c r="EMX35" s="89"/>
      <c r="EMY35" s="89"/>
      <c r="EMZ35" s="89"/>
      <c r="ENA35" s="89"/>
      <c r="ENB35" s="89"/>
      <c r="ENC35" s="89"/>
      <c r="END35" s="89"/>
      <c r="ENE35" s="89"/>
      <c r="ENF35" s="89"/>
      <c r="ENG35" s="89"/>
      <c r="ENH35" s="89"/>
      <c r="ENI35" s="89"/>
      <c r="ENJ35" s="89"/>
      <c r="ENK35" s="89"/>
      <c r="ENL35" s="89"/>
      <c r="ENM35" s="89"/>
      <c r="ENN35" s="89"/>
      <c r="ENO35" s="89"/>
      <c r="ENP35" s="89"/>
      <c r="ENQ35" s="89"/>
      <c r="ENR35" s="89"/>
      <c r="ENS35" s="89"/>
      <c r="ENT35" s="89"/>
      <c r="ENU35" s="89"/>
      <c r="ENV35" s="89"/>
      <c r="ENW35" s="89"/>
      <c r="ENX35" s="89"/>
      <c r="ENY35" s="89"/>
      <c r="ENZ35" s="89"/>
      <c r="EOA35" s="89"/>
      <c r="EOB35" s="89"/>
      <c r="EOC35" s="89"/>
      <c r="EOD35" s="89"/>
      <c r="EOE35" s="89"/>
      <c r="EOF35" s="89"/>
      <c r="EOG35" s="89"/>
      <c r="EOH35" s="89"/>
      <c r="EOI35" s="89"/>
      <c r="EOJ35" s="89"/>
      <c r="EOK35" s="89"/>
      <c r="EOL35" s="89"/>
      <c r="EOM35" s="89"/>
      <c r="EON35" s="89"/>
      <c r="EOO35" s="89"/>
      <c r="EOP35" s="89"/>
      <c r="EOQ35" s="89"/>
      <c r="EOR35" s="89"/>
      <c r="EOS35" s="89"/>
      <c r="EOT35" s="89"/>
      <c r="EOU35" s="89"/>
      <c r="EOV35" s="89"/>
      <c r="EOW35" s="89"/>
      <c r="EOX35" s="89"/>
      <c r="EOY35" s="89"/>
      <c r="EOZ35" s="89"/>
      <c r="EPA35" s="89"/>
      <c r="EPB35" s="89"/>
      <c r="EPC35" s="89"/>
      <c r="EPD35" s="89"/>
      <c r="EPE35" s="89"/>
      <c r="EPF35" s="89"/>
      <c r="EPG35" s="89"/>
      <c r="EPH35" s="89"/>
      <c r="EPI35" s="89"/>
      <c r="EPJ35" s="89"/>
      <c r="EPK35" s="89"/>
      <c r="EPL35" s="89"/>
      <c r="EPM35" s="89"/>
      <c r="EPN35" s="89"/>
      <c r="EPO35" s="89"/>
      <c r="EPP35" s="89"/>
      <c r="EPQ35" s="89"/>
      <c r="EPR35" s="89"/>
      <c r="EPS35" s="89"/>
      <c r="EPT35" s="89"/>
      <c r="EPU35" s="89"/>
      <c r="EPV35" s="89"/>
      <c r="EPW35" s="89"/>
      <c r="EPX35" s="89"/>
      <c r="EPY35" s="89"/>
      <c r="EPZ35" s="89"/>
      <c r="EQA35" s="89"/>
      <c r="EQB35" s="89"/>
      <c r="EQC35" s="89"/>
      <c r="EQD35" s="89"/>
      <c r="EQE35" s="89"/>
      <c r="EQF35" s="89"/>
      <c r="EQG35" s="89"/>
      <c r="EQH35" s="89"/>
      <c r="EQI35" s="89"/>
      <c r="EQJ35" s="89"/>
      <c r="EQK35" s="89"/>
      <c r="EQL35" s="89"/>
      <c r="EQM35" s="89"/>
      <c r="EQN35" s="89"/>
      <c r="EQO35" s="89"/>
      <c r="EQP35" s="89"/>
      <c r="EQQ35" s="89"/>
      <c r="EQR35" s="89"/>
      <c r="EQS35" s="89"/>
      <c r="EQT35" s="89"/>
      <c r="EQU35" s="89"/>
      <c r="EQV35" s="89"/>
      <c r="EQW35" s="89"/>
      <c r="EQX35" s="89"/>
      <c r="EQY35" s="89"/>
      <c r="EQZ35" s="89"/>
      <c r="ERA35" s="89"/>
      <c r="ERB35" s="89"/>
      <c r="ERC35" s="89"/>
      <c r="ERD35" s="89"/>
      <c r="ERE35" s="89"/>
      <c r="ERF35" s="89"/>
      <c r="ERG35" s="89"/>
      <c r="ERH35" s="89"/>
      <c r="ERI35" s="89"/>
      <c r="ERJ35" s="89"/>
      <c r="ERK35" s="89"/>
      <c r="ERL35" s="89"/>
      <c r="ERM35" s="89"/>
      <c r="ERN35" s="89"/>
      <c r="ERO35" s="89"/>
      <c r="ERP35" s="89"/>
      <c r="ERQ35" s="89"/>
      <c r="ERR35" s="89"/>
      <c r="ERS35" s="89"/>
      <c r="ERT35" s="89"/>
      <c r="ERU35" s="89"/>
      <c r="ERV35" s="89"/>
      <c r="ERW35" s="89"/>
      <c r="ERX35" s="89"/>
      <c r="ERY35" s="89"/>
      <c r="ERZ35" s="89"/>
      <c r="ESA35" s="89"/>
      <c r="ESB35" s="89"/>
      <c r="ESC35" s="89"/>
      <c r="ESD35" s="89"/>
      <c r="ESE35" s="89"/>
      <c r="ESF35" s="89"/>
      <c r="ESG35" s="89"/>
      <c r="ESH35" s="89"/>
      <c r="ESI35" s="89"/>
      <c r="ESJ35" s="89"/>
      <c r="ESK35" s="89"/>
      <c r="ESL35" s="89"/>
      <c r="ESM35" s="89"/>
      <c r="ESN35" s="89"/>
      <c r="ESO35" s="89"/>
      <c r="ESP35" s="89"/>
      <c r="ESQ35" s="89"/>
      <c r="ESR35" s="89"/>
      <c r="ESS35" s="89"/>
      <c r="EST35" s="89"/>
      <c r="ESU35" s="89"/>
      <c r="ESV35" s="89"/>
      <c r="ESW35" s="89"/>
      <c r="ESX35" s="89"/>
      <c r="ESY35" s="89"/>
      <c r="ESZ35" s="89"/>
      <c r="ETA35" s="89"/>
      <c r="ETB35" s="89"/>
      <c r="ETC35" s="89"/>
      <c r="ETD35" s="89"/>
      <c r="ETE35" s="89"/>
      <c r="ETF35" s="89"/>
      <c r="ETG35" s="89"/>
      <c r="ETH35" s="89"/>
      <c r="ETI35" s="89"/>
      <c r="ETJ35" s="89"/>
      <c r="ETK35" s="89"/>
      <c r="ETL35" s="89"/>
      <c r="ETM35" s="89"/>
      <c r="ETN35" s="89"/>
      <c r="ETO35" s="89"/>
      <c r="ETP35" s="89"/>
      <c r="ETQ35" s="89"/>
      <c r="ETR35" s="89"/>
      <c r="ETS35" s="89"/>
      <c r="ETT35" s="89"/>
      <c r="ETU35" s="89"/>
      <c r="ETV35" s="89"/>
      <c r="ETW35" s="89"/>
      <c r="ETX35" s="89"/>
      <c r="ETY35" s="89"/>
      <c r="ETZ35" s="89"/>
      <c r="EUA35" s="89"/>
      <c r="EUB35" s="89"/>
      <c r="EUC35" s="89"/>
      <c r="EUD35" s="89"/>
      <c r="EUE35" s="89"/>
      <c r="EUF35" s="89"/>
      <c r="EUG35" s="89"/>
      <c r="EUH35" s="89"/>
      <c r="EUI35" s="89"/>
      <c r="EUJ35" s="89"/>
      <c r="EUK35" s="89"/>
      <c r="EUL35" s="89"/>
      <c r="EUM35" s="89"/>
      <c r="EUN35" s="89"/>
      <c r="EUO35" s="89"/>
      <c r="EUP35" s="89"/>
      <c r="EUQ35" s="89"/>
      <c r="EUR35" s="89"/>
      <c r="EUS35" s="89"/>
      <c r="EUT35" s="89"/>
      <c r="EUU35" s="89"/>
      <c r="EUV35" s="89"/>
      <c r="EUW35" s="89"/>
      <c r="EUX35" s="89"/>
      <c r="EUY35" s="89"/>
      <c r="EUZ35" s="89"/>
      <c r="EVA35" s="89"/>
      <c r="EVB35" s="89"/>
      <c r="EVC35" s="89"/>
      <c r="EVD35" s="89"/>
      <c r="EVE35" s="89"/>
      <c r="EVF35" s="89"/>
      <c r="EVG35" s="89"/>
      <c r="EVH35" s="89"/>
      <c r="EVI35" s="89"/>
      <c r="EVJ35" s="89"/>
      <c r="EVK35" s="89"/>
      <c r="EVL35" s="89"/>
      <c r="EVM35" s="89"/>
      <c r="EVN35" s="89"/>
      <c r="EVO35" s="89"/>
      <c r="EVP35" s="89"/>
      <c r="EVQ35" s="89"/>
      <c r="EVR35" s="89"/>
      <c r="EVS35" s="89"/>
      <c r="EVT35" s="89"/>
      <c r="EVU35" s="89"/>
      <c r="EVV35" s="89"/>
      <c r="EVW35" s="89"/>
      <c r="EVX35" s="89"/>
      <c r="EVY35" s="89"/>
      <c r="EVZ35" s="89"/>
      <c r="EWA35" s="89"/>
      <c r="EWB35" s="89"/>
      <c r="EWC35" s="89"/>
      <c r="EWD35" s="89"/>
      <c r="EWE35" s="89"/>
      <c r="EWF35" s="89"/>
      <c r="EWG35" s="89"/>
      <c r="EWH35" s="89"/>
      <c r="EWI35" s="89"/>
      <c r="EWJ35" s="89"/>
      <c r="EWK35" s="89"/>
      <c r="EWL35" s="89"/>
      <c r="EWM35" s="89"/>
      <c r="EWN35" s="89"/>
      <c r="EWO35" s="89"/>
      <c r="EWP35" s="89"/>
      <c r="EWQ35" s="89"/>
      <c r="EWR35" s="89"/>
      <c r="EWS35" s="89"/>
      <c r="EWT35" s="89"/>
      <c r="EWU35" s="89"/>
      <c r="EWV35" s="89"/>
      <c r="EWW35" s="89"/>
      <c r="EWX35" s="89"/>
      <c r="EWY35" s="89"/>
      <c r="EWZ35" s="89"/>
      <c r="EXA35" s="89"/>
      <c r="EXB35" s="89"/>
      <c r="EXC35" s="89"/>
      <c r="EXD35" s="89"/>
      <c r="EXE35" s="89"/>
      <c r="EXF35" s="89"/>
      <c r="EXG35" s="89"/>
      <c r="EXH35" s="89"/>
      <c r="EXI35" s="89"/>
      <c r="EXJ35" s="89"/>
      <c r="EXK35" s="89"/>
      <c r="EXL35" s="89"/>
      <c r="EXM35" s="89"/>
      <c r="EXN35" s="89"/>
      <c r="EXO35" s="89"/>
      <c r="EXP35" s="89"/>
      <c r="EXQ35" s="89"/>
      <c r="EXR35" s="89"/>
      <c r="EXS35" s="89"/>
      <c r="EXT35" s="89"/>
      <c r="EXU35" s="89"/>
      <c r="EXV35" s="89"/>
      <c r="EXW35" s="89"/>
      <c r="EXX35" s="89"/>
      <c r="EXY35" s="89"/>
      <c r="EXZ35" s="89"/>
      <c r="EYA35" s="89"/>
      <c r="EYB35" s="89"/>
      <c r="EYC35" s="89"/>
      <c r="EYD35" s="89"/>
      <c r="EYE35" s="89"/>
      <c r="EYF35" s="89"/>
      <c r="EYG35" s="89"/>
      <c r="EYH35" s="89"/>
      <c r="EYI35" s="89"/>
      <c r="EYJ35" s="89"/>
      <c r="EYK35" s="89"/>
      <c r="EYL35" s="89"/>
      <c r="EYM35" s="89"/>
      <c r="EYN35" s="89"/>
      <c r="EYO35" s="89"/>
      <c r="EYP35" s="89"/>
      <c r="EYQ35" s="89"/>
      <c r="EYR35" s="89"/>
      <c r="EYS35" s="89"/>
      <c r="EYT35" s="89"/>
      <c r="EYU35" s="89"/>
      <c r="EYV35" s="89"/>
      <c r="EYW35" s="89"/>
      <c r="EYX35" s="89"/>
      <c r="EYY35" s="89"/>
      <c r="EYZ35" s="89"/>
      <c r="EZA35" s="89"/>
      <c r="EZB35" s="89"/>
      <c r="EZC35" s="89"/>
      <c r="EZD35" s="89"/>
      <c r="EZE35" s="89"/>
      <c r="EZF35" s="89"/>
      <c r="EZG35" s="89"/>
      <c r="EZH35" s="89"/>
      <c r="EZI35" s="89"/>
      <c r="EZJ35" s="89"/>
      <c r="EZK35" s="89"/>
      <c r="EZL35" s="89"/>
      <c r="EZM35" s="89"/>
      <c r="EZN35" s="89"/>
      <c r="EZO35" s="89"/>
      <c r="EZP35" s="89"/>
      <c r="EZQ35" s="89"/>
      <c r="EZR35" s="89"/>
      <c r="EZS35" s="89"/>
      <c r="EZT35" s="89"/>
      <c r="EZU35" s="89"/>
      <c r="EZV35" s="89"/>
      <c r="EZW35" s="89"/>
      <c r="EZX35" s="89"/>
      <c r="EZY35" s="89"/>
      <c r="EZZ35" s="89"/>
      <c r="FAA35" s="89"/>
      <c r="FAB35" s="89"/>
      <c r="FAC35" s="89"/>
      <c r="FAD35" s="89"/>
      <c r="FAE35" s="89"/>
      <c r="FAF35" s="89"/>
      <c r="FAG35" s="89"/>
      <c r="FAH35" s="89"/>
      <c r="FAI35" s="89"/>
      <c r="FAJ35" s="89"/>
      <c r="FAK35" s="89"/>
      <c r="FAL35" s="89"/>
      <c r="FAM35" s="89"/>
      <c r="FAN35" s="89"/>
      <c r="FAO35" s="89"/>
      <c r="FAP35" s="89"/>
      <c r="FAQ35" s="89"/>
      <c r="FAR35" s="89"/>
      <c r="FAS35" s="89"/>
      <c r="FAT35" s="89"/>
      <c r="FAU35" s="89"/>
      <c r="FAV35" s="89"/>
      <c r="FAW35" s="89"/>
      <c r="FAX35" s="89"/>
      <c r="FAY35" s="89"/>
      <c r="FAZ35" s="89"/>
      <c r="FBA35" s="89"/>
      <c r="FBB35" s="89"/>
      <c r="FBC35" s="89"/>
      <c r="FBD35" s="89"/>
      <c r="FBE35" s="89"/>
      <c r="FBF35" s="89"/>
      <c r="FBG35" s="89"/>
      <c r="FBH35" s="89"/>
      <c r="FBI35" s="89"/>
      <c r="FBJ35" s="89"/>
      <c r="FBK35" s="89"/>
      <c r="FBL35" s="89"/>
      <c r="FBM35" s="89"/>
      <c r="FBN35" s="89"/>
      <c r="FBO35" s="89"/>
      <c r="FBP35" s="89"/>
      <c r="FBQ35" s="89"/>
      <c r="FBR35" s="89"/>
      <c r="FBS35" s="89"/>
      <c r="FBT35" s="89"/>
      <c r="FBU35" s="89"/>
      <c r="FBV35" s="89"/>
      <c r="FBW35" s="89"/>
      <c r="FBX35" s="89"/>
      <c r="FBY35" s="89"/>
      <c r="FBZ35" s="89"/>
      <c r="FCA35" s="89"/>
      <c r="FCB35" s="89"/>
      <c r="FCC35" s="89"/>
      <c r="FCD35" s="89"/>
      <c r="FCE35" s="89"/>
      <c r="FCF35" s="89"/>
      <c r="FCG35" s="89"/>
      <c r="FCH35" s="89"/>
      <c r="FCI35" s="89"/>
      <c r="FCJ35" s="89"/>
      <c r="FCK35" s="89"/>
      <c r="FCL35" s="89"/>
      <c r="FCM35" s="89"/>
      <c r="FCN35" s="89"/>
      <c r="FCO35" s="89"/>
      <c r="FCP35" s="89"/>
      <c r="FCQ35" s="89"/>
      <c r="FCR35" s="89"/>
      <c r="FCS35" s="89"/>
      <c r="FCT35" s="89"/>
      <c r="FCU35" s="89"/>
      <c r="FCV35" s="89"/>
      <c r="FCW35" s="89"/>
      <c r="FCX35" s="89"/>
      <c r="FCY35" s="89"/>
      <c r="FCZ35" s="89"/>
      <c r="FDA35" s="89"/>
      <c r="FDB35" s="89"/>
      <c r="FDC35" s="89"/>
      <c r="FDD35" s="89"/>
      <c r="FDE35" s="89"/>
      <c r="FDF35" s="89"/>
      <c r="FDG35" s="89"/>
      <c r="FDH35" s="89"/>
      <c r="FDI35" s="89"/>
      <c r="FDJ35" s="89"/>
      <c r="FDK35" s="89"/>
      <c r="FDL35" s="89"/>
      <c r="FDM35" s="89"/>
      <c r="FDN35" s="89"/>
      <c r="FDO35" s="89"/>
      <c r="FDP35" s="89"/>
      <c r="FDQ35" s="89"/>
      <c r="FDR35" s="89"/>
      <c r="FDS35" s="89"/>
      <c r="FDT35" s="89"/>
      <c r="FDU35" s="89"/>
      <c r="FDV35" s="89"/>
      <c r="FDW35" s="89"/>
      <c r="FDX35" s="89"/>
      <c r="FDY35" s="89"/>
      <c r="FDZ35" s="89"/>
      <c r="FEA35" s="89"/>
      <c r="FEB35" s="89"/>
      <c r="FEC35" s="89"/>
      <c r="FED35" s="89"/>
      <c r="FEE35" s="89"/>
      <c r="FEF35" s="89"/>
      <c r="FEG35" s="89"/>
      <c r="FEH35" s="89"/>
      <c r="FEI35" s="89"/>
      <c r="FEJ35" s="89"/>
      <c r="FEK35" s="89"/>
      <c r="FEL35" s="89"/>
      <c r="FEM35" s="89"/>
      <c r="FEN35" s="89"/>
      <c r="FEO35" s="89"/>
      <c r="FEP35" s="89"/>
      <c r="FEQ35" s="89"/>
      <c r="FER35" s="89"/>
      <c r="FES35" s="89"/>
      <c r="FET35" s="89"/>
      <c r="FEU35" s="89"/>
      <c r="FEV35" s="89"/>
      <c r="FEW35" s="89"/>
      <c r="FEX35" s="89"/>
      <c r="FEY35" s="89"/>
      <c r="FEZ35" s="89"/>
      <c r="FFA35" s="89"/>
      <c r="FFB35" s="89"/>
      <c r="FFC35" s="89"/>
      <c r="FFD35" s="89"/>
      <c r="FFE35" s="89"/>
      <c r="FFF35" s="89"/>
      <c r="FFG35" s="89"/>
      <c r="FFH35" s="89"/>
      <c r="FFI35" s="89"/>
      <c r="FFJ35" s="89"/>
      <c r="FFK35" s="89"/>
      <c r="FFL35" s="89"/>
      <c r="FFM35" s="89"/>
      <c r="FFN35" s="89"/>
      <c r="FFO35" s="89"/>
      <c r="FFP35" s="89"/>
      <c r="FFQ35" s="89"/>
      <c r="FFR35" s="89"/>
      <c r="FFS35" s="89"/>
      <c r="FFT35" s="89"/>
      <c r="FFU35" s="89"/>
      <c r="FFV35" s="89"/>
      <c r="FFW35" s="89"/>
      <c r="FFX35" s="89"/>
      <c r="FFY35" s="89"/>
      <c r="FFZ35" s="89"/>
      <c r="FGA35" s="89"/>
      <c r="FGB35" s="89"/>
      <c r="FGC35" s="89"/>
      <c r="FGD35" s="89"/>
      <c r="FGE35" s="89"/>
      <c r="FGF35" s="89"/>
      <c r="FGG35" s="89"/>
      <c r="FGH35" s="89"/>
      <c r="FGI35" s="89"/>
      <c r="FGJ35" s="89"/>
      <c r="FGK35" s="89"/>
      <c r="FGL35" s="89"/>
      <c r="FGM35" s="89"/>
      <c r="FGN35" s="89"/>
      <c r="FGO35" s="89"/>
      <c r="FGP35" s="89"/>
      <c r="FGQ35" s="89"/>
      <c r="FGR35" s="89"/>
      <c r="FGS35" s="89"/>
      <c r="FGT35" s="89"/>
      <c r="FGU35" s="89"/>
      <c r="FGV35" s="89"/>
      <c r="FGW35" s="89"/>
      <c r="FGX35" s="89"/>
      <c r="FGY35" s="89"/>
      <c r="FGZ35" s="89"/>
      <c r="FHA35" s="89"/>
      <c r="FHB35" s="89"/>
      <c r="FHC35" s="89"/>
      <c r="FHD35" s="89"/>
      <c r="FHE35" s="89"/>
      <c r="FHF35" s="89"/>
      <c r="FHG35" s="89"/>
      <c r="FHH35" s="89"/>
      <c r="FHI35" s="89"/>
      <c r="FHJ35" s="89"/>
      <c r="FHK35" s="89"/>
      <c r="FHL35" s="89"/>
      <c r="FHM35" s="89"/>
      <c r="FHN35" s="89"/>
      <c r="FHO35" s="89"/>
      <c r="FHP35" s="89"/>
      <c r="FHQ35" s="89"/>
      <c r="FHR35" s="89"/>
      <c r="FHS35" s="89"/>
      <c r="FHT35" s="89"/>
      <c r="FHU35" s="89"/>
      <c r="FHV35" s="89"/>
      <c r="FHW35" s="89"/>
      <c r="FHX35" s="89"/>
      <c r="FHY35" s="89"/>
      <c r="FHZ35" s="89"/>
      <c r="FIA35" s="89"/>
      <c r="FIB35" s="89"/>
      <c r="FIC35" s="89"/>
      <c r="FID35" s="89"/>
      <c r="FIE35" s="89"/>
      <c r="FIF35" s="89"/>
      <c r="FIG35" s="89"/>
      <c r="FIH35" s="89"/>
      <c r="FII35" s="89"/>
      <c r="FIJ35" s="89"/>
      <c r="FIK35" s="89"/>
      <c r="FIL35" s="89"/>
      <c r="FIM35" s="89"/>
      <c r="FIN35" s="89"/>
      <c r="FIO35" s="89"/>
      <c r="FIP35" s="89"/>
      <c r="FIQ35" s="89"/>
      <c r="FIR35" s="89"/>
      <c r="FIS35" s="89"/>
      <c r="FIT35" s="89"/>
      <c r="FIU35" s="89"/>
      <c r="FIV35" s="89"/>
      <c r="FIW35" s="89"/>
      <c r="FIX35" s="89"/>
      <c r="FIY35" s="89"/>
      <c r="FIZ35" s="89"/>
      <c r="FJA35" s="89"/>
      <c r="FJB35" s="89"/>
      <c r="FJC35" s="89"/>
      <c r="FJD35" s="89"/>
      <c r="FJE35" s="89"/>
      <c r="FJF35" s="89"/>
      <c r="FJG35" s="89"/>
      <c r="FJH35" s="89"/>
      <c r="FJI35" s="89"/>
      <c r="FJJ35" s="89"/>
      <c r="FJK35" s="89"/>
      <c r="FJL35" s="89"/>
      <c r="FJM35" s="89"/>
      <c r="FJN35" s="89"/>
      <c r="FJO35" s="89"/>
      <c r="FJP35" s="89"/>
      <c r="FJQ35" s="89"/>
      <c r="FJR35" s="89"/>
      <c r="FJS35" s="89"/>
      <c r="FJT35" s="89"/>
      <c r="FJU35" s="89"/>
      <c r="FJV35" s="89"/>
      <c r="FJW35" s="89"/>
      <c r="FJX35" s="89"/>
      <c r="FJY35" s="89"/>
      <c r="FJZ35" s="89"/>
      <c r="FKA35" s="89"/>
      <c r="FKB35" s="89"/>
      <c r="FKC35" s="89"/>
      <c r="FKD35" s="89"/>
      <c r="FKE35" s="89"/>
      <c r="FKF35" s="89"/>
      <c r="FKG35" s="89"/>
      <c r="FKH35" s="89"/>
      <c r="FKI35" s="89"/>
      <c r="FKJ35" s="89"/>
      <c r="FKK35" s="89"/>
      <c r="FKL35" s="89"/>
      <c r="FKM35" s="89"/>
      <c r="FKN35" s="89"/>
      <c r="FKO35" s="89"/>
      <c r="FKP35" s="89"/>
      <c r="FKQ35" s="89"/>
      <c r="FKR35" s="89"/>
      <c r="FKS35" s="89"/>
      <c r="FKT35" s="89"/>
      <c r="FKU35" s="89"/>
      <c r="FKV35" s="89"/>
      <c r="FKW35" s="89"/>
      <c r="FKX35" s="89"/>
      <c r="FKY35" s="89"/>
      <c r="FKZ35" s="89"/>
      <c r="FLA35" s="89"/>
      <c r="FLB35" s="89"/>
      <c r="FLC35" s="89"/>
      <c r="FLD35" s="89"/>
      <c r="FLE35" s="89"/>
      <c r="FLF35" s="89"/>
      <c r="FLG35" s="89"/>
      <c r="FLH35" s="89"/>
      <c r="FLI35" s="89"/>
      <c r="FLJ35" s="89"/>
      <c r="FLK35" s="89"/>
      <c r="FLL35" s="89"/>
      <c r="FLM35" s="89"/>
      <c r="FLN35" s="89"/>
      <c r="FLO35" s="89"/>
      <c r="FLP35" s="89"/>
      <c r="FLQ35" s="89"/>
      <c r="FLR35" s="89"/>
      <c r="FLS35" s="89"/>
      <c r="FLT35" s="89"/>
      <c r="FLU35" s="89"/>
      <c r="FLV35" s="89"/>
      <c r="FLW35" s="89"/>
      <c r="FLX35" s="89"/>
      <c r="FLY35" s="89"/>
      <c r="FLZ35" s="89"/>
      <c r="FMA35" s="89"/>
      <c r="FMB35" s="89"/>
      <c r="FMC35" s="89"/>
      <c r="FMD35" s="89"/>
      <c r="FME35" s="89"/>
      <c r="FMF35" s="89"/>
      <c r="FMG35" s="89"/>
      <c r="FMH35" s="89"/>
      <c r="FMI35" s="89"/>
      <c r="FMJ35" s="89"/>
      <c r="FMK35" s="89"/>
      <c r="FML35" s="89"/>
      <c r="FMM35" s="89"/>
      <c r="FMN35" s="89"/>
      <c r="FMO35" s="89"/>
      <c r="FMP35" s="89"/>
      <c r="FMQ35" s="89"/>
      <c r="FMR35" s="89"/>
      <c r="FMS35" s="89"/>
      <c r="FMT35" s="89"/>
      <c r="FMU35" s="89"/>
      <c r="FMV35" s="89"/>
      <c r="FMW35" s="89"/>
      <c r="FMX35" s="89"/>
      <c r="FMY35" s="89"/>
      <c r="FMZ35" s="89"/>
      <c r="FNA35" s="89"/>
      <c r="FNB35" s="89"/>
      <c r="FNC35" s="89"/>
      <c r="FND35" s="89"/>
      <c r="FNE35" s="89"/>
      <c r="FNF35" s="89"/>
      <c r="FNG35" s="89"/>
      <c r="FNH35" s="89"/>
      <c r="FNI35" s="89"/>
      <c r="FNJ35" s="89"/>
      <c r="FNK35" s="89"/>
      <c r="FNL35" s="89"/>
      <c r="FNM35" s="89"/>
      <c r="FNN35" s="89"/>
      <c r="FNO35" s="89"/>
      <c r="FNP35" s="89"/>
      <c r="FNQ35" s="89"/>
      <c r="FNR35" s="89"/>
      <c r="FNS35" s="89"/>
      <c r="FNT35" s="89"/>
      <c r="FNU35" s="89"/>
      <c r="FNV35" s="89"/>
      <c r="FNW35" s="89"/>
      <c r="FNX35" s="89"/>
      <c r="FNY35" s="89"/>
      <c r="FNZ35" s="89"/>
      <c r="FOA35" s="89"/>
      <c r="FOB35" s="89"/>
      <c r="FOC35" s="89"/>
      <c r="FOD35" s="89"/>
      <c r="FOE35" s="89"/>
      <c r="FOF35" s="89"/>
      <c r="FOG35" s="89"/>
      <c r="FOH35" s="89"/>
      <c r="FOI35" s="89"/>
      <c r="FOJ35" s="89"/>
      <c r="FOK35" s="89"/>
      <c r="FOL35" s="89"/>
      <c r="FOM35" s="89"/>
      <c r="FON35" s="89"/>
      <c r="FOO35" s="89"/>
      <c r="FOP35" s="89"/>
      <c r="FOQ35" s="89"/>
      <c r="FOR35" s="89"/>
      <c r="FOS35" s="89"/>
      <c r="FOT35" s="89"/>
      <c r="FOU35" s="89"/>
      <c r="FOV35" s="89"/>
      <c r="FOW35" s="89"/>
      <c r="FOX35" s="89"/>
      <c r="FOY35" s="89"/>
      <c r="FOZ35" s="89"/>
      <c r="FPA35" s="89"/>
      <c r="FPB35" s="89"/>
      <c r="FPC35" s="89"/>
      <c r="FPD35" s="89"/>
      <c r="FPE35" s="89"/>
      <c r="FPF35" s="89"/>
      <c r="FPG35" s="89"/>
      <c r="FPH35" s="89"/>
      <c r="FPI35" s="89"/>
      <c r="FPJ35" s="89"/>
      <c r="FPK35" s="89"/>
      <c r="FPL35" s="89"/>
      <c r="FPM35" s="89"/>
      <c r="FPN35" s="89"/>
      <c r="FPO35" s="89"/>
      <c r="FPP35" s="89"/>
      <c r="FPQ35" s="89"/>
      <c r="FPR35" s="89"/>
      <c r="FPS35" s="89"/>
      <c r="FPT35" s="89"/>
      <c r="FPU35" s="89"/>
      <c r="FPV35" s="89"/>
      <c r="FPW35" s="89"/>
      <c r="FPX35" s="89"/>
      <c r="FPY35" s="89"/>
      <c r="FPZ35" s="89"/>
      <c r="FQA35" s="89"/>
      <c r="FQB35" s="89"/>
      <c r="FQC35" s="89"/>
      <c r="FQD35" s="89"/>
      <c r="FQE35" s="89"/>
      <c r="FQF35" s="89"/>
      <c r="FQG35" s="89"/>
      <c r="FQH35" s="89"/>
      <c r="FQI35" s="89"/>
      <c r="FQJ35" s="89"/>
      <c r="FQK35" s="89"/>
      <c r="FQL35" s="89"/>
      <c r="FQM35" s="89"/>
      <c r="FQN35" s="89"/>
      <c r="FQO35" s="89"/>
      <c r="FQP35" s="89"/>
      <c r="FQQ35" s="89"/>
      <c r="FQR35" s="89"/>
      <c r="FQS35" s="89"/>
      <c r="FQT35" s="89"/>
      <c r="FQU35" s="89"/>
      <c r="FQV35" s="89"/>
      <c r="FQW35" s="89"/>
      <c r="FQX35" s="89"/>
      <c r="FQY35" s="89"/>
      <c r="FQZ35" s="89"/>
      <c r="FRA35" s="89"/>
      <c r="FRB35" s="89"/>
      <c r="FRC35" s="89"/>
      <c r="FRD35" s="89"/>
      <c r="FRE35" s="89"/>
      <c r="FRF35" s="89"/>
      <c r="FRG35" s="89"/>
      <c r="FRH35" s="89"/>
      <c r="FRI35" s="89"/>
      <c r="FRJ35" s="89"/>
      <c r="FRK35" s="89"/>
      <c r="FRL35" s="89"/>
      <c r="FRM35" s="89"/>
      <c r="FRN35" s="89"/>
      <c r="FRO35" s="89"/>
      <c r="FRP35" s="89"/>
      <c r="FRQ35" s="89"/>
      <c r="FRR35" s="89"/>
      <c r="FRS35" s="89"/>
      <c r="FRT35" s="89"/>
      <c r="FRU35" s="89"/>
      <c r="FRV35" s="89"/>
      <c r="FRW35" s="89"/>
      <c r="FRX35" s="89"/>
      <c r="FRY35" s="89"/>
      <c r="FRZ35" s="89"/>
      <c r="FSA35" s="89"/>
      <c r="FSB35" s="89"/>
      <c r="FSC35" s="89"/>
      <c r="FSD35" s="89"/>
      <c r="FSE35" s="89"/>
      <c r="FSF35" s="89"/>
      <c r="FSG35" s="89"/>
      <c r="FSH35" s="89"/>
      <c r="FSI35" s="89"/>
      <c r="FSJ35" s="89"/>
      <c r="FSK35" s="89"/>
      <c r="FSL35" s="89"/>
      <c r="FSM35" s="89"/>
      <c r="FSN35" s="89"/>
      <c r="FSO35" s="89"/>
      <c r="FSP35" s="89"/>
      <c r="FSQ35" s="89"/>
      <c r="FSR35" s="89"/>
      <c r="FSS35" s="89"/>
      <c r="FST35" s="89"/>
      <c r="FSU35" s="89"/>
      <c r="FSV35" s="89"/>
      <c r="FSW35" s="89"/>
      <c r="FSX35" s="89"/>
      <c r="FSY35" s="89"/>
      <c r="FSZ35" s="89"/>
      <c r="FTA35" s="89"/>
      <c r="FTB35" s="89"/>
      <c r="FTC35" s="89"/>
      <c r="FTD35" s="89"/>
      <c r="FTE35" s="89"/>
      <c r="FTF35" s="89"/>
      <c r="FTG35" s="89"/>
      <c r="FTH35" s="89"/>
      <c r="FTI35" s="89"/>
      <c r="FTJ35" s="89"/>
      <c r="FTK35" s="89"/>
      <c r="FTL35" s="89"/>
      <c r="FTM35" s="89"/>
      <c r="FTN35" s="89"/>
      <c r="FTO35" s="89"/>
      <c r="FTP35" s="89"/>
      <c r="FTQ35" s="89"/>
      <c r="FTR35" s="89"/>
      <c r="FTS35" s="89"/>
      <c r="FTT35" s="89"/>
      <c r="FTU35" s="89"/>
      <c r="FTV35" s="89"/>
      <c r="FTW35" s="89"/>
      <c r="FTX35" s="89"/>
      <c r="FTY35" s="89"/>
      <c r="FTZ35" s="89"/>
      <c r="FUA35" s="89"/>
      <c r="FUB35" s="89"/>
      <c r="FUC35" s="89"/>
      <c r="FUD35" s="89"/>
      <c r="FUE35" s="89"/>
      <c r="FUF35" s="89"/>
      <c r="FUG35" s="89"/>
      <c r="FUH35" s="89"/>
      <c r="FUI35" s="89"/>
      <c r="FUJ35" s="89"/>
      <c r="FUK35" s="89"/>
      <c r="FUL35" s="89"/>
      <c r="FUM35" s="89"/>
      <c r="FUN35" s="89"/>
      <c r="FUO35" s="89"/>
      <c r="FUP35" s="89"/>
      <c r="FUQ35" s="89"/>
      <c r="FUR35" s="89"/>
      <c r="FUS35" s="89"/>
      <c r="FUT35" s="89"/>
      <c r="FUU35" s="89"/>
      <c r="FUV35" s="89"/>
      <c r="FUW35" s="89"/>
      <c r="FUX35" s="89"/>
      <c r="FUY35" s="89"/>
      <c r="FUZ35" s="89"/>
      <c r="FVA35" s="89"/>
      <c r="FVB35" s="89"/>
      <c r="FVC35" s="89"/>
      <c r="FVD35" s="89"/>
      <c r="FVE35" s="89"/>
      <c r="FVF35" s="89"/>
      <c r="FVG35" s="89"/>
      <c r="FVH35" s="89"/>
      <c r="FVI35" s="89"/>
      <c r="FVJ35" s="89"/>
      <c r="FVK35" s="89"/>
      <c r="FVL35" s="89"/>
      <c r="FVM35" s="89"/>
      <c r="FVN35" s="89"/>
      <c r="FVO35" s="89"/>
      <c r="FVP35" s="89"/>
      <c r="FVQ35" s="89"/>
      <c r="FVR35" s="89"/>
      <c r="FVS35" s="89"/>
      <c r="FVT35" s="89"/>
      <c r="FVU35" s="89"/>
      <c r="FVV35" s="89"/>
      <c r="FVW35" s="89"/>
      <c r="FVX35" s="89"/>
      <c r="FVY35" s="89"/>
      <c r="FVZ35" s="89"/>
      <c r="FWA35" s="89"/>
      <c r="FWB35" s="89"/>
      <c r="FWC35" s="89"/>
      <c r="FWD35" s="89"/>
      <c r="FWE35" s="89"/>
      <c r="FWF35" s="89"/>
      <c r="FWG35" s="89"/>
      <c r="FWH35" s="89"/>
      <c r="FWI35" s="89"/>
      <c r="FWJ35" s="89"/>
      <c r="FWK35" s="89"/>
      <c r="FWL35" s="89"/>
      <c r="FWM35" s="89"/>
      <c r="FWN35" s="89"/>
      <c r="FWO35" s="89"/>
      <c r="FWP35" s="89"/>
      <c r="FWQ35" s="89"/>
      <c r="FWR35" s="89"/>
      <c r="FWS35" s="89"/>
      <c r="FWT35" s="89"/>
      <c r="FWU35" s="89"/>
      <c r="FWV35" s="89"/>
      <c r="FWW35" s="89"/>
      <c r="FWX35" s="89"/>
      <c r="FWY35" s="89"/>
      <c r="FWZ35" s="89"/>
      <c r="FXA35" s="89"/>
      <c r="FXB35" s="89"/>
      <c r="FXC35" s="89"/>
      <c r="FXD35" s="89"/>
      <c r="FXE35" s="89"/>
      <c r="FXF35" s="89"/>
      <c r="FXG35" s="89"/>
      <c r="FXH35" s="89"/>
      <c r="FXI35" s="89"/>
      <c r="FXJ35" s="89"/>
      <c r="FXK35" s="89"/>
      <c r="FXL35" s="89"/>
      <c r="FXM35" s="89"/>
      <c r="FXN35" s="89"/>
      <c r="FXO35" s="89"/>
      <c r="FXP35" s="89"/>
      <c r="FXQ35" s="89"/>
      <c r="FXR35" s="89"/>
      <c r="FXS35" s="89"/>
      <c r="FXT35" s="89"/>
      <c r="FXU35" s="89"/>
      <c r="FXV35" s="89"/>
      <c r="FXW35" s="89"/>
      <c r="FXX35" s="89"/>
      <c r="FXY35" s="89"/>
      <c r="FXZ35" s="89"/>
      <c r="FYA35" s="89"/>
      <c r="FYB35" s="89"/>
      <c r="FYC35" s="89"/>
      <c r="FYD35" s="89"/>
      <c r="FYE35" s="89"/>
      <c r="FYF35" s="89"/>
      <c r="FYG35" s="89"/>
      <c r="FYH35" s="89"/>
      <c r="FYI35" s="89"/>
      <c r="FYJ35" s="89"/>
      <c r="FYK35" s="89"/>
      <c r="FYL35" s="89"/>
      <c r="FYM35" s="89"/>
      <c r="FYN35" s="89"/>
      <c r="FYO35" s="89"/>
      <c r="FYP35" s="89"/>
      <c r="FYQ35" s="89"/>
      <c r="FYR35" s="89"/>
      <c r="FYS35" s="89"/>
      <c r="FYT35" s="89"/>
      <c r="FYU35" s="89"/>
      <c r="FYV35" s="89"/>
      <c r="FYW35" s="89"/>
      <c r="FYX35" s="89"/>
      <c r="FYY35" s="89"/>
      <c r="FYZ35" s="89"/>
      <c r="FZA35" s="89"/>
      <c r="FZB35" s="89"/>
      <c r="FZC35" s="89"/>
      <c r="FZD35" s="89"/>
      <c r="FZE35" s="89"/>
      <c r="FZF35" s="89"/>
      <c r="FZG35" s="89"/>
      <c r="FZH35" s="89"/>
      <c r="FZI35" s="89"/>
      <c r="FZJ35" s="89"/>
      <c r="FZK35" s="89"/>
      <c r="FZL35" s="89"/>
      <c r="FZM35" s="89"/>
      <c r="FZN35" s="89"/>
      <c r="FZO35" s="89"/>
      <c r="FZP35" s="89"/>
      <c r="FZQ35" s="89"/>
      <c r="FZR35" s="89"/>
      <c r="FZS35" s="89"/>
      <c r="FZT35" s="89"/>
      <c r="FZU35" s="89"/>
      <c r="FZV35" s="89"/>
      <c r="FZW35" s="89"/>
      <c r="FZX35" s="89"/>
      <c r="FZY35" s="89"/>
      <c r="FZZ35" s="89"/>
      <c r="GAA35" s="89"/>
      <c r="GAB35" s="89"/>
      <c r="GAC35" s="89"/>
      <c r="GAD35" s="89"/>
      <c r="GAE35" s="89"/>
      <c r="GAF35" s="89"/>
      <c r="GAG35" s="89"/>
      <c r="GAH35" s="89"/>
      <c r="GAI35" s="89"/>
      <c r="GAJ35" s="89"/>
      <c r="GAK35" s="89"/>
      <c r="GAL35" s="89"/>
      <c r="GAM35" s="89"/>
      <c r="GAN35" s="89"/>
      <c r="GAO35" s="89"/>
      <c r="GAP35" s="89"/>
      <c r="GAQ35" s="89"/>
      <c r="GAR35" s="89"/>
      <c r="GAS35" s="89"/>
      <c r="GAT35" s="89"/>
      <c r="GAU35" s="89"/>
      <c r="GAV35" s="89"/>
      <c r="GAW35" s="89"/>
      <c r="GAX35" s="89"/>
      <c r="GAY35" s="89"/>
      <c r="GAZ35" s="89"/>
      <c r="GBA35" s="89"/>
      <c r="GBB35" s="89"/>
      <c r="GBC35" s="89"/>
      <c r="GBD35" s="89"/>
      <c r="GBE35" s="89"/>
      <c r="GBF35" s="89"/>
      <c r="GBG35" s="89"/>
      <c r="GBH35" s="89"/>
      <c r="GBI35" s="89"/>
      <c r="GBJ35" s="89"/>
      <c r="GBK35" s="89"/>
      <c r="GBL35" s="89"/>
      <c r="GBM35" s="89"/>
      <c r="GBN35" s="89"/>
      <c r="GBO35" s="89"/>
      <c r="GBP35" s="89"/>
      <c r="GBQ35" s="89"/>
      <c r="GBR35" s="89"/>
      <c r="GBS35" s="89"/>
      <c r="GBT35" s="89"/>
      <c r="GBU35" s="89"/>
      <c r="GBV35" s="89"/>
      <c r="GBW35" s="89"/>
      <c r="GBX35" s="89"/>
      <c r="GBY35" s="89"/>
      <c r="GBZ35" s="89"/>
      <c r="GCA35" s="89"/>
      <c r="GCB35" s="89"/>
      <c r="GCC35" s="89"/>
      <c r="GCD35" s="89"/>
      <c r="GCE35" s="89"/>
      <c r="GCF35" s="89"/>
      <c r="GCG35" s="89"/>
      <c r="GCH35" s="89"/>
      <c r="GCI35" s="89"/>
      <c r="GCJ35" s="89"/>
      <c r="GCK35" s="89"/>
      <c r="GCL35" s="89"/>
      <c r="GCM35" s="89"/>
      <c r="GCN35" s="89"/>
      <c r="GCO35" s="89"/>
      <c r="GCP35" s="89"/>
      <c r="GCQ35" s="89"/>
      <c r="GCR35" s="89"/>
      <c r="GCS35" s="89"/>
      <c r="GCT35" s="89"/>
      <c r="GCU35" s="89"/>
      <c r="GCV35" s="89"/>
      <c r="GCW35" s="89"/>
      <c r="GCX35" s="89"/>
      <c r="GCY35" s="89"/>
      <c r="GCZ35" s="89"/>
      <c r="GDA35" s="89"/>
      <c r="GDB35" s="89"/>
      <c r="GDC35" s="89"/>
      <c r="GDD35" s="89"/>
      <c r="GDE35" s="89"/>
      <c r="GDF35" s="89"/>
      <c r="GDG35" s="89"/>
      <c r="GDH35" s="89"/>
      <c r="GDI35" s="89"/>
      <c r="GDJ35" s="89"/>
      <c r="GDK35" s="89"/>
      <c r="GDL35" s="89"/>
      <c r="GDM35" s="89"/>
      <c r="GDN35" s="89"/>
      <c r="GDO35" s="89"/>
      <c r="GDP35" s="89"/>
      <c r="GDQ35" s="89"/>
      <c r="GDR35" s="89"/>
      <c r="GDS35" s="89"/>
      <c r="GDT35" s="89"/>
      <c r="GDU35" s="89"/>
      <c r="GDV35" s="89"/>
      <c r="GDW35" s="89"/>
      <c r="GDX35" s="89"/>
      <c r="GDY35" s="89"/>
      <c r="GDZ35" s="89"/>
      <c r="GEA35" s="89"/>
      <c r="GEB35" s="89"/>
      <c r="GEC35" s="89"/>
      <c r="GED35" s="89"/>
      <c r="GEE35" s="89"/>
      <c r="GEF35" s="89"/>
      <c r="GEG35" s="89"/>
      <c r="GEH35" s="89"/>
      <c r="GEI35" s="89"/>
      <c r="GEJ35" s="89"/>
      <c r="GEK35" s="89"/>
      <c r="GEL35" s="89"/>
      <c r="GEM35" s="89"/>
      <c r="GEN35" s="89"/>
      <c r="GEO35" s="89"/>
      <c r="GEP35" s="89"/>
      <c r="GEQ35" s="89"/>
      <c r="GER35" s="89"/>
      <c r="GES35" s="89"/>
      <c r="GET35" s="89"/>
      <c r="GEU35" s="89"/>
      <c r="GEV35" s="89"/>
      <c r="GEW35" s="89"/>
      <c r="GEX35" s="89"/>
      <c r="GEY35" s="89"/>
      <c r="GEZ35" s="89"/>
      <c r="GFA35" s="89"/>
      <c r="GFB35" s="89"/>
      <c r="GFC35" s="89"/>
      <c r="GFD35" s="89"/>
      <c r="GFE35" s="89"/>
      <c r="GFF35" s="89"/>
      <c r="GFG35" s="89"/>
      <c r="GFH35" s="89"/>
      <c r="GFI35" s="89"/>
      <c r="GFJ35" s="89"/>
      <c r="GFK35" s="89"/>
      <c r="GFL35" s="89"/>
      <c r="GFM35" s="89"/>
      <c r="GFN35" s="89"/>
      <c r="GFO35" s="89"/>
      <c r="GFP35" s="89"/>
      <c r="GFQ35" s="89"/>
      <c r="GFR35" s="89"/>
      <c r="GFS35" s="89"/>
      <c r="GFT35" s="89"/>
      <c r="GFU35" s="89"/>
      <c r="GFV35" s="89"/>
      <c r="GFW35" s="89"/>
      <c r="GFX35" s="89"/>
      <c r="GFY35" s="89"/>
      <c r="GFZ35" s="89"/>
      <c r="GGA35" s="89"/>
      <c r="GGB35" s="89"/>
      <c r="GGC35" s="89"/>
      <c r="GGD35" s="89"/>
      <c r="GGE35" s="89"/>
      <c r="GGF35" s="89"/>
      <c r="GGG35" s="89"/>
      <c r="GGH35" s="89"/>
      <c r="GGI35" s="89"/>
      <c r="GGJ35" s="89"/>
      <c r="GGK35" s="89"/>
      <c r="GGL35" s="89"/>
      <c r="GGM35" s="89"/>
      <c r="GGN35" s="89"/>
      <c r="GGO35" s="89"/>
      <c r="GGP35" s="89"/>
      <c r="GGQ35" s="89"/>
      <c r="GGR35" s="89"/>
      <c r="GGS35" s="89"/>
      <c r="GGT35" s="89"/>
      <c r="GGU35" s="89"/>
      <c r="GGV35" s="89"/>
      <c r="GGW35" s="89"/>
      <c r="GGX35" s="89"/>
      <c r="GGY35" s="89"/>
      <c r="GGZ35" s="89"/>
      <c r="GHA35" s="89"/>
      <c r="GHB35" s="89"/>
      <c r="GHC35" s="89"/>
      <c r="GHD35" s="89"/>
      <c r="GHE35" s="89"/>
      <c r="GHF35" s="89"/>
      <c r="GHG35" s="89"/>
      <c r="GHH35" s="89"/>
      <c r="GHI35" s="89"/>
      <c r="GHJ35" s="89"/>
      <c r="GHK35" s="89"/>
      <c r="GHL35" s="89"/>
      <c r="GHM35" s="89"/>
      <c r="GHN35" s="89"/>
      <c r="GHO35" s="89"/>
      <c r="GHP35" s="89"/>
      <c r="GHQ35" s="89"/>
      <c r="GHR35" s="89"/>
      <c r="GHS35" s="89"/>
      <c r="GHT35" s="89"/>
      <c r="GHU35" s="89"/>
      <c r="GHV35" s="89"/>
      <c r="GHW35" s="89"/>
      <c r="GHX35" s="89"/>
      <c r="GHY35" s="89"/>
      <c r="GHZ35" s="89"/>
      <c r="GIA35" s="89"/>
      <c r="GIB35" s="89"/>
      <c r="GIC35" s="89"/>
      <c r="GID35" s="89"/>
      <c r="GIE35" s="89"/>
      <c r="GIF35" s="89"/>
      <c r="GIG35" s="89"/>
      <c r="GIH35" s="89"/>
      <c r="GII35" s="89"/>
      <c r="GIJ35" s="89"/>
      <c r="GIK35" s="89"/>
      <c r="GIL35" s="89"/>
      <c r="GIM35" s="89"/>
      <c r="GIN35" s="89"/>
      <c r="GIO35" s="89"/>
      <c r="GIP35" s="89"/>
      <c r="GIQ35" s="89"/>
      <c r="GIR35" s="89"/>
      <c r="GIS35" s="89"/>
      <c r="GIT35" s="89"/>
      <c r="GIU35" s="89"/>
      <c r="GIV35" s="89"/>
      <c r="GIW35" s="89"/>
      <c r="GIX35" s="89"/>
      <c r="GIY35" s="89"/>
      <c r="GIZ35" s="89"/>
      <c r="GJA35" s="89"/>
      <c r="GJB35" s="89"/>
      <c r="GJC35" s="89"/>
      <c r="GJD35" s="89"/>
      <c r="GJE35" s="89"/>
      <c r="GJF35" s="89"/>
      <c r="GJG35" s="89"/>
      <c r="GJH35" s="89"/>
      <c r="GJI35" s="89"/>
      <c r="GJJ35" s="89"/>
      <c r="GJK35" s="89"/>
      <c r="GJL35" s="89"/>
      <c r="GJM35" s="89"/>
      <c r="GJN35" s="89"/>
      <c r="GJO35" s="89"/>
      <c r="GJP35" s="89"/>
      <c r="GJQ35" s="89"/>
      <c r="GJR35" s="89"/>
      <c r="GJS35" s="89"/>
      <c r="GJT35" s="89"/>
      <c r="GJU35" s="89"/>
      <c r="GJV35" s="89"/>
      <c r="GJW35" s="89"/>
      <c r="GJX35" s="89"/>
      <c r="GJY35" s="89"/>
      <c r="GJZ35" s="89"/>
      <c r="GKA35" s="89"/>
      <c r="GKB35" s="89"/>
      <c r="GKC35" s="89"/>
      <c r="GKD35" s="89"/>
      <c r="GKE35" s="89"/>
      <c r="GKF35" s="89"/>
      <c r="GKG35" s="89"/>
      <c r="GKH35" s="89"/>
      <c r="GKI35" s="89"/>
      <c r="GKJ35" s="89"/>
      <c r="GKK35" s="89"/>
      <c r="GKL35" s="89"/>
      <c r="GKM35" s="89"/>
      <c r="GKN35" s="89"/>
      <c r="GKO35" s="89"/>
      <c r="GKP35" s="89"/>
      <c r="GKQ35" s="89"/>
      <c r="GKR35" s="89"/>
      <c r="GKS35" s="89"/>
      <c r="GKT35" s="89"/>
      <c r="GKU35" s="89"/>
      <c r="GKV35" s="89"/>
      <c r="GKW35" s="89"/>
      <c r="GKX35" s="89"/>
      <c r="GKY35" s="89"/>
      <c r="GKZ35" s="89"/>
      <c r="GLA35" s="89"/>
      <c r="GLB35" s="89"/>
      <c r="GLC35" s="89"/>
      <c r="GLD35" s="89"/>
      <c r="GLE35" s="89"/>
      <c r="GLF35" s="89"/>
      <c r="GLG35" s="89"/>
      <c r="GLH35" s="89"/>
      <c r="GLI35" s="89"/>
      <c r="GLJ35" s="89"/>
      <c r="GLK35" s="89"/>
      <c r="GLL35" s="89"/>
      <c r="GLM35" s="89"/>
      <c r="GLN35" s="89"/>
      <c r="GLO35" s="89"/>
      <c r="GLP35" s="89"/>
      <c r="GLQ35" s="89"/>
      <c r="GLR35" s="89"/>
      <c r="GLS35" s="89"/>
      <c r="GLT35" s="89"/>
      <c r="GLU35" s="89"/>
      <c r="GLV35" s="89"/>
      <c r="GLW35" s="89"/>
      <c r="GLX35" s="89"/>
      <c r="GLY35" s="89"/>
      <c r="GLZ35" s="89"/>
      <c r="GMA35" s="89"/>
      <c r="GMB35" s="89"/>
      <c r="GMC35" s="89"/>
      <c r="GMD35" s="89"/>
      <c r="GME35" s="89"/>
      <c r="GMF35" s="89"/>
      <c r="GMG35" s="89"/>
      <c r="GMH35" s="89"/>
      <c r="GMI35" s="89"/>
      <c r="GMJ35" s="89"/>
      <c r="GMK35" s="89"/>
      <c r="GML35" s="89"/>
      <c r="GMM35" s="89"/>
      <c r="GMN35" s="89"/>
      <c r="GMO35" s="89"/>
      <c r="GMP35" s="89"/>
      <c r="GMQ35" s="89"/>
      <c r="GMR35" s="89"/>
      <c r="GMS35" s="89"/>
      <c r="GMT35" s="89"/>
      <c r="GMU35" s="89"/>
      <c r="GMV35" s="89"/>
      <c r="GMW35" s="89"/>
      <c r="GMX35" s="89"/>
      <c r="GMY35" s="89"/>
      <c r="GMZ35" s="89"/>
      <c r="GNA35" s="89"/>
      <c r="GNB35" s="89"/>
      <c r="GNC35" s="89"/>
      <c r="GND35" s="89"/>
      <c r="GNE35" s="89"/>
      <c r="GNF35" s="89"/>
      <c r="GNG35" s="89"/>
      <c r="GNH35" s="89"/>
      <c r="GNI35" s="89"/>
      <c r="GNJ35" s="89"/>
      <c r="GNK35" s="89"/>
      <c r="GNL35" s="89"/>
      <c r="GNM35" s="89"/>
      <c r="GNN35" s="89"/>
      <c r="GNO35" s="89"/>
      <c r="GNP35" s="89"/>
      <c r="GNQ35" s="89"/>
      <c r="GNR35" s="89"/>
      <c r="GNS35" s="89"/>
      <c r="GNT35" s="89"/>
      <c r="GNU35" s="89"/>
      <c r="GNV35" s="89"/>
      <c r="GNW35" s="89"/>
      <c r="GNX35" s="89"/>
      <c r="GNY35" s="89"/>
      <c r="GNZ35" s="89"/>
      <c r="GOA35" s="89"/>
      <c r="GOB35" s="89"/>
      <c r="GOC35" s="89"/>
      <c r="GOD35" s="89"/>
      <c r="GOE35" s="89"/>
      <c r="GOF35" s="89"/>
      <c r="GOG35" s="89"/>
      <c r="GOH35" s="89"/>
      <c r="GOI35" s="89"/>
      <c r="GOJ35" s="89"/>
      <c r="GOK35" s="89"/>
      <c r="GOL35" s="89"/>
      <c r="GOM35" s="89"/>
      <c r="GON35" s="89"/>
      <c r="GOO35" s="89"/>
      <c r="GOP35" s="89"/>
      <c r="GOQ35" s="89"/>
      <c r="GOR35" s="89"/>
      <c r="GOS35" s="89"/>
      <c r="GOT35" s="89"/>
      <c r="GOU35" s="89"/>
      <c r="GOV35" s="89"/>
      <c r="GOW35" s="89"/>
      <c r="GOX35" s="89"/>
      <c r="GOY35" s="89"/>
      <c r="GOZ35" s="89"/>
      <c r="GPA35" s="89"/>
      <c r="GPB35" s="89"/>
      <c r="GPC35" s="89"/>
      <c r="GPD35" s="89"/>
      <c r="GPE35" s="89"/>
      <c r="GPF35" s="89"/>
      <c r="GPG35" s="89"/>
      <c r="GPH35" s="89"/>
      <c r="GPI35" s="89"/>
      <c r="GPJ35" s="89"/>
      <c r="GPK35" s="89"/>
      <c r="GPL35" s="89"/>
      <c r="GPM35" s="89"/>
      <c r="GPN35" s="89"/>
      <c r="GPO35" s="89"/>
      <c r="GPP35" s="89"/>
      <c r="GPQ35" s="89"/>
      <c r="GPR35" s="89"/>
      <c r="GPS35" s="89"/>
      <c r="GPT35" s="89"/>
      <c r="GPU35" s="89"/>
      <c r="GPV35" s="89"/>
      <c r="GPW35" s="89"/>
      <c r="GPX35" s="89"/>
      <c r="GPY35" s="89"/>
      <c r="GPZ35" s="89"/>
      <c r="GQA35" s="89"/>
      <c r="GQB35" s="89"/>
      <c r="GQC35" s="89"/>
      <c r="GQD35" s="89"/>
      <c r="GQE35" s="89"/>
      <c r="GQF35" s="89"/>
      <c r="GQG35" s="89"/>
      <c r="GQH35" s="89"/>
      <c r="GQI35" s="89"/>
      <c r="GQJ35" s="89"/>
      <c r="GQK35" s="89"/>
      <c r="GQL35" s="89"/>
      <c r="GQM35" s="89"/>
      <c r="GQN35" s="89"/>
      <c r="GQO35" s="89"/>
      <c r="GQP35" s="89"/>
      <c r="GQQ35" s="89"/>
      <c r="GQR35" s="89"/>
      <c r="GQS35" s="89"/>
      <c r="GQT35" s="89"/>
      <c r="GQU35" s="89"/>
      <c r="GQV35" s="89"/>
      <c r="GQW35" s="89"/>
      <c r="GQX35" s="89"/>
      <c r="GQY35" s="89"/>
      <c r="GQZ35" s="89"/>
      <c r="GRA35" s="89"/>
      <c r="GRB35" s="89"/>
      <c r="GRC35" s="89"/>
      <c r="GRD35" s="89"/>
      <c r="GRE35" s="89"/>
      <c r="GRF35" s="89"/>
      <c r="GRG35" s="89"/>
      <c r="GRH35" s="89"/>
      <c r="GRI35" s="89"/>
      <c r="GRJ35" s="89"/>
      <c r="GRK35" s="89"/>
      <c r="GRL35" s="89"/>
      <c r="GRM35" s="89"/>
      <c r="GRN35" s="89"/>
      <c r="GRO35" s="89"/>
      <c r="GRP35" s="89"/>
      <c r="GRQ35" s="89"/>
      <c r="GRR35" s="89"/>
      <c r="GRS35" s="89"/>
      <c r="GRT35" s="89"/>
      <c r="GRU35" s="89"/>
      <c r="GRV35" s="89"/>
      <c r="GRW35" s="89"/>
      <c r="GRX35" s="89"/>
      <c r="GRY35" s="89"/>
      <c r="GRZ35" s="89"/>
      <c r="GSA35" s="89"/>
      <c r="GSB35" s="89"/>
      <c r="GSC35" s="89"/>
      <c r="GSD35" s="89"/>
      <c r="GSE35" s="89"/>
      <c r="GSF35" s="89"/>
      <c r="GSG35" s="89"/>
      <c r="GSH35" s="89"/>
      <c r="GSI35" s="89"/>
      <c r="GSJ35" s="89"/>
      <c r="GSK35" s="89"/>
      <c r="GSL35" s="89"/>
      <c r="GSM35" s="89"/>
      <c r="GSN35" s="89"/>
      <c r="GSO35" s="89"/>
      <c r="GSP35" s="89"/>
      <c r="GSQ35" s="89"/>
      <c r="GSR35" s="89"/>
      <c r="GSS35" s="89"/>
      <c r="GST35" s="89"/>
      <c r="GSU35" s="89"/>
      <c r="GSV35" s="89"/>
      <c r="GSW35" s="89"/>
      <c r="GSX35" s="89"/>
      <c r="GSY35" s="89"/>
      <c r="GSZ35" s="89"/>
      <c r="GTA35" s="89"/>
      <c r="GTB35" s="89"/>
      <c r="GTC35" s="89"/>
      <c r="GTD35" s="89"/>
      <c r="GTE35" s="89"/>
      <c r="GTF35" s="89"/>
      <c r="GTG35" s="89"/>
      <c r="GTH35" s="89"/>
      <c r="GTI35" s="89"/>
      <c r="GTJ35" s="89"/>
      <c r="GTK35" s="89"/>
      <c r="GTL35" s="89"/>
      <c r="GTM35" s="89"/>
      <c r="GTN35" s="89"/>
      <c r="GTO35" s="89"/>
      <c r="GTP35" s="89"/>
      <c r="GTQ35" s="89"/>
      <c r="GTR35" s="89"/>
      <c r="GTS35" s="89"/>
      <c r="GTT35" s="89"/>
      <c r="GTU35" s="89"/>
      <c r="GTV35" s="89"/>
      <c r="GTW35" s="89"/>
      <c r="GTX35" s="89"/>
      <c r="GTY35" s="89"/>
      <c r="GTZ35" s="89"/>
      <c r="GUA35" s="89"/>
      <c r="GUB35" s="89"/>
      <c r="GUC35" s="89"/>
      <c r="GUD35" s="89"/>
      <c r="GUE35" s="89"/>
      <c r="GUF35" s="89"/>
      <c r="GUG35" s="89"/>
      <c r="GUH35" s="89"/>
      <c r="GUI35" s="89"/>
      <c r="GUJ35" s="89"/>
      <c r="GUK35" s="89"/>
      <c r="GUL35" s="89"/>
      <c r="GUM35" s="89"/>
      <c r="GUN35" s="89"/>
      <c r="GUO35" s="89"/>
      <c r="GUP35" s="89"/>
      <c r="GUQ35" s="89"/>
      <c r="GUR35" s="89"/>
      <c r="GUS35" s="89"/>
      <c r="GUT35" s="89"/>
      <c r="GUU35" s="89"/>
      <c r="GUV35" s="89"/>
      <c r="GUW35" s="89"/>
      <c r="GUX35" s="89"/>
      <c r="GUY35" s="89"/>
      <c r="GUZ35" s="89"/>
      <c r="GVA35" s="89"/>
      <c r="GVB35" s="89"/>
      <c r="GVC35" s="89"/>
      <c r="GVD35" s="89"/>
      <c r="GVE35" s="89"/>
      <c r="GVF35" s="89"/>
      <c r="GVG35" s="89"/>
      <c r="GVH35" s="89"/>
      <c r="GVI35" s="89"/>
      <c r="GVJ35" s="89"/>
      <c r="GVK35" s="89"/>
      <c r="GVL35" s="89"/>
      <c r="GVM35" s="89"/>
      <c r="GVN35" s="89"/>
      <c r="GVO35" s="89"/>
      <c r="GVP35" s="89"/>
      <c r="GVQ35" s="89"/>
      <c r="GVR35" s="89"/>
      <c r="GVS35" s="89"/>
      <c r="GVT35" s="89"/>
      <c r="GVU35" s="89"/>
      <c r="GVV35" s="89"/>
      <c r="GVW35" s="89"/>
      <c r="GVX35" s="89"/>
      <c r="GVY35" s="89"/>
      <c r="GVZ35" s="89"/>
      <c r="GWA35" s="89"/>
      <c r="GWB35" s="89"/>
      <c r="GWC35" s="89"/>
      <c r="GWD35" s="89"/>
      <c r="GWE35" s="89"/>
      <c r="GWF35" s="89"/>
      <c r="GWG35" s="89"/>
      <c r="GWH35" s="89"/>
      <c r="GWI35" s="89"/>
      <c r="GWJ35" s="89"/>
      <c r="GWK35" s="89"/>
      <c r="GWL35" s="89"/>
      <c r="GWM35" s="89"/>
      <c r="GWN35" s="89"/>
      <c r="GWO35" s="89"/>
      <c r="GWP35" s="89"/>
      <c r="GWQ35" s="89"/>
      <c r="GWR35" s="89"/>
      <c r="GWS35" s="89"/>
      <c r="GWT35" s="89"/>
      <c r="GWU35" s="89"/>
      <c r="GWV35" s="89"/>
      <c r="GWW35" s="89"/>
      <c r="GWX35" s="89"/>
      <c r="GWY35" s="89"/>
      <c r="GWZ35" s="89"/>
      <c r="GXA35" s="89"/>
      <c r="GXB35" s="89"/>
      <c r="GXC35" s="89"/>
      <c r="GXD35" s="89"/>
      <c r="GXE35" s="89"/>
      <c r="GXF35" s="89"/>
      <c r="GXG35" s="89"/>
      <c r="GXH35" s="89"/>
      <c r="GXI35" s="89"/>
      <c r="GXJ35" s="89"/>
      <c r="GXK35" s="89"/>
      <c r="GXL35" s="89"/>
      <c r="GXM35" s="89"/>
      <c r="GXN35" s="89"/>
      <c r="GXO35" s="89"/>
      <c r="GXP35" s="89"/>
      <c r="GXQ35" s="89"/>
      <c r="GXR35" s="89"/>
      <c r="GXS35" s="89"/>
      <c r="GXT35" s="89"/>
      <c r="GXU35" s="89"/>
      <c r="GXV35" s="89"/>
      <c r="GXW35" s="89"/>
      <c r="GXX35" s="89"/>
      <c r="GXY35" s="89"/>
      <c r="GXZ35" s="89"/>
      <c r="GYA35" s="89"/>
      <c r="GYB35" s="89"/>
      <c r="GYC35" s="89"/>
      <c r="GYD35" s="89"/>
      <c r="GYE35" s="89"/>
      <c r="GYF35" s="89"/>
      <c r="GYG35" s="89"/>
      <c r="GYH35" s="89"/>
      <c r="GYI35" s="89"/>
      <c r="GYJ35" s="89"/>
      <c r="GYK35" s="89"/>
      <c r="GYL35" s="89"/>
      <c r="GYM35" s="89"/>
      <c r="GYN35" s="89"/>
      <c r="GYO35" s="89"/>
      <c r="GYP35" s="89"/>
      <c r="GYQ35" s="89"/>
      <c r="GYR35" s="89"/>
      <c r="GYS35" s="89"/>
      <c r="GYT35" s="89"/>
      <c r="GYU35" s="89"/>
      <c r="GYV35" s="89"/>
      <c r="GYW35" s="89"/>
      <c r="GYX35" s="89"/>
      <c r="GYY35" s="89"/>
      <c r="GYZ35" s="89"/>
      <c r="GZA35" s="89"/>
      <c r="GZB35" s="89"/>
      <c r="GZC35" s="89"/>
      <c r="GZD35" s="89"/>
      <c r="GZE35" s="89"/>
      <c r="GZF35" s="89"/>
      <c r="GZG35" s="89"/>
      <c r="GZH35" s="89"/>
      <c r="GZI35" s="89"/>
      <c r="GZJ35" s="89"/>
      <c r="GZK35" s="89"/>
      <c r="GZL35" s="89"/>
      <c r="GZM35" s="89"/>
      <c r="GZN35" s="89"/>
      <c r="GZO35" s="89"/>
      <c r="GZP35" s="89"/>
      <c r="GZQ35" s="89"/>
      <c r="GZR35" s="89"/>
      <c r="GZS35" s="89"/>
      <c r="GZT35" s="89"/>
      <c r="GZU35" s="89"/>
      <c r="GZV35" s="89"/>
      <c r="GZW35" s="89"/>
      <c r="GZX35" s="89"/>
      <c r="GZY35" s="89"/>
      <c r="GZZ35" s="89"/>
      <c r="HAA35" s="89"/>
      <c r="HAB35" s="89"/>
      <c r="HAC35" s="89"/>
      <c r="HAD35" s="89"/>
      <c r="HAE35" s="89"/>
      <c r="HAF35" s="89"/>
      <c r="HAG35" s="89"/>
      <c r="HAH35" s="89"/>
      <c r="HAI35" s="89"/>
      <c r="HAJ35" s="89"/>
      <c r="HAK35" s="89"/>
      <c r="HAL35" s="89"/>
      <c r="HAM35" s="89"/>
      <c r="HAN35" s="89"/>
      <c r="HAO35" s="89"/>
      <c r="HAP35" s="89"/>
      <c r="HAQ35" s="89"/>
      <c r="HAR35" s="89"/>
      <c r="HAS35" s="89"/>
      <c r="HAT35" s="89"/>
      <c r="HAU35" s="89"/>
      <c r="HAV35" s="89"/>
      <c r="HAW35" s="89"/>
      <c r="HAX35" s="89"/>
      <c r="HAY35" s="89"/>
      <c r="HAZ35" s="89"/>
      <c r="HBA35" s="89"/>
      <c r="HBB35" s="89"/>
      <c r="HBC35" s="89"/>
      <c r="HBD35" s="89"/>
      <c r="HBE35" s="89"/>
      <c r="HBF35" s="89"/>
      <c r="HBG35" s="89"/>
      <c r="HBH35" s="89"/>
      <c r="HBI35" s="89"/>
      <c r="HBJ35" s="89"/>
      <c r="HBK35" s="89"/>
      <c r="HBL35" s="89"/>
      <c r="HBM35" s="89"/>
      <c r="HBN35" s="89"/>
      <c r="HBO35" s="89"/>
      <c r="HBP35" s="89"/>
      <c r="HBQ35" s="89"/>
      <c r="HBR35" s="89"/>
      <c r="HBS35" s="89"/>
      <c r="HBT35" s="89"/>
      <c r="HBU35" s="89"/>
      <c r="HBV35" s="89"/>
      <c r="HBW35" s="89"/>
      <c r="HBX35" s="89"/>
      <c r="HBY35" s="89"/>
      <c r="HBZ35" s="89"/>
      <c r="HCA35" s="89"/>
      <c r="HCB35" s="89"/>
      <c r="HCC35" s="89"/>
      <c r="HCD35" s="89"/>
      <c r="HCE35" s="89"/>
      <c r="HCF35" s="89"/>
      <c r="HCG35" s="89"/>
      <c r="HCH35" s="89"/>
      <c r="HCI35" s="89"/>
      <c r="HCJ35" s="89"/>
      <c r="HCK35" s="89"/>
      <c r="HCL35" s="89"/>
      <c r="HCM35" s="89"/>
      <c r="HCN35" s="89"/>
      <c r="HCO35" s="89"/>
      <c r="HCP35" s="89"/>
      <c r="HCQ35" s="89"/>
      <c r="HCR35" s="89"/>
      <c r="HCS35" s="89"/>
      <c r="HCT35" s="89"/>
      <c r="HCU35" s="89"/>
      <c r="HCV35" s="89"/>
      <c r="HCW35" s="89"/>
      <c r="HCX35" s="89"/>
      <c r="HCY35" s="89"/>
      <c r="HCZ35" s="89"/>
      <c r="HDA35" s="89"/>
      <c r="HDB35" s="89"/>
      <c r="HDC35" s="89"/>
      <c r="HDD35" s="89"/>
      <c r="HDE35" s="89"/>
      <c r="HDF35" s="89"/>
      <c r="HDG35" s="89"/>
      <c r="HDH35" s="89"/>
      <c r="HDI35" s="89"/>
      <c r="HDJ35" s="89"/>
      <c r="HDK35" s="89"/>
      <c r="HDL35" s="89"/>
      <c r="HDM35" s="89"/>
      <c r="HDN35" s="89"/>
      <c r="HDO35" s="89"/>
      <c r="HDP35" s="89"/>
      <c r="HDQ35" s="89"/>
      <c r="HDR35" s="89"/>
      <c r="HDS35" s="89"/>
      <c r="HDT35" s="89"/>
      <c r="HDU35" s="89"/>
      <c r="HDV35" s="89"/>
      <c r="HDW35" s="89"/>
      <c r="HDX35" s="89"/>
      <c r="HDY35" s="89"/>
      <c r="HDZ35" s="89"/>
      <c r="HEA35" s="89"/>
      <c r="HEB35" s="89"/>
      <c r="HEC35" s="89"/>
      <c r="HED35" s="89"/>
      <c r="HEE35" s="89"/>
      <c r="HEF35" s="89"/>
      <c r="HEG35" s="89"/>
      <c r="HEH35" s="89"/>
      <c r="HEI35" s="89"/>
      <c r="HEJ35" s="89"/>
      <c r="HEK35" s="89"/>
      <c r="HEL35" s="89"/>
      <c r="HEM35" s="89"/>
      <c r="HEN35" s="89"/>
      <c r="HEO35" s="89"/>
      <c r="HEP35" s="89"/>
      <c r="HEQ35" s="89"/>
      <c r="HER35" s="89"/>
      <c r="HES35" s="89"/>
      <c r="HET35" s="89"/>
      <c r="HEU35" s="89"/>
      <c r="HEV35" s="89"/>
      <c r="HEW35" s="89"/>
      <c r="HEX35" s="89"/>
      <c r="HEY35" s="89"/>
      <c r="HEZ35" s="89"/>
      <c r="HFA35" s="89"/>
      <c r="HFB35" s="89"/>
      <c r="HFC35" s="89"/>
      <c r="HFD35" s="89"/>
      <c r="HFE35" s="89"/>
      <c r="HFF35" s="89"/>
      <c r="HFG35" s="89"/>
      <c r="HFH35" s="89"/>
      <c r="HFI35" s="89"/>
      <c r="HFJ35" s="89"/>
      <c r="HFK35" s="89"/>
      <c r="HFL35" s="89"/>
      <c r="HFM35" s="89"/>
      <c r="HFN35" s="89"/>
      <c r="HFO35" s="89"/>
      <c r="HFP35" s="89"/>
      <c r="HFQ35" s="89"/>
      <c r="HFR35" s="89"/>
      <c r="HFS35" s="89"/>
      <c r="HFT35" s="89"/>
      <c r="HFU35" s="89"/>
      <c r="HFV35" s="89"/>
      <c r="HFW35" s="89"/>
      <c r="HFX35" s="89"/>
      <c r="HFY35" s="89"/>
      <c r="HFZ35" s="89"/>
      <c r="HGA35" s="89"/>
      <c r="HGB35" s="89"/>
      <c r="HGC35" s="89"/>
      <c r="HGD35" s="89"/>
      <c r="HGE35" s="89"/>
      <c r="HGF35" s="89"/>
      <c r="HGG35" s="89"/>
      <c r="HGH35" s="89"/>
      <c r="HGI35" s="89"/>
      <c r="HGJ35" s="89"/>
      <c r="HGK35" s="89"/>
      <c r="HGL35" s="89"/>
      <c r="HGM35" s="89"/>
      <c r="HGN35" s="89"/>
      <c r="HGO35" s="89"/>
      <c r="HGP35" s="89"/>
      <c r="HGQ35" s="89"/>
      <c r="HGR35" s="89"/>
      <c r="HGS35" s="89"/>
      <c r="HGT35" s="89"/>
      <c r="HGU35" s="89"/>
      <c r="HGV35" s="89"/>
      <c r="HGW35" s="89"/>
      <c r="HGX35" s="89"/>
      <c r="HGY35" s="89"/>
      <c r="HGZ35" s="89"/>
      <c r="HHA35" s="89"/>
      <c r="HHB35" s="89"/>
      <c r="HHC35" s="89"/>
      <c r="HHD35" s="89"/>
      <c r="HHE35" s="89"/>
      <c r="HHF35" s="89"/>
      <c r="HHG35" s="89"/>
      <c r="HHH35" s="89"/>
      <c r="HHI35" s="89"/>
      <c r="HHJ35" s="89"/>
      <c r="HHK35" s="89"/>
      <c r="HHL35" s="89"/>
      <c r="HHM35" s="89"/>
      <c r="HHN35" s="89"/>
      <c r="HHO35" s="89"/>
      <c r="HHP35" s="89"/>
      <c r="HHQ35" s="89"/>
      <c r="HHR35" s="89"/>
      <c r="HHS35" s="89"/>
      <c r="HHT35" s="89"/>
      <c r="HHU35" s="89"/>
      <c r="HHV35" s="89"/>
      <c r="HHW35" s="89"/>
      <c r="HHX35" s="89"/>
      <c r="HHY35" s="89"/>
      <c r="HHZ35" s="89"/>
      <c r="HIA35" s="89"/>
      <c r="HIB35" s="89"/>
      <c r="HIC35" s="89"/>
      <c r="HID35" s="89"/>
      <c r="HIE35" s="89"/>
      <c r="HIF35" s="89"/>
      <c r="HIG35" s="89"/>
      <c r="HIH35" s="89"/>
      <c r="HII35" s="89"/>
      <c r="HIJ35" s="89"/>
      <c r="HIK35" s="89"/>
      <c r="HIL35" s="89"/>
      <c r="HIM35" s="89"/>
      <c r="HIN35" s="89"/>
      <c r="HIO35" s="89"/>
      <c r="HIP35" s="89"/>
      <c r="HIQ35" s="89"/>
      <c r="HIR35" s="89"/>
      <c r="HIS35" s="89"/>
      <c r="HIT35" s="89"/>
      <c r="HIU35" s="89"/>
      <c r="HIV35" s="89"/>
      <c r="HIW35" s="89"/>
      <c r="HIX35" s="89"/>
      <c r="HIY35" s="89"/>
      <c r="HIZ35" s="89"/>
      <c r="HJA35" s="89"/>
      <c r="HJB35" s="89"/>
      <c r="HJC35" s="89"/>
      <c r="HJD35" s="89"/>
      <c r="HJE35" s="89"/>
      <c r="HJF35" s="89"/>
      <c r="HJG35" s="89"/>
      <c r="HJH35" s="89"/>
      <c r="HJI35" s="89"/>
      <c r="HJJ35" s="89"/>
      <c r="HJK35" s="89"/>
      <c r="HJL35" s="89"/>
      <c r="HJM35" s="89"/>
      <c r="HJN35" s="89"/>
      <c r="HJO35" s="89"/>
      <c r="HJP35" s="89"/>
      <c r="HJQ35" s="89"/>
      <c r="HJR35" s="89"/>
      <c r="HJS35" s="89"/>
      <c r="HJT35" s="89"/>
      <c r="HJU35" s="89"/>
      <c r="HJV35" s="89"/>
      <c r="HJW35" s="89"/>
      <c r="HJX35" s="89"/>
      <c r="HJY35" s="89"/>
      <c r="HJZ35" s="89"/>
      <c r="HKA35" s="89"/>
      <c r="HKB35" s="89"/>
      <c r="HKC35" s="89"/>
      <c r="HKD35" s="89"/>
      <c r="HKE35" s="89"/>
      <c r="HKF35" s="89"/>
      <c r="HKG35" s="89"/>
      <c r="HKH35" s="89"/>
      <c r="HKI35" s="89"/>
      <c r="HKJ35" s="89"/>
      <c r="HKK35" s="89"/>
      <c r="HKL35" s="89"/>
      <c r="HKM35" s="89"/>
      <c r="HKN35" s="89"/>
      <c r="HKO35" s="89"/>
      <c r="HKP35" s="89"/>
      <c r="HKQ35" s="89"/>
      <c r="HKR35" s="89"/>
      <c r="HKS35" s="89"/>
      <c r="HKT35" s="89"/>
      <c r="HKU35" s="89"/>
      <c r="HKV35" s="89"/>
      <c r="HKW35" s="89"/>
      <c r="HKX35" s="89"/>
      <c r="HKY35" s="89"/>
      <c r="HKZ35" s="89"/>
      <c r="HLA35" s="89"/>
      <c r="HLB35" s="89"/>
      <c r="HLC35" s="89"/>
      <c r="HLD35" s="89"/>
      <c r="HLE35" s="89"/>
      <c r="HLF35" s="89"/>
      <c r="HLG35" s="89"/>
      <c r="HLH35" s="89"/>
      <c r="HLI35" s="89"/>
      <c r="HLJ35" s="89"/>
      <c r="HLK35" s="89"/>
      <c r="HLL35" s="89"/>
      <c r="HLM35" s="89"/>
      <c r="HLN35" s="89"/>
      <c r="HLO35" s="89"/>
      <c r="HLP35" s="89"/>
      <c r="HLQ35" s="89"/>
      <c r="HLR35" s="89"/>
      <c r="HLS35" s="89"/>
      <c r="HLT35" s="89"/>
      <c r="HLU35" s="89"/>
      <c r="HLV35" s="89"/>
      <c r="HLW35" s="89"/>
      <c r="HLX35" s="89"/>
      <c r="HLY35" s="89"/>
      <c r="HLZ35" s="89"/>
      <c r="HMA35" s="89"/>
      <c r="HMB35" s="89"/>
      <c r="HMC35" s="89"/>
      <c r="HMD35" s="89"/>
      <c r="HME35" s="89"/>
      <c r="HMF35" s="89"/>
      <c r="HMG35" s="89"/>
      <c r="HMH35" s="89"/>
      <c r="HMI35" s="89"/>
      <c r="HMJ35" s="89"/>
      <c r="HMK35" s="89"/>
      <c r="HML35" s="89"/>
      <c r="HMM35" s="89"/>
      <c r="HMN35" s="89"/>
      <c r="HMO35" s="89"/>
      <c r="HMP35" s="89"/>
      <c r="HMQ35" s="89"/>
      <c r="HMR35" s="89"/>
      <c r="HMS35" s="89"/>
      <c r="HMT35" s="89"/>
      <c r="HMU35" s="89"/>
      <c r="HMV35" s="89"/>
      <c r="HMW35" s="89"/>
      <c r="HMX35" s="89"/>
      <c r="HMY35" s="89"/>
      <c r="HMZ35" s="89"/>
      <c r="HNA35" s="89"/>
      <c r="HNB35" s="89"/>
      <c r="HNC35" s="89"/>
      <c r="HND35" s="89"/>
      <c r="HNE35" s="89"/>
      <c r="HNF35" s="89"/>
      <c r="HNG35" s="89"/>
      <c r="HNH35" s="89"/>
      <c r="HNI35" s="89"/>
      <c r="HNJ35" s="89"/>
      <c r="HNK35" s="89"/>
      <c r="HNL35" s="89"/>
      <c r="HNM35" s="89"/>
      <c r="HNN35" s="89"/>
      <c r="HNO35" s="89"/>
      <c r="HNP35" s="89"/>
      <c r="HNQ35" s="89"/>
      <c r="HNR35" s="89"/>
      <c r="HNS35" s="89"/>
      <c r="HNT35" s="89"/>
      <c r="HNU35" s="89"/>
      <c r="HNV35" s="89"/>
      <c r="HNW35" s="89"/>
      <c r="HNX35" s="89"/>
      <c r="HNY35" s="89"/>
      <c r="HNZ35" s="89"/>
      <c r="HOA35" s="89"/>
      <c r="HOB35" s="89"/>
      <c r="HOC35" s="89"/>
      <c r="HOD35" s="89"/>
      <c r="HOE35" s="89"/>
      <c r="HOF35" s="89"/>
      <c r="HOG35" s="89"/>
      <c r="HOH35" s="89"/>
      <c r="HOI35" s="89"/>
      <c r="HOJ35" s="89"/>
      <c r="HOK35" s="89"/>
      <c r="HOL35" s="89"/>
      <c r="HOM35" s="89"/>
      <c r="HON35" s="89"/>
      <c r="HOO35" s="89"/>
      <c r="HOP35" s="89"/>
      <c r="HOQ35" s="89"/>
      <c r="HOR35" s="89"/>
      <c r="HOS35" s="89"/>
      <c r="HOT35" s="89"/>
      <c r="HOU35" s="89"/>
      <c r="HOV35" s="89"/>
      <c r="HOW35" s="89"/>
      <c r="HOX35" s="89"/>
      <c r="HOY35" s="89"/>
      <c r="HOZ35" s="89"/>
      <c r="HPA35" s="89"/>
      <c r="HPB35" s="89"/>
      <c r="HPC35" s="89"/>
      <c r="HPD35" s="89"/>
      <c r="HPE35" s="89"/>
      <c r="HPF35" s="89"/>
      <c r="HPG35" s="89"/>
      <c r="HPH35" s="89"/>
      <c r="HPI35" s="89"/>
      <c r="HPJ35" s="89"/>
      <c r="HPK35" s="89"/>
      <c r="HPL35" s="89"/>
      <c r="HPM35" s="89"/>
      <c r="HPN35" s="89"/>
      <c r="HPO35" s="89"/>
      <c r="HPP35" s="89"/>
      <c r="HPQ35" s="89"/>
      <c r="HPR35" s="89"/>
      <c r="HPS35" s="89"/>
      <c r="HPT35" s="89"/>
      <c r="HPU35" s="89"/>
      <c r="HPV35" s="89"/>
      <c r="HPW35" s="89"/>
      <c r="HPX35" s="89"/>
      <c r="HPY35" s="89"/>
      <c r="HPZ35" s="89"/>
      <c r="HQA35" s="89"/>
      <c r="HQB35" s="89"/>
      <c r="HQC35" s="89"/>
      <c r="HQD35" s="89"/>
      <c r="HQE35" s="89"/>
      <c r="HQF35" s="89"/>
      <c r="HQG35" s="89"/>
      <c r="HQH35" s="89"/>
      <c r="HQI35" s="89"/>
      <c r="HQJ35" s="89"/>
      <c r="HQK35" s="89"/>
      <c r="HQL35" s="89"/>
      <c r="HQM35" s="89"/>
      <c r="HQN35" s="89"/>
      <c r="HQO35" s="89"/>
      <c r="HQP35" s="89"/>
      <c r="HQQ35" s="89"/>
      <c r="HQR35" s="89"/>
      <c r="HQS35" s="89"/>
      <c r="HQT35" s="89"/>
      <c r="HQU35" s="89"/>
      <c r="HQV35" s="89"/>
      <c r="HQW35" s="89"/>
      <c r="HQX35" s="89"/>
      <c r="HQY35" s="89"/>
      <c r="HQZ35" s="89"/>
      <c r="HRA35" s="89"/>
      <c r="HRB35" s="89"/>
      <c r="HRC35" s="89"/>
      <c r="HRD35" s="89"/>
      <c r="HRE35" s="89"/>
      <c r="HRF35" s="89"/>
      <c r="HRG35" s="89"/>
      <c r="HRH35" s="89"/>
      <c r="HRI35" s="89"/>
      <c r="HRJ35" s="89"/>
      <c r="HRK35" s="89"/>
      <c r="HRL35" s="89"/>
      <c r="HRM35" s="89"/>
      <c r="HRN35" s="89"/>
      <c r="HRO35" s="89"/>
      <c r="HRP35" s="89"/>
      <c r="HRQ35" s="89"/>
      <c r="HRR35" s="89"/>
      <c r="HRS35" s="89"/>
      <c r="HRT35" s="89"/>
      <c r="HRU35" s="89"/>
      <c r="HRV35" s="89"/>
      <c r="HRW35" s="89"/>
      <c r="HRX35" s="89"/>
      <c r="HRY35" s="89"/>
      <c r="HRZ35" s="89"/>
      <c r="HSA35" s="89"/>
      <c r="HSB35" s="89"/>
      <c r="HSC35" s="89"/>
      <c r="HSD35" s="89"/>
      <c r="HSE35" s="89"/>
      <c r="HSF35" s="89"/>
      <c r="HSG35" s="89"/>
      <c r="HSH35" s="89"/>
      <c r="HSI35" s="89"/>
      <c r="HSJ35" s="89"/>
      <c r="HSK35" s="89"/>
      <c r="HSL35" s="89"/>
      <c r="HSM35" s="89"/>
      <c r="HSN35" s="89"/>
      <c r="HSO35" s="89"/>
      <c r="HSP35" s="89"/>
      <c r="HSQ35" s="89"/>
      <c r="HSR35" s="89"/>
      <c r="HSS35" s="89"/>
      <c r="HST35" s="89"/>
      <c r="HSU35" s="89"/>
      <c r="HSV35" s="89"/>
      <c r="HSW35" s="89"/>
      <c r="HSX35" s="89"/>
      <c r="HSY35" s="89"/>
      <c r="HSZ35" s="89"/>
      <c r="HTA35" s="89"/>
      <c r="HTB35" s="89"/>
      <c r="HTC35" s="89"/>
      <c r="HTD35" s="89"/>
      <c r="HTE35" s="89"/>
      <c r="HTF35" s="89"/>
      <c r="HTG35" s="89"/>
      <c r="HTH35" s="89"/>
      <c r="HTI35" s="89"/>
      <c r="HTJ35" s="89"/>
      <c r="HTK35" s="89"/>
      <c r="HTL35" s="89"/>
      <c r="HTM35" s="89"/>
      <c r="HTN35" s="89"/>
      <c r="HTO35" s="89"/>
      <c r="HTP35" s="89"/>
      <c r="HTQ35" s="89"/>
      <c r="HTR35" s="89"/>
      <c r="HTS35" s="89"/>
      <c r="HTT35" s="89"/>
      <c r="HTU35" s="89"/>
      <c r="HTV35" s="89"/>
      <c r="HTW35" s="89"/>
      <c r="HTX35" s="89"/>
      <c r="HTY35" s="89"/>
      <c r="HTZ35" s="89"/>
      <c r="HUA35" s="89"/>
      <c r="HUB35" s="89"/>
      <c r="HUC35" s="89"/>
      <c r="HUD35" s="89"/>
      <c r="HUE35" s="89"/>
      <c r="HUF35" s="89"/>
      <c r="HUG35" s="89"/>
      <c r="HUH35" s="89"/>
      <c r="HUI35" s="89"/>
      <c r="HUJ35" s="89"/>
      <c r="HUK35" s="89"/>
      <c r="HUL35" s="89"/>
      <c r="HUM35" s="89"/>
      <c r="HUN35" s="89"/>
      <c r="HUO35" s="89"/>
      <c r="HUP35" s="89"/>
      <c r="HUQ35" s="89"/>
      <c r="HUR35" s="89"/>
      <c r="HUS35" s="89"/>
      <c r="HUT35" s="89"/>
      <c r="HUU35" s="89"/>
      <c r="HUV35" s="89"/>
      <c r="HUW35" s="89"/>
      <c r="HUX35" s="89"/>
      <c r="HUY35" s="89"/>
      <c r="HUZ35" s="89"/>
      <c r="HVA35" s="89"/>
      <c r="HVB35" s="89"/>
      <c r="HVC35" s="89"/>
      <c r="HVD35" s="89"/>
      <c r="HVE35" s="89"/>
      <c r="HVF35" s="89"/>
      <c r="HVG35" s="89"/>
      <c r="HVH35" s="89"/>
      <c r="HVI35" s="89"/>
      <c r="HVJ35" s="89"/>
      <c r="HVK35" s="89"/>
      <c r="HVL35" s="89"/>
      <c r="HVM35" s="89"/>
      <c r="HVN35" s="89"/>
      <c r="HVO35" s="89"/>
      <c r="HVP35" s="89"/>
      <c r="HVQ35" s="89"/>
      <c r="HVR35" s="89"/>
      <c r="HVS35" s="89"/>
      <c r="HVT35" s="89"/>
      <c r="HVU35" s="89"/>
      <c r="HVV35" s="89"/>
      <c r="HVW35" s="89"/>
      <c r="HVX35" s="89"/>
      <c r="HVY35" s="89"/>
      <c r="HVZ35" s="89"/>
      <c r="HWA35" s="89"/>
      <c r="HWB35" s="89"/>
      <c r="HWC35" s="89"/>
      <c r="HWD35" s="89"/>
      <c r="HWE35" s="89"/>
      <c r="HWF35" s="89"/>
      <c r="HWG35" s="89"/>
      <c r="HWH35" s="89"/>
      <c r="HWI35" s="89"/>
      <c r="HWJ35" s="89"/>
      <c r="HWK35" s="89"/>
      <c r="HWL35" s="89"/>
      <c r="HWM35" s="89"/>
      <c r="HWN35" s="89"/>
      <c r="HWO35" s="89"/>
      <c r="HWP35" s="89"/>
      <c r="HWQ35" s="89"/>
      <c r="HWR35" s="89"/>
      <c r="HWS35" s="89"/>
      <c r="HWT35" s="89"/>
      <c r="HWU35" s="89"/>
      <c r="HWV35" s="89"/>
      <c r="HWW35" s="89"/>
      <c r="HWX35" s="89"/>
      <c r="HWY35" s="89"/>
      <c r="HWZ35" s="89"/>
      <c r="HXA35" s="89"/>
      <c r="HXB35" s="89"/>
      <c r="HXC35" s="89"/>
      <c r="HXD35" s="89"/>
      <c r="HXE35" s="89"/>
      <c r="HXF35" s="89"/>
      <c r="HXG35" s="89"/>
      <c r="HXH35" s="89"/>
      <c r="HXI35" s="89"/>
      <c r="HXJ35" s="89"/>
      <c r="HXK35" s="89"/>
      <c r="HXL35" s="89"/>
      <c r="HXM35" s="89"/>
      <c r="HXN35" s="89"/>
      <c r="HXO35" s="89"/>
      <c r="HXP35" s="89"/>
      <c r="HXQ35" s="89"/>
      <c r="HXR35" s="89"/>
      <c r="HXS35" s="89"/>
      <c r="HXT35" s="89"/>
      <c r="HXU35" s="89"/>
      <c r="HXV35" s="89"/>
      <c r="HXW35" s="89"/>
      <c r="HXX35" s="89"/>
      <c r="HXY35" s="89"/>
      <c r="HXZ35" s="89"/>
      <c r="HYA35" s="89"/>
      <c r="HYB35" s="89"/>
      <c r="HYC35" s="89"/>
      <c r="HYD35" s="89"/>
      <c r="HYE35" s="89"/>
      <c r="HYF35" s="89"/>
      <c r="HYG35" s="89"/>
      <c r="HYH35" s="89"/>
      <c r="HYI35" s="89"/>
      <c r="HYJ35" s="89"/>
      <c r="HYK35" s="89"/>
      <c r="HYL35" s="89"/>
      <c r="HYM35" s="89"/>
      <c r="HYN35" s="89"/>
      <c r="HYO35" s="89"/>
      <c r="HYP35" s="89"/>
      <c r="HYQ35" s="89"/>
      <c r="HYR35" s="89"/>
      <c r="HYS35" s="89"/>
      <c r="HYT35" s="89"/>
      <c r="HYU35" s="89"/>
      <c r="HYV35" s="89"/>
      <c r="HYW35" s="89"/>
      <c r="HYX35" s="89"/>
      <c r="HYY35" s="89"/>
      <c r="HYZ35" s="89"/>
      <c r="HZA35" s="89"/>
      <c r="HZB35" s="89"/>
      <c r="HZC35" s="89"/>
      <c r="HZD35" s="89"/>
      <c r="HZE35" s="89"/>
      <c r="HZF35" s="89"/>
      <c r="HZG35" s="89"/>
      <c r="HZH35" s="89"/>
      <c r="HZI35" s="89"/>
      <c r="HZJ35" s="89"/>
      <c r="HZK35" s="89"/>
      <c r="HZL35" s="89"/>
      <c r="HZM35" s="89"/>
      <c r="HZN35" s="89"/>
      <c r="HZO35" s="89"/>
      <c r="HZP35" s="89"/>
      <c r="HZQ35" s="89"/>
      <c r="HZR35" s="89"/>
      <c r="HZS35" s="89"/>
      <c r="HZT35" s="89"/>
      <c r="HZU35" s="89"/>
      <c r="HZV35" s="89"/>
      <c r="HZW35" s="89"/>
      <c r="HZX35" s="89"/>
      <c r="HZY35" s="89"/>
      <c r="HZZ35" s="89"/>
      <c r="IAA35" s="89"/>
      <c r="IAB35" s="89"/>
      <c r="IAC35" s="89"/>
      <c r="IAD35" s="89"/>
      <c r="IAE35" s="89"/>
      <c r="IAF35" s="89"/>
      <c r="IAG35" s="89"/>
      <c r="IAH35" s="89"/>
      <c r="IAI35" s="89"/>
      <c r="IAJ35" s="89"/>
      <c r="IAK35" s="89"/>
      <c r="IAL35" s="89"/>
      <c r="IAM35" s="89"/>
      <c r="IAN35" s="89"/>
      <c r="IAO35" s="89"/>
      <c r="IAP35" s="89"/>
      <c r="IAQ35" s="89"/>
      <c r="IAR35" s="89"/>
      <c r="IAS35" s="89"/>
      <c r="IAT35" s="89"/>
      <c r="IAU35" s="89"/>
      <c r="IAV35" s="89"/>
      <c r="IAW35" s="89"/>
      <c r="IAX35" s="89"/>
      <c r="IAY35" s="89"/>
      <c r="IAZ35" s="89"/>
      <c r="IBA35" s="89"/>
      <c r="IBB35" s="89"/>
      <c r="IBC35" s="89"/>
      <c r="IBD35" s="89"/>
      <c r="IBE35" s="89"/>
      <c r="IBF35" s="89"/>
      <c r="IBG35" s="89"/>
      <c r="IBH35" s="89"/>
      <c r="IBI35" s="89"/>
      <c r="IBJ35" s="89"/>
      <c r="IBK35" s="89"/>
      <c r="IBL35" s="89"/>
      <c r="IBM35" s="89"/>
      <c r="IBN35" s="89"/>
      <c r="IBO35" s="89"/>
      <c r="IBP35" s="89"/>
      <c r="IBQ35" s="89"/>
      <c r="IBR35" s="89"/>
      <c r="IBS35" s="89"/>
      <c r="IBT35" s="89"/>
      <c r="IBU35" s="89"/>
      <c r="IBV35" s="89"/>
      <c r="IBW35" s="89"/>
      <c r="IBX35" s="89"/>
      <c r="IBY35" s="89"/>
      <c r="IBZ35" s="89"/>
      <c r="ICA35" s="89"/>
      <c r="ICB35" s="89"/>
      <c r="ICC35" s="89"/>
      <c r="ICD35" s="89"/>
      <c r="ICE35" s="89"/>
      <c r="ICF35" s="89"/>
      <c r="ICG35" s="89"/>
      <c r="ICH35" s="89"/>
      <c r="ICI35" s="89"/>
      <c r="ICJ35" s="89"/>
      <c r="ICK35" s="89"/>
      <c r="ICL35" s="89"/>
      <c r="ICM35" s="89"/>
      <c r="ICN35" s="89"/>
      <c r="ICO35" s="89"/>
      <c r="ICP35" s="89"/>
      <c r="ICQ35" s="89"/>
      <c r="ICR35" s="89"/>
      <c r="ICS35" s="89"/>
      <c r="ICT35" s="89"/>
      <c r="ICU35" s="89"/>
      <c r="ICV35" s="89"/>
      <c r="ICW35" s="89"/>
      <c r="ICX35" s="89"/>
      <c r="ICY35" s="89"/>
      <c r="ICZ35" s="89"/>
      <c r="IDA35" s="89"/>
      <c r="IDB35" s="89"/>
      <c r="IDC35" s="89"/>
      <c r="IDD35" s="89"/>
      <c r="IDE35" s="89"/>
      <c r="IDF35" s="89"/>
      <c r="IDG35" s="89"/>
      <c r="IDH35" s="89"/>
      <c r="IDI35" s="89"/>
      <c r="IDJ35" s="89"/>
      <c r="IDK35" s="89"/>
      <c r="IDL35" s="89"/>
      <c r="IDM35" s="89"/>
      <c r="IDN35" s="89"/>
      <c r="IDO35" s="89"/>
      <c r="IDP35" s="89"/>
      <c r="IDQ35" s="89"/>
      <c r="IDR35" s="89"/>
      <c r="IDS35" s="89"/>
      <c r="IDT35" s="89"/>
      <c r="IDU35" s="89"/>
      <c r="IDV35" s="89"/>
      <c r="IDW35" s="89"/>
      <c r="IDX35" s="89"/>
      <c r="IDY35" s="89"/>
      <c r="IDZ35" s="89"/>
      <c r="IEA35" s="89"/>
      <c r="IEB35" s="89"/>
      <c r="IEC35" s="89"/>
      <c r="IED35" s="89"/>
      <c r="IEE35" s="89"/>
      <c r="IEF35" s="89"/>
      <c r="IEG35" s="89"/>
      <c r="IEH35" s="89"/>
      <c r="IEI35" s="89"/>
      <c r="IEJ35" s="89"/>
      <c r="IEK35" s="89"/>
      <c r="IEL35" s="89"/>
      <c r="IEM35" s="89"/>
      <c r="IEN35" s="89"/>
      <c r="IEO35" s="89"/>
      <c r="IEP35" s="89"/>
      <c r="IEQ35" s="89"/>
      <c r="IER35" s="89"/>
      <c r="IES35" s="89"/>
      <c r="IET35" s="89"/>
      <c r="IEU35" s="89"/>
      <c r="IEV35" s="89"/>
      <c r="IEW35" s="89"/>
      <c r="IEX35" s="89"/>
      <c r="IEY35" s="89"/>
      <c r="IEZ35" s="89"/>
      <c r="IFA35" s="89"/>
      <c r="IFB35" s="89"/>
      <c r="IFC35" s="89"/>
      <c r="IFD35" s="89"/>
      <c r="IFE35" s="89"/>
      <c r="IFF35" s="89"/>
      <c r="IFG35" s="89"/>
      <c r="IFH35" s="89"/>
      <c r="IFI35" s="89"/>
      <c r="IFJ35" s="89"/>
      <c r="IFK35" s="89"/>
      <c r="IFL35" s="89"/>
      <c r="IFM35" s="89"/>
      <c r="IFN35" s="89"/>
      <c r="IFO35" s="89"/>
      <c r="IFP35" s="89"/>
      <c r="IFQ35" s="89"/>
      <c r="IFR35" s="89"/>
      <c r="IFS35" s="89"/>
      <c r="IFT35" s="89"/>
      <c r="IFU35" s="89"/>
      <c r="IFV35" s="89"/>
      <c r="IFW35" s="89"/>
      <c r="IFX35" s="89"/>
      <c r="IFY35" s="89"/>
      <c r="IFZ35" s="89"/>
      <c r="IGA35" s="89"/>
      <c r="IGB35" s="89"/>
      <c r="IGC35" s="89"/>
      <c r="IGD35" s="89"/>
      <c r="IGE35" s="89"/>
      <c r="IGF35" s="89"/>
      <c r="IGG35" s="89"/>
      <c r="IGH35" s="89"/>
      <c r="IGI35" s="89"/>
      <c r="IGJ35" s="89"/>
      <c r="IGK35" s="89"/>
      <c r="IGL35" s="89"/>
      <c r="IGM35" s="89"/>
      <c r="IGN35" s="89"/>
      <c r="IGO35" s="89"/>
      <c r="IGP35" s="89"/>
      <c r="IGQ35" s="89"/>
      <c r="IGR35" s="89"/>
      <c r="IGS35" s="89"/>
      <c r="IGT35" s="89"/>
      <c r="IGU35" s="89"/>
      <c r="IGV35" s="89"/>
      <c r="IGW35" s="89"/>
      <c r="IGX35" s="89"/>
      <c r="IGY35" s="89"/>
      <c r="IGZ35" s="89"/>
      <c r="IHA35" s="89"/>
      <c r="IHB35" s="89"/>
      <c r="IHC35" s="89"/>
      <c r="IHD35" s="89"/>
      <c r="IHE35" s="89"/>
      <c r="IHF35" s="89"/>
      <c r="IHG35" s="89"/>
      <c r="IHH35" s="89"/>
      <c r="IHI35" s="89"/>
      <c r="IHJ35" s="89"/>
      <c r="IHK35" s="89"/>
      <c r="IHL35" s="89"/>
      <c r="IHM35" s="89"/>
      <c r="IHN35" s="89"/>
      <c r="IHO35" s="89"/>
      <c r="IHP35" s="89"/>
      <c r="IHQ35" s="89"/>
      <c r="IHR35" s="89"/>
      <c r="IHS35" s="89"/>
      <c r="IHT35" s="89"/>
      <c r="IHU35" s="89"/>
      <c r="IHV35" s="89"/>
      <c r="IHW35" s="89"/>
      <c r="IHX35" s="89"/>
      <c r="IHY35" s="89"/>
      <c r="IHZ35" s="89"/>
      <c r="IIA35" s="89"/>
      <c r="IIB35" s="89"/>
      <c r="IIC35" s="89"/>
      <c r="IID35" s="89"/>
      <c r="IIE35" s="89"/>
      <c r="IIF35" s="89"/>
      <c r="IIG35" s="89"/>
      <c r="IIH35" s="89"/>
      <c r="III35" s="89"/>
      <c r="IIJ35" s="89"/>
      <c r="IIK35" s="89"/>
      <c r="IIL35" s="89"/>
      <c r="IIM35" s="89"/>
      <c r="IIN35" s="89"/>
      <c r="IIO35" s="89"/>
      <c r="IIP35" s="89"/>
      <c r="IIQ35" s="89"/>
      <c r="IIR35" s="89"/>
      <c r="IIS35" s="89"/>
      <c r="IIT35" s="89"/>
      <c r="IIU35" s="89"/>
      <c r="IIV35" s="89"/>
      <c r="IIW35" s="89"/>
      <c r="IIX35" s="89"/>
      <c r="IIY35" s="89"/>
      <c r="IIZ35" s="89"/>
      <c r="IJA35" s="89"/>
      <c r="IJB35" s="89"/>
      <c r="IJC35" s="89"/>
      <c r="IJD35" s="89"/>
      <c r="IJE35" s="89"/>
      <c r="IJF35" s="89"/>
      <c r="IJG35" s="89"/>
      <c r="IJH35" s="89"/>
      <c r="IJI35" s="89"/>
      <c r="IJJ35" s="89"/>
      <c r="IJK35" s="89"/>
      <c r="IJL35" s="89"/>
      <c r="IJM35" s="89"/>
      <c r="IJN35" s="89"/>
      <c r="IJO35" s="89"/>
      <c r="IJP35" s="89"/>
      <c r="IJQ35" s="89"/>
      <c r="IJR35" s="89"/>
      <c r="IJS35" s="89"/>
      <c r="IJT35" s="89"/>
      <c r="IJU35" s="89"/>
      <c r="IJV35" s="89"/>
      <c r="IJW35" s="89"/>
      <c r="IJX35" s="89"/>
      <c r="IJY35" s="89"/>
      <c r="IJZ35" s="89"/>
      <c r="IKA35" s="89"/>
      <c r="IKB35" s="89"/>
      <c r="IKC35" s="89"/>
      <c r="IKD35" s="89"/>
      <c r="IKE35" s="89"/>
      <c r="IKF35" s="89"/>
      <c r="IKG35" s="89"/>
      <c r="IKH35" s="89"/>
      <c r="IKI35" s="89"/>
      <c r="IKJ35" s="89"/>
      <c r="IKK35" s="89"/>
      <c r="IKL35" s="89"/>
      <c r="IKM35" s="89"/>
      <c r="IKN35" s="89"/>
      <c r="IKO35" s="89"/>
      <c r="IKP35" s="89"/>
      <c r="IKQ35" s="89"/>
      <c r="IKR35" s="89"/>
      <c r="IKS35" s="89"/>
      <c r="IKT35" s="89"/>
      <c r="IKU35" s="89"/>
      <c r="IKV35" s="89"/>
      <c r="IKW35" s="89"/>
      <c r="IKX35" s="89"/>
      <c r="IKY35" s="89"/>
      <c r="IKZ35" s="89"/>
      <c r="ILA35" s="89"/>
      <c r="ILB35" s="89"/>
      <c r="ILC35" s="89"/>
      <c r="ILD35" s="89"/>
      <c r="ILE35" s="89"/>
      <c r="ILF35" s="89"/>
      <c r="ILG35" s="89"/>
      <c r="ILH35" s="89"/>
      <c r="ILI35" s="89"/>
      <c r="ILJ35" s="89"/>
      <c r="ILK35" s="89"/>
      <c r="ILL35" s="89"/>
      <c r="ILM35" s="89"/>
      <c r="ILN35" s="89"/>
      <c r="ILO35" s="89"/>
      <c r="ILP35" s="89"/>
      <c r="ILQ35" s="89"/>
      <c r="ILR35" s="89"/>
      <c r="ILS35" s="89"/>
      <c r="ILT35" s="89"/>
      <c r="ILU35" s="89"/>
      <c r="ILV35" s="89"/>
      <c r="ILW35" s="89"/>
      <c r="ILX35" s="89"/>
      <c r="ILY35" s="89"/>
      <c r="ILZ35" s="89"/>
      <c r="IMA35" s="89"/>
      <c r="IMB35" s="89"/>
      <c r="IMC35" s="89"/>
      <c r="IMD35" s="89"/>
      <c r="IME35" s="89"/>
      <c r="IMF35" s="89"/>
      <c r="IMG35" s="89"/>
      <c r="IMH35" s="89"/>
      <c r="IMI35" s="89"/>
      <c r="IMJ35" s="89"/>
      <c r="IMK35" s="89"/>
      <c r="IML35" s="89"/>
      <c r="IMM35" s="89"/>
      <c r="IMN35" s="89"/>
      <c r="IMO35" s="89"/>
      <c r="IMP35" s="89"/>
      <c r="IMQ35" s="89"/>
      <c r="IMR35" s="89"/>
      <c r="IMS35" s="89"/>
      <c r="IMT35" s="89"/>
      <c r="IMU35" s="89"/>
      <c r="IMV35" s="89"/>
      <c r="IMW35" s="89"/>
      <c r="IMX35" s="89"/>
      <c r="IMY35" s="89"/>
      <c r="IMZ35" s="89"/>
      <c r="INA35" s="89"/>
      <c r="INB35" s="89"/>
      <c r="INC35" s="89"/>
      <c r="IND35" s="89"/>
      <c r="INE35" s="89"/>
      <c r="INF35" s="89"/>
      <c r="ING35" s="89"/>
      <c r="INH35" s="89"/>
      <c r="INI35" s="89"/>
      <c r="INJ35" s="89"/>
      <c r="INK35" s="89"/>
      <c r="INL35" s="89"/>
      <c r="INM35" s="89"/>
      <c r="INN35" s="89"/>
      <c r="INO35" s="89"/>
      <c r="INP35" s="89"/>
      <c r="INQ35" s="89"/>
      <c r="INR35" s="89"/>
      <c r="INS35" s="89"/>
      <c r="INT35" s="89"/>
      <c r="INU35" s="89"/>
      <c r="INV35" s="89"/>
      <c r="INW35" s="89"/>
      <c r="INX35" s="89"/>
      <c r="INY35" s="89"/>
      <c r="INZ35" s="89"/>
      <c r="IOA35" s="89"/>
      <c r="IOB35" s="89"/>
      <c r="IOC35" s="89"/>
      <c r="IOD35" s="89"/>
      <c r="IOE35" s="89"/>
      <c r="IOF35" s="89"/>
      <c r="IOG35" s="89"/>
      <c r="IOH35" s="89"/>
      <c r="IOI35" s="89"/>
      <c r="IOJ35" s="89"/>
      <c r="IOK35" s="89"/>
      <c r="IOL35" s="89"/>
      <c r="IOM35" s="89"/>
      <c r="ION35" s="89"/>
      <c r="IOO35" s="89"/>
      <c r="IOP35" s="89"/>
      <c r="IOQ35" s="89"/>
      <c r="IOR35" s="89"/>
      <c r="IOS35" s="89"/>
      <c r="IOT35" s="89"/>
      <c r="IOU35" s="89"/>
      <c r="IOV35" s="89"/>
      <c r="IOW35" s="89"/>
      <c r="IOX35" s="89"/>
      <c r="IOY35" s="89"/>
      <c r="IOZ35" s="89"/>
      <c r="IPA35" s="89"/>
      <c r="IPB35" s="89"/>
      <c r="IPC35" s="89"/>
      <c r="IPD35" s="89"/>
      <c r="IPE35" s="89"/>
      <c r="IPF35" s="89"/>
      <c r="IPG35" s="89"/>
      <c r="IPH35" s="89"/>
      <c r="IPI35" s="89"/>
      <c r="IPJ35" s="89"/>
      <c r="IPK35" s="89"/>
      <c r="IPL35" s="89"/>
      <c r="IPM35" s="89"/>
      <c r="IPN35" s="89"/>
      <c r="IPO35" s="89"/>
      <c r="IPP35" s="89"/>
      <c r="IPQ35" s="89"/>
      <c r="IPR35" s="89"/>
      <c r="IPS35" s="89"/>
      <c r="IPT35" s="89"/>
      <c r="IPU35" s="89"/>
      <c r="IPV35" s="89"/>
      <c r="IPW35" s="89"/>
      <c r="IPX35" s="89"/>
      <c r="IPY35" s="89"/>
      <c r="IPZ35" s="89"/>
      <c r="IQA35" s="89"/>
      <c r="IQB35" s="89"/>
      <c r="IQC35" s="89"/>
      <c r="IQD35" s="89"/>
      <c r="IQE35" s="89"/>
      <c r="IQF35" s="89"/>
      <c r="IQG35" s="89"/>
      <c r="IQH35" s="89"/>
      <c r="IQI35" s="89"/>
      <c r="IQJ35" s="89"/>
      <c r="IQK35" s="89"/>
      <c r="IQL35" s="89"/>
      <c r="IQM35" s="89"/>
      <c r="IQN35" s="89"/>
      <c r="IQO35" s="89"/>
      <c r="IQP35" s="89"/>
      <c r="IQQ35" s="89"/>
      <c r="IQR35" s="89"/>
      <c r="IQS35" s="89"/>
      <c r="IQT35" s="89"/>
      <c r="IQU35" s="89"/>
      <c r="IQV35" s="89"/>
      <c r="IQW35" s="89"/>
      <c r="IQX35" s="89"/>
      <c r="IQY35" s="89"/>
      <c r="IQZ35" s="89"/>
      <c r="IRA35" s="89"/>
      <c r="IRB35" s="89"/>
      <c r="IRC35" s="89"/>
      <c r="IRD35" s="89"/>
      <c r="IRE35" s="89"/>
      <c r="IRF35" s="89"/>
      <c r="IRG35" s="89"/>
      <c r="IRH35" s="89"/>
      <c r="IRI35" s="89"/>
      <c r="IRJ35" s="89"/>
      <c r="IRK35" s="89"/>
      <c r="IRL35" s="89"/>
      <c r="IRM35" s="89"/>
      <c r="IRN35" s="89"/>
      <c r="IRO35" s="89"/>
      <c r="IRP35" s="89"/>
      <c r="IRQ35" s="89"/>
      <c r="IRR35" s="89"/>
      <c r="IRS35" s="89"/>
      <c r="IRT35" s="89"/>
      <c r="IRU35" s="89"/>
      <c r="IRV35" s="89"/>
      <c r="IRW35" s="89"/>
      <c r="IRX35" s="89"/>
      <c r="IRY35" s="89"/>
      <c r="IRZ35" s="89"/>
      <c r="ISA35" s="89"/>
      <c r="ISB35" s="89"/>
      <c r="ISC35" s="89"/>
      <c r="ISD35" s="89"/>
      <c r="ISE35" s="89"/>
      <c r="ISF35" s="89"/>
      <c r="ISG35" s="89"/>
      <c r="ISH35" s="89"/>
      <c r="ISI35" s="89"/>
      <c r="ISJ35" s="89"/>
      <c r="ISK35" s="89"/>
      <c r="ISL35" s="89"/>
      <c r="ISM35" s="89"/>
      <c r="ISN35" s="89"/>
      <c r="ISO35" s="89"/>
      <c r="ISP35" s="89"/>
      <c r="ISQ35" s="89"/>
      <c r="ISR35" s="89"/>
      <c r="ISS35" s="89"/>
      <c r="IST35" s="89"/>
      <c r="ISU35" s="89"/>
      <c r="ISV35" s="89"/>
      <c r="ISW35" s="89"/>
      <c r="ISX35" s="89"/>
      <c r="ISY35" s="89"/>
      <c r="ISZ35" s="89"/>
      <c r="ITA35" s="89"/>
      <c r="ITB35" s="89"/>
      <c r="ITC35" s="89"/>
      <c r="ITD35" s="89"/>
      <c r="ITE35" s="89"/>
      <c r="ITF35" s="89"/>
      <c r="ITG35" s="89"/>
      <c r="ITH35" s="89"/>
      <c r="ITI35" s="89"/>
      <c r="ITJ35" s="89"/>
      <c r="ITK35" s="89"/>
      <c r="ITL35" s="89"/>
      <c r="ITM35" s="89"/>
      <c r="ITN35" s="89"/>
      <c r="ITO35" s="89"/>
      <c r="ITP35" s="89"/>
      <c r="ITQ35" s="89"/>
      <c r="ITR35" s="89"/>
      <c r="ITS35" s="89"/>
      <c r="ITT35" s="89"/>
      <c r="ITU35" s="89"/>
      <c r="ITV35" s="89"/>
      <c r="ITW35" s="89"/>
      <c r="ITX35" s="89"/>
      <c r="ITY35" s="89"/>
      <c r="ITZ35" s="89"/>
      <c r="IUA35" s="89"/>
      <c r="IUB35" s="89"/>
      <c r="IUC35" s="89"/>
      <c r="IUD35" s="89"/>
      <c r="IUE35" s="89"/>
      <c r="IUF35" s="89"/>
      <c r="IUG35" s="89"/>
      <c r="IUH35" s="89"/>
      <c r="IUI35" s="89"/>
      <c r="IUJ35" s="89"/>
      <c r="IUK35" s="89"/>
      <c r="IUL35" s="89"/>
      <c r="IUM35" s="89"/>
      <c r="IUN35" s="89"/>
      <c r="IUO35" s="89"/>
      <c r="IUP35" s="89"/>
      <c r="IUQ35" s="89"/>
      <c r="IUR35" s="89"/>
      <c r="IUS35" s="89"/>
      <c r="IUT35" s="89"/>
      <c r="IUU35" s="89"/>
      <c r="IUV35" s="89"/>
      <c r="IUW35" s="89"/>
      <c r="IUX35" s="89"/>
      <c r="IUY35" s="89"/>
      <c r="IUZ35" s="89"/>
      <c r="IVA35" s="89"/>
      <c r="IVB35" s="89"/>
      <c r="IVC35" s="89"/>
      <c r="IVD35" s="89"/>
      <c r="IVE35" s="89"/>
      <c r="IVF35" s="89"/>
      <c r="IVG35" s="89"/>
      <c r="IVH35" s="89"/>
      <c r="IVI35" s="89"/>
      <c r="IVJ35" s="89"/>
      <c r="IVK35" s="89"/>
      <c r="IVL35" s="89"/>
      <c r="IVM35" s="89"/>
      <c r="IVN35" s="89"/>
      <c r="IVO35" s="89"/>
      <c r="IVP35" s="89"/>
      <c r="IVQ35" s="89"/>
      <c r="IVR35" s="89"/>
      <c r="IVS35" s="89"/>
      <c r="IVT35" s="89"/>
      <c r="IVU35" s="89"/>
      <c r="IVV35" s="89"/>
      <c r="IVW35" s="89"/>
      <c r="IVX35" s="89"/>
      <c r="IVY35" s="89"/>
      <c r="IVZ35" s="89"/>
      <c r="IWA35" s="89"/>
      <c r="IWB35" s="89"/>
      <c r="IWC35" s="89"/>
      <c r="IWD35" s="89"/>
      <c r="IWE35" s="89"/>
      <c r="IWF35" s="89"/>
      <c r="IWG35" s="89"/>
      <c r="IWH35" s="89"/>
      <c r="IWI35" s="89"/>
      <c r="IWJ35" s="89"/>
      <c r="IWK35" s="89"/>
      <c r="IWL35" s="89"/>
      <c r="IWM35" s="89"/>
      <c r="IWN35" s="89"/>
      <c r="IWO35" s="89"/>
      <c r="IWP35" s="89"/>
      <c r="IWQ35" s="89"/>
      <c r="IWR35" s="89"/>
      <c r="IWS35" s="89"/>
      <c r="IWT35" s="89"/>
      <c r="IWU35" s="89"/>
      <c r="IWV35" s="89"/>
      <c r="IWW35" s="89"/>
      <c r="IWX35" s="89"/>
      <c r="IWY35" s="89"/>
      <c r="IWZ35" s="89"/>
      <c r="IXA35" s="89"/>
      <c r="IXB35" s="89"/>
      <c r="IXC35" s="89"/>
      <c r="IXD35" s="89"/>
      <c r="IXE35" s="89"/>
      <c r="IXF35" s="89"/>
      <c r="IXG35" s="89"/>
      <c r="IXH35" s="89"/>
      <c r="IXI35" s="89"/>
      <c r="IXJ35" s="89"/>
      <c r="IXK35" s="89"/>
      <c r="IXL35" s="89"/>
      <c r="IXM35" s="89"/>
      <c r="IXN35" s="89"/>
      <c r="IXO35" s="89"/>
      <c r="IXP35" s="89"/>
      <c r="IXQ35" s="89"/>
      <c r="IXR35" s="89"/>
      <c r="IXS35" s="89"/>
      <c r="IXT35" s="89"/>
      <c r="IXU35" s="89"/>
      <c r="IXV35" s="89"/>
      <c r="IXW35" s="89"/>
      <c r="IXX35" s="89"/>
      <c r="IXY35" s="89"/>
      <c r="IXZ35" s="89"/>
      <c r="IYA35" s="89"/>
      <c r="IYB35" s="89"/>
      <c r="IYC35" s="89"/>
      <c r="IYD35" s="89"/>
      <c r="IYE35" s="89"/>
      <c r="IYF35" s="89"/>
      <c r="IYG35" s="89"/>
      <c r="IYH35" s="89"/>
      <c r="IYI35" s="89"/>
      <c r="IYJ35" s="89"/>
      <c r="IYK35" s="89"/>
      <c r="IYL35" s="89"/>
      <c r="IYM35" s="89"/>
      <c r="IYN35" s="89"/>
      <c r="IYO35" s="89"/>
      <c r="IYP35" s="89"/>
      <c r="IYQ35" s="89"/>
      <c r="IYR35" s="89"/>
      <c r="IYS35" s="89"/>
      <c r="IYT35" s="89"/>
      <c r="IYU35" s="89"/>
      <c r="IYV35" s="89"/>
      <c r="IYW35" s="89"/>
      <c r="IYX35" s="89"/>
      <c r="IYY35" s="89"/>
      <c r="IYZ35" s="89"/>
      <c r="IZA35" s="89"/>
      <c r="IZB35" s="89"/>
      <c r="IZC35" s="89"/>
      <c r="IZD35" s="89"/>
      <c r="IZE35" s="89"/>
      <c r="IZF35" s="89"/>
      <c r="IZG35" s="89"/>
      <c r="IZH35" s="89"/>
      <c r="IZI35" s="89"/>
      <c r="IZJ35" s="89"/>
      <c r="IZK35" s="89"/>
      <c r="IZL35" s="89"/>
      <c r="IZM35" s="89"/>
      <c r="IZN35" s="89"/>
      <c r="IZO35" s="89"/>
      <c r="IZP35" s="89"/>
      <c r="IZQ35" s="89"/>
      <c r="IZR35" s="89"/>
      <c r="IZS35" s="89"/>
      <c r="IZT35" s="89"/>
      <c r="IZU35" s="89"/>
      <c r="IZV35" s="89"/>
      <c r="IZW35" s="89"/>
      <c r="IZX35" s="89"/>
      <c r="IZY35" s="89"/>
      <c r="IZZ35" s="89"/>
      <c r="JAA35" s="89"/>
      <c r="JAB35" s="89"/>
      <c r="JAC35" s="89"/>
      <c r="JAD35" s="89"/>
      <c r="JAE35" s="89"/>
      <c r="JAF35" s="89"/>
      <c r="JAG35" s="89"/>
      <c r="JAH35" s="89"/>
      <c r="JAI35" s="89"/>
      <c r="JAJ35" s="89"/>
      <c r="JAK35" s="89"/>
      <c r="JAL35" s="89"/>
      <c r="JAM35" s="89"/>
      <c r="JAN35" s="89"/>
      <c r="JAO35" s="89"/>
      <c r="JAP35" s="89"/>
      <c r="JAQ35" s="89"/>
      <c r="JAR35" s="89"/>
      <c r="JAS35" s="89"/>
      <c r="JAT35" s="89"/>
      <c r="JAU35" s="89"/>
      <c r="JAV35" s="89"/>
      <c r="JAW35" s="89"/>
      <c r="JAX35" s="89"/>
      <c r="JAY35" s="89"/>
      <c r="JAZ35" s="89"/>
      <c r="JBA35" s="89"/>
      <c r="JBB35" s="89"/>
      <c r="JBC35" s="89"/>
      <c r="JBD35" s="89"/>
      <c r="JBE35" s="89"/>
      <c r="JBF35" s="89"/>
      <c r="JBG35" s="89"/>
      <c r="JBH35" s="89"/>
      <c r="JBI35" s="89"/>
      <c r="JBJ35" s="89"/>
      <c r="JBK35" s="89"/>
      <c r="JBL35" s="89"/>
      <c r="JBM35" s="89"/>
      <c r="JBN35" s="89"/>
      <c r="JBO35" s="89"/>
      <c r="JBP35" s="89"/>
      <c r="JBQ35" s="89"/>
      <c r="JBR35" s="89"/>
      <c r="JBS35" s="89"/>
      <c r="JBT35" s="89"/>
      <c r="JBU35" s="89"/>
      <c r="JBV35" s="89"/>
      <c r="JBW35" s="89"/>
      <c r="JBX35" s="89"/>
      <c r="JBY35" s="89"/>
      <c r="JBZ35" s="89"/>
      <c r="JCA35" s="89"/>
      <c r="JCB35" s="89"/>
      <c r="JCC35" s="89"/>
      <c r="JCD35" s="89"/>
      <c r="JCE35" s="89"/>
      <c r="JCF35" s="89"/>
      <c r="JCG35" s="89"/>
      <c r="JCH35" s="89"/>
      <c r="JCI35" s="89"/>
      <c r="JCJ35" s="89"/>
      <c r="JCK35" s="89"/>
      <c r="JCL35" s="89"/>
      <c r="JCM35" s="89"/>
      <c r="JCN35" s="89"/>
      <c r="JCO35" s="89"/>
      <c r="JCP35" s="89"/>
      <c r="JCQ35" s="89"/>
      <c r="JCR35" s="89"/>
      <c r="JCS35" s="89"/>
      <c r="JCT35" s="89"/>
      <c r="JCU35" s="89"/>
      <c r="JCV35" s="89"/>
      <c r="JCW35" s="89"/>
      <c r="JCX35" s="89"/>
      <c r="JCY35" s="89"/>
      <c r="JCZ35" s="89"/>
      <c r="JDA35" s="89"/>
      <c r="JDB35" s="89"/>
      <c r="JDC35" s="89"/>
      <c r="JDD35" s="89"/>
      <c r="JDE35" s="89"/>
      <c r="JDF35" s="89"/>
      <c r="JDG35" s="89"/>
      <c r="JDH35" s="89"/>
      <c r="JDI35" s="89"/>
      <c r="JDJ35" s="89"/>
      <c r="JDK35" s="89"/>
      <c r="JDL35" s="89"/>
      <c r="JDM35" s="89"/>
      <c r="JDN35" s="89"/>
      <c r="JDO35" s="89"/>
      <c r="JDP35" s="89"/>
      <c r="JDQ35" s="89"/>
      <c r="JDR35" s="89"/>
      <c r="JDS35" s="89"/>
      <c r="JDT35" s="89"/>
      <c r="JDU35" s="89"/>
      <c r="JDV35" s="89"/>
      <c r="JDW35" s="89"/>
      <c r="JDX35" s="89"/>
      <c r="JDY35" s="89"/>
      <c r="JDZ35" s="89"/>
      <c r="JEA35" s="89"/>
      <c r="JEB35" s="89"/>
      <c r="JEC35" s="89"/>
      <c r="JED35" s="89"/>
      <c r="JEE35" s="89"/>
      <c r="JEF35" s="89"/>
      <c r="JEG35" s="89"/>
      <c r="JEH35" s="89"/>
      <c r="JEI35" s="89"/>
      <c r="JEJ35" s="89"/>
      <c r="JEK35" s="89"/>
      <c r="JEL35" s="89"/>
      <c r="JEM35" s="89"/>
      <c r="JEN35" s="89"/>
      <c r="JEO35" s="89"/>
      <c r="JEP35" s="89"/>
      <c r="JEQ35" s="89"/>
      <c r="JER35" s="89"/>
      <c r="JES35" s="89"/>
      <c r="JET35" s="89"/>
      <c r="JEU35" s="89"/>
      <c r="JEV35" s="89"/>
      <c r="JEW35" s="89"/>
      <c r="JEX35" s="89"/>
      <c r="JEY35" s="89"/>
      <c r="JEZ35" s="89"/>
      <c r="JFA35" s="89"/>
      <c r="JFB35" s="89"/>
      <c r="JFC35" s="89"/>
      <c r="JFD35" s="89"/>
      <c r="JFE35" s="89"/>
      <c r="JFF35" s="89"/>
      <c r="JFG35" s="89"/>
      <c r="JFH35" s="89"/>
      <c r="JFI35" s="89"/>
      <c r="JFJ35" s="89"/>
      <c r="JFK35" s="89"/>
      <c r="JFL35" s="89"/>
      <c r="JFM35" s="89"/>
      <c r="JFN35" s="89"/>
      <c r="JFO35" s="89"/>
      <c r="JFP35" s="89"/>
      <c r="JFQ35" s="89"/>
      <c r="JFR35" s="89"/>
      <c r="JFS35" s="89"/>
      <c r="JFT35" s="89"/>
      <c r="JFU35" s="89"/>
      <c r="JFV35" s="89"/>
      <c r="JFW35" s="89"/>
      <c r="JFX35" s="89"/>
      <c r="JFY35" s="89"/>
      <c r="JFZ35" s="89"/>
      <c r="JGA35" s="89"/>
      <c r="JGB35" s="89"/>
      <c r="JGC35" s="89"/>
      <c r="JGD35" s="89"/>
      <c r="JGE35" s="89"/>
      <c r="JGF35" s="89"/>
      <c r="JGG35" s="89"/>
      <c r="JGH35" s="89"/>
      <c r="JGI35" s="89"/>
      <c r="JGJ35" s="89"/>
      <c r="JGK35" s="89"/>
      <c r="JGL35" s="89"/>
      <c r="JGM35" s="89"/>
      <c r="JGN35" s="89"/>
      <c r="JGO35" s="89"/>
      <c r="JGP35" s="89"/>
      <c r="JGQ35" s="89"/>
      <c r="JGR35" s="89"/>
      <c r="JGS35" s="89"/>
      <c r="JGT35" s="89"/>
      <c r="JGU35" s="89"/>
      <c r="JGV35" s="89"/>
      <c r="JGW35" s="89"/>
      <c r="JGX35" s="89"/>
      <c r="JGY35" s="89"/>
      <c r="JGZ35" s="89"/>
      <c r="JHA35" s="89"/>
      <c r="JHB35" s="89"/>
      <c r="JHC35" s="89"/>
      <c r="JHD35" s="89"/>
      <c r="JHE35" s="89"/>
      <c r="JHF35" s="89"/>
      <c r="JHG35" s="89"/>
      <c r="JHH35" s="89"/>
      <c r="JHI35" s="89"/>
      <c r="JHJ35" s="89"/>
      <c r="JHK35" s="89"/>
      <c r="JHL35" s="89"/>
      <c r="JHM35" s="89"/>
      <c r="JHN35" s="89"/>
      <c r="JHO35" s="89"/>
      <c r="JHP35" s="89"/>
      <c r="JHQ35" s="89"/>
      <c r="JHR35" s="89"/>
      <c r="JHS35" s="89"/>
      <c r="JHT35" s="89"/>
      <c r="JHU35" s="89"/>
      <c r="JHV35" s="89"/>
      <c r="JHW35" s="89"/>
      <c r="JHX35" s="89"/>
      <c r="JHY35" s="89"/>
      <c r="JHZ35" s="89"/>
      <c r="JIA35" s="89"/>
      <c r="JIB35" s="89"/>
      <c r="JIC35" s="89"/>
      <c r="JID35" s="89"/>
      <c r="JIE35" s="89"/>
      <c r="JIF35" s="89"/>
      <c r="JIG35" s="89"/>
      <c r="JIH35" s="89"/>
      <c r="JII35" s="89"/>
      <c r="JIJ35" s="89"/>
      <c r="JIK35" s="89"/>
      <c r="JIL35" s="89"/>
      <c r="JIM35" s="89"/>
      <c r="JIN35" s="89"/>
      <c r="JIO35" s="89"/>
      <c r="JIP35" s="89"/>
      <c r="JIQ35" s="89"/>
      <c r="JIR35" s="89"/>
      <c r="JIS35" s="89"/>
      <c r="JIT35" s="89"/>
      <c r="JIU35" s="89"/>
      <c r="JIV35" s="89"/>
      <c r="JIW35" s="89"/>
      <c r="JIX35" s="89"/>
      <c r="JIY35" s="89"/>
      <c r="JIZ35" s="89"/>
      <c r="JJA35" s="89"/>
      <c r="JJB35" s="89"/>
      <c r="JJC35" s="89"/>
      <c r="JJD35" s="89"/>
      <c r="JJE35" s="89"/>
      <c r="JJF35" s="89"/>
      <c r="JJG35" s="89"/>
      <c r="JJH35" s="89"/>
      <c r="JJI35" s="89"/>
      <c r="JJJ35" s="89"/>
      <c r="JJK35" s="89"/>
      <c r="JJL35" s="89"/>
      <c r="JJM35" s="89"/>
      <c r="JJN35" s="89"/>
      <c r="JJO35" s="89"/>
      <c r="JJP35" s="89"/>
      <c r="JJQ35" s="89"/>
      <c r="JJR35" s="89"/>
      <c r="JJS35" s="89"/>
      <c r="JJT35" s="89"/>
      <c r="JJU35" s="89"/>
      <c r="JJV35" s="89"/>
      <c r="JJW35" s="89"/>
      <c r="JJX35" s="89"/>
      <c r="JJY35" s="89"/>
      <c r="JJZ35" s="89"/>
      <c r="JKA35" s="89"/>
      <c r="JKB35" s="89"/>
      <c r="JKC35" s="89"/>
      <c r="JKD35" s="89"/>
      <c r="JKE35" s="89"/>
      <c r="JKF35" s="89"/>
      <c r="JKG35" s="89"/>
      <c r="JKH35" s="89"/>
      <c r="JKI35" s="89"/>
      <c r="JKJ35" s="89"/>
      <c r="JKK35" s="89"/>
      <c r="JKL35" s="89"/>
      <c r="JKM35" s="89"/>
      <c r="JKN35" s="89"/>
      <c r="JKO35" s="89"/>
      <c r="JKP35" s="89"/>
      <c r="JKQ35" s="89"/>
      <c r="JKR35" s="89"/>
      <c r="JKS35" s="89"/>
      <c r="JKT35" s="89"/>
      <c r="JKU35" s="89"/>
      <c r="JKV35" s="89"/>
      <c r="JKW35" s="89"/>
      <c r="JKX35" s="89"/>
      <c r="JKY35" s="89"/>
      <c r="JKZ35" s="89"/>
      <c r="JLA35" s="89"/>
      <c r="JLB35" s="89"/>
      <c r="JLC35" s="89"/>
      <c r="JLD35" s="89"/>
      <c r="JLE35" s="89"/>
      <c r="JLF35" s="89"/>
      <c r="JLG35" s="89"/>
      <c r="JLH35" s="89"/>
      <c r="JLI35" s="89"/>
      <c r="JLJ35" s="89"/>
      <c r="JLK35" s="89"/>
      <c r="JLL35" s="89"/>
      <c r="JLM35" s="89"/>
      <c r="JLN35" s="89"/>
      <c r="JLO35" s="89"/>
      <c r="JLP35" s="89"/>
      <c r="JLQ35" s="89"/>
      <c r="JLR35" s="89"/>
      <c r="JLS35" s="89"/>
      <c r="JLT35" s="89"/>
      <c r="JLU35" s="89"/>
      <c r="JLV35" s="89"/>
      <c r="JLW35" s="89"/>
      <c r="JLX35" s="89"/>
      <c r="JLY35" s="89"/>
      <c r="JLZ35" s="89"/>
      <c r="JMA35" s="89"/>
      <c r="JMB35" s="89"/>
      <c r="JMC35" s="89"/>
      <c r="JMD35" s="89"/>
      <c r="JME35" s="89"/>
      <c r="JMF35" s="89"/>
      <c r="JMG35" s="89"/>
      <c r="JMH35" s="89"/>
      <c r="JMI35" s="89"/>
      <c r="JMJ35" s="89"/>
      <c r="JMK35" s="89"/>
      <c r="JML35" s="89"/>
      <c r="JMM35" s="89"/>
      <c r="JMN35" s="89"/>
      <c r="JMO35" s="89"/>
      <c r="JMP35" s="89"/>
      <c r="JMQ35" s="89"/>
      <c r="JMR35" s="89"/>
      <c r="JMS35" s="89"/>
      <c r="JMT35" s="89"/>
      <c r="JMU35" s="89"/>
      <c r="JMV35" s="89"/>
      <c r="JMW35" s="89"/>
      <c r="JMX35" s="89"/>
      <c r="JMY35" s="89"/>
      <c r="JMZ35" s="89"/>
      <c r="JNA35" s="89"/>
      <c r="JNB35" s="89"/>
      <c r="JNC35" s="89"/>
      <c r="JND35" s="89"/>
      <c r="JNE35" s="89"/>
      <c r="JNF35" s="89"/>
      <c r="JNG35" s="89"/>
      <c r="JNH35" s="89"/>
      <c r="JNI35" s="89"/>
      <c r="JNJ35" s="89"/>
      <c r="JNK35" s="89"/>
      <c r="JNL35" s="89"/>
      <c r="JNM35" s="89"/>
      <c r="JNN35" s="89"/>
      <c r="JNO35" s="89"/>
      <c r="JNP35" s="89"/>
      <c r="JNQ35" s="89"/>
      <c r="JNR35" s="89"/>
      <c r="JNS35" s="89"/>
      <c r="JNT35" s="89"/>
      <c r="JNU35" s="89"/>
      <c r="JNV35" s="89"/>
      <c r="JNW35" s="89"/>
      <c r="JNX35" s="89"/>
      <c r="JNY35" s="89"/>
      <c r="JNZ35" s="89"/>
      <c r="JOA35" s="89"/>
      <c r="JOB35" s="89"/>
      <c r="JOC35" s="89"/>
      <c r="JOD35" s="89"/>
      <c r="JOE35" s="89"/>
      <c r="JOF35" s="89"/>
      <c r="JOG35" s="89"/>
      <c r="JOH35" s="89"/>
      <c r="JOI35" s="89"/>
      <c r="JOJ35" s="89"/>
      <c r="JOK35" s="89"/>
      <c r="JOL35" s="89"/>
      <c r="JOM35" s="89"/>
      <c r="JON35" s="89"/>
      <c r="JOO35" s="89"/>
      <c r="JOP35" s="89"/>
      <c r="JOQ35" s="89"/>
      <c r="JOR35" s="89"/>
      <c r="JOS35" s="89"/>
      <c r="JOT35" s="89"/>
      <c r="JOU35" s="89"/>
      <c r="JOV35" s="89"/>
      <c r="JOW35" s="89"/>
      <c r="JOX35" s="89"/>
      <c r="JOY35" s="89"/>
      <c r="JOZ35" s="89"/>
      <c r="JPA35" s="89"/>
      <c r="JPB35" s="89"/>
      <c r="JPC35" s="89"/>
      <c r="JPD35" s="89"/>
      <c r="JPE35" s="89"/>
      <c r="JPF35" s="89"/>
      <c r="JPG35" s="89"/>
      <c r="JPH35" s="89"/>
      <c r="JPI35" s="89"/>
      <c r="JPJ35" s="89"/>
      <c r="JPK35" s="89"/>
      <c r="JPL35" s="89"/>
      <c r="JPM35" s="89"/>
      <c r="JPN35" s="89"/>
      <c r="JPO35" s="89"/>
      <c r="JPP35" s="89"/>
      <c r="JPQ35" s="89"/>
      <c r="JPR35" s="89"/>
      <c r="JPS35" s="89"/>
      <c r="JPT35" s="89"/>
      <c r="JPU35" s="89"/>
      <c r="JPV35" s="89"/>
      <c r="JPW35" s="89"/>
      <c r="JPX35" s="89"/>
      <c r="JPY35" s="89"/>
      <c r="JPZ35" s="89"/>
      <c r="JQA35" s="89"/>
      <c r="JQB35" s="89"/>
      <c r="JQC35" s="89"/>
      <c r="JQD35" s="89"/>
      <c r="JQE35" s="89"/>
      <c r="JQF35" s="89"/>
      <c r="JQG35" s="89"/>
      <c r="JQH35" s="89"/>
      <c r="JQI35" s="89"/>
      <c r="JQJ35" s="89"/>
      <c r="JQK35" s="89"/>
      <c r="JQL35" s="89"/>
      <c r="JQM35" s="89"/>
      <c r="JQN35" s="89"/>
      <c r="JQO35" s="89"/>
      <c r="JQP35" s="89"/>
      <c r="JQQ35" s="89"/>
      <c r="JQR35" s="89"/>
      <c r="JQS35" s="89"/>
      <c r="JQT35" s="89"/>
      <c r="JQU35" s="89"/>
      <c r="JQV35" s="89"/>
      <c r="JQW35" s="89"/>
      <c r="JQX35" s="89"/>
      <c r="JQY35" s="89"/>
      <c r="JQZ35" s="89"/>
      <c r="JRA35" s="89"/>
      <c r="JRB35" s="89"/>
      <c r="JRC35" s="89"/>
      <c r="JRD35" s="89"/>
      <c r="JRE35" s="89"/>
      <c r="JRF35" s="89"/>
      <c r="JRG35" s="89"/>
      <c r="JRH35" s="89"/>
      <c r="JRI35" s="89"/>
      <c r="JRJ35" s="89"/>
      <c r="JRK35" s="89"/>
      <c r="JRL35" s="89"/>
      <c r="JRM35" s="89"/>
      <c r="JRN35" s="89"/>
      <c r="JRO35" s="89"/>
      <c r="JRP35" s="89"/>
      <c r="JRQ35" s="89"/>
      <c r="JRR35" s="89"/>
      <c r="JRS35" s="89"/>
      <c r="JRT35" s="89"/>
      <c r="JRU35" s="89"/>
      <c r="JRV35" s="89"/>
      <c r="JRW35" s="89"/>
      <c r="JRX35" s="89"/>
      <c r="JRY35" s="89"/>
      <c r="JRZ35" s="89"/>
      <c r="JSA35" s="89"/>
      <c r="JSB35" s="89"/>
      <c r="JSC35" s="89"/>
      <c r="JSD35" s="89"/>
      <c r="JSE35" s="89"/>
      <c r="JSF35" s="89"/>
      <c r="JSG35" s="89"/>
      <c r="JSH35" s="89"/>
      <c r="JSI35" s="89"/>
      <c r="JSJ35" s="89"/>
      <c r="JSK35" s="89"/>
      <c r="JSL35" s="89"/>
      <c r="JSM35" s="89"/>
      <c r="JSN35" s="89"/>
      <c r="JSO35" s="89"/>
      <c r="JSP35" s="89"/>
      <c r="JSQ35" s="89"/>
      <c r="JSR35" s="89"/>
      <c r="JSS35" s="89"/>
      <c r="JST35" s="89"/>
      <c r="JSU35" s="89"/>
      <c r="JSV35" s="89"/>
      <c r="JSW35" s="89"/>
      <c r="JSX35" s="89"/>
      <c r="JSY35" s="89"/>
      <c r="JSZ35" s="89"/>
      <c r="JTA35" s="89"/>
      <c r="JTB35" s="89"/>
      <c r="JTC35" s="89"/>
      <c r="JTD35" s="89"/>
      <c r="JTE35" s="89"/>
      <c r="JTF35" s="89"/>
      <c r="JTG35" s="89"/>
      <c r="JTH35" s="89"/>
      <c r="JTI35" s="89"/>
      <c r="JTJ35" s="89"/>
      <c r="JTK35" s="89"/>
      <c r="JTL35" s="89"/>
      <c r="JTM35" s="89"/>
      <c r="JTN35" s="89"/>
      <c r="JTO35" s="89"/>
      <c r="JTP35" s="89"/>
      <c r="JTQ35" s="89"/>
      <c r="JTR35" s="89"/>
      <c r="JTS35" s="89"/>
      <c r="JTT35" s="89"/>
      <c r="JTU35" s="89"/>
      <c r="JTV35" s="89"/>
      <c r="JTW35" s="89"/>
      <c r="JTX35" s="89"/>
      <c r="JTY35" s="89"/>
      <c r="JTZ35" s="89"/>
      <c r="JUA35" s="89"/>
      <c r="JUB35" s="89"/>
      <c r="JUC35" s="89"/>
      <c r="JUD35" s="89"/>
      <c r="JUE35" s="89"/>
      <c r="JUF35" s="89"/>
      <c r="JUG35" s="89"/>
      <c r="JUH35" s="89"/>
      <c r="JUI35" s="89"/>
      <c r="JUJ35" s="89"/>
      <c r="JUK35" s="89"/>
      <c r="JUL35" s="89"/>
      <c r="JUM35" s="89"/>
      <c r="JUN35" s="89"/>
      <c r="JUO35" s="89"/>
      <c r="JUP35" s="89"/>
      <c r="JUQ35" s="89"/>
      <c r="JUR35" s="89"/>
      <c r="JUS35" s="89"/>
      <c r="JUT35" s="89"/>
      <c r="JUU35" s="89"/>
      <c r="JUV35" s="89"/>
      <c r="JUW35" s="89"/>
      <c r="JUX35" s="89"/>
      <c r="JUY35" s="89"/>
      <c r="JUZ35" s="89"/>
      <c r="JVA35" s="89"/>
      <c r="JVB35" s="89"/>
      <c r="JVC35" s="89"/>
      <c r="JVD35" s="89"/>
      <c r="JVE35" s="89"/>
      <c r="JVF35" s="89"/>
      <c r="JVG35" s="89"/>
      <c r="JVH35" s="89"/>
      <c r="JVI35" s="89"/>
      <c r="JVJ35" s="89"/>
      <c r="JVK35" s="89"/>
      <c r="JVL35" s="89"/>
      <c r="JVM35" s="89"/>
      <c r="JVN35" s="89"/>
      <c r="JVO35" s="89"/>
      <c r="JVP35" s="89"/>
      <c r="JVQ35" s="89"/>
      <c r="JVR35" s="89"/>
      <c r="JVS35" s="89"/>
      <c r="JVT35" s="89"/>
      <c r="JVU35" s="89"/>
      <c r="JVV35" s="89"/>
      <c r="JVW35" s="89"/>
      <c r="JVX35" s="89"/>
      <c r="JVY35" s="89"/>
      <c r="JVZ35" s="89"/>
      <c r="JWA35" s="89"/>
      <c r="JWB35" s="89"/>
      <c r="JWC35" s="89"/>
      <c r="JWD35" s="89"/>
      <c r="JWE35" s="89"/>
      <c r="JWF35" s="89"/>
      <c r="JWG35" s="89"/>
      <c r="JWH35" s="89"/>
      <c r="JWI35" s="89"/>
      <c r="JWJ35" s="89"/>
      <c r="JWK35" s="89"/>
      <c r="JWL35" s="89"/>
      <c r="JWM35" s="89"/>
      <c r="JWN35" s="89"/>
      <c r="JWO35" s="89"/>
      <c r="JWP35" s="89"/>
      <c r="JWQ35" s="89"/>
      <c r="JWR35" s="89"/>
      <c r="JWS35" s="89"/>
      <c r="JWT35" s="89"/>
      <c r="JWU35" s="89"/>
      <c r="JWV35" s="89"/>
      <c r="JWW35" s="89"/>
      <c r="JWX35" s="89"/>
      <c r="JWY35" s="89"/>
      <c r="JWZ35" s="89"/>
      <c r="JXA35" s="89"/>
      <c r="JXB35" s="89"/>
      <c r="JXC35" s="89"/>
      <c r="JXD35" s="89"/>
      <c r="JXE35" s="89"/>
      <c r="JXF35" s="89"/>
      <c r="JXG35" s="89"/>
      <c r="JXH35" s="89"/>
      <c r="JXI35" s="89"/>
      <c r="JXJ35" s="89"/>
      <c r="JXK35" s="89"/>
      <c r="JXL35" s="89"/>
      <c r="JXM35" s="89"/>
      <c r="JXN35" s="89"/>
      <c r="JXO35" s="89"/>
      <c r="JXP35" s="89"/>
      <c r="JXQ35" s="89"/>
      <c r="JXR35" s="89"/>
      <c r="JXS35" s="89"/>
      <c r="JXT35" s="89"/>
      <c r="JXU35" s="89"/>
      <c r="JXV35" s="89"/>
      <c r="JXW35" s="89"/>
      <c r="JXX35" s="89"/>
      <c r="JXY35" s="89"/>
      <c r="JXZ35" s="89"/>
      <c r="JYA35" s="89"/>
      <c r="JYB35" s="89"/>
      <c r="JYC35" s="89"/>
      <c r="JYD35" s="89"/>
      <c r="JYE35" s="89"/>
      <c r="JYF35" s="89"/>
      <c r="JYG35" s="89"/>
      <c r="JYH35" s="89"/>
      <c r="JYI35" s="89"/>
      <c r="JYJ35" s="89"/>
      <c r="JYK35" s="89"/>
      <c r="JYL35" s="89"/>
      <c r="JYM35" s="89"/>
      <c r="JYN35" s="89"/>
      <c r="JYO35" s="89"/>
      <c r="JYP35" s="89"/>
      <c r="JYQ35" s="89"/>
      <c r="JYR35" s="89"/>
      <c r="JYS35" s="89"/>
      <c r="JYT35" s="89"/>
      <c r="JYU35" s="89"/>
      <c r="JYV35" s="89"/>
      <c r="JYW35" s="89"/>
      <c r="JYX35" s="89"/>
      <c r="JYY35" s="89"/>
      <c r="JYZ35" s="89"/>
      <c r="JZA35" s="89"/>
      <c r="JZB35" s="89"/>
      <c r="JZC35" s="89"/>
      <c r="JZD35" s="89"/>
      <c r="JZE35" s="89"/>
      <c r="JZF35" s="89"/>
      <c r="JZG35" s="89"/>
      <c r="JZH35" s="89"/>
      <c r="JZI35" s="89"/>
      <c r="JZJ35" s="89"/>
      <c r="JZK35" s="89"/>
      <c r="JZL35" s="89"/>
      <c r="JZM35" s="89"/>
      <c r="JZN35" s="89"/>
      <c r="JZO35" s="89"/>
      <c r="JZP35" s="89"/>
      <c r="JZQ35" s="89"/>
      <c r="JZR35" s="89"/>
      <c r="JZS35" s="89"/>
      <c r="JZT35" s="89"/>
      <c r="JZU35" s="89"/>
      <c r="JZV35" s="89"/>
      <c r="JZW35" s="89"/>
      <c r="JZX35" s="89"/>
      <c r="JZY35" s="89"/>
      <c r="JZZ35" s="89"/>
      <c r="KAA35" s="89"/>
      <c r="KAB35" s="89"/>
      <c r="KAC35" s="89"/>
      <c r="KAD35" s="89"/>
      <c r="KAE35" s="89"/>
      <c r="KAF35" s="89"/>
      <c r="KAG35" s="89"/>
      <c r="KAH35" s="89"/>
      <c r="KAI35" s="89"/>
      <c r="KAJ35" s="89"/>
      <c r="KAK35" s="89"/>
      <c r="KAL35" s="89"/>
      <c r="KAM35" s="89"/>
      <c r="KAN35" s="89"/>
      <c r="KAO35" s="89"/>
      <c r="KAP35" s="89"/>
      <c r="KAQ35" s="89"/>
      <c r="KAR35" s="89"/>
      <c r="KAS35" s="89"/>
      <c r="KAT35" s="89"/>
      <c r="KAU35" s="89"/>
      <c r="KAV35" s="89"/>
      <c r="KAW35" s="89"/>
      <c r="KAX35" s="89"/>
      <c r="KAY35" s="89"/>
      <c r="KAZ35" s="89"/>
      <c r="KBA35" s="89"/>
      <c r="KBB35" s="89"/>
      <c r="KBC35" s="89"/>
      <c r="KBD35" s="89"/>
      <c r="KBE35" s="89"/>
      <c r="KBF35" s="89"/>
      <c r="KBG35" s="89"/>
      <c r="KBH35" s="89"/>
      <c r="KBI35" s="89"/>
      <c r="KBJ35" s="89"/>
      <c r="KBK35" s="89"/>
      <c r="KBL35" s="89"/>
      <c r="KBM35" s="89"/>
      <c r="KBN35" s="89"/>
      <c r="KBO35" s="89"/>
      <c r="KBP35" s="89"/>
      <c r="KBQ35" s="89"/>
      <c r="KBR35" s="89"/>
      <c r="KBS35" s="89"/>
      <c r="KBT35" s="89"/>
      <c r="KBU35" s="89"/>
      <c r="KBV35" s="89"/>
      <c r="KBW35" s="89"/>
      <c r="KBX35" s="89"/>
      <c r="KBY35" s="89"/>
      <c r="KBZ35" s="89"/>
      <c r="KCA35" s="89"/>
      <c r="KCB35" s="89"/>
      <c r="KCC35" s="89"/>
      <c r="KCD35" s="89"/>
      <c r="KCE35" s="89"/>
      <c r="KCF35" s="89"/>
      <c r="KCG35" s="89"/>
      <c r="KCH35" s="89"/>
      <c r="KCI35" s="89"/>
      <c r="KCJ35" s="89"/>
      <c r="KCK35" s="89"/>
      <c r="KCL35" s="89"/>
      <c r="KCM35" s="89"/>
      <c r="KCN35" s="89"/>
      <c r="KCO35" s="89"/>
      <c r="KCP35" s="89"/>
      <c r="KCQ35" s="89"/>
      <c r="KCR35" s="89"/>
      <c r="KCS35" s="89"/>
      <c r="KCT35" s="89"/>
      <c r="KCU35" s="89"/>
      <c r="KCV35" s="89"/>
      <c r="KCW35" s="89"/>
      <c r="KCX35" s="89"/>
      <c r="KCY35" s="89"/>
      <c r="KCZ35" s="89"/>
      <c r="KDA35" s="89"/>
      <c r="KDB35" s="89"/>
      <c r="KDC35" s="89"/>
      <c r="KDD35" s="89"/>
      <c r="KDE35" s="89"/>
      <c r="KDF35" s="89"/>
      <c r="KDG35" s="89"/>
      <c r="KDH35" s="89"/>
      <c r="KDI35" s="89"/>
      <c r="KDJ35" s="89"/>
      <c r="KDK35" s="89"/>
      <c r="KDL35" s="89"/>
      <c r="KDM35" s="89"/>
      <c r="KDN35" s="89"/>
      <c r="KDO35" s="89"/>
      <c r="KDP35" s="89"/>
      <c r="KDQ35" s="89"/>
      <c r="KDR35" s="89"/>
      <c r="KDS35" s="89"/>
      <c r="KDT35" s="89"/>
      <c r="KDU35" s="89"/>
      <c r="KDV35" s="89"/>
      <c r="KDW35" s="89"/>
      <c r="KDX35" s="89"/>
      <c r="KDY35" s="89"/>
      <c r="KDZ35" s="89"/>
      <c r="KEA35" s="89"/>
      <c r="KEB35" s="89"/>
      <c r="KEC35" s="89"/>
      <c r="KED35" s="89"/>
      <c r="KEE35" s="89"/>
      <c r="KEF35" s="89"/>
      <c r="KEG35" s="89"/>
      <c r="KEH35" s="89"/>
      <c r="KEI35" s="89"/>
      <c r="KEJ35" s="89"/>
      <c r="KEK35" s="89"/>
      <c r="KEL35" s="89"/>
      <c r="KEM35" s="89"/>
      <c r="KEN35" s="89"/>
      <c r="KEO35" s="89"/>
      <c r="KEP35" s="89"/>
      <c r="KEQ35" s="89"/>
      <c r="KER35" s="89"/>
      <c r="KES35" s="89"/>
      <c r="KET35" s="89"/>
      <c r="KEU35" s="89"/>
      <c r="KEV35" s="89"/>
      <c r="KEW35" s="89"/>
      <c r="KEX35" s="89"/>
      <c r="KEY35" s="89"/>
      <c r="KEZ35" s="89"/>
      <c r="KFA35" s="89"/>
      <c r="KFB35" s="89"/>
      <c r="KFC35" s="89"/>
      <c r="KFD35" s="89"/>
      <c r="KFE35" s="89"/>
      <c r="KFF35" s="89"/>
      <c r="KFG35" s="89"/>
      <c r="KFH35" s="89"/>
      <c r="KFI35" s="89"/>
      <c r="KFJ35" s="89"/>
      <c r="KFK35" s="89"/>
      <c r="KFL35" s="89"/>
      <c r="KFM35" s="89"/>
      <c r="KFN35" s="89"/>
      <c r="KFO35" s="89"/>
      <c r="KFP35" s="89"/>
      <c r="KFQ35" s="89"/>
      <c r="KFR35" s="89"/>
      <c r="KFS35" s="89"/>
      <c r="KFT35" s="89"/>
      <c r="KFU35" s="89"/>
      <c r="KFV35" s="89"/>
      <c r="KFW35" s="89"/>
      <c r="KFX35" s="89"/>
      <c r="KFY35" s="89"/>
      <c r="KFZ35" s="89"/>
      <c r="KGA35" s="89"/>
      <c r="KGB35" s="89"/>
      <c r="KGC35" s="89"/>
      <c r="KGD35" s="89"/>
      <c r="KGE35" s="89"/>
      <c r="KGF35" s="89"/>
      <c r="KGG35" s="89"/>
      <c r="KGH35" s="89"/>
      <c r="KGI35" s="89"/>
      <c r="KGJ35" s="89"/>
      <c r="KGK35" s="89"/>
      <c r="KGL35" s="89"/>
      <c r="KGM35" s="89"/>
      <c r="KGN35" s="89"/>
      <c r="KGO35" s="89"/>
      <c r="KGP35" s="89"/>
      <c r="KGQ35" s="89"/>
      <c r="KGR35" s="89"/>
      <c r="KGS35" s="89"/>
      <c r="KGT35" s="89"/>
      <c r="KGU35" s="89"/>
      <c r="KGV35" s="89"/>
      <c r="KGW35" s="89"/>
      <c r="KGX35" s="89"/>
      <c r="KGY35" s="89"/>
      <c r="KGZ35" s="89"/>
      <c r="KHA35" s="89"/>
      <c r="KHB35" s="89"/>
      <c r="KHC35" s="89"/>
      <c r="KHD35" s="89"/>
      <c r="KHE35" s="89"/>
      <c r="KHF35" s="89"/>
      <c r="KHG35" s="89"/>
      <c r="KHH35" s="89"/>
      <c r="KHI35" s="89"/>
      <c r="KHJ35" s="89"/>
      <c r="KHK35" s="89"/>
      <c r="KHL35" s="89"/>
      <c r="KHM35" s="89"/>
      <c r="KHN35" s="89"/>
      <c r="KHO35" s="89"/>
      <c r="KHP35" s="89"/>
      <c r="KHQ35" s="89"/>
      <c r="KHR35" s="89"/>
      <c r="KHS35" s="89"/>
      <c r="KHT35" s="89"/>
      <c r="KHU35" s="89"/>
      <c r="KHV35" s="89"/>
      <c r="KHW35" s="89"/>
      <c r="KHX35" s="89"/>
      <c r="KHY35" s="89"/>
      <c r="KHZ35" s="89"/>
      <c r="KIA35" s="89"/>
      <c r="KIB35" s="89"/>
      <c r="KIC35" s="89"/>
      <c r="KID35" s="89"/>
      <c r="KIE35" s="89"/>
      <c r="KIF35" s="89"/>
      <c r="KIG35" s="89"/>
      <c r="KIH35" s="89"/>
      <c r="KII35" s="89"/>
      <c r="KIJ35" s="89"/>
      <c r="KIK35" s="89"/>
      <c r="KIL35" s="89"/>
      <c r="KIM35" s="89"/>
      <c r="KIN35" s="89"/>
      <c r="KIO35" s="89"/>
      <c r="KIP35" s="89"/>
      <c r="KIQ35" s="89"/>
      <c r="KIR35" s="89"/>
      <c r="KIS35" s="89"/>
      <c r="KIT35" s="89"/>
      <c r="KIU35" s="89"/>
      <c r="KIV35" s="89"/>
      <c r="KIW35" s="89"/>
      <c r="KIX35" s="89"/>
      <c r="KIY35" s="89"/>
      <c r="KIZ35" s="89"/>
      <c r="KJA35" s="89"/>
      <c r="KJB35" s="89"/>
      <c r="KJC35" s="89"/>
      <c r="KJD35" s="89"/>
      <c r="KJE35" s="89"/>
      <c r="KJF35" s="89"/>
      <c r="KJG35" s="89"/>
      <c r="KJH35" s="89"/>
      <c r="KJI35" s="89"/>
      <c r="KJJ35" s="89"/>
      <c r="KJK35" s="89"/>
      <c r="KJL35" s="89"/>
      <c r="KJM35" s="89"/>
      <c r="KJN35" s="89"/>
      <c r="KJO35" s="89"/>
      <c r="KJP35" s="89"/>
      <c r="KJQ35" s="89"/>
      <c r="KJR35" s="89"/>
      <c r="KJS35" s="89"/>
      <c r="KJT35" s="89"/>
      <c r="KJU35" s="89"/>
      <c r="KJV35" s="89"/>
      <c r="KJW35" s="89"/>
      <c r="KJX35" s="89"/>
      <c r="KJY35" s="89"/>
      <c r="KJZ35" s="89"/>
      <c r="KKA35" s="89"/>
      <c r="KKB35" s="89"/>
      <c r="KKC35" s="89"/>
      <c r="KKD35" s="89"/>
      <c r="KKE35" s="89"/>
      <c r="KKF35" s="89"/>
      <c r="KKG35" s="89"/>
      <c r="KKH35" s="89"/>
      <c r="KKI35" s="89"/>
      <c r="KKJ35" s="89"/>
      <c r="KKK35" s="89"/>
      <c r="KKL35" s="89"/>
      <c r="KKM35" s="89"/>
      <c r="KKN35" s="89"/>
      <c r="KKO35" s="89"/>
      <c r="KKP35" s="89"/>
      <c r="KKQ35" s="89"/>
      <c r="KKR35" s="89"/>
      <c r="KKS35" s="89"/>
      <c r="KKT35" s="89"/>
      <c r="KKU35" s="89"/>
      <c r="KKV35" s="89"/>
      <c r="KKW35" s="89"/>
      <c r="KKX35" s="89"/>
      <c r="KKY35" s="89"/>
      <c r="KKZ35" s="89"/>
      <c r="KLA35" s="89"/>
      <c r="KLB35" s="89"/>
      <c r="KLC35" s="89"/>
      <c r="KLD35" s="89"/>
      <c r="KLE35" s="89"/>
      <c r="KLF35" s="89"/>
      <c r="KLG35" s="89"/>
      <c r="KLH35" s="89"/>
      <c r="KLI35" s="89"/>
      <c r="KLJ35" s="89"/>
      <c r="KLK35" s="89"/>
      <c r="KLL35" s="89"/>
      <c r="KLM35" s="89"/>
      <c r="KLN35" s="89"/>
      <c r="KLO35" s="89"/>
      <c r="KLP35" s="89"/>
      <c r="KLQ35" s="89"/>
      <c r="KLR35" s="89"/>
      <c r="KLS35" s="89"/>
      <c r="KLT35" s="89"/>
      <c r="KLU35" s="89"/>
      <c r="KLV35" s="89"/>
      <c r="KLW35" s="89"/>
      <c r="KLX35" s="89"/>
      <c r="KLY35" s="89"/>
      <c r="KLZ35" s="89"/>
      <c r="KMA35" s="89"/>
      <c r="KMB35" s="89"/>
      <c r="KMC35" s="89"/>
      <c r="KMD35" s="89"/>
      <c r="KME35" s="89"/>
      <c r="KMF35" s="89"/>
      <c r="KMG35" s="89"/>
      <c r="KMH35" s="89"/>
      <c r="KMI35" s="89"/>
      <c r="KMJ35" s="89"/>
      <c r="KMK35" s="89"/>
      <c r="KML35" s="89"/>
      <c r="KMM35" s="89"/>
      <c r="KMN35" s="89"/>
      <c r="KMO35" s="89"/>
      <c r="KMP35" s="89"/>
      <c r="KMQ35" s="89"/>
      <c r="KMR35" s="89"/>
      <c r="KMS35" s="89"/>
      <c r="KMT35" s="89"/>
      <c r="KMU35" s="89"/>
      <c r="KMV35" s="89"/>
      <c r="KMW35" s="89"/>
      <c r="KMX35" s="89"/>
      <c r="KMY35" s="89"/>
      <c r="KMZ35" s="89"/>
      <c r="KNA35" s="89"/>
      <c r="KNB35" s="89"/>
      <c r="KNC35" s="89"/>
      <c r="KND35" s="89"/>
      <c r="KNE35" s="89"/>
      <c r="KNF35" s="89"/>
      <c r="KNG35" s="89"/>
      <c r="KNH35" s="89"/>
      <c r="KNI35" s="89"/>
      <c r="KNJ35" s="89"/>
      <c r="KNK35" s="89"/>
      <c r="KNL35" s="89"/>
      <c r="KNM35" s="89"/>
      <c r="KNN35" s="89"/>
      <c r="KNO35" s="89"/>
      <c r="KNP35" s="89"/>
      <c r="KNQ35" s="89"/>
      <c r="KNR35" s="89"/>
      <c r="KNS35" s="89"/>
      <c r="KNT35" s="89"/>
      <c r="KNU35" s="89"/>
      <c r="KNV35" s="89"/>
      <c r="KNW35" s="89"/>
      <c r="KNX35" s="89"/>
      <c r="KNY35" s="89"/>
      <c r="KNZ35" s="89"/>
      <c r="KOA35" s="89"/>
      <c r="KOB35" s="89"/>
      <c r="KOC35" s="89"/>
      <c r="KOD35" s="89"/>
      <c r="KOE35" s="89"/>
      <c r="KOF35" s="89"/>
      <c r="KOG35" s="89"/>
      <c r="KOH35" s="89"/>
      <c r="KOI35" s="89"/>
      <c r="KOJ35" s="89"/>
      <c r="KOK35" s="89"/>
      <c r="KOL35" s="89"/>
      <c r="KOM35" s="89"/>
      <c r="KON35" s="89"/>
      <c r="KOO35" s="89"/>
      <c r="KOP35" s="89"/>
      <c r="KOQ35" s="89"/>
      <c r="KOR35" s="89"/>
      <c r="KOS35" s="89"/>
      <c r="KOT35" s="89"/>
      <c r="KOU35" s="89"/>
      <c r="KOV35" s="89"/>
      <c r="KOW35" s="89"/>
      <c r="KOX35" s="89"/>
      <c r="KOY35" s="89"/>
      <c r="KOZ35" s="89"/>
      <c r="KPA35" s="89"/>
      <c r="KPB35" s="89"/>
      <c r="KPC35" s="89"/>
      <c r="KPD35" s="89"/>
      <c r="KPE35" s="89"/>
      <c r="KPF35" s="89"/>
      <c r="KPG35" s="89"/>
      <c r="KPH35" s="89"/>
      <c r="KPI35" s="89"/>
      <c r="KPJ35" s="89"/>
      <c r="KPK35" s="89"/>
      <c r="KPL35" s="89"/>
      <c r="KPM35" s="89"/>
      <c r="KPN35" s="89"/>
      <c r="KPO35" s="89"/>
      <c r="KPP35" s="89"/>
      <c r="KPQ35" s="89"/>
      <c r="KPR35" s="89"/>
      <c r="KPS35" s="89"/>
      <c r="KPT35" s="89"/>
      <c r="KPU35" s="89"/>
      <c r="KPV35" s="89"/>
      <c r="KPW35" s="89"/>
      <c r="KPX35" s="89"/>
      <c r="KPY35" s="89"/>
      <c r="KPZ35" s="89"/>
      <c r="KQA35" s="89"/>
      <c r="KQB35" s="89"/>
      <c r="KQC35" s="89"/>
      <c r="KQD35" s="89"/>
      <c r="KQE35" s="89"/>
      <c r="KQF35" s="89"/>
      <c r="KQG35" s="89"/>
      <c r="KQH35" s="89"/>
      <c r="KQI35" s="89"/>
      <c r="KQJ35" s="89"/>
      <c r="KQK35" s="89"/>
      <c r="KQL35" s="89"/>
      <c r="KQM35" s="89"/>
      <c r="KQN35" s="89"/>
      <c r="KQO35" s="89"/>
      <c r="KQP35" s="89"/>
      <c r="KQQ35" s="89"/>
      <c r="KQR35" s="89"/>
      <c r="KQS35" s="89"/>
      <c r="KQT35" s="89"/>
      <c r="KQU35" s="89"/>
      <c r="KQV35" s="89"/>
      <c r="KQW35" s="89"/>
      <c r="KQX35" s="89"/>
      <c r="KQY35" s="89"/>
      <c r="KQZ35" s="89"/>
      <c r="KRA35" s="89"/>
      <c r="KRB35" s="89"/>
      <c r="KRC35" s="89"/>
      <c r="KRD35" s="89"/>
      <c r="KRE35" s="89"/>
      <c r="KRF35" s="89"/>
      <c r="KRG35" s="89"/>
      <c r="KRH35" s="89"/>
      <c r="KRI35" s="89"/>
      <c r="KRJ35" s="89"/>
      <c r="KRK35" s="89"/>
      <c r="KRL35" s="89"/>
      <c r="KRM35" s="89"/>
      <c r="KRN35" s="89"/>
      <c r="KRO35" s="89"/>
      <c r="KRP35" s="89"/>
      <c r="KRQ35" s="89"/>
      <c r="KRR35" s="89"/>
      <c r="KRS35" s="89"/>
      <c r="KRT35" s="89"/>
      <c r="KRU35" s="89"/>
      <c r="KRV35" s="89"/>
      <c r="KRW35" s="89"/>
      <c r="KRX35" s="89"/>
      <c r="KRY35" s="89"/>
      <c r="KRZ35" s="89"/>
      <c r="KSA35" s="89"/>
      <c r="KSB35" s="89"/>
      <c r="KSC35" s="89"/>
      <c r="KSD35" s="89"/>
      <c r="KSE35" s="89"/>
      <c r="KSF35" s="89"/>
      <c r="KSG35" s="89"/>
      <c r="KSH35" s="89"/>
      <c r="KSI35" s="89"/>
      <c r="KSJ35" s="89"/>
      <c r="KSK35" s="89"/>
      <c r="KSL35" s="89"/>
      <c r="KSM35" s="89"/>
      <c r="KSN35" s="89"/>
      <c r="KSO35" s="89"/>
      <c r="KSP35" s="89"/>
      <c r="KSQ35" s="89"/>
      <c r="KSR35" s="89"/>
      <c r="KSS35" s="89"/>
      <c r="KST35" s="89"/>
      <c r="KSU35" s="89"/>
      <c r="KSV35" s="89"/>
      <c r="KSW35" s="89"/>
      <c r="KSX35" s="89"/>
      <c r="KSY35" s="89"/>
      <c r="KSZ35" s="89"/>
      <c r="KTA35" s="89"/>
      <c r="KTB35" s="89"/>
      <c r="KTC35" s="89"/>
      <c r="KTD35" s="89"/>
      <c r="KTE35" s="89"/>
      <c r="KTF35" s="89"/>
      <c r="KTG35" s="89"/>
      <c r="KTH35" s="89"/>
      <c r="KTI35" s="89"/>
      <c r="KTJ35" s="89"/>
      <c r="KTK35" s="89"/>
      <c r="KTL35" s="89"/>
      <c r="KTM35" s="89"/>
      <c r="KTN35" s="89"/>
      <c r="KTO35" s="89"/>
      <c r="KTP35" s="89"/>
      <c r="KTQ35" s="89"/>
      <c r="KTR35" s="89"/>
      <c r="KTS35" s="89"/>
      <c r="KTT35" s="89"/>
      <c r="KTU35" s="89"/>
      <c r="KTV35" s="89"/>
      <c r="KTW35" s="89"/>
      <c r="KTX35" s="89"/>
      <c r="KTY35" s="89"/>
      <c r="KTZ35" s="89"/>
      <c r="KUA35" s="89"/>
      <c r="KUB35" s="89"/>
      <c r="KUC35" s="89"/>
      <c r="KUD35" s="89"/>
      <c r="KUE35" s="89"/>
      <c r="KUF35" s="89"/>
      <c r="KUG35" s="89"/>
      <c r="KUH35" s="89"/>
      <c r="KUI35" s="89"/>
      <c r="KUJ35" s="89"/>
      <c r="KUK35" s="89"/>
      <c r="KUL35" s="89"/>
      <c r="KUM35" s="89"/>
      <c r="KUN35" s="89"/>
      <c r="KUO35" s="89"/>
      <c r="KUP35" s="89"/>
      <c r="KUQ35" s="89"/>
      <c r="KUR35" s="89"/>
      <c r="KUS35" s="89"/>
      <c r="KUT35" s="89"/>
      <c r="KUU35" s="89"/>
      <c r="KUV35" s="89"/>
      <c r="KUW35" s="89"/>
      <c r="KUX35" s="89"/>
      <c r="KUY35" s="89"/>
      <c r="KUZ35" s="89"/>
      <c r="KVA35" s="89"/>
      <c r="KVB35" s="89"/>
      <c r="KVC35" s="89"/>
      <c r="KVD35" s="89"/>
      <c r="KVE35" s="89"/>
      <c r="KVF35" s="89"/>
      <c r="KVG35" s="89"/>
      <c r="KVH35" s="89"/>
      <c r="KVI35" s="89"/>
      <c r="KVJ35" s="89"/>
      <c r="KVK35" s="89"/>
      <c r="KVL35" s="89"/>
      <c r="KVM35" s="89"/>
      <c r="KVN35" s="89"/>
      <c r="KVO35" s="89"/>
      <c r="KVP35" s="89"/>
      <c r="KVQ35" s="89"/>
      <c r="KVR35" s="89"/>
      <c r="KVS35" s="89"/>
      <c r="KVT35" s="89"/>
      <c r="KVU35" s="89"/>
      <c r="KVV35" s="89"/>
      <c r="KVW35" s="89"/>
      <c r="KVX35" s="89"/>
      <c r="KVY35" s="89"/>
      <c r="KVZ35" s="89"/>
      <c r="KWA35" s="89"/>
      <c r="KWB35" s="89"/>
      <c r="KWC35" s="89"/>
      <c r="KWD35" s="89"/>
      <c r="KWE35" s="89"/>
      <c r="KWF35" s="89"/>
      <c r="KWG35" s="89"/>
      <c r="KWH35" s="89"/>
      <c r="KWI35" s="89"/>
      <c r="KWJ35" s="89"/>
      <c r="KWK35" s="89"/>
      <c r="KWL35" s="89"/>
      <c r="KWM35" s="89"/>
      <c r="KWN35" s="89"/>
      <c r="KWO35" s="89"/>
      <c r="KWP35" s="89"/>
      <c r="KWQ35" s="89"/>
      <c r="KWR35" s="89"/>
      <c r="KWS35" s="89"/>
      <c r="KWT35" s="89"/>
      <c r="KWU35" s="89"/>
      <c r="KWV35" s="89"/>
      <c r="KWW35" s="89"/>
      <c r="KWX35" s="89"/>
      <c r="KWY35" s="89"/>
      <c r="KWZ35" s="89"/>
      <c r="KXA35" s="89"/>
      <c r="KXB35" s="89"/>
      <c r="KXC35" s="89"/>
      <c r="KXD35" s="89"/>
      <c r="KXE35" s="89"/>
      <c r="KXF35" s="89"/>
      <c r="KXG35" s="89"/>
      <c r="KXH35" s="89"/>
      <c r="KXI35" s="89"/>
      <c r="KXJ35" s="89"/>
      <c r="KXK35" s="89"/>
      <c r="KXL35" s="89"/>
      <c r="KXM35" s="89"/>
      <c r="KXN35" s="89"/>
      <c r="KXO35" s="89"/>
      <c r="KXP35" s="89"/>
      <c r="KXQ35" s="89"/>
      <c r="KXR35" s="89"/>
      <c r="KXS35" s="89"/>
      <c r="KXT35" s="89"/>
      <c r="KXU35" s="89"/>
      <c r="KXV35" s="89"/>
      <c r="KXW35" s="89"/>
      <c r="KXX35" s="89"/>
      <c r="KXY35" s="89"/>
      <c r="KXZ35" s="89"/>
      <c r="KYA35" s="89"/>
      <c r="KYB35" s="89"/>
      <c r="KYC35" s="89"/>
      <c r="KYD35" s="89"/>
      <c r="KYE35" s="89"/>
      <c r="KYF35" s="89"/>
      <c r="KYG35" s="89"/>
      <c r="KYH35" s="89"/>
      <c r="KYI35" s="89"/>
      <c r="KYJ35" s="89"/>
      <c r="KYK35" s="89"/>
      <c r="KYL35" s="89"/>
      <c r="KYM35" s="89"/>
      <c r="KYN35" s="89"/>
      <c r="KYO35" s="89"/>
      <c r="KYP35" s="89"/>
      <c r="KYQ35" s="89"/>
      <c r="KYR35" s="89"/>
      <c r="KYS35" s="89"/>
      <c r="KYT35" s="89"/>
      <c r="KYU35" s="89"/>
      <c r="KYV35" s="89"/>
      <c r="KYW35" s="89"/>
      <c r="KYX35" s="89"/>
      <c r="KYY35" s="89"/>
      <c r="KYZ35" s="89"/>
      <c r="KZA35" s="89"/>
      <c r="KZB35" s="89"/>
      <c r="KZC35" s="89"/>
      <c r="KZD35" s="89"/>
      <c r="KZE35" s="89"/>
      <c r="KZF35" s="89"/>
      <c r="KZG35" s="89"/>
      <c r="KZH35" s="89"/>
      <c r="KZI35" s="89"/>
      <c r="KZJ35" s="89"/>
      <c r="KZK35" s="89"/>
      <c r="KZL35" s="89"/>
      <c r="KZM35" s="89"/>
      <c r="KZN35" s="89"/>
      <c r="KZO35" s="89"/>
      <c r="KZP35" s="89"/>
      <c r="KZQ35" s="89"/>
      <c r="KZR35" s="89"/>
      <c r="KZS35" s="89"/>
      <c r="KZT35" s="89"/>
      <c r="KZU35" s="89"/>
      <c r="KZV35" s="89"/>
      <c r="KZW35" s="89"/>
      <c r="KZX35" s="89"/>
      <c r="KZY35" s="89"/>
      <c r="KZZ35" s="89"/>
      <c r="LAA35" s="89"/>
      <c r="LAB35" s="89"/>
      <c r="LAC35" s="89"/>
      <c r="LAD35" s="89"/>
      <c r="LAE35" s="89"/>
      <c r="LAF35" s="89"/>
      <c r="LAG35" s="89"/>
      <c r="LAH35" s="89"/>
      <c r="LAI35" s="89"/>
      <c r="LAJ35" s="89"/>
      <c r="LAK35" s="89"/>
      <c r="LAL35" s="89"/>
      <c r="LAM35" s="89"/>
      <c r="LAN35" s="89"/>
      <c r="LAO35" s="89"/>
      <c r="LAP35" s="89"/>
      <c r="LAQ35" s="89"/>
      <c r="LAR35" s="89"/>
      <c r="LAS35" s="89"/>
      <c r="LAT35" s="89"/>
      <c r="LAU35" s="89"/>
      <c r="LAV35" s="89"/>
      <c r="LAW35" s="89"/>
      <c r="LAX35" s="89"/>
      <c r="LAY35" s="89"/>
      <c r="LAZ35" s="89"/>
      <c r="LBA35" s="89"/>
      <c r="LBB35" s="89"/>
      <c r="LBC35" s="89"/>
      <c r="LBD35" s="89"/>
      <c r="LBE35" s="89"/>
      <c r="LBF35" s="89"/>
      <c r="LBG35" s="89"/>
      <c r="LBH35" s="89"/>
      <c r="LBI35" s="89"/>
      <c r="LBJ35" s="89"/>
      <c r="LBK35" s="89"/>
      <c r="LBL35" s="89"/>
      <c r="LBM35" s="89"/>
      <c r="LBN35" s="89"/>
      <c r="LBO35" s="89"/>
      <c r="LBP35" s="89"/>
      <c r="LBQ35" s="89"/>
      <c r="LBR35" s="89"/>
      <c r="LBS35" s="89"/>
      <c r="LBT35" s="89"/>
      <c r="LBU35" s="89"/>
      <c r="LBV35" s="89"/>
      <c r="LBW35" s="89"/>
      <c r="LBX35" s="89"/>
      <c r="LBY35" s="89"/>
      <c r="LBZ35" s="89"/>
      <c r="LCA35" s="89"/>
      <c r="LCB35" s="89"/>
      <c r="LCC35" s="89"/>
      <c r="LCD35" s="89"/>
      <c r="LCE35" s="89"/>
      <c r="LCF35" s="89"/>
      <c r="LCG35" s="89"/>
      <c r="LCH35" s="89"/>
      <c r="LCI35" s="89"/>
      <c r="LCJ35" s="89"/>
      <c r="LCK35" s="89"/>
      <c r="LCL35" s="89"/>
      <c r="LCM35" s="89"/>
      <c r="LCN35" s="89"/>
      <c r="LCO35" s="89"/>
      <c r="LCP35" s="89"/>
      <c r="LCQ35" s="89"/>
      <c r="LCR35" s="89"/>
      <c r="LCS35" s="89"/>
      <c r="LCT35" s="89"/>
      <c r="LCU35" s="89"/>
      <c r="LCV35" s="89"/>
      <c r="LCW35" s="89"/>
      <c r="LCX35" s="89"/>
      <c r="LCY35" s="89"/>
      <c r="LCZ35" s="89"/>
      <c r="LDA35" s="89"/>
      <c r="LDB35" s="89"/>
      <c r="LDC35" s="89"/>
      <c r="LDD35" s="89"/>
      <c r="LDE35" s="89"/>
      <c r="LDF35" s="89"/>
      <c r="LDG35" s="89"/>
      <c r="LDH35" s="89"/>
      <c r="LDI35" s="89"/>
      <c r="LDJ35" s="89"/>
      <c r="LDK35" s="89"/>
      <c r="LDL35" s="89"/>
      <c r="LDM35" s="89"/>
      <c r="LDN35" s="89"/>
      <c r="LDO35" s="89"/>
      <c r="LDP35" s="89"/>
      <c r="LDQ35" s="89"/>
      <c r="LDR35" s="89"/>
      <c r="LDS35" s="89"/>
      <c r="LDT35" s="89"/>
      <c r="LDU35" s="89"/>
      <c r="LDV35" s="89"/>
      <c r="LDW35" s="89"/>
      <c r="LDX35" s="89"/>
      <c r="LDY35" s="89"/>
      <c r="LDZ35" s="89"/>
      <c r="LEA35" s="89"/>
      <c r="LEB35" s="89"/>
      <c r="LEC35" s="89"/>
      <c r="LED35" s="89"/>
      <c r="LEE35" s="89"/>
      <c r="LEF35" s="89"/>
      <c r="LEG35" s="89"/>
      <c r="LEH35" s="89"/>
      <c r="LEI35" s="89"/>
      <c r="LEJ35" s="89"/>
      <c r="LEK35" s="89"/>
      <c r="LEL35" s="89"/>
      <c r="LEM35" s="89"/>
      <c r="LEN35" s="89"/>
      <c r="LEO35" s="89"/>
      <c r="LEP35" s="89"/>
      <c r="LEQ35" s="89"/>
      <c r="LER35" s="89"/>
      <c r="LES35" s="89"/>
      <c r="LET35" s="89"/>
      <c r="LEU35" s="89"/>
      <c r="LEV35" s="89"/>
      <c r="LEW35" s="89"/>
      <c r="LEX35" s="89"/>
      <c r="LEY35" s="89"/>
      <c r="LEZ35" s="89"/>
      <c r="LFA35" s="89"/>
      <c r="LFB35" s="89"/>
      <c r="LFC35" s="89"/>
      <c r="LFD35" s="89"/>
      <c r="LFE35" s="89"/>
      <c r="LFF35" s="89"/>
      <c r="LFG35" s="89"/>
      <c r="LFH35" s="89"/>
      <c r="LFI35" s="89"/>
      <c r="LFJ35" s="89"/>
      <c r="LFK35" s="89"/>
      <c r="LFL35" s="89"/>
      <c r="LFM35" s="89"/>
      <c r="LFN35" s="89"/>
      <c r="LFO35" s="89"/>
      <c r="LFP35" s="89"/>
      <c r="LFQ35" s="89"/>
      <c r="LFR35" s="89"/>
      <c r="LFS35" s="89"/>
      <c r="LFT35" s="89"/>
      <c r="LFU35" s="89"/>
      <c r="LFV35" s="89"/>
      <c r="LFW35" s="89"/>
      <c r="LFX35" s="89"/>
      <c r="LFY35" s="89"/>
      <c r="LFZ35" s="89"/>
      <c r="LGA35" s="89"/>
      <c r="LGB35" s="89"/>
      <c r="LGC35" s="89"/>
      <c r="LGD35" s="89"/>
      <c r="LGE35" s="89"/>
      <c r="LGF35" s="89"/>
      <c r="LGG35" s="89"/>
      <c r="LGH35" s="89"/>
      <c r="LGI35" s="89"/>
      <c r="LGJ35" s="89"/>
      <c r="LGK35" s="89"/>
      <c r="LGL35" s="89"/>
      <c r="LGM35" s="89"/>
      <c r="LGN35" s="89"/>
      <c r="LGO35" s="89"/>
      <c r="LGP35" s="89"/>
      <c r="LGQ35" s="89"/>
      <c r="LGR35" s="89"/>
      <c r="LGS35" s="89"/>
      <c r="LGT35" s="89"/>
      <c r="LGU35" s="89"/>
      <c r="LGV35" s="89"/>
      <c r="LGW35" s="89"/>
      <c r="LGX35" s="89"/>
      <c r="LGY35" s="89"/>
      <c r="LGZ35" s="89"/>
      <c r="LHA35" s="89"/>
      <c r="LHB35" s="89"/>
      <c r="LHC35" s="89"/>
      <c r="LHD35" s="89"/>
      <c r="LHE35" s="89"/>
      <c r="LHF35" s="89"/>
      <c r="LHG35" s="89"/>
      <c r="LHH35" s="89"/>
      <c r="LHI35" s="89"/>
      <c r="LHJ35" s="89"/>
      <c r="LHK35" s="89"/>
      <c r="LHL35" s="89"/>
      <c r="LHM35" s="89"/>
      <c r="LHN35" s="89"/>
      <c r="LHO35" s="89"/>
      <c r="LHP35" s="89"/>
      <c r="LHQ35" s="89"/>
      <c r="LHR35" s="89"/>
      <c r="LHS35" s="89"/>
      <c r="LHT35" s="89"/>
      <c r="LHU35" s="89"/>
      <c r="LHV35" s="89"/>
      <c r="LHW35" s="89"/>
      <c r="LHX35" s="89"/>
      <c r="LHY35" s="89"/>
      <c r="LHZ35" s="89"/>
      <c r="LIA35" s="89"/>
      <c r="LIB35" s="89"/>
      <c r="LIC35" s="89"/>
      <c r="LID35" s="89"/>
      <c r="LIE35" s="89"/>
      <c r="LIF35" s="89"/>
      <c r="LIG35" s="89"/>
      <c r="LIH35" s="89"/>
      <c r="LII35" s="89"/>
      <c r="LIJ35" s="89"/>
      <c r="LIK35" s="89"/>
      <c r="LIL35" s="89"/>
      <c r="LIM35" s="89"/>
      <c r="LIN35" s="89"/>
      <c r="LIO35" s="89"/>
      <c r="LIP35" s="89"/>
      <c r="LIQ35" s="89"/>
      <c r="LIR35" s="89"/>
      <c r="LIS35" s="89"/>
      <c r="LIT35" s="89"/>
      <c r="LIU35" s="89"/>
      <c r="LIV35" s="89"/>
      <c r="LIW35" s="89"/>
      <c r="LIX35" s="89"/>
      <c r="LIY35" s="89"/>
      <c r="LIZ35" s="89"/>
      <c r="LJA35" s="89"/>
      <c r="LJB35" s="89"/>
      <c r="LJC35" s="89"/>
      <c r="LJD35" s="89"/>
      <c r="LJE35" s="89"/>
      <c r="LJF35" s="89"/>
      <c r="LJG35" s="89"/>
      <c r="LJH35" s="89"/>
      <c r="LJI35" s="89"/>
      <c r="LJJ35" s="89"/>
      <c r="LJK35" s="89"/>
      <c r="LJL35" s="89"/>
      <c r="LJM35" s="89"/>
      <c r="LJN35" s="89"/>
      <c r="LJO35" s="89"/>
      <c r="LJP35" s="89"/>
      <c r="LJQ35" s="89"/>
      <c r="LJR35" s="89"/>
      <c r="LJS35" s="89"/>
      <c r="LJT35" s="89"/>
      <c r="LJU35" s="89"/>
      <c r="LJV35" s="89"/>
      <c r="LJW35" s="89"/>
      <c r="LJX35" s="89"/>
      <c r="LJY35" s="89"/>
      <c r="LJZ35" s="89"/>
      <c r="LKA35" s="89"/>
      <c r="LKB35" s="89"/>
      <c r="LKC35" s="89"/>
      <c r="LKD35" s="89"/>
      <c r="LKE35" s="89"/>
      <c r="LKF35" s="89"/>
      <c r="LKG35" s="89"/>
      <c r="LKH35" s="89"/>
      <c r="LKI35" s="89"/>
      <c r="LKJ35" s="89"/>
      <c r="LKK35" s="89"/>
      <c r="LKL35" s="89"/>
      <c r="LKM35" s="89"/>
      <c r="LKN35" s="89"/>
      <c r="LKO35" s="89"/>
      <c r="LKP35" s="89"/>
      <c r="LKQ35" s="89"/>
      <c r="LKR35" s="89"/>
      <c r="LKS35" s="89"/>
      <c r="LKT35" s="89"/>
      <c r="LKU35" s="89"/>
      <c r="LKV35" s="89"/>
      <c r="LKW35" s="89"/>
      <c r="LKX35" s="89"/>
      <c r="LKY35" s="89"/>
      <c r="LKZ35" s="89"/>
      <c r="LLA35" s="89"/>
      <c r="LLB35" s="89"/>
      <c r="LLC35" s="89"/>
      <c r="LLD35" s="89"/>
      <c r="LLE35" s="89"/>
      <c r="LLF35" s="89"/>
      <c r="LLG35" s="89"/>
      <c r="LLH35" s="89"/>
      <c r="LLI35" s="89"/>
      <c r="LLJ35" s="89"/>
      <c r="LLK35" s="89"/>
      <c r="LLL35" s="89"/>
      <c r="LLM35" s="89"/>
      <c r="LLN35" s="89"/>
      <c r="LLO35" s="89"/>
      <c r="LLP35" s="89"/>
      <c r="LLQ35" s="89"/>
      <c r="LLR35" s="89"/>
      <c r="LLS35" s="89"/>
      <c r="LLT35" s="89"/>
      <c r="LLU35" s="89"/>
      <c r="LLV35" s="89"/>
      <c r="LLW35" s="89"/>
      <c r="LLX35" s="89"/>
      <c r="LLY35" s="89"/>
      <c r="LLZ35" s="89"/>
      <c r="LMA35" s="89"/>
      <c r="LMB35" s="89"/>
      <c r="LMC35" s="89"/>
      <c r="LMD35" s="89"/>
      <c r="LME35" s="89"/>
      <c r="LMF35" s="89"/>
      <c r="LMG35" s="89"/>
      <c r="LMH35" s="89"/>
      <c r="LMI35" s="89"/>
      <c r="LMJ35" s="89"/>
      <c r="LMK35" s="89"/>
      <c r="LML35" s="89"/>
      <c r="LMM35" s="89"/>
      <c r="LMN35" s="89"/>
      <c r="LMO35" s="89"/>
      <c r="LMP35" s="89"/>
      <c r="LMQ35" s="89"/>
      <c r="LMR35" s="89"/>
      <c r="LMS35" s="89"/>
      <c r="LMT35" s="89"/>
      <c r="LMU35" s="89"/>
      <c r="LMV35" s="89"/>
      <c r="LMW35" s="89"/>
      <c r="LMX35" s="89"/>
      <c r="LMY35" s="89"/>
      <c r="LMZ35" s="89"/>
      <c r="LNA35" s="89"/>
      <c r="LNB35" s="89"/>
      <c r="LNC35" s="89"/>
      <c r="LND35" s="89"/>
      <c r="LNE35" s="89"/>
      <c r="LNF35" s="89"/>
      <c r="LNG35" s="89"/>
      <c r="LNH35" s="89"/>
      <c r="LNI35" s="89"/>
      <c r="LNJ35" s="89"/>
      <c r="LNK35" s="89"/>
      <c r="LNL35" s="89"/>
      <c r="LNM35" s="89"/>
      <c r="LNN35" s="89"/>
      <c r="LNO35" s="89"/>
      <c r="LNP35" s="89"/>
      <c r="LNQ35" s="89"/>
      <c r="LNR35" s="89"/>
      <c r="LNS35" s="89"/>
      <c r="LNT35" s="89"/>
      <c r="LNU35" s="89"/>
      <c r="LNV35" s="89"/>
      <c r="LNW35" s="89"/>
      <c r="LNX35" s="89"/>
      <c r="LNY35" s="89"/>
      <c r="LNZ35" s="89"/>
      <c r="LOA35" s="89"/>
      <c r="LOB35" s="89"/>
      <c r="LOC35" s="89"/>
      <c r="LOD35" s="89"/>
      <c r="LOE35" s="89"/>
      <c r="LOF35" s="89"/>
      <c r="LOG35" s="89"/>
      <c r="LOH35" s="89"/>
      <c r="LOI35" s="89"/>
      <c r="LOJ35" s="89"/>
      <c r="LOK35" s="89"/>
      <c r="LOL35" s="89"/>
      <c r="LOM35" s="89"/>
      <c r="LON35" s="89"/>
      <c r="LOO35" s="89"/>
      <c r="LOP35" s="89"/>
      <c r="LOQ35" s="89"/>
      <c r="LOR35" s="89"/>
      <c r="LOS35" s="89"/>
      <c r="LOT35" s="89"/>
      <c r="LOU35" s="89"/>
      <c r="LOV35" s="89"/>
      <c r="LOW35" s="89"/>
      <c r="LOX35" s="89"/>
      <c r="LOY35" s="89"/>
      <c r="LOZ35" s="89"/>
      <c r="LPA35" s="89"/>
      <c r="LPB35" s="89"/>
      <c r="LPC35" s="89"/>
      <c r="LPD35" s="89"/>
      <c r="LPE35" s="89"/>
      <c r="LPF35" s="89"/>
      <c r="LPG35" s="89"/>
      <c r="LPH35" s="89"/>
      <c r="LPI35" s="89"/>
      <c r="LPJ35" s="89"/>
      <c r="LPK35" s="89"/>
      <c r="LPL35" s="89"/>
      <c r="LPM35" s="89"/>
      <c r="LPN35" s="89"/>
      <c r="LPO35" s="89"/>
      <c r="LPP35" s="89"/>
      <c r="LPQ35" s="89"/>
      <c r="LPR35" s="89"/>
      <c r="LPS35" s="89"/>
      <c r="LPT35" s="89"/>
      <c r="LPU35" s="89"/>
      <c r="LPV35" s="89"/>
      <c r="LPW35" s="89"/>
      <c r="LPX35" s="89"/>
      <c r="LPY35" s="89"/>
      <c r="LPZ35" s="89"/>
      <c r="LQA35" s="89"/>
      <c r="LQB35" s="89"/>
      <c r="LQC35" s="89"/>
      <c r="LQD35" s="89"/>
      <c r="LQE35" s="89"/>
      <c r="LQF35" s="89"/>
      <c r="LQG35" s="89"/>
      <c r="LQH35" s="89"/>
      <c r="LQI35" s="89"/>
      <c r="LQJ35" s="89"/>
      <c r="LQK35" s="89"/>
      <c r="LQL35" s="89"/>
      <c r="LQM35" s="89"/>
      <c r="LQN35" s="89"/>
      <c r="LQO35" s="89"/>
      <c r="LQP35" s="89"/>
      <c r="LQQ35" s="89"/>
      <c r="LQR35" s="89"/>
      <c r="LQS35" s="89"/>
      <c r="LQT35" s="89"/>
      <c r="LQU35" s="89"/>
      <c r="LQV35" s="89"/>
      <c r="LQW35" s="89"/>
      <c r="LQX35" s="89"/>
      <c r="LQY35" s="89"/>
      <c r="LQZ35" s="89"/>
      <c r="LRA35" s="89"/>
      <c r="LRB35" s="89"/>
      <c r="LRC35" s="89"/>
      <c r="LRD35" s="89"/>
      <c r="LRE35" s="89"/>
      <c r="LRF35" s="89"/>
      <c r="LRG35" s="89"/>
      <c r="LRH35" s="89"/>
      <c r="LRI35" s="89"/>
      <c r="LRJ35" s="89"/>
      <c r="LRK35" s="89"/>
      <c r="LRL35" s="89"/>
      <c r="LRM35" s="89"/>
      <c r="LRN35" s="89"/>
      <c r="LRO35" s="89"/>
      <c r="LRP35" s="89"/>
      <c r="LRQ35" s="89"/>
      <c r="LRR35" s="89"/>
      <c r="LRS35" s="89"/>
      <c r="LRT35" s="89"/>
      <c r="LRU35" s="89"/>
      <c r="LRV35" s="89"/>
      <c r="LRW35" s="89"/>
      <c r="LRX35" s="89"/>
      <c r="LRY35" s="89"/>
      <c r="LRZ35" s="89"/>
      <c r="LSA35" s="89"/>
      <c r="LSB35" s="89"/>
      <c r="LSC35" s="89"/>
      <c r="LSD35" s="89"/>
      <c r="LSE35" s="89"/>
      <c r="LSF35" s="89"/>
      <c r="LSG35" s="89"/>
      <c r="LSH35" s="89"/>
      <c r="LSI35" s="89"/>
      <c r="LSJ35" s="89"/>
      <c r="LSK35" s="89"/>
      <c r="LSL35" s="89"/>
      <c r="LSM35" s="89"/>
      <c r="LSN35" s="89"/>
      <c r="LSO35" s="89"/>
      <c r="LSP35" s="89"/>
      <c r="LSQ35" s="89"/>
      <c r="LSR35" s="89"/>
      <c r="LSS35" s="89"/>
      <c r="LST35" s="89"/>
      <c r="LSU35" s="89"/>
      <c r="LSV35" s="89"/>
      <c r="LSW35" s="89"/>
      <c r="LSX35" s="89"/>
      <c r="LSY35" s="89"/>
      <c r="LSZ35" s="89"/>
      <c r="LTA35" s="89"/>
      <c r="LTB35" s="89"/>
      <c r="LTC35" s="89"/>
      <c r="LTD35" s="89"/>
      <c r="LTE35" s="89"/>
      <c r="LTF35" s="89"/>
      <c r="LTG35" s="89"/>
      <c r="LTH35" s="89"/>
      <c r="LTI35" s="89"/>
      <c r="LTJ35" s="89"/>
      <c r="LTK35" s="89"/>
      <c r="LTL35" s="89"/>
      <c r="LTM35" s="89"/>
      <c r="LTN35" s="89"/>
      <c r="LTO35" s="89"/>
      <c r="LTP35" s="89"/>
      <c r="LTQ35" s="89"/>
      <c r="LTR35" s="89"/>
      <c r="LTS35" s="89"/>
      <c r="LTT35" s="89"/>
      <c r="LTU35" s="89"/>
      <c r="LTV35" s="89"/>
      <c r="LTW35" s="89"/>
      <c r="LTX35" s="89"/>
      <c r="LTY35" s="89"/>
      <c r="LTZ35" s="89"/>
      <c r="LUA35" s="89"/>
      <c r="LUB35" s="89"/>
      <c r="LUC35" s="89"/>
      <c r="LUD35" s="89"/>
      <c r="LUE35" s="89"/>
      <c r="LUF35" s="89"/>
      <c r="LUG35" s="89"/>
      <c r="LUH35" s="89"/>
      <c r="LUI35" s="89"/>
      <c r="LUJ35" s="89"/>
      <c r="LUK35" s="89"/>
      <c r="LUL35" s="89"/>
      <c r="LUM35" s="89"/>
      <c r="LUN35" s="89"/>
      <c r="LUO35" s="89"/>
      <c r="LUP35" s="89"/>
      <c r="LUQ35" s="89"/>
      <c r="LUR35" s="89"/>
      <c r="LUS35" s="89"/>
      <c r="LUT35" s="89"/>
      <c r="LUU35" s="89"/>
      <c r="LUV35" s="89"/>
      <c r="LUW35" s="89"/>
      <c r="LUX35" s="89"/>
      <c r="LUY35" s="89"/>
      <c r="LUZ35" s="89"/>
      <c r="LVA35" s="89"/>
      <c r="LVB35" s="89"/>
      <c r="LVC35" s="89"/>
      <c r="LVD35" s="89"/>
      <c r="LVE35" s="89"/>
      <c r="LVF35" s="89"/>
      <c r="LVG35" s="89"/>
      <c r="LVH35" s="89"/>
      <c r="LVI35" s="89"/>
      <c r="LVJ35" s="89"/>
      <c r="LVK35" s="89"/>
      <c r="LVL35" s="89"/>
      <c r="LVM35" s="89"/>
      <c r="LVN35" s="89"/>
      <c r="LVO35" s="89"/>
      <c r="LVP35" s="89"/>
      <c r="LVQ35" s="89"/>
      <c r="LVR35" s="89"/>
      <c r="LVS35" s="89"/>
      <c r="LVT35" s="89"/>
      <c r="LVU35" s="89"/>
      <c r="LVV35" s="89"/>
      <c r="LVW35" s="89"/>
      <c r="LVX35" s="89"/>
      <c r="LVY35" s="89"/>
      <c r="LVZ35" s="89"/>
      <c r="LWA35" s="89"/>
      <c r="LWB35" s="89"/>
      <c r="LWC35" s="89"/>
      <c r="LWD35" s="89"/>
      <c r="LWE35" s="89"/>
      <c r="LWF35" s="89"/>
      <c r="LWG35" s="89"/>
      <c r="LWH35" s="89"/>
      <c r="LWI35" s="89"/>
      <c r="LWJ35" s="89"/>
      <c r="LWK35" s="89"/>
      <c r="LWL35" s="89"/>
      <c r="LWM35" s="89"/>
      <c r="LWN35" s="89"/>
      <c r="LWO35" s="89"/>
      <c r="LWP35" s="89"/>
      <c r="LWQ35" s="89"/>
      <c r="LWR35" s="89"/>
      <c r="LWS35" s="89"/>
      <c r="LWT35" s="89"/>
      <c r="LWU35" s="89"/>
      <c r="LWV35" s="89"/>
      <c r="LWW35" s="89"/>
      <c r="LWX35" s="89"/>
      <c r="LWY35" s="89"/>
      <c r="LWZ35" s="89"/>
      <c r="LXA35" s="89"/>
      <c r="LXB35" s="89"/>
      <c r="LXC35" s="89"/>
      <c r="LXD35" s="89"/>
      <c r="LXE35" s="89"/>
      <c r="LXF35" s="89"/>
      <c r="LXG35" s="89"/>
      <c r="LXH35" s="89"/>
      <c r="LXI35" s="89"/>
      <c r="LXJ35" s="89"/>
      <c r="LXK35" s="89"/>
      <c r="LXL35" s="89"/>
      <c r="LXM35" s="89"/>
      <c r="LXN35" s="89"/>
      <c r="LXO35" s="89"/>
      <c r="LXP35" s="89"/>
      <c r="LXQ35" s="89"/>
      <c r="LXR35" s="89"/>
      <c r="LXS35" s="89"/>
      <c r="LXT35" s="89"/>
      <c r="LXU35" s="89"/>
      <c r="LXV35" s="89"/>
      <c r="LXW35" s="89"/>
      <c r="LXX35" s="89"/>
      <c r="LXY35" s="89"/>
      <c r="LXZ35" s="89"/>
      <c r="LYA35" s="89"/>
      <c r="LYB35" s="89"/>
      <c r="LYC35" s="89"/>
      <c r="LYD35" s="89"/>
      <c r="LYE35" s="89"/>
      <c r="LYF35" s="89"/>
      <c r="LYG35" s="89"/>
      <c r="LYH35" s="89"/>
      <c r="LYI35" s="89"/>
      <c r="LYJ35" s="89"/>
      <c r="LYK35" s="89"/>
      <c r="LYL35" s="89"/>
      <c r="LYM35" s="89"/>
      <c r="LYN35" s="89"/>
      <c r="LYO35" s="89"/>
      <c r="LYP35" s="89"/>
      <c r="LYQ35" s="89"/>
      <c r="LYR35" s="89"/>
      <c r="LYS35" s="89"/>
      <c r="LYT35" s="89"/>
      <c r="LYU35" s="89"/>
      <c r="LYV35" s="89"/>
      <c r="LYW35" s="89"/>
      <c r="LYX35" s="89"/>
      <c r="LYY35" s="89"/>
      <c r="LYZ35" s="89"/>
      <c r="LZA35" s="89"/>
      <c r="LZB35" s="89"/>
      <c r="LZC35" s="89"/>
      <c r="LZD35" s="89"/>
      <c r="LZE35" s="89"/>
      <c r="LZF35" s="89"/>
      <c r="LZG35" s="89"/>
      <c r="LZH35" s="89"/>
      <c r="LZI35" s="89"/>
      <c r="LZJ35" s="89"/>
      <c r="LZK35" s="89"/>
      <c r="LZL35" s="89"/>
      <c r="LZM35" s="89"/>
      <c r="LZN35" s="89"/>
      <c r="LZO35" s="89"/>
      <c r="LZP35" s="89"/>
      <c r="LZQ35" s="89"/>
      <c r="LZR35" s="89"/>
      <c r="LZS35" s="89"/>
      <c r="LZT35" s="89"/>
      <c r="LZU35" s="89"/>
      <c r="LZV35" s="89"/>
      <c r="LZW35" s="89"/>
      <c r="LZX35" s="89"/>
      <c r="LZY35" s="89"/>
      <c r="LZZ35" s="89"/>
      <c r="MAA35" s="89"/>
      <c r="MAB35" s="89"/>
      <c r="MAC35" s="89"/>
      <c r="MAD35" s="89"/>
      <c r="MAE35" s="89"/>
      <c r="MAF35" s="89"/>
      <c r="MAG35" s="89"/>
      <c r="MAH35" s="89"/>
      <c r="MAI35" s="89"/>
      <c r="MAJ35" s="89"/>
      <c r="MAK35" s="89"/>
      <c r="MAL35" s="89"/>
      <c r="MAM35" s="89"/>
      <c r="MAN35" s="89"/>
      <c r="MAO35" s="89"/>
      <c r="MAP35" s="89"/>
      <c r="MAQ35" s="89"/>
      <c r="MAR35" s="89"/>
      <c r="MAS35" s="89"/>
      <c r="MAT35" s="89"/>
      <c r="MAU35" s="89"/>
      <c r="MAV35" s="89"/>
      <c r="MAW35" s="89"/>
      <c r="MAX35" s="89"/>
      <c r="MAY35" s="89"/>
      <c r="MAZ35" s="89"/>
      <c r="MBA35" s="89"/>
      <c r="MBB35" s="89"/>
      <c r="MBC35" s="89"/>
      <c r="MBD35" s="89"/>
      <c r="MBE35" s="89"/>
      <c r="MBF35" s="89"/>
      <c r="MBG35" s="89"/>
      <c r="MBH35" s="89"/>
      <c r="MBI35" s="89"/>
      <c r="MBJ35" s="89"/>
      <c r="MBK35" s="89"/>
      <c r="MBL35" s="89"/>
      <c r="MBM35" s="89"/>
      <c r="MBN35" s="89"/>
      <c r="MBO35" s="89"/>
      <c r="MBP35" s="89"/>
      <c r="MBQ35" s="89"/>
      <c r="MBR35" s="89"/>
      <c r="MBS35" s="89"/>
      <c r="MBT35" s="89"/>
      <c r="MBU35" s="89"/>
      <c r="MBV35" s="89"/>
      <c r="MBW35" s="89"/>
      <c r="MBX35" s="89"/>
      <c r="MBY35" s="89"/>
      <c r="MBZ35" s="89"/>
      <c r="MCA35" s="89"/>
      <c r="MCB35" s="89"/>
      <c r="MCC35" s="89"/>
      <c r="MCD35" s="89"/>
      <c r="MCE35" s="89"/>
      <c r="MCF35" s="89"/>
      <c r="MCG35" s="89"/>
      <c r="MCH35" s="89"/>
      <c r="MCI35" s="89"/>
      <c r="MCJ35" s="89"/>
      <c r="MCK35" s="89"/>
      <c r="MCL35" s="89"/>
      <c r="MCM35" s="89"/>
      <c r="MCN35" s="89"/>
      <c r="MCO35" s="89"/>
      <c r="MCP35" s="89"/>
      <c r="MCQ35" s="89"/>
      <c r="MCR35" s="89"/>
      <c r="MCS35" s="89"/>
      <c r="MCT35" s="89"/>
      <c r="MCU35" s="89"/>
      <c r="MCV35" s="89"/>
      <c r="MCW35" s="89"/>
      <c r="MCX35" s="89"/>
      <c r="MCY35" s="89"/>
      <c r="MCZ35" s="89"/>
      <c r="MDA35" s="89"/>
      <c r="MDB35" s="89"/>
      <c r="MDC35" s="89"/>
      <c r="MDD35" s="89"/>
      <c r="MDE35" s="89"/>
      <c r="MDF35" s="89"/>
      <c r="MDG35" s="89"/>
      <c r="MDH35" s="89"/>
      <c r="MDI35" s="89"/>
      <c r="MDJ35" s="89"/>
      <c r="MDK35" s="89"/>
      <c r="MDL35" s="89"/>
      <c r="MDM35" s="89"/>
      <c r="MDN35" s="89"/>
      <c r="MDO35" s="89"/>
      <c r="MDP35" s="89"/>
      <c r="MDQ35" s="89"/>
      <c r="MDR35" s="89"/>
      <c r="MDS35" s="89"/>
      <c r="MDT35" s="89"/>
      <c r="MDU35" s="89"/>
      <c r="MDV35" s="89"/>
      <c r="MDW35" s="89"/>
      <c r="MDX35" s="89"/>
      <c r="MDY35" s="89"/>
      <c r="MDZ35" s="89"/>
      <c r="MEA35" s="89"/>
      <c r="MEB35" s="89"/>
      <c r="MEC35" s="89"/>
      <c r="MED35" s="89"/>
      <c r="MEE35" s="89"/>
      <c r="MEF35" s="89"/>
      <c r="MEG35" s="89"/>
      <c r="MEH35" s="89"/>
      <c r="MEI35" s="89"/>
      <c r="MEJ35" s="89"/>
      <c r="MEK35" s="89"/>
      <c r="MEL35" s="89"/>
      <c r="MEM35" s="89"/>
      <c r="MEN35" s="89"/>
      <c r="MEO35" s="89"/>
      <c r="MEP35" s="89"/>
      <c r="MEQ35" s="89"/>
      <c r="MER35" s="89"/>
      <c r="MES35" s="89"/>
      <c r="MET35" s="89"/>
      <c r="MEU35" s="89"/>
      <c r="MEV35" s="89"/>
      <c r="MEW35" s="89"/>
      <c r="MEX35" s="89"/>
      <c r="MEY35" s="89"/>
      <c r="MEZ35" s="89"/>
      <c r="MFA35" s="89"/>
      <c r="MFB35" s="89"/>
      <c r="MFC35" s="89"/>
      <c r="MFD35" s="89"/>
      <c r="MFE35" s="89"/>
      <c r="MFF35" s="89"/>
      <c r="MFG35" s="89"/>
      <c r="MFH35" s="89"/>
      <c r="MFI35" s="89"/>
      <c r="MFJ35" s="89"/>
      <c r="MFK35" s="89"/>
      <c r="MFL35" s="89"/>
      <c r="MFM35" s="89"/>
      <c r="MFN35" s="89"/>
      <c r="MFO35" s="89"/>
      <c r="MFP35" s="89"/>
      <c r="MFQ35" s="89"/>
      <c r="MFR35" s="89"/>
      <c r="MFS35" s="89"/>
      <c r="MFT35" s="89"/>
      <c r="MFU35" s="89"/>
      <c r="MFV35" s="89"/>
      <c r="MFW35" s="89"/>
      <c r="MFX35" s="89"/>
      <c r="MFY35" s="89"/>
      <c r="MFZ35" s="89"/>
      <c r="MGA35" s="89"/>
      <c r="MGB35" s="89"/>
      <c r="MGC35" s="89"/>
      <c r="MGD35" s="89"/>
      <c r="MGE35" s="89"/>
      <c r="MGF35" s="89"/>
      <c r="MGG35" s="89"/>
      <c r="MGH35" s="89"/>
      <c r="MGI35" s="89"/>
      <c r="MGJ35" s="89"/>
      <c r="MGK35" s="89"/>
      <c r="MGL35" s="89"/>
      <c r="MGM35" s="89"/>
      <c r="MGN35" s="89"/>
      <c r="MGO35" s="89"/>
      <c r="MGP35" s="89"/>
      <c r="MGQ35" s="89"/>
      <c r="MGR35" s="89"/>
      <c r="MGS35" s="89"/>
      <c r="MGT35" s="89"/>
      <c r="MGU35" s="89"/>
      <c r="MGV35" s="89"/>
      <c r="MGW35" s="89"/>
      <c r="MGX35" s="89"/>
      <c r="MGY35" s="89"/>
      <c r="MGZ35" s="89"/>
      <c r="MHA35" s="89"/>
      <c r="MHB35" s="89"/>
      <c r="MHC35" s="89"/>
      <c r="MHD35" s="89"/>
      <c r="MHE35" s="89"/>
      <c r="MHF35" s="89"/>
      <c r="MHG35" s="89"/>
      <c r="MHH35" s="89"/>
      <c r="MHI35" s="89"/>
      <c r="MHJ35" s="89"/>
      <c r="MHK35" s="89"/>
      <c r="MHL35" s="89"/>
      <c r="MHM35" s="89"/>
      <c r="MHN35" s="89"/>
      <c r="MHO35" s="89"/>
      <c r="MHP35" s="89"/>
      <c r="MHQ35" s="89"/>
      <c r="MHR35" s="89"/>
      <c r="MHS35" s="89"/>
      <c r="MHT35" s="89"/>
      <c r="MHU35" s="89"/>
      <c r="MHV35" s="89"/>
      <c r="MHW35" s="89"/>
      <c r="MHX35" s="89"/>
      <c r="MHY35" s="89"/>
      <c r="MHZ35" s="89"/>
      <c r="MIA35" s="89"/>
      <c r="MIB35" s="89"/>
      <c r="MIC35" s="89"/>
      <c r="MID35" s="89"/>
      <c r="MIE35" s="89"/>
      <c r="MIF35" s="89"/>
      <c r="MIG35" s="89"/>
      <c r="MIH35" s="89"/>
      <c r="MII35" s="89"/>
      <c r="MIJ35" s="89"/>
      <c r="MIK35" s="89"/>
      <c r="MIL35" s="89"/>
      <c r="MIM35" s="89"/>
      <c r="MIN35" s="89"/>
      <c r="MIO35" s="89"/>
      <c r="MIP35" s="89"/>
      <c r="MIQ35" s="89"/>
      <c r="MIR35" s="89"/>
      <c r="MIS35" s="89"/>
      <c r="MIT35" s="89"/>
      <c r="MIU35" s="89"/>
      <c r="MIV35" s="89"/>
      <c r="MIW35" s="89"/>
      <c r="MIX35" s="89"/>
      <c r="MIY35" s="89"/>
      <c r="MIZ35" s="89"/>
      <c r="MJA35" s="89"/>
      <c r="MJB35" s="89"/>
      <c r="MJC35" s="89"/>
      <c r="MJD35" s="89"/>
      <c r="MJE35" s="89"/>
      <c r="MJF35" s="89"/>
      <c r="MJG35" s="89"/>
      <c r="MJH35" s="89"/>
      <c r="MJI35" s="89"/>
      <c r="MJJ35" s="89"/>
      <c r="MJK35" s="89"/>
      <c r="MJL35" s="89"/>
      <c r="MJM35" s="89"/>
      <c r="MJN35" s="89"/>
      <c r="MJO35" s="89"/>
      <c r="MJP35" s="89"/>
      <c r="MJQ35" s="89"/>
      <c r="MJR35" s="89"/>
      <c r="MJS35" s="89"/>
      <c r="MJT35" s="89"/>
      <c r="MJU35" s="89"/>
      <c r="MJV35" s="89"/>
      <c r="MJW35" s="89"/>
      <c r="MJX35" s="89"/>
      <c r="MJY35" s="89"/>
      <c r="MJZ35" s="89"/>
      <c r="MKA35" s="89"/>
      <c r="MKB35" s="89"/>
      <c r="MKC35" s="89"/>
      <c r="MKD35" s="89"/>
      <c r="MKE35" s="89"/>
      <c r="MKF35" s="89"/>
      <c r="MKG35" s="89"/>
      <c r="MKH35" s="89"/>
      <c r="MKI35" s="89"/>
      <c r="MKJ35" s="89"/>
      <c r="MKK35" s="89"/>
      <c r="MKL35" s="89"/>
      <c r="MKM35" s="89"/>
      <c r="MKN35" s="89"/>
      <c r="MKO35" s="89"/>
      <c r="MKP35" s="89"/>
      <c r="MKQ35" s="89"/>
      <c r="MKR35" s="89"/>
      <c r="MKS35" s="89"/>
      <c r="MKT35" s="89"/>
      <c r="MKU35" s="89"/>
      <c r="MKV35" s="89"/>
      <c r="MKW35" s="89"/>
      <c r="MKX35" s="89"/>
      <c r="MKY35" s="89"/>
      <c r="MKZ35" s="89"/>
      <c r="MLA35" s="89"/>
      <c r="MLB35" s="89"/>
      <c r="MLC35" s="89"/>
      <c r="MLD35" s="89"/>
      <c r="MLE35" s="89"/>
      <c r="MLF35" s="89"/>
      <c r="MLG35" s="89"/>
      <c r="MLH35" s="89"/>
      <c r="MLI35" s="89"/>
      <c r="MLJ35" s="89"/>
      <c r="MLK35" s="89"/>
      <c r="MLL35" s="89"/>
      <c r="MLM35" s="89"/>
      <c r="MLN35" s="89"/>
      <c r="MLO35" s="89"/>
      <c r="MLP35" s="89"/>
      <c r="MLQ35" s="89"/>
      <c r="MLR35" s="89"/>
      <c r="MLS35" s="89"/>
      <c r="MLT35" s="89"/>
      <c r="MLU35" s="89"/>
      <c r="MLV35" s="89"/>
      <c r="MLW35" s="89"/>
      <c r="MLX35" s="89"/>
      <c r="MLY35" s="89"/>
      <c r="MLZ35" s="89"/>
      <c r="MMA35" s="89"/>
      <c r="MMB35" s="89"/>
      <c r="MMC35" s="89"/>
      <c r="MMD35" s="89"/>
      <c r="MME35" s="89"/>
      <c r="MMF35" s="89"/>
      <c r="MMG35" s="89"/>
      <c r="MMH35" s="89"/>
      <c r="MMI35" s="89"/>
      <c r="MMJ35" s="89"/>
      <c r="MMK35" s="89"/>
      <c r="MML35" s="89"/>
      <c r="MMM35" s="89"/>
      <c r="MMN35" s="89"/>
      <c r="MMO35" s="89"/>
      <c r="MMP35" s="89"/>
      <c r="MMQ35" s="89"/>
      <c r="MMR35" s="89"/>
      <c r="MMS35" s="89"/>
      <c r="MMT35" s="89"/>
      <c r="MMU35" s="89"/>
      <c r="MMV35" s="89"/>
      <c r="MMW35" s="89"/>
      <c r="MMX35" s="89"/>
      <c r="MMY35" s="89"/>
      <c r="MMZ35" s="89"/>
      <c r="MNA35" s="89"/>
      <c r="MNB35" s="89"/>
      <c r="MNC35" s="89"/>
      <c r="MND35" s="89"/>
      <c r="MNE35" s="89"/>
      <c r="MNF35" s="89"/>
      <c r="MNG35" s="89"/>
      <c r="MNH35" s="89"/>
      <c r="MNI35" s="89"/>
      <c r="MNJ35" s="89"/>
      <c r="MNK35" s="89"/>
      <c r="MNL35" s="89"/>
      <c r="MNM35" s="89"/>
      <c r="MNN35" s="89"/>
      <c r="MNO35" s="89"/>
      <c r="MNP35" s="89"/>
      <c r="MNQ35" s="89"/>
      <c r="MNR35" s="89"/>
      <c r="MNS35" s="89"/>
      <c r="MNT35" s="89"/>
      <c r="MNU35" s="89"/>
      <c r="MNV35" s="89"/>
      <c r="MNW35" s="89"/>
      <c r="MNX35" s="89"/>
      <c r="MNY35" s="89"/>
      <c r="MNZ35" s="89"/>
      <c r="MOA35" s="89"/>
      <c r="MOB35" s="89"/>
      <c r="MOC35" s="89"/>
      <c r="MOD35" s="89"/>
      <c r="MOE35" s="89"/>
      <c r="MOF35" s="89"/>
      <c r="MOG35" s="89"/>
      <c r="MOH35" s="89"/>
      <c r="MOI35" s="89"/>
      <c r="MOJ35" s="89"/>
      <c r="MOK35" s="89"/>
      <c r="MOL35" s="89"/>
      <c r="MOM35" s="89"/>
      <c r="MON35" s="89"/>
      <c r="MOO35" s="89"/>
      <c r="MOP35" s="89"/>
      <c r="MOQ35" s="89"/>
      <c r="MOR35" s="89"/>
      <c r="MOS35" s="89"/>
      <c r="MOT35" s="89"/>
      <c r="MOU35" s="89"/>
      <c r="MOV35" s="89"/>
      <c r="MOW35" s="89"/>
      <c r="MOX35" s="89"/>
      <c r="MOY35" s="89"/>
      <c r="MOZ35" s="89"/>
      <c r="MPA35" s="89"/>
      <c r="MPB35" s="89"/>
      <c r="MPC35" s="89"/>
      <c r="MPD35" s="89"/>
      <c r="MPE35" s="89"/>
      <c r="MPF35" s="89"/>
      <c r="MPG35" s="89"/>
      <c r="MPH35" s="89"/>
      <c r="MPI35" s="89"/>
      <c r="MPJ35" s="89"/>
      <c r="MPK35" s="89"/>
      <c r="MPL35" s="89"/>
      <c r="MPM35" s="89"/>
      <c r="MPN35" s="89"/>
      <c r="MPO35" s="89"/>
      <c r="MPP35" s="89"/>
      <c r="MPQ35" s="89"/>
      <c r="MPR35" s="89"/>
      <c r="MPS35" s="89"/>
      <c r="MPT35" s="89"/>
      <c r="MPU35" s="89"/>
      <c r="MPV35" s="89"/>
      <c r="MPW35" s="89"/>
      <c r="MPX35" s="89"/>
      <c r="MPY35" s="89"/>
      <c r="MPZ35" s="89"/>
      <c r="MQA35" s="89"/>
      <c r="MQB35" s="89"/>
      <c r="MQC35" s="89"/>
      <c r="MQD35" s="89"/>
      <c r="MQE35" s="89"/>
      <c r="MQF35" s="89"/>
      <c r="MQG35" s="89"/>
      <c r="MQH35" s="89"/>
      <c r="MQI35" s="89"/>
      <c r="MQJ35" s="89"/>
      <c r="MQK35" s="89"/>
      <c r="MQL35" s="89"/>
      <c r="MQM35" s="89"/>
      <c r="MQN35" s="89"/>
      <c r="MQO35" s="89"/>
      <c r="MQP35" s="89"/>
      <c r="MQQ35" s="89"/>
      <c r="MQR35" s="89"/>
      <c r="MQS35" s="89"/>
      <c r="MQT35" s="89"/>
      <c r="MQU35" s="89"/>
      <c r="MQV35" s="89"/>
      <c r="MQW35" s="89"/>
      <c r="MQX35" s="89"/>
      <c r="MQY35" s="89"/>
      <c r="MQZ35" s="89"/>
      <c r="MRA35" s="89"/>
      <c r="MRB35" s="89"/>
      <c r="MRC35" s="89"/>
      <c r="MRD35" s="89"/>
      <c r="MRE35" s="89"/>
      <c r="MRF35" s="89"/>
      <c r="MRG35" s="89"/>
      <c r="MRH35" s="89"/>
      <c r="MRI35" s="89"/>
      <c r="MRJ35" s="89"/>
      <c r="MRK35" s="89"/>
      <c r="MRL35" s="89"/>
      <c r="MRM35" s="89"/>
      <c r="MRN35" s="89"/>
      <c r="MRO35" s="89"/>
      <c r="MRP35" s="89"/>
      <c r="MRQ35" s="89"/>
      <c r="MRR35" s="89"/>
      <c r="MRS35" s="89"/>
      <c r="MRT35" s="89"/>
      <c r="MRU35" s="89"/>
      <c r="MRV35" s="89"/>
      <c r="MRW35" s="89"/>
      <c r="MRX35" s="89"/>
      <c r="MRY35" s="89"/>
      <c r="MRZ35" s="89"/>
      <c r="MSA35" s="89"/>
      <c r="MSB35" s="89"/>
      <c r="MSC35" s="89"/>
      <c r="MSD35" s="89"/>
      <c r="MSE35" s="89"/>
      <c r="MSF35" s="89"/>
      <c r="MSG35" s="89"/>
      <c r="MSH35" s="89"/>
      <c r="MSI35" s="89"/>
      <c r="MSJ35" s="89"/>
      <c r="MSK35" s="89"/>
      <c r="MSL35" s="89"/>
      <c r="MSM35" s="89"/>
      <c r="MSN35" s="89"/>
      <c r="MSO35" s="89"/>
      <c r="MSP35" s="89"/>
      <c r="MSQ35" s="89"/>
      <c r="MSR35" s="89"/>
      <c r="MSS35" s="89"/>
      <c r="MST35" s="89"/>
      <c r="MSU35" s="89"/>
      <c r="MSV35" s="89"/>
      <c r="MSW35" s="89"/>
      <c r="MSX35" s="89"/>
      <c r="MSY35" s="89"/>
      <c r="MSZ35" s="89"/>
      <c r="MTA35" s="89"/>
      <c r="MTB35" s="89"/>
      <c r="MTC35" s="89"/>
      <c r="MTD35" s="89"/>
      <c r="MTE35" s="89"/>
      <c r="MTF35" s="89"/>
      <c r="MTG35" s="89"/>
      <c r="MTH35" s="89"/>
      <c r="MTI35" s="89"/>
      <c r="MTJ35" s="89"/>
      <c r="MTK35" s="89"/>
      <c r="MTL35" s="89"/>
      <c r="MTM35" s="89"/>
      <c r="MTN35" s="89"/>
      <c r="MTO35" s="89"/>
      <c r="MTP35" s="89"/>
      <c r="MTQ35" s="89"/>
      <c r="MTR35" s="89"/>
      <c r="MTS35" s="89"/>
      <c r="MTT35" s="89"/>
      <c r="MTU35" s="89"/>
      <c r="MTV35" s="89"/>
      <c r="MTW35" s="89"/>
      <c r="MTX35" s="89"/>
      <c r="MTY35" s="89"/>
      <c r="MTZ35" s="89"/>
      <c r="MUA35" s="89"/>
      <c r="MUB35" s="89"/>
      <c r="MUC35" s="89"/>
      <c r="MUD35" s="89"/>
      <c r="MUE35" s="89"/>
      <c r="MUF35" s="89"/>
      <c r="MUG35" s="89"/>
      <c r="MUH35" s="89"/>
      <c r="MUI35" s="89"/>
      <c r="MUJ35" s="89"/>
      <c r="MUK35" s="89"/>
      <c r="MUL35" s="89"/>
      <c r="MUM35" s="89"/>
      <c r="MUN35" s="89"/>
      <c r="MUO35" s="89"/>
      <c r="MUP35" s="89"/>
      <c r="MUQ35" s="89"/>
      <c r="MUR35" s="89"/>
      <c r="MUS35" s="89"/>
      <c r="MUT35" s="89"/>
      <c r="MUU35" s="89"/>
      <c r="MUV35" s="89"/>
      <c r="MUW35" s="89"/>
      <c r="MUX35" s="89"/>
      <c r="MUY35" s="89"/>
      <c r="MUZ35" s="89"/>
      <c r="MVA35" s="89"/>
      <c r="MVB35" s="89"/>
      <c r="MVC35" s="89"/>
      <c r="MVD35" s="89"/>
      <c r="MVE35" s="89"/>
      <c r="MVF35" s="89"/>
      <c r="MVG35" s="89"/>
      <c r="MVH35" s="89"/>
      <c r="MVI35" s="89"/>
      <c r="MVJ35" s="89"/>
      <c r="MVK35" s="89"/>
      <c r="MVL35" s="89"/>
      <c r="MVM35" s="89"/>
      <c r="MVN35" s="89"/>
      <c r="MVO35" s="89"/>
      <c r="MVP35" s="89"/>
      <c r="MVQ35" s="89"/>
      <c r="MVR35" s="89"/>
      <c r="MVS35" s="89"/>
      <c r="MVT35" s="89"/>
      <c r="MVU35" s="89"/>
      <c r="MVV35" s="89"/>
      <c r="MVW35" s="89"/>
      <c r="MVX35" s="89"/>
      <c r="MVY35" s="89"/>
      <c r="MVZ35" s="89"/>
      <c r="MWA35" s="89"/>
      <c r="MWB35" s="89"/>
      <c r="MWC35" s="89"/>
      <c r="MWD35" s="89"/>
      <c r="MWE35" s="89"/>
      <c r="MWF35" s="89"/>
      <c r="MWG35" s="89"/>
      <c r="MWH35" s="89"/>
      <c r="MWI35" s="89"/>
      <c r="MWJ35" s="89"/>
      <c r="MWK35" s="89"/>
      <c r="MWL35" s="89"/>
      <c r="MWM35" s="89"/>
      <c r="MWN35" s="89"/>
      <c r="MWO35" s="89"/>
      <c r="MWP35" s="89"/>
      <c r="MWQ35" s="89"/>
      <c r="MWR35" s="89"/>
      <c r="MWS35" s="89"/>
      <c r="MWT35" s="89"/>
      <c r="MWU35" s="89"/>
      <c r="MWV35" s="89"/>
      <c r="MWW35" s="89"/>
      <c r="MWX35" s="89"/>
      <c r="MWY35" s="89"/>
      <c r="MWZ35" s="89"/>
      <c r="MXA35" s="89"/>
      <c r="MXB35" s="89"/>
      <c r="MXC35" s="89"/>
      <c r="MXD35" s="89"/>
      <c r="MXE35" s="89"/>
      <c r="MXF35" s="89"/>
      <c r="MXG35" s="89"/>
      <c r="MXH35" s="89"/>
      <c r="MXI35" s="89"/>
      <c r="MXJ35" s="89"/>
      <c r="MXK35" s="89"/>
      <c r="MXL35" s="89"/>
      <c r="MXM35" s="89"/>
      <c r="MXN35" s="89"/>
      <c r="MXO35" s="89"/>
      <c r="MXP35" s="89"/>
      <c r="MXQ35" s="89"/>
      <c r="MXR35" s="89"/>
      <c r="MXS35" s="89"/>
      <c r="MXT35" s="89"/>
      <c r="MXU35" s="89"/>
      <c r="MXV35" s="89"/>
      <c r="MXW35" s="89"/>
      <c r="MXX35" s="89"/>
      <c r="MXY35" s="89"/>
      <c r="MXZ35" s="89"/>
      <c r="MYA35" s="89"/>
      <c r="MYB35" s="89"/>
      <c r="MYC35" s="89"/>
      <c r="MYD35" s="89"/>
      <c r="MYE35" s="89"/>
      <c r="MYF35" s="89"/>
      <c r="MYG35" s="89"/>
      <c r="MYH35" s="89"/>
      <c r="MYI35" s="89"/>
      <c r="MYJ35" s="89"/>
      <c r="MYK35" s="89"/>
      <c r="MYL35" s="89"/>
      <c r="MYM35" s="89"/>
      <c r="MYN35" s="89"/>
      <c r="MYO35" s="89"/>
      <c r="MYP35" s="89"/>
      <c r="MYQ35" s="89"/>
      <c r="MYR35" s="89"/>
      <c r="MYS35" s="89"/>
      <c r="MYT35" s="89"/>
      <c r="MYU35" s="89"/>
      <c r="MYV35" s="89"/>
      <c r="MYW35" s="89"/>
      <c r="MYX35" s="89"/>
      <c r="MYY35" s="89"/>
      <c r="MYZ35" s="89"/>
      <c r="MZA35" s="89"/>
      <c r="MZB35" s="89"/>
      <c r="MZC35" s="89"/>
      <c r="MZD35" s="89"/>
      <c r="MZE35" s="89"/>
      <c r="MZF35" s="89"/>
      <c r="MZG35" s="89"/>
      <c r="MZH35" s="89"/>
      <c r="MZI35" s="89"/>
      <c r="MZJ35" s="89"/>
      <c r="MZK35" s="89"/>
      <c r="MZL35" s="89"/>
      <c r="MZM35" s="89"/>
      <c r="MZN35" s="89"/>
      <c r="MZO35" s="89"/>
      <c r="MZP35" s="89"/>
      <c r="MZQ35" s="89"/>
      <c r="MZR35" s="89"/>
      <c r="MZS35" s="89"/>
      <c r="MZT35" s="89"/>
      <c r="MZU35" s="89"/>
      <c r="MZV35" s="89"/>
      <c r="MZW35" s="89"/>
      <c r="MZX35" s="89"/>
      <c r="MZY35" s="89"/>
      <c r="MZZ35" s="89"/>
      <c r="NAA35" s="89"/>
      <c r="NAB35" s="89"/>
      <c r="NAC35" s="89"/>
      <c r="NAD35" s="89"/>
      <c r="NAE35" s="89"/>
      <c r="NAF35" s="89"/>
      <c r="NAG35" s="89"/>
      <c r="NAH35" s="89"/>
      <c r="NAI35" s="89"/>
      <c r="NAJ35" s="89"/>
      <c r="NAK35" s="89"/>
      <c r="NAL35" s="89"/>
      <c r="NAM35" s="89"/>
      <c r="NAN35" s="89"/>
      <c r="NAO35" s="89"/>
      <c r="NAP35" s="89"/>
      <c r="NAQ35" s="89"/>
      <c r="NAR35" s="89"/>
      <c r="NAS35" s="89"/>
      <c r="NAT35" s="89"/>
      <c r="NAU35" s="89"/>
      <c r="NAV35" s="89"/>
      <c r="NAW35" s="89"/>
      <c r="NAX35" s="89"/>
      <c r="NAY35" s="89"/>
      <c r="NAZ35" s="89"/>
      <c r="NBA35" s="89"/>
      <c r="NBB35" s="89"/>
      <c r="NBC35" s="89"/>
      <c r="NBD35" s="89"/>
      <c r="NBE35" s="89"/>
      <c r="NBF35" s="89"/>
      <c r="NBG35" s="89"/>
      <c r="NBH35" s="89"/>
      <c r="NBI35" s="89"/>
      <c r="NBJ35" s="89"/>
      <c r="NBK35" s="89"/>
      <c r="NBL35" s="89"/>
      <c r="NBM35" s="89"/>
      <c r="NBN35" s="89"/>
      <c r="NBO35" s="89"/>
      <c r="NBP35" s="89"/>
      <c r="NBQ35" s="89"/>
      <c r="NBR35" s="89"/>
      <c r="NBS35" s="89"/>
      <c r="NBT35" s="89"/>
      <c r="NBU35" s="89"/>
      <c r="NBV35" s="89"/>
      <c r="NBW35" s="89"/>
      <c r="NBX35" s="89"/>
      <c r="NBY35" s="89"/>
      <c r="NBZ35" s="89"/>
      <c r="NCA35" s="89"/>
      <c r="NCB35" s="89"/>
      <c r="NCC35" s="89"/>
      <c r="NCD35" s="89"/>
      <c r="NCE35" s="89"/>
      <c r="NCF35" s="89"/>
      <c r="NCG35" s="89"/>
      <c r="NCH35" s="89"/>
      <c r="NCI35" s="89"/>
      <c r="NCJ35" s="89"/>
      <c r="NCK35" s="89"/>
      <c r="NCL35" s="89"/>
      <c r="NCM35" s="89"/>
      <c r="NCN35" s="89"/>
      <c r="NCO35" s="89"/>
      <c r="NCP35" s="89"/>
      <c r="NCQ35" s="89"/>
      <c r="NCR35" s="89"/>
      <c r="NCS35" s="89"/>
      <c r="NCT35" s="89"/>
      <c r="NCU35" s="89"/>
      <c r="NCV35" s="89"/>
      <c r="NCW35" s="89"/>
      <c r="NCX35" s="89"/>
      <c r="NCY35" s="89"/>
      <c r="NCZ35" s="89"/>
      <c r="NDA35" s="89"/>
      <c r="NDB35" s="89"/>
      <c r="NDC35" s="89"/>
      <c r="NDD35" s="89"/>
      <c r="NDE35" s="89"/>
      <c r="NDF35" s="89"/>
      <c r="NDG35" s="89"/>
      <c r="NDH35" s="89"/>
      <c r="NDI35" s="89"/>
      <c r="NDJ35" s="89"/>
      <c r="NDK35" s="89"/>
      <c r="NDL35" s="89"/>
      <c r="NDM35" s="89"/>
      <c r="NDN35" s="89"/>
      <c r="NDO35" s="89"/>
      <c r="NDP35" s="89"/>
      <c r="NDQ35" s="89"/>
      <c r="NDR35" s="89"/>
      <c r="NDS35" s="89"/>
      <c r="NDT35" s="89"/>
      <c r="NDU35" s="89"/>
      <c r="NDV35" s="89"/>
      <c r="NDW35" s="89"/>
      <c r="NDX35" s="89"/>
      <c r="NDY35" s="89"/>
      <c r="NDZ35" s="89"/>
      <c r="NEA35" s="89"/>
      <c r="NEB35" s="89"/>
      <c r="NEC35" s="89"/>
      <c r="NED35" s="89"/>
      <c r="NEE35" s="89"/>
      <c r="NEF35" s="89"/>
      <c r="NEG35" s="89"/>
      <c r="NEH35" s="89"/>
      <c r="NEI35" s="89"/>
      <c r="NEJ35" s="89"/>
      <c r="NEK35" s="89"/>
      <c r="NEL35" s="89"/>
      <c r="NEM35" s="89"/>
      <c r="NEN35" s="89"/>
      <c r="NEO35" s="89"/>
      <c r="NEP35" s="89"/>
      <c r="NEQ35" s="89"/>
      <c r="NER35" s="89"/>
      <c r="NES35" s="89"/>
      <c r="NET35" s="89"/>
      <c r="NEU35" s="89"/>
      <c r="NEV35" s="89"/>
      <c r="NEW35" s="89"/>
      <c r="NEX35" s="89"/>
      <c r="NEY35" s="89"/>
      <c r="NEZ35" s="89"/>
      <c r="NFA35" s="89"/>
      <c r="NFB35" s="89"/>
      <c r="NFC35" s="89"/>
      <c r="NFD35" s="89"/>
      <c r="NFE35" s="89"/>
      <c r="NFF35" s="89"/>
      <c r="NFG35" s="89"/>
      <c r="NFH35" s="89"/>
      <c r="NFI35" s="89"/>
      <c r="NFJ35" s="89"/>
      <c r="NFK35" s="89"/>
      <c r="NFL35" s="89"/>
      <c r="NFM35" s="89"/>
      <c r="NFN35" s="89"/>
      <c r="NFO35" s="89"/>
      <c r="NFP35" s="89"/>
      <c r="NFQ35" s="89"/>
      <c r="NFR35" s="89"/>
      <c r="NFS35" s="89"/>
      <c r="NFT35" s="89"/>
      <c r="NFU35" s="89"/>
      <c r="NFV35" s="89"/>
      <c r="NFW35" s="89"/>
      <c r="NFX35" s="89"/>
      <c r="NFY35" s="89"/>
      <c r="NFZ35" s="89"/>
      <c r="NGA35" s="89"/>
      <c r="NGB35" s="89"/>
      <c r="NGC35" s="89"/>
      <c r="NGD35" s="89"/>
      <c r="NGE35" s="89"/>
      <c r="NGF35" s="89"/>
      <c r="NGG35" s="89"/>
      <c r="NGH35" s="89"/>
      <c r="NGI35" s="89"/>
      <c r="NGJ35" s="89"/>
      <c r="NGK35" s="89"/>
      <c r="NGL35" s="89"/>
      <c r="NGM35" s="89"/>
      <c r="NGN35" s="89"/>
      <c r="NGO35" s="89"/>
      <c r="NGP35" s="89"/>
      <c r="NGQ35" s="89"/>
      <c r="NGR35" s="89"/>
      <c r="NGS35" s="89"/>
      <c r="NGT35" s="89"/>
      <c r="NGU35" s="89"/>
      <c r="NGV35" s="89"/>
      <c r="NGW35" s="89"/>
      <c r="NGX35" s="89"/>
      <c r="NGY35" s="89"/>
      <c r="NGZ35" s="89"/>
      <c r="NHA35" s="89"/>
      <c r="NHB35" s="89"/>
      <c r="NHC35" s="89"/>
      <c r="NHD35" s="89"/>
      <c r="NHE35" s="89"/>
      <c r="NHF35" s="89"/>
      <c r="NHG35" s="89"/>
      <c r="NHH35" s="89"/>
      <c r="NHI35" s="89"/>
      <c r="NHJ35" s="89"/>
      <c r="NHK35" s="89"/>
      <c r="NHL35" s="89"/>
      <c r="NHM35" s="89"/>
      <c r="NHN35" s="89"/>
      <c r="NHO35" s="89"/>
      <c r="NHP35" s="89"/>
      <c r="NHQ35" s="89"/>
      <c r="NHR35" s="89"/>
      <c r="NHS35" s="89"/>
      <c r="NHT35" s="89"/>
      <c r="NHU35" s="89"/>
      <c r="NHV35" s="89"/>
      <c r="NHW35" s="89"/>
      <c r="NHX35" s="89"/>
      <c r="NHY35" s="89"/>
      <c r="NHZ35" s="89"/>
      <c r="NIA35" s="89"/>
      <c r="NIB35" s="89"/>
      <c r="NIC35" s="89"/>
      <c r="NID35" s="89"/>
      <c r="NIE35" s="89"/>
      <c r="NIF35" s="89"/>
      <c r="NIG35" s="89"/>
      <c r="NIH35" s="89"/>
      <c r="NII35" s="89"/>
      <c r="NIJ35" s="89"/>
      <c r="NIK35" s="89"/>
      <c r="NIL35" s="89"/>
      <c r="NIM35" s="89"/>
      <c r="NIN35" s="89"/>
      <c r="NIO35" s="89"/>
      <c r="NIP35" s="89"/>
      <c r="NIQ35" s="89"/>
      <c r="NIR35" s="89"/>
      <c r="NIS35" s="89"/>
      <c r="NIT35" s="89"/>
      <c r="NIU35" s="89"/>
      <c r="NIV35" s="89"/>
      <c r="NIW35" s="89"/>
      <c r="NIX35" s="89"/>
      <c r="NIY35" s="89"/>
      <c r="NIZ35" s="89"/>
      <c r="NJA35" s="89"/>
      <c r="NJB35" s="89"/>
      <c r="NJC35" s="89"/>
      <c r="NJD35" s="89"/>
      <c r="NJE35" s="89"/>
      <c r="NJF35" s="89"/>
      <c r="NJG35" s="89"/>
      <c r="NJH35" s="89"/>
      <c r="NJI35" s="89"/>
      <c r="NJJ35" s="89"/>
      <c r="NJK35" s="89"/>
      <c r="NJL35" s="89"/>
      <c r="NJM35" s="89"/>
      <c r="NJN35" s="89"/>
      <c r="NJO35" s="89"/>
      <c r="NJP35" s="89"/>
      <c r="NJQ35" s="89"/>
      <c r="NJR35" s="89"/>
      <c r="NJS35" s="89"/>
      <c r="NJT35" s="89"/>
      <c r="NJU35" s="89"/>
      <c r="NJV35" s="89"/>
      <c r="NJW35" s="89"/>
      <c r="NJX35" s="89"/>
      <c r="NJY35" s="89"/>
      <c r="NJZ35" s="89"/>
      <c r="NKA35" s="89"/>
      <c r="NKB35" s="89"/>
      <c r="NKC35" s="89"/>
      <c r="NKD35" s="89"/>
      <c r="NKE35" s="89"/>
      <c r="NKF35" s="89"/>
      <c r="NKG35" s="89"/>
      <c r="NKH35" s="89"/>
      <c r="NKI35" s="89"/>
      <c r="NKJ35" s="89"/>
      <c r="NKK35" s="89"/>
      <c r="NKL35" s="89"/>
      <c r="NKM35" s="89"/>
      <c r="NKN35" s="89"/>
      <c r="NKO35" s="89"/>
      <c r="NKP35" s="89"/>
      <c r="NKQ35" s="89"/>
      <c r="NKR35" s="89"/>
      <c r="NKS35" s="89"/>
      <c r="NKT35" s="89"/>
      <c r="NKU35" s="89"/>
      <c r="NKV35" s="89"/>
      <c r="NKW35" s="89"/>
      <c r="NKX35" s="89"/>
      <c r="NKY35" s="89"/>
      <c r="NKZ35" s="89"/>
      <c r="NLA35" s="89"/>
      <c r="NLB35" s="89"/>
      <c r="NLC35" s="89"/>
      <c r="NLD35" s="89"/>
      <c r="NLE35" s="89"/>
      <c r="NLF35" s="89"/>
      <c r="NLG35" s="89"/>
      <c r="NLH35" s="89"/>
      <c r="NLI35" s="89"/>
      <c r="NLJ35" s="89"/>
      <c r="NLK35" s="89"/>
      <c r="NLL35" s="89"/>
      <c r="NLM35" s="89"/>
      <c r="NLN35" s="89"/>
      <c r="NLO35" s="89"/>
      <c r="NLP35" s="89"/>
      <c r="NLQ35" s="89"/>
      <c r="NLR35" s="89"/>
      <c r="NLS35" s="89"/>
      <c r="NLT35" s="89"/>
      <c r="NLU35" s="89"/>
      <c r="NLV35" s="89"/>
      <c r="NLW35" s="89"/>
      <c r="NLX35" s="89"/>
      <c r="NLY35" s="89"/>
      <c r="NLZ35" s="89"/>
      <c r="NMA35" s="89"/>
      <c r="NMB35" s="89"/>
      <c r="NMC35" s="89"/>
      <c r="NMD35" s="89"/>
      <c r="NME35" s="89"/>
      <c r="NMF35" s="89"/>
      <c r="NMG35" s="89"/>
      <c r="NMH35" s="89"/>
      <c r="NMI35" s="89"/>
      <c r="NMJ35" s="89"/>
      <c r="NMK35" s="89"/>
      <c r="NML35" s="89"/>
      <c r="NMM35" s="89"/>
      <c r="NMN35" s="89"/>
      <c r="NMO35" s="89"/>
      <c r="NMP35" s="89"/>
      <c r="NMQ35" s="89"/>
      <c r="NMR35" s="89"/>
      <c r="NMS35" s="89"/>
      <c r="NMT35" s="89"/>
      <c r="NMU35" s="89"/>
      <c r="NMV35" s="89"/>
      <c r="NMW35" s="89"/>
      <c r="NMX35" s="89"/>
      <c r="NMY35" s="89"/>
      <c r="NMZ35" s="89"/>
      <c r="NNA35" s="89"/>
      <c r="NNB35" s="89"/>
      <c r="NNC35" s="89"/>
      <c r="NND35" s="89"/>
      <c r="NNE35" s="89"/>
      <c r="NNF35" s="89"/>
      <c r="NNG35" s="89"/>
      <c r="NNH35" s="89"/>
      <c r="NNI35" s="89"/>
      <c r="NNJ35" s="89"/>
      <c r="NNK35" s="89"/>
      <c r="NNL35" s="89"/>
      <c r="NNM35" s="89"/>
      <c r="NNN35" s="89"/>
      <c r="NNO35" s="89"/>
      <c r="NNP35" s="89"/>
      <c r="NNQ35" s="89"/>
      <c r="NNR35" s="89"/>
      <c r="NNS35" s="89"/>
      <c r="NNT35" s="89"/>
      <c r="NNU35" s="89"/>
      <c r="NNV35" s="89"/>
      <c r="NNW35" s="89"/>
      <c r="NNX35" s="89"/>
      <c r="NNY35" s="89"/>
      <c r="NNZ35" s="89"/>
      <c r="NOA35" s="89"/>
      <c r="NOB35" s="89"/>
      <c r="NOC35" s="89"/>
      <c r="NOD35" s="89"/>
      <c r="NOE35" s="89"/>
      <c r="NOF35" s="89"/>
      <c r="NOG35" s="89"/>
      <c r="NOH35" s="89"/>
      <c r="NOI35" s="89"/>
      <c r="NOJ35" s="89"/>
      <c r="NOK35" s="89"/>
      <c r="NOL35" s="89"/>
      <c r="NOM35" s="89"/>
      <c r="NON35" s="89"/>
      <c r="NOO35" s="89"/>
      <c r="NOP35" s="89"/>
      <c r="NOQ35" s="89"/>
      <c r="NOR35" s="89"/>
      <c r="NOS35" s="89"/>
      <c r="NOT35" s="89"/>
      <c r="NOU35" s="89"/>
      <c r="NOV35" s="89"/>
      <c r="NOW35" s="89"/>
      <c r="NOX35" s="89"/>
      <c r="NOY35" s="89"/>
      <c r="NOZ35" s="89"/>
      <c r="NPA35" s="89"/>
      <c r="NPB35" s="89"/>
      <c r="NPC35" s="89"/>
      <c r="NPD35" s="89"/>
      <c r="NPE35" s="89"/>
      <c r="NPF35" s="89"/>
      <c r="NPG35" s="89"/>
      <c r="NPH35" s="89"/>
      <c r="NPI35" s="89"/>
      <c r="NPJ35" s="89"/>
      <c r="NPK35" s="89"/>
      <c r="NPL35" s="89"/>
      <c r="NPM35" s="89"/>
      <c r="NPN35" s="89"/>
      <c r="NPO35" s="89"/>
      <c r="NPP35" s="89"/>
      <c r="NPQ35" s="89"/>
      <c r="NPR35" s="89"/>
      <c r="NPS35" s="89"/>
      <c r="NPT35" s="89"/>
      <c r="NPU35" s="89"/>
      <c r="NPV35" s="89"/>
      <c r="NPW35" s="89"/>
      <c r="NPX35" s="89"/>
      <c r="NPY35" s="89"/>
      <c r="NPZ35" s="89"/>
      <c r="NQA35" s="89"/>
      <c r="NQB35" s="89"/>
      <c r="NQC35" s="89"/>
      <c r="NQD35" s="89"/>
      <c r="NQE35" s="89"/>
      <c r="NQF35" s="89"/>
      <c r="NQG35" s="89"/>
      <c r="NQH35" s="89"/>
      <c r="NQI35" s="89"/>
      <c r="NQJ35" s="89"/>
      <c r="NQK35" s="89"/>
      <c r="NQL35" s="89"/>
      <c r="NQM35" s="89"/>
      <c r="NQN35" s="89"/>
      <c r="NQO35" s="89"/>
      <c r="NQP35" s="89"/>
      <c r="NQQ35" s="89"/>
      <c r="NQR35" s="89"/>
      <c r="NQS35" s="89"/>
      <c r="NQT35" s="89"/>
      <c r="NQU35" s="89"/>
      <c r="NQV35" s="89"/>
      <c r="NQW35" s="89"/>
      <c r="NQX35" s="89"/>
      <c r="NQY35" s="89"/>
      <c r="NQZ35" s="89"/>
      <c r="NRA35" s="89"/>
      <c r="NRB35" s="89"/>
      <c r="NRC35" s="89"/>
      <c r="NRD35" s="89"/>
      <c r="NRE35" s="89"/>
      <c r="NRF35" s="89"/>
      <c r="NRG35" s="89"/>
      <c r="NRH35" s="89"/>
      <c r="NRI35" s="89"/>
      <c r="NRJ35" s="89"/>
      <c r="NRK35" s="89"/>
      <c r="NRL35" s="89"/>
      <c r="NRM35" s="89"/>
      <c r="NRN35" s="89"/>
      <c r="NRO35" s="89"/>
      <c r="NRP35" s="89"/>
      <c r="NRQ35" s="89"/>
      <c r="NRR35" s="89"/>
      <c r="NRS35" s="89"/>
      <c r="NRT35" s="89"/>
      <c r="NRU35" s="89"/>
      <c r="NRV35" s="89"/>
      <c r="NRW35" s="89"/>
      <c r="NRX35" s="89"/>
      <c r="NRY35" s="89"/>
      <c r="NRZ35" s="89"/>
      <c r="NSA35" s="89"/>
      <c r="NSB35" s="89"/>
      <c r="NSC35" s="89"/>
      <c r="NSD35" s="89"/>
      <c r="NSE35" s="89"/>
      <c r="NSF35" s="89"/>
      <c r="NSG35" s="89"/>
      <c r="NSH35" s="89"/>
      <c r="NSI35" s="89"/>
      <c r="NSJ35" s="89"/>
      <c r="NSK35" s="89"/>
      <c r="NSL35" s="89"/>
      <c r="NSM35" s="89"/>
      <c r="NSN35" s="89"/>
      <c r="NSO35" s="89"/>
      <c r="NSP35" s="89"/>
      <c r="NSQ35" s="89"/>
      <c r="NSR35" s="89"/>
      <c r="NSS35" s="89"/>
      <c r="NST35" s="89"/>
      <c r="NSU35" s="89"/>
      <c r="NSV35" s="89"/>
      <c r="NSW35" s="89"/>
      <c r="NSX35" s="89"/>
      <c r="NSY35" s="89"/>
      <c r="NSZ35" s="89"/>
      <c r="NTA35" s="89"/>
      <c r="NTB35" s="89"/>
      <c r="NTC35" s="89"/>
      <c r="NTD35" s="89"/>
      <c r="NTE35" s="89"/>
      <c r="NTF35" s="89"/>
      <c r="NTG35" s="89"/>
      <c r="NTH35" s="89"/>
      <c r="NTI35" s="89"/>
      <c r="NTJ35" s="89"/>
      <c r="NTK35" s="89"/>
      <c r="NTL35" s="89"/>
      <c r="NTM35" s="89"/>
      <c r="NTN35" s="89"/>
      <c r="NTO35" s="89"/>
      <c r="NTP35" s="89"/>
      <c r="NTQ35" s="89"/>
      <c r="NTR35" s="89"/>
      <c r="NTS35" s="89"/>
      <c r="NTT35" s="89"/>
      <c r="NTU35" s="89"/>
      <c r="NTV35" s="89"/>
      <c r="NTW35" s="89"/>
      <c r="NTX35" s="89"/>
      <c r="NTY35" s="89"/>
      <c r="NTZ35" s="89"/>
      <c r="NUA35" s="89"/>
      <c r="NUB35" s="89"/>
      <c r="NUC35" s="89"/>
      <c r="NUD35" s="89"/>
      <c r="NUE35" s="89"/>
      <c r="NUF35" s="89"/>
      <c r="NUG35" s="89"/>
      <c r="NUH35" s="89"/>
      <c r="NUI35" s="89"/>
      <c r="NUJ35" s="89"/>
      <c r="NUK35" s="89"/>
      <c r="NUL35" s="89"/>
      <c r="NUM35" s="89"/>
      <c r="NUN35" s="89"/>
      <c r="NUO35" s="89"/>
      <c r="NUP35" s="89"/>
      <c r="NUQ35" s="89"/>
      <c r="NUR35" s="89"/>
      <c r="NUS35" s="89"/>
      <c r="NUT35" s="89"/>
      <c r="NUU35" s="89"/>
      <c r="NUV35" s="89"/>
      <c r="NUW35" s="89"/>
      <c r="NUX35" s="89"/>
      <c r="NUY35" s="89"/>
      <c r="NUZ35" s="89"/>
      <c r="NVA35" s="89"/>
      <c r="NVB35" s="89"/>
      <c r="NVC35" s="89"/>
      <c r="NVD35" s="89"/>
      <c r="NVE35" s="89"/>
      <c r="NVF35" s="89"/>
      <c r="NVG35" s="89"/>
      <c r="NVH35" s="89"/>
      <c r="NVI35" s="89"/>
      <c r="NVJ35" s="89"/>
      <c r="NVK35" s="89"/>
      <c r="NVL35" s="89"/>
      <c r="NVM35" s="89"/>
      <c r="NVN35" s="89"/>
      <c r="NVO35" s="89"/>
      <c r="NVP35" s="89"/>
      <c r="NVQ35" s="89"/>
      <c r="NVR35" s="89"/>
      <c r="NVS35" s="89"/>
      <c r="NVT35" s="89"/>
      <c r="NVU35" s="89"/>
      <c r="NVV35" s="89"/>
      <c r="NVW35" s="89"/>
      <c r="NVX35" s="89"/>
      <c r="NVY35" s="89"/>
      <c r="NVZ35" s="89"/>
      <c r="NWA35" s="89"/>
      <c r="NWB35" s="89"/>
      <c r="NWC35" s="89"/>
      <c r="NWD35" s="89"/>
      <c r="NWE35" s="89"/>
      <c r="NWF35" s="89"/>
      <c r="NWG35" s="89"/>
      <c r="NWH35" s="89"/>
      <c r="NWI35" s="89"/>
      <c r="NWJ35" s="89"/>
      <c r="NWK35" s="89"/>
      <c r="NWL35" s="89"/>
      <c r="NWM35" s="89"/>
      <c r="NWN35" s="89"/>
      <c r="NWO35" s="89"/>
      <c r="NWP35" s="89"/>
      <c r="NWQ35" s="89"/>
      <c r="NWR35" s="89"/>
      <c r="NWS35" s="89"/>
      <c r="NWT35" s="89"/>
      <c r="NWU35" s="89"/>
      <c r="NWV35" s="89"/>
      <c r="NWW35" s="89"/>
      <c r="NWX35" s="89"/>
      <c r="NWY35" s="89"/>
      <c r="NWZ35" s="89"/>
      <c r="NXA35" s="89"/>
      <c r="NXB35" s="89"/>
      <c r="NXC35" s="89"/>
      <c r="NXD35" s="89"/>
      <c r="NXE35" s="89"/>
      <c r="NXF35" s="89"/>
      <c r="NXG35" s="89"/>
      <c r="NXH35" s="89"/>
      <c r="NXI35" s="89"/>
      <c r="NXJ35" s="89"/>
      <c r="NXK35" s="89"/>
      <c r="NXL35" s="89"/>
      <c r="NXM35" s="89"/>
      <c r="NXN35" s="89"/>
      <c r="NXO35" s="89"/>
      <c r="NXP35" s="89"/>
      <c r="NXQ35" s="89"/>
      <c r="NXR35" s="89"/>
      <c r="NXS35" s="89"/>
      <c r="NXT35" s="89"/>
      <c r="NXU35" s="89"/>
      <c r="NXV35" s="89"/>
      <c r="NXW35" s="89"/>
      <c r="NXX35" s="89"/>
      <c r="NXY35" s="89"/>
      <c r="NXZ35" s="89"/>
      <c r="NYA35" s="89"/>
      <c r="NYB35" s="89"/>
      <c r="NYC35" s="89"/>
      <c r="NYD35" s="89"/>
      <c r="NYE35" s="89"/>
      <c r="NYF35" s="89"/>
      <c r="NYG35" s="89"/>
      <c r="NYH35" s="89"/>
      <c r="NYI35" s="89"/>
      <c r="NYJ35" s="89"/>
      <c r="NYK35" s="89"/>
      <c r="NYL35" s="89"/>
      <c r="NYM35" s="89"/>
      <c r="NYN35" s="89"/>
      <c r="NYO35" s="89"/>
      <c r="NYP35" s="89"/>
      <c r="NYQ35" s="89"/>
      <c r="NYR35" s="89"/>
      <c r="NYS35" s="89"/>
      <c r="NYT35" s="89"/>
      <c r="NYU35" s="89"/>
      <c r="NYV35" s="89"/>
      <c r="NYW35" s="89"/>
      <c r="NYX35" s="89"/>
      <c r="NYY35" s="89"/>
      <c r="NYZ35" s="89"/>
      <c r="NZA35" s="89"/>
      <c r="NZB35" s="89"/>
      <c r="NZC35" s="89"/>
      <c r="NZD35" s="89"/>
      <c r="NZE35" s="89"/>
      <c r="NZF35" s="89"/>
      <c r="NZG35" s="89"/>
      <c r="NZH35" s="89"/>
      <c r="NZI35" s="89"/>
      <c r="NZJ35" s="89"/>
      <c r="NZK35" s="89"/>
      <c r="NZL35" s="89"/>
      <c r="NZM35" s="89"/>
      <c r="NZN35" s="89"/>
      <c r="NZO35" s="89"/>
      <c r="NZP35" s="89"/>
      <c r="NZQ35" s="89"/>
      <c r="NZR35" s="89"/>
      <c r="NZS35" s="89"/>
      <c r="NZT35" s="89"/>
      <c r="NZU35" s="89"/>
      <c r="NZV35" s="89"/>
      <c r="NZW35" s="89"/>
      <c r="NZX35" s="89"/>
      <c r="NZY35" s="89"/>
      <c r="NZZ35" s="89"/>
      <c r="OAA35" s="89"/>
      <c r="OAB35" s="89"/>
      <c r="OAC35" s="89"/>
      <c r="OAD35" s="89"/>
      <c r="OAE35" s="89"/>
      <c r="OAF35" s="89"/>
      <c r="OAG35" s="89"/>
      <c r="OAH35" s="89"/>
      <c r="OAI35" s="89"/>
      <c r="OAJ35" s="89"/>
      <c r="OAK35" s="89"/>
      <c r="OAL35" s="89"/>
      <c r="OAM35" s="89"/>
      <c r="OAN35" s="89"/>
      <c r="OAO35" s="89"/>
      <c r="OAP35" s="89"/>
      <c r="OAQ35" s="89"/>
      <c r="OAR35" s="89"/>
      <c r="OAS35" s="89"/>
      <c r="OAT35" s="89"/>
      <c r="OAU35" s="89"/>
      <c r="OAV35" s="89"/>
      <c r="OAW35" s="89"/>
      <c r="OAX35" s="89"/>
      <c r="OAY35" s="89"/>
      <c r="OAZ35" s="89"/>
      <c r="OBA35" s="89"/>
      <c r="OBB35" s="89"/>
      <c r="OBC35" s="89"/>
      <c r="OBD35" s="89"/>
      <c r="OBE35" s="89"/>
      <c r="OBF35" s="89"/>
      <c r="OBG35" s="89"/>
      <c r="OBH35" s="89"/>
      <c r="OBI35" s="89"/>
      <c r="OBJ35" s="89"/>
      <c r="OBK35" s="89"/>
      <c r="OBL35" s="89"/>
      <c r="OBM35" s="89"/>
      <c r="OBN35" s="89"/>
      <c r="OBO35" s="89"/>
      <c r="OBP35" s="89"/>
      <c r="OBQ35" s="89"/>
      <c r="OBR35" s="89"/>
      <c r="OBS35" s="89"/>
      <c r="OBT35" s="89"/>
      <c r="OBU35" s="89"/>
      <c r="OBV35" s="89"/>
      <c r="OBW35" s="89"/>
      <c r="OBX35" s="89"/>
      <c r="OBY35" s="89"/>
      <c r="OBZ35" s="89"/>
      <c r="OCA35" s="89"/>
      <c r="OCB35" s="89"/>
      <c r="OCC35" s="89"/>
      <c r="OCD35" s="89"/>
      <c r="OCE35" s="89"/>
      <c r="OCF35" s="89"/>
      <c r="OCG35" s="89"/>
      <c r="OCH35" s="89"/>
      <c r="OCI35" s="89"/>
      <c r="OCJ35" s="89"/>
      <c r="OCK35" s="89"/>
      <c r="OCL35" s="89"/>
      <c r="OCM35" s="89"/>
      <c r="OCN35" s="89"/>
      <c r="OCO35" s="89"/>
      <c r="OCP35" s="89"/>
      <c r="OCQ35" s="89"/>
      <c r="OCR35" s="89"/>
      <c r="OCS35" s="89"/>
      <c r="OCT35" s="89"/>
      <c r="OCU35" s="89"/>
      <c r="OCV35" s="89"/>
      <c r="OCW35" s="89"/>
      <c r="OCX35" s="89"/>
      <c r="OCY35" s="89"/>
      <c r="OCZ35" s="89"/>
      <c r="ODA35" s="89"/>
      <c r="ODB35" s="89"/>
      <c r="ODC35" s="89"/>
      <c r="ODD35" s="89"/>
      <c r="ODE35" s="89"/>
      <c r="ODF35" s="89"/>
      <c r="ODG35" s="89"/>
      <c r="ODH35" s="89"/>
      <c r="ODI35" s="89"/>
      <c r="ODJ35" s="89"/>
      <c r="ODK35" s="89"/>
      <c r="ODL35" s="89"/>
      <c r="ODM35" s="89"/>
      <c r="ODN35" s="89"/>
      <c r="ODO35" s="89"/>
      <c r="ODP35" s="89"/>
      <c r="ODQ35" s="89"/>
      <c r="ODR35" s="89"/>
      <c r="ODS35" s="89"/>
      <c r="ODT35" s="89"/>
      <c r="ODU35" s="89"/>
      <c r="ODV35" s="89"/>
      <c r="ODW35" s="89"/>
      <c r="ODX35" s="89"/>
      <c r="ODY35" s="89"/>
      <c r="ODZ35" s="89"/>
      <c r="OEA35" s="89"/>
      <c r="OEB35" s="89"/>
      <c r="OEC35" s="89"/>
      <c r="OED35" s="89"/>
      <c r="OEE35" s="89"/>
      <c r="OEF35" s="89"/>
      <c r="OEG35" s="89"/>
      <c r="OEH35" s="89"/>
      <c r="OEI35" s="89"/>
      <c r="OEJ35" s="89"/>
      <c r="OEK35" s="89"/>
      <c r="OEL35" s="89"/>
      <c r="OEM35" s="89"/>
      <c r="OEN35" s="89"/>
      <c r="OEO35" s="89"/>
      <c r="OEP35" s="89"/>
      <c r="OEQ35" s="89"/>
      <c r="OER35" s="89"/>
      <c r="OES35" s="89"/>
      <c r="OET35" s="89"/>
      <c r="OEU35" s="89"/>
      <c r="OEV35" s="89"/>
      <c r="OEW35" s="89"/>
      <c r="OEX35" s="89"/>
      <c r="OEY35" s="89"/>
      <c r="OEZ35" s="89"/>
      <c r="OFA35" s="89"/>
      <c r="OFB35" s="89"/>
      <c r="OFC35" s="89"/>
      <c r="OFD35" s="89"/>
      <c r="OFE35" s="89"/>
      <c r="OFF35" s="89"/>
      <c r="OFG35" s="89"/>
      <c r="OFH35" s="89"/>
      <c r="OFI35" s="89"/>
      <c r="OFJ35" s="89"/>
      <c r="OFK35" s="89"/>
      <c r="OFL35" s="89"/>
      <c r="OFM35" s="89"/>
      <c r="OFN35" s="89"/>
      <c r="OFO35" s="89"/>
      <c r="OFP35" s="89"/>
      <c r="OFQ35" s="89"/>
      <c r="OFR35" s="89"/>
      <c r="OFS35" s="89"/>
      <c r="OFT35" s="89"/>
      <c r="OFU35" s="89"/>
      <c r="OFV35" s="89"/>
      <c r="OFW35" s="89"/>
      <c r="OFX35" s="89"/>
      <c r="OFY35" s="89"/>
      <c r="OFZ35" s="89"/>
      <c r="OGA35" s="89"/>
      <c r="OGB35" s="89"/>
      <c r="OGC35" s="89"/>
      <c r="OGD35" s="89"/>
      <c r="OGE35" s="89"/>
      <c r="OGF35" s="89"/>
      <c r="OGG35" s="89"/>
      <c r="OGH35" s="89"/>
      <c r="OGI35" s="89"/>
      <c r="OGJ35" s="89"/>
      <c r="OGK35" s="89"/>
      <c r="OGL35" s="89"/>
      <c r="OGM35" s="89"/>
      <c r="OGN35" s="89"/>
      <c r="OGO35" s="89"/>
      <c r="OGP35" s="89"/>
      <c r="OGQ35" s="89"/>
      <c r="OGR35" s="89"/>
      <c r="OGS35" s="89"/>
      <c r="OGT35" s="89"/>
      <c r="OGU35" s="89"/>
      <c r="OGV35" s="89"/>
      <c r="OGW35" s="89"/>
      <c r="OGX35" s="89"/>
      <c r="OGY35" s="89"/>
      <c r="OGZ35" s="89"/>
      <c r="OHA35" s="89"/>
      <c r="OHB35" s="89"/>
      <c r="OHC35" s="89"/>
      <c r="OHD35" s="89"/>
      <c r="OHE35" s="89"/>
      <c r="OHF35" s="89"/>
      <c r="OHG35" s="89"/>
      <c r="OHH35" s="89"/>
      <c r="OHI35" s="89"/>
      <c r="OHJ35" s="89"/>
      <c r="OHK35" s="89"/>
      <c r="OHL35" s="89"/>
      <c r="OHM35" s="89"/>
      <c r="OHN35" s="89"/>
      <c r="OHO35" s="89"/>
      <c r="OHP35" s="89"/>
      <c r="OHQ35" s="89"/>
      <c r="OHR35" s="89"/>
      <c r="OHS35" s="89"/>
      <c r="OHT35" s="89"/>
      <c r="OHU35" s="89"/>
      <c r="OHV35" s="89"/>
      <c r="OHW35" s="89"/>
      <c r="OHX35" s="89"/>
      <c r="OHY35" s="89"/>
      <c r="OHZ35" s="89"/>
      <c r="OIA35" s="89"/>
      <c r="OIB35" s="89"/>
      <c r="OIC35" s="89"/>
      <c r="OID35" s="89"/>
      <c r="OIE35" s="89"/>
      <c r="OIF35" s="89"/>
      <c r="OIG35" s="89"/>
      <c r="OIH35" s="89"/>
      <c r="OII35" s="89"/>
      <c r="OIJ35" s="89"/>
      <c r="OIK35" s="89"/>
      <c r="OIL35" s="89"/>
      <c r="OIM35" s="89"/>
      <c r="OIN35" s="89"/>
      <c r="OIO35" s="89"/>
      <c r="OIP35" s="89"/>
      <c r="OIQ35" s="89"/>
      <c r="OIR35" s="89"/>
      <c r="OIS35" s="89"/>
      <c r="OIT35" s="89"/>
      <c r="OIU35" s="89"/>
      <c r="OIV35" s="89"/>
      <c r="OIW35" s="89"/>
      <c r="OIX35" s="89"/>
      <c r="OIY35" s="89"/>
      <c r="OIZ35" s="89"/>
      <c r="OJA35" s="89"/>
      <c r="OJB35" s="89"/>
      <c r="OJC35" s="89"/>
      <c r="OJD35" s="89"/>
      <c r="OJE35" s="89"/>
      <c r="OJF35" s="89"/>
      <c r="OJG35" s="89"/>
      <c r="OJH35" s="89"/>
      <c r="OJI35" s="89"/>
      <c r="OJJ35" s="89"/>
      <c r="OJK35" s="89"/>
      <c r="OJL35" s="89"/>
      <c r="OJM35" s="89"/>
      <c r="OJN35" s="89"/>
      <c r="OJO35" s="89"/>
      <c r="OJP35" s="89"/>
      <c r="OJQ35" s="89"/>
      <c r="OJR35" s="89"/>
      <c r="OJS35" s="89"/>
      <c r="OJT35" s="89"/>
      <c r="OJU35" s="89"/>
      <c r="OJV35" s="89"/>
      <c r="OJW35" s="89"/>
      <c r="OJX35" s="89"/>
      <c r="OJY35" s="89"/>
      <c r="OJZ35" s="89"/>
      <c r="OKA35" s="89"/>
      <c r="OKB35" s="89"/>
      <c r="OKC35" s="89"/>
      <c r="OKD35" s="89"/>
      <c r="OKE35" s="89"/>
      <c r="OKF35" s="89"/>
      <c r="OKG35" s="89"/>
      <c r="OKH35" s="89"/>
      <c r="OKI35" s="89"/>
      <c r="OKJ35" s="89"/>
      <c r="OKK35" s="89"/>
      <c r="OKL35" s="89"/>
      <c r="OKM35" s="89"/>
      <c r="OKN35" s="89"/>
      <c r="OKO35" s="89"/>
      <c r="OKP35" s="89"/>
      <c r="OKQ35" s="89"/>
      <c r="OKR35" s="89"/>
      <c r="OKS35" s="89"/>
      <c r="OKT35" s="89"/>
      <c r="OKU35" s="89"/>
      <c r="OKV35" s="89"/>
      <c r="OKW35" s="89"/>
      <c r="OKX35" s="89"/>
      <c r="OKY35" s="89"/>
      <c r="OKZ35" s="89"/>
      <c r="OLA35" s="89"/>
      <c r="OLB35" s="89"/>
      <c r="OLC35" s="89"/>
      <c r="OLD35" s="89"/>
      <c r="OLE35" s="89"/>
      <c r="OLF35" s="89"/>
      <c r="OLG35" s="89"/>
      <c r="OLH35" s="89"/>
      <c r="OLI35" s="89"/>
      <c r="OLJ35" s="89"/>
      <c r="OLK35" s="89"/>
      <c r="OLL35" s="89"/>
      <c r="OLM35" s="89"/>
      <c r="OLN35" s="89"/>
      <c r="OLO35" s="89"/>
      <c r="OLP35" s="89"/>
      <c r="OLQ35" s="89"/>
      <c r="OLR35" s="89"/>
      <c r="OLS35" s="89"/>
      <c r="OLT35" s="89"/>
      <c r="OLU35" s="89"/>
      <c r="OLV35" s="89"/>
      <c r="OLW35" s="89"/>
      <c r="OLX35" s="89"/>
      <c r="OLY35" s="89"/>
      <c r="OLZ35" s="89"/>
      <c r="OMA35" s="89"/>
      <c r="OMB35" s="89"/>
      <c r="OMC35" s="89"/>
      <c r="OMD35" s="89"/>
      <c r="OME35" s="89"/>
      <c r="OMF35" s="89"/>
      <c r="OMG35" s="89"/>
      <c r="OMH35" s="89"/>
      <c r="OMI35" s="89"/>
      <c r="OMJ35" s="89"/>
      <c r="OMK35" s="89"/>
      <c r="OML35" s="89"/>
      <c r="OMM35" s="89"/>
      <c r="OMN35" s="89"/>
      <c r="OMO35" s="89"/>
      <c r="OMP35" s="89"/>
      <c r="OMQ35" s="89"/>
      <c r="OMR35" s="89"/>
      <c r="OMS35" s="89"/>
      <c r="OMT35" s="89"/>
      <c r="OMU35" s="89"/>
      <c r="OMV35" s="89"/>
      <c r="OMW35" s="89"/>
      <c r="OMX35" s="89"/>
      <c r="OMY35" s="89"/>
      <c r="OMZ35" s="89"/>
      <c r="ONA35" s="89"/>
      <c r="ONB35" s="89"/>
      <c r="ONC35" s="89"/>
      <c r="OND35" s="89"/>
      <c r="ONE35" s="89"/>
      <c r="ONF35" s="89"/>
      <c r="ONG35" s="89"/>
      <c r="ONH35" s="89"/>
      <c r="ONI35" s="89"/>
      <c r="ONJ35" s="89"/>
      <c r="ONK35" s="89"/>
      <c r="ONL35" s="89"/>
      <c r="ONM35" s="89"/>
      <c r="ONN35" s="89"/>
      <c r="ONO35" s="89"/>
      <c r="ONP35" s="89"/>
      <c r="ONQ35" s="89"/>
      <c r="ONR35" s="89"/>
      <c r="ONS35" s="89"/>
      <c r="ONT35" s="89"/>
      <c r="ONU35" s="89"/>
      <c r="ONV35" s="89"/>
      <c r="ONW35" s="89"/>
      <c r="ONX35" s="89"/>
      <c r="ONY35" s="89"/>
      <c r="ONZ35" s="89"/>
      <c r="OOA35" s="89"/>
      <c r="OOB35" s="89"/>
      <c r="OOC35" s="89"/>
      <c r="OOD35" s="89"/>
      <c r="OOE35" s="89"/>
      <c r="OOF35" s="89"/>
      <c r="OOG35" s="89"/>
      <c r="OOH35" s="89"/>
      <c r="OOI35" s="89"/>
      <c r="OOJ35" s="89"/>
      <c r="OOK35" s="89"/>
      <c r="OOL35" s="89"/>
      <c r="OOM35" s="89"/>
      <c r="OON35" s="89"/>
      <c r="OOO35" s="89"/>
      <c r="OOP35" s="89"/>
      <c r="OOQ35" s="89"/>
      <c r="OOR35" s="89"/>
      <c r="OOS35" s="89"/>
      <c r="OOT35" s="89"/>
      <c r="OOU35" s="89"/>
      <c r="OOV35" s="89"/>
      <c r="OOW35" s="89"/>
      <c r="OOX35" s="89"/>
      <c r="OOY35" s="89"/>
      <c r="OOZ35" s="89"/>
      <c r="OPA35" s="89"/>
      <c r="OPB35" s="89"/>
      <c r="OPC35" s="89"/>
      <c r="OPD35" s="89"/>
      <c r="OPE35" s="89"/>
      <c r="OPF35" s="89"/>
      <c r="OPG35" s="89"/>
      <c r="OPH35" s="89"/>
      <c r="OPI35" s="89"/>
      <c r="OPJ35" s="89"/>
      <c r="OPK35" s="89"/>
      <c r="OPL35" s="89"/>
      <c r="OPM35" s="89"/>
      <c r="OPN35" s="89"/>
      <c r="OPO35" s="89"/>
      <c r="OPP35" s="89"/>
      <c r="OPQ35" s="89"/>
      <c r="OPR35" s="89"/>
      <c r="OPS35" s="89"/>
      <c r="OPT35" s="89"/>
      <c r="OPU35" s="89"/>
      <c r="OPV35" s="89"/>
      <c r="OPW35" s="89"/>
      <c r="OPX35" s="89"/>
      <c r="OPY35" s="89"/>
      <c r="OPZ35" s="89"/>
      <c r="OQA35" s="89"/>
      <c r="OQB35" s="89"/>
      <c r="OQC35" s="89"/>
      <c r="OQD35" s="89"/>
      <c r="OQE35" s="89"/>
      <c r="OQF35" s="89"/>
      <c r="OQG35" s="89"/>
      <c r="OQH35" s="89"/>
      <c r="OQI35" s="89"/>
      <c r="OQJ35" s="89"/>
      <c r="OQK35" s="89"/>
      <c r="OQL35" s="89"/>
      <c r="OQM35" s="89"/>
      <c r="OQN35" s="89"/>
      <c r="OQO35" s="89"/>
      <c r="OQP35" s="89"/>
      <c r="OQQ35" s="89"/>
      <c r="OQR35" s="89"/>
      <c r="OQS35" s="89"/>
      <c r="OQT35" s="89"/>
      <c r="OQU35" s="89"/>
      <c r="OQV35" s="89"/>
      <c r="OQW35" s="89"/>
      <c r="OQX35" s="89"/>
      <c r="OQY35" s="89"/>
      <c r="OQZ35" s="89"/>
      <c r="ORA35" s="89"/>
      <c r="ORB35" s="89"/>
      <c r="ORC35" s="89"/>
      <c r="ORD35" s="89"/>
      <c r="ORE35" s="89"/>
      <c r="ORF35" s="89"/>
      <c r="ORG35" s="89"/>
      <c r="ORH35" s="89"/>
      <c r="ORI35" s="89"/>
      <c r="ORJ35" s="89"/>
      <c r="ORK35" s="89"/>
      <c r="ORL35" s="89"/>
      <c r="ORM35" s="89"/>
      <c r="ORN35" s="89"/>
      <c r="ORO35" s="89"/>
      <c r="ORP35" s="89"/>
      <c r="ORQ35" s="89"/>
      <c r="ORR35" s="89"/>
      <c r="ORS35" s="89"/>
      <c r="ORT35" s="89"/>
      <c r="ORU35" s="89"/>
      <c r="ORV35" s="89"/>
      <c r="ORW35" s="89"/>
      <c r="ORX35" s="89"/>
      <c r="ORY35" s="89"/>
      <c r="ORZ35" s="89"/>
      <c r="OSA35" s="89"/>
      <c r="OSB35" s="89"/>
      <c r="OSC35" s="89"/>
      <c r="OSD35" s="89"/>
      <c r="OSE35" s="89"/>
      <c r="OSF35" s="89"/>
      <c r="OSG35" s="89"/>
      <c r="OSH35" s="89"/>
      <c r="OSI35" s="89"/>
      <c r="OSJ35" s="89"/>
      <c r="OSK35" s="89"/>
      <c r="OSL35" s="89"/>
      <c r="OSM35" s="89"/>
      <c r="OSN35" s="89"/>
      <c r="OSO35" s="89"/>
      <c r="OSP35" s="89"/>
      <c r="OSQ35" s="89"/>
      <c r="OSR35" s="89"/>
      <c r="OSS35" s="89"/>
      <c r="OST35" s="89"/>
      <c r="OSU35" s="89"/>
      <c r="OSV35" s="89"/>
      <c r="OSW35" s="89"/>
      <c r="OSX35" s="89"/>
      <c r="OSY35" s="89"/>
      <c r="OSZ35" s="89"/>
      <c r="OTA35" s="89"/>
      <c r="OTB35" s="89"/>
      <c r="OTC35" s="89"/>
      <c r="OTD35" s="89"/>
      <c r="OTE35" s="89"/>
      <c r="OTF35" s="89"/>
      <c r="OTG35" s="89"/>
      <c r="OTH35" s="89"/>
      <c r="OTI35" s="89"/>
      <c r="OTJ35" s="89"/>
      <c r="OTK35" s="89"/>
      <c r="OTL35" s="89"/>
      <c r="OTM35" s="89"/>
      <c r="OTN35" s="89"/>
      <c r="OTO35" s="89"/>
      <c r="OTP35" s="89"/>
      <c r="OTQ35" s="89"/>
      <c r="OTR35" s="89"/>
      <c r="OTS35" s="89"/>
      <c r="OTT35" s="89"/>
      <c r="OTU35" s="89"/>
      <c r="OTV35" s="89"/>
      <c r="OTW35" s="89"/>
      <c r="OTX35" s="89"/>
      <c r="OTY35" s="89"/>
      <c r="OTZ35" s="89"/>
      <c r="OUA35" s="89"/>
      <c r="OUB35" s="89"/>
      <c r="OUC35" s="89"/>
      <c r="OUD35" s="89"/>
      <c r="OUE35" s="89"/>
      <c r="OUF35" s="89"/>
      <c r="OUG35" s="89"/>
      <c r="OUH35" s="89"/>
      <c r="OUI35" s="89"/>
      <c r="OUJ35" s="89"/>
      <c r="OUK35" s="89"/>
      <c r="OUL35" s="89"/>
      <c r="OUM35" s="89"/>
      <c r="OUN35" s="89"/>
      <c r="OUO35" s="89"/>
      <c r="OUP35" s="89"/>
      <c r="OUQ35" s="89"/>
      <c r="OUR35" s="89"/>
      <c r="OUS35" s="89"/>
      <c r="OUT35" s="89"/>
      <c r="OUU35" s="89"/>
      <c r="OUV35" s="89"/>
      <c r="OUW35" s="89"/>
      <c r="OUX35" s="89"/>
      <c r="OUY35" s="89"/>
      <c r="OUZ35" s="89"/>
      <c r="OVA35" s="89"/>
      <c r="OVB35" s="89"/>
      <c r="OVC35" s="89"/>
      <c r="OVD35" s="89"/>
      <c r="OVE35" s="89"/>
      <c r="OVF35" s="89"/>
      <c r="OVG35" s="89"/>
      <c r="OVH35" s="89"/>
      <c r="OVI35" s="89"/>
      <c r="OVJ35" s="89"/>
      <c r="OVK35" s="89"/>
      <c r="OVL35" s="89"/>
      <c r="OVM35" s="89"/>
      <c r="OVN35" s="89"/>
      <c r="OVO35" s="89"/>
      <c r="OVP35" s="89"/>
      <c r="OVQ35" s="89"/>
      <c r="OVR35" s="89"/>
      <c r="OVS35" s="89"/>
      <c r="OVT35" s="89"/>
      <c r="OVU35" s="89"/>
      <c r="OVV35" s="89"/>
      <c r="OVW35" s="89"/>
      <c r="OVX35" s="89"/>
      <c r="OVY35" s="89"/>
      <c r="OVZ35" s="89"/>
      <c r="OWA35" s="89"/>
      <c r="OWB35" s="89"/>
      <c r="OWC35" s="89"/>
      <c r="OWD35" s="89"/>
      <c r="OWE35" s="89"/>
      <c r="OWF35" s="89"/>
      <c r="OWG35" s="89"/>
      <c r="OWH35" s="89"/>
      <c r="OWI35" s="89"/>
      <c r="OWJ35" s="89"/>
      <c r="OWK35" s="89"/>
      <c r="OWL35" s="89"/>
      <c r="OWM35" s="89"/>
      <c r="OWN35" s="89"/>
      <c r="OWO35" s="89"/>
      <c r="OWP35" s="89"/>
      <c r="OWQ35" s="89"/>
      <c r="OWR35" s="89"/>
      <c r="OWS35" s="89"/>
      <c r="OWT35" s="89"/>
      <c r="OWU35" s="89"/>
      <c r="OWV35" s="89"/>
      <c r="OWW35" s="89"/>
      <c r="OWX35" s="89"/>
      <c r="OWY35" s="89"/>
      <c r="OWZ35" s="89"/>
      <c r="OXA35" s="89"/>
      <c r="OXB35" s="89"/>
      <c r="OXC35" s="89"/>
      <c r="OXD35" s="89"/>
      <c r="OXE35" s="89"/>
      <c r="OXF35" s="89"/>
      <c r="OXG35" s="89"/>
      <c r="OXH35" s="89"/>
      <c r="OXI35" s="89"/>
      <c r="OXJ35" s="89"/>
      <c r="OXK35" s="89"/>
      <c r="OXL35" s="89"/>
      <c r="OXM35" s="89"/>
      <c r="OXN35" s="89"/>
      <c r="OXO35" s="89"/>
      <c r="OXP35" s="89"/>
      <c r="OXQ35" s="89"/>
      <c r="OXR35" s="89"/>
      <c r="OXS35" s="89"/>
      <c r="OXT35" s="89"/>
      <c r="OXU35" s="89"/>
      <c r="OXV35" s="89"/>
      <c r="OXW35" s="89"/>
      <c r="OXX35" s="89"/>
      <c r="OXY35" s="89"/>
      <c r="OXZ35" s="89"/>
      <c r="OYA35" s="89"/>
      <c r="OYB35" s="89"/>
      <c r="OYC35" s="89"/>
      <c r="OYD35" s="89"/>
      <c r="OYE35" s="89"/>
      <c r="OYF35" s="89"/>
      <c r="OYG35" s="89"/>
      <c r="OYH35" s="89"/>
      <c r="OYI35" s="89"/>
      <c r="OYJ35" s="89"/>
      <c r="OYK35" s="89"/>
      <c r="OYL35" s="89"/>
      <c r="OYM35" s="89"/>
      <c r="OYN35" s="89"/>
      <c r="OYO35" s="89"/>
      <c r="OYP35" s="89"/>
      <c r="OYQ35" s="89"/>
      <c r="OYR35" s="89"/>
      <c r="OYS35" s="89"/>
      <c r="OYT35" s="89"/>
      <c r="OYU35" s="89"/>
      <c r="OYV35" s="89"/>
      <c r="OYW35" s="89"/>
      <c r="OYX35" s="89"/>
      <c r="OYY35" s="89"/>
      <c r="OYZ35" s="89"/>
      <c r="OZA35" s="89"/>
      <c r="OZB35" s="89"/>
      <c r="OZC35" s="89"/>
      <c r="OZD35" s="89"/>
      <c r="OZE35" s="89"/>
      <c r="OZF35" s="89"/>
      <c r="OZG35" s="89"/>
      <c r="OZH35" s="89"/>
      <c r="OZI35" s="89"/>
      <c r="OZJ35" s="89"/>
      <c r="OZK35" s="89"/>
      <c r="OZL35" s="89"/>
      <c r="OZM35" s="89"/>
      <c r="OZN35" s="89"/>
      <c r="OZO35" s="89"/>
      <c r="OZP35" s="89"/>
      <c r="OZQ35" s="89"/>
      <c r="OZR35" s="89"/>
      <c r="OZS35" s="89"/>
      <c r="OZT35" s="89"/>
      <c r="OZU35" s="89"/>
      <c r="OZV35" s="89"/>
      <c r="OZW35" s="89"/>
      <c r="OZX35" s="89"/>
      <c r="OZY35" s="89"/>
      <c r="OZZ35" s="89"/>
      <c r="PAA35" s="89"/>
      <c r="PAB35" s="89"/>
      <c r="PAC35" s="89"/>
      <c r="PAD35" s="89"/>
      <c r="PAE35" s="89"/>
      <c r="PAF35" s="89"/>
      <c r="PAG35" s="89"/>
      <c r="PAH35" s="89"/>
      <c r="PAI35" s="89"/>
      <c r="PAJ35" s="89"/>
      <c r="PAK35" s="89"/>
      <c r="PAL35" s="89"/>
      <c r="PAM35" s="89"/>
      <c r="PAN35" s="89"/>
      <c r="PAO35" s="89"/>
      <c r="PAP35" s="89"/>
      <c r="PAQ35" s="89"/>
      <c r="PAR35" s="89"/>
      <c r="PAS35" s="89"/>
      <c r="PAT35" s="89"/>
      <c r="PAU35" s="89"/>
      <c r="PAV35" s="89"/>
      <c r="PAW35" s="89"/>
      <c r="PAX35" s="89"/>
      <c r="PAY35" s="89"/>
      <c r="PAZ35" s="89"/>
      <c r="PBA35" s="89"/>
      <c r="PBB35" s="89"/>
      <c r="PBC35" s="89"/>
      <c r="PBD35" s="89"/>
      <c r="PBE35" s="89"/>
      <c r="PBF35" s="89"/>
      <c r="PBG35" s="89"/>
      <c r="PBH35" s="89"/>
      <c r="PBI35" s="89"/>
      <c r="PBJ35" s="89"/>
      <c r="PBK35" s="89"/>
      <c r="PBL35" s="89"/>
      <c r="PBM35" s="89"/>
      <c r="PBN35" s="89"/>
      <c r="PBO35" s="89"/>
      <c r="PBP35" s="89"/>
      <c r="PBQ35" s="89"/>
      <c r="PBR35" s="89"/>
      <c r="PBS35" s="89"/>
      <c r="PBT35" s="89"/>
      <c r="PBU35" s="89"/>
      <c r="PBV35" s="89"/>
      <c r="PBW35" s="89"/>
      <c r="PBX35" s="89"/>
      <c r="PBY35" s="89"/>
      <c r="PBZ35" s="89"/>
      <c r="PCA35" s="89"/>
      <c r="PCB35" s="89"/>
      <c r="PCC35" s="89"/>
      <c r="PCD35" s="89"/>
      <c r="PCE35" s="89"/>
      <c r="PCF35" s="89"/>
      <c r="PCG35" s="89"/>
      <c r="PCH35" s="89"/>
      <c r="PCI35" s="89"/>
      <c r="PCJ35" s="89"/>
      <c r="PCK35" s="89"/>
      <c r="PCL35" s="89"/>
      <c r="PCM35" s="89"/>
      <c r="PCN35" s="89"/>
      <c r="PCO35" s="89"/>
      <c r="PCP35" s="89"/>
      <c r="PCQ35" s="89"/>
      <c r="PCR35" s="89"/>
      <c r="PCS35" s="89"/>
      <c r="PCT35" s="89"/>
      <c r="PCU35" s="89"/>
      <c r="PCV35" s="89"/>
      <c r="PCW35" s="89"/>
      <c r="PCX35" s="89"/>
      <c r="PCY35" s="89"/>
      <c r="PCZ35" s="89"/>
      <c r="PDA35" s="89"/>
      <c r="PDB35" s="89"/>
      <c r="PDC35" s="89"/>
      <c r="PDD35" s="89"/>
      <c r="PDE35" s="89"/>
      <c r="PDF35" s="89"/>
      <c r="PDG35" s="89"/>
      <c r="PDH35" s="89"/>
      <c r="PDI35" s="89"/>
      <c r="PDJ35" s="89"/>
      <c r="PDK35" s="89"/>
      <c r="PDL35" s="89"/>
      <c r="PDM35" s="89"/>
      <c r="PDN35" s="89"/>
      <c r="PDO35" s="89"/>
      <c r="PDP35" s="89"/>
      <c r="PDQ35" s="89"/>
      <c r="PDR35" s="89"/>
      <c r="PDS35" s="89"/>
      <c r="PDT35" s="89"/>
      <c r="PDU35" s="89"/>
      <c r="PDV35" s="89"/>
      <c r="PDW35" s="89"/>
      <c r="PDX35" s="89"/>
      <c r="PDY35" s="89"/>
      <c r="PDZ35" s="89"/>
      <c r="PEA35" s="89"/>
      <c r="PEB35" s="89"/>
      <c r="PEC35" s="89"/>
      <c r="PED35" s="89"/>
      <c r="PEE35" s="89"/>
      <c r="PEF35" s="89"/>
      <c r="PEG35" s="89"/>
      <c r="PEH35" s="89"/>
      <c r="PEI35" s="89"/>
      <c r="PEJ35" s="89"/>
      <c r="PEK35" s="89"/>
      <c r="PEL35" s="89"/>
      <c r="PEM35" s="89"/>
      <c r="PEN35" s="89"/>
      <c r="PEO35" s="89"/>
      <c r="PEP35" s="89"/>
      <c r="PEQ35" s="89"/>
      <c r="PER35" s="89"/>
      <c r="PES35" s="89"/>
      <c r="PET35" s="89"/>
      <c r="PEU35" s="89"/>
      <c r="PEV35" s="89"/>
      <c r="PEW35" s="89"/>
      <c r="PEX35" s="89"/>
      <c r="PEY35" s="89"/>
      <c r="PEZ35" s="89"/>
      <c r="PFA35" s="89"/>
      <c r="PFB35" s="89"/>
      <c r="PFC35" s="89"/>
      <c r="PFD35" s="89"/>
      <c r="PFE35" s="89"/>
      <c r="PFF35" s="89"/>
      <c r="PFG35" s="89"/>
      <c r="PFH35" s="89"/>
      <c r="PFI35" s="89"/>
      <c r="PFJ35" s="89"/>
      <c r="PFK35" s="89"/>
      <c r="PFL35" s="89"/>
      <c r="PFM35" s="89"/>
      <c r="PFN35" s="89"/>
      <c r="PFO35" s="89"/>
      <c r="PFP35" s="89"/>
      <c r="PFQ35" s="89"/>
      <c r="PFR35" s="89"/>
      <c r="PFS35" s="89"/>
      <c r="PFT35" s="89"/>
      <c r="PFU35" s="89"/>
      <c r="PFV35" s="89"/>
      <c r="PFW35" s="89"/>
      <c r="PFX35" s="89"/>
      <c r="PFY35" s="89"/>
      <c r="PFZ35" s="89"/>
      <c r="PGA35" s="89"/>
      <c r="PGB35" s="89"/>
      <c r="PGC35" s="89"/>
      <c r="PGD35" s="89"/>
      <c r="PGE35" s="89"/>
      <c r="PGF35" s="89"/>
      <c r="PGG35" s="89"/>
      <c r="PGH35" s="89"/>
      <c r="PGI35" s="89"/>
      <c r="PGJ35" s="89"/>
      <c r="PGK35" s="89"/>
      <c r="PGL35" s="89"/>
      <c r="PGM35" s="89"/>
      <c r="PGN35" s="89"/>
      <c r="PGO35" s="89"/>
      <c r="PGP35" s="89"/>
      <c r="PGQ35" s="89"/>
      <c r="PGR35" s="89"/>
      <c r="PGS35" s="89"/>
      <c r="PGT35" s="89"/>
      <c r="PGU35" s="89"/>
      <c r="PGV35" s="89"/>
      <c r="PGW35" s="89"/>
      <c r="PGX35" s="89"/>
      <c r="PGY35" s="89"/>
      <c r="PGZ35" s="89"/>
      <c r="PHA35" s="89"/>
      <c r="PHB35" s="89"/>
      <c r="PHC35" s="89"/>
      <c r="PHD35" s="89"/>
      <c r="PHE35" s="89"/>
      <c r="PHF35" s="89"/>
      <c r="PHG35" s="89"/>
      <c r="PHH35" s="89"/>
      <c r="PHI35" s="89"/>
      <c r="PHJ35" s="89"/>
      <c r="PHK35" s="89"/>
      <c r="PHL35" s="89"/>
      <c r="PHM35" s="89"/>
      <c r="PHN35" s="89"/>
      <c r="PHO35" s="89"/>
      <c r="PHP35" s="89"/>
      <c r="PHQ35" s="89"/>
      <c r="PHR35" s="89"/>
      <c r="PHS35" s="89"/>
      <c r="PHT35" s="89"/>
      <c r="PHU35" s="89"/>
      <c r="PHV35" s="89"/>
      <c r="PHW35" s="89"/>
      <c r="PHX35" s="89"/>
      <c r="PHY35" s="89"/>
      <c r="PHZ35" s="89"/>
      <c r="PIA35" s="89"/>
      <c r="PIB35" s="89"/>
      <c r="PIC35" s="89"/>
      <c r="PID35" s="89"/>
      <c r="PIE35" s="89"/>
      <c r="PIF35" s="89"/>
      <c r="PIG35" s="89"/>
      <c r="PIH35" s="89"/>
      <c r="PII35" s="89"/>
      <c r="PIJ35" s="89"/>
      <c r="PIK35" s="89"/>
      <c r="PIL35" s="89"/>
      <c r="PIM35" s="89"/>
      <c r="PIN35" s="89"/>
      <c r="PIO35" s="89"/>
      <c r="PIP35" s="89"/>
      <c r="PIQ35" s="89"/>
      <c r="PIR35" s="89"/>
      <c r="PIS35" s="89"/>
      <c r="PIT35" s="89"/>
      <c r="PIU35" s="89"/>
      <c r="PIV35" s="89"/>
      <c r="PIW35" s="89"/>
      <c r="PIX35" s="89"/>
      <c r="PIY35" s="89"/>
      <c r="PIZ35" s="89"/>
      <c r="PJA35" s="89"/>
      <c r="PJB35" s="89"/>
      <c r="PJC35" s="89"/>
      <c r="PJD35" s="89"/>
      <c r="PJE35" s="89"/>
      <c r="PJF35" s="89"/>
      <c r="PJG35" s="89"/>
      <c r="PJH35" s="89"/>
      <c r="PJI35" s="89"/>
      <c r="PJJ35" s="89"/>
      <c r="PJK35" s="89"/>
      <c r="PJL35" s="89"/>
      <c r="PJM35" s="89"/>
      <c r="PJN35" s="89"/>
      <c r="PJO35" s="89"/>
      <c r="PJP35" s="89"/>
      <c r="PJQ35" s="89"/>
      <c r="PJR35" s="89"/>
      <c r="PJS35" s="89"/>
      <c r="PJT35" s="89"/>
      <c r="PJU35" s="89"/>
      <c r="PJV35" s="89"/>
      <c r="PJW35" s="89"/>
      <c r="PJX35" s="89"/>
      <c r="PJY35" s="89"/>
      <c r="PJZ35" s="89"/>
      <c r="PKA35" s="89"/>
      <c r="PKB35" s="89"/>
      <c r="PKC35" s="89"/>
      <c r="PKD35" s="89"/>
      <c r="PKE35" s="89"/>
      <c r="PKF35" s="89"/>
      <c r="PKG35" s="89"/>
      <c r="PKH35" s="89"/>
      <c r="PKI35" s="89"/>
      <c r="PKJ35" s="89"/>
      <c r="PKK35" s="89"/>
      <c r="PKL35" s="89"/>
      <c r="PKM35" s="89"/>
      <c r="PKN35" s="89"/>
      <c r="PKO35" s="89"/>
      <c r="PKP35" s="89"/>
      <c r="PKQ35" s="89"/>
      <c r="PKR35" s="89"/>
      <c r="PKS35" s="89"/>
      <c r="PKT35" s="89"/>
      <c r="PKU35" s="89"/>
      <c r="PKV35" s="89"/>
      <c r="PKW35" s="89"/>
      <c r="PKX35" s="89"/>
      <c r="PKY35" s="89"/>
      <c r="PKZ35" s="89"/>
      <c r="PLA35" s="89"/>
      <c r="PLB35" s="89"/>
      <c r="PLC35" s="89"/>
      <c r="PLD35" s="89"/>
      <c r="PLE35" s="89"/>
      <c r="PLF35" s="89"/>
      <c r="PLG35" s="89"/>
      <c r="PLH35" s="89"/>
      <c r="PLI35" s="89"/>
      <c r="PLJ35" s="89"/>
      <c r="PLK35" s="89"/>
      <c r="PLL35" s="89"/>
      <c r="PLM35" s="89"/>
      <c r="PLN35" s="89"/>
      <c r="PLO35" s="89"/>
      <c r="PLP35" s="89"/>
      <c r="PLQ35" s="89"/>
      <c r="PLR35" s="89"/>
      <c r="PLS35" s="89"/>
      <c r="PLT35" s="89"/>
      <c r="PLU35" s="89"/>
      <c r="PLV35" s="89"/>
      <c r="PLW35" s="89"/>
      <c r="PLX35" s="89"/>
      <c r="PLY35" s="89"/>
      <c r="PLZ35" s="89"/>
      <c r="PMA35" s="89"/>
      <c r="PMB35" s="89"/>
      <c r="PMC35" s="89"/>
      <c r="PMD35" s="89"/>
      <c r="PME35" s="89"/>
      <c r="PMF35" s="89"/>
      <c r="PMG35" s="89"/>
      <c r="PMH35" s="89"/>
      <c r="PMI35" s="89"/>
      <c r="PMJ35" s="89"/>
      <c r="PMK35" s="89"/>
      <c r="PML35" s="89"/>
      <c r="PMM35" s="89"/>
      <c r="PMN35" s="89"/>
      <c r="PMO35" s="89"/>
      <c r="PMP35" s="89"/>
      <c r="PMQ35" s="89"/>
      <c r="PMR35" s="89"/>
      <c r="PMS35" s="89"/>
      <c r="PMT35" s="89"/>
      <c r="PMU35" s="89"/>
      <c r="PMV35" s="89"/>
      <c r="PMW35" s="89"/>
      <c r="PMX35" s="89"/>
      <c r="PMY35" s="89"/>
      <c r="PMZ35" s="89"/>
      <c r="PNA35" s="89"/>
      <c r="PNB35" s="89"/>
      <c r="PNC35" s="89"/>
      <c r="PND35" s="89"/>
      <c r="PNE35" s="89"/>
      <c r="PNF35" s="89"/>
      <c r="PNG35" s="89"/>
      <c r="PNH35" s="89"/>
      <c r="PNI35" s="89"/>
      <c r="PNJ35" s="89"/>
      <c r="PNK35" s="89"/>
      <c r="PNL35" s="89"/>
      <c r="PNM35" s="89"/>
      <c r="PNN35" s="89"/>
      <c r="PNO35" s="89"/>
      <c r="PNP35" s="89"/>
      <c r="PNQ35" s="89"/>
      <c r="PNR35" s="89"/>
      <c r="PNS35" s="89"/>
      <c r="PNT35" s="89"/>
      <c r="PNU35" s="89"/>
      <c r="PNV35" s="89"/>
      <c r="PNW35" s="89"/>
      <c r="PNX35" s="89"/>
      <c r="PNY35" s="89"/>
      <c r="PNZ35" s="89"/>
      <c r="POA35" s="89"/>
      <c r="POB35" s="89"/>
      <c r="POC35" s="89"/>
      <c r="POD35" s="89"/>
      <c r="POE35" s="89"/>
      <c r="POF35" s="89"/>
      <c r="POG35" s="89"/>
      <c r="POH35" s="89"/>
      <c r="POI35" s="89"/>
      <c r="POJ35" s="89"/>
      <c r="POK35" s="89"/>
      <c r="POL35" s="89"/>
      <c r="POM35" s="89"/>
      <c r="PON35" s="89"/>
      <c r="POO35" s="89"/>
      <c r="POP35" s="89"/>
      <c r="POQ35" s="89"/>
      <c r="POR35" s="89"/>
      <c r="POS35" s="89"/>
      <c r="POT35" s="89"/>
      <c r="POU35" s="89"/>
      <c r="POV35" s="89"/>
      <c r="POW35" s="89"/>
      <c r="POX35" s="89"/>
      <c r="POY35" s="89"/>
      <c r="POZ35" s="89"/>
      <c r="PPA35" s="89"/>
      <c r="PPB35" s="89"/>
      <c r="PPC35" s="89"/>
      <c r="PPD35" s="89"/>
      <c r="PPE35" s="89"/>
      <c r="PPF35" s="89"/>
      <c r="PPG35" s="89"/>
      <c r="PPH35" s="89"/>
      <c r="PPI35" s="89"/>
      <c r="PPJ35" s="89"/>
      <c r="PPK35" s="89"/>
      <c r="PPL35" s="89"/>
      <c r="PPM35" s="89"/>
      <c r="PPN35" s="89"/>
      <c r="PPO35" s="89"/>
      <c r="PPP35" s="89"/>
      <c r="PPQ35" s="89"/>
      <c r="PPR35" s="89"/>
      <c r="PPS35" s="89"/>
      <c r="PPT35" s="89"/>
      <c r="PPU35" s="89"/>
      <c r="PPV35" s="89"/>
      <c r="PPW35" s="89"/>
      <c r="PPX35" s="89"/>
      <c r="PPY35" s="89"/>
      <c r="PPZ35" s="89"/>
      <c r="PQA35" s="89"/>
      <c r="PQB35" s="89"/>
      <c r="PQC35" s="89"/>
      <c r="PQD35" s="89"/>
      <c r="PQE35" s="89"/>
      <c r="PQF35" s="89"/>
      <c r="PQG35" s="89"/>
      <c r="PQH35" s="89"/>
      <c r="PQI35" s="89"/>
      <c r="PQJ35" s="89"/>
      <c r="PQK35" s="89"/>
      <c r="PQL35" s="89"/>
      <c r="PQM35" s="89"/>
      <c r="PQN35" s="89"/>
      <c r="PQO35" s="89"/>
      <c r="PQP35" s="89"/>
      <c r="PQQ35" s="89"/>
      <c r="PQR35" s="89"/>
      <c r="PQS35" s="89"/>
      <c r="PQT35" s="89"/>
      <c r="PQU35" s="89"/>
      <c r="PQV35" s="89"/>
      <c r="PQW35" s="89"/>
      <c r="PQX35" s="89"/>
      <c r="PQY35" s="89"/>
      <c r="PQZ35" s="89"/>
      <c r="PRA35" s="89"/>
      <c r="PRB35" s="89"/>
      <c r="PRC35" s="89"/>
      <c r="PRD35" s="89"/>
      <c r="PRE35" s="89"/>
      <c r="PRF35" s="89"/>
      <c r="PRG35" s="89"/>
      <c r="PRH35" s="89"/>
      <c r="PRI35" s="89"/>
      <c r="PRJ35" s="89"/>
      <c r="PRK35" s="89"/>
      <c r="PRL35" s="89"/>
      <c r="PRM35" s="89"/>
      <c r="PRN35" s="89"/>
      <c r="PRO35" s="89"/>
      <c r="PRP35" s="89"/>
      <c r="PRQ35" s="89"/>
      <c r="PRR35" s="89"/>
      <c r="PRS35" s="89"/>
      <c r="PRT35" s="89"/>
      <c r="PRU35" s="89"/>
      <c r="PRV35" s="89"/>
      <c r="PRW35" s="89"/>
      <c r="PRX35" s="89"/>
      <c r="PRY35" s="89"/>
      <c r="PRZ35" s="89"/>
      <c r="PSA35" s="89"/>
      <c r="PSB35" s="89"/>
      <c r="PSC35" s="89"/>
      <c r="PSD35" s="89"/>
      <c r="PSE35" s="89"/>
      <c r="PSF35" s="89"/>
      <c r="PSG35" s="89"/>
      <c r="PSH35" s="89"/>
      <c r="PSI35" s="89"/>
      <c r="PSJ35" s="89"/>
      <c r="PSK35" s="89"/>
      <c r="PSL35" s="89"/>
      <c r="PSM35" s="89"/>
      <c r="PSN35" s="89"/>
      <c r="PSO35" s="89"/>
      <c r="PSP35" s="89"/>
      <c r="PSQ35" s="89"/>
      <c r="PSR35" s="89"/>
      <c r="PSS35" s="89"/>
      <c r="PST35" s="89"/>
      <c r="PSU35" s="89"/>
      <c r="PSV35" s="89"/>
      <c r="PSW35" s="89"/>
      <c r="PSX35" s="89"/>
      <c r="PSY35" s="89"/>
      <c r="PSZ35" s="89"/>
      <c r="PTA35" s="89"/>
      <c r="PTB35" s="89"/>
      <c r="PTC35" s="89"/>
      <c r="PTD35" s="89"/>
      <c r="PTE35" s="89"/>
      <c r="PTF35" s="89"/>
      <c r="PTG35" s="89"/>
      <c r="PTH35" s="89"/>
      <c r="PTI35" s="89"/>
      <c r="PTJ35" s="89"/>
      <c r="PTK35" s="89"/>
      <c r="PTL35" s="89"/>
      <c r="PTM35" s="89"/>
      <c r="PTN35" s="89"/>
      <c r="PTO35" s="89"/>
      <c r="PTP35" s="89"/>
      <c r="PTQ35" s="89"/>
      <c r="PTR35" s="89"/>
      <c r="PTS35" s="89"/>
      <c r="PTT35" s="89"/>
      <c r="PTU35" s="89"/>
      <c r="PTV35" s="89"/>
      <c r="PTW35" s="89"/>
      <c r="PTX35" s="89"/>
      <c r="PTY35" s="89"/>
      <c r="PTZ35" s="89"/>
      <c r="PUA35" s="89"/>
      <c r="PUB35" s="89"/>
      <c r="PUC35" s="89"/>
      <c r="PUD35" s="89"/>
      <c r="PUE35" s="89"/>
      <c r="PUF35" s="89"/>
      <c r="PUG35" s="89"/>
      <c r="PUH35" s="89"/>
      <c r="PUI35" s="89"/>
      <c r="PUJ35" s="89"/>
      <c r="PUK35" s="89"/>
      <c r="PUL35" s="89"/>
      <c r="PUM35" s="89"/>
      <c r="PUN35" s="89"/>
      <c r="PUO35" s="89"/>
      <c r="PUP35" s="89"/>
      <c r="PUQ35" s="89"/>
      <c r="PUR35" s="89"/>
      <c r="PUS35" s="89"/>
      <c r="PUT35" s="89"/>
      <c r="PUU35" s="89"/>
      <c r="PUV35" s="89"/>
      <c r="PUW35" s="89"/>
      <c r="PUX35" s="89"/>
      <c r="PUY35" s="89"/>
      <c r="PUZ35" s="89"/>
      <c r="PVA35" s="89"/>
      <c r="PVB35" s="89"/>
      <c r="PVC35" s="89"/>
      <c r="PVD35" s="89"/>
      <c r="PVE35" s="89"/>
      <c r="PVF35" s="89"/>
      <c r="PVG35" s="89"/>
      <c r="PVH35" s="89"/>
      <c r="PVI35" s="89"/>
      <c r="PVJ35" s="89"/>
      <c r="PVK35" s="89"/>
      <c r="PVL35" s="89"/>
      <c r="PVM35" s="89"/>
      <c r="PVN35" s="89"/>
      <c r="PVO35" s="89"/>
      <c r="PVP35" s="89"/>
      <c r="PVQ35" s="89"/>
      <c r="PVR35" s="89"/>
      <c r="PVS35" s="89"/>
      <c r="PVT35" s="89"/>
      <c r="PVU35" s="89"/>
      <c r="PVV35" s="89"/>
      <c r="PVW35" s="89"/>
      <c r="PVX35" s="89"/>
      <c r="PVY35" s="89"/>
      <c r="PVZ35" s="89"/>
      <c r="PWA35" s="89"/>
      <c r="PWB35" s="89"/>
      <c r="PWC35" s="89"/>
      <c r="PWD35" s="89"/>
      <c r="PWE35" s="89"/>
      <c r="PWF35" s="89"/>
      <c r="PWG35" s="89"/>
      <c r="PWH35" s="89"/>
      <c r="PWI35" s="89"/>
      <c r="PWJ35" s="89"/>
      <c r="PWK35" s="89"/>
      <c r="PWL35" s="89"/>
      <c r="PWM35" s="89"/>
      <c r="PWN35" s="89"/>
      <c r="PWO35" s="89"/>
      <c r="PWP35" s="89"/>
      <c r="PWQ35" s="89"/>
      <c r="PWR35" s="89"/>
      <c r="PWS35" s="89"/>
      <c r="PWT35" s="89"/>
      <c r="PWU35" s="89"/>
      <c r="PWV35" s="89"/>
      <c r="PWW35" s="89"/>
      <c r="PWX35" s="89"/>
      <c r="PWY35" s="89"/>
      <c r="PWZ35" s="89"/>
      <c r="PXA35" s="89"/>
      <c r="PXB35" s="89"/>
      <c r="PXC35" s="89"/>
      <c r="PXD35" s="89"/>
      <c r="PXE35" s="89"/>
      <c r="PXF35" s="89"/>
      <c r="PXG35" s="89"/>
      <c r="PXH35" s="89"/>
      <c r="PXI35" s="89"/>
      <c r="PXJ35" s="89"/>
      <c r="PXK35" s="89"/>
      <c r="PXL35" s="89"/>
      <c r="PXM35" s="89"/>
      <c r="PXN35" s="89"/>
      <c r="PXO35" s="89"/>
      <c r="PXP35" s="89"/>
      <c r="PXQ35" s="89"/>
      <c r="PXR35" s="89"/>
      <c r="PXS35" s="89"/>
      <c r="PXT35" s="89"/>
      <c r="PXU35" s="89"/>
      <c r="PXV35" s="89"/>
      <c r="PXW35" s="89"/>
      <c r="PXX35" s="89"/>
      <c r="PXY35" s="89"/>
      <c r="PXZ35" s="89"/>
      <c r="PYA35" s="89"/>
      <c r="PYB35" s="89"/>
      <c r="PYC35" s="89"/>
      <c r="PYD35" s="89"/>
      <c r="PYE35" s="89"/>
      <c r="PYF35" s="89"/>
      <c r="PYG35" s="89"/>
      <c r="PYH35" s="89"/>
      <c r="PYI35" s="89"/>
      <c r="PYJ35" s="89"/>
      <c r="PYK35" s="89"/>
      <c r="PYL35" s="89"/>
      <c r="PYM35" s="89"/>
      <c r="PYN35" s="89"/>
      <c r="PYO35" s="89"/>
      <c r="PYP35" s="89"/>
      <c r="PYQ35" s="89"/>
      <c r="PYR35" s="89"/>
      <c r="PYS35" s="89"/>
      <c r="PYT35" s="89"/>
      <c r="PYU35" s="89"/>
      <c r="PYV35" s="89"/>
      <c r="PYW35" s="89"/>
      <c r="PYX35" s="89"/>
      <c r="PYY35" s="89"/>
      <c r="PYZ35" s="89"/>
      <c r="PZA35" s="89"/>
      <c r="PZB35" s="89"/>
      <c r="PZC35" s="89"/>
      <c r="PZD35" s="89"/>
      <c r="PZE35" s="89"/>
      <c r="PZF35" s="89"/>
      <c r="PZG35" s="89"/>
      <c r="PZH35" s="89"/>
      <c r="PZI35" s="89"/>
      <c r="PZJ35" s="89"/>
      <c r="PZK35" s="89"/>
      <c r="PZL35" s="89"/>
      <c r="PZM35" s="89"/>
      <c r="PZN35" s="89"/>
      <c r="PZO35" s="89"/>
      <c r="PZP35" s="89"/>
      <c r="PZQ35" s="89"/>
      <c r="PZR35" s="89"/>
      <c r="PZS35" s="89"/>
      <c r="PZT35" s="89"/>
      <c r="PZU35" s="89"/>
      <c r="PZV35" s="89"/>
      <c r="PZW35" s="89"/>
      <c r="PZX35" s="89"/>
      <c r="PZY35" s="89"/>
      <c r="PZZ35" s="89"/>
      <c r="QAA35" s="89"/>
      <c r="QAB35" s="89"/>
      <c r="QAC35" s="89"/>
      <c r="QAD35" s="89"/>
      <c r="QAE35" s="89"/>
      <c r="QAF35" s="89"/>
      <c r="QAG35" s="89"/>
      <c r="QAH35" s="89"/>
      <c r="QAI35" s="89"/>
      <c r="QAJ35" s="89"/>
      <c r="QAK35" s="89"/>
      <c r="QAL35" s="89"/>
      <c r="QAM35" s="89"/>
      <c r="QAN35" s="89"/>
      <c r="QAO35" s="89"/>
      <c r="QAP35" s="89"/>
      <c r="QAQ35" s="89"/>
      <c r="QAR35" s="89"/>
      <c r="QAS35" s="89"/>
      <c r="QAT35" s="89"/>
      <c r="QAU35" s="89"/>
      <c r="QAV35" s="89"/>
      <c r="QAW35" s="89"/>
      <c r="QAX35" s="89"/>
      <c r="QAY35" s="89"/>
      <c r="QAZ35" s="89"/>
      <c r="QBA35" s="89"/>
      <c r="QBB35" s="89"/>
      <c r="QBC35" s="89"/>
      <c r="QBD35" s="89"/>
      <c r="QBE35" s="89"/>
      <c r="QBF35" s="89"/>
      <c r="QBG35" s="89"/>
      <c r="QBH35" s="89"/>
      <c r="QBI35" s="89"/>
      <c r="QBJ35" s="89"/>
      <c r="QBK35" s="89"/>
      <c r="QBL35" s="89"/>
      <c r="QBM35" s="89"/>
      <c r="QBN35" s="89"/>
      <c r="QBO35" s="89"/>
      <c r="QBP35" s="89"/>
      <c r="QBQ35" s="89"/>
      <c r="QBR35" s="89"/>
      <c r="QBS35" s="89"/>
      <c r="QBT35" s="89"/>
      <c r="QBU35" s="89"/>
      <c r="QBV35" s="89"/>
      <c r="QBW35" s="89"/>
      <c r="QBX35" s="89"/>
      <c r="QBY35" s="89"/>
      <c r="QBZ35" s="89"/>
      <c r="QCA35" s="89"/>
      <c r="QCB35" s="89"/>
      <c r="QCC35" s="89"/>
      <c r="QCD35" s="89"/>
      <c r="QCE35" s="89"/>
      <c r="QCF35" s="89"/>
      <c r="QCG35" s="89"/>
      <c r="QCH35" s="89"/>
      <c r="QCI35" s="89"/>
      <c r="QCJ35" s="89"/>
      <c r="QCK35" s="89"/>
      <c r="QCL35" s="89"/>
      <c r="QCM35" s="89"/>
      <c r="QCN35" s="89"/>
      <c r="QCO35" s="89"/>
      <c r="QCP35" s="89"/>
      <c r="QCQ35" s="89"/>
      <c r="QCR35" s="89"/>
      <c r="QCS35" s="89"/>
      <c r="QCT35" s="89"/>
      <c r="QCU35" s="89"/>
      <c r="QCV35" s="89"/>
      <c r="QCW35" s="89"/>
      <c r="QCX35" s="89"/>
      <c r="QCY35" s="89"/>
      <c r="QCZ35" s="89"/>
      <c r="QDA35" s="89"/>
      <c r="QDB35" s="89"/>
      <c r="QDC35" s="89"/>
      <c r="QDD35" s="89"/>
      <c r="QDE35" s="89"/>
      <c r="QDF35" s="89"/>
      <c r="QDG35" s="89"/>
      <c r="QDH35" s="89"/>
      <c r="QDI35" s="89"/>
      <c r="QDJ35" s="89"/>
      <c r="QDK35" s="89"/>
      <c r="QDL35" s="89"/>
      <c r="QDM35" s="89"/>
      <c r="QDN35" s="89"/>
      <c r="QDO35" s="89"/>
      <c r="QDP35" s="89"/>
      <c r="QDQ35" s="89"/>
      <c r="QDR35" s="89"/>
      <c r="QDS35" s="89"/>
      <c r="QDT35" s="89"/>
      <c r="QDU35" s="89"/>
      <c r="QDV35" s="89"/>
      <c r="QDW35" s="89"/>
      <c r="QDX35" s="89"/>
      <c r="QDY35" s="89"/>
      <c r="QDZ35" s="89"/>
      <c r="QEA35" s="89"/>
      <c r="QEB35" s="89"/>
      <c r="QEC35" s="89"/>
      <c r="QED35" s="89"/>
      <c r="QEE35" s="89"/>
      <c r="QEF35" s="89"/>
      <c r="QEG35" s="89"/>
      <c r="QEH35" s="89"/>
      <c r="QEI35" s="89"/>
      <c r="QEJ35" s="89"/>
      <c r="QEK35" s="89"/>
      <c r="QEL35" s="89"/>
      <c r="QEM35" s="89"/>
      <c r="QEN35" s="89"/>
      <c r="QEO35" s="89"/>
      <c r="QEP35" s="89"/>
      <c r="QEQ35" s="89"/>
      <c r="QER35" s="89"/>
      <c r="QES35" s="89"/>
      <c r="QET35" s="89"/>
      <c r="QEU35" s="89"/>
      <c r="QEV35" s="89"/>
      <c r="QEW35" s="89"/>
      <c r="QEX35" s="89"/>
      <c r="QEY35" s="89"/>
      <c r="QEZ35" s="89"/>
      <c r="QFA35" s="89"/>
      <c r="QFB35" s="89"/>
      <c r="QFC35" s="89"/>
      <c r="QFD35" s="89"/>
      <c r="QFE35" s="89"/>
      <c r="QFF35" s="89"/>
      <c r="QFG35" s="89"/>
      <c r="QFH35" s="89"/>
      <c r="QFI35" s="89"/>
      <c r="QFJ35" s="89"/>
      <c r="QFK35" s="89"/>
      <c r="QFL35" s="89"/>
      <c r="QFM35" s="89"/>
      <c r="QFN35" s="89"/>
      <c r="QFO35" s="89"/>
      <c r="QFP35" s="89"/>
      <c r="QFQ35" s="89"/>
      <c r="QFR35" s="89"/>
      <c r="QFS35" s="89"/>
      <c r="QFT35" s="89"/>
      <c r="QFU35" s="89"/>
      <c r="QFV35" s="89"/>
      <c r="QFW35" s="89"/>
      <c r="QFX35" s="89"/>
      <c r="QFY35" s="89"/>
      <c r="QFZ35" s="89"/>
      <c r="QGA35" s="89"/>
      <c r="QGB35" s="89"/>
      <c r="QGC35" s="89"/>
      <c r="QGD35" s="89"/>
      <c r="QGE35" s="89"/>
      <c r="QGF35" s="89"/>
      <c r="QGG35" s="89"/>
      <c r="QGH35" s="89"/>
      <c r="QGI35" s="89"/>
      <c r="QGJ35" s="89"/>
      <c r="QGK35" s="89"/>
      <c r="QGL35" s="89"/>
      <c r="QGM35" s="89"/>
      <c r="QGN35" s="89"/>
      <c r="QGO35" s="89"/>
      <c r="QGP35" s="89"/>
      <c r="QGQ35" s="89"/>
      <c r="QGR35" s="89"/>
      <c r="QGS35" s="89"/>
      <c r="QGT35" s="89"/>
      <c r="QGU35" s="89"/>
      <c r="QGV35" s="89"/>
      <c r="QGW35" s="89"/>
      <c r="QGX35" s="89"/>
      <c r="QGY35" s="89"/>
      <c r="QGZ35" s="89"/>
      <c r="QHA35" s="89"/>
      <c r="QHB35" s="89"/>
      <c r="QHC35" s="89"/>
      <c r="QHD35" s="89"/>
      <c r="QHE35" s="89"/>
      <c r="QHF35" s="89"/>
      <c r="QHG35" s="89"/>
      <c r="QHH35" s="89"/>
      <c r="QHI35" s="89"/>
      <c r="QHJ35" s="89"/>
      <c r="QHK35" s="89"/>
      <c r="QHL35" s="89"/>
      <c r="QHM35" s="89"/>
      <c r="QHN35" s="89"/>
      <c r="QHO35" s="89"/>
      <c r="QHP35" s="89"/>
      <c r="QHQ35" s="89"/>
      <c r="QHR35" s="89"/>
      <c r="QHS35" s="89"/>
      <c r="QHT35" s="89"/>
      <c r="QHU35" s="89"/>
      <c r="QHV35" s="89"/>
      <c r="QHW35" s="89"/>
      <c r="QHX35" s="89"/>
      <c r="QHY35" s="89"/>
      <c r="QHZ35" s="89"/>
      <c r="QIA35" s="89"/>
      <c r="QIB35" s="89"/>
      <c r="QIC35" s="89"/>
      <c r="QID35" s="89"/>
      <c r="QIE35" s="89"/>
      <c r="QIF35" s="89"/>
      <c r="QIG35" s="89"/>
      <c r="QIH35" s="89"/>
      <c r="QII35" s="89"/>
      <c r="QIJ35" s="89"/>
      <c r="QIK35" s="89"/>
      <c r="QIL35" s="89"/>
      <c r="QIM35" s="89"/>
      <c r="QIN35" s="89"/>
      <c r="QIO35" s="89"/>
      <c r="QIP35" s="89"/>
      <c r="QIQ35" s="89"/>
      <c r="QIR35" s="89"/>
      <c r="QIS35" s="89"/>
      <c r="QIT35" s="89"/>
      <c r="QIU35" s="89"/>
      <c r="QIV35" s="89"/>
      <c r="QIW35" s="89"/>
      <c r="QIX35" s="89"/>
      <c r="QIY35" s="89"/>
      <c r="QIZ35" s="89"/>
      <c r="QJA35" s="89"/>
      <c r="QJB35" s="89"/>
      <c r="QJC35" s="89"/>
      <c r="QJD35" s="89"/>
      <c r="QJE35" s="89"/>
      <c r="QJF35" s="89"/>
      <c r="QJG35" s="89"/>
      <c r="QJH35" s="89"/>
      <c r="QJI35" s="89"/>
      <c r="QJJ35" s="89"/>
      <c r="QJK35" s="89"/>
      <c r="QJL35" s="89"/>
      <c r="QJM35" s="89"/>
      <c r="QJN35" s="89"/>
      <c r="QJO35" s="89"/>
      <c r="QJP35" s="89"/>
      <c r="QJQ35" s="89"/>
      <c r="QJR35" s="89"/>
      <c r="QJS35" s="89"/>
      <c r="QJT35" s="89"/>
      <c r="QJU35" s="89"/>
      <c r="QJV35" s="89"/>
      <c r="QJW35" s="89"/>
      <c r="QJX35" s="89"/>
      <c r="QJY35" s="89"/>
      <c r="QJZ35" s="89"/>
      <c r="QKA35" s="89"/>
      <c r="QKB35" s="89"/>
      <c r="QKC35" s="89"/>
      <c r="QKD35" s="89"/>
      <c r="QKE35" s="89"/>
      <c r="QKF35" s="89"/>
      <c r="QKG35" s="89"/>
      <c r="QKH35" s="89"/>
      <c r="QKI35" s="89"/>
      <c r="QKJ35" s="89"/>
      <c r="QKK35" s="89"/>
      <c r="QKL35" s="89"/>
      <c r="QKM35" s="89"/>
      <c r="QKN35" s="89"/>
      <c r="QKO35" s="89"/>
      <c r="QKP35" s="89"/>
      <c r="QKQ35" s="89"/>
      <c r="QKR35" s="89"/>
      <c r="QKS35" s="89"/>
      <c r="QKT35" s="89"/>
      <c r="QKU35" s="89"/>
      <c r="QKV35" s="89"/>
      <c r="QKW35" s="89"/>
      <c r="QKX35" s="89"/>
      <c r="QKY35" s="89"/>
      <c r="QKZ35" s="89"/>
      <c r="QLA35" s="89"/>
      <c r="QLB35" s="89"/>
      <c r="QLC35" s="89"/>
      <c r="QLD35" s="89"/>
      <c r="QLE35" s="89"/>
      <c r="QLF35" s="89"/>
      <c r="QLG35" s="89"/>
      <c r="QLH35" s="89"/>
      <c r="QLI35" s="89"/>
      <c r="QLJ35" s="89"/>
      <c r="QLK35" s="89"/>
      <c r="QLL35" s="89"/>
      <c r="QLM35" s="89"/>
      <c r="QLN35" s="89"/>
      <c r="QLO35" s="89"/>
      <c r="QLP35" s="89"/>
      <c r="QLQ35" s="89"/>
      <c r="QLR35" s="89"/>
      <c r="QLS35" s="89"/>
      <c r="QLT35" s="89"/>
      <c r="QLU35" s="89"/>
      <c r="QLV35" s="89"/>
      <c r="QLW35" s="89"/>
      <c r="QLX35" s="89"/>
      <c r="QLY35" s="89"/>
      <c r="QLZ35" s="89"/>
      <c r="QMA35" s="89"/>
      <c r="QMB35" s="89"/>
      <c r="QMC35" s="89"/>
      <c r="QMD35" s="89"/>
      <c r="QME35" s="89"/>
      <c r="QMF35" s="89"/>
      <c r="QMG35" s="89"/>
      <c r="QMH35" s="89"/>
      <c r="QMI35" s="89"/>
      <c r="QMJ35" s="89"/>
      <c r="QMK35" s="89"/>
      <c r="QML35" s="89"/>
      <c r="QMM35" s="89"/>
      <c r="QMN35" s="89"/>
      <c r="QMO35" s="89"/>
      <c r="QMP35" s="89"/>
      <c r="QMQ35" s="89"/>
      <c r="QMR35" s="89"/>
      <c r="QMS35" s="89"/>
      <c r="QMT35" s="89"/>
      <c r="QMU35" s="89"/>
      <c r="QMV35" s="89"/>
      <c r="QMW35" s="89"/>
      <c r="QMX35" s="89"/>
      <c r="QMY35" s="89"/>
      <c r="QMZ35" s="89"/>
      <c r="QNA35" s="89"/>
      <c r="QNB35" s="89"/>
      <c r="QNC35" s="89"/>
      <c r="QND35" s="89"/>
      <c r="QNE35" s="89"/>
      <c r="QNF35" s="89"/>
      <c r="QNG35" s="89"/>
      <c r="QNH35" s="89"/>
      <c r="QNI35" s="89"/>
      <c r="QNJ35" s="89"/>
      <c r="QNK35" s="89"/>
      <c r="QNL35" s="89"/>
      <c r="QNM35" s="89"/>
      <c r="QNN35" s="89"/>
      <c r="QNO35" s="89"/>
      <c r="QNP35" s="89"/>
      <c r="QNQ35" s="89"/>
      <c r="QNR35" s="89"/>
      <c r="QNS35" s="89"/>
      <c r="QNT35" s="89"/>
      <c r="QNU35" s="89"/>
      <c r="QNV35" s="89"/>
      <c r="QNW35" s="89"/>
      <c r="QNX35" s="89"/>
      <c r="QNY35" s="89"/>
      <c r="QNZ35" s="89"/>
      <c r="QOA35" s="89"/>
      <c r="QOB35" s="89"/>
      <c r="QOC35" s="89"/>
      <c r="QOD35" s="89"/>
      <c r="QOE35" s="89"/>
      <c r="QOF35" s="89"/>
      <c r="QOG35" s="89"/>
      <c r="QOH35" s="89"/>
      <c r="QOI35" s="89"/>
      <c r="QOJ35" s="89"/>
      <c r="QOK35" s="89"/>
      <c r="QOL35" s="89"/>
      <c r="QOM35" s="89"/>
      <c r="QON35" s="89"/>
      <c r="QOO35" s="89"/>
      <c r="QOP35" s="89"/>
      <c r="QOQ35" s="89"/>
      <c r="QOR35" s="89"/>
      <c r="QOS35" s="89"/>
      <c r="QOT35" s="89"/>
      <c r="QOU35" s="89"/>
      <c r="QOV35" s="89"/>
      <c r="QOW35" s="89"/>
      <c r="QOX35" s="89"/>
      <c r="QOY35" s="89"/>
      <c r="QOZ35" s="89"/>
      <c r="QPA35" s="89"/>
      <c r="QPB35" s="89"/>
      <c r="QPC35" s="89"/>
      <c r="QPD35" s="89"/>
      <c r="QPE35" s="89"/>
      <c r="QPF35" s="89"/>
      <c r="QPG35" s="89"/>
      <c r="QPH35" s="89"/>
      <c r="QPI35" s="89"/>
      <c r="QPJ35" s="89"/>
      <c r="QPK35" s="89"/>
      <c r="QPL35" s="89"/>
      <c r="QPM35" s="89"/>
      <c r="QPN35" s="89"/>
      <c r="QPO35" s="89"/>
      <c r="QPP35" s="89"/>
      <c r="QPQ35" s="89"/>
      <c r="QPR35" s="89"/>
      <c r="QPS35" s="89"/>
      <c r="QPT35" s="89"/>
      <c r="QPU35" s="89"/>
      <c r="QPV35" s="89"/>
      <c r="QPW35" s="89"/>
      <c r="QPX35" s="89"/>
      <c r="QPY35" s="89"/>
      <c r="QPZ35" s="89"/>
      <c r="QQA35" s="89"/>
      <c r="QQB35" s="89"/>
      <c r="QQC35" s="89"/>
      <c r="QQD35" s="89"/>
      <c r="QQE35" s="89"/>
      <c r="QQF35" s="89"/>
      <c r="QQG35" s="89"/>
      <c r="QQH35" s="89"/>
      <c r="QQI35" s="89"/>
      <c r="QQJ35" s="89"/>
      <c r="QQK35" s="89"/>
      <c r="QQL35" s="89"/>
      <c r="QQM35" s="89"/>
      <c r="QQN35" s="89"/>
      <c r="QQO35" s="89"/>
      <c r="QQP35" s="89"/>
      <c r="QQQ35" s="89"/>
      <c r="QQR35" s="89"/>
      <c r="QQS35" s="89"/>
      <c r="QQT35" s="89"/>
      <c r="QQU35" s="89"/>
      <c r="QQV35" s="89"/>
      <c r="QQW35" s="89"/>
      <c r="QQX35" s="89"/>
      <c r="QQY35" s="89"/>
      <c r="QQZ35" s="89"/>
      <c r="QRA35" s="89"/>
      <c r="QRB35" s="89"/>
      <c r="QRC35" s="89"/>
      <c r="QRD35" s="89"/>
      <c r="QRE35" s="89"/>
      <c r="QRF35" s="89"/>
      <c r="QRG35" s="89"/>
      <c r="QRH35" s="89"/>
      <c r="QRI35" s="89"/>
      <c r="QRJ35" s="89"/>
      <c r="QRK35" s="89"/>
      <c r="QRL35" s="89"/>
      <c r="QRM35" s="89"/>
      <c r="QRN35" s="89"/>
      <c r="QRO35" s="89"/>
      <c r="QRP35" s="89"/>
      <c r="QRQ35" s="89"/>
      <c r="QRR35" s="89"/>
      <c r="QRS35" s="89"/>
      <c r="QRT35" s="89"/>
      <c r="QRU35" s="89"/>
      <c r="QRV35" s="89"/>
      <c r="QRW35" s="89"/>
      <c r="QRX35" s="89"/>
      <c r="QRY35" s="89"/>
      <c r="QRZ35" s="89"/>
      <c r="QSA35" s="89"/>
      <c r="QSB35" s="89"/>
      <c r="QSC35" s="89"/>
      <c r="QSD35" s="89"/>
      <c r="QSE35" s="89"/>
      <c r="QSF35" s="89"/>
      <c r="QSG35" s="89"/>
      <c r="QSH35" s="89"/>
      <c r="QSI35" s="89"/>
      <c r="QSJ35" s="89"/>
      <c r="QSK35" s="89"/>
      <c r="QSL35" s="89"/>
      <c r="QSM35" s="89"/>
      <c r="QSN35" s="89"/>
      <c r="QSO35" s="89"/>
      <c r="QSP35" s="89"/>
      <c r="QSQ35" s="89"/>
      <c r="QSR35" s="89"/>
      <c r="QSS35" s="89"/>
      <c r="QST35" s="89"/>
      <c r="QSU35" s="89"/>
      <c r="QSV35" s="89"/>
      <c r="QSW35" s="89"/>
      <c r="QSX35" s="89"/>
      <c r="QSY35" s="89"/>
      <c r="QSZ35" s="89"/>
      <c r="QTA35" s="89"/>
      <c r="QTB35" s="89"/>
      <c r="QTC35" s="89"/>
      <c r="QTD35" s="89"/>
      <c r="QTE35" s="89"/>
      <c r="QTF35" s="89"/>
      <c r="QTG35" s="89"/>
      <c r="QTH35" s="89"/>
      <c r="QTI35" s="89"/>
      <c r="QTJ35" s="89"/>
      <c r="QTK35" s="89"/>
      <c r="QTL35" s="89"/>
      <c r="QTM35" s="89"/>
      <c r="QTN35" s="89"/>
      <c r="QTO35" s="89"/>
      <c r="QTP35" s="89"/>
      <c r="QTQ35" s="89"/>
      <c r="QTR35" s="89"/>
      <c r="QTS35" s="89"/>
      <c r="QTT35" s="89"/>
      <c r="QTU35" s="89"/>
      <c r="QTV35" s="89"/>
      <c r="QTW35" s="89"/>
      <c r="QTX35" s="89"/>
      <c r="QTY35" s="89"/>
      <c r="QTZ35" s="89"/>
      <c r="QUA35" s="89"/>
      <c r="QUB35" s="89"/>
      <c r="QUC35" s="89"/>
      <c r="QUD35" s="89"/>
      <c r="QUE35" s="89"/>
      <c r="QUF35" s="89"/>
      <c r="QUG35" s="89"/>
      <c r="QUH35" s="89"/>
      <c r="QUI35" s="89"/>
      <c r="QUJ35" s="89"/>
      <c r="QUK35" s="89"/>
      <c r="QUL35" s="89"/>
      <c r="QUM35" s="89"/>
      <c r="QUN35" s="89"/>
      <c r="QUO35" s="89"/>
      <c r="QUP35" s="89"/>
      <c r="QUQ35" s="89"/>
      <c r="QUR35" s="89"/>
      <c r="QUS35" s="89"/>
      <c r="QUT35" s="89"/>
      <c r="QUU35" s="89"/>
      <c r="QUV35" s="89"/>
      <c r="QUW35" s="89"/>
      <c r="QUX35" s="89"/>
      <c r="QUY35" s="89"/>
      <c r="QUZ35" s="89"/>
      <c r="QVA35" s="89"/>
      <c r="QVB35" s="89"/>
      <c r="QVC35" s="89"/>
      <c r="QVD35" s="89"/>
      <c r="QVE35" s="89"/>
      <c r="QVF35" s="89"/>
      <c r="QVG35" s="89"/>
      <c r="QVH35" s="89"/>
      <c r="QVI35" s="89"/>
      <c r="QVJ35" s="89"/>
      <c r="QVK35" s="89"/>
      <c r="QVL35" s="89"/>
      <c r="QVM35" s="89"/>
      <c r="QVN35" s="89"/>
      <c r="QVO35" s="89"/>
      <c r="QVP35" s="89"/>
      <c r="QVQ35" s="89"/>
      <c r="QVR35" s="89"/>
      <c r="QVS35" s="89"/>
      <c r="QVT35" s="89"/>
      <c r="QVU35" s="89"/>
      <c r="QVV35" s="89"/>
      <c r="QVW35" s="89"/>
      <c r="QVX35" s="89"/>
      <c r="QVY35" s="89"/>
      <c r="QVZ35" s="89"/>
      <c r="QWA35" s="89"/>
      <c r="QWB35" s="89"/>
      <c r="QWC35" s="89"/>
      <c r="QWD35" s="89"/>
      <c r="QWE35" s="89"/>
      <c r="QWF35" s="89"/>
      <c r="QWG35" s="89"/>
      <c r="QWH35" s="89"/>
      <c r="QWI35" s="89"/>
      <c r="QWJ35" s="89"/>
      <c r="QWK35" s="89"/>
      <c r="QWL35" s="89"/>
      <c r="QWM35" s="89"/>
      <c r="QWN35" s="89"/>
      <c r="QWO35" s="89"/>
      <c r="QWP35" s="89"/>
      <c r="QWQ35" s="89"/>
      <c r="QWR35" s="89"/>
      <c r="QWS35" s="89"/>
      <c r="QWT35" s="89"/>
      <c r="QWU35" s="89"/>
      <c r="QWV35" s="89"/>
      <c r="QWW35" s="89"/>
      <c r="QWX35" s="89"/>
      <c r="QWY35" s="89"/>
      <c r="QWZ35" s="89"/>
      <c r="QXA35" s="89"/>
      <c r="QXB35" s="89"/>
      <c r="QXC35" s="89"/>
      <c r="QXD35" s="89"/>
      <c r="QXE35" s="89"/>
      <c r="QXF35" s="89"/>
      <c r="QXG35" s="89"/>
      <c r="QXH35" s="89"/>
      <c r="QXI35" s="89"/>
      <c r="QXJ35" s="89"/>
      <c r="QXK35" s="89"/>
      <c r="QXL35" s="89"/>
      <c r="QXM35" s="89"/>
      <c r="QXN35" s="89"/>
      <c r="QXO35" s="89"/>
      <c r="QXP35" s="89"/>
      <c r="QXQ35" s="89"/>
      <c r="QXR35" s="89"/>
      <c r="QXS35" s="89"/>
      <c r="QXT35" s="89"/>
      <c r="QXU35" s="89"/>
      <c r="QXV35" s="89"/>
      <c r="QXW35" s="89"/>
      <c r="QXX35" s="89"/>
      <c r="QXY35" s="89"/>
      <c r="QXZ35" s="89"/>
      <c r="QYA35" s="89"/>
      <c r="QYB35" s="89"/>
      <c r="QYC35" s="89"/>
      <c r="QYD35" s="89"/>
      <c r="QYE35" s="89"/>
      <c r="QYF35" s="89"/>
      <c r="QYG35" s="89"/>
      <c r="QYH35" s="89"/>
      <c r="QYI35" s="89"/>
      <c r="QYJ35" s="89"/>
      <c r="QYK35" s="89"/>
      <c r="QYL35" s="89"/>
      <c r="QYM35" s="89"/>
      <c r="QYN35" s="89"/>
      <c r="QYO35" s="89"/>
      <c r="QYP35" s="89"/>
      <c r="QYQ35" s="89"/>
      <c r="QYR35" s="89"/>
      <c r="QYS35" s="89"/>
      <c r="QYT35" s="89"/>
      <c r="QYU35" s="89"/>
      <c r="QYV35" s="89"/>
      <c r="QYW35" s="89"/>
      <c r="QYX35" s="89"/>
      <c r="QYY35" s="89"/>
      <c r="QYZ35" s="89"/>
      <c r="QZA35" s="89"/>
      <c r="QZB35" s="89"/>
      <c r="QZC35" s="89"/>
      <c r="QZD35" s="89"/>
      <c r="QZE35" s="89"/>
      <c r="QZF35" s="89"/>
      <c r="QZG35" s="89"/>
      <c r="QZH35" s="89"/>
      <c r="QZI35" s="89"/>
      <c r="QZJ35" s="89"/>
      <c r="QZK35" s="89"/>
      <c r="QZL35" s="89"/>
      <c r="QZM35" s="89"/>
      <c r="QZN35" s="89"/>
      <c r="QZO35" s="89"/>
      <c r="QZP35" s="89"/>
      <c r="QZQ35" s="89"/>
      <c r="QZR35" s="89"/>
      <c r="QZS35" s="89"/>
      <c r="QZT35" s="89"/>
      <c r="QZU35" s="89"/>
      <c r="QZV35" s="89"/>
      <c r="QZW35" s="89"/>
      <c r="QZX35" s="89"/>
      <c r="QZY35" s="89"/>
      <c r="QZZ35" s="89"/>
      <c r="RAA35" s="89"/>
      <c r="RAB35" s="89"/>
      <c r="RAC35" s="89"/>
      <c r="RAD35" s="89"/>
      <c r="RAE35" s="89"/>
      <c r="RAF35" s="89"/>
      <c r="RAG35" s="89"/>
      <c r="RAH35" s="89"/>
      <c r="RAI35" s="89"/>
      <c r="RAJ35" s="89"/>
      <c r="RAK35" s="89"/>
      <c r="RAL35" s="89"/>
      <c r="RAM35" s="89"/>
      <c r="RAN35" s="89"/>
      <c r="RAO35" s="89"/>
      <c r="RAP35" s="89"/>
      <c r="RAQ35" s="89"/>
      <c r="RAR35" s="89"/>
      <c r="RAS35" s="89"/>
      <c r="RAT35" s="89"/>
      <c r="RAU35" s="89"/>
      <c r="RAV35" s="89"/>
      <c r="RAW35" s="89"/>
      <c r="RAX35" s="89"/>
      <c r="RAY35" s="89"/>
      <c r="RAZ35" s="89"/>
      <c r="RBA35" s="89"/>
      <c r="RBB35" s="89"/>
      <c r="RBC35" s="89"/>
      <c r="RBD35" s="89"/>
      <c r="RBE35" s="89"/>
      <c r="RBF35" s="89"/>
      <c r="RBG35" s="89"/>
      <c r="RBH35" s="89"/>
      <c r="RBI35" s="89"/>
      <c r="RBJ35" s="89"/>
      <c r="RBK35" s="89"/>
      <c r="RBL35" s="89"/>
      <c r="RBM35" s="89"/>
      <c r="RBN35" s="89"/>
      <c r="RBO35" s="89"/>
      <c r="RBP35" s="89"/>
      <c r="RBQ35" s="89"/>
      <c r="RBR35" s="89"/>
      <c r="RBS35" s="89"/>
      <c r="RBT35" s="89"/>
      <c r="RBU35" s="89"/>
      <c r="RBV35" s="89"/>
      <c r="RBW35" s="89"/>
      <c r="RBX35" s="89"/>
      <c r="RBY35" s="89"/>
      <c r="RBZ35" s="89"/>
      <c r="RCA35" s="89"/>
      <c r="RCB35" s="89"/>
      <c r="RCC35" s="89"/>
      <c r="RCD35" s="89"/>
      <c r="RCE35" s="89"/>
      <c r="RCF35" s="89"/>
      <c r="RCG35" s="89"/>
      <c r="RCH35" s="89"/>
      <c r="RCI35" s="89"/>
      <c r="RCJ35" s="89"/>
      <c r="RCK35" s="89"/>
      <c r="RCL35" s="89"/>
      <c r="RCM35" s="89"/>
      <c r="RCN35" s="89"/>
      <c r="RCO35" s="89"/>
      <c r="RCP35" s="89"/>
      <c r="RCQ35" s="89"/>
      <c r="RCR35" s="89"/>
      <c r="RCS35" s="89"/>
      <c r="RCT35" s="89"/>
      <c r="RCU35" s="89"/>
      <c r="RCV35" s="89"/>
      <c r="RCW35" s="89"/>
      <c r="RCX35" s="89"/>
      <c r="RCY35" s="89"/>
      <c r="RCZ35" s="89"/>
      <c r="RDA35" s="89"/>
      <c r="RDB35" s="89"/>
      <c r="RDC35" s="89"/>
      <c r="RDD35" s="89"/>
      <c r="RDE35" s="89"/>
      <c r="RDF35" s="89"/>
      <c r="RDG35" s="89"/>
      <c r="RDH35" s="89"/>
      <c r="RDI35" s="89"/>
      <c r="RDJ35" s="89"/>
      <c r="RDK35" s="89"/>
      <c r="RDL35" s="89"/>
      <c r="RDM35" s="89"/>
      <c r="RDN35" s="89"/>
      <c r="RDO35" s="89"/>
      <c r="RDP35" s="89"/>
      <c r="RDQ35" s="89"/>
      <c r="RDR35" s="89"/>
      <c r="RDS35" s="89"/>
      <c r="RDT35" s="89"/>
      <c r="RDU35" s="89"/>
      <c r="RDV35" s="89"/>
      <c r="RDW35" s="89"/>
      <c r="RDX35" s="89"/>
      <c r="RDY35" s="89"/>
      <c r="RDZ35" s="89"/>
      <c r="REA35" s="89"/>
      <c r="REB35" s="89"/>
      <c r="REC35" s="89"/>
      <c r="RED35" s="89"/>
      <c r="REE35" s="89"/>
      <c r="REF35" s="89"/>
      <c r="REG35" s="89"/>
      <c r="REH35" s="89"/>
      <c r="REI35" s="89"/>
      <c r="REJ35" s="89"/>
      <c r="REK35" s="89"/>
      <c r="REL35" s="89"/>
      <c r="REM35" s="89"/>
      <c r="REN35" s="89"/>
      <c r="REO35" s="89"/>
      <c r="REP35" s="89"/>
      <c r="REQ35" s="89"/>
      <c r="RER35" s="89"/>
      <c r="RES35" s="89"/>
      <c r="RET35" s="89"/>
      <c r="REU35" s="89"/>
      <c r="REV35" s="89"/>
      <c r="REW35" s="89"/>
      <c r="REX35" s="89"/>
      <c r="REY35" s="89"/>
      <c r="REZ35" s="89"/>
      <c r="RFA35" s="89"/>
      <c r="RFB35" s="89"/>
      <c r="RFC35" s="89"/>
      <c r="RFD35" s="89"/>
      <c r="RFE35" s="89"/>
      <c r="RFF35" s="89"/>
      <c r="RFG35" s="89"/>
      <c r="RFH35" s="89"/>
      <c r="RFI35" s="89"/>
      <c r="RFJ35" s="89"/>
      <c r="RFK35" s="89"/>
      <c r="RFL35" s="89"/>
      <c r="RFM35" s="89"/>
      <c r="RFN35" s="89"/>
      <c r="RFO35" s="89"/>
      <c r="RFP35" s="89"/>
      <c r="RFQ35" s="89"/>
      <c r="RFR35" s="89"/>
      <c r="RFS35" s="89"/>
      <c r="RFT35" s="89"/>
      <c r="RFU35" s="89"/>
      <c r="RFV35" s="89"/>
      <c r="RFW35" s="89"/>
      <c r="RFX35" s="89"/>
      <c r="RFY35" s="89"/>
      <c r="RFZ35" s="89"/>
      <c r="RGA35" s="89"/>
      <c r="RGB35" s="89"/>
      <c r="RGC35" s="89"/>
      <c r="RGD35" s="89"/>
      <c r="RGE35" s="89"/>
      <c r="RGF35" s="89"/>
      <c r="RGG35" s="89"/>
      <c r="RGH35" s="89"/>
      <c r="RGI35" s="89"/>
      <c r="RGJ35" s="89"/>
      <c r="RGK35" s="89"/>
      <c r="RGL35" s="89"/>
      <c r="RGM35" s="89"/>
      <c r="RGN35" s="89"/>
      <c r="RGO35" s="89"/>
      <c r="RGP35" s="89"/>
      <c r="RGQ35" s="89"/>
      <c r="RGR35" s="89"/>
      <c r="RGS35" s="89"/>
      <c r="RGT35" s="89"/>
      <c r="RGU35" s="89"/>
      <c r="RGV35" s="89"/>
      <c r="RGW35" s="89"/>
      <c r="RGX35" s="89"/>
      <c r="RGY35" s="89"/>
      <c r="RGZ35" s="89"/>
      <c r="RHA35" s="89"/>
      <c r="RHB35" s="89"/>
      <c r="RHC35" s="89"/>
      <c r="RHD35" s="89"/>
      <c r="RHE35" s="89"/>
      <c r="RHF35" s="89"/>
      <c r="RHG35" s="89"/>
      <c r="RHH35" s="89"/>
      <c r="RHI35" s="89"/>
      <c r="RHJ35" s="89"/>
      <c r="RHK35" s="89"/>
      <c r="RHL35" s="89"/>
      <c r="RHM35" s="89"/>
      <c r="RHN35" s="89"/>
      <c r="RHO35" s="89"/>
      <c r="RHP35" s="89"/>
      <c r="RHQ35" s="89"/>
      <c r="RHR35" s="89"/>
      <c r="RHS35" s="89"/>
      <c r="RHT35" s="89"/>
      <c r="RHU35" s="89"/>
      <c r="RHV35" s="89"/>
      <c r="RHW35" s="89"/>
      <c r="RHX35" s="89"/>
      <c r="RHY35" s="89"/>
      <c r="RHZ35" s="89"/>
      <c r="RIA35" s="89"/>
      <c r="RIB35" s="89"/>
      <c r="RIC35" s="89"/>
      <c r="RID35" s="89"/>
      <c r="RIE35" s="89"/>
      <c r="RIF35" s="89"/>
      <c r="RIG35" s="89"/>
      <c r="RIH35" s="89"/>
      <c r="RII35" s="89"/>
      <c r="RIJ35" s="89"/>
      <c r="RIK35" s="89"/>
      <c r="RIL35" s="89"/>
      <c r="RIM35" s="89"/>
      <c r="RIN35" s="89"/>
      <c r="RIO35" s="89"/>
      <c r="RIP35" s="89"/>
      <c r="RIQ35" s="89"/>
      <c r="RIR35" s="89"/>
      <c r="RIS35" s="89"/>
      <c r="RIT35" s="89"/>
      <c r="RIU35" s="89"/>
      <c r="RIV35" s="89"/>
      <c r="RIW35" s="89"/>
      <c r="RIX35" s="89"/>
      <c r="RIY35" s="89"/>
      <c r="RIZ35" s="89"/>
      <c r="RJA35" s="89"/>
      <c r="RJB35" s="89"/>
      <c r="RJC35" s="89"/>
      <c r="RJD35" s="89"/>
      <c r="RJE35" s="89"/>
      <c r="RJF35" s="89"/>
      <c r="RJG35" s="89"/>
      <c r="RJH35" s="89"/>
      <c r="RJI35" s="89"/>
      <c r="RJJ35" s="89"/>
      <c r="RJK35" s="89"/>
      <c r="RJL35" s="89"/>
      <c r="RJM35" s="89"/>
      <c r="RJN35" s="89"/>
      <c r="RJO35" s="89"/>
      <c r="RJP35" s="89"/>
      <c r="RJQ35" s="89"/>
      <c r="RJR35" s="89"/>
      <c r="RJS35" s="89"/>
      <c r="RJT35" s="89"/>
      <c r="RJU35" s="89"/>
      <c r="RJV35" s="89"/>
      <c r="RJW35" s="89"/>
      <c r="RJX35" s="89"/>
      <c r="RJY35" s="89"/>
      <c r="RJZ35" s="89"/>
      <c r="RKA35" s="89"/>
      <c r="RKB35" s="89"/>
      <c r="RKC35" s="89"/>
      <c r="RKD35" s="89"/>
      <c r="RKE35" s="89"/>
      <c r="RKF35" s="89"/>
      <c r="RKG35" s="89"/>
      <c r="RKH35" s="89"/>
      <c r="RKI35" s="89"/>
      <c r="RKJ35" s="89"/>
      <c r="RKK35" s="89"/>
      <c r="RKL35" s="89"/>
      <c r="RKM35" s="89"/>
      <c r="RKN35" s="89"/>
      <c r="RKO35" s="89"/>
      <c r="RKP35" s="89"/>
      <c r="RKQ35" s="89"/>
      <c r="RKR35" s="89"/>
      <c r="RKS35" s="89"/>
      <c r="RKT35" s="89"/>
      <c r="RKU35" s="89"/>
      <c r="RKV35" s="89"/>
      <c r="RKW35" s="89"/>
      <c r="RKX35" s="89"/>
      <c r="RKY35" s="89"/>
      <c r="RKZ35" s="89"/>
      <c r="RLA35" s="89"/>
      <c r="RLB35" s="89"/>
      <c r="RLC35" s="89"/>
      <c r="RLD35" s="89"/>
      <c r="RLE35" s="89"/>
      <c r="RLF35" s="89"/>
      <c r="RLG35" s="89"/>
      <c r="RLH35" s="89"/>
      <c r="RLI35" s="89"/>
      <c r="RLJ35" s="89"/>
      <c r="RLK35" s="89"/>
      <c r="RLL35" s="89"/>
      <c r="RLM35" s="89"/>
      <c r="RLN35" s="89"/>
      <c r="RLO35" s="89"/>
      <c r="RLP35" s="89"/>
      <c r="RLQ35" s="89"/>
      <c r="RLR35" s="89"/>
      <c r="RLS35" s="89"/>
      <c r="RLT35" s="89"/>
      <c r="RLU35" s="89"/>
      <c r="RLV35" s="89"/>
      <c r="RLW35" s="89"/>
      <c r="RLX35" s="89"/>
      <c r="RLY35" s="89"/>
      <c r="RLZ35" s="89"/>
      <c r="RMA35" s="89"/>
      <c r="RMB35" s="89"/>
      <c r="RMC35" s="89"/>
      <c r="RMD35" s="89"/>
      <c r="RME35" s="89"/>
      <c r="RMF35" s="89"/>
      <c r="RMG35" s="89"/>
      <c r="RMH35" s="89"/>
      <c r="RMI35" s="89"/>
      <c r="RMJ35" s="89"/>
      <c r="RMK35" s="89"/>
      <c r="RML35" s="89"/>
      <c r="RMM35" s="89"/>
      <c r="RMN35" s="89"/>
      <c r="RMO35" s="89"/>
      <c r="RMP35" s="89"/>
      <c r="RMQ35" s="89"/>
      <c r="RMR35" s="89"/>
      <c r="RMS35" s="89"/>
      <c r="RMT35" s="89"/>
      <c r="RMU35" s="89"/>
      <c r="RMV35" s="89"/>
      <c r="RMW35" s="89"/>
      <c r="RMX35" s="89"/>
      <c r="RMY35" s="89"/>
      <c r="RMZ35" s="89"/>
      <c r="RNA35" s="89"/>
      <c r="RNB35" s="89"/>
      <c r="RNC35" s="89"/>
      <c r="RND35" s="89"/>
      <c r="RNE35" s="89"/>
      <c r="RNF35" s="89"/>
      <c r="RNG35" s="89"/>
      <c r="RNH35" s="89"/>
      <c r="RNI35" s="89"/>
      <c r="RNJ35" s="89"/>
      <c r="RNK35" s="89"/>
      <c r="RNL35" s="89"/>
      <c r="RNM35" s="89"/>
      <c r="RNN35" s="89"/>
      <c r="RNO35" s="89"/>
      <c r="RNP35" s="89"/>
      <c r="RNQ35" s="89"/>
      <c r="RNR35" s="89"/>
      <c r="RNS35" s="89"/>
      <c r="RNT35" s="89"/>
      <c r="RNU35" s="89"/>
      <c r="RNV35" s="89"/>
      <c r="RNW35" s="89"/>
      <c r="RNX35" s="89"/>
      <c r="RNY35" s="89"/>
      <c r="RNZ35" s="89"/>
      <c r="ROA35" s="89"/>
      <c r="ROB35" s="89"/>
      <c r="ROC35" s="89"/>
      <c r="ROD35" s="89"/>
      <c r="ROE35" s="89"/>
      <c r="ROF35" s="89"/>
      <c r="ROG35" s="89"/>
      <c r="ROH35" s="89"/>
      <c r="ROI35" s="89"/>
      <c r="ROJ35" s="89"/>
      <c r="ROK35" s="89"/>
      <c r="ROL35" s="89"/>
      <c r="ROM35" s="89"/>
      <c r="RON35" s="89"/>
      <c r="ROO35" s="89"/>
      <c r="ROP35" s="89"/>
      <c r="ROQ35" s="89"/>
      <c r="ROR35" s="89"/>
      <c r="ROS35" s="89"/>
      <c r="ROT35" s="89"/>
      <c r="ROU35" s="89"/>
      <c r="ROV35" s="89"/>
      <c r="ROW35" s="89"/>
      <c r="ROX35" s="89"/>
      <c r="ROY35" s="89"/>
      <c r="ROZ35" s="89"/>
      <c r="RPA35" s="89"/>
      <c r="RPB35" s="89"/>
      <c r="RPC35" s="89"/>
      <c r="RPD35" s="89"/>
      <c r="RPE35" s="89"/>
      <c r="RPF35" s="89"/>
      <c r="RPG35" s="89"/>
      <c r="RPH35" s="89"/>
      <c r="RPI35" s="89"/>
      <c r="RPJ35" s="89"/>
      <c r="RPK35" s="89"/>
      <c r="RPL35" s="89"/>
      <c r="RPM35" s="89"/>
      <c r="RPN35" s="89"/>
      <c r="RPO35" s="89"/>
      <c r="RPP35" s="89"/>
      <c r="RPQ35" s="89"/>
      <c r="RPR35" s="89"/>
      <c r="RPS35" s="89"/>
      <c r="RPT35" s="89"/>
      <c r="RPU35" s="89"/>
      <c r="RPV35" s="89"/>
      <c r="RPW35" s="89"/>
      <c r="RPX35" s="89"/>
      <c r="RPY35" s="89"/>
      <c r="RPZ35" s="89"/>
      <c r="RQA35" s="89"/>
      <c r="RQB35" s="89"/>
      <c r="RQC35" s="89"/>
      <c r="RQD35" s="89"/>
      <c r="RQE35" s="89"/>
      <c r="RQF35" s="89"/>
      <c r="RQG35" s="89"/>
      <c r="RQH35" s="89"/>
      <c r="RQI35" s="89"/>
      <c r="RQJ35" s="89"/>
      <c r="RQK35" s="89"/>
      <c r="RQL35" s="89"/>
      <c r="RQM35" s="89"/>
      <c r="RQN35" s="89"/>
      <c r="RQO35" s="89"/>
      <c r="RQP35" s="89"/>
      <c r="RQQ35" s="89"/>
      <c r="RQR35" s="89"/>
      <c r="RQS35" s="89"/>
      <c r="RQT35" s="89"/>
      <c r="RQU35" s="89"/>
      <c r="RQV35" s="89"/>
      <c r="RQW35" s="89"/>
      <c r="RQX35" s="89"/>
      <c r="RQY35" s="89"/>
      <c r="RQZ35" s="89"/>
      <c r="RRA35" s="89"/>
      <c r="RRB35" s="89"/>
      <c r="RRC35" s="89"/>
      <c r="RRD35" s="89"/>
      <c r="RRE35" s="89"/>
      <c r="RRF35" s="89"/>
      <c r="RRG35" s="89"/>
      <c r="RRH35" s="89"/>
      <c r="RRI35" s="89"/>
      <c r="RRJ35" s="89"/>
      <c r="RRK35" s="89"/>
      <c r="RRL35" s="89"/>
      <c r="RRM35" s="89"/>
      <c r="RRN35" s="89"/>
      <c r="RRO35" s="89"/>
      <c r="RRP35" s="89"/>
      <c r="RRQ35" s="89"/>
      <c r="RRR35" s="89"/>
      <c r="RRS35" s="89"/>
      <c r="RRT35" s="89"/>
      <c r="RRU35" s="89"/>
      <c r="RRV35" s="89"/>
      <c r="RRW35" s="89"/>
      <c r="RRX35" s="89"/>
      <c r="RRY35" s="89"/>
      <c r="RRZ35" s="89"/>
      <c r="RSA35" s="89"/>
      <c r="RSB35" s="89"/>
      <c r="RSC35" s="89"/>
      <c r="RSD35" s="89"/>
      <c r="RSE35" s="89"/>
      <c r="RSF35" s="89"/>
      <c r="RSG35" s="89"/>
      <c r="RSH35" s="89"/>
      <c r="RSI35" s="89"/>
      <c r="RSJ35" s="89"/>
      <c r="RSK35" s="89"/>
      <c r="RSL35" s="89"/>
      <c r="RSM35" s="89"/>
      <c r="RSN35" s="89"/>
      <c r="RSO35" s="89"/>
      <c r="RSP35" s="89"/>
      <c r="RSQ35" s="89"/>
      <c r="RSR35" s="89"/>
      <c r="RSS35" s="89"/>
      <c r="RST35" s="89"/>
      <c r="RSU35" s="89"/>
      <c r="RSV35" s="89"/>
      <c r="RSW35" s="89"/>
      <c r="RSX35" s="89"/>
      <c r="RSY35" s="89"/>
      <c r="RSZ35" s="89"/>
      <c r="RTA35" s="89"/>
      <c r="RTB35" s="89"/>
      <c r="RTC35" s="89"/>
      <c r="RTD35" s="89"/>
      <c r="RTE35" s="89"/>
      <c r="RTF35" s="89"/>
      <c r="RTG35" s="89"/>
      <c r="RTH35" s="89"/>
      <c r="RTI35" s="89"/>
      <c r="RTJ35" s="89"/>
      <c r="RTK35" s="89"/>
      <c r="RTL35" s="89"/>
      <c r="RTM35" s="89"/>
      <c r="RTN35" s="89"/>
      <c r="RTO35" s="89"/>
      <c r="RTP35" s="89"/>
      <c r="RTQ35" s="89"/>
      <c r="RTR35" s="89"/>
      <c r="RTS35" s="89"/>
      <c r="RTT35" s="89"/>
      <c r="RTU35" s="89"/>
      <c r="RTV35" s="89"/>
      <c r="RTW35" s="89"/>
      <c r="RTX35" s="89"/>
      <c r="RTY35" s="89"/>
      <c r="RTZ35" s="89"/>
      <c r="RUA35" s="89"/>
      <c r="RUB35" s="89"/>
      <c r="RUC35" s="89"/>
      <c r="RUD35" s="89"/>
      <c r="RUE35" s="89"/>
      <c r="RUF35" s="89"/>
      <c r="RUG35" s="89"/>
      <c r="RUH35" s="89"/>
      <c r="RUI35" s="89"/>
      <c r="RUJ35" s="89"/>
      <c r="RUK35" s="89"/>
      <c r="RUL35" s="89"/>
      <c r="RUM35" s="89"/>
      <c r="RUN35" s="89"/>
      <c r="RUO35" s="89"/>
      <c r="RUP35" s="89"/>
      <c r="RUQ35" s="89"/>
      <c r="RUR35" s="89"/>
      <c r="RUS35" s="89"/>
      <c r="RUT35" s="89"/>
      <c r="RUU35" s="89"/>
      <c r="RUV35" s="89"/>
      <c r="RUW35" s="89"/>
      <c r="RUX35" s="89"/>
      <c r="RUY35" s="89"/>
      <c r="RUZ35" s="89"/>
      <c r="RVA35" s="89"/>
      <c r="RVB35" s="89"/>
      <c r="RVC35" s="89"/>
      <c r="RVD35" s="89"/>
      <c r="RVE35" s="89"/>
      <c r="RVF35" s="89"/>
      <c r="RVG35" s="89"/>
      <c r="RVH35" s="89"/>
      <c r="RVI35" s="89"/>
      <c r="RVJ35" s="89"/>
      <c r="RVK35" s="89"/>
      <c r="RVL35" s="89"/>
      <c r="RVM35" s="89"/>
      <c r="RVN35" s="89"/>
      <c r="RVO35" s="89"/>
      <c r="RVP35" s="89"/>
      <c r="RVQ35" s="89"/>
      <c r="RVR35" s="89"/>
      <c r="RVS35" s="89"/>
      <c r="RVT35" s="89"/>
      <c r="RVU35" s="89"/>
      <c r="RVV35" s="89"/>
      <c r="RVW35" s="89"/>
      <c r="RVX35" s="89"/>
      <c r="RVY35" s="89"/>
      <c r="RVZ35" s="89"/>
      <c r="RWA35" s="89"/>
      <c r="RWB35" s="89"/>
      <c r="RWC35" s="89"/>
      <c r="RWD35" s="89"/>
      <c r="RWE35" s="89"/>
      <c r="RWF35" s="89"/>
      <c r="RWG35" s="89"/>
      <c r="RWH35" s="89"/>
      <c r="RWI35" s="89"/>
      <c r="RWJ35" s="89"/>
      <c r="RWK35" s="89"/>
      <c r="RWL35" s="89"/>
      <c r="RWM35" s="89"/>
      <c r="RWN35" s="89"/>
      <c r="RWO35" s="89"/>
      <c r="RWP35" s="89"/>
      <c r="RWQ35" s="89"/>
      <c r="RWR35" s="89"/>
      <c r="RWS35" s="89"/>
      <c r="RWT35" s="89"/>
      <c r="RWU35" s="89"/>
      <c r="RWV35" s="89"/>
      <c r="RWW35" s="89"/>
      <c r="RWX35" s="89"/>
      <c r="RWY35" s="89"/>
      <c r="RWZ35" s="89"/>
      <c r="RXA35" s="89"/>
      <c r="RXB35" s="89"/>
      <c r="RXC35" s="89"/>
      <c r="RXD35" s="89"/>
      <c r="RXE35" s="89"/>
      <c r="RXF35" s="89"/>
      <c r="RXG35" s="89"/>
      <c r="RXH35" s="89"/>
      <c r="RXI35" s="89"/>
      <c r="RXJ35" s="89"/>
      <c r="RXK35" s="89"/>
      <c r="RXL35" s="89"/>
      <c r="RXM35" s="89"/>
      <c r="RXN35" s="89"/>
      <c r="RXO35" s="89"/>
      <c r="RXP35" s="89"/>
      <c r="RXQ35" s="89"/>
      <c r="RXR35" s="89"/>
      <c r="RXS35" s="89"/>
      <c r="RXT35" s="89"/>
      <c r="RXU35" s="89"/>
      <c r="RXV35" s="89"/>
      <c r="RXW35" s="89"/>
      <c r="RXX35" s="89"/>
      <c r="RXY35" s="89"/>
      <c r="RXZ35" s="89"/>
      <c r="RYA35" s="89"/>
      <c r="RYB35" s="89"/>
      <c r="RYC35" s="89"/>
      <c r="RYD35" s="89"/>
      <c r="RYE35" s="89"/>
      <c r="RYF35" s="89"/>
      <c r="RYG35" s="89"/>
      <c r="RYH35" s="89"/>
      <c r="RYI35" s="89"/>
      <c r="RYJ35" s="89"/>
      <c r="RYK35" s="89"/>
      <c r="RYL35" s="89"/>
      <c r="RYM35" s="89"/>
      <c r="RYN35" s="89"/>
      <c r="RYO35" s="89"/>
      <c r="RYP35" s="89"/>
      <c r="RYQ35" s="89"/>
      <c r="RYR35" s="89"/>
      <c r="RYS35" s="89"/>
      <c r="RYT35" s="89"/>
      <c r="RYU35" s="89"/>
      <c r="RYV35" s="89"/>
      <c r="RYW35" s="89"/>
      <c r="RYX35" s="89"/>
      <c r="RYY35" s="89"/>
      <c r="RYZ35" s="89"/>
      <c r="RZA35" s="89"/>
      <c r="RZB35" s="89"/>
      <c r="RZC35" s="89"/>
      <c r="RZD35" s="89"/>
      <c r="RZE35" s="89"/>
      <c r="RZF35" s="89"/>
      <c r="RZG35" s="89"/>
      <c r="RZH35" s="89"/>
      <c r="RZI35" s="89"/>
      <c r="RZJ35" s="89"/>
      <c r="RZK35" s="89"/>
      <c r="RZL35" s="89"/>
      <c r="RZM35" s="89"/>
      <c r="RZN35" s="89"/>
      <c r="RZO35" s="89"/>
      <c r="RZP35" s="89"/>
      <c r="RZQ35" s="89"/>
      <c r="RZR35" s="89"/>
      <c r="RZS35" s="89"/>
      <c r="RZT35" s="89"/>
      <c r="RZU35" s="89"/>
      <c r="RZV35" s="89"/>
      <c r="RZW35" s="89"/>
      <c r="RZX35" s="89"/>
      <c r="RZY35" s="89"/>
      <c r="RZZ35" s="89"/>
      <c r="SAA35" s="89"/>
      <c r="SAB35" s="89"/>
      <c r="SAC35" s="89"/>
      <c r="SAD35" s="89"/>
      <c r="SAE35" s="89"/>
      <c r="SAF35" s="89"/>
      <c r="SAG35" s="89"/>
      <c r="SAH35" s="89"/>
      <c r="SAI35" s="89"/>
      <c r="SAJ35" s="89"/>
      <c r="SAK35" s="89"/>
      <c r="SAL35" s="89"/>
      <c r="SAM35" s="89"/>
      <c r="SAN35" s="89"/>
      <c r="SAO35" s="89"/>
      <c r="SAP35" s="89"/>
      <c r="SAQ35" s="89"/>
      <c r="SAR35" s="89"/>
      <c r="SAS35" s="89"/>
      <c r="SAT35" s="89"/>
      <c r="SAU35" s="89"/>
      <c r="SAV35" s="89"/>
      <c r="SAW35" s="89"/>
      <c r="SAX35" s="89"/>
      <c r="SAY35" s="89"/>
      <c r="SAZ35" s="89"/>
      <c r="SBA35" s="89"/>
      <c r="SBB35" s="89"/>
      <c r="SBC35" s="89"/>
      <c r="SBD35" s="89"/>
      <c r="SBE35" s="89"/>
      <c r="SBF35" s="89"/>
      <c r="SBG35" s="89"/>
      <c r="SBH35" s="89"/>
      <c r="SBI35" s="89"/>
      <c r="SBJ35" s="89"/>
      <c r="SBK35" s="89"/>
      <c r="SBL35" s="89"/>
      <c r="SBM35" s="89"/>
      <c r="SBN35" s="89"/>
      <c r="SBO35" s="89"/>
      <c r="SBP35" s="89"/>
      <c r="SBQ35" s="89"/>
      <c r="SBR35" s="89"/>
      <c r="SBS35" s="89"/>
      <c r="SBT35" s="89"/>
      <c r="SBU35" s="89"/>
      <c r="SBV35" s="89"/>
      <c r="SBW35" s="89"/>
      <c r="SBX35" s="89"/>
      <c r="SBY35" s="89"/>
      <c r="SBZ35" s="89"/>
      <c r="SCA35" s="89"/>
      <c r="SCB35" s="89"/>
      <c r="SCC35" s="89"/>
      <c r="SCD35" s="89"/>
      <c r="SCE35" s="89"/>
      <c r="SCF35" s="89"/>
      <c r="SCG35" s="89"/>
      <c r="SCH35" s="89"/>
      <c r="SCI35" s="89"/>
      <c r="SCJ35" s="89"/>
      <c r="SCK35" s="89"/>
      <c r="SCL35" s="89"/>
      <c r="SCM35" s="89"/>
      <c r="SCN35" s="89"/>
      <c r="SCO35" s="89"/>
      <c r="SCP35" s="89"/>
      <c r="SCQ35" s="89"/>
      <c r="SCR35" s="89"/>
      <c r="SCS35" s="89"/>
      <c r="SCT35" s="89"/>
      <c r="SCU35" s="89"/>
      <c r="SCV35" s="89"/>
      <c r="SCW35" s="89"/>
      <c r="SCX35" s="89"/>
      <c r="SCY35" s="89"/>
      <c r="SCZ35" s="89"/>
      <c r="SDA35" s="89"/>
      <c r="SDB35" s="89"/>
      <c r="SDC35" s="89"/>
      <c r="SDD35" s="89"/>
      <c r="SDE35" s="89"/>
      <c r="SDF35" s="89"/>
      <c r="SDG35" s="89"/>
      <c r="SDH35" s="89"/>
      <c r="SDI35" s="89"/>
      <c r="SDJ35" s="89"/>
      <c r="SDK35" s="89"/>
      <c r="SDL35" s="89"/>
      <c r="SDM35" s="89"/>
      <c r="SDN35" s="89"/>
      <c r="SDO35" s="89"/>
      <c r="SDP35" s="89"/>
      <c r="SDQ35" s="89"/>
      <c r="SDR35" s="89"/>
      <c r="SDS35" s="89"/>
      <c r="SDT35" s="89"/>
      <c r="SDU35" s="89"/>
      <c r="SDV35" s="89"/>
      <c r="SDW35" s="89"/>
      <c r="SDX35" s="89"/>
      <c r="SDY35" s="89"/>
      <c r="SDZ35" s="89"/>
      <c r="SEA35" s="89"/>
      <c r="SEB35" s="89"/>
      <c r="SEC35" s="89"/>
      <c r="SED35" s="89"/>
      <c r="SEE35" s="89"/>
      <c r="SEF35" s="89"/>
      <c r="SEG35" s="89"/>
      <c r="SEH35" s="89"/>
      <c r="SEI35" s="89"/>
      <c r="SEJ35" s="89"/>
      <c r="SEK35" s="89"/>
      <c r="SEL35" s="89"/>
      <c r="SEM35" s="89"/>
      <c r="SEN35" s="89"/>
      <c r="SEO35" s="89"/>
      <c r="SEP35" s="89"/>
      <c r="SEQ35" s="89"/>
      <c r="SER35" s="89"/>
      <c r="SES35" s="89"/>
      <c r="SET35" s="89"/>
      <c r="SEU35" s="89"/>
      <c r="SEV35" s="89"/>
      <c r="SEW35" s="89"/>
      <c r="SEX35" s="89"/>
      <c r="SEY35" s="89"/>
      <c r="SEZ35" s="89"/>
      <c r="SFA35" s="89"/>
      <c r="SFB35" s="89"/>
      <c r="SFC35" s="89"/>
      <c r="SFD35" s="89"/>
      <c r="SFE35" s="89"/>
      <c r="SFF35" s="89"/>
      <c r="SFG35" s="89"/>
      <c r="SFH35" s="89"/>
      <c r="SFI35" s="89"/>
      <c r="SFJ35" s="89"/>
      <c r="SFK35" s="89"/>
      <c r="SFL35" s="89"/>
      <c r="SFM35" s="89"/>
      <c r="SFN35" s="89"/>
      <c r="SFO35" s="89"/>
      <c r="SFP35" s="89"/>
      <c r="SFQ35" s="89"/>
      <c r="SFR35" s="89"/>
      <c r="SFS35" s="89"/>
      <c r="SFT35" s="89"/>
      <c r="SFU35" s="89"/>
      <c r="SFV35" s="89"/>
      <c r="SFW35" s="89"/>
      <c r="SFX35" s="89"/>
      <c r="SFY35" s="89"/>
      <c r="SFZ35" s="89"/>
      <c r="SGA35" s="89"/>
      <c r="SGB35" s="89"/>
      <c r="SGC35" s="89"/>
      <c r="SGD35" s="89"/>
      <c r="SGE35" s="89"/>
      <c r="SGF35" s="89"/>
      <c r="SGG35" s="89"/>
      <c r="SGH35" s="89"/>
      <c r="SGI35" s="89"/>
      <c r="SGJ35" s="89"/>
      <c r="SGK35" s="89"/>
      <c r="SGL35" s="89"/>
      <c r="SGM35" s="89"/>
      <c r="SGN35" s="89"/>
      <c r="SGO35" s="89"/>
      <c r="SGP35" s="89"/>
      <c r="SGQ35" s="89"/>
      <c r="SGR35" s="89"/>
      <c r="SGS35" s="89"/>
      <c r="SGT35" s="89"/>
      <c r="SGU35" s="89"/>
      <c r="SGV35" s="89"/>
      <c r="SGW35" s="89"/>
      <c r="SGX35" s="89"/>
      <c r="SGY35" s="89"/>
      <c r="SGZ35" s="89"/>
      <c r="SHA35" s="89"/>
      <c r="SHB35" s="89"/>
      <c r="SHC35" s="89"/>
      <c r="SHD35" s="89"/>
      <c r="SHE35" s="89"/>
      <c r="SHF35" s="89"/>
      <c r="SHG35" s="89"/>
      <c r="SHH35" s="89"/>
      <c r="SHI35" s="89"/>
      <c r="SHJ35" s="89"/>
      <c r="SHK35" s="89"/>
      <c r="SHL35" s="89"/>
      <c r="SHM35" s="89"/>
      <c r="SHN35" s="89"/>
      <c r="SHO35" s="89"/>
      <c r="SHP35" s="89"/>
      <c r="SHQ35" s="89"/>
      <c r="SHR35" s="89"/>
      <c r="SHS35" s="89"/>
      <c r="SHT35" s="89"/>
      <c r="SHU35" s="89"/>
      <c r="SHV35" s="89"/>
      <c r="SHW35" s="89"/>
      <c r="SHX35" s="89"/>
      <c r="SHY35" s="89"/>
      <c r="SHZ35" s="89"/>
      <c r="SIA35" s="89"/>
      <c r="SIB35" s="89"/>
      <c r="SIC35" s="89"/>
      <c r="SID35" s="89"/>
      <c r="SIE35" s="89"/>
      <c r="SIF35" s="89"/>
      <c r="SIG35" s="89"/>
      <c r="SIH35" s="89"/>
      <c r="SII35" s="89"/>
      <c r="SIJ35" s="89"/>
      <c r="SIK35" s="89"/>
      <c r="SIL35" s="89"/>
      <c r="SIM35" s="89"/>
      <c r="SIN35" s="89"/>
      <c r="SIO35" s="89"/>
      <c r="SIP35" s="89"/>
      <c r="SIQ35" s="89"/>
      <c r="SIR35" s="89"/>
      <c r="SIS35" s="89"/>
      <c r="SIT35" s="89"/>
      <c r="SIU35" s="89"/>
      <c r="SIV35" s="89"/>
      <c r="SIW35" s="89"/>
      <c r="SIX35" s="89"/>
      <c r="SIY35" s="89"/>
      <c r="SIZ35" s="89"/>
      <c r="SJA35" s="89"/>
      <c r="SJB35" s="89"/>
      <c r="SJC35" s="89"/>
      <c r="SJD35" s="89"/>
      <c r="SJE35" s="89"/>
      <c r="SJF35" s="89"/>
      <c r="SJG35" s="89"/>
      <c r="SJH35" s="89"/>
      <c r="SJI35" s="89"/>
      <c r="SJJ35" s="89"/>
      <c r="SJK35" s="89"/>
      <c r="SJL35" s="89"/>
      <c r="SJM35" s="89"/>
      <c r="SJN35" s="89"/>
      <c r="SJO35" s="89"/>
      <c r="SJP35" s="89"/>
      <c r="SJQ35" s="89"/>
      <c r="SJR35" s="89"/>
      <c r="SJS35" s="89"/>
      <c r="SJT35" s="89"/>
      <c r="SJU35" s="89"/>
      <c r="SJV35" s="89"/>
      <c r="SJW35" s="89"/>
      <c r="SJX35" s="89"/>
      <c r="SJY35" s="89"/>
      <c r="SJZ35" s="89"/>
      <c r="SKA35" s="89"/>
      <c r="SKB35" s="89"/>
      <c r="SKC35" s="89"/>
      <c r="SKD35" s="89"/>
      <c r="SKE35" s="89"/>
      <c r="SKF35" s="89"/>
      <c r="SKG35" s="89"/>
      <c r="SKH35" s="89"/>
      <c r="SKI35" s="89"/>
      <c r="SKJ35" s="89"/>
      <c r="SKK35" s="89"/>
      <c r="SKL35" s="89"/>
      <c r="SKM35" s="89"/>
      <c r="SKN35" s="89"/>
      <c r="SKO35" s="89"/>
      <c r="SKP35" s="89"/>
      <c r="SKQ35" s="89"/>
      <c r="SKR35" s="89"/>
      <c r="SKS35" s="89"/>
      <c r="SKT35" s="89"/>
      <c r="SKU35" s="89"/>
      <c r="SKV35" s="89"/>
      <c r="SKW35" s="89"/>
      <c r="SKX35" s="89"/>
      <c r="SKY35" s="89"/>
      <c r="SKZ35" s="89"/>
      <c r="SLA35" s="89"/>
      <c r="SLB35" s="89"/>
      <c r="SLC35" s="89"/>
      <c r="SLD35" s="89"/>
      <c r="SLE35" s="89"/>
      <c r="SLF35" s="89"/>
      <c r="SLG35" s="89"/>
      <c r="SLH35" s="89"/>
      <c r="SLI35" s="89"/>
      <c r="SLJ35" s="89"/>
      <c r="SLK35" s="89"/>
      <c r="SLL35" s="89"/>
      <c r="SLM35" s="89"/>
      <c r="SLN35" s="89"/>
      <c r="SLO35" s="89"/>
      <c r="SLP35" s="89"/>
      <c r="SLQ35" s="89"/>
      <c r="SLR35" s="89"/>
      <c r="SLS35" s="89"/>
      <c r="SLT35" s="89"/>
      <c r="SLU35" s="89"/>
      <c r="SLV35" s="89"/>
      <c r="SLW35" s="89"/>
      <c r="SLX35" s="89"/>
      <c r="SLY35" s="89"/>
      <c r="SLZ35" s="89"/>
      <c r="SMA35" s="89"/>
      <c r="SMB35" s="89"/>
      <c r="SMC35" s="89"/>
      <c r="SMD35" s="89"/>
      <c r="SME35" s="89"/>
      <c r="SMF35" s="89"/>
      <c r="SMG35" s="89"/>
      <c r="SMH35" s="89"/>
      <c r="SMI35" s="89"/>
      <c r="SMJ35" s="89"/>
      <c r="SMK35" s="89"/>
      <c r="SML35" s="89"/>
      <c r="SMM35" s="89"/>
      <c r="SMN35" s="89"/>
      <c r="SMO35" s="89"/>
      <c r="SMP35" s="89"/>
      <c r="SMQ35" s="89"/>
      <c r="SMR35" s="89"/>
      <c r="SMS35" s="89"/>
      <c r="SMT35" s="89"/>
      <c r="SMU35" s="89"/>
      <c r="SMV35" s="89"/>
      <c r="SMW35" s="89"/>
      <c r="SMX35" s="89"/>
      <c r="SMY35" s="89"/>
      <c r="SMZ35" s="89"/>
      <c r="SNA35" s="89"/>
      <c r="SNB35" s="89"/>
      <c r="SNC35" s="89"/>
      <c r="SND35" s="89"/>
      <c r="SNE35" s="89"/>
      <c r="SNF35" s="89"/>
      <c r="SNG35" s="89"/>
      <c r="SNH35" s="89"/>
      <c r="SNI35" s="89"/>
      <c r="SNJ35" s="89"/>
      <c r="SNK35" s="89"/>
      <c r="SNL35" s="89"/>
      <c r="SNM35" s="89"/>
      <c r="SNN35" s="89"/>
      <c r="SNO35" s="89"/>
      <c r="SNP35" s="89"/>
      <c r="SNQ35" s="89"/>
      <c r="SNR35" s="89"/>
      <c r="SNS35" s="89"/>
      <c r="SNT35" s="89"/>
      <c r="SNU35" s="89"/>
      <c r="SNV35" s="89"/>
      <c r="SNW35" s="89"/>
      <c r="SNX35" s="89"/>
      <c r="SNY35" s="89"/>
      <c r="SNZ35" s="89"/>
      <c r="SOA35" s="89"/>
      <c r="SOB35" s="89"/>
      <c r="SOC35" s="89"/>
      <c r="SOD35" s="89"/>
      <c r="SOE35" s="89"/>
      <c r="SOF35" s="89"/>
      <c r="SOG35" s="89"/>
      <c r="SOH35" s="89"/>
      <c r="SOI35" s="89"/>
      <c r="SOJ35" s="89"/>
      <c r="SOK35" s="89"/>
      <c r="SOL35" s="89"/>
      <c r="SOM35" s="89"/>
      <c r="SON35" s="89"/>
      <c r="SOO35" s="89"/>
      <c r="SOP35" s="89"/>
      <c r="SOQ35" s="89"/>
      <c r="SOR35" s="89"/>
      <c r="SOS35" s="89"/>
      <c r="SOT35" s="89"/>
      <c r="SOU35" s="89"/>
      <c r="SOV35" s="89"/>
      <c r="SOW35" s="89"/>
      <c r="SOX35" s="89"/>
      <c r="SOY35" s="89"/>
      <c r="SOZ35" s="89"/>
      <c r="SPA35" s="89"/>
      <c r="SPB35" s="89"/>
      <c r="SPC35" s="89"/>
      <c r="SPD35" s="89"/>
      <c r="SPE35" s="89"/>
      <c r="SPF35" s="89"/>
      <c r="SPG35" s="89"/>
      <c r="SPH35" s="89"/>
      <c r="SPI35" s="89"/>
      <c r="SPJ35" s="89"/>
      <c r="SPK35" s="89"/>
      <c r="SPL35" s="89"/>
      <c r="SPM35" s="89"/>
      <c r="SPN35" s="89"/>
      <c r="SPO35" s="89"/>
      <c r="SPP35" s="89"/>
      <c r="SPQ35" s="89"/>
      <c r="SPR35" s="89"/>
      <c r="SPS35" s="89"/>
      <c r="SPT35" s="89"/>
      <c r="SPU35" s="89"/>
      <c r="SPV35" s="89"/>
      <c r="SPW35" s="89"/>
      <c r="SPX35" s="89"/>
      <c r="SPY35" s="89"/>
      <c r="SPZ35" s="89"/>
      <c r="SQA35" s="89"/>
      <c r="SQB35" s="89"/>
      <c r="SQC35" s="89"/>
      <c r="SQD35" s="89"/>
      <c r="SQE35" s="89"/>
      <c r="SQF35" s="89"/>
      <c r="SQG35" s="89"/>
      <c r="SQH35" s="89"/>
      <c r="SQI35" s="89"/>
      <c r="SQJ35" s="89"/>
      <c r="SQK35" s="89"/>
      <c r="SQL35" s="89"/>
      <c r="SQM35" s="89"/>
      <c r="SQN35" s="89"/>
      <c r="SQO35" s="89"/>
      <c r="SQP35" s="89"/>
      <c r="SQQ35" s="89"/>
      <c r="SQR35" s="89"/>
      <c r="SQS35" s="89"/>
      <c r="SQT35" s="89"/>
      <c r="SQU35" s="89"/>
      <c r="SQV35" s="89"/>
      <c r="SQW35" s="89"/>
      <c r="SQX35" s="89"/>
      <c r="SQY35" s="89"/>
      <c r="SQZ35" s="89"/>
      <c r="SRA35" s="89"/>
      <c r="SRB35" s="89"/>
      <c r="SRC35" s="89"/>
      <c r="SRD35" s="89"/>
      <c r="SRE35" s="89"/>
      <c r="SRF35" s="89"/>
      <c r="SRG35" s="89"/>
      <c r="SRH35" s="89"/>
      <c r="SRI35" s="89"/>
      <c r="SRJ35" s="89"/>
      <c r="SRK35" s="89"/>
      <c r="SRL35" s="89"/>
      <c r="SRM35" s="89"/>
      <c r="SRN35" s="89"/>
      <c r="SRO35" s="89"/>
      <c r="SRP35" s="89"/>
      <c r="SRQ35" s="89"/>
      <c r="SRR35" s="89"/>
      <c r="SRS35" s="89"/>
      <c r="SRT35" s="89"/>
      <c r="SRU35" s="89"/>
      <c r="SRV35" s="89"/>
      <c r="SRW35" s="89"/>
      <c r="SRX35" s="89"/>
      <c r="SRY35" s="89"/>
      <c r="SRZ35" s="89"/>
      <c r="SSA35" s="89"/>
      <c r="SSB35" s="89"/>
      <c r="SSC35" s="89"/>
      <c r="SSD35" s="89"/>
      <c r="SSE35" s="89"/>
      <c r="SSF35" s="89"/>
      <c r="SSG35" s="89"/>
      <c r="SSH35" s="89"/>
      <c r="SSI35" s="89"/>
      <c r="SSJ35" s="89"/>
      <c r="SSK35" s="89"/>
      <c r="SSL35" s="89"/>
      <c r="SSM35" s="89"/>
      <c r="SSN35" s="89"/>
      <c r="SSO35" s="89"/>
      <c r="SSP35" s="89"/>
      <c r="SSQ35" s="89"/>
      <c r="SSR35" s="89"/>
      <c r="SSS35" s="89"/>
      <c r="SST35" s="89"/>
      <c r="SSU35" s="89"/>
      <c r="SSV35" s="89"/>
      <c r="SSW35" s="89"/>
      <c r="SSX35" s="89"/>
      <c r="SSY35" s="89"/>
      <c r="SSZ35" s="89"/>
      <c r="STA35" s="89"/>
      <c r="STB35" s="89"/>
      <c r="STC35" s="89"/>
      <c r="STD35" s="89"/>
      <c r="STE35" s="89"/>
      <c r="STF35" s="89"/>
      <c r="STG35" s="89"/>
      <c r="STH35" s="89"/>
      <c r="STI35" s="89"/>
      <c r="STJ35" s="89"/>
      <c r="STK35" s="89"/>
      <c r="STL35" s="89"/>
      <c r="STM35" s="89"/>
      <c r="STN35" s="89"/>
      <c r="STO35" s="89"/>
      <c r="STP35" s="89"/>
      <c r="STQ35" s="89"/>
      <c r="STR35" s="89"/>
      <c r="STS35" s="89"/>
      <c r="STT35" s="89"/>
      <c r="STU35" s="89"/>
      <c r="STV35" s="89"/>
      <c r="STW35" s="89"/>
      <c r="STX35" s="89"/>
      <c r="STY35" s="89"/>
      <c r="STZ35" s="89"/>
      <c r="SUA35" s="89"/>
      <c r="SUB35" s="89"/>
      <c r="SUC35" s="89"/>
      <c r="SUD35" s="89"/>
      <c r="SUE35" s="89"/>
      <c r="SUF35" s="89"/>
      <c r="SUG35" s="89"/>
      <c r="SUH35" s="89"/>
      <c r="SUI35" s="89"/>
      <c r="SUJ35" s="89"/>
      <c r="SUK35" s="89"/>
      <c r="SUL35" s="89"/>
      <c r="SUM35" s="89"/>
      <c r="SUN35" s="89"/>
      <c r="SUO35" s="89"/>
      <c r="SUP35" s="89"/>
      <c r="SUQ35" s="89"/>
      <c r="SUR35" s="89"/>
      <c r="SUS35" s="89"/>
      <c r="SUT35" s="89"/>
      <c r="SUU35" s="89"/>
      <c r="SUV35" s="89"/>
      <c r="SUW35" s="89"/>
      <c r="SUX35" s="89"/>
      <c r="SUY35" s="89"/>
      <c r="SUZ35" s="89"/>
      <c r="SVA35" s="89"/>
      <c r="SVB35" s="89"/>
      <c r="SVC35" s="89"/>
      <c r="SVD35" s="89"/>
      <c r="SVE35" s="89"/>
      <c r="SVF35" s="89"/>
      <c r="SVG35" s="89"/>
      <c r="SVH35" s="89"/>
      <c r="SVI35" s="89"/>
      <c r="SVJ35" s="89"/>
      <c r="SVK35" s="89"/>
      <c r="SVL35" s="89"/>
      <c r="SVM35" s="89"/>
      <c r="SVN35" s="89"/>
      <c r="SVO35" s="89"/>
      <c r="SVP35" s="89"/>
      <c r="SVQ35" s="89"/>
      <c r="SVR35" s="89"/>
      <c r="SVS35" s="89"/>
      <c r="SVT35" s="89"/>
      <c r="SVU35" s="89"/>
      <c r="SVV35" s="89"/>
      <c r="SVW35" s="89"/>
      <c r="SVX35" s="89"/>
      <c r="SVY35" s="89"/>
      <c r="SVZ35" s="89"/>
      <c r="SWA35" s="89"/>
      <c r="SWB35" s="89"/>
      <c r="SWC35" s="89"/>
      <c r="SWD35" s="89"/>
      <c r="SWE35" s="89"/>
      <c r="SWF35" s="89"/>
      <c r="SWG35" s="89"/>
      <c r="SWH35" s="89"/>
      <c r="SWI35" s="89"/>
      <c r="SWJ35" s="89"/>
      <c r="SWK35" s="89"/>
      <c r="SWL35" s="89"/>
      <c r="SWM35" s="89"/>
      <c r="SWN35" s="89"/>
      <c r="SWO35" s="89"/>
      <c r="SWP35" s="89"/>
      <c r="SWQ35" s="89"/>
      <c r="SWR35" s="89"/>
      <c r="SWS35" s="89"/>
      <c r="SWT35" s="89"/>
      <c r="SWU35" s="89"/>
      <c r="SWV35" s="89"/>
      <c r="SWW35" s="89"/>
      <c r="SWX35" s="89"/>
      <c r="SWY35" s="89"/>
      <c r="SWZ35" s="89"/>
      <c r="SXA35" s="89"/>
      <c r="SXB35" s="89"/>
      <c r="SXC35" s="89"/>
      <c r="SXD35" s="89"/>
      <c r="SXE35" s="89"/>
      <c r="SXF35" s="89"/>
      <c r="SXG35" s="89"/>
      <c r="SXH35" s="89"/>
      <c r="SXI35" s="89"/>
      <c r="SXJ35" s="89"/>
      <c r="SXK35" s="89"/>
      <c r="SXL35" s="89"/>
      <c r="SXM35" s="89"/>
      <c r="SXN35" s="89"/>
      <c r="SXO35" s="89"/>
      <c r="SXP35" s="89"/>
      <c r="SXQ35" s="89"/>
      <c r="SXR35" s="89"/>
      <c r="SXS35" s="89"/>
      <c r="SXT35" s="89"/>
      <c r="SXU35" s="89"/>
      <c r="SXV35" s="89"/>
      <c r="SXW35" s="89"/>
      <c r="SXX35" s="89"/>
      <c r="SXY35" s="89"/>
      <c r="SXZ35" s="89"/>
      <c r="SYA35" s="89"/>
      <c r="SYB35" s="89"/>
      <c r="SYC35" s="89"/>
      <c r="SYD35" s="89"/>
      <c r="SYE35" s="89"/>
      <c r="SYF35" s="89"/>
      <c r="SYG35" s="89"/>
      <c r="SYH35" s="89"/>
      <c r="SYI35" s="89"/>
      <c r="SYJ35" s="89"/>
      <c r="SYK35" s="89"/>
      <c r="SYL35" s="89"/>
      <c r="SYM35" s="89"/>
      <c r="SYN35" s="89"/>
      <c r="SYO35" s="89"/>
      <c r="SYP35" s="89"/>
      <c r="SYQ35" s="89"/>
      <c r="SYR35" s="89"/>
      <c r="SYS35" s="89"/>
      <c r="SYT35" s="89"/>
      <c r="SYU35" s="89"/>
      <c r="SYV35" s="89"/>
      <c r="SYW35" s="89"/>
      <c r="SYX35" s="89"/>
      <c r="SYY35" s="89"/>
      <c r="SYZ35" s="89"/>
      <c r="SZA35" s="89"/>
      <c r="SZB35" s="89"/>
      <c r="SZC35" s="89"/>
      <c r="SZD35" s="89"/>
      <c r="SZE35" s="89"/>
      <c r="SZF35" s="89"/>
      <c r="SZG35" s="89"/>
      <c r="SZH35" s="89"/>
      <c r="SZI35" s="89"/>
      <c r="SZJ35" s="89"/>
      <c r="SZK35" s="89"/>
      <c r="SZL35" s="89"/>
      <c r="SZM35" s="89"/>
      <c r="SZN35" s="89"/>
      <c r="SZO35" s="89"/>
      <c r="SZP35" s="89"/>
      <c r="SZQ35" s="89"/>
      <c r="SZR35" s="89"/>
      <c r="SZS35" s="89"/>
      <c r="SZT35" s="89"/>
      <c r="SZU35" s="89"/>
      <c r="SZV35" s="89"/>
      <c r="SZW35" s="89"/>
      <c r="SZX35" s="89"/>
      <c r="SZY35" s="89"/>
      <c r="SZZ35" s="89"/>
      <c r="TAA35" s="89"/>
      <c r="TAB35" s="89"/>
      <c r="TAC35" s="89"/>
      <c r="TAD35" s="89"/>
      <c r="TAE35" s="89"/>
      <c r="TAF35" s="89"/>
      <c r="TAG35" s="89"/>
      <c r="TAH35" s="89"/>
      <c r="TAI35" s="89"/>
      <c r="TAJ35" s="89"/>
      <c r="TAK35" s="89"/>
      <c r="TAL35" s="89"/>
      <c r="TAM35" s="89"/>
      <c r="TAN35" s="89"/>
      <c r="TAO35" s="89"/>
      <c r="TAP35" s="89"/>
      <c r="TAQ35" s="89"/>
      <c r="TAR35" s="89"/>
      <c r="TAS35" s="89"/>
      <c r="TAT35" s="89"/>
      <c r="TAU35" s="89"/>
      <c r="TAV35" s="89"/>
      <c r="TAW35" s="89"/>
      <c r="TAX35" s="89"/>
      <c r="TAY35" s="89"/>
      <c r="TAZ35" s="89"/>
      <c r="TBA35" s="89"/>
      <c r="TBB35" s="89"/>
      <c r="TBC35" s="89"/>
      <c r="TBD35" s="89"/>
      <c r="TBE35" s="89"/>
      <c r="TBF35" s="89"/>
      <c r="TBG35" s="89"/>
      <c r="TBH35" s="89"/>
      <c r="TBI35" s="89"/>
      <c r="TBJ35" s="89"/>
      <c r="TBK35" s="89"/>
      <c r="TBL35" s="89"/>
      <c r="TBM35" s="89"/>
      <c r="TBN35" s="89"/>
      <c r="TBO35" s="89"/>
      <c r="TBP35" s="89"/>
      <c r="TBQ35" s="89"/>
      <c r="TBR35" s="89"/>
      <c r="TBS35" s="89"/>
      <c r="TBT35" s="89"/>
      <c r="TBU35" s="89"/>
      <c r="TBV35" s="89"/>
      <c r="TBW35" s="89"/>
      <c r="TBX35" s="89"/>
      <c r="TBY35" s="89"/>
      <c r="TBZ35" s="89"/>
      <c r="TCA35" s="89"/>
      <c r="TCB35" s="89"/>
      <c r="TCC35" s="89"/>
      <c r="TCD35" s="89"/>
      <c r="TCE35" s="89"/>
      <c r="TCF35" s="89"/>
      <c r="TCG35" s="89"/>
      <c r="TCH35" s="89"/>
      <c r="TCI35" s="89"/>
      <c r="TCJ35" s="89"/>
      <c r="TCK35" s="89"/>
      <c r="TCL35" s="89"/>
      <c r="TCM35" s="89"/>
      <c r="TCN35" s="89"/>
      <c r="TCO35" s="89"/>
      <c r="TCP35" s="89"/>
      <c r="TCQ35" s="89"/>
      <c r="TCR35" s="89"/>
      <c r="TCS35" s="89"/>
      <c r="TCT35" s="89"/>
      <c r="TCU35" s="89"/>
      <c r="TCV35" s="89"/>
      <c r="TCW35" s="89"/>
      <c r="TCX35" s="89"/>
      <c r="TCY35" s="89"/>
      <c r="TCZ35" s="89"/>
      <c r="TDA35" s="89"/>
      <c r="TDB35" s="89"/>
      <c r="TDC35" s="89"/>
      <c r="TDD35" s="89"/>
      <c r="TDE35" s="89"/>
      <c r="TDF35" s="89"/>
      <c r="TDG35" s="89"/>
      <c r="TDH35" s="89"/>
      <c r="TDI35" s="89"/>
      <c r="TDJ35" s="89"/>
      <c r="TDK35" s="89"/>
      <c r="TDL35" s="89"/>
      <c r="TDM35" s="89"/>
      <c r="TDN35" s="89"/>
      <c r="TDO35" s="89"/>
      <c r="TDP35" s="89"/>
      <c r="TDQ35" s="89"/>
      <c r="TDR35" s="89"/>
      <c r="TDS35" s="89"/>
      <c r="TDT35" s="89"/>
      <c r="TDU35" s="89"/>
      <c r="TDV35" s="89"/>
      <c r="TDW35" s="89"/>
      <c r="TDX35" s="89"/>
      <c r="TDY35" s="89"/>
      <c r="TDZ35" s="89"/>
      <c r="TEA35" s="89"/>
      <c r="TEB35" s="89"/>
      <c r="TEC35" s="89"/>
      <c r="TED35" s="89"/>
      <c r="TEE35" s="89"/>
      <c r="TEF35" s="89"/>
      <c r="TEG35" s="89"/>
      <c r="TEH35" s="89"/>
      <c r="TEI35" s="89"/>
      <c r="TEJ35" s="89"/>
      <c r="TEK35" s="89"/>
      <c r="TEL35" s="89"/>
      <c r="TEM35" s="89"/>
      <c r="TEN35" s="89"/>
      <c r="TEO35" s="89"/>
      <c r="TEP35" s="89"/>
      <c r="TEQ35" s="89"/>
      <c r="TER35" s="89"/>
      <c r="TES35" s="89"/>
      <c r="TET35" s="89"/>
      <c r="TEU35" s="89"/>
      <c r="TEV35" s="89"/>
      <c r="TEW35" s="89"/>
      <c r="TEX35" s="89"/>
      <c r="TEY35" s="89"/>
      <c r="TEZ35" s="89"/>
      <c r="TFA35" s="89"/>
      <c r="TFB35" s="89"/>
      <c r="TFC35" s="89"/>
      <c r="TFD35" s="89"/>
      <c r="TFE35" s="89"/>
      <c r="TFF35" s="89"/>
      <c r="TFG35" s="89"/>
      <c r="TFH35" s="89"/>
      <c r="TFI35" s="89"/>
      <c r="TFJ35" s="89"/>
      <c r="TFK35" s="89"/>
      <c r="TFL35" s="89"/>
      <c r="TFM35" s="89"/>
      <c r="TFN35" s="89"/>
      <c r="TFO35" s="89"/>
      <c r="TFP35" s="89"/>
      <c r="TFQ35" s="89"/>
      <c r="TFR35" s="89"/>
      <c r="TFS35" s="89"/>
      <c r="TFT35" s="89"/>
      <c r="TFU35" s="89"/>
      <c r="TFV35" s="89"/>
      <c r="TFW35" s="89"/>
      <c r="TFX35" s="89"/>
      <c r="TFY35" s="89"/>
      <c r="TFZ35" s="89"/>
      <c r="TGA35" s="89"/>
      <c r="TGB35" s="89"/>
      <c r="TGC35" s="89"/>
      <c r="TGD35" s="89"/>
      <c r="TGE35" s="89"/>
      <c r="TGF35" s="89"/>
      <c r="TGG35" s="89"/>
      <c r="TGH35" s="89"/>
      <c r="TGI35" s="89"/>
      <c r="TGJ35" s="89"/>
      <c r="TGK35" s="89"/>
      <c r="TGL35" s="89"/>
      <c r="TGM35" s="89"/>
      <c r="TGN35" s="89"/>
      <c r="TGO35" s="89"/>
      <c r="TGP35" s="89"/>
      <c r="TGQ35" s="89"/>
      <c r="TGR35" s="89"/>
      <c r="TGS35" s="89"/>
      <c r="TGT35" s="89"/>
      <c r="TGU35" s="89"/>
      <c r="TGV35" s="89"/>
      <c r="TGW35" s="89"/>
      <c r="TGX35" s="89"/>
      <c r="TGY35" s="89"/>
      <c r="TGZ35" s="89"/>
      <c r="THA35" s="89"/>
      <c r="THB35" s="89"/>
      <c r="THC35" s="89"/>
      <c r="THD35" s="89"/>
      <c r="THE35" s="89"/>
      <c r="THF35" s="89"/>
      <c r="THG35" s="89"/>
      <c r="THH35" s="89"/>
      <c r="THI35" s="89"/>
      <c r="THJ35" s="89"/>
      <c r="THK35" s="89"/>
      <c r="THL35" s="89"/>
      <c r="THM35" s="89"/>
      <c r="THN35" s="89"/>
      <c r="THO35" s="89"/>
      <c r="THP35" s="89"/>
      <c r="THQ35" s="89"/>
      <c r="THR35" s="89"/>
      <c r="THS35" s="89"/>
      <c r="THT35" s="89"/>
      <c r="THU35" s="89"/>
      <c r="THV35" s="89"/>
      <c r="THW35" s="89"/>
      <c r="THX35" s="89"/>
      <c r="THY35" s="89"/>
      <c r="THZ35" s="89"/>
      <c r="TIA35" s="89"/>
      <c r="TIB35" s="89"/>
      <c r="TIC35" s="89"/>
      <c r="TID35" s="89"/>
      <c r="TIE35" s="89"/>
      <c r="TIF35" s="89"/>
      <c r="TIG35" s="89"/>
      <c r="TIH35" s="89"/>
      <c r="TII35" s="89"/>
      <c r="TIJ35" s="89"/>
      <c r="TIK35" s="89"/>
      <c r="TIL35" s="89"/>
      <c r="TIM35" s="89"/>
      <c r="TIN35" s="89"/>
      <c r="TIO35" s="89"/>
      <c r="TIP35" s="89"/>
      <c r="TIQ35" s="89"/>
      <c r="TIR35" s="89"/>
      <c r="TIS35" s="89"/>
      <c r="TIT35" s="89"/>
      <c r="TIU35" s="89"/>
      <c r="TIV35" s="89"/>
      <c r="TIW35" s="89"/>
      <c r="TIX35" s="89"/>
      <c r="TIY35" s="89"/>
      <c r="TIZ35" s="89"/>
      <c r="TJA35" s="89"/>
      <c r="TJB35" s="89"/>
      <c r="TJC35" s="89"/>
      <c r="TJD35" s="89"/>
      <c r="TJE35" s="89"/>
      <c r="TJF35" s="89"/>
      <c r="TJG35" s="89"/>
      <c r="TJH35" s="89"/>
      <c r="TJI35" s="89"/>
      <c r="TJJ35" s="89"/>
      <c r="TJK35" s="89"/>
      <c r="TJL35" s="89"/>
      <c r="TJM35" s="89"/>
      <c r="TJN35" s="89"/>
      <c r="TJO35" s="89"/>
      <c r="TJP35" s="89"/>
      <c r="TJQ35" s="89"/>
      <c r="TJR35" s="89"/>
      <c r="TJS35" s="89"/>
      <c r="TJT35" s="89"/>
      <c r="TJU35" s="89"/>
      <c r="TJV35" s="89"/>
      <c r="TJW35" s="89"/>
      <c r="TJX35" s="89"/>
      <c r="TJY35" s="89"/>
      <c r="TJZ35" s="89"/>
      <c r="TKA35" s="89"/>
      <c r="TKB35" s="89"/>
      <c r="TKC35" s="89"/>
      <c r="TKD35" s="89"/>
      <c r="TKE35" s="89"/>
      <c r="TKF35" s="89"/>
      <c r="TKG35" s="89"/>
      <c r="TKH35" s="89"/>
      <c r="TKI35" s="89"/>
      <c r="TKJ35" s="89"/>
      <c r="TKK35" s="89"/>
      <c r="TKL35" s="89"/>
      <c r="TKM35" s="89"/>
      <c r="TKN35" s="89"/>
      <c r="TKO35" s="89"/>
      <c r="TKP35" s="89"/>
      <c r="TKQ35" s="89"/>
      <c r="TKR35" s="89"/>
      <c r="TKS35" s="89"/>
      <c r="TKT35" s="89"/>
      <c r="TKU35" s="89"/>
      <c r="TKV35" s="89"/>
      <c r="TKW35" s="89"/>
      <c r="TKX35" s="89"/>
      <c r="TKY35" s="89"/>
      <c r="TKZ35" s="89"/>
      <c r="TLA35" s="89"/>
      <c r="TLB35" s="89"/>
      <c r="TLC35" s="89"/>
      <c r="TLD35" s="89"/>
      <c r="TLE35" s="89"/>
      <c r="TLF35" s="89"/>
      <c r="TLG35" s="89"/>
      <c r="TLH35" s="89"/>
      <c r="TLI35" s="89"/>
      <c r="TLJ35" s="89"/>
      <c r="TLK35" s="89"/>
      <c r="TLL35" s="89"/>
      <c r="TLM35" s="89"/>
      <c r="TLN35" s="89"/>
      <c r="TLO35" s="89"/>
      <c r="TLP35" s="89"/>
      <c r="TLQ35" s="89"/>
      <c r="TLR35" s="89"/>
      <c r="TLS35" s="89"/>
      <c r="TLT35" s="89"/>
      <c r="TLU35" s="89"/>
      <c r="TLV35" s="89"/>
      <c r="TLW35" s="89"/>
      <c r="TLX35" s="89"/>
      <c r="TLY35" s="89"/>
      <c r="TLZ35" s="89"/>
      <c r="TMA35" s="89"/>
      <c r="TMB35" s="89"/>
      <c r="TMC35" s="89"/>
      <c r="TMD35" s="89"/>
      <c r="TME35" s="89"/>
      <c r="TMF35" s="89"/>
      <c r="TMG35" s="89"/>
      <c r="TMH35" s="89"/>
      <c r="TMI35" s="89"/>
      <c r="TMJ35" s="89"/>
      <c r="TMK35" s="89"/>
      <c r="TML35" s="89"/>
      <c r="TMM35" s="89"/>
      <c r="TMN35" s="89"/>
      <c r="TMO35" s="89"/>
      <c r="TMP35" s="89"/>
      <c r="TMQ35" s="89"/>
      <c r="TMR35" s="89"/>
      <c r="TMS35" s="89"/>
      <c r="TMT35" s="89"/>
      <c r="TMU35" s="89"/>
      <c r="TMV35" s="89"/>
      <c r="TMW35" s="89"/>
      <c r="TMX35" s="89"/>
      <c r="TMY35" s="89"/>
      <c r="TMZ35" s="89"/>
      <c r="TNA35" s="89"/>
      <c r="TNB35" s="89"/>
      <c r="TNC35" s="89"/>
      <c r="TND35" s="89"/>
      <c r="TNE35" s="89"/>
      <c r="TNF35" s="89"/>
      <c r="TNG35" s="89"/>
      <c r="TNH35" s="89"/>
      <c r="TNI35" s="89"/>
      <c r="TNJ35" s="89"/>
      <c r="TNK35" s="89"/>
      <c r="TNL35" s="89"/>
      <c r="TNM35" s="89"/>
      <c r="TNN35" s="89"/>
      <c r="TNO35" s="89"/>
      <c r="TNP35" s="89"/>
      <c r="TNQ35" s="89"/>
      <c r="TNR35" s="89"/>
      <c r="TNS35" s="89"/>
      <c r="TNT35" s="89"/>
      <c r="TNU35" s="89"/>
      <c r="TNV35" s="89"/>
      <c r="TNW35" s="89"/>
      <c r="TNX35" s="89"/>
      <c r="TNY35" s="89"/>
      <c r="TNZ35" s="89"/>
      <c r="TOA35" s="89"/>
      <c r="TOB35" s="89"/>
      <c r="TOC35" s="89"/>
      <c r="TOD35" s="89"/>
      <c r="TOE35" s="89"/>
      <c r="TOF35" s="89"/>
      <c r="TOG35" s="89"/>
      <c r="TOH35" s="89"/>
      <c r="TOI35" s="89"/>
      <c r="TOJ35" s="89"/>
      <c r="TOK35" s="89"/>
      <c r="TOL35" s="89"/>
      <c r="TOM35" s="89"/>
      <c r="TON35" s="89"/>
      <c r="TOO35" s="89"/>
      <c r="TOP35" s="89"/>
      <c r="TOQ35" s="89"/>
      <c r="TOR35" s="89"/>
      <c r="TOS35" s="89"/>
      <c r="TOT35" s="89"/>
      <c r="TOU35" s="89"/>
      <c r="TOV35" s="89"/>
      <c r="TOW35" s="89"/>
      <c r="TOX35" s="89"/>
      <c r="TOY35" s="89"/>
      <c r="TOZ35" s="89"/>
      <c r="TPA35" s="89"/>
      <c r="TPB35" s="89"/>
      <c r="TPC35" s="89"/>
      <c r="TPD35" s="89"/>
      <c r="TPE35" s="89"/>
      <c r="TPF35" s="89"/>
      <c r="TPG35" s="89"/>
      <c r="TPH35" s="89"/>
      <c r="TPI35" s="89"/>
      <c r="TPJ35" s="89"/>
      <c r="TPK35" s="89"/>
      <c r="TPL35" s="89"/>
      <c r="TPM35" s="89"/>
      <c r="TPN35" s="89"/>
      <c r="TPO35" s="89"/>
      <c r="TPP35" s="89"/>
      <c r="TPQ35" s="89"/>
      <c r="TPR35" s="89"/>
      <c r="TPS35" s="89"/>
      <c r="TPT35" s="89"/>
      <c r="TPU35" s="89"/>
      <c r="TPV35" s="89"/>
      <c r="TPW35" s="89"/>
      <c r="TPX35" s="89"/>
      <c r="TPY35" s="89"/>
      <c r="TPZ35" s="89"/>
      <c r="TQA35" s="89"/>
      <c r="TQB35" s="89"/>
      <c r="TQC35" s="89"/>
      <c r="TQD35" s="89"/>
      <c r="TQE35" s="89"/>
      <c r="TQF35" s="89"/>
      <c r="TQG35" s="89"/>
      <c r="TQH35" s="89"/>
      <c r="TQI35" s="89"/>
      <c r="TQJ35" s="89"/>
      <c r="TQK35" s="89"/>
      <c r="TQL35" s="89"/>
      <c r="TQM35" s="89"/>
      <c r="TQN35" s="89"/>
      <c r="TQO35" s="89"/>
      <c r="TQP35" s="89"/>
      <c r="TQQ35" s="89"/>
      <c r="TQR35" s="89"/>
      <c r="TQS35" s="89"/>
      <c r="TQT35" s="89"/>
      <c r="TQU35" s="89"/>
      <c r="TQV35" s="89"/>
      <c r="TQW35" s="89"/>
      <c r="TQX35" s="89"/>
      <c r="TQY35" s="89"/>
      <c r="TQZ35" s="89"/>
      <c r="TRA35" s="89"/>
      <c r="TRB35" s="89"/>
      <c r="TRC35" s="89"/>
      <c r="TRD35" s="89"/>
      <c r="TRE35" s="89"/>
      <c r="TRF35" s="89"/>
      <c r="TRG35" s="89"/>
      <c r="TRH35" s="89"/>
      <c r="TRI35" s="89"/>
      <c r="TRJ35" s="89"/>
      <c r="TRK35" s="89"/>
      <c r="TRL35" s="89"/>
      <c r="TRM35" s="89"/>
      <c r="TRN35" s="89"/>
      <c r="TRO35" s="89"/>
      <c r="TRP35" s="89"/>
      <c r="TRQ35" s="89"/>
      <c r="TRR35" s="89"/>
      <c r="TRS35" s="89"/>
      <c r="TRT35" s="89"/>
      <c r="TRU35" s="89"/>
      <c r="TRV35" s="89"/>
      <c r="TRW35" s="89"/>
      <c r="TRX35" s="89"/>
      <c r="TRY35" s="89"/>
      <c r="TRZ35" s="89"/>
      <c r="TSA35" s="89"/>
      <c r="TSB35" s="89"/>
      <c r="TSC35" s="89"/>
      <c r="TSD35" s="89"/>
      <c r="TSE35" s="89"/>
      <c r="TSF35" s="89"/>
      <c r="TSG35" s="89"/>
      <c r="TSH35" s="89"/>
      <c r="TSI35" s="89"/>
      <c r="TSJ35" s="89"/>
      <c r="TSK35" s="89"/>
      <c r="TSL35" s="89"/>
      <c r="TSM35" s="89"/>
      <c r="TSN35" s="89"/>
      <c r="TSO35" s="89"/>
      <c r="TSP35" s="89"/>
      <c r="TSQ35" s="89"/>
      <c r="TSR35" s="89"/>
      <c r="TSS35" s="89"/>
      <c r="TST35" s="89"/>
      <c r="TSU35" s="89"/>
      <c r="TSV35" s="89"/>
      <c r="TSW35" s="89"/>
      <c r="TSX35" s="89"/>
      <c r="TSY35" s="89"/>
      <c r="TSZ35" s="89"/>
      <c r="TTA35" s="89"/>
      <c r="TTB35" s="89"/>
      <c r="TTC35" s="89"/>
      <c r="TTD35" s="89"/>
      <c r="TTE35" s="89"/>
      <c r="TTF35" s="89"/>
      <c r="TTG35" s="89"/>
      <c r="TTH35" s="89"/>
      <c r="TTI35" s="89"/>
      <c r="TTJ35" s="89"/>
      <c r="TTK35" s="89"/>
      <c r="TTL35" s="89"/>
      <c r="TTM35" s="89"/>
      <c r="TTN35" s="89"/>
      <c r="TTO35" s="89"/>
      <c r="TTP35" s="89"/>
      <c r="TTQ35" s="89"/>
      <c r="TTR35" s="89"/>
      <c r="TTS35" s="89"/>
      <c r="TTT35" s="89"/>
      <c r="TTU35" s="89"/>
      <c r="TTV35" s="89"/>
      <c r="TTW35" s="89"/>
      <c r="TTX35" s="89"/>
      <c r="TTY35" s="89"/>
      <c r="TTZ35" s="89"/>
      <c r="TUA35" s="89"/>
      <c r="TUB35" s="89"/>
      <c r="TUC35" s="89"/>
      <c r="TUD35" s="89"/>
      <c r="TUE35" s="89"/>
      <c r="TUF35" s="89"/>
      <c r="TUG35" s="89"/>
      <c r="TUH35" s="89"/>
      <c r="TUI35" s="89"/>
      <c r="TUJ35" s="89"/>
      <c r="TUK35" s="89"/>
      <c r="TUL35" s="89"/>
      <c r="TUM35" s="89"/>
      <c r="TUN35" s="89"/>
      <c r="TUO35" s="89"/>
      <c r="TUP35" s="89"/>
      <c r="TUQ35" s="89"/>
      <c r="TUR35" s="89"/>
      <c r="TUS35" s="89"/>
      <c r="TUT35" s="89"/>
      <c r="TUU35" s="89"/>
      <c r="TUV35" s="89"/>
      <c r="TUW35" s="89"/>
      <c r="TUX35" s="89"/>
      <c r="TUY35" s="89"/>
      <c r="TUZ35" s="89"/>
      <c r="TVA35" s="89"/>
      <c r="TVB35" s="89"/>
      <c r="TVC35" s="89"/>
      <c r="TVD35" s="89"/>
      <c r="TVE35" s="89"/>
      <c r="TVF35" s="89"/>
      <c r="TVG35" s="89"/>
      <c r="TVH35" s="89"/>
      <c r="TVI35" s="89"/>
      <c r="TVJ35" s="89"/>
      <c r="TVK35" s="89"/>
      <c r="TVL35" s="89"/>
      <c r="TVM35" s="89"/>
      <c r="TVN35" s="89"/>
      <c r="TVO35" s="89"/>
      <c r="TVP35" s="89"/>
      <c r="TVQ35" s="89"/>
      <c r="TVR35" s="89"/>
      <c r="TVS35" s="89"/>
      <c r="TVT35" s="89"/>
      <c r="TVU35" s="89"/>
      <c r="TVV35" s="89"/>
      <c r="TVW35" s="89"/>
      <c r="TVX35" s="89"/>
      <c r="TVY35" s="89"/>
      <c r="TVZ35" s="89"/>
      <c r="TWA35" s="89"/>
      <c r="TWB35" s="89"/>
      <c r="TWC35" s="89"/>
      <c r="TWD35" s="89"/>
      <c r="TWE35" s="89"/>
      <c r="TWF35" s="89"/>
      <c r="TWG35" s="89"/>
      <c r="TWH35" s="89"/>
      <c r="TWI35" s="89"/>
      <c r="TWJ35" s="89"/>
      <c r="TWK35" s="89"/>
      <c r="TWL35" s="89"/>
      <c r="TWM35" s="89"/>
      <c r="TWN35" s="89"/>
      <c r="TWO35" s="89"/>
      <c r="TWP35" s="89"/>
      <c r="TWQ35" s="89"/>
      <c r="TWR35" s="89"/>
      <c r="TWS35" s="89"/>
      <c r="TWT35" s="89"/>
      <c r="TWU35" s="89"/>
      <c r="TWV35" s="89"/>
      <c r="TWW35" s="89"/>
      <c r="TWX35" s="89"/>
      <c r="TWY35" s="89"/>
      <c r="TWZ35" s="89"/>
      <c r="TXA35" s="89"/>
      <c r="TXB35" s="89"/>
      <c r="TXC35" s="89"/>
      <c r="TXD35" s="89"/>
      <c r="TXE35" s="89"/>
      <c r="TXF35" s="89"/>
      <c r="TXG35" s="89"/>
      <c r="TXH35" s="89"/>
      <c r="TXI35" s="89"/>
      <c r="TXJ35" s="89"/>
      <c r="TXK35" s="89"/>
      <c r="TXL35" s="89"/>
      <c r="TXM35" s="89"/>
      <c r="TXN35" s="89"/>
      <c r="TXO35" s="89"/>
      <c r="TXP35" s="89"/>
      <c r="TXQ35" s="89"/>
      <c r="TXR35" s="89"/>
      <c r="TXS35" s="89"/>
      <c r="TXT35" s="89"/>
      <c r="TXU35" s="89"/>
      <c r="TXV35" s="89"/>
      <c r="TXW35" s="89"/>
      <c r="TXX35" s="89"/>
      <c r="TXY35" s="89"/>
      <c r="TXZ35" s="89"/>
      <c r="TYA35" s="89"/>
      <c r="TYB35" s="89"/>
      <c r="TYC35" s="89"/>
      <c r="TYD35" s="89"/>
      <c r="TYE35" s="89"/>
      <c r="TYF35" s="89"/>
      <c r="TYG35" s="89"/>
      <c r="TYH35" s="89"/>
      <c r="TYI35" s="89"/>
      <c r="TYJ35" s="89"/>
      <c r="TYK35" s="89"/>
      <c r="TYL35" s="89"/>
      <c r="TYM35" s="89"/>
      <c r="TYN35" s="89"/>
      <c r="TYO35" s="89"/>
      <c r="TYP35" s="89"/>
      <c r="TYQ35" s="89"/>
      <c r="TYR35" s="89"/>
      <c r="TYS35" s="89"/>
      <c r="TYT35" s="89"/>
      <c r="TYU35" s="89"/>
      <c r="TYV35" s="89"/>
      <c r="TYW35" s="89"/>
      <c r="TYX35" s="89"/>
      <c r="TYY35" s="89"/>
      <c r="TYZ35" s="89"/>
      <c r="TZA35" s="89"/>
      <c r="TZB35" s="89"/>
      <c r="TZC35" s="89"/>
      <c r="TZD35" s="89"/>
      <c r="TZE35" s="89"/>
      <c r="TZF35" s="89"/>
      <c r="TZG35" s="89"/>
      <c r="TZH35" s="89"/>
      <c r="TZI35" s="89"/>
      <c r="TZJ35" s="89"/>
      <c r="TZK35" s="89"/>
      <c r="TZL35" s="89"/>
      <c r="TZM35" s="89"/>
      <c r="TZN35" s="89"/>
      <c r="TZO35" s="89"/>
      <c r="TZP35" s="89"/>
      <c r="TZQ35" s="89"/>
      <c r="TZR35" s="89"/>
      <c r="TZS35" s="89"/>
      <c r="TZT35" s="89"/>
      <c r="TZU35" s="89"/>
      <c r="TZV35" s="89"/>
      <c r="TZW35" s="89"/>
      <c r="TZX35" s="89"/>
      <c r="TZY35" s="89"/>
      <c r="TZZ35" s="89"/>
      <c r="UAA35" s="89"/>
      <c r="UAB35" s="89"/>
      <c r="UAC35" s="89"/>
      <c r="UAD35" s="89"/>
      <c r="UAE35" s="89"/>
      <c r="UAF35" s="89"/>
      <c r="UAG35" s="89"/>
      <c r="UAH35" s="89"/>
      <c r="UAI35" s="89"/>
      <c r="UAJ35" s="89"/>
      <c r="UAK35" s="89"/>
      <c r="UAL35" s="89"/>
      <c r="UAM35" s="89"/>
      <c r="UAN35" s="89"/>
      <c r="UAO35" s="89"/>
      <c r="UAP35" s="89"/>
      <c r="UAQ35" s="89"/>
      <c r="UAR35" s="89"/>
      <c r="UAS35" s="89"/>
      <c r="UAT35" s="89"/>
      <c r="UAU35" s="89"/>
      <c r="UAV35" s="89"/>
      <c r="UAW35" s="89"/>
      <c r="UAX35" s="89"/>
      <c r="UAY35" s="89"/>
      <c r="UAZ35" s="89"/>
      <c r="UBA35" s="89"/>
      <c r="UBB35" s="89"/>
      <c r="UBC35" s="89"/>
      <c r="UBD35" s="89"/>
      <c r="UBE35" s="89"/>
      <c r="UBF35" s="89"/>
      <c r="UBG35" s="89"/>
      <c r="UBH35" s="89"/>
      <c r="UBI35" s="89"/>
      <c r="UBJ35" s="89"/>
      <c r="UBK35" s="89"/>
      <c r="UBL35" s="89"/>
      <c r="UBM35" s="89"/>
      <c r="UBN35" s="89"/>
      <c r="UBO35" s="89"/>
      <c r="UBP35" s="89"/>
      <c r="UBQ35" s="89"/>
      <c r="UBR35" s="89"/>
      <c r="UBS35" s="89"/>
      <c r="UBT35" s="89"/>
      <c r="UBU35" s="89"/>
      <c r="UBV35" s="89"/>
      <c r="UBW35" s="89"/>
      <c r="UBX35" s="89"/>
      <c r="UBY35" s="89"/>
      <c r="UBZ35" s="89"/>
      <c r="UCA35" s="89"/>
      <c r="UCB35" s="89"/>
      <c r="UCC35" s="89"/>
      <c r="UCD35" s="89"/>
      <c r="UCE35" s="89"/>
      <c r="UCF35" s="89"/>
      <c r="UCG35" s="89"/>
      <c r="UCH35" s="89"/>
      <c r="UCI35" s="89"/>
      <c r="UCJ35" s="89"/>
      <c r="UCK35" s="89"/>
      <c r="UCL35" s="89"/>
      <c r="UCM35" s="89"/>
      <c r="UCN35" s="89"/>
      <c r="UCO35" s="89"/>
      <c r="UCP35" s="89"/>
      <c r="UCQ35" s="89"/>
      <c r="UCR35" s="89"/>
      <c r="UCS35" s="89"/>
      <c r="UCT35" s="89"/>
      <c r="UCU35" s="89"/>
      <c r="UCV35" s="89"/>
      <c r="UCW35" s="89"/>
      <c r="UCX35" s="89"/>
      <c r="UCY35" s="89"/>
      <c r="UCZ35" s="89"/>
      <c r="UDA35" s="89"/>
      <c r="UDB35" s="89"/>
      <c r="UDC35" s="89"/>
      <c r="UDD35" s="89"/>
      <c r="UDE35" s="89"/>
      <c r="UDF35" s="89"/>
      <c r="UDG35" s="89"/>
      <c r="UDH35" s="89"/>
      <c r="UDI35" s="89"/>
      <c r="UDJ35" s="89"/>
      <c r="UDK35" s="89"/>
      <c r="UDL35" s="89"/>
      <c r="UDM35" s="89"/>
      <c r="UDN35" s="89"/>
      <c r="UDO35" s="89"/>
      <c r="UDP35" s="89"/>
      <c r="UDQ35" s="89"/>
      <c r="UDR35" s="89"/>
      <c r="UDS35" s="89"/>
      <c r="UDT35" s="89"/>
      <c r="UDU35" s="89"/>
      <c r="UDV35" s="89"/>
      <c r="UDW35" s="89"/>
      <c r="UDX35" s="89"/>
      <c r="UDY35" s="89"/>
      <c r="UDZ35" s="89"/>
      <c r="UEA35" s="89"/>
      <c r="UEB35" s="89"/>
      <c r="UEC35" s="89"/>
      <c r="UED35" s="89"/>
      <c r="UEE35" s="89"/>
      <c r="UEF35" s="89"/>
      <c r="UEG35" s="89"/>
      <c r="UEH35" s="89"/>
      <c r="UEI35" s="89"/>
      <c r="UEJ35" s="89"/>
      <c r="UEK35" s="89"/>
      <c r="UEL35" s="89"/>
      <c r="UEM35" s="89"/>
      <c r="UEN35" s="89"/>
      <c r="UEO35" s="89"/>
      <c r="UEP35" s="89"/>
      <c r="UEQ35" s="89"/>
      <c r="UER35" s="89"/>
      <c r="UES35" s="89"/>
      <c r="UET35" s="89"/>
      <c r="UEU35" s="89"/>
      <c r="UEV35" s="89"/>
      <c r="UEW35" s="89"/>
      <c r="UEX35" s="89"/>
      <c r="UEY35" s="89"/>
      <c r="UEZ35" s="89"/>
      <c r="UFA35" s="89"/>
      <c r="UFB35" s="89"/>
      <c r="UFC35" s="89"/>
      <c r="UFD35" s="89"/>
      <c r="UFE35" s="89"/>
      <c r="UFF35" s="89"/>
      <c r="UFG35" s="89"/>
      <c r="UFH35" s="89"/>
      <c r="UFI35" s="89"/>
      <c r="UFJ35" s="89"/>
      <c r="UFK35" s="89"/>
      <c r="UFL35" s="89"/>
      <c r="UFM35" s="89"/>
      <c r="UFN35" s="89"/>
      <c r="UFO35" s="89"/>
      <c r="UFP35" s="89"/>
      <c r="UFQ35" s="89"/>
      <c r="UFR35" s="89"/>
      <c r="UFS35" s="89"/>
      <c r="UFT35" s="89"/>
      <c r="UFU35" s="89"/>
      <c r="UFV35" s="89"/>
      <c r="UFW35" s="89"/>
      <c r="UFX35" s="89"/>
      <c r="UFY35" s="89"/>
      <c r="UFZ35" s="89"/>
      <c r="UGA35" s="89"/>
      <c r="UGB35" s="89"/>
      <c r="UGC35" s="89"/>
      <c r="UGD35" s="89"/>
      <c r="UGE35" s="89"/>
      <c r="UGF35" s="89"/>
      <c r="UGG35" s="89"/>
      <c r="UGH35" s="89"/>
      <c r="UGI35" s="89"/>
      <c r="UGJ35" s="89"/>
      <c r="UGK35" s="89"/>
      <c r="UGL35" s="89"/>
      <c r="UGM35" s="89"/>
      <c r="UGN35" s="89"/>
      <c r="UGO35" s="89"/>
      <c r="UGP35" s="89"/>
      <c r="UGQ35" s="89"/>
      <c r="UGR35" s="89"/>
      <c r="UGS35" s="89"/>
      <c r="UGT35" s="89"/>
      <c r="UGU35" s="89"/>
      <c r="UGV35" s="89"/>
      <c r="UGW35" s="89"/>
      <c r="UGX35" s="89"/>
      <c r="UGY35" s="89"/>
      <c r="UGZ35" s="89"/>
      <c r="UHA35" s="89"/>
      <c r="UHB35" s="89"/>
      <c r="UHC35" s="89"/>
      <c r="UHD35" s="89"/>
      <c r="UHE35" s="89"/>
      <c r="UHF35" s="89"/>
      <c r="UHG35" s="89"/>
      <c r="UHH35" s="89"/>
      <c r="UHI35" s="89"/>
      <c r="UHJ35" s="89"/>
      <c r="UHK35" s="89"/>
      <c r="UHL35" s="89"/>
      <c r="UHM35" s="89"/>
      <c r="UHN35" s="89"/>
      <c r="UHO35" s="89"/>
      <c r="UHP35" s="89"/>
      <c r="UHQ35" s="89"/>
      <c r="UHR35" s="89"/>
      <c r="UHS35" s="89"/>
      <c r="UHT35" s="89"/>
      <c r="UHU35" s="89"/>
      <c r="UHV35" s="89"/>
      <c r="UHW35" s="89"/>
      <c r="UHX35" s="89"/>
      <c r="UHY35" s="89"/>
      <c r="UHZ35" s="89"/>
      <c r="UIA35" s="89"/>
      <c r="UIB35" s="89"/>
      <c r="UIC35" s="89"/>
      <c r="UID35" s="89"/>
      <c r="UIE35" s="89"/>
      <c r="UIF35" s="89"/>
      <c r="UIG35" s="89"/>
      <c r="UIH35" s="89"/>
      <c r="UII35" s="89"/>
      <c r="UIJ35" s="89"/>
      <c r="UIK35" s="89"/>
      <c r="UIL35" s="89"/>
      <c r="UIM35" s="89"/>
      <c r="UIN35" s="89"/>
      <c r="UIO35" s="89"/>
      <c r="UIP35" s="89"/>
      <c r="UIQ35" s="89"/>
      <c r="UIR35" s="89"/>
      <c r="UIS35" s="89"/>
      <c r="UIT35" s="89"/>
      <c r="UIU35" s="89"/>
      <c r="UIV35" s="89"/>
      <c r="UIW35" s="89"/>
      <c r="UIX35" s="89"/>
      <c r="UIY35" s="89"/>
      <c r="UIZ35" s="89"/>
      <c r="UJA35" s="89"/>
      <c r="UJB35" s="89"/>
      <c r="UJC35" s="89"/>
      <c r="UJD35" s="89"/>
      <c r="UJE35" s="89"/>
      <c r="UJF35" s="89"/>
      <c r="UJG35" s="89"/>
      <c r="UJH35" s="89"/>
      <c r="UJI35" s="89"/>
      <c r="UJJ35" s="89"/>
      <c r="UJK35" s="89"/>
      <c r="UJL35" s="89"/>
      <c r="UJM35" s="89"/>
      <c r="UJN35" s="89"/>
      <c r="UJO35" s="89"/>
      <c r="UJP35" s="89"/>
      <c r="UJQ35" s="89"/>
      <c r="UJR35" s="89"/>
      <c r="UJS35" s="89"/>
      <c r="UJT35" s="89"/>
      <c r="UJU35" s="89"/>
      <c r="UJV35" s="89"/>
      <c r="UJW35" s="89"/>
      <c r="UJX35" s="89"/>
      <c r="UJY35" s="89"/>
      <c r="UJZ35" s="89"/>
      <c r="UKA35" s="89"/>
      <c r="UKB35" s="89"/>
      <c r="UKC35" s="89"/>
      <c r="UKD35" s="89"/>
      <c r="UKE35" s="89"/>
      <c r="UKF35" s="89"/>
      <c r="UKG35" s="89"/>
      <c r="UKH35" s="89"/>
      <c r="UKI35" s="89"/>
      <c r="UKJ35" s="89"/>
      <c r="UKK35" s="89"/>
      <c r="UKL35" s="89"/>
      <c r="UKM35" s="89"/>
      <c r="UKN35" s="89"/>
      <c r="UKO35" s="89"/>
      <c r="UKP35" s="89"/>
      <c r="UKQ35" s="89"/>
      <c r="UKR35" s="89"/>
      <c r="UKS35" s="89"/>
      <c r="UKT35" s="89"/>
      <c r="UKU35" s="89"/>
      <c r="UKV35" s="89"/>
      <c r="UKW35" s="89"/>
      <c r="UKX35" s="89"/>
      <c r="UKY35" s="89"/>
      <c r="UKZ35" s="89"/>
      <c r="ULA35" s="89"/>
      <c r="ULB35" s="89"/>
      <c r="ULC35" s="89"/>
      <c r="ULD35" s="89"/>
      <c r="ULE35" s="89"/>
      <c r="ULF35" s="89"/>
      <c r="ULG35" s="89"/>
      <c r="ULH35" s="89"/>
      <c r="ULI35" s="89"/>
      <c r="ULJ35" s="89"/>
      <c r="ULK35" s="89"/>
      <c r="ULL35" s="89"/>
      <c r="ULM35" s="89"/>
      <c r="ULN35" s="89"/>
      <c r="ULO35" s="89"/>
      <c r="ULP35" s="89"/>
      <c r="ULQ35" s="89"/>
      <c r="ULR35" s="89"/>
      <c r="ULS35" s="89"/>
      <c r="ULT35" s="89"/>
      <c r="ULU35" s="89"/>
      <c r="ULV35" s="89"/>
      <c r="ULW35" s="89"/>
      <c r="ULX35" s="89"/>
      <c r="ULY35" s="89"/>
      <c r="ULZ35" s="89"/>
      <c r="UMA35" s="89"/>
      <c r="UMB35" s="89"/>
      <c r="UMC35" s="89"/>
      <c r="UMD35" s="89"/>
      <c r="UME35" s="89"/>
      <c r="UMF35" s="89"/>
      <c r="UMG35" s="89"/>
      <c r="UMH35" s="89"/>
      <c r="UMI35" s="89"/>
      <c r="UMJ35" s="89"/>
      <c r="UMK35" s="89"/>
      <c r="UML35" s="89"/>
      <c r="UMM35" s="89"/>
      <c r="UMN35" s="89"/>
      <c r="UMO35" s="89"/>
      <c r="UMP35" s="89"/>
      <c r="UMQ35" s="89"/>
      <c r="UMR35" s="89"/>
      <c r="UMS35" s="89"/>
      <c r="UMT35" s="89"/>
      <c r="UMU35" s="89"/>
      <c r="UMV35" s="89"/>
      <c r="UMW35" s="89"/>
      <c r="UMX35" s="89"/>
      <c r="UMY35" s="89"/>
      <c r="UMZ35" s="89"/>
      <c r="UNA35" s="89"/>
      <c r="UNB35" s="89"/>
      <c r="UNC35" s="89"/>
      <c r="UND35" s="89"/>
      <c r="UNE35" s="89"/>
      <c r="UNF35" s="89"/>
      <c r="UNG35" s="89"/>
      <c r="UNH35" s="89"/>
      <c r="UNI35" s="89"/>
      <c r="UNJ35" s="89"/>
      <c r="UNK35" s="89"/>
      <c r="UNL35" s="89"/>
      <c r="UNM35" s="89"/>
      <c r="UNN35" s="89"/>
      <c r="UNO35" s="89"/>
      <c r="UNP35" s="89"/>
      <c r="UNQ35" s="89"/>
      <c r="UNR35" s="89"/>
      <c r="UNS35" s="89"/>
      <c r="UNT35" s="89"/>
      <c r="UNU35" s="89"/>
      <c r="UNV35" s="89"/>
      <c r="UNW35" s="89"/>
      <c r="UNX35" s="89"/>
      <c r="UNY35" s="89"/>
      <c r="UNZ35" s="89"/>
      <c r="UOA35" s="89"/>
      <c r="UOB35" s="89"/>
      <c r="UOC35" s="89"/>
      <c r="UOD35" s="89"/>
      <c r="UOE35" s="89"/>
      <c r="UOF35" s="89"/>
      <c r="UOG35" s="89"/>
      <c r="UOH35" s="89"/>
      <c r="UOI35" s="89"/>
      <c r="UOJ35" s="89"/>
      <c r="UOK35" s="89"/>
      <c r="UOL35" s="89"/>
      <c r="UOM35" s="89"/>
      <c r="UON35" s="89"/>
      <c r="UOO35" s="89"/>
      <c r="UOP35" s="89"/>
      <c r="UOQ35" s="89"/>
      <c r="UOR35" s="89"/>
      <c r="UOS35" s="89"/>
      <c r="UOT35" s="89"/>
      <c r="UOU35" s="89"/>
      <c r="UOV35" s="89"/>
      <c r="UOW35" s="89"/>
      <c r="UOX35" s="89"/>
      <c r="UOY35" s="89"/>
      <c r="UOZ35" s="89"/>
      <c r="UPA35" s="89"/>
      <c r="UPB35" s="89"/>
      <c r="UPC35" s="89"/>
      <c r="UPD35" s="89"/>
      <c r="UPE35" s="89"/>
      <c r="UPF35" s="89"/>
      <c r="UPG35" s="89"/>
      <c r="UPH35" s="89"/>
      <c r="UPI35" s="89"/>
      <c r="UPJ35" s="89"/>
      <c r="UPK35" s="89"/>
      <c r="UPL35" s="89"/>
      <c r="UPM35" s="89"/>
      <c r="UPN35" s="89"/>
      <c r="UPO35" s="89"/>
      <c r="UPP35" s="89"/>
      <c r="UPQ35" s="89"/>
      <c r="UPR35" s="89"/>
      <c r="UPS35" s="89"/>
      <c r="UPT35" s="89"/>
      <c r="UPU35" s="89"/>
      <c r="UPV35" s="89"/>
      <c r="UPW35" s="89"/>
      <c r="UPX35" s="89"/>
      <c r="UPY35" s="89"/>
      <c r="UPZ35" s="89"/>
      <c r="UQA35" s="89"/>
      <c r="UQB35" s="89"/>
      <c r="UQC35" s="89"/>
      <c r="UQD35" s="89"/>
      <c r="UQE35" s="89"/>
      <c r="UQF35" s="89"/>
      <c r="UQG35" s="89"/>
      <c r="UQH35" s="89"/>
      <c r="UQI35" s="89"/>
      <c r="UQJ35" s="89"/>
      <c r="UQK35" s="89"/>
      <c r="UQL35" s="89"/>
      <c r="UQM35" s="89"/>
      <c r="UQN35" s="89"/>
      <c r="UQO35" s="89"/>
      <c r="UQP35" s="89"/>
      <c r="UQQ35" s="89"/>
      <c r="UQR35" s="89"/>
      <c r="UQS35" s="89"/>
      <c r="UQT35" s="89"/>
      <c r="UQU35" s="89"/>
      <c r="UQV35" s="89"/>
      <c r="UQW35" s="89"/>
      <c r="UQX35" s="89"/>
      <c r="UQY35" s="89"/>
      <c r="UQZ35" s="89"/>
      <c r="URA35" s="89"/>
      <c r="URB35" s="89"/>
      <c r="URC35" s="89"/>
      <c r="URD35" s="89"/>
      <c r="URE35" s="89"/>
      <c r="URF35" s="89"/>
      <c r="URG35" s="89"/>
      <c r="URH35" s="89"/>
      <c r="URI35" s="89"/>
      <c r="URJ35" s="89"/>
      <c r="URK35" s="89"/>
      <c r="URL35" s="89"/>
      <c r="URM35" s="89"/>
      <c r="URN35" s="89"/>
      <c r="URO35" s="89"/>
      <c r="URP35" s="89"/>
      <c r="URQ35" s="89"/>
      <c r="URR35" s="89"/>
      <c r="URS35" s="89"/>
      <c r="URT35" s="89"/>
      <c r="URU35" s="89"/>
      <c r="URV35" s="89"/>
      <c r="URW35" s="89"/>
      <c r="URX35" s="89"/>
      <c r="URY35" s="89"/>
      <c r="URZ35" s="89"/>
      <c r="USA35" s="89"/>
      <c r="USB35" s="89"/>
      <c r="USC35" s="89"/>
      <c r="USD35" s="89"/>
      <c r="USE35" s="89"/>
      <c r="USF35" s="89"/>
      <c r="USG35" s="89"/>
      <c r="USH35" s="89"/>
      <c r="USI35" s="89"/>
      <c r="USJ35" s="89"/>
      <c r="USK35" s="89"/>
      <c r="USL35" s="89"/>
      <c r="USM35" s="89"/>
      <c r="USN35" s="89"/>
      <c r="USO35" s="89"/>
      <c r="USP35" s="89"/>
      <c r="USQ35" s="89"/>
      <c r="USR35" s="89"/>
      <c r="USS35" s="89"/>
      <c r="UST35" s="89"/>
      <c r="USU35" s="89"/>
      <c r="USV35" s="89"/>
      <c r="USW35" s="89"/>
      <c r="USX35" s="89"/>
      <c r="USY35" s="89"/>
      <c r="USZ35" s="89"/>
      <c r="UTA35" s="89"/>
      <c r="UTB35" s="89"/>
      <c r="UTC35" s="89"/>
      <c r="UTD35" s="89"/>
      <c r="UTE35" s="89"/>
      <c r="UTF35" s="89"/>
      <c r="UTG35" s="89"/>
      <c r="UTH35" s="89"/>
      <c r="UTI35" s="89"/>
      <c r="UTJ35" s="89"/>
      <c r="UTK35" s="89"/>
      <c r="UTL35" s="89"/>
      <c r="UTM35" s="89"/>
      <c r="UTN35" s="89"/>
      <c r="UTO35" s="89"/>
      <c r="UTP35" s="89"/>
      <c r="UTQ35" s="89"/>
      <c r="UTR35" s="89"/>
      <c r="UTS35" s="89"/>
      <c r="UTT35" s="89"/>
      <c r="UTU35" s="89"/>
      <c r="UTV35" s="89"/>
      <c r="UTW35" s="89"/>
      <c r="UTX35" s="89"/>
      <c r="UTY35" s="89"/>
      <c r="UTZ35" s="89"/>
      <c r="UUA35" s="89"/>
      <c r="UUB35" s="89"/>
      <c r="UUC35" s="89"/>
      <c r="UUD35" s="89"/>
      <c r="UUE35" s="89"/>
      <c r="UUF35" s="89"/>
      <c r="UUG35" s="89"/>
      <c r="UUH35" s="89"/>
      <c r="UUI35" s="89"/>
      <c r="UUJ35" s="89"/>
      <c r="UUK35" s="89"/>
      <c r="UUL35" s="89"/>
      <c r="UUM35" s="89"/>
      <c r="UUN35" s="89"/>
      <c r="UUO35" s="89"/>
      <c r="UUP35" s="89"/>
      <c r="UUQ35" s="89"/>
      <c r="UUR35" s="89"/>
      <c r="UUS35" s="89"/>
      <c r="UUT35" s="89"/>
      <c r="UUU35" s="89"/>
      <c r="UUV35" s="89"/>
      <c r="UUW35" s="89"/>
      <c r="UUX35" s="89"/>
      <c r="UUY35" s="89"/>
      <c r="UUZ35" s="89"/>
      <c r="UVA35" s="89"/>
      <c r="UVB35" s="89"/>
      <c r="UVC35" s="89"/>
      <c r="UVD35" s="89"/>
      <c r="UVE35" s="89"/>
      <c r="UVF35" s="89"/>
      <c r="UVG35" s="89"/>
      <c r="UVH35" s="89"/>
      <c r="UVI35" s="89"/>
      <c r="UVJ35" s="89"/>
      <c r="UVK35" s="89"/>
      <c r="UVL35" s="89"/>
      <c r="UVM35" s="89"/>
      <c r="UVN35" s="89"/>
      <c r="UVO35" s="89"/>
      <c r="UVP35" s="89"/>
      <c r="UVQ35" s="89"/>
      <c r="UVR35" s="89"/>
      <c r="UVS35" s="89"/>
      <c r="UVT35" s="89"/>
      <c r="UVU35" s="89"/>
      <c r="UVV35" s="89"/>
      <c r="UVW35" s="89"/>
      <c r="UVX35" s="89"/>
      <c r="UVY35" s="89"/>
      <c r="UVZ35" s="89"/>
      <c r="UWA35" s="89"/>
      <c r="UWB35" s="89"/>
      <c r="UWC35" s="89"/>
      <c r="UWD35" s="89"/>
      <c r="UWE35" s="89"/>
      <c r="UWF35" s="89"/>
      <c r="UWG35" s="89"/>
      <c r="UWH35" s="89"/>
      <c r="UWI35" s="89"/>
      <c r="UWJ35" s="89"/>
      <c r="UWK35" s="89"/>
      <c r="UWL35" s="89"/>
      <c r="UWM35" s="89"/>
      <c r="UWN35" s="89"/>
      <c r="UWO35" s="89"/>
      <c r="UWP35" s="89"/>
      <c r="UWQ35" s="89"/>
      <c r="UWR35" s="89"/>
      <c r="UWS35" s="89"/>
      <c r="UWT35" s="89"/>
      <c r="UWU35" s="89"/>
      <c r="UWV35" s="89"/>
      <c r="UWW35" s="89"/>
      <c r="UWX35" s="89"/>
      <c r="UWY35" s="89"/>
      <c r="UWZ35" s="89"/>
      <c r="UXA35" s="89"/>
      <c r="UXB35" s="89"/>
      <c r="UXC35" s="89"/>
      <c r="UXD35" s="89"/>
      <c r="UXE35" s="89"/>
      <c r="UXF35" s="89"/>
      <c r="UXG35" s="89"/>
      <c r="UXH35" s="89"/>
      <c r="UXI35" s="89"/>
      <c r="UXJ35" s="89"/>
      <c r="UXK35" s="89"/>
      <c r="UXL35" s="89"/>
      <c r="UXM35" s="89"/>
      <c r="UXN35" s="89"/>
      <c r="UXO35" s="89"/>
      <c r="UXP35" s="89"/>
      <c r="UXQ35" s="89"/>
      <c r="UXR35" s="89"/>
      <c r="UXS35" s="89"/>
      <c r="UXT35" s="89"/>
      <c r="UXU35" s="89"/>
      <c r="UXV35" s="89"/>
      <c r="UXW35" s="89"/>
      <c r="UXX35" s="89"/>
      <c r="UXY35" s="89"/>
      <c r="UXZ35" s="89"/>
      <c r="UYA35" s="89"/>
      <c r="UYB35" s="89"/>
      <c r="UYC35" s="89"/>
      <c r="UYD35" s="89"/>
      <c r="UYE35" s="89"/>
      <c r="UYF35" s="89"/>
      <c r="UYG35" s="89"/>
      <c r="UYH35" s="89"/>
      <c r="UYI35" s="89"/>
      <c r="UYJ35" s="89"/>
      <c r="UYK35" s="89"/>
      <c r="UYL35" s="89"/>
      <c r="UYM35" s="89"/>
      <c r="UYN35" s="89"/>
      <c r="UYO35" s="89"/>
      <c r="UYP35" s="89"/>
      <c r="UYQ35" s="89"/>
      <c r="UYR35" s="89"/>
      <c r="UYS35" s="89"/>
      <c r="UYT35" s="89"/>
      <c r="UYU35" s="89"/>
      <c r="UYV35" s="89"/>
      <c r="UYW35" s="89"/>
      <c r="UYX35" s="89"/>
      <c r="UYY35" s="89"/>
      <c r="UYZ35" s="89"/>
      <c r="UZA35" s="89"/>
      <c r="UZB35" s="89"/>
      <c r="UZC35" s="89"/>
      <c r="UZD35" s="89"/>
      <c r="UZE35" s="89"/>
      <c r="UZF35" s="89"/>
      <c r="UZG35" s="89"/>
      <c r="UZH35" s="89"/>
      <c r="UZI35" s="89"/>
      <c r="UZJ35" s="89"/>
      <c r="UZK35" s="89"/>
      <c r="UZL35" s="89"/>
      <c r="UZM35" s="89"/>
      <c r="UZN35" s="89"/>
      <c r="UZO35" s="89"/>
      <c r="UZP35" s="89"/>
      <c r="UZQ35" s="89"/>
      <c r="UZR35" s="89"/>
      <c r="UZS35" s="89"/>
      <c r="UZT35" s="89"/>
      <c r="UZU35" s="89"/>
      <c r="UZV35" s="89"/>
      <c r="UZW35" s="89"/>
      <c r="UZX35" s="89"/>
      <c r="UZY35" s="89"/>
      <c r="UZZ35" s="89"/>
      <c r="VAA35" s="89"/>
      <c r="VAB35" s="89"/>
      <c r="VAC35" s="89"/>
      <c r="VAD35" s="89"/>
      <c r="VAE35" s="89"/>
      <c r="VAF35" s="89"/>
      <c r="VAG35" s="89"/>
      <c r="VAH35" s="89"/>
      <c r="VAI35" s="89"/>
      <c r="VAJ35" s="89"/>
      <c r="VAK35" s="89"/>
      <c r="VAL35" s="89"/>
      <c r="VAM35" s="89"/>
      <c r="VAN35" s="89"/>
      <c r="VAO35" s="89"/>
      <c r="VAP35" s="89"/>
      <c r="VAQ35" s="89"/>
      <c r="VAR35" s="89"/>
      <c r="VAS35" s="89"/>
      <c r="VAT35" s="89"/>
      <c r="VAU35" s="89"/>
      <c r="VAV35" s="89"/>
      <c r="VAW35" s="89"/>
      <c r="VAX35" s="89"/>
      <c r="VAY35" s="89"/>
      <c r="VAZ35" s="89"/>
      <c r="VBA35" s="89"/>
      <c r="VBB35" s="89"/>
      <c r="VBC35" s="89"/>
      <c r="VBD35" s="89"/>
      <c r="VBE35" s="89"/>
      <c r="VBF35" s="89"/>
      <c r="VBG35" s="89"/>
      <c r="VBH35" s="89"/>
      <c r="VBI35" s="89"/>
      <c r="VBJ35" s="89"/>
      <c r="VBK35" s="89"/>
      <c r="VBL35" s="89"/>
      <c r="VBM35" s="89"/>
      <c r="VBN35" s="89"/>
      <c r="VBO35" s="89"/>
      <c r="VBP35" s="89"/>
      <c r="VBQ35" s="89"/>
      <c r="VBR35" s="89"/>
      <c r="VBS35" s="89"/>
      <c r="VBT35" s="89"/>
      <c r="VBU35" s="89"/>
      <c r="VBV35" s="89"/>
      <c r="VBW35" s="89"/>
      <c r="VBX35" s="89"/>
      <c r="VBY35" s="89"/>
      <c r="VBZ35" s="89"/>
      <c r="VCA35" s="89"/>
      <c r="VCB35" s="89"/>
      <c r="VCC35" s="89"/>
      <c r="VCD35" s="89"/>
      <c r="VCE35" s="89"/>
      <c r="VCF35" s="89"/>
      <c r="VCG35" s="89"/>
      <c r="VCH35" s="89"/>
      <c r="VCI35" s="89"/>
      <c r="VCJ35" s="89"/>
      <c r="VCK35" s="89"/>
      <c r="VCL35" s="89"/>
      <c r="VCM35" s="89"/>
      <c r="VCN35" s="89"/>
      <c r="VCO35" s="89"/>
      <c r="VCP35" s="89"/>
      <c r="VCQ35" s="89"/>
      <c r="VCR35" s="89"/>
      <c r="VCS35" s="89"/>
      <c r="VCT35" s="89"/>
      <c r="VCU35" s="89"/>
      <c r="VCV35" s="89"/>
      <c r="VCW35" s="89"/>
      <c r="VCX35" s="89"/>
      <c r="VCY35" s="89"/>
      <c r="VCZ35" s="89"/>
      <c r="VDA35" s="89"/>
      <c r="VDB35" s="89"/>
      <c r="VDC35" s="89"/>
      <c r="VDD35" s="89"/>
      <c r="VDE35" s="89"/>
      <c r="VDF35" s="89"/>
      <c r="VDG35" s="89"/>
      <c r="VDH35" s="89"/>
      <c r="VDI35" s="89"/>
      <c r="VDJ35" s="89"/>
      <c r="VDK35" s="89"/>
      <c r="VDL35" s="89"/>
      <c r="VDM35" s="89"/>
      <c r="VDN35" s="89"/>
      <c r="VDO35" s="89"/>
      <c r="VDP35" s="89"/>
      <c r="VDQ35" s="89"/>
      <c r="VDR35" s="89"/>
      <c r="VDS35" s="89"/>
      <c r="VDT35" s="89"/>
      <c r="VDU35" s="89"/>
      <c r="VDV35" s="89"/>
      <c r="VDW35" s="89"/>
      <c r="VDX35" s="89"/>
      <c r="VDY35" s="89"/>
      <c r="VDZ35" s="89"/>
      <c r="VEA35" s="89"/>
      <c r="VEB35" s="89"/>
      <c r="VEC35" s="89"/>
      <c r="VED35" s="89"/>
      <c r="VEE35" s="89"/>
      <c r="VEF35" s="89"/>
      <c r="VEG35" s="89"/>
      <c r="VEH35" s="89"/>
      <c r="VEI35" s="89"/>
      <c r="VEJ35" s="89"/>
      <c r="VEK35" s="89"/>
      <c r="VEL35" s="89"/>
      <c r="VEM35" s="89"/>
      <c r="VEN35" s="89"/>
      <c r="VEO35" s="89"/>
      <c r="VEP35" s="89"/>
      <c r="VEQ35" s="89"/>
      <c r="VER35" s="89"/>
      <c r="VES35" s="89"/>
      <c r="VET35" s="89"/>
      <c r="VEU35" s="89"/>
      <c r="VEV35" s="89"/>
      <c r="VEW35" s="89"/>
      <c r="VEX35" s="89"/>
      <c r="VEY35" s="89"/>
      <c r="VEZ35" s="89"/>
      <c r="VFA35" s="89"/>
      <c r="VFB35" s="89"/>
      <c r="VFC35" s="89"/>
      <c r="VFD35" s="89"/>
      <c r="VFE35" s="89"/>
      <c r="VFF35" s="89"/>
      <c r="VFG35" s="89"/>
      <c r="VFH35" s="89"/>
      <c r="VFI35" s="89"/>
      <c r="VFJ35" s="89"/>
      <c r="VFK35" s="89"/>
      <c r="VFL35" s="89"/>
      <c r="VFM35" s="89"/>
      <c r="VFN35" s="89"/>
      <c r="VFO35" s="89"/>
      <c r="VFP35" s="89"/>
      <c r="VFQ35" s="89"/>
      <c r="VFR35" s="89"/>
      <c r="VFS35" s="89"/>
      <c r="VFT35" s="89"/>
      <c r="VFU35" s="89"/>
      <c r="VFV35" s="89"/>
      <c r="VFW35" s="89"/>
      <c r="VFX35" s="89"/>
      <c r="VFY35" s="89"/>
      <c r="VFZ35" s="89"/>
      <c r="VGA35" s="89"/>
      <c r="VGB35" s="89"/>
      <c r="VGC35" s="89"/>
      <c r="VGD35" s="89"/>
      <c r="VGE35" s="89"/>
      <c r="VGF35" s="89"/>
      <c r="VGG35" s="89"/>
      <c r="VGH35" s="89"/>
      <c r="VGI35" s="89"/>
      <c r="VGJ35" s="89"/>
      <c r="VGK35" s="89"/>
      <c r="VGL35" s="89"/>
      <c r="VGM35" s="89"/>
      <c r="VGN35" s="89"/>
      <c r="VGO35" s="89"/>
      <c r="VGP35" s="89"/>
      <c r="VGQ35" s="89"/>
      <c r="VGR35" s="89"/>
      <c r="VGS35" s="89"/>
      <c r="VGT35" s="89"/>
      <c r="VGU35" s="89"/>
      <c r="VGV35" s="89"/>
      <c r="VGW35" s="89"/>
      <c r="VGX35" s="89"/>
      <c r="VGY35" s="89"/>
      <c r="VGZ35" s="89"/>
      <c r="VHA35" s="89"/>
      <c r="VHB35" s="89"/>
      <c r="VHC35" s="89"/>
      <c r="VHD35" s="89"/>
      <c r="VHE35" s="89"/>
      <c r="VHF35" s="89"/>
      <c r="VHG35" s="89"/>
      <c r="VHH35" s="89"/>
      <c r="VHI35" s="89"/>
      <c r="VHJ35" s="89"/>
      <c r="VHK35" s="89"/>
      <c r="VHL35" s="89"/>
      <c r="VHM35" s="89"/>
      <c r="VHN35" s="89"/>
      <c r="VHO35" s="89"/>
      <c r="VHP35" s="89"/>
      <c r="VHQ35" s="89"/>
      <c r="VHR35" s="89"/>
      <c r="VHS35" s="89"/>
      <c r="VHT35" s="89"/>
      <c r="VHU35" s="89"/>
      <c r="VHV35" s="89"/>
      <c r="VHW35" s="89"/>
      <c r="VHX35" s="89"/>
      <c r="VHY35" s="89"/>
      <c r="VHZ35" s="89"/>
      <c r="VIA35" s="89"/>
      <c r="VIB35" s="89"/>
      <c r="VIC35" s="89"/>
      <c r="VID35" s="89"/>
      <c r="VIE35" s="89"/>
      <c r="VIF35" s="89"/>
      <c r="VIG35" s="89"/>
      <c r="VIH35" s="89"/>
      <c r="VII35" s="89"/>
      <c r="VIJ35" s="89"/>
      <c r="VIK35" s="89"/>
      <c r="VIL35" s="89"/>
      <c r="VIM35" s="89"/>
      <c r="VIN35" s="89"/>
      <c r="VIO35" s="89"/>
      <c r="VIP35" s="89"/>
      <c r="VIQ35" s="89"/>
      <c r="VIR35" s="89"/>
      <c r="VIS35" s="89"/>
      <c r="VIT35" s="89"/>
      <c r="VIU35" s="89"/>
      <c r="VIV35" s="89"/>
      <c r="VIW35" s="89"/>
      <c r="VIX35" s="89"/>
      <c r="VIY35" s="89"/>
      <c r="VIZ35" s="89"/>
      <c r="VJA35" s="89"/>
      <c r="VJB35" s="89"/>
      <c r="VJC35" s="89"/>
      <c r="VJD35" s="89"/>
      <c r="VJE35" s="89"/>
      <c r="VJF35" s="89"/>
      <c r="VJG35" s="89"/>
      <c r="VJH35" s="89"/>
      <c r="VJI35" s="89"/>
      <c r="VJJ35" s="89"/>
      <c r="VJK35" s="89"/>
      <c r="VJL35" s="89"/>
      <c r="VJM35" s="89"/>
      <c r="VJN35" s="89"/>
      <c r="VJO35" s="89"/>
      <c r="VJP35" s="89"/>
      <c r="VJQ35" s="89"/>
      <c r="VJR35" s="89"/>
      <c r="VJS35" s="89"/>
      <c r="VJT35" s="89"/>
      <c r="VJU35" s="89"/>
      <c r="VJV35" s="89"/>
      <c r="VJW35" s="89"/>
      <c r="VJX35" s="89"/>
      <c r="VJY35" s="89"/>
      <c r="VJZ35" s="89"/>
      <c r="VKA35" s="89"/>
      <c r="VKB35" s="89"/>
      <c r="VKC35" s="89"/>
      <c r="VKD35" s="89"/>
      <c r="VKE35" s="89"/>
      <c r="VKF35" s="89"/>
      <c r="VKG35" s="89"/>
      <c r="VKH35" s="89"/>
      <c r="VKI35" s="89"/>
      <c r="VKJ35" s="89"/>
      <c r="VKK35" s="89"/>
      <c r="VKL35" s="89"/>
      <c r="VKM35" s="89"/>
      <c r="VKN35" s="89"/>
      <c r="VKO35" s="89"/>
      <c r="VKP35" s="89"/>
      <c r="VKQ35" s="89"/>
      <c r="VKR35" s="89"/>
      <c r="VKS35" s="89"/>
      <c r="VKT35" s="89"/>
      <c r="VKU35" s="89"/>
      <c r="VKV35" s="89"/>
      <c r="VKW35" s="89"/>
      <c r="VKX35" s="89"/>
      <c r="VKY35" s="89"/>
      <c r="VKZ35" s="89"/>
      <c r="VLA35" s="89"/>
      <c r="VLB35" s="89"/>
      <c r="VLC35" s="89"/>
      <c r="VLD35" s="89"/>
      <c r="VLE35" s="89"/>
      <c r="VLF35" s="89"/>
      <c r="VLG35" s="89"/>
      <c r="VLH35" s="89"/>
      <c r="VLI35" s="89"/>
      <c r="VLJ35" s="89"/>
      <c r="VLK35" s="89"/>
      <c r="VLL35" s="89"/>
      <c r="VLM35" s="89"/>
      <c r="VLN35" s="89"/>
      <c r="VLO35" s="89"/>
      <c r="VLP35" s="89"/>
      <c r="VLQ35" s="89"/>
      <c r="VLR35" s="89"/>
      <c r="VLS35" s="89"/>
      <c r="VLT35" s="89"/>
      <c r="VLU35" s="89"/>
      <c r="VLV35" s="89"/>
      <c r="VLW35" s="89"/>
      <c r="VLX35" s="89"/>
      <c r="VLY35" s="89"/>
      <c r="VLZ35" s="89"/>
      <c r="VMA35" s="89"/>
      <c r="VMB35" s="89"/>
      <c r="VMC35" s="89"/>
      <c r="VMD35" s="89"/>
      <c r="VME35" s="89"/>
      <c r="VMF35" s="89"/>
      <c r="VMG35" s="89"/>
      <c r="VMH35" s="89"/>
      <c r="VMI35" s="89"/>
      <c r="VMJ35" s="89"/>
      <c r="VMK35" s="89"/>
      <c r="VML35" s="89"/>
      <c r="VMM35" s="89"/>
      <c r="VMN35" s="89"/>
      <c r="VMO35" s="89"/>
      <c r="VMP35" s="89"/>
      <c r="VMQ35" s="89"/>
      <c r="VMR35" s="89"/>
      <c r="VMS35" s="89"/>
      <c r="VMT35" s="89"/>
      <c r="VMU35" s="89"/>
      <c r="VMV35" s="89"/>
      <c r="VMW35" s="89"/>
      <c r="VMX35" s="89"/>
      <c r="VMY35" s="89"/>
      <c r="VMZ35" s="89"/>
      <c r="VNA35" s="89"/>
      <c r="VNB35" s="89"/>
      <c r="VNC35" s="89"/>
      <c r="VND35" s="89"/>
      <c r="VNE35" s="89"/>
      <c r="VNF35" s="89"/>
      <c r="VNG35" s="89"/>
      <c r="VNH35" s="89"/>
      <c r="VNI35" s="89"/>
      <c r="VNJ35" s="89"/>
      <c r="VNK35" s="89"/>
      <c r="VNL35" s="89"/>
      <c r="VNM35" s="89"/>
      <c r="VNN35" s="89"/>
      <c r="VNO35" s="89"/>
      <c r="VNP35" s="89"/>
      <c r="VNQ35" s="89"/>
      <c r="VNR35" s="89"/>
      <c r="VNS35" s="89"/>
      <c r="VNT35" s="89"/>
      <c r="VNU35" s="89"/>
      <c r="VNV35" s="89"/>
      <c r="VNW35" s="89"/>
      <c r="VNX35" s="89"/>
      <c r="VNY35" s="89"/>
      <c r="VNZ35" s="89"/>
      <c r="VOA35" s="89"/>
      <c r="VOB35" s="89"/>
      <c r="VOC35" s="89"/>
      <c r="VOD35" s="89"/>
      <c r="VOE35" s="89"/>
      <c r="VOF35" s="89"/>
      <c r="VOG35" s="89"/>
      <c r="VOH35" s="89"/>
      <c r="VOI35" s="89"/>
      <c r="VOJ35" s="89"/>
      <c r="VOK35" s="89"/>
      <c r="VOL35" s="89"/>
      <c r="VOM35" s="89"/>
      <c r="VON35" s="89"/>
      <c r="VOO35" s="89"/>
      <c r="VOP35" s="89"/>
      <c r="VOQ35" s="89"/>
      <c r="VOR35" s="89"/>
      <c r="VOS35" s="89"/>
      <c r="VOT35" s="89"/>
      <c r="VOU35" s="89"/>
      <c r="VOV35" s="89"/>
      <c r="VOW35" s="89"/>
      <c r="VOX35" s="89"/>
      <c r="VOY35" s="89"/>
      <c r="VOZ35" s="89"/>
      <c r="VPA35" s="89"/>
      <c r="VPB35" s="89"/>
      <c r="VPC35" s="89"/>
      <c r="VPD35" s="89"/>
      <c r="VPE35" s="89"/>
      <c r="VPF35" s="89"/>
      <c r="VPG35" s="89"/>
      <c r="VPH35" s="89"/>
      <c r="VPI35" s="89"/>
      <c r="VPJ35" s="89"/>
      <c r="VPK35" s="89"/>
      <c r="VPL35" s="89"/>
      <c r="VPM35" s="89"/>
      <c r="VPN35" s="89"/>
      <c r="VPO35" s="89"/>
      <c r="VPP35" s="89"/>
      <c r="VPQ35" s="89"/>
      <c r="VPR35" s="89"/>
      <c r="VPS35" s="89"/>
      <c r="VPT35" s="89"/>
      <c r="VPU35" s="89"/>
      <c r="VPV35" s="89"/>
      <c r="VPW35" s="89"/>
      <c r="VPX35" s="89"/>
      <c r="VPY35" s="89"/>
      <c r="VPZ35" s="89"/>
      <c r="VQA35" s="89"/>
      <c r="VQB35" s="89"/>
      <c r="VQC35" s="89"/>
      <c r="VQD35" s="89"/>
      <c r="VQE35" s="89"/>
      <c r="VQF35" s="89"/>
      <c r="VQG35" s="89"/>
      <c r="VQH35" s="89"/>
      <c r="VQI35" s="89"/>
      <c r="VQJ35" s="89"/>
      <c r="VQK35" s="89"/>
      <c r="VQL35" s="89"/>
      <c r="VQM35" s="89"/>
      <c r="VQN35" s="89"/>
      <c r="VQO35" s="89"/>
      <c r="VQP35" s="89"/>
      <c r="VQQ35" s="89"/>
      <c r="VQR35" s="89"/>
      <c r="VQS35" s="89"/>
      <c r="VQT35" s="89"/>
      <c r="VQU35" s="89"/>
      <c r="VQV35" s="89"/>
      <c r="VQW35" s="89"/>
      <c r="VQX35" s="89"/>
      <c r="VQY35" s="89"/>
      <c r="VQZ35" s="89"/>
      <c r="VRA35" s="89"/>
      <c r="VRB35" s="89"/>
      <c r="VRC35" s="89"/>
      <c r="VRD35" s="89"/>
      <c r="VRE35" s="89"/>
      <c r="VRF35" s="89"/>
      <c r="VRG35" s="89"/>
      <c r="VRH35" s="89"/>
      <c r="VRI35" s="89"/>
      <c r="VRJ35" s="89"/>
      <c r="VRK35" s="89"/>
      <c r="VRL35" s="89"/>
      <c r="VRM35" s="89"/>
      <c r="VRN35" s="89"/>
      <c r="VRO35" s="89"/>
      <c r="VRP35" s="89"/>
      <c r="VRQ35" s="89"/>
      <c r="VRR35" s="89"/>
      <c r="VRS35" s="89"/>
      <c r="VRT35" s="89"/>
      <c r="VRU35" s="89"/>
      <c r="VRV35" s="89"/>
      <c r="VRW35" s="89"/>
      <c r="VRX35" s="89"/>
      <c r="VRY35" s="89"/>
      <c r="VRZ35" s="89"/>
      <c r="VSA35" s="89"/>
      <c r="VSB35" s="89"/>
      <c r="VSC35" s="89"/>
      <c r="VSD35" s="89"/>
      <c r="VSE35" s="89"/>
      <c r="VSF35" s="89"/>
      <c r="VSG35" s="89"/>
      <c r="VSH35" s="89"/>
      <c r="VSI35" s="89"/>
      <c r="VSJ35" s="89"/>
      <c r="VSK35" s="89"/>
      <c r="VSL35" s="89"/>
      <c r="VSM35" s="89"/>
      <c r="VSN35" s="89"/>
      <c r="VSO35" s="89"/>
      <c r="VSP35" s="89"/>
      <c r="VSQ35" s="89"/>
      <c r="VSR35" s="89"/>
      <c r="VSS35" s="89"/>
      <c r="VST35" s="89"/>
      <c r="VSU35" s="89"/>
      <c r="VSV35" s="89"/>
      <c r="VSW35" s="89"/>
      <c r="VSX35" s="89"/>
      <c r="VSY35" s="89"/>
      <c r="VSZ35" s="89"/>
      <c r="VTA35" s="89"/>
      <c r="VTB35" s="89"/>
      <c r="VTC35" s="89"/>
      <c r="VTD35" s="89"/>
      <c r="VTE35" s="89"/>
      <c r="VTF35" s="89"/>
      <c r="VTG35" s="89"/>
      <c r="VTH35" s="89"/>
      <c r="VTI35" s="89"/>
      <c r="VTJ35" s="89"/>
      <c r="VTK35" s="89"/>
      <c r="VTL35" s="89"/>
      <c r="VTM35" s="89"/>
      <c r="VTN35" s="89"/>
      <c r="VTO35" s="89"/>
      <c r="VTP35" s="89"/>
      <c r="VTQ35" s="89"/>
      <c r="VTR35" s="89"/>
      <c r="VTS35" s="89"/>
      <c r="VTT35" s="89"/>
      <c r="VTU35" s="89"/>
      <c r="VTV35" s="89"/>
      <c r="VTW35" s="89"/>
      <c r="VTX35" s="89"/>
      <c r="VTY35" s="89"/>
      <c r="VTZ35" s="89"/>
      <c r="VUA35" s="89"/>
      <c r="VUB35" s="89"/>
      <c r="VUC35" s="89"/>
      <c r="VUD35" s="89"/>
      <c r="VUE35" s="89"/>
      <c r="VUF35" s="89"/>
      <c r="VUG35" s="89"/>
      <c r="VUH35" s="89"/>
      <c r="VUI35" s="89"/>
      <c r="VUJ35" s="89"/>
      <c r="VUK35" s="89"/>
      <c r="VUL35" s="89"/>
      <c r="VUM35" s="89"/>
      <c r="VUN35" s="89"/>
      <c r="VUO35" s="89"/>
      <c r="VUP35" s="89"/>
      <c r="VUQ35" s="89"/>
      <c r="VUR35" s="89"/>
      <c r="VUS35" s="89"/>
      <c r="VUT35" s="89"/>
      <c r="VUU35" s="89"/>
      <c r="VUV35" s="89"/>
      <c r="VUW35" s="89"/>
      <c r="VUX35" s="89"/>
      <c r="VUY35" s="89"/>
      <c r="VUZ35" s="89"/>
      <c r="VVA35" s="89"/>
      <c r="VVB35" s="89"/>
      <c r="VVC35" s="89"/>
      <c r="VVD35" s="89"/>
      <c r="VVE35" s="89"/>
      <c r="VVF35" s="89"/>
      <c r="VVG35" s="89"/>
      <c r="VVH35" s="89"/>
      <c r="VVI35" s="89"/>
      <c r="VVJ35" s="89"/>
      <c r="VVK35" s="89"/>
      <c r="VVL35" s="89"/>
      <c r="VVM35" s="89"/>
      <c r="VVN35" s="89"/>
      <c r="VVO35" s="89"/>
      <c r="VVP35" s="89"/>
      <c r="VVQ35" s="89"/>
      <c r="VVR35" s="89"/>
      <c r="VVS35" s="89"/>
      <c r="VVT35" s="89"/>
      <c r="VVU35" s="89"/>
      <c r="VVV35" s="89"/>
      <c r="VVW35" s="89"/>
      <c r="VVX35" s="89"/>
      <c r="VVY35" s="89"/>
      <c r="VVZ35" s="89"/>
      <c r="VWA35" s="89"/>
      <c r="VWB35" s="89"/>
      <c r="VWC35" s="89"/>
      <c r="VWD35" s="89"/>
      <c r="VWE35" s="89"/>
      <c r="VWF35" s="89"/>
      <c r="VWG35" s="89"/>
      <c r="VWH35" s="89"/>
      <c r="VWI35" s="89"/>
      <c r="VWJ35" s="89"/>
      <c r="VWK35" s="89"/>
      <c r="VWL35" s="89"/>
      <c r="VWM35" s="89"/>
      <c r="VWN35" s="89"/>
      <c r="VWO35" s="89"/>
      <c r="VWP35" s="89"/>
      <c r="VWQ35" s="89"/>
      <c r="VWR35" s="89"/>
      <c r="VWS35" s="89"/>
      <c r="VWT35" s="89"/>
      <c r="VWU35" s="89"/>
      <c r="VWV35" s="89"/>
      <c r="VWW35" s="89"/>
      <c r="VWX35" s="89"/>
      <c r="VWY35" s="89"/>
      <c r="VWZ35" s="89"/>
      <c r="VXA35" s="89"/>
      <c r="VXB35" s="89"/>
      <c r="VXC35" s="89"/>
      <c r="VXD35" s="89"/>
      <c r="VXE35" s="89"/>
      <c r="VXF35" s="89"/>
      <c r="VXG35" s="89"/>
      <c r="VXH35" s="89"/>
      <c r="VXI35" s="89"/>
      <c r="VXJ35" s="89"/>
      <c r="VXK35" s="89"/>
      <c r="VXL35" s="89"/>
      <c r="VXM35" s="89"/>
      <c r="VXN35" s="89"/>
      <c r="VXO35" s="89"/>
      <c r="VXP35" s="89"/>
      <c r="VXQ35" s="89"/>
      <c r="VXR35" s="89"/>
      <c r="VXS35" s="89"/>
      <c r="VXT35" s="89"/>
      <c r="VXU35" s="89"/>
      <c r="VXV35" s="89"/>
      <c r="VXW35" s="89"/>
      <c r="VXX35" s="89"/>
      <c r="VXY35" s="89"/>
      <c r="VXZ35" s="89"/>
      <c r="VYA35" s="89"/>
      <c r="VYB35" s="89"/>
      <c r="VYC35" s="89"/>
      <c r="VYD35" s="89"/>
      <c r="VYE35" s="89"/>
      <c r="VYF35" s="89"/>
      <c r="VYG35" s="89"/>
      <c r="VYH35" s="89"/>
      <c r="VYI35" s="89"/>
      <c r="VYJ35" s="89"/>
      <c r="VYK35" s="89"/>
      <c r="VYL35" s="89"/>
      <c r="VYM35" s="89"/>
      <c r="VYN35" s="89"/>
      <c r="VYO35" s="89"/>
      <c r="VYP35" s="89"/>
      <c r="VYQ35" s="89"/>
      <c r="VYR35" s="89"/>
      <c r="VYS35" s="89"/>
      <c r="VYT35" s="89"/>
      <c r="VYU35" s="89"/>
      <c r="VYV35" s="89"/>
      <c r="VYW35" s="89"/>
      <c r="VYX35" s="89"/>
      <c r="VYY35" s="89"/>
      <c r="VYZ35" s="89"/>
      <c r="VZA35" s="89"/>
      <c r="VZB35" s="89"/>
      <c r="VZC35" s="89"/>
      <c r="VZD35" s="89"/>
      <c r="VZE35" s="89"/>
      <c r="VZF35" s="89"/>
      <c r="VZG35" s="89"/>
      <c r="VZH35" s="89"/>
      <c r="VZI35" s="89"/>
      <c r="VZJ35" s="89"/>
      <c r="VZK35" s="89"/>
      <c r="VZL35" s="89"/>
      <c r="VZM35" s="89"/>
      <c r="VZN35" s="89"/>
      <c r="VZO35" s="89"/>
      <c r="VZP35" s="89"/>
      <c r="VZQ35" s="89"/>
      <c r="VZR35" s="89"/>
      <c r="VZS35" s="89"/>
      <c r="VZT35" s="89"/>
      <c r="VZU35" s="89"/>
      <c r="VZV35" s="89"/>
      <c r="VZW35" s="89"/>
      <c r="VZX35" s="89"/>
      <c r="VZY35" s="89"/>
      <c r="VZZ35" s="89"/>
      <c r="WAA35" s="89"/>
      <c r="WAB35" s="89"/>
      <c r="WAC35" s="89"/>
      <c r="WAD35" s="89"/>
      <c r="WAE35" s="89"/>
      <c r="WAF35" s="89"/>
      <c r="WAG35" s="89"/>
      <c r="WAH35" s="89"/>
      <c r="WAI35" s="89"/>
      <c r="WAJ35" s="89"/>
      <c r="WAK35" s="89"/>
      <c r="WAL35" s="89"/>
      <c r="WAM35" s="89"/>
      <c r="WAN35" s="89"/>
      <c r="WAO35" s="89"/>
      <c r="WAP35" s="89"/>
      <c r="WAQ35" s="89"/>
      <c r="WAR35" s="89"/>
      <c r="WAS35" s="89"/>
      <c r="WAT35" s="89"/>
      <c r="WAU35" s="89"/>
      <c r="WAV35" s="89"/>
      <c r="WAW35" s="89"/>
      <c r="WAX35" s="89"/>
      <c r="WAY35" s="89"/>
      <c r="WAZ35" s="89"/>
      <c r="WBA35" s="89"/>
      <c r="WBB35" s="89"/>
      <c r="WBC35" s="89"/>
      <c r="WBD35" s="89"/>
      <c r="WBE35" s="89"/>
      <c r="WBF35" s="89"/>
      <c r="WBG35" s="89"/>
      <c r="WBH35" s="89"/>
      <c r="WBI35" s="89"/>
      <c r="WBJ35" s="89"/>
      <c r="WBK35" s="89"/>
      <c r="WBL35" s="89"/>
      <c r="WBM35" s="89"/>
      <c r="WBN35" s="89"/>
      <c r="WBO35" s="89"/>
      <c r="WBP35" s="89"/>
      <c r="WBQ35" s="89"/>
      <c r="WBR35" s="89"/>
      <c r="WBS35" s="89"/>
      <c r="WBT35" s="89"/>
      <c r="WBU35" s="89"/>
      <c r="WBV35" s="89"/>
      <c r="WBW35" s="89"/>
      <c r="WBX35" s="89"/>
      <c r="WBY35" s="89"/>
      <c r="WBZ35" s="89"/>
      <c r="WCA35" s="89"/>
      <c r="WCB35" s="89"/>
      <c r="WCC35" s="89"/>
      <c r="WCD35" s="89"/>
      <c r="WCE35" s="89"/>
      <c r="WCF35" s="89"/>
      <c r="WCG35" s="89"/>
      <c r="WCH35" s="89"/>
      <c r="WCI35" s="89"/>
      <c r="WCJ35" s="89"/>
      <c r="WCK35" s="89"/>
      <c r="WCL35" s="89"/>
      <c r="WCM35" s="89"/>
      <c r="WCN35" s="89"/>
      <c r="WCO35" s="89"/>
      <c r="WCP35" s="89"/>
      <c r="WCQ35" s="89"/>
      <c r="WCR35" s="89"/>
      <c r="WCS35" s="89"/>
      <c r="WCT35" s="89"/>
      <c r="WCU35" s="89"/>
      <c r="WCV35" s="89"/>
      <c r="WCW35" s="89"/>
      <c r="WCX35" s="89"/>
      <c r="WCY35" s="89"/>
      <c r="WCZ35" s="89"/>
      <c r="WDA35" s="89"/>
      <c r="WDB35" s="89"/>
      <c r="WDC35" s="89"/>
      <c r="WDD35" s="89"/>
      <c r="WDE35" s="89"/>
      <c r="WDF35" s="89"/>
      <c r="WDG35" s="89"/>
      <c r="WDH35" s="89"/>
      <c r="WDI35" s="89"/>
      <c r="WDJ35" s="89"/>
      <c r="WDK35" s="89"/>
      <c r="WDL35" s="89"/>
      <c r="WDM35" s="89"/>
      <c r="WDN35" s="89"/>
      <c r="WDO35" s="89"/>
      <c r="WDP35" s="89"/>
      <c r="WDQ35" s="89"/>
      <c r="WDR35" s="89"/>
      <c r="WDS35" s="89"/>
      <c r="WDT35" s="89"/>
      <c r="WDU35" s="89"/>
      <c r="WDV35" s="89"/>
      <c r="WDW35" s="89"/>
      <c r="WDX35" s="89"/>
      <c r="WDY35" s="89"/>
      <c r="WDZ35" s="89"/>
      <c r="WEA35" s="89"/>
      <c r="WEB35" s="89"/>
      <c r="WEC35" s="89"/>
      <c r="WED35" s="89"/>
      <c r="WEE35" s="89"/>
      <c r="WEF35" s="89"/>
      <c r="WEG35" s="89"/>
      <c r="WEH35" s="89"/>
      <c r="WEI35" s="89"/>
      <c r="WEJ35" s="89"/>
      <c r="WEK35" s="89"/>
      <c r="WEL35" s="89"/>
      <c r="WEM35" s="89"/>
      <c r="WEN35" s="89"/>
      <c r="WEO35" s="89"/>
      <c r="WEP35" s="89"/>
      <c r="WEQ35" s="89"/>
      <c r="WER35" s="89"/>
      <c r="WES35" s="89"/>
      <c r="WET35" s="89"/>
      <c r="WEU35" s="89"/>
      <c r="WEV35" s="89"/>
      <c r="WEW35" s="89"/>
      <c r="WEX35" s="89"/>
      <c r="WEY35" s="89"/>
      <c r="WEZ35" s="89"/>
      <c r="WFA35" s="89"/>
      <c r="WFB35" s="89"/>
      <c r="WFC35" s="89"/>
      <c r="WFD35" s="89"/>
      <c r="WFE35" s="89"/>
      <c r="WFF35" s="89"/>
      <c r="WFG35" s="89"/>
      <c r="WFH35" s="89"/>
      <c r="WFI35" s="89"/>
      <c r="WFJ35" s="89"/>
      <c r="WFK35" s="89"/>
      <c r="WFL35" s="89"/>
      <c r="WFM35" s="89"/>
      <c r="WFN35" s="89"/>
      <c r="WFO35" s="89"/>
      <c r="WFP35" s="89"/>
      <c r="WFQ35" s="89"/>
      <c r="WFR35" s="89"/>
      <c r="WFS35" s="89"/>
      <c r="WFT35" s="89"/>
      <c r="WFU35" s="89"/>
      <c r="WFV35" s="89"/>
      <c r="WFW35" s="89"/>
      <c r="WFX35" s="89"/>
      <c r="WFY35" s="89"/>
      <c r="WFZ35" s="89"/>
      <c r="WGA35" s="89"/>
      <c r="WGB35" s="89"/>
      <c r="WGC35" s="89"/>
      <c r="WGD35" s="89"/>
      <c r="WGE35" s="89"/>
      <c r="WGF35" s="89"/>
      <c r="WGG35" s="89"/>
      <c r="WGH35" s="89"/>
      <c r="WGI35" s="89"/>
      <c r="WGJ35" s="89"/>
      <c r="WGK35" s="89"/>
      <c r="WGL35" s="89"/>
      <c r="WGM35" s="89"/>
      <c r="WGN35" s="89"/>
      <c r="WGO35" s="89"/>
      <c r="WGP35" s="89"/>
      <c r="WGQ35" s="89"/>
      <c r="WGR35" s="89"/>
      <c r="WGS35" s="89"/>
      <c r="WGT35" s="89"/>
      <c r="WGU35" s="89"/>
      <c r="WGV35" s="89"/>
      <c r="WGW35" s="89"/>
      <c r="WGX35" s="89"/>
      <c r="WGY35" s="89"/>
      <c r="WGZ35" s="89"/>
      <c r="WHA35" s="89"/>
      <c r="WHB35" s="89"/>
      <c r="WHC35" s="89"/>
      <c r="WHD35" s="89"/>
      <c r="WHE35" s="89"/>
      <c r="WHF35" s="89"/>
      <c r="WHG35" s="89"/>
      <c r="WHH35" s="89"/>
      <c r="WHI35" s="89"/>
      <c r="WHJ35" s="89"/>
      <c r="WHK35" s="89"/>
      <c r="WHL35" s="89"/>
      <c r="WHM35" s="89"/>
      <c r="WHN35" s="89"/>
      <c r="WHO35" s="89"/>
      <c r="WHP35" s="89"/>
      <c r="WHQ35" s="89"/>
      <c r="WHR35" s="89"/>
      <c r="WHS35" s="89"/>
      <c r="WHT35" s="89"/>
      <c r="WHU35" s="89"/>
      <c r="WHV35" s="89"/>
      <c r="WHW35" s="89"/>
      <c r="WHX35" s="89"/>
      <c r="WHY35" s="89"/>
      <c r="WHZ35" s="89"/>
      <c r="WIA35" s="89"/>
      <c r="WIB35" s="89"/>
      <c r="WIC35" s="89"/>
      <c r="WID35" s="89"/>
      <c r="WIE35" s="89"/>
      <c r="WIF35" s="89"/>
      <c r="WIG35" s="89"/>
      <c r="WIH35" s="89"/>
      <c r="WII35" s="89"/>
      <c r="WIJ35" s="89"/>
      <c r="WIK35" s="89"/>
      <c r="WIL35" s="89"/>
      <c r="WIM35" s="89"/>
      <c r="WIN35" s="89"/>
      <c r="WIO35" s="89"/>
      <c r="WIP35" s="89"/>
      <c r="WIQ35" s="89"/>
      <c r="WIR35" s="89"/>
      <c r="WIS35" s="89"/>
      <c r="WIT35" s="89"/>
      <c r="WIU35" s="89"/>
      <c r="WIV35" s="89"/>
      <c r="WIW35" s="89"/>
      <c r="WIX35" s="89"/>
      <c r="WIY35" s="89"/>
      <c r="WIZ35" s="89"/>
      <c r="WJA35" s="89"/>
      <c r="WJB35" s="89"/>
      <c r="WJC35" s="89"/>
      <c r="WJD35" s="89"/>
      <c r="WJE35" s="89"/>
      <c r="WJF35" s="89"/>
      <c r="WJG35" s="89"/>
      <c r="WJH35" s="89"/>
      <c r="WJI35" s="89"/>
      <c r="WJJ35" s="89"/>
      <c r="WJK35" s="89"/>
      <c r="WJL35" s="89"/>
      <c r="WJM35" s="89"/>
      <c r="WJN35" s="89"/>
      <c r="WJO35" s="89"/>
      <c r="WJP35" s="89"/>
      <c r="WJQ35" s="89"/>
      <c r="WJR35" s="89"/>
      <c r="WJS35" s="89"/>
      <c r="WJT35" s="89"/>
      <c r="WJU35" s="89"/>
      <c r="WJV35" s="89"/>
      <c r="WJW35" s="89"/>
      <c r="WJX35" s="89"/>
      <c r="WJY35" s="89"/>
      <c r="WJZ35" s="89"/>
      <c r="WKA35" s="89"/>
      <c r="WKB35" s="89"/>
      <c r="WKC35" s="89"/>
      <c r="WKD35" s="89"/>
      <c r="WKE35" s="89"/>
      <c r="WKF35" s="89"/>
      <c r="WKG35" s="89"/>
      <c r="WKH35" s="89"/>
      <c r="WKI35" s="89"/>
      <c r="WKJ35" s="89"/>
      <c r="WKK35" s="89"/>
      <c r="WKL35" s="89"/>
      <c r="WKM35" s="89"/>
      <c r="WKN35" s="89"/>
      <c r="WKO35" s="89"/>
      <c r="WKP35" s="89"/>
      <c r="WKQ35" s="89"/>
      <c r="WKR35" s="89"/>
      <c r="WKS35" s="89"/>
      <c r="WKT35" s="89"/>
      <c r="WKU35" s="89"/>
      <c r="WKV35" s="89"/>
      <c r="WKW35" s="89"/>
      <c r="WKX35" s="89"/>
      <c r="WKY35" s="89"/>
      <c r="WKZ35" s="89"/>
      <c r="WLA35" s="89"/>
      <c r="WLB35" s="89"/>
      <c r="WLC35" s="89"/>
      <c r="WLD35" s="89"/>
      <c r="WLE35" s="89"/>
      <c r="WLF35" s="89"/>
      <c r="WLG35" s="89"/>
      <c r="WLH35" s="89"/>
      <c r="WLI35" s="89"/>
      <c r="WLJ35" s="89"/>
      <c r="WLK35" s="89"/>
      <c r="WLL35" s="89"/>
      <c r="WLM35" s="89"/>
      <c r="WLN35" s="89"/>
      <c r="WLO35" s="89"/>
      <c r="WLP35" s="89"/>
      <c r="WLQ35" s="89"/>
      <c r="WLR35" s="89"/>
      <c r="WLS35" s="89"/>
      <c r="WLT35" s="89"/>
      <c r="WLU35" s="89"/>
      <c r="WLV35" s="89"/>
      <c r="WLW35" s="89"/>
      <c r="WLX35" s="89"/>
      <c r="WLY35" s="89"/>
      <c r="WLZ35" s="89"/>
      <c r="WMA35" s="89"/>
      <c r="WMB35" s="89"/>
      <c r="WMC35" s="89"/>
      <c r="WMD35" s="89"/>
      <c r="WME35" s="89"/>
      <c r="WMF35" s="89"/>
      <c r="WMG35" s="89"/>
      <c r="WMH35" s="89"/>
      <c r="WMI35" s="89"/>
      <c r="WMJ35" s="89"/>
      <c r="WMK35" s="89"/>
      <c r="WML35" s="89"/>
      <c r="WMM35" s="89"/>
      <c r="WMN35" s="89"/>
      <c r="WMO35" s="89"/>
      <c r="WMP35" s="89"/>
      <c r="WMQ35" s="89"/>
      <c r="WMR35" s="89"/>
      <c r="WMS35" s="89"/>
      <c r="WMT35" s="89"/>
      <c r="WMU35" s="89"/>
      <c r="WMV35" s="89"/>
      <c r="WMW35" s="89"/>
      <c r="WMX35" s="89"/>
      <c r="WMY35" s="89"/>
      <c r="WMZ35" s="89"/>
      <c r="WNA35" s="89"/>
      <c r="WNB35" s="89"/>
      <c r="WNC35" s="89"/>
      <c r="WND35" s="89"/>
      <c r="WNE35" s="89"/>
      <c r="WNF35" s="89"/>
      <c r="WNG35" s="89"/>
      <c r="WNH35" s="89"/>
      <c r="WNI35" s="89"/>
      <c r="WNJ35" s="89"/>
      <c r="WNK35" s="89"/>
      <c r="WNL35" s="89"/>
      <c r="WNM35" s="89"/>
      <c r="WNN35" s="89"/>
      <c r="WNO35" s="89"/>
      <c r="WNP35" s="89"/>
      <c r="WNQ35" s="89"/>
      <c r="WNR35" s="89"/>
      <c r="WNS35" s="89"/>
      <c r="WNT35" s="89"/>
      <c r="WNU35" s="89"/>
      <c r="WNV35" s="89"/>
      <c r="WNW35" s="89"/>
      <c r="WNX35" s="89"/>
      <c r="WNY35" s="89"/>
      <c r="WNZ35" s="89"/>
      <c r="WOA35" s="89"/>
      <c r="WOB35" s="89"/>
      <c r="WOC35" s="89"/>
      <c r="WOD35" s="89"/>
      <c r="WOE35" s="89"/>
      <c r="WOF35" s="89"/>
      <c r="WOG35" s="89"/>
      <c r="WOH35" s="89"/>
      <c r="WOI35" s="89"/>
      <c r="WOJ35" s="89"/>
      <c r="WOK35" s="89"/>
      <c r="WOL35" s="89"/>
      <c r="WOM35" s="89"/>
      <c r="WON35" s="89"/>
      <c r="WOO35" s="89"/>
      <c r="WOP35" s="89"/>
      <c r="WOQ35" s="89"/>
      <c r="WOR35" s="89"/>
      <c r="WOS35" s="89"/>
      <c r="WOT35" s="89"/>
      <c r="WOU35" s="89"/>
      <c r="WOV35" s="89"/>
      <c r="WOW35" s="89"/>
      <c r="WOX35" s="89"/>
      <c r="WOY35" s="89"/>
      <c r="WOZ35" s="89"/>
      <c r="WPA35" s="89"/>
      <c r="WPB35" s="89"/>
      <c r="WPC35" s="89"/>
      <c r="WPD35" s="89"/>
      <c r="WPE35" s="89"/>
      <c r="WPF35" s="89"/>
      <c r="WPG35" s="89"/>
      <c r="WPH35" s="89"/>
      <c r="WPI35" s="89"/>
      <c r="WPJ35" s="89"/>
      <c r="WPK35" s="89"/>
      <c r="WPL35" s="89"/>
      <c r="WPM35" s="89"/>
      <c r="WPN35" s="89"/>
      <c r="WPO35" s="89"/>
      <c r="WPP35" s="89"/>
      <c r="WPQ35" s="89"/>
      <c r="WPR35" s="89"/>
      <c r="WPS35" s="89"/>
      <c r="WPT35" s="89"/>
      <c r="WPU35" s="89"/>
      <c r="WPV35" s="89"/>
      <c r="WPW35" s="89"/>
      <c r="WPX35" s="89"/>
      <c r="WPY35" s="89"/>
      <c r="WPZ35" s="89"/>
      <c r="WQA35" s="89"/>
      <c r="WQB35" s="89"/>
      <c r="WQC35" s="89"/>
      <c r="WQD35" s="89"/>
      <c r="WQE35" s="89"/>
      <c r="WQF35" s="89"/>
      <c r="WQG35" s="89"/>
      <c r="WQH35" s="89"/>
      <c r="WQI35" s="89"/>
      <c r="WQJ35" s="89"/>
      <c r="WQK35" s="89"/>
      <c r="WQL35" s="89"/>
      <c r="WQM35" s="89"/>
      <c r="WQN35" s="89"/>
      <c r="WQO35" s="89"/>
      <c r="WQP35" s="89"/>
      <c r="WQQ35" s="89"/>
      <c r="WQR35" s="89"/>
      <c r="WQS35" s="89"/>
      <c r="WQT35" s="89"/>
      <c r="WQU35" s="89"/>
      <c r="WQV35" s="89"/>
      <c r="WQW35" s="89"/>
      <c r="WQX35" s="89"/>
      <c r="WQY35" s="89"/>
      <c r="WQZ35" s="89"/>
      <c r="WRA35" s="89"/>
      <c r="WRB35" s="89"/>
      <c r="WRC35" s="89"/>
      <c r="WRD35" s="89"/>
      <c r="WRE35" s="89"/>
      <c r="WRF35" s="89"/>
      <c r="WRG35" s="89"/>
      <c r="WRH35" s="89"/>
      <c r="WRI35" s="89"/>
      <c r="WRJ35" s="89"/>
      <c r="WRK35" s="89"/>
      <c r="WRL35" s="89"/>
      <c r="WRM35" s="89"/>
      <c r="WRN35" s="89"/>
      <c r="WRO35" s="89"/>
      <c r="WRP35" s="89"/>
      <c r="WRQ35" s="89"/>
      <c r="WRR35" s="89"/>
      <c r="WRS35" s="89"/>
      <c r="WRT35" s="89"/>
      <c r="WRU35" s="89"/>
      <c r="WRV35" s="89"/>
      <c r="WRW35" s="89"/>
      <c r="WRX35" s="89"/>
      <c r="WRY35" s="89"/>
      <c r="WRZ35" s="89"/>
      <c r="WSA35" s="89"/>
      <c r="WSB35" s="89"/>
      <c r="WSC35" s="89"/>
      <c r="WSD35" s="89"/>
      <c r="WSE35" s="89"/>
      <c r="WSF35" s="89"/>
      <c r="WSG35" s="89"/>
      <c r="WSH35" s="89"/>
      <c r="WSI35" s="89"/>
      <c r="WSJ35" s="89"/>
      <c r="WSK35" s="89"/>
      <c r="WSL35" s="89"/>
      <c r="WSM35" s="89"/>
      <c r="WSN35" s="89"/>
      <c r="WSO35" s="89"/>
      <c r="WSP35" s="89"/>
      <c r="WSQ35" s="89"/>
      <c r="WSR35" s="89"/>
      <c r="WSS35" s="89"/>
      <c r="WST35" s="89"/>
      <c r="WSU35" s="89"/>
      <c r="WSV35" s="89"/>
      <c r="WSW35" s="89"/>
      <c r="WSX35" s="89"/>
      <c r="WSY35" s="89"/>
      <c r="WSZ35" s="89"/>
      <c r="WTA35" s="89"/>
      <c r="WTB35" s="89"/>
      <c r="WTC35" s="89"/>
      <c r="WTD35" s="89"/>
      <c r="WTE35" s="89"/>
      <c r="WTF35" s="89"/>
      <c r="WTG35" s="89"/>
      <c r="WTH35" s="89"/>
      <c r="WTI35" s="89"/>
      <c r="WTJ35" s="89"/>
      <c r="WTK35" s="89"/>
      <c r="WTL35" s="89"/>
      <c r="WTM35" s="89"/>
      <c r="WTN35" s="89"/>
      <c r="WTO35" s="89"/>
      <c r="WTP35" s="89"/>
      <c r="WTQ35" s="89"/>
      <c r="WTR35" s="89"/>
      <c r="WTS35" s="89"/>
      <c r="WTT35" s="89"/>
      <c r="WTU35" s="89"/>
      <c r="WTV35" s="89"/>
      <c r="WTW35" s="89"/>
      <c r="WTX35" s="89"/>
      <c r="WTY35" s="89"/>
      <c r="WTZ35" s="89"/>
      <c r="WUA35" s="89"/>
      <c r="WUB35" s="89"/>
      <c r="WUC35" s="89"/>
      <c r="WUD35" s="89"/>
      <c r="WUE35" s="89"/>
      <c r="WUF35" s="89"/>
      <c r="WUG35" s="89"/>
      <c r="WUH35" s="89"/>
      <c r="WUI35" s="89"/>
      <c r="WUJ35" s="89"/>
      <c r="WUK35" s="89"/>
      <c r="WUL35" s="89"/>
      <c r="WUM35" s="89"/>
      <c r="WUN35" s="89"/>
      <c r="WUO35" s="89"/>
      <c r="WUP35" s="89"/>
      <c r="WUQ35" s="89"/>
      <c r="WUR35" s="89"/>
      <c r="WUS35" s="89"/>
      <c r="WUT35" s="89"/>
      <c r="WUU35" s="89"/>
      <c r="WUV35" s="89"/>
      <c r="WUW35" s="89"/>
      <c r="WUX35" s="89"/>
      <c r="WUY35" s="89"/>
      <c r="WUZ35" s="89"/>
      <c r="WVA35" s="89"/>
      <c r="WVB35" s="89"/>
      <c r="WVC35" s="89"/>
      <c r="WVD35" s="89"/>
      <c r="WVE35" s="89"/>
      <c r="WVF35" s="89"/>
      <c r="WVG35" s="89"/>
      <c r="WVH35" s="89"/>
      <c r="WVI35" s="89"/>
      <c r="WVJ35" s="89"/>
      <c r="WVK35" s="89"/>
      <c r="WVL35" s="89"/>
      <c r="WVM35" s="89"/>
      <c r="WVN35" s="89"/>
      <c r="WVO35" s="89"/>
      <c r="WVP35" s="89"/>
      <c r="WVQ35" s="89"/>
    </row>
    <row r="36" spans="1:16137" ht="12.75" hidden="1" customHeight="1" x14ac:dyDescent="0.2">
      <c r="A36" s="300" t="str">
        <f>Ma</f>
        <v>DC1CB26-DCK67</v>
      </c>
      <c r="B36" s="300" t="str">
        <f>MaHP</f>
        <v>DC1CB26</v>
      </c>
      <c r="C36" s="519">
        <v>35</v>
      </c>
      <c r="D36" s="519" t="s">
        <v>3352</v>
      </c>
      <c r="E36" s="519" t="s">
        <v>3353</v>
      </c>
      <c r="F36" s="519" t="s">
        <v>3254</v>
      </c>
      <c r="G36" s="519" t="s">
        <v>2996</v>
      </c>
      <c r="H36" s="519" t="s">
        <v>3255</v>
      </c>
      <c r="I36" s="519" t="s">
        <v>2170</v>
      </c>
      <c r="J36" s="519">
        <v>49</v>
      </c>
      <c r="K36" s="520">
        <v>60</v>
      </c>
      <c r="L36" s="520" t="s">
        <v>3313</v>
      </c>
      <c r="M36" s="520" t="s">
        <v>3283</v>
      </c>
      <c r="N36" s="301" t="str">
        <f t="shared" si="4"/>
        <v>67DCDB23</v>
      </c>
      <c r="P36" s="232">
        <v>42747</v>
      </c>
      <c r="Q36" s="337" t="s">
        <v>3106</v>
      </c>
      <c r="R36" s="233" t="e">
        <f>_trangay</f>
        <v>#N/A</v>
      </c>
      <c r="S36" s="232">
        <f>+P36+G37</f>
        <v>42750</v>
      </c>
      <c r="T36" s="335" t="str">
        <f>IF(P36&lt;S35,"??","")</f>
        <v>??</v>
      </c>
      <c r="U36" s="335" t="str">
        <f>IF(P36&gt;S35+1,"??","")</f>
        <v/>
      </c>
    </row>
    <row r="37" spans="1:16137" ht="12.75" hidden="1" customHeight="1" x14ac:dyDescent="0.2">
      <c r="A37" s="435" t="str">
        <f>Ma</f>
        <v>DC1CB26-DCK67</v>
      </c>
      <c r="B37" s="435" t="str">
        <f>MaHP</f>
        <v>DC1CB26</v>
      </c>
      <c r="C37" s="519">
        <v>36</v>
      </c>
      <c r="D37" s="519" t="s">
        <v>3354</v>
      </c>
      <c r="E37" s="519" t="s">
        <v>3812</v>
      </c>
      <c r="F37" s="519" t="s">
        <v>3254</v>
      </c>
      <c r="G37" s="519" t="s">
        <v>2996</v>
      </c>
      <c r="H37" s="519" t="s">
        <v>3255</v>
      </c>
      <c r="I37" s="519" t="s">
        <v>2170</v>
      </c>
      <c r="J37" s="519">
        <v>0</v>
      </c>
      <c r="K37" s="520">
        <v>0</v>
      </c>
      <c r="L37" s="520" t="s">
        <v>3313</v>
      </c>
      <c r="M37" s="520" t="s">
        <v>3283</v>
      </c>
      <c r="N37" s="301" t="str">
        <f t="shared" si="4"/>
        <v>67DCCC21</v>
      </c>
      <c r="P37" s="232"/>
      <c r="Q37" s="232" t="e">
        <f>_trangay</f>
        <v>#N/A</v>
      </c>
      <c r="R37" s="233" t="e">
        <f>_trangay</f>
        <v>#N/A</v>
      </c>
      <c r="T37" s="335" t="str">
        <f>IF(P37&lt;S36,"??","")</f>
        <v>??</v>
      </c>
      <c r="U37" s="335" t="str">
        <f>IF(P37&gt;S36+1,"??","")</f>
        <v/>
      </c>
    </row>
    <row r="38" spans="1:16137" ht="12.75" hidden="1" customHeight="1" x14ac:dyDescent="0.2">
      <c r="A38" s="435" t="str">
        <f>Ma</f>
        <v>DC1CB26-DCK67</v>
      </c>
      <c r="B38" s="435" t="str">
        <f>MaHP</f>
        <v>DC1CB26</v>
      </c>
      <c r="C38" s="519">
        <v>37</v>
      </c>
      <c r="D38" s="519" t="s">
        <v>3354</v>
      </c>
      <c r="E38" s="519" t="s">
        <v>3813</v>
      </c>
      <c r="F38" s="519" t="s">
        <v>3254</v>
      </c>
      <c r="G38" s="519" t="s">
        <v>2996</v>
      </c>
      <c r="H38" s="519" t="s">
        <v>3255</v>
      </c>
      <c r="I38" s="519" t="s">
        <v>2170</v>
      </c>
      <c r="J38" s="519">
        <v>50</v>
      </c>
      <c r="K38" s="520">
        <v>56</v>
      </c>
      <c r="L38" s="520" t="s">
        <v>3313</v>
      </c>
      <c r="M38" s="520" t="s">
        <v>3283</v>
      </c>
      <c r="N38" s="301" t="str">
        <f t="shared" si="4"/>
        <v>67DCCS21</v>
      </c>
      <c r="P38" s="232">
        <v>0</v>
      </c>
      <c r="Q38" s="232"/>
      <c r="T38" s="335"/>
      <c r="U38" s="335"/>
    </row>
    <row r="39" spans="1:16137" ht="12.75" hidden="1" customHeight="1" x14ac:dyDescent="0.2">
      <c r="A39" s="300" t="str">
        <f>Ma</f>
        <v>DC1CB26-DCK67</v>
      </c>
      <c r="B39" s="300" t="str">
        <f>MaHP</f>
        <v>DC1CB26</v>
      </c>
      <c r="C39" s="519">
        <v>38</v>
      </c>
      <c r="D39" s="519" t="s">
        <v>3355</v>
      </c>
      <c r="E39" s="519" t="s">
        <v>3356</v>
      </c>
      <c r="F39" s="519" t="s">
        <v>3254</v>
      </c>
      <c r="G39" s="519" t="s">
        <v>2996</v>
      </c>
      <c r="H39" s="519" t="s">
        <v>3255</v>
      </c>
      <c r="I39" s="519" t="s">
        <v>2170</v>
      </c>
      <c r="J39" s="519">
        <v>52</v>
      </c>
      <c r="K39" s="520">
        <v>64</v>
      </c>
      <c r="L39" s="520" t="s">
        <v>3313</v>
      </c>
      <c r="M39" s="520" t="s">
        <v>3283</v>
      </c>
      <c r="N39" s="301" t="str">
        <f t="shared" si="4"/>
        <v>67DCDD21</v>
      </c>
      <c r="P39" s="232">
        <v>42747</v>
      </c>
      <c r="Q39" s="232" t="s">
        <v>3949</v>
      </c>
      <c r="R39" s="233" t="e">
        <f>_trangay</f>
        <v>#N/A</v>
      </c>
      <c r="S39" s="232">
        <f>+P39+G40</f>
        <v>42750</v>
      </c>
      <c r="T39" s="335" t="str">
        <f>IF(P39&lt;S38,"??","")</f>
        <v/>
      </c>
      <c r="U39" s="335" t="str">
        <f>IF(P39&gt;S38+1,"??","")</f>
        <v>??</v>
      </c>
    </row>
    <row r="40" spans="1:16137" ht="12.75" hidden="1" customHeight="1" x14ac:dyDescent="0.2">
      <c r="A40" s="300" t="str">
        <f>Ma</f>
        <v>DC1CB26-DCK67</v>
      </c>
      <c r="B40" s="300" t="str">
        <f>MaHP</f>
        <v>DC1CB26</v>
      </c>
      <c r="C40" s="519">
        <v>39</v>
      </c>
      <c r="D40" s="519" t="s">
        <v>3357</v>
      </c>
      <c r="E40" s="519" t="s">
        <v>3358</v>
      </c>
      <c r="F40" s="519" t="s">
        <v>3254</v>
      </c>
      <c r="G40" s="519" t="s">
        <v>2996</v>
      </c>
      <c r="H40" s="519" t="s">
        <v>3255</v>
      </c>
      <c r="I40" s="519" t="s">
        <v>2170</v>
      </c>
      <c r="J40" s="519">
        <v>47</v>
      </c>
      <c r="K40" s="520">
        <v>62</v>
      </c>
      <c r="L40" s="520" t="s">
        <v>3313</v>
      </c>
      <c r="M40" s="520" t="s">
        <v>3257</v>
      </c>
      <c r="N40" s="301" t="str">
        <f t="shared" si="4"/>
        <v>67DCDD22</v>
      </c>
      <c r="P40" s="232">
        <v>42747</v>
      </c>
      <c r="Q40" s="232" t="s">
        <v>3949</v>
      </c>
      <c r="R40" s="233" t="e">
        <f>_trangay</f>
        <v>#N/A</v>
      </c>
      <c r="S40" s="232" t="e">
        <f>+P40+#REF!</f>
        <v>#REF!</v>
      </c>
      <c r="T40" s="335" t="str">
        <f>IF(P40&lt;S39,"??","")</f>
        <v>??</v>
      </c>
      <c r="U40" s="335" t="str">
        <f>IF(P40&gt;S39+1,"??","")</f>
        <v/>
      </c>
    </row>
    <row r="41" spans="1:16137" ht="12.75" hidden="1" customHeight="1" x14ac:dyDescent="0.2">
      <c r="A41" s="300" t="str">
        <f>Ma</f>
        <v>DC1CB26-DCK67</v>
      </c>
      <c r="B41" s="300" t="str">
        <f>MaHP</f>
        <v>DC1CB26</v>
      </c>
      <c r="C41" s="519">
        <v>40</v>
      </c>
      <c r="D41" s="519" t="s">
        <v>3359</v>
      </c>
      <c r="E41" s="519" t="s">
        <v>3360</v>
      </c>
      <c r="F41" s="519" t="s">
        <v>3254</v>
      </c>
      <c r="G41" s="519" t="s">
        <v>2996</v>
      </c>
      <c r="H41" s="519" t="s">
        <v>3255</v>
      </c>
      <c r="I41" s="519" t="s">
        <v>2170</v>
      </c>
      <c r="J41" s="519">
        <v>36</v>
      </c>
      <c r="K41" s="520">
        <v>44</v>
      </c>
      <c r="L41" s="520" t="s">
        <v>3313</v>
      </c>
      <c r="M41" s="520" t="s">
        <v>3256</v>
      </c>
      <c r="N41" s="300" t="str">
        <f t="shared" si="4"/>
        <v>67DCMO21</v>
      </c>
      <c r="P41" s="232"/>
      <c r="Q41" s="232" t="e">
        <f>_trangay</f>
        <v>#N/A</v>
      </c>
      <c r="R41" s="233" t="e">
        <f>_trangay</f>
        <v>#N/A</v>
      </c>
      <c r="S41" s="232" t="e">
        <f>+P41+#REF!</f>
        <v>#REF!</v>
      </c>
      <c r="T41" s="335" t="e">
        <f>IF(P41&lt;#REF!,"??","")</f>
        <v>#REF!</v>
      </c>
      <c r="U41" s="335" t="e">
        <f>IF(P41&gt;#REF!+1,"??","")</f>
        <v>#REF!</v>
      </c>
    </row>
    <row r="42" spans="1:16137" ht="12.75" hidden="1" customHeight="1" x14ac:dyDescent="0.2">
      <c r="A42" s="300" t="str">
        <f>Ma</f>
        <v>DC1CB26-DCK67</v>
      </c>
      <c r="B42" s="300" t="str">
        <f>MaHP</f>
        <v>DC1CB26</v>
      </c>
      <c r="C42" s="519">
        <v>41</v>
      </c>
      <c r="D42" s="519" t="s">
        <v>3361</v>
      </c>
      <c r="E42" s="519" t="s">
        <v>3362</v>
      </c>
      <c r="F42" s="519" t="s">
        <v>3254</v>
      </c>
      <c r="G42" s="519" t="s">
        <v>2996</v>
      </c>
      <c r="H42" s="519" t="s">
        <v>3255</v>
      </c>
      <c r="I42" s="519" t="s">
        <v>2170</v>
      </c>
      <c r="J42" s="519">
        <v>60</v>
      </c>
      <c r="K42" s="520">
        <v>60</v>
      </c>
      <c r="L42" s="520" t="s">
        <v>3313</v>
      </c>
      <c r="M42" s="520" t="s">
        <v>3256</v>
      </c>
      <c r="N42" s="301" t="str">
        <f t="shared" si="4"/>
        <v>67DCMX21</v>
      </c>
      <c r="P42" s="232" t="e">
        <f>_trangay</f>
        <v>#N/A</v>
      </c>
      <c r="Q42" s="232" t="e">
        <f>_trangay</f>
        <v>#N/A</v>
      </c>
      <c r="R42" s="233" t="e">
        <f>_trangay</f>
        <v>#N/A</v>
      </c>
      <c r="S42" s="232" t="e">
        <f>+P42+G44</f>
        <v>#N/A</v>
      </c>
      <c r="T42" s="335" t="e">
        <f>IF(P42&lt;S41,"??","")</f>
        <v>#N/A</v>
      </c>
      <c r="U42" s="335" t="e">
        <f>IF(P42&gt;S41+1,"??","")</f>
        <v>#N/A</v>
      </c>
    </row>
    <row r="43" spans="1:16137" s="89" customFormat="1" ht="12.75" hidden="1" customHeight="1" x14ac:dyDescent="0.2">
      <c r="A43" s="301" t="str">
        <f>Ma</f>
        <v>DC1CB26-DCK67</v>
      </c>
      <c r="B43" s="301" t="str">
        <f>MaHP</f>
        <v>DC1CB26</v>
      </c>
      <c r="C43" s="521">
        <v>42</v>
      </c>
      <c r="D43" s="521" t="s">
        <v>3363</v>
      </c>
      <c r="E43" s="521" t="s">
        <v>3364</v>
      </c>
      <c r="F43" s="521" t="s">
        <v>3254</v>
      </c>
      <c r="G43" s="521" t="s">
        <v>2996</v>
      </c>
      <c r="H43" s="521" t="s">
        <v>3255</v>
      </c>
      <c r="I43" s="521" t="s">
        <v>2170</v>
      </c>
      <c r="J43" s="521">
        <v>59</v>
      </c>
      <c r="K43" s="522">
        <v>59</v>
      </c>
      <c r="L43" s="522" t="s">
        <v>3313</v>
      </c>
      <c r="M43" s="522" t="s">
        <v>3257</v>
      </c>
      <c r="N43" s="301" t="str">
        <f t="shared" si="4"/>
        <v>67DCMX22</v>
      </c>
      <c r="O43" s="301"/>
      <c r="P43" s="337" t="e">
        <f>_trangay</f>
        <v>#N/A</v>
      </c>
      <c r="Q43" s="337" t="e">
        <f>_trangay</f>
        <v>#N/A</v>
      </c>
      <c r="R43" s="499" t="e">
        <f>_trangay</f>
        <v>#N/A</v>
      </c>
      <c r="S43" s="337" t="e">
        <f>+P43+G45</f>
        <v>#N/A</v>
      </c>
      <c r="T43" s="500" t="e">
        <f>IF(P43&lt;S42,"??","")</f>
        <v>#N/A</v>
      </c>
      <c r="U43" s="500" t="e">
        <f>IF(P43&gt;S42+1,"??","")</f>
        <v>#N/A</v>
      </c>
    </row>
    <row r="44" spans="1:16137" ht="12.75" hidden="1" customHeight="1" x14ac:dyDescent="0.2">
      <c r="A44" s="300" t="str">
        <f>Ma</f>
        <v>DC1CB26-DCK67</v>
      </c>
      <c r="B44" s="435" t="str">
        <f>MaHP</f>
        <v>DC1CB26</v>
      </c>
      <c r="C44" s="519">
        <v>43</v>
      </c>
      <c r="D44" s="519" t="s">
        <v>3365</v>
      </c>
      <c r="E44" s="519" t="s">
        <v>3814</v>
      </c>
      <c r="F44" s="519" t="s">
        <v>3254</v>
      </c>
      <c r="G44" s="519" t="s">
        <v>2996</v>
      </c>
      <c r="H44" s="519" t="s">
        <v>3255</v>
      </c>
      <c r="I44" s="519" t="s">
        <v>2170</v>
      </c>
      <c r="J44" s="519">
        <v>55</v>
      </c>
      <c r="K44" s="520">
        <v>55</v>
      </c>
      <c r="L44" s="520" t="s">
        <v>3313</v>
      </c>
      <c r="M44" s="520" t="s">
        <v>3283</v>
      </c>
      <c r="N44" s="301" t="str">
        <f t="shared" si="4"/>
        <v>67DCDM21</v>
      </c>
      <c r="P44" s="232" t="e">
        <f>_trangay</f>
        <v>#N/A</v>
      </c>
      <c r="Q44" s="232" t="e">
        <f>_trangay</f>
        <v>#N/A</v>
      </c>
      <c r="R44" s="233" t="e">
        <f>_trangay</f>
        <v>#N/A</v>
      </c>
      <c r="T44" s="335" t="e">
        <f>IF(P44&lt;S42,"??","")</f>
        <v>#N/A</v>
      </c>
      <c r="U44" s="335" t="e">
        <f>IF(P44&gt;S42+1,"??","")</f>
        <v>#N/A</v>
      </c>
    </row>
    <row r="45" spans="1:16137" ht="12.75" hidden="1" customHeight="1" x14ac:dyDescent="0.2">
      <c r="A45" s="300" t="str">
        <f>Ma</f>
        <v>DC1CB26-DCK67</v>
      </c>
      <c r="B45" s="435" t="str">
        <f>MaHP</f>
        <v>DC1CB26</v>
      </c>
      <c r="C45" s="519">
        <v>44</v>
      </c>
      <c r="D45" s="519" t="s">
        <v>3365</v>
      </c>
      <c r="E45" s="519" t="s">
        <v>3815</v>
      </c>
      <c r="F45" s="519" t="s">
        <v>3254</v>
      </c>
      <c r="G45" s="519" t="s">
        <v>2996</v>
      </c>
      <c r="H45" s="519" t="s">
        <v>3255</v>
      </c>
      <c r="I45" s="519" t="s">
        <v>2170</v>
      </c>
      <c r="J45" s="519">
        <v>55</v>
      </c>
      <c r="K45" s="520">
        <v>75</v>
      </c>
      <c r="L45" s="520" t="s">
        <v>3313</v>
      </c>
      <c r="M45" s="520" t="s">
        <v>3283</v>
      </c>
      <c r="N45" s="301" t="str">
        <f t="shared" si="4"/>
        <v>67DCMT21</v>
      </c>
      <c r="P45" s="232" t="e">
        <f>_trangay</f>
        <v>#N/A</v>
      </c>
      <c r="Q45" s="232" t="e">
        <f>_trangay</f>
        <v>#N/A</v>
      </c>
      <c r="T45" s="335"/>
      <c r="U45" s="335"/>
    </row>
    <row r="46" spans="1:16137" ht="12.75" hidden="1" customHeight="1" x14ac:dyDescent="0.2">
      <c r="A46" s="300" t="str">
        <f>Ma</f>
        <v>CC2KV61-CCK67</v>
      </c>
      <c r="B46" s="300" t="str">
        <f>MaHP</f>
        <v>CC2KV61</v>
      </c>
      <c r="C46" s="519">
        <v>45</v>
      </c>
      <c r="D46" s="519" t="s">
        <v>3872</v>
      </c>
      <c r="E46" s="519" t="s">
        <v>3873</v>
      </c>
      <c r="F46" s="519" t="s">
        <v>268</v>
      </c>
      <c r="G46" s="519" t="s">
        <v>2996</v>
      </c>
      <c r="H46" s="519" t="s">
        <v>2182</v>
      </c>
      <c r="I46" s="519" t="s">
        <v>2159</v>
      </c>
      <c r="J46" s="519">
        <v>34</v>
      </c>
      <c r="K46" s="520">
        <v>34</v>
      </c>
      <c r="L46" s="520" t="s">
        <v>3854</v>
      </c>
      <c r="M46" s="520" t="s">
        <v>3366</v>
      </c>
      <c r="N46" s="301" t="str">
        <f t="shared" si="4"/>
        <v>67CCKT21</v>
      </c>
      <c r="P46" s="232" t="e">
        <f>_trangay</f>
        <v>#N/A</v>
      </c>
      <c r="Q46" s="232" t="e">
        <f>_trangay</f>
        <v>#N/A</v>
      </c>
      <c r="R46" s="233" t="e">
        <f>_trangay</f>
        <v>#N/A</v>
      </c>
      <c r="S46" s="232" t="e">
        <f t="shared" ref="S46:S50" si="5">+P46+G47</f>
        <v>#N/A</v>
      </c>
      <c r="T46" s="335" t="e">
        <f t="shared" ref="T46:T53" si="6">IF(P46&lt;S45,"??","")</f>
        <v>#N/A</v>
      </c>
      <c r="U46" s="335" t="e">
        <f t="shared" ref="U46:U53" si="7">IF(P46&gt;S45+1,"??","")</f>
        <v>#N/A</v>
      </c>
    </row>
    <row r="47" spans="1:16137" ht="12.75" hidden="1" customHeight="1" x14ac:dyDescent="0.2">
      <c r="A47" s="300" t="str">
        <f>Ma</f>
        <v>DC2KV61-DCK67</v>
      </c>
      <c r="B47" s="300" t="str">
        <f>MaHP</f>
        <v>DC2KV61</v>
      </c>
      <c r="C47" s="519">
        <v>46</v>
      </c>
      <c r="D47" s="519" t="s">
        <v>3367</v>
      </c>
      <c r="E47" s="519" t="s">
        <v>3368</v>
      </c>
      <c r="F47" s="519" t="s">
        <v>268</v>
      </c>
      <c r="G47" s="519" t="s">
        <v>2996</v>
      </c>
      <c r="H47" s="519" t="s">
        <v>2182</v>
      </c>
      <c r="I47" s="519" t="s">
        <v>2159</v>
      </c>
      <c r="J47" s="519">
        <v>64</v>
      </c>
      <c r="K47" s="520">
        <v>67</v>
      </c>
      <c r="L47" s="520" t="s">
        <v>3313</v>
      </c>
      <c r="M47" s="520" t="s">
        <v>2516</v>
      </c>
      <c r="N47" s="301" t="str">
        <f t="shared" si="4"/>
        <v>67DCQT21</v>
      </c>
      <c r="P47" s="232" t="e">
        <f>_trangay</f>
        <v>#N/A</v>
      </c>
      <c r="Q47" s="232" t="e">
        <f>_trangay</f>
        <v>#N/A</v>
      </c>
      <c r="R47" s="233" t="e">
        <f>_trangay</f>
        <v>#N/A</v>
      </c>
      <c r="S47" s="232" t="e">
        <f t="shared" si="5"/>
        <v>#N/A</v>
      </c>
      <c r="T47" s="335" t="e">
        <f t="shared" si="6"/>
        <v>#N/A</v>
      </c>
      <c r="U47" s="335" t="e">
        <f t="shared" si="7"/>
        <v>#N/A</v>
      </c>
    </row>
    <row r="48" spans="1:16137" ht="12.75" hidden="1" customHeight="1" x14ac:dyDescent="0.2">
      <c r="A48" s="301" t="str">
        <f>Ma</f>
        <v>DC2KV61-DCK67</v>
      </c>
      <c r="B48" s="300" t="str">
        <f>MaHP</f>
        <v>DC2KV61</v>
      </c>
      <c r="C48" s="519">
        <v>47</v>
      </c>
      <c r="D48" s="519" t="s">
        <v>3369</v>
      </c>
      <c r="E48" s="519" t="s">
        <v>3370</v>
      </c>
      <c r="F48" s="519" t="s">
        <v>268</v>
      </c>
      <c r="G48" s="519" t="s">
        <v>2996</v>
      </c>
      <c r="H48" s="519" t="s">
        <v>2182</v>
      </c>
      <c r="I48" s="519" t="s">
        <v>2159</v>
      </c>
      <c r="J48" s="519">
        <v>65</v>
      </c>
      <c r="K48" s="520">
        <v>67</v>
      </c>
      <c r="L48" s="520" t="s">
        <v>3313</v>
      </c>
      <c r="M48" s="520" t="s">
        <v>2516</v>
      </c>
      <c r="N48" s="301" t="str">
        <f t="shared" si="4"/>
        <v>67DCQT22</v>
      </c>
      <c r="P48" s="232" t="e">
        <f>_trangay</f>
        <v>#N/A</v>
      </c>
      <c r="Q48" s="232" t="e">
        <f>_trangay</f>
        <v>#N/A</v>
      </c>
      <c r="R48" s="233" t="e">
        <f>_trangay</f>
        <v>#N/A</v>
      </c>
      <c r="S48" s="232" t="e">
        <f t="shared" si="5"/>
        <v>#N/A</v>
      </c>
      <c r="T48" s="335" t="e">
        <f t="shared" si="6"/>
        <v>#N/A</v>
      </c>
      <c r="U48" s="335" t="e">
        <f t="shared" si="7"/>
        <v>#N/A</v>
      </c>
    </row>
    <row r="49" spans="1:16137" ht="12.75" hidden="1" customHeight="1" x14ac:dyDescent="0.2">
      <c r="A49" s="300" t="str">
        <f>Ma</f>
        <v>DC2KV61-DCK67</v>
      </c>
      <c r="B49" s="300" t="str">
        <f>MaHP</f>
        <v>DC2KV61</v>
      </c>
      <c r="C49" s="519">
        <v>48</v>
      </c>
      <c r="D49" s="519" t="s">
        <v>3371</v>
      </c>
      <c r="E49" s="519" t="s">
        <v>3372</v>
      </c>
      <c r="F49" s="519" t="s">
        <v>268</v>
      </c>
      <c r="G49" s="519" t="s">
        <v>2996</v>
      </c>
      <c r="H49" s="519" t="s">
        <v>2182</v>
      </c>
      <c r="I49" s="519" t="s">
        <v>2159</v>
      </c>
      <c r="J49" s="519">
        <v>68</v>
      </c>
      <c r="K49" s="520">
        <v>72</v>
      </c>
      <c r="L49" s="520" t="s">
        <v>3313</v>
      </c>
      <c r="M49" s="520" t="s">
        <v>3366</v>
      </c>
      <c r="N49" s="301" t="str">
        <f t="shared" si="4"/>
        <v>67DCTN21</v>
      </c>
      <c r="P49" s="232" t="e">
        <f>_trangay</f>
        <v>#N/A</v>
      </c>
      <c r="Q49" s="232" t="e">
        <f>_trangay</f>
        <v>#N/A</v>
      </c>
      <c r="R49" s="233" t="e">
        <f>_trangay</f>
        <v>#N/A</v>
      </c>
      <c r="S49" s="232" t="e">
        <f t="shared" si="5"/>
        <v>#N/A</v>
      </c>
      <c r="T49" s="335" t="e">
        <f t="shared" si="6"/>
        <v>#N/A</v>
      </c>
      <c r="U49" s="335" t="e">
        <f t="shared" si="7"/>
        <v>#N/A</v>
      </c>
    </row>
    <row r="50" spans="1:16137" ht="12.75" hidden="1" customHeight="1" x14ac:dyDescent="0.2">
      <c r="A50" s="300" t="str">
        <f>Ma</f>
        <v>DC1TT31-DCK67</v>
      </c>
      <c r="B50" s="300" t="str">
        <f>MaHP</f>
        <v>DC1TT31</v>
      </c>
      <c r="C50" s="519">
        <v>49</v>
      </c>
      <c r="D50" s="519" t="s">
        <v>3605</v>
      </c>
      <c r="E50" s="519" t="s">
        <v>3606</v>
      </c>
      <c r="F50" s="519" t="s">
        <v>3607</v>
      </c>
      <c r="G50" s="519" t="s">
        <v>2990</v>
      </c>
      <c r="H50" s="519" t="s">
        <v>2181</v>
      </c>
      <c r="I50" s="519" t="s">
        <v>2178</v>
      </c>
      <c r="J50" s="519">
        <v>0</v>
      </c>
      <c r="K50" s="520">
        <v>0</v>
      </c>
      <c r="L50" s="520" t="s">
        <v>3313</v>
      </c>
      <c r="M50" s="520" t="s">
        <v>3608</v>
      </c>
      <c r="N50" s="301" t="str">
        <f t="shared" si="4"/>
        <v>67DCHT21</v>
      </c>
      <c r="P50" s="232" t="e">
        <f>_trangay</f>
        <v>#N/A</v>
      </c>
      <c r="Q50" s="232" t="e">
        <f>_trangay</f>
        <v>#N/A</v>
      </c>
      <c r="R50" s="233" t="e">
        <f>_trangay</f>
        <v>#N/A</v>
      </c>
      <c r="S50" s="232" t="e">
        <f t="shared" si="5"/>
        <v>#N/A</v>
      </c>
      <c r="T50" s="335" t="e">
        <f t="shared" si="6"/>
        <v>#N/A</v>
      </c>
      <c r="U50" s="335" t="e">
        <f t="shared" si="7"/>
        <v>#N/A</v>
      </c>
    </row>
    <row r="51" spans="1:16137" ht="12.75" hidden="1" customHeight="1" x14ac:dyDescent="0.2">
      <c r="A51" s="300" t="str">
        <f>Ma</f>
        <v>DC1TT31-DCK67</v>
      </c>
      <c r="B51" s="300" t="str">
        <f>MaHP</f>
        <v>DC1TT31</v>
      </c>
      <c r="C51" s="519">
        <v>50</v>
      </c>
      <c r="D51" s="519" t="s">
        <v>3609</v>
      </c>
      <c r="E51" s="519" t="s">
        <v>3610</v>
      </c>
      <c r="F51" s="519" t="s">
        <v>3607</v>
      </c>
      <c r="G51" s="519" t="s">
        <v>2990</v>
      </c>
      <c r="H51" s="519" t="s">
        <v>2181</v>
      </c>
      <c r="I51" s="519" t="s">
        <v>2178</v>
      </c>
      <c r="J51" s="519">
        <v>0</v>
      </c>
      <c r="K51" s="520">
        <v>0</v>
      </c>
      <c r="L51" s="520" t="s">
        <v>3313</v>
      </c>
      <c r="M51" s="520" t="s">
        <v>3611</v>
      </c>
      <c r="N51" s="301" t="str">
        <f t="shared" si="4"/>
        <v>67DCHT22</v>
      </c>
      <c r="P51" s="232" t="e">
        <f>_trangay</f>
        <v>#N/A</v>
      </c>
      <c r="Q51" s="232" t="e">
        <f>_trangay</f>
        <v>#N/A</v>
      </c>
      <c r="R51" s="233" t="e">
        <f>_trangay</f>
        <v>#N/A</v>
      </c>
      <c r="S51" s="232" t="e">
        <f>+P51+G52</f>
        <v>#N/A</v>
      </c>
      <c r="T51" s="335" t="e">
        <f t="shared" si="6"/>
        <v>#N/A</v>
      </c>
      <c r="U51" s="335" t="e">
        <f t="shared" si="7"/>
        <v>#N/A</v>
      </c>
    </row>
    <row r="52" spans="1:16137" ht="12.75" hidden="1" customHeight="1" x14ac:dyDescent="0.2">
      <c r="A52" s="300" t="str">
        <f>Ma</f>
        <v>DC1TT31-DCK67</v>
      </c>
      <c r="B52" s="300" t="str">
        <f>MaHP</f>
        <v>DC1TT31</v>
      </c>
      <c r="C52" s="519">
        <v>51</v>
      </c>
      <c r="D52" s="519" t="s">
        <v>3612</v>
      </c>
      <c r="E52" s="519" t="s">
        <v>3613</v>
      </c>
      <c r="F52" s="519" t="s">
        <v>3607</v>
      </c>
      <c r="G52" s="519" t="s">
        <v>2990</v>
      </c>
      <c r="H52" s="519" t="s">
        <v>2181</v>
      </c>
      <c r="I52" s="519" t="s">
        <v>2178</v>
      </c>
      <c r="J52" s="519">
        <v>0</v>
      </c>
      <c r="K52" s="520">
        <v>0</v>
      </c>
      <c r="L52" s="520" t="s">
        <v>3313</v>
      </c>
      <c r="M52" s="520" t="s">
        <v>3608</v>
      </c>
      <c r="N52" s="301" t="str">
        <f t="shared" si="4"/>
        <v>67DCHT23</v>
      </c>
      <c r="P52" s="232" t="e">
        <f>_trangay</f>
        <v>#N/A</v>
      </c>
      <c r="Q52" s="232" t="e">
        <f>_trangay</f>
        <v>#N/A</v>
      </c>
      <c r="R52" s="233" t="e">
        <f>_trangay</f>
        <v>#N/A</v>
      </c>
      <c r="S52" s="232" t="e">
        <f>+P52+#REF!</f>
        <v>#N/A</v>
      </c>
      <c r="T52" s="335" t="e">
        <f t="shared" si="6"/>
        <v>#N/A</v>
      </c>
      <c r="U52" s="335" t="e">
        <f t="shared" si="7"/>
        <v>#N/A</v>
      </c>
    </row>
    <row r="53" spans="1:16137" ht="12.75" hidden="1" customHeight="1" x14ac:dyDescent="0.2">
      <c r="A53" s="300" t="str">
        <f>Ma</f>
        <v>DC1TT31-DCK67</v>
      </c>
      <c r="B53" s="300" t="str">
        <f>MaHP</f>
        <v>DC1TT31</v>
      </c>
      <c r="C53" s="519">
        <v>52</v>
      </c>
      <c r="D53" s="519" t="s">
        <v>3614</v>
      </c>
      <c r="E53" s="519" t="s">
        <v>3615</v>
      </c>
      <c r="F53" s="519" t="s">
        <v>3607</v>
      </c>
      <c r="G53" s="519" t="s">
        <v>2990</v>
      </c>
      <c r="H53" s="519" t="s">
        <v>2181</v>
      </c>
      <c r="I53" s="519" t="s">
        <v>2178</v>
      </c>
      <c r="J53" s="519">
        <v>0</v>
      </c>
      <c r="K53" s="520">
        <v>0</v>
      </c>
      <c r="L53" s="520" t="s">
        <v>3313</v>
      </c>
      <c r="M53" s="520" t="s">
        <v>3608</v>
      </c>
      <c r="N53" s="301" t="str">
        <f t="shared" si="4"/>
        <v>67DCHTA1</v>
      </c>
      <c r="P53" s="232" t="e">
        <f>_trangay</f>
        <v>#N/A</v>
      </c>
      <c r="Q53" s="232" t="e">
        <f>_trangay</f>
        <v>#N/A</v>
      </c>
      <c r="R53" s="233" t="e">
        <f>_trangay</f>
        <v>#N/A</v>
      </c>
      <c r="S53" s="232" t="e">
        <f>+P53+#REF!</f>
        <v>#N/A</v>
      </c>
      <c r="T53" s="335" t="e">
        <f t="shared" si="6"/>
        <v>#N/A</v>
      </c>
      <c r="U53" s="335" t="e">
        <f t="shared" si="7"/>
        <v>#N/A</v>
      </c>
    </row>
    <row r="54" spans="1:16137" s="89" customFormat="1" ht="12.75" hidden="1" customHeight="1" x14ac:dyDescent="0.2">
      <c r="A54" s="301" t="str">
        <f>Ma</f>
        <v>DC1CB98-DCK67</v>
      </c>
      <c r="B54" s="301" t="str">
        <f>MaHP</f>
        <v>DC1CB98</v>
      </c>
      <c r="C54" s="521">
        <v>53</v>
      </c>
      <c r="D54" s="521" t="s">
        <v>3616</v>
      </c>
      <c r="E54" s="521" t="s">
        <v>3617</v>
      </c>
      <c r="F54" s="521" t="s">
        <v>3618</v>
      </c>
      <c r="G54" s="521" t="s">
        <v>2990</v>
      </c>
      <c r="H54" s="521" t="s">
        <v>2181</v>
      </c>
      <c r="I54" s="521" t="s">
        <v>2178</v>
      </c>
      <c r="J54" s="521">
        <v>0</v>
      </c>
      <c r="K54" s="522">
        <v>0</v>
      </c>
      <c r="L54" s="522" t="s">
        <v>3313</v>
      </c>
      <c r="M54" s="522" t="s">
        <v>3007</v>
      </c>
      <c r="N54" s="301" t="str">
        <f t="shared" si="4"/>
        <v>67DCTM21</v>
      </c>
      <c r="O54" s="301"/>
      <c r="P54" s="337" t="e">
        <f>_trangay</f>
        <v>#N/A</v>
      </c>
      <c r="Q54" s="337" t="e">
        <f>_trangay</f>
        <v>#N/A</v>
      </c>
      <c r="R54" s="499" t="e">
        <f>_trangay</f>
        <v>#N/A</v>
      </c>
      <c r="S54" s="337" t="e">
        <f>+P54+#REF!</f>
        <v>#N/A</v>
      </c>
      <c r="T54" s="500" t="e">
        <f t="shared" ref="T54" si="8">IF(P54&lt;S53,"??","")</f>
        <v>#N/A</v>
      </c>
      <c r="U54" s="500" t="e">
        <f t="shared" ref="U54" si="9">IF(P54&gt;S53+1,"??","")</f>
        <v>#N/A</v>
      </c>
    </row>
    <row r="55" spans="1:16137" ht="12.75" hidden="1" customHeight="1" x14ac:dyDescent="0.2">
      <c r="A55" s="300" t="str">
        <f>Ma</f>
        <v>DC1CB98-DCK67</v>
      </c>
      <c r="B55" s="435" t="str">
        <f>MaHP</f>
        <v>DC1CB98</v>
      </c>
      <c r="C55" s="519">
        <v>54</v>
      </c>
      <c r="D55" s="519" t="s">
        <v>3619</v>
      </c>
      <c r="E55" s="519" t="s">
        <v>3620</v>
      </c>
      <c r="F55" s="519" t="s">
        <v>3618</v>
      </c>
      <c r="G55" s="519" t="s">
        <v>2990</v>
      </c>
      <c r="H55" s="519" t="s">
        <v>2181</v>
      </c>
      <c r="I55" s="519" t="s">
        <v>2178</v>
      </c>
      <c r="J55" s="519">
        <v>0</v>
      </c>
      <c r="K55" s="520">
        <v>0</v>
      </c>
      <c r="L55" s="520" t="s">
        <v>3313</v>
      </c>
      <c r="M55" s="520" t="s">
        <v>3007</v>
      </c>
      <c r="N55" s="301" t="str">
        <f t="shared" si="4"/>
        <v>67DCTM22</v>
      </c>
      <c r="P55" s="232" t="e">
        <f>_trangay</f>
        <v>#N/A</v>
      </c>
      <c r="Q55" s="232" t="e">
        <f>_trangay</f>
        <v>#N/A</v>
      </c>
      <c r="R55" s="233" t="e">
        <f>_trangay</f>
        <v>#N/A</v>
      </c>
      <c r="T55" s="335" t="e">
        <f>IF(P55&lt;S53,"??","")</f>
        <v>#N/A</v>
      </c>
      <c r="U55" s="335" t="e">
        <f>IF(P55&gt;S53+1,"??","")</f>
        <v>#N/A</v>
      </c>
    </row>
    <row r="56" spans="1:16137" ht="12.75" hidden="1" customHeight="1" x14ac:dyDescent="0.2">
      <c r="A56" s="435" t="str">
        <f>Ma</f>
        <v>DC1MO21-DCK67</v>
      </c>
      <c r="B56" s="435" t="str">
        <f>MaHP</f>
        <v>DC1MO21</v>
      </c>
      <c r="C56" s="519">
        <v>55</v>
      </c>
      <c r="D56" s="519" t="s">
        <v>3373</v>
      </c>
      <c r="E56" s="519" t="s">
        <v>3374</v>
      </c>
      <c r="F56" s="519" t="s">
        <v>1594</v>
      </c>
      <c r="G56" s="519" t="s">
        <v>2990</v>
      </c>
      <c r="H56" s="519" t="s">
        <v>3288</v>
      </c>
      <c r="I56" s="519" t="s">
        <v>2155</v>
      </c>
      <c r="J56" s="519">
        <v>36</v>
      </c>
      <c r="K56" s="520">
        <v>44</v>
      </c>
      <c r="L56" s="520" t="s">
        <v>3313</v>
      </c>
      <c r="M56" s="520" t="s">
        <v>3294</v>
      </c>
      <c r="N56" s="301" t="str">
        <f t="shared" si="4"/>
        <v>67DCMO21</v>
      </c>
      <c r="P56" s="232" t="e">
        <f>_trangay</f>
        <v>#N/A</v>
      </c>
      <c r="Q56" s="232" t="e">
        <f>_trangay</f>
        <v>#N/A</v>
      </c>
      <c r="T56" s="335"/>
      <c r="U56" s="335"/>
    </row>
    <row r="57" spans="1:16137" ht="12.75" hidden="1" customHeight="1" x14ac:dyDescent="0.2">
      <c r="A57" s="300" t="str">
        <f>Ma</f>
        <v>DC1CB90-DCK67</v>
      </c>
      <c r="B57" s="301" t="str">
        <f>MaHP</f>
        <v>DC1CB90</v>
      </c>
      <c r="C57" s="519">
        <v>56</v>
      </c>
      <c r="D57" s="519" t="s">
        <v>3621</v>
      </c>
      <c r="E57" s="519" t="s">
        <v>3622</v>
      </c>
      <c r="F57" s="519" t="s">
        <v>3378</v>
      </c>
      <c r="G57" s="519" t="s">
        <v>2990</v>
      </c>
      <c r="H57" s="519" t="s">
        <v>2197</v>
      </c>
      <c r="I57" s="519" t="s">
        <v>2159</v>
      </c>
      <c r="J57" s="519">
        <v>0</v>
      </c>
      <c r="K57" s="520">
        <v>0</v>
      </c>
      <c r="L57" s="520" t="s">
        <v>3313</v>
      </c>
      <c r="M57" s="520" t="s">
        <v>3623</v>
      </c>
      <c r="N57" s="301" t="str">
        <f t="shared" si="4"/>
        <v>67DCKX21</v>
      </c>
      <c r="O57" s="301"/>
      <c r="P57" s="232" t="e">
        <f>_trangay</f>
        <v>#N/A</v>
      </c>
      <c r="Q57" s="232" t="e">
        <f>_trangay</f>
        <v>#N/A</v>
      </c>
      <c r="R57" s="499" t="e">
        <f>_trangay</f>
        <v>#N/A</v>
      </c>
      <c r="S57" s="337" t="e">
        <f>+P57+G59</f>
        <v>#N/A</v>
      </c>
      <c r="T57" s="500" t="e">
        <f>IF(P57&lt;S56,"??","")</f>
        <v>#N/A</v>
      </c>
      <c r="U57" s="500" t="e">
        <f>IF(P57&gt;S56+1,"??","")</f>
        <v>#N/A</v>
      </c>
      <c r="V57" s="89"/>
      <c r="W57" s="89"/>
      <c r="X57" s="89"/>
      <c r="Y57" s="89"/>
      <c r="Z57" s="89"/>
      <c r="AA57" s="89"/>
      <c r="AB57" s="89"/>
      <c r="AC57" s="89"/>
      <c r="AD57" s="89"/>
      <c r="AE57" s="89"/>
      <c r="AF57" s="89"/>
      <c r="AG57" s="89"/>
      <c r="AH57" s="89"/>
      <c r="AI57" s="89"/>
      <c r="AJ57" s="89"/>
      <c r="AK57" s="89"/>
      <c r="AL57" s="89"/>
      <c r="AM57" s="89"/>
      <c r="AN57" s="89"/>
      <c r="AO57" s="89"/>
      <c r="AP57" s="89"/>
      <c r="AQ57" s="89"/>
      <c r="AR57" s="89"/>
      <c r="AS57" s="89"/>
      <c r="AT57" s="89"/>
      <c r="AU57" s="89"/>
      <c r="AV57" s="89"/>
      <c r="AW57" s="89"/>
      <c r="AX57" s="89"/>
      <c r="AY57" s="89"/>
      <c r="AZ57" s="89"/>
      <c r="BA57" s="89"/>
      <c r="BB57" s="89"/>
      <c r="BC57" s="89"/>
      <c r="BD57" s="89"/>
      <c r="BE57" s="89"/>
      <c r="BF57" s="89"/>
      <c r="BG57" s="89"/>
      <c r="BH57" s="89"/>
      <c r="BI57" s="89"/>
      <c r="BJ57" s="89"/>
      <c r="BK57" s="89"/>
      <c r="BL57" s="89"/>
      <c r="BM57" s="89"/>
      <c r="BN57" s="89"/>
      <c r="BO57" s="89"/>
      <c r="BP57" s="89"/>
      <c r="BQ57" s="89"/>
      <c r="BR57" s="89"/>
      <c r="BS57" s="89"/>
      <c r="BT57" s="89"/>
      <c r="BU57" s="89"/>
      <c r="BV57" s="89"/>
      <c r="BW57" s="89"/>
      <c r="BX57" s="89"/>
      <c r="BY57" s="89"/>
      <c r="BZ57" s="89"/>
      <c r="CA57" s="89"/>
      <c r="CB57" s="89"/>
      <c r="CC57" s="89"/>
      <c r="CD57" s="89"/>
      <c r="CE57" s="89"/>
      <c r="CF57" s="89"/>
      <c r="CG57" s="89"/>
      <c r="CH57" s="89"/>
      <c r="CI57" s="89"/>
      <c r="CJ57" s="89"/>
      <c r="CK57" s="89"/>
      <c r="CL57" s="89"/>
      <c r="CM57" s="89"/>
      <c r="CN57" s="89"/>
      <c r="CO57" s="89"/>
      <c r="CP57" s="89"/>
      <c r="CQ57" s="89"/>
      <c r="CR57" s="89"/>
      <c r="CS57" s="89"/>
      <c r="CT57" s="89"/>
      <c r="CU57" s="89"/>
      <c r="CV57" s="89"/>
      <c r="CW57" s="89"/>
      <c r="CX57" s="89"/>
      <c r="CY57" s="89"/>
      <c r="CZ57" s="89"/>
      <c r="DA57" s="89"/>
      <c r="DB57" s="89"/>
      <c r="DC57" s="89"/>
      <c r="DD57" s="89"/>
      <c r="DE57" s="89"/>
      <c r="DF57" s="89"/>
      <c r="DG57" s="89"/>
      <c r="DH57" s="89"/>
      <c r="DI57" s="89"/>
      <c r="DJ57" s="89"/>
      <c r="DK57" s="89"/>
      <c r="DL57" s="89"/>
      <c r="DM57" s="89"/>
      <c r="DN57" s="89"/>
      <c r="DO57" s="89"/>
      <c r="DP57" s="89"/>
      <c r="DQ57" s="89"/>
      <c r="DR57" s="89"/>
      <c r="DS57" s="89"/>
      <c r="DT57" s="89"/>
      <c r="DU57" s="89"/>
      <c r="DV57" s="89"/>
      <c r="DW57" s="89"/>
      <c r="DX57" s="89"/>
      <c r="DY57" s="89"/>
      <c r="DZ57" s="89"/>
      <c r="EA57" s="89"/>
      <c r="EB57" s="89"/>
      <c r="EC57" s="89"/>
      <c r="ED57" s="89"/>
      <c r="EE57" s="89"/>
      <c r="EF57" s="89"/>
      <c r="EG57" s="89"/>
      <c r="EH57" s="89"/>
      <c r="EI57" s="89"/>
      <c r="EJ57" s="89"/>
      <c r="EK57" s="89"/>
      <c r="EL57" s="89"/>
      <c r="EM57" s="89"/>
      <c r="EN57" s="89"/>
      <c r="EO57" s="89"/>
      <c r="EP57" s="89"/>
      <c r="EQ57" s="89"/>
      <c r="ER57" s="89"/>
      <c r="ES57" s="89"/>
      <c r="ET57" s="89"/>
      <c r="EU57" s="89"/>
      <c r="EV57" s="89"/>
      <c r="EW57" s="89"/>
      <c r="EX57" s="89"/>
      <c r="EY57" s="89"/>
      <c r="EZ57" s="89"/>
      <c r="FA57" s="89"/>
      <c r="FB57" s="89"/>
      <c r="FC57" s="89"/>
      <c r="FD57" s="89"/>
      <c r="FE57" s="89"/>
      <c r="FF57" s="89"/>
      <c r="FG57" s="89"/>
      <c r="FH57" s="89"/>
      <c r="FI57" s="89"/>
      <c r="FJ57" s="89"/>
      <c r="FK57" s="89"/>
      <c r="FL57" s="89"/>
      <c r="FM57" s="89"/>
      <c r="FN57" s="89"/>
      <c r="FO57" s="89"/>
      <c r="FP57" s="89"/>
      <c r="FQ57" s="89"/>
      <c r="FR57" s="89"/>
      <c r="FS57" s="89"/>
      <c r="FT57" s="89"/>
      <c r="FU57" s="89"/>
      <c r="FV57" s="89"/>
      <c r="FW57" s="89"/>
      <c r="FX57" s="89"/>
      <c r="FY57" s="89"/>
      <c r="FZ57" s="89"/>
      <c r="GA57" s="89"/>
      <c r="GB57" s="89"/>
      <c r="GC57" s="89"/>
      <c r="GD57" s="89"/>
      <c r="GE57" s="89"/>
      <c r="GF57" s="89"/>
      <c r="GG57" s="89"/>
      <c r="GH57" s="89"/>
      <c r="GI57" s="89"/>
      <c r="GJ57" s="89"/>
      <c r="GK57" s="89"/>
      <c r="GL57" s="89"/>
      <c r="GM57" s="89"/>
      <c r="GN57" s="89"/>
      <c r="GO57" s="89"/>
      <c r="GP57" s="89"/>
      <c r="GQ57" s="89"/>
      <c r="GR57" s="89"/>
      <c r="GS57" s="89"/>
      <c r="GT57" s="89"/>
      <c r="GU57" s="89"/>
      <c r="GV57" s="89"/>
      <c r="GW57" s="89"/>
      <c r="GX57" s="89"/>
      <c r="GY57" s="89"/>
      <c r="GZ57" s="89"/>
      <c r="HA57" s="89"/>
      <c r="HB57" s="89"/>
      <c r="HC57" s="89"/>
      <c r="HD57" s="89"/>
      <c r="HE57" s="89"/>
      <c r="HF57" s="89"/>
      <c r="HG57" s="89"/>
      <c r="HH57" s="89"/>
      <c r="HI57" s="89"/>
      <c r="HJ57" s="89"/>
      <c r="HK57" s="89"/>
      <c r="HL57" s="89"/>
      <c r="HM57" s="89"/>
      <c r="HN57" s="89"/>
      <c r="HO57" s="89"/>
      <c r="HP57" s="89"/>
      <c r="HQ57" s="89"/>
      <c r="HR57" s="89"/>
      <c r="HS57" s="89"/>
      <c r="HT57" s="89"/>
      <c r="HU57" s="89"/>
      <c r="HV57" s="89"/>
      <c r="HW57" s="89"/>
      <c r="HX57" s="89"/>
      <c r="HY57" s="89"/>
      <c r="HZ57" s="89"/>
      <c r="IA57" s="89"/>
      <c r="IB57" s="89"/>
      <c r="IC57" s="89"/>
      <c r="ID57" s="89"/>
      <c r="IE57" s="89"/>
      <c r="IF57" s="89"/>
      <c r="IG57" s="89"/>
      <c r="IH57" s="89"/>
      <c r="II57" s="89"/>
      <c r="IJ57" s="89"/>
      <c r="IK57" s="89"/>
      <c r="IL57" s="89"/>
      <c r="IM57" s="89"/>
      <c r="IN57" s="89"/>
      <c r="IO57" s="89"/>
      <c r="IP57" s="89"/>
      <c r="IQ57" s="89"/>
      <c r="IR57" s="89"/>
      <c r="IS57" s="89"/>
      <c r="IT57" s="89"/>
      <c r="IU57" s="89"/>
      <c r="IV57" s="89"/>
      <c r="IW57" s="89"/>
      <c r="IX57" s="89"/>
      <c r="IY57" s="89"/>
      <c r="IZ57" s="89"/>
      <c r="JA57" s="89"/>
      <c r="JB57" s="89"/>
      <c r="JC57" s="89"/>
      <c r="JD57" s="89"/>
      <c r="JE57" s="89"/>
      <c r="JF57" s="89"/>
      <c r="JG57" s="89"/>
      <c r="JH57" s="89"/>
      <c r="JI57" s="89"/>
      <c r="JJ57" s="89"/>
      <c r="JK57" s="89"/>
      <c r="JL57" s="89"/>
      <c r="JM57" s="89"/>
      <c r="JN57" s="89"/>
      <c r="JO57" s="89"/>
      <c r="JP57" s="89"/>
      <c r="JQ57" s="89"/>
      <c r="JR57" s="89"/>
      <c r="JS57" s="89"/>
      <c r="JT57" s="89"/>
      <c r="JU57" s="89"/>
      <c r="JV57" s="89"/>
      <c r="JW57" s="89"/>
      <c r="JX57" s="89"/>
      <c r="JY57" s="89"/>
      <c r="JZ57" s="89"/>
      <c r="KA57" s="89"/>
      <c r="KB57" s="89"/>
      <c r="KC57" s="89"/>
      <c r="KD57" s="89"/>
      <c r="KE57" s="89"/>
      <c r="KF57" s="89"/>
      <c r="KG57" s="89"/>
      <c r="KH57" s="89"/>
      <c r="KI57" s="89"/>
      <c r="KJ57" s="89"/>
      <c r="KK57" s="89"/>
      <c r="KL57" s="89"/>
      <c r="KM57" s="89"/>
      <c r="KN57" s="89"/>
      <c r="KO57" s="89"/>
      <c r="KP57" s="89"/>
      <c r="KQ57" s="89"/>
      <c r="KR57" s="89"/>
      <c r="KS57" s="89"/>
      <c r="KT57" s="89"/>
      <c r="KU57" s="89"/>
      <c r="KV57" s="89"/>
      <c r="KW57" s="89"/>
      <c r="KX57" s="89"/>
      <c r="KY57" s="89"/>
      <c r="KZ57" s="89"/>
      <c r="LA57" s="89"/>
      <c r="LB57" s="89"/>
      <c r="LC57" s="89"/>
      <c r="LD57" s="89"/>
      <c r="LE57" s="89"/>
      <c r="LF57" s="89"/>
      <c r="LG57" s="89"/>
      <c r="LH57" s="89"/>
      <c r="LI57" s="89"/>
      <c r="LJ57" s="89"/>
      <c r="LK57" s="89"/>
      <c r="LL57" s="89"/>
      <c r="LM57" s="89"/>
      <c r="LN57" s="89"/>
      <c r="LO57" s="89"/>
      <c r="LP57" s="89"/>
      <c r="LQ57" s="89"/>
      <c r="LR57" s="89"/>
      <c r="LS57" s="89"/>
      <c r="LT57" s="89"/>
      <c r="LU57" s="89"/>
      <c r="LV57" s="89"/>
      <c r="LW57" s="89"/>
      <c r="LX57" s="89"/>
      <c r="LY57" s="89"/>
      <c r="LZ57" s="89"/>
      <c r="MA57" s="89"/>
      <c r="MB57" s="89"/>
      <c r="MC57" s="89"/>
      <c r="MD57" s="89"/>
      <c r="ME57" s="89"/>
      <c r="MF57" s="89"/>
      <c r="MG57" s="89"/>
      <c r="MH57" s="89"/>
      <c r="MI57" s="89"/>
      <c r="MJ57" s="89"/>
      <c r="MK57" s="89"/>
      <c r="ML57" s="89"/>
      <c r="MM57" s="89"/>
      <c r="MN57" s="89"/>
      <c r="MO57" s="89"/>
      <c r="MP57" s="89"/>
      <c r="MQ57" s="89"/>
      <c r="MR57" s="89"/>
      <c r="MS57" s="89"/>
      <c r="MT57" s="89"/>
      <c r="MU57" s="89"/>
      <c r="MV57" s="89"/>
      <c r="MW57" s="89"/>
      <c r="MX57" s="89"/>
      <c r="MY57" s="89"/>
      <c r="MZ57" s="89"/>
      <c r="NA57" s="89"/>
      <c r="NB57" s="89"/>
      <c r="NC57" s="89"/>
      <c r="ND57" s="89"/>
      <c r="NE57" s="89"/>
      <c r="NF57" s="89"/>
      <c r="NG57" s="89"/>
      <c r="NH57" s="89"/>
      <c r="NI57" s="89"/>
      <c r="NJ57" s="89"/>
      <c r="NK57" s="89"/>
      <c r="NL57" s="89"/>
      <c r="NM57" s="89"/>
      <c r="NN57" s="89"/>
      <c r="NO57" s="89"/>
      <c r="NP57" s="89"/>
      <c r="NQ57" s="89"/>
      <c r="NR57" s="89"/>
      <c r="NS57" s="89"/>
      <c r="NT57" s="89"/>
      <c r="NU57" s="89"/>
      <c r="NV57" s="89"/>
      <c r="NW57" s="89"/>
      <c r="NX57" s="89"/>
      <c r="NY57" s="89"/>
      <c r="NZ57" s="89"/>
      <c r="OA57" s="89"/>
      <c r="OB57" s="89"/>
      <c r="OC57" s="89"/>
      <c r="OD57" s="89"/>
      <c r="OE57" s="89"/>
      <c r="OF57" s="89"/>
      <c r="OG57" s="89"/>
      <c r="OH57" s="89"/>
      <c r="OI57" s="89"/>
      <c r="OJ57" s="89"/>
      <c r="OK57" s="89"/>
      <c r="OL57" s="89"/>
      <c r="OM57" s="89"/>
      <c r="ON57" s="89"/>
      <c r="OO57" s="89"/>
      <c r="OP57" s="89"/>
      <c r="OQ57" s="89"/>
      <c r="OR57" s="89"/>
      <c r="OS57" s="89"/>
      <c r="OT57" s="89"/>
      <c r="OU57" s="89"/>
      <c r="OV57" s="89"/>
      <c r="OW57" s="89"/>
      <c r="OX57" s="89"/>
      <c r="OY57" s="89"/>
      <c r="OZ57" s="89"/>
      <c r="PA57" s="89"/>
      <c r="PB57" s="89"/>
      <c r="PC57" s="89"/>
      <c r="PD57" s="89"/>
      <c r="PE57" s="89"/>
      <c r="PF57" s="89"/>
      <c r="PG57" s="89"/>
      <c r="PH57" s="89"/>
      <c r="PI57" s="89"/>
      <c r="PJ57" s="89"/>
      <c r="PK57" s="89"/>
      <c r="PL57" s="89"/>
      <c r="PM57" s="89"/>
      <c r="PN57" s="89"/>
      <c r="PO57" s="89"/>
      <c r="PP57" s="89"/>
      <c r="PQ57" s="89"/>
      <c r="PR57" s="89"/>
      <c r="PS57" s="89"/>
      <c r="PT57" s="89"/>
      <c r="PU57" s="89"/>
      <c r="PV57" s="89"/>
      <c r="PW57" s="89"/>
      <c r="PX57" s="89"/>
      <c r="PY57" s="89"/>
      <c r="PZ57" s="89"/>
      <c r="QA57" s="89"/>
      <c r="QB57" s="89"/>
      <c r="QC57" s="89"/>
      <c r="QD57" s="89"/>
      <c r="QE57" s="89"/>
      <c r="QF57" s="89"/>
      <c r="QG57" s="89"/>
      <c r="QH57" s="89"/>
      <c r="QI57" s="89"/>
      <c r="QJ57" s="89"/>
      <c r="QK57" s="89"/>
      <c r="QL57" s="89"/>
      <c r="QM57" s="89"/>
      <c r="QN57" s="89"/>
      <c r="QO57" s="89"/>
      <c r="QP57" s="89"/>
      <c r="QQ57" s="89"/>
      <c r="QR57" s="89"/>
      <c r="QS57" s="89"/>
      <c r="QT57" s="89"/>
      <c r="QU57" s="89"/>
      <c r="QV57" s="89"/>
      <c r="QW57" s="89"/>
      <c r="QX57" s="89"/>
      <c r="QY57" s="89"/>
      <c r="QZ57" s="89"/>
      <c r="RA57" s="89"/>
      <c r="RB57" s="89"/>
      <c r="RC57" s="89"/>
      <c r="RD57" s="89"/>
      <c r="RE57" s="89"/>
      <c r="RF57" s="89"/>
      <c r="RG57" s="89"/>
      <c r="RH57" s="89"/>
      <c r="RI57" s="89"/>
      <c r="RJ57" s="89"/>
      <c r="RK57" s="89"/>
      <c r="RL57" s="89"/>
      <c r="RM57" s="89"/>
      <c r="RN57" s="89"/>
      <c r="RO57" s="89"/>
      <c r="RP57" s="89"/>
      <c r="RQ57" s="89"/>
      <c r="RR57" s="89"/>
      <c r="RS57" s="89"/>
      <c r="RT57" s="89"/>
      <c r="RU57" s="89"/>
      <c r="RV57" s="89"/>
      <c r="RW57" s="89"/>
      <c r="RX57" s="89"/>
      <c r="RY57" s="89"/>
      <c r="RZ57" s="89"/>
      <c r="SA57" s="89"/>
      <c r="SB57" s="89"/>
      <c r="SC57" s="89"/>
      <c r="SD57" s="89"/>
      <c r="SE57" s="89"/>
      <c r="SF57" s="89"/>
      <c r="SG57" s="89"/>
      <c r="SH57" s="89"/>
      <c r="SI57" s="89"/>
      <c r="SJ57" s="89"/>
      <c r="SK57" s="89"/>
      <c r="SL57" s="89"/>
      <c r="SM57" s="89"/>
      <c r="SN57" s="89"/>
      <c r="SO57" s="89"/>
      <c r="SP57" s="89"/>
      <c r="SQ57" s="89"/>
      <c r="SR57" s="89"/>
      <c r="SS57" s="89"/>
      <c r="ST57" s="89"/>
      <c r="SU57" s="89"/>
      <c r="SV57" s="89"/>
      <c r="SW57" s="89"/>
      <c r="SX57" s="89"/>
      <c r="SY57" s="89"/>
      <c r="SZ57" s="89"/>
      <c r="TA57" s="89"/>
      <c r="TB57" s="89"/>
      <c r="TC57" s="89"/>
      <c r="TD57" s="89"/>
      <c r="TE57" s="89"/>
      <c r="TF57" s="89"/>
      <c r="TG57" s="89"/>
      <c r="TH57" s="89"/>
      <c r="TI57" s="89"/>
      <c r="TJ57" s="89"/>
      <c r="TK57" s="89"/>
      <c r="TL57" s="89"/>
      <c r="TM57" s="89"/>
      <c r="TN57" s="89"/>
      <c r="TO57" s="89"/>
      <c r="TP57" s="89"/>
      <c r="TQ57" s="89"/>
      <c r="TR57" s="89"/>
      <c r="TS57" s="89"/>
      <c r="TT57" s="89"/>
      <c r="TU57" s="89"/>
      <c r="TV57" s="89"/>
      <c r="TW57" s="89"/>
      <c r="TX57" s="89"/>
      <c r="TY57" s="89"/>
      <c r="TZ57" s="89"/>
      <c r="UA57" s="89"/>
      <c r="UB57" s="89"/>
      <c r="UC57" s="89"/>
      <c r="UD57" s="89"/>
      <c r="UE57" s="89"/>
      <c r="UF57" s="89"/>
      <c r="UG57" s="89"/>
      <c r="UH57" s="89"/>
      <c r="UI57" s="89"/>
      <c r="UJ57" s="89"/>
      <c r="UK57" s="89"/>
      <c r="UL57" s="89"/>
      <c r="UM57" s="89"/>
      <c r="UN57" s="89"/>
      <c r="UO57" s="89"/>
      <c r="UP57" s="89"/>
      <c r="UQ57" s="89"/>
      <c r="UR57" s="89"/>
      <c r="US57" s="89"/>
      <c r="UT57" s="89"/>
      <c r="UU57" s="89"/>
      <c r="UV57" s="89"/>
      <c r="UW57" s="89"/>
      <c r="UX57" s="89"/>
      <c r="UY57" s="89"/>
      <c r="UZ57" s="89"/>
      <c r="VA57" s="89"/>
      <c r="VB57" s="89"/>
      <c r="VC57" s="89"/>
      <c r="VD57" s="89"/>
      <c r="VE57" s="89"/>
      <c r="VF57" s="89"/>
      <c r="VG57" s="89"/>
      <c r="VH57" s="89"/>
      <c r="VI57" s="89"/>
      <c r="VJ57" s="89"/>
      <c r="VK57" s="89"/>
      <c r="VL57" s="89"/>
      <c r="VM57" s="89"/>
      <c r="VN57" s="89"/>
      <c r="VO57" s="89"/>
      <c r="VP57" s="89"/>
      <c r="VQ57" s="89"/>
      <c r="VR57" s="89"/>
      <c r="VS57" s="89"/>
      <c r="VT57" s="89"/>
      <c r="VU57" s="89"/>
      <c r="VV57" s="89"/>
      <c r="VW57" s="89"/>
      <c r="VX57" s="89"/>
      <c r="VY57" s="89"/>
      <c r="VZ57" s="89"/>
      <c r="WA57" s="89"/>
      <c r="WB57" s="89"/>
      <c r="WC57" s="89"/>
      <c r="WD57" s="89"/>
      <c r="WE57" s="89"/>
      <c r="WF57" s="89"/>
      <c r="WG57" s="89"/>
      <c r="WH57" s="89"/>
      <c r="WI57" s="89"/>
      <c r="WJ57" s="89"/>
      <c r="WK57" s="89"/>
      <c r="WL57" s="89"/>
      <c r="WM57" s="89"/>
      <c r="WN57" s="89"/>
      <c r="WO57" s="89"/>
      <c r="WP57" s="89"/>
      <c r="WQ57" s="89"/>
      <c r="WR57" s="89"/>
      <c r="WS57" s="89"/>
      <c r="WT57" s="89"/>
      <c r="WU57" s="89"/>
      <c r="WV57" s="89"/>
      <c r="WW57" s="89"/>
      <c r="WX57" s="89"/>
      <c r="WY57" s="89"/>
      <c r="WZ57" s="89"/>
      <c r="XA57" s="89"/>
      <c r="XB57" s="89"/>
      <c r="XC57" s="89"/>
      <c r="XD57" s="89"/>
      <c r="XE57" s="89"/>
      <c r="XF57" s="89"/>
      <c r="XG57" s="89"/>
      <c r="XH57" s="89"/>
      <c r="XI57" s="89"/>
      <c r="XJ57" s="89"/>
      <c r="XK57" s="89"/>
      <c r="XL57" s="89"/>
      <c r="XM57" s="89"/>
      <c r="XN57" s="89"/>
      <c r="XO57" s="89"/>
      <c r="XP57" s="89"/>
      <c r="XQ57" s="89"/>
      <c r="XR57" s="89"/>
      <c r="XS57" s="89"/>
      <c r="XT57" s="89"/>
      <c r="XU57" s="89"/>
      <c r="XV57" s="89"/>
      <c r="XW57" s="89"/>
      <c r="XX57" s="89"/>
      <c r="XY57" s="89"/>
      <c r="XZ57" s="89"/>
      <c r="YA57" s="89"/>
      <c r="YB57" s="89"/>
      <c r="YC57" s="89"/>
      <c r="YD57" s="89"/>
      <c r="YE57" s="89"/>
      <c r="YF57" s="89"/>
      <c r="YG57" s="89"/>
      <c r="YH57" s="89"/>
      <c r="YI57" s="89"/>
      <c r="YJ57" s="89"/>
      <c r="YK57" s="89"/>
      <c r="YL57" s="89"/>
      <c r="YM57" s="89"/>
      <c r="YN57" s="89"/>
      <c r="YO57" s="89"/>
      <c r="YP57" s="89"/>
      <c r="YQ57" s="89"/>
      <c r="YR57" s="89"/>
      <c r="YS57" s="89"/>
      <c r="YT57" s="89"/>
      <c r="YU57" s="89"/>
      <c r="YV57" s="89"/>
      <c r="YW57" s="89"/>
      <c r="YX57" s="89"/>
      <c r="YY57" s="89"/>
      <c r="YZ57" s="89"/>
      <c r="ZA57" s="89"/>
      <c r="ZB57" s="89"/>
      <c r="ZC57" s="89"/>
      <c r="ZD57" s="89"/>
      <c r="ZE57" s="89"/>
      <c r="ZF57" s="89"/>
      <c r="ZG57" s="89"/>
      <c r="ZH57" s="89"/>
      <c r="ZI57" s="89"/>
      <c r="ZJ57" s="89"/>
      <c r="ZK57" s="89"/>
      <c r="ZL57" s="89"/>
      <c r="ZM57" s="89"/>
      <c r="ZN57" s="89"/>
      <c r="ZO57" s="89"/>
      <c r="ZP57" s="89"/>
      <c r="ZQ57" s="89"/>
      <c r="ZR57" s="89"/>
      <c r="ZS57" s="89"/>
      <c r="ZT57" s="89"/>
      <c r="ZU57" s="89"/>
      <c r="ZV57" s="89"/>
      <c r="ZW57" s="89"/>
      <c r="ZX57" s="89"/>
      <c r="ZY57" s="89"/>
      <c r="ZZ57" s="89"/>
      <c r="AAA57" s="89"/>
      <c r="AAB57" s="89"/>
      <c r="AAC57" s="89"/>
      <c r="AAD57" s="89"/>
      <c r="AAE57" s="89"/>
      <c r="AAF57" s="89"/>
      <c r="AAG57" s="89"/>
      <c r="AAH57" s="89"/>
      <c r="AAI57" s="89"/>
      <c r="AAJ57" s="89"/>
      <c r="AAK57" s="89"/>
      <c r="AAL57" s="89"/>
      <c r="AAM57" s="89"/>
      <c r="AAN57" s="89"/>
      <c r="AAO57" s="89"/>
      <c r="AAP57" s="89"/>
      <c r="AAQ57" s="89"/>
      <c r="AAR57" s="89"/>
      <c r="AAS57" s="89"/>
      <c r="AAT57" s="89"/>
      <c r="AAU57" s="89"/>
      <c r="AAV57" s="89"/>
      <c r="AAW57" s="89"/>
      <c r="AAX57" s="89"/>
      <c r="AAY57" s="89"/>
      <c r="AAZ57" s="89"/>
      <c r="ABA57" s="89"/>
      <c r="ABB57" s="89"/>
      <c r="ABC57" s="89"/>
      <c r="ABD57" s="89"/>
      <c r="ABE57" s="89"/>
      <c r="ABF57" s="89"/>
      <c r="ABG57" s="89"/>
      <c r="ABH57" s="89"/>
      <c r="ABI57" s="89"/>
      <c r="ABJ57" s="89"/>
      <c r="ABK57" s="89"/>
      <c r="ABL57" s="89"/>
      <c r="ABM57" s="89"/>
      <c r="ABN57" s="89"/>
      <c r="ABO57" s="89"/>
      <c r="ABP57" s="89"/>
      <c r="ABQ57" s="89"/>
      <c r="ABR57" s="89"/>
      <c r="ABS57" s="89"/>
      <c r="ABT57" s="89"/>
      <c r="ABU57" s="89"/>
      <c r="ABV57" s="89"/>
      <c r="ABW57" s="89"/>
      <c r="ABX57" s="89"/>
      <c r="ABY57" s="89"/>
      <c r="ABZ57" s="89"/>
      <c r="ACA57" s="89"/>
      <c r="ACB57" s="89"/>
      <c r="ACC57" s="89"/>
      <c r="ACD57" s="89"/>
      <c r="ACE57" s="89"/>
      <c r="ACF57" s="89"/>
      <c r="ACG57" s="89"/>
      <c r="ACH57" s="89"/>
      <c r="ACI57" s="89"/>
      <c r="ACJ57" s="89"/>
      <c r="ACK57" s="89"/>
      <c r="ACL57" s="89"/>
      <c r="ACM57" s="89"/>
      <c r="ACN57" s="89"/>
      <c r="ACO57" s="89"/>
      <c r="ACP57" s="89"/>
      <c r="ACQ57" s="89"/>
      <c r="ACR57" s="89"/>
      <c r="ACS57" s="89"/>
      <c r="ACT57" s="89"/>
      <c r="ACU57" s="89"/>
      <c r="ACV57" s="89"/>
      <c r="ACW57" s="89"/>
      <c r="ACX57" s="89"/>
      <c r="ACY57" s="89"/>
      <c r="ACZ57" s="89"/>
      <c r="ADA57" s="89"/>
      <c r="ADB57" s="89"/>
      <c r="ADC57" s="89"/>
      <c r="ADD57" s="89"/>
      <c r="ADE57" s="89"/>
      <c r="ADF57" s="89"/>
      <c r="ADG57" s="89"/>
      <c r="ADH57" s="89"/>
      <c r="ADI57" s="89"/>
      <c r="ADJ57" s="89"/>
      <c r="ADK57" s="89"/>
      <c r="ADL57" s="89"/>
      <c r="ADM57" s="89"/>
      <c r="ADN57" s="89"/>
      <c r="ADO57" s="89"/>
      <c r="ADP57" s="89"/>
      <c r="ADQ57" s="89"/>
      <c r="ADR57" s="89"/>
      <c r="ADS57" s="89"/>
      <c r="ADT57" s="89"/>
      <c r="ADU57" s="89"/>
      <c r="ADV57" s="89"/>
      <c r="ADW57" s="89"/>
      <c r="ADX57" s="89"/>
      <c r="ADY57" s="89"/>
      <c r="ADZ57" s="89"/>
      <c r="AEA57" s="89"/>
      <c r="AEB57" s="89"/>
      <c r="AEC57" s="89"/>
      <c r="AED57" s="89"/>
      <c r="AEE57" s="89"/>
      <c r="AEF57" s="89"/>
      <c r="AEG57" s="89"/>
      <c r="AEH57" s="89"/>
      <c r="AEI57" s="89"/>
      <c r="AEJ57" s="89"/>
      <c r="AEK57" s="89"/>
      <c r="AEL57" s="89"/>
      <c r="AEM57" s="89"/>
      <c r="AEN57" s="89"/>
      <c r="AEO57" s="89"/>
      <c r="AEP57" s="89"/>
      <c r="AEQ57" s="89"/>
      <c r="AER57" s="89"/>
      <c r="AES57" s="89"/>
      <c r="AET57" s="89"/>
      <c r="AEU57" s="89"/>
      <c r="AEV57" s="89"/>
      <c r="AEW57" s="89"/>
      <c r="AEX57" s="89"/>
      <c r="AEY57" s="89"/>
      <c r="AEZ57" s="89"/>
      <c r="AFA57" s="89"/>
      <c r="AFB57" s="89"/>
      <c r="AFC57" s="89"/>
      <c r="AFD57" s="89"/>
      <c r="AFE57" s="89"/>
      <c r="AFF57" s="89"/>
      <c r="AFG57" s="89"/>
      <c r="AFH57" s="89"/>
      <c r="AFI57" s="89"/>
      <c r="AFJ57" s="89"/>
      <c r="AFK57" s="89"/>
      <c r="AFL57" s="89"/>
      <c r="AFM57" s="89"/>
      <c r="AFN57" s="89"/>
      <c r="AFO57" s="89"/>
      <c r="AFP57" s="89"/>
      <c r="AFQ57" s="89"/>
      <c r="AFR57" s="89"/>
      <c r="AFS57" s="89"/>
      <c r="AFT57" s="89"/>
      <c r="AFU57" s="89"/>
      <c r="AFV57" s="89"/>
      <c r="AFW57" s="89"/>
      <c r="AFX57" s="89"/>
      <c r="AFY57" s="89"/>
      <c r="AFZ57" s="89"/>
      <c r="AGA57" s="89"/>
      <c r="AGB57" s="89"/>
      <c r="AGC57" s="89"/>
      <c r="AGD57" s="89"/>
      <c r="AGE57" s="89"/>
      <c r="AGF57" s="89"/>
      <c r="AGG57" s="89"/>
      <c r="AGH57" s="89"/>
      <c r="AGI57" s="89"/>
      <c r="AGJ57" s="89"/>
      <c r="AGK57" s="89"/>
      <c r="AGL57" s="89"/>
      <c r="AGM57" s="89"/>
      <c r="AGN57" s="89"/>
      <c r="AGO57" s="89"/>
      <c r="AGP57" s="89"/>
      <c r="AGQ57" s="89"/>
      <c r="AGR57" s="89"/>
      <c r="AGS57" s="89"/>
      <c r="AGT57" s="89"/>
      <c r="AGU57" s="89"/>
      <c r="AGV57" s="89"/>
      <c r="AGW57" s="89"/>
      <c r="AGX57" s="89"/>
      <c r="AGY57" s="89"/>
      <c r="AGZ57" s="89"/>
      <c r="AHA57" s="89"/>
      <c r="AHB57" s="89"/>
      <c r="AHC57" s="89"/>
      <c r="AHD57" s="89"/>
      <c r="AHE57" s="89"/>
      <c r="AHF57" s="89"/>
      <c r="AHG57" s="89"/>
      <c r="AHH57" s="89"/>
      <c r="AHI57" s="89"/>
      <c r="AHJ57" s="89"/>
      <c r="AHK57" s="89"/>
      <c r="AHL57" s="89"/>
      <c r="AHM57" s="89"/>
      <c r="AHN57" s="89"/>
      <c r="AHO57" s="89"/>
      <c r="AHP57" s="89"/>
      <c r="AHQ57" s="89"/>
      <c r="AHR57" s="89"/>
      <c r="AHS57" s="89"/>
      <c r="AHT57" s="89"/>
      <c r="AHU57" s="89"/>
      <c r="AHV57" s="89"/>
      <c r="AHW57" s="89"/>
      <c r="AHX57" s="89"/>
      <c r="AHY57" s="89"/>
      <c r="AHZ57" s="89"/>
      <c r="AIA57" s="89"/>
      <c r="AIB57" s="89"/>
      <c r="AIC57" s="89"/>
      <c r="AID57" s="89"/>
      <c r="AIE57" s="89"/>
      <c r="AIF57" s="89"/>
      <c r="AIG57" s="89"/>
      <c r="AIH57" s="89"/>
      <c r="AII57" s="89"/>
      <c r="AIJ57" s="89"/>
      <c r="AIK57" s="89"/>
      <c r="AIL57" s="89"/>
      <c r="AIM57" s="89"/>
      <c r="AIN57" s="89"/>
      <c r="AIO57" s="89"/>
      <c r="AIP57" s="89"/>
      <c r="AIQ57" s="89"/>
      <c r="AIR57" s="89"/>
      <c r="AIS57" s="89"/>
      <c r="AIT57" s="89"/>
      <c r="AIU57" s="89"/>
      <c r="AIV57" s="89"/>
      <c r="AIW57" s="89"/>
      <c r="AIX57" s="89"/>
      <c r="AIY57" s="89"/>
      <c r="AIZ57" s="89"/>
      <c r="AJA57" s="89"/>
      <c r="AJB57" s="89"/>
      <c r="AJC57" s="89"/>
      <c r="AJD57" s="89"/>
      <c r="AJE57" s="89"/>
      <c r="AJF57" s="89"/>
      <c r="AJG57" s="89"/>
      <c r="AJH57" s="89"/>
      <c r="AJI57" s="89"/>
      <c r="AJJ57" s="89"/>
      <c r="AJK57" s="89"/>
      <c r="AJL57" s="89"/>
      <c r="AJM57" s="89"/>
      <c r="AJN57" s="89"/>
      <c r="AJO57" s="89"/>
      <c r="AJP57" s="89"/>
      <c r="AJQ57" s="89"/>
      <c r="AJR57" s="89"/>
      <c r="AJS57" s="89"/>
      <c r="AJT57" s="89"/>
      <c r="AJU57" s="89"/>
      <c r="AJV57" s="89"/>
      <c r="AJW57" s="89"/>
      <c r="AJX57" s="89"/>
      <c r="AJY57" s="89"/>
      <c r="AJZ57" s="89"/>
      <c r="AKA57" s="89"/>
      <c r="AKB57" s="89"/>
      <c r="AKC57" s="89"/>
      <c r="AKD57" s="89"/>
      <c r="AKE57" s="89"/>
      <c r="AKF57" s="89"/>
      <c r="AKG57" s="89"/>
      <c r="AKH57" s="89"/>
      <c r="AKI57" s="89"/>
      <c r="AKJ57" s="89"/>
      <c r="AKK57" s="89"/>
      <c r="AKL57" s="89"/>
      <c r="AKM57" s="89"/>
      <c r="AKN57" s="89"/>
      <c r="AKO57" s="89"/>
      <c r="AKP57" s="89"/>
      <c r="AKQ57" s="89"/>
      <c r="AKR57" s="89"/>
      <c r="AKS57" s="89"/>
      <c r="AKT57" s="89"/>
      <c r="AKU57" s="89"/>
      <c r="AKV57" s="89"/>
      <c r="AKW57" s="89"/>
      <c r="AKX57" s="89"/>
      <c r="AKY57" s="89"/>
      <c r="AKZ57" s="89"/>
      <c r="ALA57" s="89"/>
      <c r="ALB57" s="89"/>
      <c r="ALC57" s="89"/>
      <c r="ALD57" s="89"/>
      <c r="ALE57" s="89"/>
      <c r="ALF57" s="89"/>
      <c r="ALG57" s="89"/>
      <c r="ALH57" s="89"/>
      <c r="ALI57" s="89"/>
      <c r="ALJ57" s="89"/>
      <c r="ALK57" s="89"/>
      <c r="ALL57" s="89"/>
      <c r="ALM57" s="89"/>
      <c r="ALN57" s="89"/>
      <c r="ALO57" s="89"/>
      <c r="ALP57" s="89"/>
      <c r="ALQ57" s="89"/>
      <c r="ALR57" s="89"/>
      <c r="ALS57" s="89"/>
      <c r="ALT57" s="89"/>
      <c r="ALU57" s="89"/>
      <c r="ALV57" s="89"/>
      <c r="ALW57" s="89"/>
      <c r="ALX57" s="89"/>
      <c r="ALY57" s="89"/>
      <c r="ALZ57" s="89"/>
      <c r="AMA57" s="89"/>
      <c r="AMB57" s="89"/>
      <c r="AMC57" s="89"/>
      <c r="AMD57" s="89"/>
      <c r="AME57" s="89"/>
      <c r="AMF57" s="89"/>
      <c r="AMG57" s="89"/>
      <c r="AMH57" s="89"/>
      <c r="AMI57" s="89"/>
      <c r="AMJ57" s="89"/>
      <c r="AMK57" s="89"/>
      <c r="AML57" s="89"/>
      <c r="AMM57" s="89"/>
      <c r="AMN57" s="89"/>
      <c r="AMO57" s="89"/>
      <c r="AMP57" s="89"/>
      <c r="AMQ57" s="89"/>
      <c r="AMR57" s="89"/>
      <c r="AMS57" s="89"/>
      <c r="AMT57" s="89"/>
      <c r="AMU57" s="89"/>
      <c r="AMV57" s="89"/>
      <c r="AMW57" s="89"/>
      <c r="AMX57" s="89"/>
      <c r="AMY57" s="89"/>
      <c r="AMZ57" s="89"/>
      <c r="ANA57" s="89"/>
      <c r="ANB57" s="89"/>
      <c r="ANC57" s="89"/>
      <c r="AND57" s="89"/>
      <c r="ANE57" s="89"/>
      <c r="ANF57" s="89"/>
      <c r="ANG57" s="89"/>
      <c r="ANH57" s="89"/>
      <c r="ANI57" s="89"/>
      <c r="ANJ57" s="89"/>
      <c r="ANK57" s="89"/>
      <c r="ANL57" s="89"/>
      <c r="ANM57" s="89"/>
      <c r="ANN57" s="89"/>
      <c r="ANO57" s="89"/>
      <c r="ANP57" s="89"/>
      <c r="ANQ57" s="89"/>
      <c r="ANR57" s="89"/>
      <c r="ANS57" s="89"/>
      <c r="ANT57" s="89"/>
      <c r="ANU57" s="89"/>
      <c r="ANV57" s="89"/>
      <c r="ANW57" s="89"/>
      <c r="ANX57" s="89"/>
      <c r="ANY57" s="89"/>
      <c r="ANZ57" s="89"/>
      <c r="AOA57" s="89"/>
      <c r="AOB57" s="89"/>
      <c r="AOC57" s="89"/>
      <c r="AOD57" s="89"/>
      <c r="AOE57" s="89"/>
      <c r="AOF57" s="89"/>
      <c r="AOG57" s="89"/>
      <c r="AOH57" s="89"/>
      <c r="AOI57" s="89"/>
      <c r="AOJ57" s="89"/>
      <c r="AOK57" s="89"/>
      <c r="AOL57" s="89"/>
      <c r="AOM57" s="89"/>
      <c r="AON57" s="89"/>
      <c r="AOO57" s="89"/>
      <c r="AOP57" s="89"/>
      <c r="AOQ57" s="89"/>
      <c r="AOR57" s="89"/>
      <c r="AOS57" s="89"/>
      <c r="AOT57" s="89"/>
      <c r="AOU57" s="89"/>
      <c r="AOV57" s="89"/>
      <c r="AOW57" s="89"/>
      <c r="AOX57" s="89"/>
      <c r="AOY57" s="89"/>
      <c r="AOZ57" s="89"/>
      <c r="APA57" s="89"/>
      <c r="APB57" s="89"/>
      <c r="APC57" s="89"/>
      <c r="APD57" s="89"/>
      <c r="APE57" s="89"/>
      <c r="APF57" s="89"/>
      <c r="APG57" s="89"/>
      <c r="APH57" s="89"/>
      <c r="API57" s="89"/>
      <c r="APJ57" s="89"/>
      <c r="APK57" s="89"/>
      <c r="APL57" s="89"/>
      <c r="APM57" s="89"/>
      <c r="APN57" s="89"/>
      <c r="APO57" s="89"/>
      <c r="APP57" s="89"/>
      <c r="APQ57" s="89"/>
      <c r="APR57" s="89"/>
      <c r="APS57" s="89"/>
      <c r="APT57" s="89"/>
      <c r="APU57" s="89"/>
      <c r="APV57" s="89"/>
      <c r="APW57" s="89"/>
      <c r="APX57" s="89"/>
      <c r="APY57" s="89"/>
      <c r="APZ57" s="89"/>
      <c r="AQA57" s="89"/>
      <c r="AQB57" s="89"/>
      <c r="AQC57" s="89"/>
      <c r="AQD57" s="89"/>
      <c r="AQE57" s="89"/>
      <c r="AQF57" s="89"/>
      <c r="AQG57" s="89"/>
      <c r="AQH57" s="89"/>
      <c r="AQI57" s="89"/>
      <c r="AQJ57" s="89"/>
      <c r="AQK57" s="89"/>
      <c r="AQL57" s="89"/>
      <c r="AQM57" s="89"/>
      <c r="AQN57" s="89"/>
      <c r="AQO57" s="89"/>
      <c r="AQP57" s="89"/>
      <c r="AQQ57" s="89"/>
      <c r="AQR57" s="89"/>
      <c r="AQS57" s="89"/>
      <c r="AQT57" s="89"/>
      <c r="AQU57" s="89"/>
      <c r="AQV57" s="89"/>
      <c r="AQW57" s="89"/>
      <c r="AQX57" s="89"/>
      <c r="AQY57" s="89"/>
      <c r="AQZ57" s="89"/>
      <c r="ARA57" s="89"/>
      <c r="ARB57" s="89"/>
      <c r="ARC57" s="89"/>
      <c r="ARD57" s="89"/>
      <c r="ARE57" s="89"/>
      <c r="ARF57" s="89"/>
      <c r="ARG57" s="89"/>
      <c r="ARH57" s="89"/>
      <c r="ARI57" s="89"/>
      <c r="ARJ57" s="89"/>
      <c r="ARK57" s="89"/>
      <c r="ARL57" s="89"/>
      <c r="ARM57" s="89"/>
      <c r="ARN57" s="89"/>
      <c r="ARO57" s="89"/>
      <c r="ARP57" s="89"/>
      <c r="ARQ57" s="89"/>
      <c r="ARR57" s="89"/>
      <c r="ARS57" s="89"/>
      <c r="ART57" s="89"/>
      <c r="ARU57" s="89"/>
      <c r="ARV57" s="89"/>
      <c r="ARW57" s="89"/>
      <c r="ARX57" s="89"/>
      <c r="ARY57" s="89"/>
      <c r="ARZ57" s="89"/>
      <c r="ASA57" s="89"/>
      <c r="ASB57" s="89"/>
      <c r="ASC57" s="89"/>
      <c r="ASD57" s="89"/>
      <c r="ASE57" s="89"/>
      <c r="ASF57" s="89"/>
      <c r="ASG57" s="89"/>
      <c r="ASH57" s="89"/>
      <c r="ASI57" s="89"/>
      <c r="ASJ57" s="89"/>
      <c r="ASK57" s="89"/>
      <c r="ASL57" s="89"/>
      <c r="ASM57" s="89"/>
      <c r="ASN57" s="89"/>
      <c r="ASO57" s="89"/>
      <c r="ASP57" s="89"/>
      <c r="ASQ57" s="89"/>
      <c r="ASR57" s="89"/>
      <c r="ASS57" s="89"/>
      <c r="AST57" s="89"/>
      <c r="ASU57" s="89"/>
      <c r="ASV57" s="89"/>
      <c r="ASW57" s="89"/>
      <c r="ASX57" s="89"/>
      <c r="ASY57" s="89"/>
      <c r="ASZ57" s="89"/>
      <c r="ATA57" s="89"/>
      <c r="ATB57" s="89"/>
      <c r="ATC57" s="89"/>
      <c r="ATD57" s="89"/>
      <c r="ATE57" s="89"/>
      <c r="ATF57" s="89"/>
      <c r="ATG57" s="89"/>
      <c r="ATH57" s="89"/>
      <c r="ATI57" s="89"/>
      <c r="ATJ57" s="89"/>
      <c r="ATK57" s="89"/>
      <c r="ATL57" s="89"/>
      <c r="ATM57" s="89"/>
      <c r="ATN57" s="89"/>
      <c r="ATO57" s="89"/>
      <c r="ATP57" s="89"/>
      <c r="ATQ57" s="89"/>
      <c r="ATR57" s="89"/>
      <c r="ATS57" s="89"/>
      <c r="ATT57" s="89"/>
      <c r="ATU57" s="89"/>
      <c r="ATV57" s="89"/>
      <c r="ATW57" s="89"/>
      <c r="ATX57" s="89"/>
      <c r="ATY57" s="89"/>
      <c r="ATZ57" s="89"/>
      <c r="AUA57" s="89"/>
      <c r="AUB57" s="89"/>
      <c r="AUC57" s="89"/>
      <c r="AUD57" s="89"/>
      <c r="AUE57" s="89"/>
      <c r="AUF57" s="89"/>
      <c r="AUG57" s="89"/>
      <c r="AUH57" s="89"/>
      <c r="AUI57" s="89"/>
      <c r="AUJ57" s="89"/>
      <c r="AUK57" s="89"/>
      <c r="AUL57" s="89"/>
      <c r="AUM57" s="89"/>
      <c r="AUN57" s="89"/>
      <c r="AUO57" s="89"/>
      <c r="AUP57" s="89"/>
      <c r="AUQ57" s="89"/>
      <c r="AUR57" s="89"/>
      <c r="AUS57" s="89"/>
      <c r="AUT57" s="89"/>
      <c r="AUU57" s="89"/>
      <c r="AUV57" s="89"/>
      <c r="AUW57" s="89"/>
      <c r="AUX57" s="89"/>
      <c r="AUY57" s="89"/>
      <c r="AUZ57" s="89"/>
      <c r="AVA57" s="89"/>
      <c r="AVB57" s="89"/>
      <c r="AVC57" s="89"/>
      <c r="AVD57" s="89"/>
      <c r="AVE57" s="89"/>
      <c r="AVF57" s="89"/>
      <c r="AVG57" s="89"/>
      <c r="AVH57" s="89"/>
      <c r="AVI57" s="89"/>
      <c r="AVJ57" s="89"/>
      <c r="AVK57" s="89"/>
      <c r="AVL57" s="89"/>
      <c r="AVM57" s="89"/>
      <c r="AVN57" s="89"/>
      <c r="AVO57" s="89"/>
      <c r="AVP57" s="89"/>
      <c r="AVQ57" s="89"/>
      <c r="AVR57" s="89"/>
      <c r="AVS57" s="89"/>
      <c r="AVT57" s="89"/>
      <c r="AVU57" s="89"/>
      <c r="AVV57" s="89"/>
      <c r="AVW57" s="89"/>
      <c r="AVX57" s="89"/>
      <c r="AVY57" s="89"/>
      <c r="AVZ57" s="89"/>
      <c r="AWA57" s="89"/>
      <c r="AWB57" s="89"/>
      <c r="AWC57" s="89"/>
      <c r="AWD57" s="89"/>
      <c r="AWE57" s="89"/>
      <c r="AWF57" s="89"/>
      <c r="AWG57" s="89"/>
      <c r="AWH57" s="89"/>
      <c r="AWI57" s="89"/>
      <c r="AWJ57" s="89"/>
      <c r="AWK57" s="89"/>
      <c r="AWL57" s="89"/>
      <c r="AWM57" s="89"/>
      <c r="AWN57" s="89"/>
      <c r="AWO57" s="89"/>
      <c r="AWP57" s="89"/>
      <c r="AWQ57" s="89"/>
      <c r="AWR57" s="89"/>
      <c r="AWS57" s="89"/>
      <c r="AWT57" s="89"/>
      <c r="AWU57" s="89"/>
      <c r="AWV57" s="89"/>
      <c r="AWW57" s="89"/>
      <c r="AWX57" s="89"/>
      <c r="AWY57" s="89"/>
      <c r="AWZ57" s="89"/>
      <c r="AXA57" s="89"/>
      <c r="AXB57" s="89"/>
      <c r="AXC57" s="89"/>
      <c r="AXD57" s="89"/>
      <c r="AXE57" s="89"/>
      <c r="AXF57" s="89"/>
      <c r="AXG57" s="89"/>
      <c r="AXH57" s="89"/>
      <c r="AXI57" s="89"/>
      <c r="AXJ57" s="89"/>
      <c r="AXK57" s="89"/>
      <c r="AXL57" s="89"/>
      <c r="AXM57" s="89"/>
      <c r="AXN57" s="89"/>
      <c r="AXO57" s="89"/>
      <c r="AXP57" s="89"/>
      <c r="AXQ57" s="89"/>
      <c r="AXR57" s="89"/>
      <c r="AXS57" s="89"/>
      <c r="AXT57" s="89"/>
      <c r="AXU57" s="89"/>
      <c r="AXV57" s="89"/>
      <c r="AXW57" s="89"/>
      <c r="AXX57" s="89"/>
      <c r="AXY57" s="89"/>
      <c r="AXZ57" s="89"/>
      <c r="AYA57" s="89"/>
      <c r="AYB57" s="89"/>
      <c r="AYC57" s="89"/>
      <c r="AYD57" s="89"/>
      <c r="AYE57" s="89"/>
      <c r="AYF57" s="89"/>
      <c r="AYG57" s="89"/>
      <c r="AYH57" s="89"/>
      <c r="AYI57" s="89"/>
      <c r="AYJ57" s="89"/>
      <c r="AYK57" s="89"/>
      <c r="AYL57" s="89"/>
      <c r="AYM57" s="89"/>
      <c r="AYN57" s="89"/>
      <c r="AYO57" s="89"/>
      <c r="AYP57" s="89"/>
      <c r="AYQ57" s="89"/>
      <c r="AYR57" s="89"/>
      <c r="AYS57" s="89"/>
      <c r="AYT57" s="89"/>
      <c r="AYU57" s="89"/>
      <c r="AYV57" s="89"/>
      <c r="AYW57" s="89"/>
      <c r="AYX57" s="89"/>
      <c r="AYY57" s="89"/>
      <c r="AYZ57" s="89"/>
      <c r="AZA57" s="89"/>
      <c r="AZB57" s="89"/>
      <c r="AZC57" s="89"/>
      <c r="AZD57" s="89"/>
      <c r="AZE57" s="89"/>
      <c r="AZF57" s="89"/>
      <c r="AZG57" s="89"/>
      <c r="AZH57" s="89"/>
      <c r="AZI57" s="89"/>
      <c r="AZJ57" s="89"/>
      <c r="AZK57" s="89"/>
      <c r="AZL57" s="89"/>
      <c r="AZM57" s="89"/>
      <c r="AZN57" s="89"/>
      <c r="AZO57" s="89"/>
      <c r="AZP57" s="89"/>
      <c r="AZQ57" s="89"/>
      <c r="AZR57" s="89"/>
      <c r="AZS57" s="89"/>
      <c r="AZT57" s="89"/>
      <c r="AZU57" s="89"/>
      <c r="AZV57" s="89"/>
      <c r="AZW57" s="89"/>
      <c r="AZX57" s="89"/>
      <c r="AZY57" s="89"/>
      <c r="AZZ57" s="89"/>
      <c r="BAA57" s="89"/>
      <c r="BAB57" s="89"/>
      <c r="BAC57" s="89"/>
      <c r="BAD57" s="89"/>
      <c r="BAE57" s="89"/>
      <c r="BAF57" s="89"/>
      <c r="BAG57" s="89"/>
      <c r="BAH57" s="89"/>
      <c r="BAI57" s="89"/>
      <c r="BAJ57" s="89"/>
      <c r="BAK57" s="89"/>
      <c r="BAL57" s="89"/>
      <c r="BAM57" s="89"/>
      <c r="BAN57" s="89"/>
      <c r="BAO57" s="89"/>
      <c r="BAP57" s="89"/>
      <c r="BAQ57" s="89"/>
      <c r="BAR57" s="89"/>
      <c r="BAS57" s="89"/>
      <c r="BAT57" s="89"/>
      <c r="BAU57" s="89"/>
      <c r="BAV57" s="89"/>
      <c r="BAW57" s="89"/>
      <c r="BAX57" s="89"/>
      <c r="BAY57" s="89"/>
      <c r="BAZ57" s="89"/>
      <c r="BBA57" s="89"/>
      <c r="BBB57" s="89"/>
      <c r="BBC57" s="89"/>
      <c r="BBD57" s="89"/>
      <c r="BBE57" s="89"/>
      <c r="BBF57" s="89"/>
      <c r="BBG57" s="89"/>
      <c r="BBH57" s="89"/>
      <c r="BBI57" s="89"/>
      <c r="BBJ57" s="89"/>
      <c r="BBK57" s="89"/>
      <c r="BBL57" s="89"/>
      <c r="BBM57" s="89"/>
      <c r="BBN57" s="89"/>
      <c r="BBO57" s="89"/>
      <c r="BBP57" s="89"/>
      <c r="BBQ57" s="89"/>
      <c r="BBR57" s="89"/>
      <c r="BBS57" s="89"/>
      <c r="BBT57" s="89"/>
      <c r="BBU57" s="89"/>
      <c r="BBV57" s="89"/>
      <c r="BBW57" s="89"/>
      <c r="BBX57" s="89"/>
      <c r="BBY57" s="89"/>
      <c r="BBZ57" s="89"/>
      <c r="BCA57" s="89"/>
      <c r="BCB57" s="89"/>
      <c r="BCC57" s="89"/>
      <c r="BCD57" s="89"/>
      <c r="BCE57" s="89"/>
      <c r="BCF57" s="89"/>
      <c r="BCG57" s="89"/>
      <c r="BCH57" s="89"/>
      <c r="BCI57" s="89"/>
      <c r="BCJ57" s="89"/>
      <c r="BCK57" s="89"/>
      <c r="BCL57" s="89"/>
      <c r="BCM57" s="89"/>
      <c r="BCN57" s="89"/>
      <c r="BCO57" s="89"/>
      <c r="BCP57" s="89"/>
      <c r="BCQ57" s="89"/>
      <c r="BCR57" s="89"/>
      <c r="BCS57" s="89"/>
      <c r="BCT57" s="89"/>
      <c r="BCU57" s="89"/>
      <c r="BCV57" s="89"/>
      <c r="BCW57" s="89"/>
      <c r="BCX57" s="89"/>
      <c r="BCY57" s="89"/>
      <c r="BCZ57" s="89"/>
      <c r="BDA57" s="89"/>
      <c r="BDB57" s="89"/>
      <c r="BDC57" s="89"/>
      <c r="BDD57" s="89"/>
      <c r="BDE57" s="89"/>
      <c r="BDF57" s="89"/>
      <c r="BDG57" s="89"/>
      <c r="BDH57" s="89"/>
      <c r="BDI57" s="89"/>
      <c r="BDJ57" s="89"/>
      <c r="BDK57" s="89"/>
      <c r="BDL57" s="89"/>
      <c r="BDM57" s="89"/>
      <c r="BDN57" s="89"/>
      <c r="BDO57" s="89"/>
      <c r="BDP57" s="89"/>
      <c r="BDQ57" s="89"/>
      <c r="BDR57" s="89"/>
      <c r="BDS57" s="89"/>
      <c r="BDT57" s="89"/>
      <c r="BDU57" s="89"/>
      <c r="BDV57" s="89"/>
      <c r="BDW57" s="89"/>
      <c r="BDX57" s="89"/>
      <c r="BDY57" s="89"/>
      <c r="BDZ57" s="89"/>
      <c r="BEA57" s="89"/>
      <c r="BEB57" s="89"/>
      <c r="BEC57" s="89"/>
      <c r="BED57" s="89"/>
      <c r="BEE57" s="89"/>
      <c r="BEF57" s="89"/>
      <c r="BEG57" s="89"/>
      <c r="BEH57" s="89"/>
      <c r="BEI57" s="89"/>
      <c r="BEJ57" s="89"/>
      <c r="BEK57" s="89"/>
      <c r="BEL57" s="89"/>
      <c r="BEM57" s="89"/>
      <c r="BEN57" s="89"/>
      <c r="BEO57" s="89"/>
      <c r="BEP57" s="89"/>
      <c r="BEQ57" s="89"/>
      <c r="BER57" s="89"/>
      <c r="BES57" s="89"/>
      <c r="BET57" s="89"/>
      <c r="BEU57" s="89"/>
      <c r="BEV57" s="89"/>
      <c r="BEW57" s="89"/>
      <c r="BEX57" s="89"/>
      <c r="BEY57" s="89"/>
      <c r="BEZ57" s="89"/>
      <c r="BFA57" s="89"/>
      <c r="BFB57" s="89"/>
      <c r="BFC57" s="89"/>
      <c r="BFD57" s="89"/>
      <c r="BFE57" s="89"/>
      <c r="BFF57" s="89"/>
      <c r="BFG57" s="89"/>
      <c r="BFH57" s="89"/>
      <c r="BFI57" s="89"/>
      <c r="BFJ57" s="89"/>
      <c r="BFK57" s="89"/>
      <c r="BFL57" s="89"/>
      <c r="BFM57" s="89"/>
      <c r="BFN57" s="89"/>
      <c r="BFO57" s="89"/>
      <c r="BFP57" s="89"/>
      <c r="BFQ57" s="89"/>
      <c r="BFR57" s="89"/>
      <c r="BFS57" s="89"/>
      <c r="BFT57" s="89"/>
      <c r="BFU57" s="89"/>
      <c r="BFV57" s="89"/>
      <c r="BFW57" s="89"/>
      <c r="BFX57" s="89"/>
      <c r="BFY57" s="89"/>
      <c r="BFZ57" s="89"/>
      <c r="BGA57" s="89"/>
      <c r="BGB57" s="89"/>
      <c r="BGC57" s="89"/>
      <c r="BGD57" s="89"/>
      <c r="BGE57" s="89"/>
      <c r="BGF57" s="89"/>
      <c r="BGG57" s="89"/>
      <c r="BGH57" s="89"/>
      <c r="BGI57" s="89"/>
      <c r="BGJ57" s="89"/>
      <c r="BGK57" s="89"/>
      <c r="BGL57" s="89"/>
      <c r="BGM57" s="89"/>
      <c r="BGN57" s="89"/>
      <c r="BGO57" s="89"/>
      <c r="BGP57" s="89"/>
      <c r="BGQ57" s="89"/>
      <c r="BGR57" s="89"/>
      <c r="BGS57" s="89"/>
      <c r="BGT57" s="89"/>
      <c r="BGU57" s="89"/>
      <c r="BGV57" s="89"/>
      <c r="BGW57" s="89"/>
      <c r="BGX57" s="89"/>
      <c r="BGY57" s="89"/>
      <c r="BGZ57" s="89"/>
      <c r="BHA57" s="89"/>
      <c r="BHB57" s="89"/>
      <c r="BHC57" s="89"/>
      <c r="BHD57" s="89"/>
      <c r="BHE57" s="89"/>
      <c r="BHF57" s="89"/>
      <c r="BHG57" s="89"/>
      <c r="BHH57" s="89"/>
      <c r="BHI57" s="89"/>
      <c r="BHJ57" s="89"/>
      <c r="BHK57" s="89"/>
      <c r="BHL57" s="89"/>
      <c r="BHM57" s="89"/>
      <c r="BHN57" s="89"/>
      <c r="BHO57" s="89"/>
      <c r="BHP57" s="89"/>
      <c r="BHQ57" s="89"/>
      <c r="BHR57" s="89"/>
      <c r="BHS57" s="89"/>
      <c r="BHT57" s="89"/>
      <c r="BHU57" s="89"/>
      <c r="BHV57" s="89"/>
      <c r="BHW57" s="89"/>
      <c r="BHX57" s="89"/>
      <c r="BHY57" s="89"/>
      <c r="BHZ57" s="89"/>
      <c r="BIA57" s="89"/>
      <c r="BIB57" s="89"/>
      <c r="BIC57" s="89"/>
      <c r="BID57" s="89"/>
      <c r="BIE57" s="89"/>
      <c r="BIF57" s="89"/>
      <c r="BIG57" s="89"/>
      <c r="BIH57" s="89"/>
      <c r="BII57" s="89"/>
      <c r="BIJ57" s="89"/>
      <c r="BIK57" s="89"/>
      <c r="BIL57" s="89"/>
      <c r="BIM57" s="89"/>
      <c r="BIN57" s="89"/>
      <c r="BIO57" s="89"/>
      <c r="BIP57" s="89"/>
      <c r="BIQ57" s="89"/>
      <c r="BIR57" s="89"/>
      <c r="BIS57" s="89"/>
      <c r="BIT57" s="89"/>
      <c r="BIU57" s="89"/>
      <c r="BIV57" s="89"/>
      <c r="BIW57" s="89"/>
      <c r="BIX57" s="89"/>
      <c r="BIY57" s="89"/>
      <c r="BIZ57" s="89"/>
      <c r="BJA57" s="89"/>
      <c r="BJB57" s="89"/>
      <c r="BJC57" s="89"/>
      <c r="BJD57" s="89"/>
      <c r="BJE57" s="89"/>
      <c r="BJF57" s="89"/>
      <c r="BJG57" s="89"/>
      <c r="BJH57" s="89"/>
      <c r="BJI57" s="89"/>
      <c r="BJJ57" s="89"/>
      <c r="BJK57" s="89"/>
      <c r="BJL57" s="89"/>
      <c r="BJM57" s="89"/>
      <c r="BJN57" s="89"/>
      <c r="BJO57" s="89"/>
      <c r="BJP57" s="89"/>
      <c r="BJQ57" s="89"/>
      <c r="BJR57" s="89"/>
      <c r="BJS57" s="89"/>
      <c r="BJT57" s="89"/>
      <c r="BJU57" s="89"/>
      <c r="BJV57" s="89"/>
      <c r="BJW57" s="89"/>
      <c r="BJX57" s="89"/>
      <c r="BJY57" s="89"/>
      <c r="BJZ57" s="89"/>
      <c r="BKA57" s="89"/>
      <c r="BKB57" s="89"/>
      <c r="BKC57" s="89"/>
      <c r="BKD57" s="89"/>
      <c r="BKE57" s="89"/>
      <c r="BKF57" s="89"/>
      <c r="BKG57" s="89"/>
      <c r="BKH57" s="89"/>
      <c r="BKI57" s="89"/>
      <c r="BKJ57" s="89"/>
      <c r="BKK57" s="89"/>
      <c r="BKL57" s="89"/>
      <c r="BKM57" s="89"/>
      <c r="BKN57" s="89"/>
      <c r="BKO57" s="89"/>
      <c r="BKP57" s="89"/>
      <c r="BKQ57" s="89"/>
      <c r="BKR57" s="89"/>
      <c r="BKS57" s="89"/>
      <c r="BKT57" s="89"/>
      <c r="BKU57" s="89"/>
      <c r="BKV57" s="89"/>
      <c r="BKW57" s="89"/>
      <c r="BKX57" s="89"/>
      <c r="BKY57" s="89"/>
      <c r="BKZ57" s="89"/>
      <c r="BLA57" s="89"/>
      <c r="BLB57" s="89"/>
      <c r="BLC57" s="89"/>
      <c r="BLD57" s="89"/>
      <c r="BLE57" s="89"/>
      <c r="BLF57" s="89"/>
      <c r="BLG57" s="89"/>
      <c r="BLH57" s="89"/>
      <c r="BLI57" s="89"/>
      <c r="BLJ57" s="89"/>
      <c r="BLK57" s="89"/>
      <c r="BLL57" s="89"/>
      <c r="BLM57" s="89"/>
      <c r="BLN57" s="89"/>
      <c r="BLO57" s="89"/>
      <c r="BLP57" s="89"/>
      <c r="BLQ57" s="89"/>
      <c r="BLR57" s="89"/>
      <c r="BLS57" s="89"/>
      <c r="BLT57" s="89"/>
      <c r="BLU57" s="89"/>
      <c r="BLV57" s="89"/>
      <c r="BLW57" s="89"/>
      <c r="BLX57" s="89"/>
      <c r="BLY57" s="89"/>
      <c r="BLZ57" s="89"/>
      <c r="BMA57" s="89"/>
      <c r="BMB57" s="89"/>
      <c r="BMC57" s="89"/>
      <c r="BMD57" s="89"/>
      <c r="BME57" s="89"/>
      <c r="BMF57" s="89"/>
      <c r="BMG57" s="89"/>
      <c r="BMH57" s="89"/>
      <c r="BMI57" s="89"/>
      <c r="BMJ57" s="89"/>
      <c r="BMK57" s="89"/>
      <c r="BML57" s="89"/>
      <c r="BMM57" s="89"/>
      <c r="BMN57" s="89"/>
      <c r="BMO57" s="89"/>
      <c r="BMP57" s="89"/>
      <c r="BMQ57" s="89"/>
      <c r="BMR57" s="89"/>
      <c r="BMS57" s="89"/>
      <c r="BMT57" s="89"/>
      <c r="BMU57" s="89"/>
      <c r="BMV57" s="89"/>
      <c r="BMW57" s="89"/>
      <c r="BMX57" s="89"/>
      <c r="BMY57" s="89"/>
      <c r="BMZ57" s="89"/>
      <c r="BNA57" s="89"/>
      <c r="BNB57" s="89"/>
      <c r="BNC57" s="89"/>
      <c r="BND57" s="89"/>
      <c r="BNE57" s="89"/>
      <c r="BNF57" s="89"/>
      <c r="BNG57" s="89"/>
      <c r="BNH57" s="89"/>
      <c r="BNI57" s="89"/>
      <c r="BNJ57" s="89"/>
      <c r="BNK57" s="89"/>
      <c r="BNL57" s="89"/>
      <c r="BNM57" s="89"/>
      <c r="BNN57" s="89"/>
      <c r="BNO57" s="89"/>
      <c r="BNP57" s="89"/>
      <c r="BNQ57" s="89"/>
      <c r="BNR57" s="89"/>
      <c r="BNS57" s="89"/>
      <c r="BNT57" s="89"/>
      <c r="BNU57" s="89"/>
      <c r="BNV57" s="89"/>
      <c r="BNW57" s="89"/>
      <c r="BNX57" s="89"/>
      <c r="BNY57" s="89"/>
      <c r="BNZ57" s="89"/>
      <c r="BOA57" s="89"/>
      <c r="BOB57" s="89"/>
      <c r="BOC57" s="89"/>
      <c r="BOD57" s="89"/>
      <c r="BOE57" s="89"/>
      <c r="BOF57" s="89"/>
      <c r="BOG57" s="89"/>
      <c r="BOH57" s="89"/>
      <c r="BOI57" s="89"/>
      <c r="BOJ57" s="89"/>
      <c r="BOK57" s="89"/>
      <c r="BOL57" s="89"/>
      <c r="BOM57" s="89"/>
      <c r="BON57" s="89"/>
      <c r="BOO57" s="89"/>
      <c r="BOP57" s="89"/>
      <c r="BOQ57" s="89"/>
      <c r="BOR57" s="89"/>
      <c r="BOS57" s="89"/>
      <c r="BOT57" s="89"/>
      <c r="BOU57" s="89"/>
      <c r="BOV57" s="89"/>
      <c r="BOW57" s="89"/>
      <c r="BOX57" s="89"/>
      <c r="BOY57" s="89"/>
      <c r="BOZ57" s="89"/>
      <c r="BPA57" s="89"/>
      <c r="BPB57" s="89"/>
      <c r="BPC57" s="89"/>
      <c r="BPD57" s="89"/>
      <c r="BPE57" s="89"/>
      <c r="BPF57" s="89"/>
      <c r="BPG57" s="89"/>
      <c r="BPH57" s="89"/>
      <c r="BPI57" s="89"/>
      <c r="BPJ57" s="89"/>
      <c r="BPK57" s="89"/>
      <c r="BPL57" s="89"/>
      <c r="BPM57" s="89"/>
      <c r="BPN57" s="89"/>
      <c r="BPO57" s="89"/>
      <c r="BPP57" s="89"/>
      <c r="BPQ57" s="89"/>
      <c r="BPR57" s="89"/>
      <c r="BPS57" s="89"/>
      <c r="BPT57" s="89"/>
      <c r="BPU57" s="89"/>
      <c r="BPV57" s="89"/>
      <c r="BPW57" s="89"/>
      <c r="BPX57" s="89"/>
      <c r="BPY57" s="89"/>
      <c r="BPZ57" s="89"/>
      <c r="BQA57" s="89"/>
      <c r="BQB57" s="89"/>
      <c r="BQC57" s="89"/>
      <c r="BQD57" s="89"/>
      <c r="BQE57" s="89"/>
      <c r="BQF57" s="89"/>
      <c r="BQG57" s="89"/>
      <c r="BQH57" s="89"/>
      <c r="BQI57" s="89"/>
      <c r="BQJ57" s="89"/>
      <c r="BQK57" s="89"/>
      <c r="BQL57" s="89"/>
      <c r="BQM57" s="89"/>
      <c r="BQN57" s="89"/>
      <c r="BQO57" s="89"/>
      <c r="BQP57" s="89"/>
      <c r="BQQ57" s="89"/>
      <c r="BQR57" s="89"/>
      <c r="BQS57" s="89"/>
      <c r="BQT57" s="89"/>
      <c r="BQU57" s="89"/>
      <c r="BQV57" s="89"/>
      <c r="BQW57" s="89"/>
      <c r="BQX57" s="89"/>
      <c r="BQY57" s="89"/>
      <c r="BQZ57" s="89"/>
      <c r="BRA57" s="89"/>
      <c r="BRB57" s="89"/>
      <c r="BRC57" s="89"/>
      <c r="BRD57" s="89"/>
      <c r="BRE57" s="89"/>
      <c r="BRF57" s="89"/>
      <c r="BRG57" s="89"/>
      <c r="BRH57" s="89"/>
      <c r="BRI57" s="89"/>
      <c r="BRJ57" s="89"/>
      <c r="BRK57" s="89"/>
      <c r="BRL57" s="89"/>
      <c r="BRM57" s="89"/>
      <c r="BRN57" s="89"/>
      <c r="BRO57" s="89"/>
      <c r="BRP57" s="89"/>
      <c r="BRQ57" s="89"/>
      <c r="BRR57" s="89"/>
      <c r="BRS57" s="89"/>
      <c r="BRT57" s="89"/>
      <c r="BRU57" s="89"/>
      <c r="BRV57" s="89"/>
      <c r="BRW57" s="89"/>
      <c r="BRX57" s="89"/>
      <c r="BRY57" s="89"/>
      <c r="BRZ57" s="89"/>
      <c r="BSA57" s="89"/>
      <c r="BSB57" s="89"/>
      <c r="BSC57" s="89"/>
      <c r="BSD57" s="89"/>
      <c r="BSE57" s="89"/>
      <c r="BSF57" s="89"/>
      <c r="BSG57" s="89"/>
      <c r="BSH57" s="89"/>
      <c r="BSI57" s="89"/>
      <c r="BSJ57" s="89"/>
      <c r="BSK57" s="89"/>
      <c r="BSL57" s="89"/>
      <c r="BSM57" s="89"/>
      <c r="BSN57" s="89"/>
      <c r="BSO57" s="89"/>
      <c r="BSP57" s="89"/>
      <c r="BSQ57" s="89"/>
      <c r="BSR57" s="89"/>
      <c r="BSS57" s="89"/>
      <c r="BST57" s="89"/>
      <c r="BSU57" s="89"/>
      <c r="BSV57" s="89"/>
      <c r="BSW57" s="89"/>
      <c r="BSX57" s="89"/>
      <c r="BSY57" s="89"/>
      <c r="BSZ57" s="89"/>
      <c r="BTA57" s="89"/>
      <c r="BTB57" s="89"/>
      <c r="BTC57" s="89"/>
      <c r="BTD57" s="89"/>
      <c r="BTE57" s="89"/>
      <c r="BTF57" s="89"/>
      <c r="BTG57" s="89"/>
      <c r="BTH57" s="89"/>
      <c r="BTI57" s="89"/>
      <c r="BTJ57" s="89"/>
      <c r="BTK57" s="89"/>
      <c r="BTL57" s="89"/>
      <c r="BTM57" s="89"/>
      <c r="BTN57" s="89"/>
      <c r="BTO57" s="89"/>
      <c r="BTP57" s="89"/>
      <c r="BTQ57" s="89"/>
      <c r="BTR57" s="89"/>
      <c r="BTS57" s="89"/>
      <c r="BTT57" s="89"/>
      <c r="BTU57" s="89"/>
      <c r="BTV57" s="89"/>
      <c r="BTW57" s="89"/>
      <c r="BTX57" s="89"/>
      <c r="BTY57" s="89"/>
      <c r="BTZ57" s="89"/>
      <c r="BUA57" s="89"/>
      <c r="BUB57" s="89"/>
      <c r="BUC57" s="89"/>
      <c r="BUD57" s="89"/>
      <c r="BUE57" s="89"/>
      <c r="BUF57" s="89"/>
      <c r="BUG57" s="89"/>
      <c r="BUH57" s="89"/>
      <c r="BUI57" s="89"/>
      <c r="BUJ57" s="89"/>
      <c r="BUK57" s="89"/>
      <c r="BUL57" s="89"/>
      <c r="BUM57" s="89"/>
      <c r="BUN57" s="89"/>
      <c r="BUO57" s="89"/>
      <c r="BUP57" s="89"/>
      <c r="BUQ57" s="89"/>
      <c r="BUR57" s="89"/>
      <c r="BUS57" s="89"/>
      <c r="BUT57" s="89"/>
      <c r="BUU57" s="89"/>
      <c r="BUV57" s="89"/>
      <c r="BUW57" s="89"/>
      <c r="BUX57" s="89"/>
      <c r="BUY57" s="89"/>
      <c r="BUZ57" s="89"/>
      <c r="BVA57" s="89"/>
      <c r="BVB57" s="89"/>
      <c r="BVC57" s="89"/>
      <c r="BVD57" s="89"/>
      <c r="BVE57" s="89"/>
      <c r="BVF57" s="89"/>
      <c r="BVG57" s="89"/>
      <c r="BVH57" s="89"/>
      <c r="BVI57" s="89"/>
      <c r="BVJ57" s="89"/>
      <c r="BVK57" s="89"/>
      <c r="BVL57" s="89"/>
      <c r="BVM57" s="89"/>
      <c r="BVN57" s="89"/>
      <c r="BVO57" s="89"/>
      <c r="BVP57" s="89"/>
      <c r="BVQ57" s="89"/>
      <c r="BVR57" s="89"/>
      <c r="BVS57" s="89"/>
      <c r="BVT57" s="89"/>
      <c r="BVU57" s="89"/>
      <c r="BVV57" s="89"/>
      <c r="BVW57" s="89"/>
      <c r="BVX57" s="89"/>
      <c r="BVY57" s="89"/>
      <c r="BVZ57" s="89"/>
      <c r="BWA57" s="89"/>
      <c r="BWB57" s="89"/>
      <c r="BWC57" s="89"/>
      <c r="BWD57" s="89"/>
      <c r="BWE57" s="89"/>
      <c r="BWF57" s="89"/>
      <c r="BWG57" s="89"/>
      <c r="BWH57" s="89"/>
      <c r="BWI57" s="89"/>
      <c r="BWJ57" s="89"/>
      <c r="BWK57" s="89"/>
      <c r="BWL57" s="89"/>
      <c r="BWM57" s="89"/>
      <c r="BWN57" s="89"/>
      <c r="BWO57" s="89"/>
      <c r="BWP57" s="89"/>
      <c r="BWQ57" s="89"/>
      <c r="BWR57" s="89"/>
      <c r="BWS57" s="89"/>
      <c r="BWT57" s="89"/>
      <c r="BWU57" s="89"/>
      <c r="BWV57" s="89"/>
      <c r="BWW57" s="89"/>
      <c r="BWX57" s="89"/>
      <c r="BWY57" s="89"/>
      <c r="BWZ57" s="89"/>
      <c r="BXA57" s="89"/>
      <c r="BXB57" s="89"/>
      <c r="BXC57" s="89"/>
      <c r="BXD57" s="89"/>
      <c r="BXE57" s="89"/>
      <c r="BXF57" s="89"/>
      <c r="BXG57" s="89"/>
      <c r="BXH57" s="89"/>
      <c r="BXI57" s="89"/>
      <c r="BXJ57" s="89"/>
      <c r="BXK57" s="89"/>
      <c r="BXL57" s="89"/>
      <c r="BXM57" s="89"/>
      <c r="BXN57" s="89"/>
      <c r="BXO57" s="89"/>
      <c r="BXP57" s="89"/>
      <c r="BXQ57" s="89"/>
      <c r="BXR57" s="89"/>
      <c r="BXS57" s="89"/>
      <c r="BXT57" s="89"/>
      <c r="BXU57" s="89"/>
      <c r="BXV57" s="89"/>
      <c r="BXW57" s="89"/>
      <c r="BXX57" s="89"/>
      <c r="BXY57" s="89"/>
      <c r="BXZ57" s="89"/>
      <c r="BYA57" s="89"/>
      <c r="BYB57" s="89"/>
      <c r="BYC57" s="89"/>
      <c r="BYD57" s="89"/>
      <c r="BYE57" s="89"/>
      <c r="BYF57" s="89"/>
      <c r="BYG57" s="89"/>
      <c r="BYH57" s="89"/>
      <c r="BYI57" s="89"/>
      <c r="BYJ57" s="89"/>
      <c r="BYK57" s="89"/>
      <c r="BYL57" s="89"/>
      <c r="BYM57" s="89"/>
      <c r="BYN57" s="89"/>
      <c r="BYO57" s="89"/>
      <c r="BYP57" s="89"/>
      <c r="BYQ57" s="89"/>
      <c r="BYR57" s="89"/>
      <c r="BYS57" s="89"/>
      <c r="BYT57" s="89"/>
      <c r="BYU57" s="89"/>
      <c r="BYV57" s="89"/>
      <c r="BYW57" s="89"/>
      <c r="BYX57" s="89"/>
      <c r="BYY57" s="89"/>
      <c r="BYZ57" s="89"/>
      <c r="BZA57" s="89"/>
      <c r="BZB57" s="89"/>
      <c r="BZC57" s="89"/>
      <c r="BZD57" s="89"/>
      <c r="BZE57" s="89"/>
      <c r="BZF57" s="89"/>
      <c r="BZG57" s="89"/>
      <c r="BZH57" s="89"/>
      <c r="BZI57" s="89"/>
      <c r="BZJ57" s="89"/>
      <c r="BZK57" s="89"/>
      <c r="BZL57" s="89"/>
      <c r="BZM57" s="89"/>
      <c r="BZN57" s="89"/>
      <c r="BZO57" s="89"/>
      <c r="BZP57" s="89"/>
      <c r="BZQ57" s="89"/>
      <c r="BZR57" s="89"/>
      <c r="BZS57" s="89"/>
      <c r="BZT57" s="89"/>
      <c r="BZU57" s="89"/>
      <c r="BZV57" s="89"/>
      <c r="BZW57" s="89"/>
      <c r="BZX57" s="89"/>
      <c r="BZY57" s="89"/>
      <c r="BZZ57" s="89"/>
      <c r="CAA57" s="89"/>
      <c r="CAB57" s="89"/>
      <c r="CAC57" s="89"/>
      <c r="CAD57" s="89"/>
      <c r="CAE57" s="89"/>
      <c r="CAF57" s="89"/>
      <c r="CAG57" s="89"/>
      <c r="CAH57" s="89"/>
      <c r="CAI57" s="89"/>
      <c r="CAJ57" s="89"/>
      <c r="CAK57" s="89"/>
      <c r="CAL57" s="89"/>
      <c r="CAM57" s="89"/>
      <c r="CAN57" s="89"/>
      <c r="CAO57" s="89"/>
      <c r="CAP57" s="89"/>
      <c r="CAQ57" s="89"/>
      <c r="CAR57" s="89"/>
      <c r="CAS57" s="89"/>
      <c r="CAT57" s="89"/>
      <c r="CAU57" s="89"/>
      <c r="CAV57" s="89"/>
      <c r="CAW57" s="89"/>
      <c r="CAX57" s="89"/>
      <c r="CAY57" s="89"/>
      <c r="CAZ57" s="89"/>
      <c r="CBA57" s="89"/>
      <c r="CBB57" s="89"/>
      <c r="CBC57" s="89"/>
      <c r="CBD57" s="89"/>
      <c r="CBE57" s="89"/>
      <c r="CBF57" s="89"/>
      <c r="CBG57" s="89"/>
      <c r="CBH57" s="89"/>
      <c r="CBI57" s="89"/>
      <c r="CBJ57" s="89"/>
      <c r="CBK57" s="89"/>
      <c r="CBL57" s="89"/>
      <c r="CBM57" s="89"/>
      <c r="CBN57" s="89"/>
      <c r="CBO57" s="89"/>
      <c r="CBP57" s="89"/>
      <c r="CBQ57" s="89"/>
      <c r="CBR57" s="89"/>
      <c r="CBS57" s="89"/>
      <c r="CBT57" s="89"/>
      <c r="CBU57" s="89"/>
      <c r="CBV57" s="89"/>
      <c r="CBW57" s="89"/>
      <c r="CBX57" s="89"/>
      <c r="CBY57" s="89"/>
      <c r="CBZ57" s="89"/>
      <c r="CCA57" s="89"/>
      <c r="CCB57" s="89"/>
      <c r="CCC57" s="89"/>
      <c r="CCD57" s="89"/>
      <c r="CCE57" s="89"/>
      <c r="CCF57" s="89"/>
      <c r="CCG57" s="89"/>
      <c r="CCH57" s="89"/>
      <c r="CCI57" s="89"/>
      <c r="CCJ57" s="89"/>
      <c r="CCK57" s="89"/>
      <c r="CCL57" s="89"/>
      <c r="CCM57" s="89"/>
      <c r="CCN57" s="89"/>
      <c r="CCO57" s="89"/>
      <c r="CCP57" s="89"/>
      <c r="CCQ57" s="89"/>
      <c r="CCR57" s="89"/>
      <c r="CCS57" s="89"/>
      <c r="CCT57" s="89"/>
      <c r="CCU57" s="89"/>
      <c r="CCV57" s="89"/>
      <c r="CCW57" s="89"/>
      <c r="CCX57" s="89"/>
      <c r="CCY57" s="89"/>
      <c r="CCZ57" s="89"/>
      <c r="CDA57" s="89"/>
      <c r="CDB57" s="89"/>
      <c r="CDC57" s="89"/>
      <c r="CDD57" s="89"/>
      <c r="CDE57" s="89"/>
      <c r="CDF57" s="89"/>
      <c r="CDG57" s="89"/>
      <c r="CDH57" s="89"/>
      <c r="CDI57" s="89"/>
      <c r="CDJ57" s="89"/>
      <c r="CDK57" s="89"/>
      <c r="CDL57" s="89"/>
      <c r="CDM57" s="89"/>
      <c r="CDN57" s="89"/>
      <c r="CDO57" s="89"/>
      <c r="CDP57" s="89"/>
      <c r="CDQ57" s="89"/>
      <c r="CDR57" s="89"/>
      <c r="CDS57" s="89"/>
      <c r="CDT57" s="89"/>
      <c r="CDU57" s="89"/>
      <c r="CDV57" s="89"/>
      <c r="CDW57" s="89"/>
      <c r="CDX57" s="89"/>
      <c r="CDY57" s="89"/>
      <c r="CDZ57" s="89"/>
      <c r="CEA57" s="89"/>
      <c r="CEB57" s="89"/>
      <c r="CEC57" s="89"/>
      <c r="CED57" s="89"/>
      <c r="CEE57" s="89"/>
      <c r="CEF57" s="89"/>
      <c r="CEG57" s="89"/>
      <c r="CEH57" s="89"/>
      <c r="CEI57" s="89"/>
      <c r="CEJ57" s="89"/>
      <c r="CEK57" s="89"/>
      <c r="CEL57" s="89"/>
      <c r="CEM57" s="89"/>
      <c r="CEN57" s="89"/>
      <c r="CEO57" s="89"/>
      <c r="CEP57" s="89"/>
      <c r="CEQ57" s="89"/>
      <c r="CER57" s="89"/>
      <c r="CES57" s="89"/>
      <c r="CET57" s="89"/>
      <c r="CEU57" s="89"/>
      <c r="CEV57" s="89"/>
      <c r="CEW57" s="89"/>
      <c r="CEX57" s="89"/>
      <c r="CEY57" s="89"/>
      <c r="CEZ57" s="89"/>
      <c r="CFA57" s="89"/>
      <c r="CFB57" s="89"/>
      <c r="CFC57" s="89"/>
      <c r="CFD57" s="89"/>
      <c r="CFE57" s="89"/>
      <c r="CFF57" s="89"/>
      <c r="CFG57" s="89"/>
      <c r="CFH57" s="89"/>
      <c r="CFI57" s="89"/>
      <c r="CFJ57" s="89"/>
      <c r="CFK57" s="89"/>
      <c r="CFL57" s="89"/>
      <c r="CFM57" s="89"/>
      <c r="CFN57" s="89"/>
      <c r="CFO57" s="89"/>
      <c r="CFP57" s="89"/>
      <c r="CFQ57" s="89"/>
      <c r="CFR57" s="89"/>
      <c r="CFS57" s="89"/>
      <c r="CFT57" s="89"/>
      <c r="CFU57" s="89"/>
      <c r="CFV57" s="89"/>
      <c r="CFW57" s="89"/>
      <c r="CFX57" s="89"/>
      <c r="CFY57" s="89"/>
      <c r="CFZ57" s="89"/>
      <c r="CGA57" s="89"/>
      <c r="CGB57" s="89"/>
      <c r="CGC57" s="89"/>
      <c r="CGD57" s="89"/>
      <c r="CGE57" s="89"/>
      <c r="CGF57" s="89"/>
      <c r="CGG57" s="89"/>
      <c r="CGH57" s="89"/>
      <c r="CGI57" s="89"/>
      <c r="CGJ57" s="89"/>
      <c r="CGK57" s="89"/>
      <c r="CGL57" s="89"/>
      <c r="CGM57" s="89"/>
      <c r="CGN57" s="89"/>
      <c r="CGO57" s="89"/>
      <c r="CGP57" s="89"/>
      <c r="CGQ57" s="89"/>
      <c r="CGR57" s="89"/>
      <c r="CGS57" s="89"/>
      <c r="CGT57" s="89"/>
      <c r="CGU57" s="89"/>
      <c r="CGV57" s="89"/>
      <c r="CGW57" s="89"/>
      <c r="CGX57" s="89"/>
      <c r="CGY57" s="89"/>
      <c r="CGZ57" s="89"/>
      <c r="CHA57" s="89"/>
      <c r="CHB57" s="89"/>
      <c r="CHC57" s="89"/>
      <c r="CHD57" s="89"/>
      <c r="CHE57" s="89"/>
      <c r="CHF57" s="89"/>
      <c r="CHG57" s="89"/>
      <c r="CHH57" s="89"/>
      <c r="CHI57" s="89"/>
      <c r="CHJ57" s="89"/>
      <c r="CHK57" s="89"/>
      <c r="CHL57" s="89"/>
      <c r="CHM57" s="89"/>
      <c r="CHN57" s="89"/>
      <c r="CHO57" s="89"/>
      <c r="CHP57" s="89"/>
      <c r="CHQ57" s="89"/>
      <c r="CHR57" s="89"/>
      <c r="CHS57" s="89"/>
      <c r="CHT57" s="89"/>
      <c r="CHU57" s="89"/>
      <c r="CHV57" s="89"/>
      <c r="CHW57" s="89"/>
      <c r="CHX57" s="89"/>
      <c r="CHY57" s="89"/>
      <c r="CHZ57" s="89"/>
      <c r="CIA57" s="89"/>
      <c r="CIB57" s="89"/>
      <c r="CIC57" s="89"/>
      <c r="CID57" s="89"/>
      <c r="CIE57" s="89"/>
      <c r="CIF57" s="89"/>
      <c r="CIG57" s="89"/>
      <c r="CIH57" s="89"/>
      <c r="CII57" s="89"/>
      <c r="CIJ57" s="89"/>
      <c r="CIK57" s="89"/>
      <c r="CIL57" s="89"/>
      <c r="CIM57" s="89"/>
      <c r="CIN57" s="89"/>
      <c r="CIO57" s="89"/>
      <c r="CIP57" s="89"/>
      <c r="CIQ57" s="89"/>
      <c r="CIR57" s="89"/>
      <c r="CIS57" s="89"/>
      <c r="CIT57" s="89"/>
      <c r="CIU57" s="89"/>
      <c r="CIV57" s="89"/>
      <c r="CIW57" s="89"/>
      <c r="CIX57" s="89"/>
      <c r="CIY57" s="89"/>
      <c r="CIZ57" s="89"/>
      <c r="CJA57" s="89"/>
      <c r="CJB57" s="89"/>
      <c r="CJC57" s="89"/>
      <c r="CJD57" s="89"/>
      <c r="CJE57" s="89"/>
      <c r="CJF57" s="89"/>
      <c r="CJG57" s="89"/>
      <c r="CJH57" s="89"/>
      <c r="CJI57" s="89"/>
      <c r="CJJ57" s="89"/>
      <c r="CJK57" s="89"/>
      <c r="CJL57" s="89"/>
      <c r="CJM57" s="89"/>
      <c r="CJN57" s="89"/>
      <c r="CJO57" s="89"/>
      <c r="CJP57" s="89"/>
      <c r="CJQ57" s="89"/>
      <c r="CJR57" s="89"/>
      <c r="CJS57" s="89"/>
      <c r="CJT57" s="89"/>
      <c r="CJU57" s="89"/>
      <c r="CJV57" s="89"/>
      <c r="CJW57" s="89"/>
      <c r="CJX57" s="89"/>
      <c r="CJY57" s="89"/>
      <c r="CJZ57" s="89"/>
      <c r="CKA57" s="89"/>
      <c r="CKB57" s="89"/>
      <c r="CKC57" s="89"/>
      <c r="CKD57" s="89"/>
      <c r="CKE57" s="89"/>
      <c r="CKF57" s="89"/>
      <c r="CKG57" s="89"/>
      <c r="CKH57" s="89"/>
      <c r="CKI57" s="89"/>
      <c r="CKJ57" s="89"/>
      <c r="CKK57" s="89"/>
      <c r="CKL57" s="89"/>
      <c r="CKM57" s="89"/>
      <c r="CKN57" s="89"/>
      <c r="CKO57" s="89"/>
      <c r="CKP57" s="89"/>
      <c r="CKQ57" s="89"/>
      <c r="CKR57" s="89"/>
      <c r="CKS57" s="89"/>
      <c r="CKT57" s="89"/>
      <c r="CKU57" s="89"/>
      <c r="CKV57" s="89"/>
      <c r="CKW57" s="89"/>
      <c r="CKX57" s="89"/>
      <c r="CKY57" s="89"/>
      <c r="CKZ57" s="89"/>
      <c r="CLA57" s="89"/>
      <c r="CLB57" s="89"/>
      <c r="CLC57" s="89"/>
      <c r="CLD57" s="89"/>
      <c r="CLE57" s="89"/>
      <c r="CLF57" s="89"/>
      <c r="CLG57" s="89"/>
      <c r="CLH57" s="89"/>
      <c r="CLI57" s="89"/>
      <c r="CLJ57" s="89"/>
      <c r="CLK57" s="89"/>
      <c r="CLL57" s="89"/>
      <c r="CLM57" s="89"/>
      <c r="CLN57" s="89"/>
      <c r="CLO57" s="89"/>
      <c r="CLP57" s="89"/>
      <c r="CLQ57" s="89"/>
      <c r="CLR57" s="89"/>
      <c r="CLS57" s="89"/>
      <c r="CLT57" s="89"/>
      <c r="CLU57" s="89"/>
      <c r="CLV57" s="89"/>
      <c r="CLW57" s="89"/>
      <c r="CLX57" s="89"/>
      <c r="CLY57" s="89"/>
      <c r="CLZ57" s="89"/>
      <c r="CMA57" s="89"/>
      <c r="CMB57" s="89"/>
      <c r="CMC57" s="89"/>
      <c r="CMD57" s="89"/>
      <c r="CME57" s="89"/>
      <c r="CMF57" s="89"/>
      <c r="CMG57" s="89"/>
      <c r="CMH57" s="89"/>
      <c r="CMI57" s="89"/>
      <c r="CMJ57" s="89"/>
      <c r="CMK57" s="89"/>
      <c r="CML57" s="89"/>
      <c r="CMM57" s="89"/>
      <c r="CMN57" s="89"/>
      <c r="CMO57" s="89"/>
      <c r="CMP57" s="89"/>
      <c r="CMQ57" s="89"/>
      <c r="CMR57" s="89"/>
      <c r="CMS57" s="89"/>
      <c r="CMT57" s="89"/>
      <c r="CMU57" s="89"/>
      <c r="CMV57" s="89"/>
      <c r="CMW57" s="89"/>
      <c r="CMX57" s="89"/>
      <c r="CMY57" s="89"/>
      <c r="CMZ57" s="89"/>
      <c r="CNA57" s="89"/>
      <c r="CNB57" s="89"/>
      <c r="CNC57" s="89"/>
      <c r="CND57" s="89"/>
      <c r="CNE57" s="89"/>
      <c r="CNF57" s="89"/>
      <c r="CNG57" s="89"/>
      <c r="CNH57" s="89"/>
      <c r="CNI57" s="89"/>
      <c r="CNJ57" s="89"/>
      <c r="CNK57" s="89"/>
      <c r="CNL57" s="89"/>
      <c r="CNM57" s="89"/>
      <c r="CNN57" s="89"/>
      <c r="CNO57" s="89"/>
      <c r="CNP57" s="89"/>
      <c r="CNQ57" s="89"/>
      <c r="CNR57" s="89"/>
      <c r="CNS57" s="89"/>
      <c r="CNT57" s="89"/>
      <c r="CNU57" s="89"/>
      <c r="CNV57" s="89"/>
      <c r="CNW57" s="89"/>
      <c r="CNX57" s="89"/>
      <c r="CNY57" s="89"/>
      <c r="CNZ57" s="89"/>
      <c r="COA57" s="89"/>
      <c r="COB57" s="89"/>
      <c r="COC57" s="89"/>
      <c r="COD57" s="89"/>
      <c r="COE57" s="89"/>
      <c r="COF57" s="89"/>
      <c r="COG57" s="89"/>
      <c r="COH57" s="89"/>
      <c r="COI57" s="89"/>
      <c r="COJ57" s="89"/>
      <c r="COK57" s="89"/>
      <c r="COL57" s="89"/>
      <c r="COM57" s="89"/>
      <c r="CON57" s="89"/>
      <c r="COO57" s="89"/>
      <c r="COP57" s="89"/>
      <c r="COQ57" s="89"/>
      <c r="COR57" s="89"/>
      <c r="COS57" s="89"/>
      <c r="COT57" s="89"/>
      <c r="COU57" s="89"/>
      <c r="COV57" s="89"/>
      <c r="COW57" s="89"/>
      <c r="COX57" s="89"/>
      <c r="COY57" s="89"/>
      <c r="COZ57" s="89"/>
      <c r="CPA57" s="89"/>
      <c r="CPB57" s="89"/>
      <c r="CPC57" s="89"/>
      <c r="CPD57" s="89"/>
      <c r="CPE57" s="89"/>
      <c r="CPF57" s="89"/>
      <c r="CPG57" s="89"/>
      <c r="CPH57" s="89"/>
      <c r="CPI57" s="89"/>
      <c r="CPJ57" s="89"/>
      <c r="CPK57" s="89"/>
      <c r="CPL57" s="89"/>
      <c r="CPM57" s="89"/>
      <c r="CPN57" s="89"/>
      <c r="CPO57" s="89"/>
      <c r="CPP57" s="89"/>
      <c r="CPQ57" s="89"/>
      <c r="CPR57" s="89"/>
      <c r="CPS57" s="89"/>
      <c r="CPT57" s="89"/>
      <c r="CPU57" s="89"/>
      <c r="CPV57" s="89"/>
      <c r="CPW57" s="89"/>
      <c r="CPX57" s="89"/>
      <c r="CPY57" s="89"/>
      <c r="CPZ57" s="89"/>
      <c r="CQA57" s="89"/>
      <c r="CQB57" s="89"/>
      <c r="CQC57" s="89"/>
      <c r="CQD57" s="89"/>
      <c r="CQE57" s="89"/>
      <c r="CQF57" s="89"/>
      <c r="CQG57" s="89"/>
      <c r="CQH57" s="89"/>
      <c r="CQI57" s="89"/>
      <c r="CQJ57" s="89"/>
      <c r="CQK57" s="89"/>
      <c r="CQL57" s="89"/>
      <c r="CQM57" s="89"/>
      <c r="CQN57" s="89"/>
      <c r="CQO57" s="89"/>
      <c r="CQP57" s="89"/>
      <c r="CQQ57" s="89"/>
      <c r="CQR57" s="89"/>
      <c r="CQS57" s="89"/>
      <c r="CQT57" s="89"/>
      <c r="CQU57" s="89"/>
      <c r="CQV57" s="89"/>
      <c r="CQW57" s="89"/>
      <c r="CQX57" s="89"/>
      <c r="CQY57" s="89"/>
      <c r="CQZ57" s="89"/>
      <c r="CRA57" s="89"/>
      <c r="CRB57" s="89"/>
      <c r="CRC57" s="89"/>
      <c r="CRD57" s="89"/>
      <c r="CRE57" s="89"/>
      <c r="CRF57" s="89"/>
      <c r="CRG57" s="89"/>
      <c r="CRH57" s="89"/>
      <c r="CRI57" s="89"/>
      <c r="CRJ57" s="89"/>
      <c r="CRK57" s="89"/>
      <c r="CRL57" s="89"/>
      <c r="CRM57" s="89"/>
      <c r="CRN57" s="89"/>
      <c r="CRO57" s="89"/>
      <c r="CRP57" s="89"/>
      <c r="CRQ57" s="89"/>
      <c r="CRR57" s="89"/>
      <c r="CRS57" s="89"/>
      <c r="CRT57" s="89"/>
      <c r="CRU57" s="89"/>
      <c r="CRV57" s="89"/>
      <c r="CRW57" s="89"/>
      <c r="CRX57" s="89"/>
      <c r="CRY57" s="89"/>
      <c r="CRZ57" s="89"/>
      <c r="CSA57" s="89"/>
      <c r="CSB57" s="89"/>
      <c r="CSC57" s="89"/>
      <c r="CSD57" s="89"/>
      <c r="CSE57" s="89"/>
      <c r="CSF57" s="89"/>
      <c r="CSG57" s="89"/>
      <c r="CSH57" s="89"/>
      <c r="CSI57" s="89"/>
      <c r="CSJ57" s="89"/>
      <c r="CSK57" s="89"/>
      <c r="CSL57" s="89"/>
      <c r="CSM57" s="89"/>
      <c r="CSN57" s="89"/>
      <c r="CSO57" s="89"/>
      <c r="CSP57" s="89"/>
      <c r="CSQ57" s="89"/>
      <c r="CSR57" s="89"/>
      <c r="CSS57" s="89"/>
      <c r="CST57" s="89"/>
      <c r="CSU57" s="89"/>
      <c r="CSV57" s="89"/>
      <c r="CSW57" s="89"/>
      <c r="CSX57" s="89"/>
      <c r="CSY57" s="89"/>
      <c r="CSZ57" s="89"/>
      <c r="CTA57" s="89"/>
      <c r="CTB57" s="89"/>
      <c r="CTC57" s="89"/>
      <c r="CTD57" s="89"/>
      <c r="CTE57" s="89"/>
      <c r="CTF57" s="89"/>
      <c r="CTG57" s="89"/>
      <c r="CTH57" s="89"/>
      <c r="CTI57" s="89"/>
      <c r="CTJ57" s="89"/>
      <c r="CTK57" s="89"/>
      <c r="CTL57" s="89"/>
      <c r="CTM57" s="89"/>
      <c r="CTN57" s="89"/>
      <c r="CTO57" s="89"/>
      <c r="CTP57" s="89"/>
      <c r="CTQ57" s="89"/>
      <c r="CTR57" s="89"/>
      <c r="CTS57" s="89"/>
      <c r="CTT57" s="89"/>
      <c r="CTU57" s="89"/>
      <c r="CTV57" s="89"/>
      <c r="CTW57" s="89"/>
      <c r="CTX57" s="89"/>
      <c r="CTY57" s="89"/>
      <c r="CTZ57" s="89"/>
      <c r="CUA57" s="89"/>
      <c r="CUB57" s="89"/>
      <c r="CUC57" s="89"/>
      <c r="CUD57" s="89"/>
      <c r="CUE57" s="89"/>
      <c r="CUF57" s="89"/>
      <c r="CUG57" s="89"/>
      <c r="CUH57" s="89"/>
      <c r="CUI57" s="89"/>
      <c r="CUJ57" s="89"/>
      <c r="CUK57" s="89"/>
      <c r="CUL57" s="89"/>
      <c r="CUM57" s="89"/>
      <c r="CUN57" s="89"/>
      <c r="CUO57" s="89"/>
      <c r="CUP57" s="89"/>
      <c r="CUQ57" s="89"/>
      <c r="CUR57" s="89"/>
      <c r="CUS57" s="89"/>
      <c r="CUT57" s="89"/>
      <c r="CUU57" s="89"/>
      <c r="CUV57" s="89"/>
      <c r="CUW57" s="89"/>
      <c r="CUX57" s="89"/>
      <c r="CUY57" s="89"/>
      <c r="CUZ57" s="89"/>
      <c r="CVA57" s="89"/>
      <c r="CVB57" s="89"/>
      <c r="CVC57" s="89"/>
      <c r="CVD57" s="89"/>
      <c r="CVE57" s="89"/>
      <c r="CVF57" s="89"/>
      <c r="CVG57" s="89"/>
      <c r="CVH57" s="89"/>
      <c r="CVI57" s="89"/>
      <c r="CVJ57" s="89"/>
      <c r="CVK57" s="89"/>
      <c r="CVL57" s="89"/>
      <c r="CVM57" s="89"/>
      <c r="CVN57" s="89"/>
      <c r="CVO57" s="89"/>
      <c r="CVP57" s="89"/>
      <c r="CVQ57" s="89"/>
      <c r="CVR57" s="89"/>
      <c r="CVS57" s="89"/>
      <c r="CVT57" s="89"/>
      <c r="CVU57" s="89"/>
      <c r="CVV57" s="89"/>
      <c r="CVW57" s="89"/>
      <c r="CVX57" s="89"/>
      <c r="CVY57" s="89"/>
      <c r="CVZ57" s="89"/>
      <c r="CWA57" s="89"/>
      <c r="CWB57" s="89"/>
      <c r="CWC57" s="89"/>
      <c r="CWD57" s="89"/>
      <c r="CWE57" s="89"/>
      <c r="CWF57" s="89"/>
      <c r="CWG57" s="89"/>
      <c r="CWH57" s="89"/>
      <c r="CWI57" s="89"/>
      <c r="CWJ57" s="89"/>
      <c r="CWK57" s="89"/>
      <c r="CWL57" s="89"/>
      <c r="CWM57" s="89"/>
      <c r="CWN57" s="89"/>
      <c r="CWO57" s="89"/>
      <c r="CWP57" s="89"/>
      <c r="CWQ57" s="89"/>
      <c r="CWR57" s="89"/>
      <c r="CWS57" s="89"/>
      <c r="CWT57" s="89"/>
      <c r="CWU57" s="89"/>
      <c r="CWV57" s="89"/>
      <c r="CWW57" s="89"/>
      <c r="CWX57" s="89"/>
      <c r="CWY57" s="89"/>
      <c r="CWZ57" s="89"/>
      <c r="CXA57" s="89"/>
      <c r="CXB57" s="89"/>
      <c r="CXC57" s="89"/>
      <c r="CXD57" s="89"/>
      <c r="CXE57" s="89"/>
      <c r="CXF57" s="89"/>
      <c r="CXG57" s="89"/>
      <c r="CXH57" s="89"/>
      <c r="CXI57" s="89"/>
      <c r="CXJ57" s="89"/>
      <c r="CXK57" s="89"/>
      <c r="CXL57" s="89"/>
      <c r="CXM57" s="89"/>
      <c r="CXN57" s="89"/>
      <c r="CXO57" s="89"/>
      <c r="CXP57" s="89"/>
      <c r="CXQ57" s="89"/>
      <c r="CXR57" s="89"/>
      <c r="CXS57" s="89"/>
      <c r="CXT57" s="89"/>
      <c r="CXU57" s="89"/>
      <c r="CXV57" s="89"/>
      <c r="CXW57" s="89"/>
      <c r="CXX57" s="89"/>
      <c r="CXY57" s="89"/>
      <c r="CXZ57" s="89"/>
      <c r="CYA57" s="89"/>
      <c r="CYB57" s="89"/>
      <c r="CYC57" s="89"/>
      <c r="CYD57" s="89"/>
      <c r="CYE57" s="89"/>
      <c r="CYF57" s="89"/>
      <c r="CYG57" s="89"/>
      <c r="CYH57" s="89"/>
      <c r="CYI57" s="89"/>
      <c r="CYJ57" s="89"/>
      <c r="CYK57" s="89"/>
      <c r="CYL57" s="89"/>
      <c r="CYM57" s="89"/>
      <c r="CYN57" s="89"/>
      <c r="CYO57" s="89"/>
      <c r="CYP57" s="89"/>
      <c r="CYQ57" s="89"/>
      <c r="CYR57" s="89"/>
      <c r="CYS57" s="89"/>
      <c r="CYT57" s="89"/>
      <c r="CYU57" s="89"/>
      <c r="CYV57" s="89"/>
      <c r="CYW57" s="89"/>
      <c r="CYX57" s="89"/>
      <c r="CYY57" s="89"/>
      <c r="CYZ57" s="89"/>
      <c r="CZA57" s="89"/>
      <c r="CZB57" s="89"/>
      <c r="CZC57" s="89"/>
      <c r="CZD57" s="89"/>
      <c r="CZE57" s="89"/>
      <c r="CZF57" s="89"/>
      <c r="CZG57" s="89"/>
      <c r="CZH57" s="89"/>
      <c r="CZI57" s="89"/>
      <c r="CZJ57" s="89"/>
      <c r="CZK57" s="89"/>
      <c r="CZL57" s="89"/>
      <c r="CZM57" s="89"/>
      <c r="CZN57" s="89"/>
      <c r="CZO57" s="89"/>
      <c r="CZP57" s="89"/>
      <c r="CZQ57" s="89"/>
      <c r="CZR57" s="89"/>
      <c r="CZS57" s="89"/>
      <c r="CZT57" s="89"/>
      <c r="CZU57" s="89"/>
      <c r="CZV57" s="89"/>
      <c r="CZW57" s="89"/>
      <c r="CZX57" s="89"/>
      <c r="CZY57" s="89"/>
      <c r="CZZ57" s="89"/>
      <c r="DAA57" s="89"/>
      <c r="DAB57" s="89"/>
      <c r="DAC57" s="89"/>
      <c r="DAD57" s="89"/>
      <c r="DAE57" s="89"/>
      <c r="DAF57" s="89"/>
      <c r="DAG57" s="89"/>
      <c r="DAH57" s="89"/>
      <c r="DAI57" s="89"/>
      <c r="DAJ57" s="89"/>
      <c r="DAK57" s="89"/>
      <c r="DAL57" s="89"/>
      <c r="DAM57" s="89"/>
      <c r="DAN57" s="89"/>
      <c r="DAO57" s="89"/>
      <c r="DAP57" s="89"/>
      <c r="DAQ57" s="89"/>
      <c r="DAR57" s="89"/>
      <c r="DAS57" s="89"/>
      <c r="DAT57" s="89"/>
      <c r="DAU57" s="89"/>
      <c r="DAV57" s="89"/>
      <c r="DAW57" s="89"/>
      <c r="DAX57" s="89"/>
      <c r="DAY57" s="89"/>
      <c r="DAZ57" s="89"/>
      <c r="DBA57" s="89"/>
      <c r="DBB57" s="89"/>
      <c r="DBC57" s="89"/>
      <c r="DBD57" s="89"/>
      <c r="DBE57" s="89"/>
      <c r="DBF57" s="89"/>
      <c r="DBG57" s="89"/>
      <c r="DBH57" s="89"/>
      <c r="DBI57" s="89"/>
      <c r="DBJ57" s="89"/>
      <c r="DBK57" s="89"/>
      <c r="DBL57" s="89"/>
      <c r="DBM57" s="89"/>
      <c r="DBN57" s="89"/>
      <c r="DBO57" s="89"/>
      <c r="DBP57" s="89"/>
      <c r="DBQ57" s="89"/>
      <c r="DBR57" s="89"/>
      <c r="DBS57" s="89"/>
      <c r="DBT57" s="89"/>
      <c r="DBU57" s="89"/>
      <c r="DBV57" s="89"/>
      <c r="DBW57" s="89"/>
      <c r="DBX57" s="89"/>
      <c r="DBY57" s="89"/>
      <c r="DBZ57" s="89"/>
      <c r="DCA57" s="89"/>
      <c r="DCB57" s="89"/>
      <c r="DCC57" s="89"/>
      <c r="DCD57" s="89"/>
      <c r="DCE57" s="89"/>
      <c r="DCF57" s="89"/>
      <c r="DCG57" s="89"/>
      <c r="DCH57" s="89"/>
      <c r="DCI57" s="89"/>
      <c r="DCJ57" s="89"/>
      <c r="DCK57" s="89"/>
      <c r="DCL57" s="89"/>
      <c r="DCM57" s="89"/>
      <c r="DCN57" s="89"/>
      <c r="DCO57" s="89"/>
      <c r="DCP57" s="89"/>
      <c r="DCQ57" s="89"/>
      <c r="DCR57" s="89"/>
      <c r="DCS57" s="89"/>
      <c r="DCT57" s="89"/>
      <c r="DCU57" s="89"/>
      <c r="DCV57" s="89"/>
      <c r="DCW57" s="89"/>
      <c r="DCX57" s="89"/>
      <c r="DCY57" s="89"/>
      <c r="DCZ57" s="89"/>
      <c r="DDA57" s="89"/>
      <c r="DDB57" s="89"/>
      <c r="DDC57" s="89"/>
      <c r="DDD57" s="89"/>
      <c r="DDE57" s="89"/>
      <c r="DDF57" s="89"/>
      <c r="DDG57" s="89"/>
      <c r="DDH57" s="89"/>
      <c r="DDI57" s="89"/>
      <c r="DDJ57" s="89"/>
      <c r="DDK57" s="89"/>
      <c r="DDL57" s="89"/>
      <c r="DDM57" s="89"/>
      <c r="DDN57" s="89"/>
      <c r="DDO57" s="89"/>
      <c r="DDP57" s="89"/>
      <c r="DDQ57" s="89"/>
      <c r="DDR57" s="89"/>
      <c r="DDS57" s="89"/>
      <c r="DDT57" s="89"/>
      <c r="DDU57" s="89"/>
      <c r="DDV57" s="89"/>
      <c r="DDW57" s="89"/>
      <c r="DDX57" s="89"/>
      <c r="DDY57" s="89"/>
      <c r="DDZ57" s="89"/>
      <c r="DEA57" s="89"/>
      <c r="DEB57" s="89"/>
      <c r="DEC57" s="89"/>
      <c r="DED57" s="89"/>
      <c r="DEE57" s="89"/>
      <c r="DEF57" s="89"/>
      <c r="DEG57" s="89"/>
      <c r="DEH57" s="89"/>
      <c r="DEI57" s="89"/>
      <c r="DEJ57" s="89"/>
      <c r="DEK57" s="89"/>
      <c r="DEL57" s="89"/>
      <c r="DEM57" s="89"/>
      <c r="DEN57" s="89"/>
      <c r="DEO57" s="89"/>
      <c r="DEP57" s="89"/>
      <c r="DEQ57" s="89"/>
      <c r="DER57" s="89"/>
      <c r="DES57" s="89"/>
      <c r="DET57" s="89"/>
      <c r="DEU57" s="89"/>
      <c r="DEV57" s="89"/>
      <c r="DEW57" s="89"/>
      <c r="DEX57" s="89"/>
      <c r="DEY57" s="89"/>
      <c r="DEZ57" s="89"/>
      <c r="DFA57" s="89"/>
      <c r="DFB57" s="89"/>
      <c r="DFC57" s="89"/>
      <c r="DFD57" s="89"/>
      <c r="DFE57" s="89"/>
      <c r="DFF57" s="89"/>
      <c r="DFG57" s="89"/>
      <c r="DFH57" s="89"/>
      <c r="DFI57" s="89"/>
      <c r="DFJ57" s="89"/>
      <c r="DFK57" s="89"/>
      <c r="DFL57" s="89"/>
      <c r="DFM57" s="89"/>
      <c r="DFN57" s="89"/>
      <c r="DFO57" s="89"/>
      <c r="DFP57" s="89"/>
      <c r="DFQ57" s="89"/>
      <c r="DFR57" s="89"/>
      <c r="DFS57" s="89"/>
      <c r="DFT57" s="89"/>
      <c r="DFU57" s="89"/>
      <c r="DFV57" s="89"/>
      <c r="DFW57" s="89"/>
      <c r="DFX57" s="89"/>
      <c r="DFY57" s="89"/>
      <c r="DFZ57" s="89"/>
      <c r="DGA57" s="89"/>
      <c r="DGB57" s="89"/>
      <c r="DGC57" s="89"/>
      <c r="DGD57" s="89"/>
      <c r="DGE57" s="89"/>
      <c r="DGF57" s="89"/>
      <c r="DGG57" s="89"/>
      <c r="DGH57" s="89"/>
      <c r="DGI57" s="89"/>
      <c r="DGJ57" s="89"/>
      <c r="DGK57" s="89"/>
      <c r="DGL57" s="89"/>
      <c r="DGM57" s="89"/>
      <c r="DGN57" s="89"/>
      <c r="DGO57" s="89"/>
      <c r="DGP57" s="89"/>
      <c r="DGQ57" s="89"/>
      <c r="DGR57" s="89"/>
      <c r="DGS57" s="89"/>
      <c r="DGT57" s="89"/>
      <c r="DGU57" s="89"/>
      <c r="DGV57" s="89"/>
      <c r="DGW57" s="89"/>
      <c r="DGX57" s="89"/>
      <c r="DGY57" s="89"/>
      <c r="DGZ57" s="89"/>
      <c r="DHA57" s="89"/>
      <c r="DHB57" s="89"/>
      <c r="DHC57" s="89"/>
      <c r="DHD57" s="89"/>
      <c r="DHE57" s="89"/>
      <c r="DHF57" s="89"/>
      <c r="DHG57" s="89"/>
      <c r="DHH57" s="89"/>
      <c r="DHI57" s="89"/>
      <c r="DHJ57" s="89"/>
      <c r="DHK57" s="89"/>
      <c r="DHL57" s="89"/>
      <c r="DHM57" s="89"/>
      <c r="DHN57" s="89"/>
      <c r="DHO57" s="89"/>
      <c r="DHP57" s="89"/>
      <c r="DHQ57" s="89"/>
      <c r="DHR57" s="89"/>
      <c r="DHS57" s="89"/>
      <c r="DHT57" s="89"/>
      <c r="DHU57" s="89"/>
      <c r="DHV57" s="89"/>
      <c r="DHW57" s="89"/>
      <c r="DHX57" s="89"/>
      <c r="DHY57" s="89"/>
      <c r="DHZ57" s="89"/>
      <c r="DIA57" s="89"/>
      <c r="DIB57" s="89"/>
      <c r="DIC57" s="89"/>
      <c r="DID57" s="89"/>
      <c r="DIE57" s="89"/>
      <c r="DIF57" s="89"/>
      <c r="DIG57" s="89"/>
      <c r="DIH57" s="89"/>
      <c r="DII57" s="89"/>
      <c r="DIJ57" s="89"/>
      <c r="DIK57" s="89"/>
      <c r="DIL57" s="89"/>
      <c r="DIM57" s="89"/>
      <c r="DIN57" s="89"/>
      <c r="DIO57" s="89"/>
      <c r="DIP57" s="89"/>
      <c r="DIQ57" s="89"/>
      <c r="DIR57" s="89"/>
      <c r="DIS57" s="89"/>
      <c r="DIT57" s="89"/>
      <c r="DIU57" s="89"/>
      <c r="DIV57" s="89"/>
      <c r="DIW57" s="89"/>
      <c r="DIX57" s="89"/>
      <c r="DIY57" s="89"/>
      <c r="DIZ57" s="89"/>
      <c r="DJA57" s="89"/>
      <c r="DJB57" s="89"/>
      <c r="DJC57" s="89"/>
      <c r="DJD57" s="89"/>
      <c r="DJE57" s="89"/>
      <c r="DJF57" s="89"/>
      <c r="DJG57" s="89"/>
      <c r="DJH57" s="89"/>
      <c r="DJI57" s="89"/>
      <c r="DJJ57" s="89"/>
      <c r="DJK57" s="89"/>
      <c r="DJL57" s="89"/>
      <c r="DJM57" s="89"/>
      <c r="DJN57" s="89"/>
      <c r="DJO57" s="89"/>
      <c r="DJP57" s="89"/>
      <c r="DJQ57" s="89"/>
      <c r="DJR57" s="89"/>
      <c r="DJS57" s="89"/>
      <c r="DJT57" s="89"/>
      <c r="DJU57" s="89"/>
      <c r="DJV57" s="89"/>
      <c r="DJW57" s="89"/>
      <c r="DJX57" s="89"/>
      <c r="DJY57" s="89"/>
      <c r="DJZ57" s="89"/>
      <c r="DKA57" s="89"/>
      <c r="DKB57" s="89"/>
      <c r="DKC57" s="89"/>
      <c r="DKD57" s="89"/>
      <c r="DKE57" s="89"/>
      <c r="DKF57" s="89"/>
      <c r="DKG57" s="89"/>
      <c r="DKH57" s="89"/>
      <c r="DKI57" s="89"/>
      <c r="DKJ57" s="89"/>
      <c r="DKK57" s="89"/>
      <c r="DKL57" s="89"/>
      <c r="DKM57" s="89"/>
      <c r="DKN57" s="89"/>
      <c r="DKO57" s="89"/>
      <c r="DKP57" s="89"/>
      <c r="DKQ57" s="89"/>
      <c r="DKR57" s="89"/>
      <c r="DKS57" s="89"/>
      <c r="DKT57" s="89"/>
      <c r="DKU57" s="89"/>
      <c r="DKV57" s="89"/>
      <c r="DKW57" s="89"/>
      <c r="DKX57" s="89"/>
      <c r="DKY57" s="89"/>
      <c r="DKZ57" s="89"/>
      <c r="DLA57" s="89"/>
      <c r="DLB57" s="89"/>
      <c r="DLC57" s="89"/>
      <c r="DLD57" s="89"/>
      <c r="DLE57" s="89"/>
      <c r="DLF57" s="89"/>
      <c r="DLG57" s="89"/>
      <c r="DLH57" s="89"/>
      <c r="DLI57" s="89"/>
      <c r="DLJ57" s="89"/>
      <c r="DLK57" s="89"/>
      <c r="DLL57" s="89"/>
      <c r="DLM57" s="89"/>
      <c r="DLN57" s="89"/>
      <c r="DLO57" s="89"/>
      <c r="DLP57" s="89"/>
      <c r="DLQ57" s="89"/>
      <c r="DLR57" s="89"/>
      <c r="DLS57" s="89"/>
      <c r="DLT57" s="89"/>
      <c r="DLU57" s="89"/>
      <c r="DLV57" s="89"/>
      <c r="DLW57" s="89"/>
      <c r="DLX57" s="89"/>
      <c r="DLY57" s="89"/>
      <c r="DLZ57" s="89"/>
      <c r="DMA57" s="89"/>
      <c r="DMB57" s="89"/>
      <c r="DMC57" s="89"/>
      <c r="DMD57" s="89"/>
      <c r="DME57" s="89"/>
      <c r="DMF57" s="89"/>
      <c r="DMG57" s="89"/>
      <c r="DMH57" s="89"/>
      <c r="DMI57" s="89"/>
      <c r="DMJ57" s="89"/>
      <c r="DMK57" s="89"/>
      <c r="DML57" s="89"/>
      <c r="DMM57" s="89"/>
      <c r="DMN57" s="89"/>
      <c r="DMO57" s="89"/>
      <c r="DMP57" s="89"/>
      <c r="DMQ57" s="89"/>
      <c r="DMR57" s="89"/>
      <c r="DMS57" s="89"/>
      <c r="DMT57" s="89"/>
      <c r="DMU57" s="89"/>
      <c r="DMV57" s="89"/>
      <c r="DMW57" s="89"/>
      <c r="DMX57" s="89"/>
      <c r="DMY57" s="89"/>
      <c r="DMZ57" s="89"/>
      <c r="DNA57" s="89"/>
      <c r="DNB57" s="89"/>
      <c r="DNC57" s="89"/>
      <c r="DND57" s="89"/>
      <c r="DNE57" s="89"/>
      <c r="DNF57" s="89"/>
      <c r="DNG57" s="89"/>
      <c r="DNH57" s="89"/>
      <c r="DNI57" s="89"/>
      <c r="DNJ57" s="89"/>
      <c r="DNK57" s="89"/>
      <c r="DNL57" s="89"/>
      <c r="DNM57" s="89"/>
      <c r="DNN57" s="89"/>
      <c r="DNO57" s="89"/>
      <c r="DNP57" s="89"/>
      <c r="DNQ57" s="89"/>
      <c r="DNR57" s="89"/>
      <c r="DNS57" s="89"/>
      <c r="DNT57" s="89"/>
      <c r="DNU57" s="89"/>
      <c r="DNV57" s="89"/>
      <c r="DNW57" s="89"/>
      <c r="DNX57" s="89"/>
      <c r="DNY57" s="89"/>
      <c r="DNZ57" s="89"/>
      <c r="DOA57" s="89"/>
      <c r="DOB57" s="89"/>
      <c r="DOC57" s="89"/>
      <c r="DOD57" s="89"/>
      <c r="DOE57" s="89"/>
      <c r="DOF57" s="89"/>
      <c r="DOG57" s="89"/>
      <c r="DOH57" s="89"/>
      <c r="DOI57" s="89"/>
      <c r="DOJ57" s="89"/>
      <c r="DOK57" s="89"/>
      <c r="DOL57" s="89"/>
      <c r="DOM57" s="89"/>
      <c r="DON57" s="89"/>
      <c r="DOO57" s="89"/>
      <c r="DOP57" s="89"/>
      <c r="DOQ57" s="89"/>
      <c r="DOR57" s="89"/>
      <c r="DOS57" s="89"/>
      <c r="DOT57" s="89"/>
      <c r="DOU57" s="89"/>
      <c r="DOV57" s="89"/>
      <c r="DOW57" s="89"/>
      <c r="DOX57" s="89"/>
      <c r="DOY57" s="89"/>
      <c r="DOZ57" s="89"/>
      <c r="DPA57" s="89"/>
      <c r="DPB57" s="89"/>
      <c r="DPC57" s="89"/>
      <c r="DPD57" s="89"/>
      <c r="DPE57" s="89"/>
      <c r="DPF57" s="89"/>
      <c r="DPG57" s="89"/>
      <c r="DPH57" s="89"/>
      <c r="DPI57" s="89"/>
      <c r="DPJ57" s="89"/>
      <c r="DPK57" s="89"/>
      <c r="DPL57" s="89"/>
      <c r="DPM57" s="89"/>
      <c r="DPN57" s="89"/>
      <c r="DPO57" s="89"/>
      <c r="DPP57" s="89"/>
      <c r="DPQ57" s="89"/>
      <c r="DPR57" s="89"/>
      <c r="DPS57" s="89"/>
      <c r="DPT57" s="89"/>
      <c r="DPU57" s="89"/>
      <c r="DPV57" s="89"/>
      <c r="DPW57" s="89"/>
      <c r="DPX57" s="89"/>
      <c r="DPY57" s="89"/>
      <c r="DPZ57" s="89"/>
      <c r="DQA57" s="89"/>
      <c r="DQB57" s="89"/>
      <c r="DQC57" s="89"/>
      <c r="DQD57" s="89"/>
      <c r="DQE57" s="89"/>
      <c r="DQF57" s="89"/>
      <c r="DQG57" s="89"/>
      <c r="DQH57" s="89"/>
      <c r="DQI57" s="89"/>
      <c r="DQJ57" s="89"/>
      <c r="DQK57" s="89"/>
      <c r="DQL57" s="89"/>
      <c r="DQM57" s="89"/>
      <c r="DQN57" s="89"/>
      <c r="DQO57" s="89"/>
      <c r="DQP57" s="89"/>
      <c r="DQQ57" s="89"/>
      <c r="DQR57" s="89"/>
      <c r="DQS57" s="89"/>
      <c r="DQT57" s="89"/>
      <c r="DQU57" s="89"/>
      <c r="DQV57" s="89"/>
      <c r="DQW57" s="89"/>
      <c r="DQX57" s="89"/>
      <c r="DQY57" s="89"/>
      <c r="DQZ57" s="89"/>
      <c r="DRA57" s="89"/>
      <c r="DRB57" s="89"/>
      <c r="DRC57" s="89"/>
      <c r="DRD57" s="89"/>
      <c r="DRE57" s="89"/>
      <c r="DRF57" s="89"/>
      <c r="DRG57" s="89"/>
      <c r="DRH57" s="89"/>
      <c r="DRI57" s="89"/>
      <c r="DRJ57" s="89"/>
      <c r="DRK57" s="89"/>
      <c r="DRL57" s="89"/>
      <c r="DRM57" s="89"/>
      <c r="DRN57" s="89"/>
      <c r="DRO57" s="89"/>
      <c r="DRP57" s="89"/>
      <c r="DRQ57" s="89"/>
      <c r="DRR57" s="89"/>
      <c r="DRS57" s="89"/>
      <c r="DRT57" s="89"/>
      <c r="DRU57" s="89"/>
      <c r="DRV57" s="89"/>
      <c r="DRW57" s="89"/>
      <c r="DRX57" s="89"/>
      <c r="DRY57" s="89"/>
      <c r="DRZ57" s="89"/>
      <c r="DSA57" s="89"/>
      <c r="DSB57" s="89"/>
      <c r="DSC57" s="89"/>
      <c r="DSD57" s="89"/>
      <c r="DSE57" s="89"/>
      <c r="DSF57" s="89"/>
      <c r="DSG57" s="89"/>
      <c r="DSH57" s="89"/>
      <c r="DSI57" s="89"/>
      <c r="DSJ57" s="89"/>
      <c r="DSK57" s="89"/>
      <c r="DSL57" s="89"/>
      <c r="DSM57" s="89"/>
      <c r="DSN57" s="89"/>
      <c r="DSO57" s="89"/>
      <c r="DSP57" s="89"/>
      <c r="DSQ57" s="89"/>
      <c r="DSR57" s="89"/>
      <c r="DSS57" s="89"/>
      <c r="DST57" s="89"/>
      <c r="DSU57" s="89"/>
      <c r="DSV57" s="89"/>
      <c r="DSW57" s="89"/>
      <c r="DSX57" s="89"/>
      <c r="DSY57" s="89"/>
      <c r="DSZ57" s="89"/>
      <c r="DTA57" s="89"/>
      <c r="DTB57" s="89"/>
      <c r="DTC57" s="89"/>
      <c r="DTD57" s="89"/>
      <c r="DTE57" s="89"/>
      <c r="DTF57" s="89"/>
      <c r="DTG57" s="89"/>
      <c r="DTH57" s="89"/>
      <c r="DTI57" s="89"/>
      <c r="DTJ57" s="89"/>
      <c r="DTK57" s="89"/>
      <c r="DTL57" s="89"/>
      <c r="DTM57" s="89"/>
      <c r="DTN57" s="89"/>
      <c r="DTO57" s="89"/>
      <c r="DTP57" s="89"/>
      <c r="DTQ57" s="89"/>
      <c r="DTR57" s="89"/>
      <c r="DTS57" s="89"/>
      <c r="DTT57" s="89"/>
      <c r="DTU57" s="89"/>
      <c r="DTV57" s="89"/>
      <c r="DTW57" s="89"/>
      <c r="DTX57" s="89"/>
      <c r="DTY57" s="89"/>
      <c r="DTZ57" s="89"/>
      <c r="DUA57" s="89"/>
      <c r="DUB57" s="89"/>
      <c r="DUC57" s="89"/>
      <c r="DUD57" s="89"/>
      <c r="DUE57" s="89"/>
      <c r="DUF57" s="89"/>
      <c r="DUG57" s="89"/>
      <c r="DUH57" s="89"/>
      <c r="DUI57" s="89"/>
      <c r="DUJ57" s="89"/>
      <c r="DUK57" s="89"/>
      <c r="DUL57" s="89"/>
      <c r="DUM57" s="89"/>
      <c r="DUN57" s="89"/>
      <c r="DUO57" s="89"/>
      <c r="DUP57" s="89"/>
      <c r="DUQ57" s="89"/>
      <c r="DUR57" s="89"/>
      <c r="DUS57" s="89"/>
      <c r="DUT57" s="89"/>
      <c r="DUU57" s="89"/>
      <c r="DUV57" s="89"/>
      <c r="DUW57" s="89"/>
      <c r="DUX57" s="89"/>
      <c r="DUY57" s="89"/>
      <c r="DUZ57" s="89"/>
      <c r="DVA57" s="89"/>
      <c r="DVB57" s="89"/>
      <c r="DVC57" s="89"/>
      <c r="DVD57" s="89"/>
      <c r="DVE57" s="89"/>
      <c r="DVF57" s="89"/>
      <c r="DVG57" s="89"/>
      <c r="DVH57" s="89"/>
      <c r="DVI57" s="89"/>
      <c r="DVJ57" s="89"/>
      <c r="DVK57" s="89"/>
      <c r="DVL57" s="89"/>
      <c r="DVM57" s="89"/>
      <c r="DVN57" s="89"/>
      <c r="DVO57" s="89"/>
      <c r="DVP57" s="89"/>
      <c r="DVQ57" s="89"/>
      <c r="DVR57" s="89"/>
      <c r="DVS57" s="89"/>
      <c r="DVT57" s="89"/>
      <c r="DVU57" s="89"/>
      <c r="DVV57" s="89"/>
      <c r="DVW57" s="89"/>
      <c r="DVX57" s="89"/>
      <c r="DVY57" s="89"/>
      <c r="DVZ57" s="89"/>
      <c r="DWA57" s="89"/>
      <c r="DWB57" s="89"/>
      <c r="DWC57" s="89"/>
      <c r="DWD57" s="89"/>
      <c r="DWE57" s="89"/>
      <c r="DWF57" s="89"/>
      <c r="DWG57" s="89"/>
      <c r="DWH57" s="89"/>
      <c r="DWI57" s="89"/>
      <c r="DWJ57" s="89"/>
      <c r="DWK57" s="89"/>
      <c r="DWL57" s="89"/>
      <c r="DWM57" s="89"/>
      <c r="DWN57" s="89"/>
      <c r="DWO57" s="89"/>
      <c r="DWP57" s="89"/>
      <c r="DWQ57" s="89"/>
      <c r="DWR57" s="89"/>
      <c r="DWS57" s="89"/>
      <c r="DWT57" s="89"/>
      <c r="DWU57" s="89"/>
      <c r="DWV57" s="89"/>
      <c r="DWW57" s="89"/>
      <c r="DWX57" s="89"/>
      <c r="DWY57" s="89"/>
      <c r="DWZ57" s="89"/>
      <c r="DXA57" s="89"/>
      <c r="DXB57" s="89"/>
      <c r="DXC57" s="89"/>
      <c r="DXD57" s="89"/>
      <c r="DXE57" s="89"/>
      <c r="DXF57" s="89"/>
      <c r="DXG57" s="89"/>
      <c r="DXH57" s="89"/>
      <c r="DXI57" s="89"/>
      <c r="DXJ57" s="89"/>
      <c r="DXK57" s="89"/>
      <c r="DXL57" s="89"/>
      <c r="DXM57" s="89"/>
      <c r="DXN57" s="89"/>
      <c r="DXO57" s="89"/>
      <c r="DXP57" s="89"/>
      <c r="DXQ57" s="89"/>
      <c r="DXR57" s="89"/>
      <c r="DXS57" s="89"/>
      <c r="DXT57" s="89"/>
      <c r="DXU57" s="89"/>
      <c r="DXV57" s="89"/>
      <c r="DXW57" s="89"/>
      <c r="DXX57" s="89"/>
      <c r="DXY57" s="89"/>
      <c r="DXZ57" s="89"/>
      <c r="DYA57" s="89"/>
      <c r="DYB57" s="89"/>
      <c r="DYC57" s="89"/>
      <c r="DYD57" s="89"/>
      <c r="DYE57" s="89"/>
      <c r="DYF57" s="89"/>
      <c r="DYG57" s="89"/>
      <c r="DYH57" s="89"/>
      <c r="DYI57" s="89"/>
      <c r="DYJ57" s="89"/>
      <c r="DYK57" s="89"/>
      <c r="DYL57" s="89"/>
      <c r="DYM57" s="89"/>
      <c r="DYN57" s="89"/>
      <c r="DYO57" s="89"/>
      <c r="DYP57" s="89"/>
      <c r="DYQ57" s="89"/>
      <c r="DYR57" s="89"/>
      <c r="DYS57" s="89"/>
      <c r="DYT57" s="89"/>
      <c r="DYU57" s="89"/>
      <c r="DYV57" s="89"/>
      <c r="DYW57" s="89"/>
      <c r="DYX57" s="89"/>
      <c r="DYY57" s="89"/>
      <c r="DYZ57" s="89"/>
      <c r="DZA57" s="89"/>
      <c r="DZB57" s="89"/>
      <c r="DZC57" s="89"/>
      <c r="DZD57" s="89"/>
      <c r="DZE57" s="89"/>
      <c r="DZF57" s="89"/>
      <c r="DZG57" s="89"/>
      <c r="DZH57" s="89"/>
      <c r="DZI57" s="89"/>
      <c r="DZJ57" s="89"/>
      <c r="DZK57" s="89"/>
      <c r="DZL57" s="89"/>
      <c r="DZM57" s="89"/>
      <c r="DZN57" s="89"/>
      <c r="DZO57" s="89"/>
      <c r="DZP57" s="89"/>
      <c r="DZQ57" s="89"/>
      <c r="DZR57" s="89"/>
      <c r="DZS57" s="89"/>
      <c r="DZT57" s="89"/>
      <c r="DZU57" s="89"/>
      <c r="DZV57" s="89"/>
      <c r="DZW57" s="89"/>
      <c r="DZX57" s="89"/>
      <c r="DZY57" s="89"/>
      <c r="DZZ57" s="89"/>
      <c r="EAA57" s="89"/>
      <c r="EAB57" s="89"/>
      <c r="EAC57" s="89"/>
      <c r="EAD57" s="89"/>
      <c r="EAE57" s="89"/>
      <c r="EAF57" s="89"/>
      <c r="EAG57" s="89"/>
      <c r="EAH57" s="89"/>
      <c r="EAI57" s="89"/>
      <c r="EAJ57" s="89"/>
      <c r="EAK57" s="89"/>
      <c r="EAL57" s="89"/>
      <c r="EAM57" s="89"/>
      <c r="EAN57" s="89"/>
      <c r="EAO57" s="89"/>
      <c r="EAP57" s="89"/>
      <c r="EAQ57" s="89"/>
      <c r="EAR57" s="89"/>
      <c r="EAS57" s="89"/>
      <c r="EAT57" s="89"/>
      <c r="EAU57" s="89"/>
      <c r="EAV57" s="89"/>
      <c r="EAW57" s="89"/>
      <c r="EAX57" s="89"/>
      <c r="EAY57" s="89"/>
      <c r="EAZ57" s="89"/>
      <c r="EBA57" s="89"/>
      <c r="EBB57" s="89"/>
      <c r="EBC57" s="89"/>
      <c r="EBD57" s="89"/>
      <c r="EBE57" s="89"/>
      <c r="EBF57" s="89"/>
      <c r="EBG57" s="89"/>
      <c r="EBH57" s="89"/>
      <c r="EBI57" s="89"/>
      <c r="EBJ57" s="89"/>
      <c r="EBK57" s="89"/>
      <c r="EBL57" s="89"/>
      <c r="EBM57" s="89"/>
      <c r="EBN57" s="89"/>
      <c r="EBO57" s="89"/>
      <c r="EBP57" s="89"/>
      <c r="EBQ57" s="89"/>
      <c r="EBR57" s="89"/>
      <c r="EBS57" s="89"/>
      <c r="EBT57" s="89"/>
      <c r="EBU57" s="89"/>
      <c r="EBV57" s="89"/>
      <c r="EBW57" s="89"/>
      <c r="EBX57" s="89"/>
      <c r="EBY57" s="89"/>
      <c r="EBZ57" s="89"/>
      <c r="ECA57" s="89"/>
      <c r="ECB57" s="89"/>
      <c r="ECC57" s="89"/>
      <c r="ECD57" s="89"/>
      <c r="ECE57" s="89"/>
      <c r="ECF57" s="89"/>
      <c r="ECG57" s="89"/>
      <c r="ECH57" s="89"/>
      <c r="ECI57" s="89"/>
      <c r="ECJ57" s="89"/>
      <c r="ECK57" s="89"/>
      <c r="ECL57" s="89"/>
      <c r="ECM57" s="89"/>
      <c r="ECN57" s="89"/>
      <c r="ECO57" s="89"/>
      <c r="ECP57" s="89"/>
      <c r="ECQ57" s="89"/>
      <c r="ECR57" s="89"/>
      <c r="ECS57" s="89"/>
      <c r="ECT57" s="89"/>
      <c r="ECU57" s="89"/>
      <c r="ECV57" s="89"/>
      <c r="ECW57" s="89"/>
      <c r="ECX57" s="89"/>
      <c r="ECY57" s="89"/>
      <c r="ECZ57" s="89"/>
      <c r="EDA57" s="89"/>
      <c r="EDB57" s="89"/>
      <c r="EDC57" s="89"/>
      <c r="EDD57" s="89"/>
      <c r="EDE57" s="89"/>
      <c r="EDF57" s="89"/>
      <c r="EDG57" s="89"/>
      <c r="EDH57" s="89"/>
      <c r="EDI57" s="89"/>
      <c r="EDJ57" s="89"/>
      <c r="EDK57" s="89"/>
      <c r="EDL57" s="89"/>
      <c r="EDM57" s="89"/>
      <c r="EDN57" s="89"/>
      <c r="EDO57" s="89"/>
      <c r="EDP57" s="89"/>
      <c r="EDQ57" s="89"/>
      <c r="EDR57" s="89"/>
      <c r="EDS57" s="89"/>
      <c r="EDT57" s="89"/>
      <c r="EDU57" s="89"/>
      <c r="EDV57" s="89"/>
      <c r="EDW57" s="89"/>
      <c r="EDX57" s="89"/>
      <c r="EDY57" s="89"/>
      <c r="EDZ57" s="89"/>
      <c r="EEA57" s="89"/>
      <c r="EEB57" s="89"/>
      <c r="EEC57" s="89"/>
      <c r="EED57" s="89"/>
      <c r="EEE57" s="89"/>
      <c r="EEF57" s="89"/>
      <c r="EEG57" s="89"/>
      <c r="EEH57" s="89"/>
      <c r="EEI57" s="89"/>
      <c r="EEJ57" s="89"/>
      <c r="EEK57" s="89"/>
      <c r="EEL57" s="89"/>
      <c r="EEM57" s="89"/>
      <c r="EEN57" s="89"/>
      <c r="EEO57" s="89"/>
      <c r="EEP57" s="89"/>
      <c r="EEQ57" s="89"/>
      <c r="EER57" s="89"/>
      <c r="EES57" s="89"/>
      <c r="EET57" s="89"/>
      <c r="EEU57" s="89"/>
      <c r="EEV57" s="89"/>
      <c r="EEW57" s="89"/>
      <c r="EEX57" s="89"/>
      <c r="EEY57" s="89"/>
      <c r="EEZ57" s="89"/>
      <c r="EFA57" s="89"/>
      <c r="EFB57" s="89"/>
      <c r="EFC57" s="89"/>
      <c r="EFD57" s="89"/>
      <c r="EFE57" s="89"/>
      <c r="EFF57" s="89"/>
      <c r="EFG57" s="89"/>
      <c r="EFH57" s="89"/>
      <c r="EFI57" s="89"/>
      <c r="EFJ57" s="89"/>
      <c r="EFK57" s="89"/>
      <c r="EFL57" s="89"/>
      <c r="EFM57" s="89"/>
      <c r="EFN57" s="89"/>
      <c r="EFO57" s="89"/>
      <c r="EFP57" s="89"/>
      <c r="EFQ57" s="89"/>
      <c r="EFR57" s="89"/>
      <c r="EFS57" s="89"/>
      <c r="EFT57" s="89"/>
      <c r="EFU57" s="89"/>
      <c r="EFV57" s="89"/>
      <c r="EFW57" s="89"/>
      <c r="EFX57" s="89"/>
      <c r="EFY57" s="89"/>
      <c r="EFZ57" s="89"/>
      <c r="EGA57" s="89"/>
      <c r="EGB57" s="89"/>
      <c r="EGC57" s="89"/>
      <c r="EGD57" s="89"/>
      <c r="EGE57" s="89"/>
      <c r="EGF57" s="89"/>
      <c r="EGG57" s="89"/>
      <c r="EGH57" s="89"/>
      <c r="EGI57" s="89"/>
      <c r="EGJ57" s="89"/>
      <c r="EGK57" s="89"/>
      <c r="EGL57" s="89"/>
      <c r="EGM57" s="89"/>
      <c r="EGN57" s="89"/>
      <c r="EGO57" s="89"/>
      <c r="EGP57" s="89"/>
      <c r="EGQ57" s="89"/>
      <c r="EGR57" s="89"/>
      <c r="EGS57" s="89"/>
      <c r="EGT57" s="89"/>
      <c r="EGU57" s="89"/>
      <c r="EGV57" s="89"/>
      <c r="EGW57" s="89"/>
      <c r="EGX57" s="89"/>
      <c r="EGY57" s="89"/>
      <c r="EGZ57" s="89"/>
      <c r="EHA57" s="89"/>
      <c r="EHB57" s="89"/>
      <c r="EHC57" s="89"/>
      <c r="EHD57" s="89"/>
      <c r="EHE57" s="89"/>
      <c r="EHF57" s="89"/>
      <c r="EHG57" s="89"/>
      <c r="EHH57" s="89"/>
      <c r="EHI57" s="89"/>
      <c r="EHJ57" s="89"/>
      <c r="EHK57" s="89"/>
      <c r="EHL57" s="89"/>
      <c r="EHM57" s="89"/>
      <c r="EHN57" s="89"/>
      <c r="EHO57" s="89"/>
      <c r="EHP57" s="89"/>
      <c r="EHQ57" s="89"/>
      <c r="EHR57" s="89"/>
      <c r="EHS57" s="89"/>
      <c r="EHT57" s="89"/>
      <c r="EHU57" s="89"/>
      <c r="EHV57" s="89"/>
      <c r="EHW57" s="89"/>
      <c r="EHX57" s="89"/>
      <c r="EHY57" s="89"/>
      <c r="EHZ57" s="89"/>
      <c r="EIA57" s="89"/>
      <c r="EIB57" s="89"/>
      <c r="EIC57" s="89"/>
      <c r="EID57" s="89"/>
      <c r="EIE57" s="89"/>
      <c r="EIF57" s="89"/>
      <c r="EIG57" s="89"/>
      <c r="EIH57" s="89"/>
      <c r="EII57" s="89"/>
      <c r="EIJ57" s="89"/>
      <c r="EIK57" s="89"/>
      <c r="EIL57" s="89"/>
      <c r="EIM57" s="89"/>
      <c r="EIN57" s="89"/>
      <c r="EIO57" s="89"/>
      <c r="EIP57" s="89"/>
      <c r="EIQ57" s="89"/>
      <c r="EIR57" s="89"/>
      <c r="EIS57" s="89"/>
      <c r="EIT57" s="89"/>
      <c r="EIU57" s="89"/>
      <c r="EIV57" s="89"/>
      <c r="EIW57" s="89"/>
      <c r="EIX57" s="89"/>
      <c r="EIY57" s="89"/>
      <c r="EIZ57" s="89"/>
      <c r="EJA57" s="89"/>
      <c r="EJB57" s="89"/>
      <c r="EJC57" s="89"/>
      <c r="EJD57" s="89"/>
      <c r="EJE57" s="89"/>
      <c r="EJF57" s="89"/>
      <c r="EJG57" s="89"/>
      <c r="EJH57" s="89"/>
      <c r="EJI57" s="89"/>
      <c r="EJJ57" s="89"/>
      <c r="EJK57" s="89"/>
      <c r="EJL57" s="89"/>
      <c r="EJM57" s="89"/>
      <c r="EJN57" s="89"/>
      <c r="EJO57" s="89"/>
      <c r="EJP57" s="89"/>
      <c r="EJQ57" s="89"/>
      <c r="EJR57" s="89"/>
      <c r="EJS57" s="89"/>
      <c r="EJT57" s="89"/>
      <c r="EJU57" s="89"/>
      <c r="EJV57" s="89"/>
      <c r="EJW57" s="89"/>
      <c r="EJX57" s="89"/>
      <c r="EJY57" s="89"/>
      <c r="EJZ57" s="89"/>
      <c r="EKA57" s="89"/>
      <c r="EKB57" s="89"/>
      <c r="EKC57" s="89"/>
      <c r="EKD57" s="89"/>
      <c r="EKE57" s="89"/>
      <c r="EKF57" s="89"/>
      <c r="EKG57" s="89"/>
      <c r="EKH57" s="89"/>
      <c r="EKI57" s="89"/>
      <c r="EKJ57" s="89"/>
      <c r="EKK57" s="89"/>
      <c r="EKL57" s="89"/>
      <c r="EKM57" s="89"/>
      <c r="EKN57" s="89"/>
      <c r="EKO57" s="89"/>
      <c r="EKP57" s="89"/>
      <c r="EKQ57" s="89"/>
      <c r="EKR57" s="89"/>
      <c r="EKS57" s="89"/>
      <c r="EKT57" s="89"/>
      <c r="EKU57" s="89"/>
      <c r="EKV57" s="89"/>
      <c r="EKW57" s="89"/>
      <c r="EKX57" s="89"/>
      <c r="EKY57" s="89"/>
      <c r="EKZ57" s="89"/>
      <c r="ELA57" s="89"/>
      <c r="ELB57" s="89"/>
      <c r="ELC57" s="89"/>
      <c r="ELD57" s="89"/>
      <c r="ELE57" s="89"/>
      <c r="ELF57" s="89"/>
      <c r="ELG57" s="89"/>
      <c r="ELH57" s="89"/>
      <c r="ELI57" s="89"/>
      <c r="ELJ57" s="89"/>
      <c r="ELK57" s="89"/>
      <c r="ELL57" s="89"/>
      <c r="ELM57" s="89"/>
      <c r="ELN57" s="89"/>
      <c r="ELO57" s="89"/>
      <c r="ELP57" s="89"/>
      <c r="ELQ57" s="89"/>
      <c r="ELR57" s="89"/>
      <c r="ELS57" s="89"/>
      <c r="ELT57" s="89"/>
      <c r="ELU57" s="89"/>
      <c r="ELV57" s="89"/>
      <c r="ELW57" s="89"/>
      <c r="ELX57" s="89"/>
      <c r="ELY57" s="89"/>
      <c r="ELZ57" s="89"/>
      <c r="EMA57" s="89"/>
      <c r="EMB57" s="89"/>
      <c r="EMC57" s="89"/>
      <c r="EMD57" s="89"/>
      <c r="EME57" s="89"/>
      <c r="EMF57" s="89"/>
      <c r="EMG57" s="89"/>
      <c r="EMH57" s="89"/>
      <c r="EMI57" s="89"/>
      <c r="EMJ57" s="89"/>
      <c r="EMK57" s="89"/>
      <c r="EML57" s="89"/>
      <c r="EMM57" s="89"/>
      <c r="EMN57" s="89"/>
      <c r="EMO57" s="89"/>
      <c r="EMP57" s="89"/>
      <c r="EMQ57" s="89"/>
      <c r="EMR57" s="89"/>
      <c r="EMS57" s="89"/>
      <c r="EMT57" s="89"/>
      <c r="EMU57" s="89"/>
      <c r="EMV57" s="89"/>
      <c r="EMW57" s="89"/>
      <c r="EMX57" s="89"/>
      <c r="EMY57" s="89"/>
      <c r="EMZ57" s="89"/>
      <c r="ENA57" s="89"/>
      <c r="ENB57" s="89"/>
      <c r="ENC57" s="89"/>
      <c r="END57" s="89"/>
      <c r="ENE57" s="89"/>
      <c r="ENF57" s="89"/>
      <c r="ENG57" s="89"/>
      <c r="ENH57" s="89"/>
      <c r="ENI57" s="89"/>
      <c r="ENJ57" s="89"/>
      <c r="ENK57" s="89"/>
      <c r="ENL57" s="89"/>
      <c r="ENM57" s="89"/>
      <c r="ENN57" s="89"/>
      <c r="ENO57" s="89"/>
      <c r="ENP57" s="89"/>
      <c r="ENQ57" s="89"/>
      <c r="ENR57" s="89"/>
      <c r="ENS57" s="89"/>
      <c r="ENT57" s="89"/>
      <c r="ENU57" s="89"/>
      <c r="ENV57" s="89"/>
      <c r="ENW57" s="89"/>
      <c r="ENX57" s="89"/>
      <c r="ENY57" s="89"/>
      <c r="ENZ57" s="89"/>
      <c r="EOA57" s="89"/>
      <c r="EOB57" s="89"/>
      <c r="EOC57" s="89"/>
      <c r="EOD57" s="89"/>
      <c r="EOE57" s="89"/>
      <c r="EOF57" s="89"/>
      <c r="EOG57" s="89"/>
      <c r="EOH57" s="89"/>
      <c r="EOI57" s="89"/>
      <c r="EOJ57" s="89"/>
      <c r="EOK57" s="89"/>
      <c r="EOL57" s="89"/>
      <c r="EOM57" s="89"/>
      <c r="EON57" s="89"/>
      <c r="EOO57" s="89"/>
      <c r="EOP57" s="89"/>
      <c r="EOQ57" s="89"/>
      <c r="EOR57" s="89"/>
      <c r="EOS57" s="89"/>
      <c r="EOT57" s="89"/>
      <c r="EOU57" s="89"/>
      <c r="EOV57" s="89"/>
      <c r="EOW57" s="89"/>
      <c r="EOX57" s="89"/>
      <c r="EOY57" s="89"/>
      <c r="EOZ57" s="89"/>
      <c r="EPA57" s="89"/>
      <c r="EPB57" s="89"/>
      <c r="EPC57" s="89"/>
      <c r="EPD57" s="89"/>
      <c r="EPE57" s="89"/>
      <c r="EPF57" s="89"/>
      <c r="EPG57" s="89"/>
      <c r="EPH57" s="89"/>
      <c r="EPI57" s="89"/>
      <c r="EPJ57" s="89"/>
      <c r="EPK57" s="89"/>
      <c r="EPL57" s="89"/>
      <c r="EPM57" s="89"/>
      <c r="EPN57" s="89"/>
      <c r="EPO57" s="89"/>
      <c r="EPP57" s="89"/>
      <c r="EPQ57" s="89"/>
      <c r="EPR57" s="89"/>
      <c r="EPS57" s="89"/>
      <c r="EPT57" s="89"/>
      <c r="EPU57" s="89"/>
      <c r="EPV57" s="89"/>
      <c r="EPW57" s="89"/>
      <c r="EPX57" s="89"/>
      <c r="EPY57" s="89"/>
      <c r="EPZ57" s="89"/>
      <c r="EQA57" s="89"/>
      <c r="EQB57" s="89"/>
      <c r="EQC57" s="89"/>
      <c r="EQD57" s="89"/>
      <c r="EQE57" s="89"/>
      <c r="EQF57" s="89"/>
      <c r="EQG57" s="89"/>
      <c r="EQH57" s="89"/>
      <c r="EQI57" s="89"/>
      <c r="EQJ57" s="89"/>
      <c r="EQK57" s="89"/>
      <c r="EQL57" s="89"/>
      <c r="EQM57" s="89"/>
      <c r="EQN57" s="89"/>
      <c r="EQO57" s="89"/>
      <c r="EQP57" s="89"/>
      <c r="EQQ57" s="89"/>
      <c r="EQR57" s="89"/>
      <c r="EQS57" s="89"/>
      <c r="EQT57" s="89"/>
      <c r="EQU57" s="89"/>
      <c r="EQV57" s="89"/>
      <c r="EQW57" s="89"/>
      <c r="EQX57" s="89"/>
      <c r="EQY57" s="89"/>
      <c r="EQZ57" s="89"/>
      <c r="ERA57" s="89"/>
      <c r="ERB57" s="89"/>
      <c r="ERC57" s="89"/>
      <c r="ERD57" s="89"/>
      <c r="ERE57" s="89"/>
      <c r="ERF57" s="89"/>
      <c r="ERG57" s="89"/>
      <c r="ERH57" s="89"/>
      <c r="ERI57" s="89"/>
      <c r="ERJ57" s="89"/>
      <c r="ERK57" s="89"/>
      <c r="ERL57" s="89"/>
      <c r="ERM57" s="89"/>
      <c r="ERN57" s="89"/>
      <c r="ERO57" s="89"/>
      <c r="ERP57" s="89"/>
      <c r="ERQ57" s="89"/>
      <c r="ERR57" s="89"/>
      <c r="ERS57" s="89"/>
      <c r="ERT57" s="89"/>
      <c r="ERU57" s="89"/>
      <c r="ERV57" s="89"/>
      <c r="ERW57" s="89"/>
      <c r="ERX57" s="89"/>
      <c r="ERY57" s="89"/>
      <c r="ERZ57" s="89"/>
      <c r="ESA57" s="89"/>
      <c r="ESB57" s="89"/>
      <c r="ESC57" s="89"/>
      <c r="ESD57" s="89"/>
      <c r="ESE57" s="89"/>
      <c r="ESF57" s="89"/>
      <c r="ESG57" s="89"/>
      <c r="ESH57" s="89"/>
      <c r="ESI57" s="89"/>
      <c r="ESJ57" s="89"/>
      <c r="ESK57" s="89"/>
      <c r="ESL57" s="89"/>
      <c r="ESM57" s="89"/>
      <c r="ESN57" s="89"/>
      <c r="ESO57" s="89"/>
      <c r="ESP57" s="89"/>
      <c r="ESQ57" s="89"/>
      <c r="ESR57" s="89"/>
      <c r="ESS57" s="89"/>
      <c r="EST57" s="89"/>
      <c r="ESU57" s="89"/>
      <c r="ESV57" s="89"/>
      <c r="ESW57" s="89"/>
      <c r="ESX57" s="89"/>
      <c r="ESY57" s="89"/>
      <c r="ESZ57" s="89"/>
      <c r="ETA57" s="89"/>
      <c r="ETB57" s="89"/>
      <c r="ETC57" s="89"/>
      <c r="ETD57" s="89"/>
      <c r="ETE57" s="89"/>
      <c r="ETF57" s="89"/>
      <c r="ETG57" s="89"/>
      <c r="ETH57" s="89"/>
      <c r="ETI57" s="89"/>
      <c r="ETJ57" s="89"/>
      <c r="ETK57" s="89"/>
      <c r="ETL57" s="89"/>
      <c r="ETM57" s="89"/>
      <c r="ETN57" s="89"/>
      <c r="ETO57" s="89"/>
      <c r="ETP57" s="89"/>
      <c r="ETQ57" s="89"/>
      <c r="ETR57" s="89"/>
      <c r="ETS57" s="89"/>
      <c r="ETT57" s="89"/>
      <c r="ETU57" s="89"/>
      <c r="ETV57" s="89"/>
      <c r="ETW57" s="89"/>
      <c r="ETX57" s="89"/>
      <c r="ETY57" s="89"/>
      <c r="ETZ57" s="89"/>
      <c r="EUA57" s="89"/>
      <c r="EUB57" s="89"/>
      <c r="EUC57" s="89"/>
      <c r="EUD57" s="89"/>
      <c r="EUE57" s="89"/>
      <c r="EUF57" s="89"/>
      <c r="EUG57" s="89"/>
      <c r="EUH57" s="89"/>
      <c r="EUI57" s="89"/>
      <c r="EUJ57" s="89"/>
      <c r="EUK57" s="89"/>
      <c r="EUL57" s="89"/>
      <c r="EUM57" s="89"/>
      <c r="EUN57" s="89"/>
      <c r="EUO57" s="89"/>
      <c r="EUP57" s="89"/>
      <c r="EUQ57" s="89"/>
      <c r="EUR57" s="89"/>
      <c r="EUS57" s="89"/>
      <c r="EUT57" s="89"/>
      <c r="EUU57" s="89"/>
      <c r="EUV57" s="89"/>
      <c r="EUW57" s="89"/>
      <c r="EUX57" s="89"/>
      <c r="EUY57" s="89"/>
      <c r="EUZ57" s="89"/>
      <c r="EVA57" s="89"/>
      <c r="EVB57" s="89"/>
      <c r="EVC57" s="89"/>
      <c r="EVD57" s="89"/>
      <c r="EVE57" s="89"/>
      <c r="EVF57" s="89"/>
      <c r="EVG57" s="89"/>
      <c r="EVH57" s="89"/>
      <c r="EVI57" s="89"/>
      <c r="EVJ57" s="89"/>
      <c r="EVK57" s="89"/>
      <c r="EVL57" s="89"/>
      <c r="EVM57" s="89"/>
      <c r="EVN57" s="89"/>
      <c r="EVO57" s="89"/>
      <c r="EVP57" s="89"/>
      <c r="EVQ57" s="89"/>
      <c r="EVR57" s="89"/>
      <c r="EVS57" s="89"/>
      <c r="EVT57" s="89"/>
      <c r="EVU57" s="89"/>
      <c r="EVV57" s="89"/>
      <c r="EVW57" s="89"/>
      <c r="EVX57" s="89"/>
      <c r="EVY57" s="89"/>
      <c r="EVZ57" s="89"/>
      <c r="EWA57" s="89"/>
      <c r="EWB57" s="89"/>
      <c r="EWC57" s="89"/>
      <c r="EWD57" s="89"/>
      <c r="EWE57" s="89"/>
      <c r="EWF57" s="89"/>
      <c r="EWG57" s="89"/>
      <c r="EWH57" s="89"/>
      <c r="EWI57" s="89"/>
      <c r="EWJ57" s="89"/>
      <c r="EWK57" s="89"/>
      <c r="EWL57" s="89"/>
      <c r="EWM57" s="89"/>
      <c r="EWN57" s="89"/>
      <c r="EWO57" s="89"/>
      <c r="EWP57" s="89"/>
      <c r="EWQ57" s="89"/>
      <c r="EWR57" s="89"/>
      <c r="EWS57" s="89"/>
      <c r="EWT57" s="89"/>
      <c r="EWU57" s="89"/>
      <c r="EWV57" s="89"/>
      <c r="EWW57" s="89"/>
      <c r="EWX57" s="89"/>
      <c r="EWY57" s="89"/>
      <c r="EWZ57" s="89"/>
      <c r="EXA57" s="89"/>
      <c r="EXB57" s="89"/>
      <c r="EXC57" s="89"/>
      <c r="EXD57" s="89"/>
      <c r="EXE57" s="89"/>
      <c r="EXF57" s="89"/>
      <c r="EXG57" s="89"/>
      <c r="EXH57" s="89"/>
      <c r="EXI57" s="89"/>
      <c r="EXJ57" s="89"/>
      <c r="EXK57" s="89"/>
      <c r="EXL57" s="89"/>
      <c r="EXM57" s="89"/>
      <c r="EXN57" s="89"/>
      <c r="EXO57" s="89"/>
      <c r="EXP57" s="89"/>
      <c r="EXQ57" s="89"/>
      <c r="EXR57" s="89"/>
      <c r="EXS57" s="89"/>
      <c r="EXT57" s="89"/>
      <c r="EXU57" s="89"/>
      <c r="EXV57" s="89"/>
      <c r="EXW57" s="89"/>
      <c r="EXX57" s="89"/>
      <c r="EXY57" s="89"/>
      <c r="EXZ57" s="89"/>
      <c r="EYA57" s="89"/>
      <c r="EYB57" s="89"/>
      <c r="EYC57" s="89"/>
      <c r="EYD57" s="89"/>
      <c r="EYE57" s="89"/>
      <c r="EYF57" s="89"/>
      <c r="EYG57" s="89"/>
      <c r="EYH57" s="89"/>
      <c r="EYI57" s="89"/>
      <c r="EYJ57" s="89"/>
      <c r="EYK57" s="89"/>
      <c r="EYL57" s="89"/>
      <c r="EYM57" s="89"/>
      <c r="EYN57" s="89"/>
      <c r="EYO57" s="89"/>
      <c r="EYP57" s="89"/>
      <c r="EYQ57" s="89"/>
      <c r="EYR57" s="89"/>
      <c r="EYS57" s="89"/>
      <c r="EYT57" s="89"/>
      <c r="EYU57" s="89"/>
      <c r="EYV57" s="89"/>
      <c r="EYW57" s="89"/>
      <c r="EYX57" s="89"/>
      <c r="EYY57" s="89"/>
      <c r="EYZ57" s="89"/>
      <c r="EZA57" s="89"/>
      <c r="EZB57" s="89"/>
      <c r="EZC57" s="89"/>
      <c r="EZD57" s="89"/>
      <c r="EZE57" s="89"/>
      <c r="EZF57" s="89"/>
      <c r="EZG57" s="89"/>
      <c r="EZH57" s="89"/>
      <c r="EZI57" s="89"/>
      <c r="EZJ57" s="89"/>
      <c r="EZK57" s="89"/>
      <c r="EZL57" s="89"/>
      <c r="EZM57" s="89"/>
      <c r="EZN57" s="89"/>
      <c r="EZO57" s="89"/>
      <c r="EZP57" s="89"/>
      <c r="EZQ57" s="89"/>
      <c r="EZR57" s="89"/>
      <c r="EZS57" s="89"/>
      <c r="EZT57" s="89"/>
      <c r="EZU57" s="89"/>
      <c r="EZV57" s="89"/>
      <c r="EZW57" s="89"/>
      <c r="EZX57" s="89"/>
      <c r="EZY57" s="89"/>
      <c r="EZZ57" s="89"/>
      <c r="FAA57" s="89"/>
      <c r="FAB57" s="89"/>
      <c r="FAC57" s="89"/>
      <c r="FAD57" s="89"/>
      <c r="FAE57" s="89"/>
      <c r="FAF57" s="89"/>
      <c r="FAG57" s="89"/>
      <c r="FAH57" s="89"/>
      <c r="FAI57" s="89"/>
      <c r="FAJ57" s="89"/>
      <c r="FAK57" s="89"/>
      <c r="FAL57" s="89"/>
      <c r="FAM57" s="89"/>
      <c r="FAN57" s="89"/>
      <c r="FAO57" s="89"/>
      <c r="FAP57" s="89"/>
      <c r="FAQ57" s="89"/>
      <c r="FAR57" s="89"/>
      <c r="FAS57" s="89"/>
      <c r="FAT57" s="89"/>
      <c r="FAU57" s="89"/>
      <c r="FAV57" s="89"/>
      <c r="FAW57" s="89"/>
      <c r="FAX57" s="89"/>
      <c r="FAY57" s="89"/>
      <c r="FAZ57" s="89"/>
      <c r="FBA57" s="89"/>
      <c r="FBB57" s="89"/>
      <c r="FBC57" s="89"/>
      <c r="FBD57" s="89"/>
      <c r="FBE57" s="89"/>
      <c r="FBF57" s="89"/>
      <c r="FBG57" s="89"/>
      <c r="FBH57" s="89"/>
      <c r="FBI57" s="89"/>
      <c r="FBJ57" s="89"/>
      <c r="FBK57" s="89"/>
      <c r="FBL57" s="89"/>
      <c r="FBM57" s="89"/>
      <c r="FBN57" s="89"/>
      <c r="FBO57" s="89"/>
      <c r="FBP57" s="89"/>
      <c r="FBQ57" s="89"/>
      <c r="FBR57" s="89"/>
      <c r="FBS57" s="89"/>
      <c r="FBT57" s="89"/>
      <c r="FBU57" s="89"/>
      <c r="FBV57" s="89"/>
      <c r="FBW57" s="89"/>
      <c r="FBX57" s="89"/>
      <c r="FBY57" s="89"/>
      <c r="FBZ57" s="89"/>
      <c r="FCA57" s="89"/>
      <c r="FCB57" s="89"/>
      <c r="FCC57" s="89"/>
      <c r="FCD57" s="89"/>
      <c r="FCE57" s="89"/>
      <c r="FCF57" s="89"/>
      <c r="FCG57" s="89"/>
      <c r="FCH57" s="89"/>
      <c r="FCI57" s="89"/>
      <c r="FCJ57" s="89"/>
      <c r="FCK57" s="89"/>
      <c r="FCL57" s="89"/>
      <c r="FCM57" s="89"/>
      <c r="FCN57" s="89"/>
      <c r="FCO57" s="89"/>
      <c r="FCP57" s="89"/>
      <c r="FCQ57" s="89"/>
      <c r="FCR57" s="89"/>
      <c r="FCS57" s="89"/>
      <c r="FCT57" s="89"/>
      <c r="FCU57" s="89"/>
      <c r="FCV57" s="89"/>
      <c r="FCW57" s="89"/>
      <c r="FCX57" s="89"/>
      <c r="FCY57" s="89"/>
      <c r="FCZ57" s="89"/>
      <c r="FDA57" s="89"/>
      <c r="FDB57" s="89"/>
      <c r="FDC57" s="89"/>
      <c r="FDD57" s="89"/>
      <c r="FDE57" s="89"/>
      <c r="FDF57" s="89"/>
      <c r="FDG57" s="89"/>
      <c r="FDH57" s="89"/>
      <c r="FDI57" s="89"/>
      <c r="FDJ57" s="89"/>
      <c r="FDK57" s="89"/>
      <c r="FDL57" s="89"/>
      <c r="FDM57" s="89"/>
      <c r="FDN57" s="89"/>
      <c r="FDO57" s="89"/>
      <c r="FDP57" s="89"/>
      <c r="FDQ57" s="89"/>
      <c r="FDR57" s="89"/>
      <c r="FDS57" s="89"/>
      <c r="FDT57" s="89"/>
      <c r="FDU57" s="89"/>
      <c r="FDV57" s="89"/>
      <c r="FDW57" s="89"/>
      <c r="FDX57" s="89"/>
      <c r="FDY57" s="89"/>
      <c r="FDZ57" s="89"/>
      <c r="FEA57" s="89"/>
      <c r="FEB57" s="89"/>
      <c r="FEC57" s="89"/>
      <c r="FED57" s="89"/>
      <c r="FEE57" s="89"/>
      <c r="FEF57" s="89"/>
      <c r="FEG57" s="89"/>
      <c r="FEH57" s="89"/>
      <c r="FEI57" s="89"/>
      <c r="FEJ57" s="89"/>
      <c r="FEK57" s="89"/>
      <c r="FEL57" s="89"/>
      <c r="FEM57" s="89"/>
      <c r="FEN57" s="89"/>
      <c r="FEO57" s="89"/>
      <c r="FEP57" s="89"/>
      <c r="FEQ57" s="89"/>
      <c r="FER57" s="89"/>
      <c r="FES57" s="89"/>
      <c r="FET57" s="89"/>
      <c r="FEU57" s="89"/>
      <c r="FEV57" s="89"/>
      <c r="FEW57" s="89"/>
      <c r="FEX57" s="89"/>
      <c r="FEY57" s="89"/>
      <c r="FEZ57" s="89"/>
      <c r="FFA57" s="89"/>
      <c r="FFB57" s="89"/>
      <c r="FFC57" s="89"/>
      <c r="FFD57" s="89"/>
      <c r="FFE57" s="89"/>
      <c r="FFF57" s="89"/>
      <c r="FFG57" s="89"/>
      <c r="FFH57" s="89"/>
      <c r="FFI57" s="89"/>
      <c r="FFJ57" s="89"/>
      <c r="FFK57" s="89"/>
      <c r="FFL57" s="89"/>
      <c r="FFM57" s="89"/>
      <c r="FFN57" s="89"/>
      <c r="FFO57" s="89"/>
      <c r="FFP57" s="89"/>
      <c r="FFQ57" s="89"/>
      <c r="FFR57" s="89"/>
      <c r="FFS57" s="89"/>
      <c r="FFT57" s="89"/>
      <c r="FFU57" s="89"/>
      <c r="FFV57" s="89"/>
      <c r="FFW57" s="89"/>
      <c r="FFX57" s="89"/>
      <c r="FFY57" s="89"/>
      <c r="FFZ57" s="89"/>
      <c r="FGA57" s="89"/>
      <c r="FGB57" s="89"/>
      <c r="FGC57" s="89"/>
      <c r="FGD57" s="89"/>
      <c r="FGE57" s="89"/>
      <c r="FGF57" s="89"/>
      <c r="FGG57" s="89"/>
      <c r="FGH57" s="89"/>
      <c r="FGI57" s="89"/>
      <c r="FGJ57" s="89"/>
      <c r="FGK57" s="89"/>
      <c r="FGL57" s="89"/>
      <c r="FGM57" s="89"/>
      <c r="FGN57" s="89"/>
      <c r="FGO57" s="89"/>
      <c r="FGP57" s="89"/>
      <c r="FGQ57" s="89"/>
      <c r="FGR57" s="89"/>
      <c r="FGS57" s="89"/>
      <c r="FGT57" s="89"/>
      <c r="FGU57" s="89"/>
      <c r="FGV57" s="89"/>
      <c r="FGW57" s="89"/>
      <c r="FGX57" s="89"/>
      <c r="FGY57" s="89"/>
      <c r="FGZ57" s="89"/>
      <c r="FHA57" s="89"/>
      <c r="FHB57" s="89"/>
      <c r="FHC57" s="89"/>
      <c r="FHD57" s="89"/>
      <c r="FHE57" s="89"/>
      <c r="FHF57" s="89"/>
      <c r="FHG57" s="89"/>
      <c r="FHH57" s="89"/>
      <c r="FHI57" s="89"/>
      <c r="FHJ57" s="89"/>
      <c r="FHK57" s="89"/>
      <c r="FHL57" s="89"/>
      <c r="FHM57" s="89"/>
      <c r="FHN57" s="89"/>
      <c r="FHO57" s="89"/>
      <c r="FHP57" s="89"/>
      <c r="FHQ57" s="89"/>
      <c r="FHR57" s="89"/>
      <c r="FHS57" s="89"/>
      <c r="FHT57" s="89"/>
      <c r="FHU57" s="89"/>
      <c r="FHV57" s="89"/>
      <c r="FHW57" s="89"/>
      <c r="FHX57" s="89"/>
      <c r="FHY57" s="89"/>
      <c r="FHZ57" s="89"/>
      <c r="FIA57" s="89"/>
      <c r="FIB57" s="89"/>
      <c r="FIC57" s="89"/>
      <c r="FID57" s="89"/>
      <c r="FIE57" s="89"/>
      <c r="FIF57" s="89"/>
      <c r="FIG57" s="89"/>
      <c r="FIH57" s="89"/>
      <c r="FII57" s="89"/>
      <c r="FIJ57" s="89"/>
      <c r="FIK57" s="89"/>
      <c r="FIL57" s="89"/>
      <c r="FIM57" s="89"/>
      <c r="FIN57" s="89"/>
      <c r="FIO57" s="89"/>
      <c r="FIP57" s="89"/>
      <c r="FIQ57" s="89"/>
      <c r="FIR57" s="89"/>
      <c r="FIS57" s="89"/>
      <c r="FIT57" s="89"/>
      <c r="FIU57" s="89"/>
      <c r="FIV57" s="89"/>
      <c r="FIW57" s="89"/>
      <c r="FIX57" s="89"/>
      <c r="FIY57" s="89"/>
      <c r="FIZ57" s="89"/>
      <c r="FJA57" s="89"/>
      <c r="FJB57" s="89"/>
      <c r="FJC57" s="89"/>
      <c r="FJD57" s="89"/>
      <c r="FJE57" s="89"/>
      <c r="FJF57" s="89"/>
      <c r="FJG57" s="89"/>
      <c r="FJH57" s="89"/>
      <c r="FJI57" s="89"/>
      <c r="FJJ57" s="89"/>
      <c r="FJK57" s="89"/>
      <c r="FJL57" s="89"/>
      <c r="FJM57" s="89"/>
      <c r="FJN57" s="89"/>
      <c r="FJO57" s="89"/>
      <c r="FJP57" s="89"/>
      <c r="FJQ57" s="89"/>
      <c r="FJR57" s="89"/>
      <c r="FJS57" s="89"/>
      <c r="FJT57" s="89"/>
      <c r="FJU57" s="89"/>
      <c r="FJV57" s="89"/>
      <c r="FJW57" s="89"/>
      <c r="FJX57" s="89"/>
      <c r="FJY57" s="89"/>
      <c r="FJZ57" s="89"/>
      <c r="FKA57" s="89"/>
      <c r="FKB57" s="89"/>
      <c r="FKC57" s="89"/>
      <c r="FKD57" s="89"/>
      <c r="FKE57" s="89"/>
      <c r="FKF57" s="89"/>
      <c r="FKG57" s="89"/>
      <c r="FKH57" s="89"/>
      <c r="FKI57" s="89"/>
      <c r="FKJ57" s="89"/>
      <c r="FKK57" s="89"/>
      <c r="FKL57" s="89"/>
      <c r="FKM57" s="89"/>
      <c r="FKN57" s="89"/>
      <c r="FKO57" s="89"/>
      <c r="FKP57" s="89"/>
      <c r="FKQ57" s="89"/>
      <c r="FKR57" s="89"/>
      <c r="FKS57" s="89"/>
      <c r="FKT57" s="89"/>
      <c r="FKU57" s="89"/>
      <c r="FKV57" s="89"/>
      <c r="FKW57" s="89"/>
      <c r="FKX57" s="89"/>
      <c r="FKY57" s="89"/>
      <c r="FKZ57" s="89"/>
      <c r="FLA57" s="89"/>
      <c r="FLB57" s="89"/>
      <c r="FLC57" s="89"/>
      <c r="FLD57" s="89"/>
      <c r="FLE57" s="89"/>
      <c r="FLF57" s="89"/>
      <c r="FLG57" s="89"/>
      <c r="FLH57" s="89"/>
      <c r="FLI57" s="89"/>
      <c r="FLJ57" s="89"/>
      <c r="FLK57" s="89"/>
      <c r="FLL57" s="89"/>
      <c r="FLM57" s="89"/>
      <c r="FLN57" s="89"/>
      <c r="FLO57" s="89"/>
      <c r="FLP57" s="89"/>
      <c r="FLQ57" s="89"/>
      <c r="FLR57" s="89"/>
      <c r="FLS57" s="89"/>
      <c r="FLT57" s="89"/>
      <c r="FLU57" s="89"/>
      <c r="FLV57" s="89"/>
      <c r="FLW57" s="89"/>
      <c r="FLX57" s="89"/>
      <c r="FLY57" s="89"/>
      <c r="FLZ57" s="89"/>
      <c r="FMA57" s="89"/>
      <c r="FMB57" s="89"/>
      <c r="FMC57" s="89"/>
      <c r="FMD57" s="89"/>
      <c r="FME57" s="89"/>
      <c r="FMF57" s="89"/>
      <c r="FMG57" s="89"/>
      <c r="FMH57" s="89"/>
      <c r="FMI57" s="89"/>
      <c r="FMJ57" s="89"/>
      <c r="FMK57" s="89"/>
      <c r="FML57" s="89"/>
      <c r="FMM57" s="89"/>
      <c r="FMN57" s="89"/>
      <c r="FMO57" s="89"/>
      <c r="FMP57" s="89"/>
      <c r="FMQ57" s="89"/>
      <c r="FMR57" s="89"/>
      <c r="FMS57" s="89"/>
      <c r="FMT57" s="89"/>
      <c r="FMU57" s="89"/>
      <c r="FMV57" s="89"/>
      <c r="FMW57" s="89"/>
      <c r="FMX57" s="89"/>
      <c r="FMY57" s="89"/>
      <c r="FMZ57" s="89"/>
      <c r="FNA57" s="89"/>
      <c r="FNB57" s="89"/>
      <c r="FNC57" s="89"/>
      <c r="FND57" s="89"/>
      <c r="FNE57" s="89"/>
      <c r="FNF57" s="89"/>
      <c r="FNG57" s="89"/>
      <c r="FNH57" s="89"/>
      <c r="FNI57" s="89"/>
      <c r="FNJ57" s="89"/>
      <c r="FNK57" s="89"/>
      <c r="FNL57" s="89"/>
      <c r="FNM57" s="89"/>
      <c r="FNN57" s="89"/>
      <c r="FNO57" s="89"/>
      <c r="FNP57" s="89"/>
      <c r="FNQ57" s="89"/>
      <c r="FNR57" s="89"/>
      <c r="FNS57" s="89"/>
      <c r="FNT57" s="89"/>
      <c r="FNU57" s="89"/>
      <c r="FNV57" s="89"/>
      <c r="FNW57" s="89"/>
      <c r="FNX57" s="89"/>
      <c r="FNY57" s="89"/>
      <c r="FNZ57" s="89"/>
      <c r="FOA57" s="89"/>
      <c r="FOB57" s="89"/>
      <c r="FOC57" s="89"/>
      <c r="FOD57" s="89"/>
      <c r="FOE57" s="89"/>
      <c r="FOF57" s="89"/>
      <c r="FOG57" s="89"/>
      <c r="FOH57" s="89"/>
      <c r="FOI57" s="89"/>
      <c r="FOJ57" s="89"/>
      <c r="FOK57" s="89"/>
      <c r="FOL57" s="89"/>
      <c r="FOM57" s="89"/>
      <c r="FON57" s="89"/>
      <c r="FOO57" s="89"/>
      <c r="FOP57" s="89"/>
      <c r="FOQ57" s="89"/>
      <c r="FOR57" s="89"/>
      <c r="FOS57" s="89"/>
      <c r="FOT57" s="89"/>
      <c r="FOU57" s="89"/>
      <c r="FOV57" s="89"/>
      <c r="FOW57" s="89"/>
      <c r="FOX57" s="89"/>
      <c r="FOY57" s="89"/>
      <c r="FOZ57" s="89"/>
      <c r="FPA57" s="89"/>
      <c r="FPB57" s="89"/>
      <c r="FPC57" s="89"/>
      <c r="FPD57" s="89"/>
      <c r="FPE57" s="89"/>
      <c r="FPF57" s="89"/>
      <c r="FPG57" s="89"/>
      <c r="FPH57" s="89"/>
      <c r="FPI57" s="89"/>
      <c r="FPJ57" s="89"/>
      <c r="FPK57" s="89"/>
      <c r="FPL57" s="89"/>
      <c r="FPM57" s="89"/>
      <c r="FPN57" s="89"/>
      <c r="FPO57" s="89"/>
      <c r="FPP57" s="89"/>
      <c r="FPQ57" s="89"/>
      <c r="FPR57" s="89"/>
      <c r="FPS57" s="89"/>
      <c r="FPT57" s="89"/>
      <c r="FPU57" s="89"/>
      <c r="FPV57" s="89"/>
      <c r="FPW57" s="89"/>
      <c r="FPX57" s="89"/>
      <c r="FPY57" s="89"/>
      <c r="FPZ57" s="89"/>
      <c r="FQA57" s="89"/>
      <c r="FQB57" s="89"/>
      <c r="FQC57" s="89"/>
      <c r="FQD57" s="89"/>
      <c r="FQE57" s="89"/>
      <c r="FQF57" s="89"/>
      <c r="FQG57" s="89"/>
      <c r="FQH57" s="89"/>
      <c r="FQI57" s="89"/>
      <c r="FQJ57" s="89"/>
      <c r="FQK57" s="89"/>
      <c r="FQL57" s="89"/>
      <c r="FQM57" s="89"/>
      <c r="FQN57" s="89"/>
      <c r="FQO57" s="89"/>
      <c r="FQP57" s="89"/>
      <c r="FQQ57" s="89"/>
      <c r="FQR57" s="89"/>
      <c r="FQS57" s="89"/>
      <c r="FQT57" s="89"/>
      <c r="FQU57" s="89"/>
      <c r="FQV57" s="89"/>
      <c r="FQW57" s="89"/>
      <c r="FQX57" s="89"/>
      <c r="FQY57" s="89"/>
      <c r="FQZ57" s="89"/>
      <c r="FRA57" s="89"/>
      <c r="FRB57" s="89"/>
      <c r="FRC57" s="89"/>
      <c r="FRD57" s="89"/>
      <c r="FRE57" s="89"/>
      <c r="FRF57" s="89"/>
      <c r="FRG57" s="89"/>
      <c r="FRH57" s="89"/>
      <c r="FRI57" s="89"/>
      <c r="FRJ57" s="89"/>
      <c r="FRK57" s="89"/>
      <c r="FRL57" s="89"/>
      <c r="FRM57" s="89"/>
      <c r="FRN57" s="89"/>
      <c r="FRO57" s="89"/>
      <c r="FRP57" s="89"/>
      <c r="FRQ57" s="89"/>
      <c r="FRR57" s="89"/>
      <c r="FRS57" s="89"/>
      <c r="FRT57" s="89"/>
      <c r="FRU57" s="89"/>
      <c r="FRV57" s="89"/>
      <c r="FRW57" s="89"/>
      <c r="FRX57" s="89"/>
      <c r="FRY57" s="89"/>
      <c r="FRZ57" s="89"/>
      <c r="FSA57" s="89"/>
      <c r="FSB57" s="89"/>
      <c r="FSC57" s="89"/>
      <c r="FSD57" s="89"/>
      <c r="FSE57" s="89"/>
      <c r="FSF57" s="89"/>
      <c r="FSG57" s="89"/>
      <c r="FSH57" s="89"/>
      <c r="FSI57" s="89"/>
      <c r="FSJ57" s="89"/>
      <c r="FSK57" s="89"/>
      <c r="FSL57" s="89"/>
      <c r="FSM57" s="89"/>
      <c r="FSN57" s="89"/>
      <c r="FSO57" s="89"/>
      <c r="FSP57" s="89"/>
      <c r="FSQ57" s="89"/>
      <c r="FSR57" s="89"/>
      <c r="FSS57" s="89"/>
      <c r="FST57" s="89"/>
      <c r="FSU57" s="89"/>
      <c r="FSV57" s="89"/>
      <c r="FSW57" s="89"/>
      <c r="FSX57" s="89"/>
      <c r="FSY57" s="89"/>
      <c r="FSZ57" s="89"/>
      <c r="FTA57" s="89"/>
      <c r="FTB57" s="89"/>
      <c r="FTC57" s="89"/>
      <c r="FTD57" s="89"/>
      <c r="FTE57" s="89"/>
      <c r="FTF57" s="89"/>
      <c r="FTG57" s="89"/>
      <c r="FTH57" s="89"/>
      <c r="FTI57" s="89"/>
      <c r="FTJ57" s="89"/>
      <c r="FTK57" s="89"/>
      <c r="FTL57" s="89"/>
      <c r="FTM57" s="89"/>
      <c r="FTN57" s="89"/>
      <c r="FTO57" s="89"/>
      <c r="FTP57" s="89"/>
      <c r="FTQ57" s="89"/>
      <c r="FTR57" s="89"/>
      <c r="FTS57" s="89"/>
      <c r="FTT57" s="89"/>
      <c r="FTU57" s="89"/>
      <c r="FTV57" s="89"/>
      <c r="FTW57" s="89"/>
      <c r="FTX57" s="89"/>
      <c r="FTY57" s="89"/>
      <c r="FTZ57" s="89"/>
      <c r="FUA57" s="89"/>
      <c r="FUB57" s="89"/>
      <c r="FUC57" s="89"/>
      <c r="FUD57" s="89"/>
      <c r="FUE57" s="89"/>
      <c r="FUF57" s="89"/>
      <c r="FUG57" s="89"/>
      <c r="FUH57" s="89"/>
      <c r="FUI57" s="89"/>
      <c r="FUJ57" s="89"/>
      <c r="FUK57" s="89"/>
      <c r="FUL57" s="89"/>
      <c r="FUM57" s="89"/>
      <c r="FUN57" s="89"/>
      <c r="FUO57" s="89"/>
      <c r="FUP57" s="89"/>
      <c r="FUQ57" s="89"/>
      <c r="FUR57" s="89"/>
      <c r="FUS57" s="89"/>
      <c r="FUT57" s="89"/>
      <c r="FUU57" s="89"/>
      <c r="FUV57" s="89"/>
      <c r="FUW57" s="89"/>
      <c r="FUX57" s="89"/>
      <c r="FUY57" s="89"/>
      <c r="FUZ57" s="89"/>
      <c r="FVA57" s="89"/>
      <c r="FVB57" s="89"/>
      <c r="FVC57" s="89"/>
      <c r="FVD57" s="89"/>
      <c r="FVE57" s="89"/>
      <c r="FVF57" s="89"/>
      <c r="FVG57" s="89"/>
      <c r="FVH57" s="89"/>
      <c r="FVI57" s="89"/>
      <c r="FVJ57" s="89"/>
      <c r="FVK57" s="89"/>
      <c r="FVL57" s="89"/>
      <c r="FVM57" s="89"/>
      <c r="FVN57" s="89"/>
      <c r="FVO57" s="89"/>
      <c r="FVP57" s="89"/>
      <c r="FVQ57" s="89"/>
      <c r="FVR57" s="89"/>
      <c r="FVS57" s="89"/>
      <c r="FVT57" s="89"/>
      <c r="FVU57" s="89"/>
      <c r="FVV57" s="89"/>
      <c r="FVW57" s="89"/>
      <c r="FVX57" s="89"/>
      <c r="FVY57" s="89"/>
      <c r="FVZ57" s="89"/>
      <c r="FWA57" s="89"/>
      <c r="FWB57" s="89"/>
      <c r="FWC57" s="89"/>
      <c r="FWD57" s="89"/>
      <c r="FWE57" s="89"/>
      <c r="FWF57" s="89"/>
      <c r="FWG57" s="89"/>
      <c r="FWH57" s="89"/>
      <c r="FWI57" s="89"/>
      <c r="FWJ57" s="89"/>
      <c r="FWK57" s="89"/>
      <c r="FWL57" s="89"/>
      <c r="FWM57" s="89"/>
      <c r="FWN57" s="89"/>
      <c r="FWO57" s="89"/>
      <c r="FWP57" s="89"/>
      <c r="FWQ57" s="89"/>
      <c r="FWR57" s="89"/>
      <c r="FWS57" s="89"/>
      <c r="FWT57" s="89"/>
      <c r="FWU57" s="89"/>
      <c r="FWV57" s="89"/>
      <c r="FWW57" s="89"/>
      <c r="FWX57" s="89"/>
      <c r="FWY57" s="89"/>
      <c r="FWZ57" s="89"/>
      <c r="FXA57" s="89"/>
      <c r="FXB57" s="89"/>
      <c r="FXC57" s="89"/>
      <c r="FXD57" s="89"/>
      <c r="FXE57" s="89"/>
      <c r="FXF57" s="89"/>
      <c r="FXG57" s="89"/>
      <c r="FXH57" s="89"/>
      <c r="FXI57" s="89"/>
      <c r="FXJ57" s="89"/>
      <c r="FXK57" s="89"/>
      <c r="FXL57" s="89"/>
      <c r="FXM57" s="89"/>
      <c r="FXN57" s="89"/>
      <c r="FXO57" s="89"/>
      <c r="FXP57" s="89"/>
      <c r="FXQ57" s="89"/>
      <c r="FXR57" s="89"/>
      <c r="FXS57" s="89"/>
      <c r="FXT57" s="89"/>
      <c r="FXU57" s="89"/>
      <c r="FXV57" s="89"/>
      <c r="FXW57" s="89"/>
      <c r="FXX57" s="89"/>
      <c r="FXY57" s="89"/>
      <c r="FXZ57" s="89"/>
      <c r="FYA57" s="89"/>
      <c r="FYB57" s="89"/>
      <c r="FYC57" s="89"/>
      <c r="FYD57" s="89"/>
      <c r="FYE57" s="89"/>
      <c r="FYF57" s="89"/>
      <c r="FYG57" s="89"/>
      <c r="FYH57" s="89"/>
      <c r="FYI57" s="89"/>
      <c r="FYJ57" s="89"/>
      <c r="FYK57" s="89"/>
      <c r="FYL57" s="89"/>
      <c r="FYM57" s="89"/>
      <c r="FYN57" s="89"/>
      <c r="FYO57" s="89"/>
      <c r="FYP57" s="89"/>
      <c r="FYQ57" s="89"/>
      <c r="FYR57" s="89"/>
      <c r="FYS57" s="89"/>
      <c r="FYT57" s="89"/>
      <c r="FYU57" s="89"/>
      <c r="FYV57" s="89"/>
      <c r="FYW57" s="89"/>
      <c r="FYX57" s="89"/>
      <c r="FYY57" s="89"/>
      <c r="FYZ57" s="89"/>
      <c r="FZA57" s="89"/>
      <c r="FZB57" s="89"/>
      <c r="FZC57" s="89"/>
      <c r="FZD57" s="89"/>
      <c r="FZE57" s="89"/>
      <c r="FZF57" s="89"/>
      <c r="FZG57" s="89"/>
      <c r="FZH57" s="89"/>
      <c r="FZI57" s="89"/>
      <c r="FZJ57" s="89"/>
      <c r="FZK57" s="89"/>
      <c r="FZL57" s="89"/>
      <c r="FZM57" s="89"/>
      <c r="FZN57" s="89"/>
      <c r="FZO57" s="89"/>
      <c r="FZP57" s="89"/>
      <c r="FZQ57" s="89"/>
      <c r="FZR57" s="89"/>
      <c r="FZS57" s="89"/>
      <c r="FZT57" s="89"/>
      <c r="FZU57" s="89"/>
      <c r="FZV57" s="89"/>
      <c r="FZW57" s="89"/>
      <c r="FZX57" s="89"/>
      <c r="FZY57" s="89"/>
      <c r="FZZ57" s="89"/>
      <c r="GAA57" s="89"/>
      <c r="GAB57" s="89"/>
      <c r="GAC57" s="89"/>
      <c r="GAD57" s="89"/>
      <c r="GAE57" s="89"/>
      <c r="GAF57" s="89"/>
      <c r="GAG57" s="89"/>
      <c r="GAH57" s="89"/>
      <c r="GAI57" s="89"/>
      <c r="GAJ57" s="89"/>
      <c r="GAK57" s="89"/>
      <c r="GAL57" s="89"/>
      <c r="GAM57" s="89"/>
      <c r="GAN57" s="89"/>
      <c r="GAO57" s="89"/>
      <c r="GAP57" s="89"/>
      <c r="GAQ57" s="89"/>
      <c r="GAR57" s="89"/>
      <c r="GAS57" s="89"/>
      <c r="GAT57" s="89"/>
      <c r="GAU57" s="89"/>
      <c r="GAV57" s="89"/>
      <c r="GAW57" s="89"/>
      <c r="GAX57" s="89"/>
      <c r="GAY57" s="89"/>
      <c r="GAZ57" s="89"/>
      <c r="GBA57" s="89"/>
      <c r="GBB57" s="89"/>
      <c r="GBC57" s="89"/>
      <c r="GBD57" s="89"/>
      <c r="GBE57" s="89"/>
      <c r="GBF57" s="89"/>
      <c r="GBG57" s="89"/>
      <c r="GBH57" s="89"/>
      <c r="GBI57" s="89"/>
      <c r="GBJ57" s="89"/>
      <c r="GBK57" s="89"/>
      <c r="GBL57" s="89"/>
      <c r="GBM57" s="89"/>
      <c r="GBN57" s="89"/>
      <c r="GBO57" s="89"/>
      <c r="GBP57" s="89"/>
      <c r="GBQ57" s="89"/>
      <c r="GBR57" s="89"/>
      <c r="GBS57" s="89"/>
      <c r="GBT57" s="89"/>
      <c r="GBU57" s="89"/>
      <c r="GBV57" s="89"/>
      <c r="GBW57" s="89"/>
      <c r="GBX57" s="89"/>
      <c r="GBY57" s="89"/>
      <c r="GBZ57" s="89"/>
      <c r="GCA57" s="89"/>
      <c r="GCB57" s="89"/>
      <c r="GCC57" s="89"/>
      <c r="GCD57" s="89"/>
      <c r="GCE57" s="89"/>
      <c r="GCF57" s="89"/>
      <c r="GCG57" s="89"/>
      <c r="GCH57" s="89"/>
      <c r="GCI57" s="89"/>
      <c r="GCJ57" s="89"/>
      <c r="GCK57" s="89"/>
      <c r="GCL57" s="89"/>
      <c r="GCM57" s="89"/>
      <c r="GCN57" s="89"/>
      <c r="GCO57" s="89"/>
      <c r="GCP57" s="89"/>
      <c r="GCQ57" s="89"/>
      <c r="GCR57" s="89"/>
      <c r="GCS57" s="89"/>
      <c r="GCT57" s="89"/>
      <c r="GCU57" s="89"/>
      <c r="GCV57" s="89"/>
      <c r="GCW57" s="89"/>
      <c r="GCX57" s="89"/>
      <c r="GCY57" s="89"/>
      <c r="GCZ57" s="89"/>
      <c r="GDA57" s="89"/>
      <c r="GDB57" s="89"/>
      <c r="GDC57" s="89"/>
      <c r="GDD57" s="89"/>
      <c r="GDE57" s="89"/>
      <c r="GDF57" s="89"/>
      <c r="GDG57" s="89"/>
      <c r="GDH57" s="89"/>
      <c r="GDI57" s="89"/>
      <c r="GDJ57" s="89"/>
      <c r="GDK57" s="89"/>
      <c r="GDL57" s="89"/>
      <c r="GDM57" s="89"/>
      <c r="GDN57" s="89"/>
      <c r="GDO57" s="89"/>
      <c r="GDP57" s="89"/>
      <c r="GDQ57" s="89"/>
      <c r="GDR57" s="89"/>
      <c r="GDS57" s="89"/>
      <c r="GDT57" s="89"/>
      <c r="GDU57" s="89"/>
      <c r="GDV57" s="89"/>
      <c r="GDW57" s="89"/>
      <c r="GDX57" s="89"/>
      <c r="GDY57" s="89"/>
      <c r="GDZ57" s="89"/>
      <c r="GEA57" s="89"/>
      <c r="GEB57" s="89"/>
      <c r="GEC57" s="89"/>
      <c r="GED57" s="89"/>
      <c r="GEE57" s="89"/>
      <c r="GEF57" s="89"/>
      <c r="GEG57" s="89"/>
      <c r="GEH57" s="89"/>
      <c r="GEI57" s="89"/>
      <c r="GEJ57" s="89"/>
      <c r="GEK57" s="89"/>
      <c r="GEL57" s="89"/>
      <c r="GEM57" s="89"/>
      <c r="GEN57" s="89"/>
      <c r="GEO57" s="89"/>
      <c r="GEP57" s="89"/>
      <c r="GEQ57" s="89"/>
      <c r="GER57" s="89"/>
      <c r="GES57" s="89"/>
      <c r="GET57" s="89"/>
      <c r="GEU57" s="89"/>
      <c r="GEV57" s="89"/>
      <c r="GEW57" s="89"/>
      <c r="GEX57" s="89"/>
      <c r="GEY57" s="89"/>
      <c r="GEZ57" s="89"/>
      <c r="GFA57" s="89"/>
      <c r="GFB57" s="89"/>
      <c r="GFC57" s="89"/>
      <c r="GFD57" s="89"/>
      <c r="GFE57" s="89"/>
      <c r="GFF57" s="89"/>
      <c r="GFG57" s="89"/>
      <c r="GFH57" s="89"/>
      <c r="GFI57" s="89"/>
      <c r="GFJ57" s="89"/>
      <c r="GFK57" s="89"/>
      <c r="GFL57" s="89"/>
      <c r="GFM57" s="89"/>
      <c r="GFN57" s="89"/>
      <c r="GFO57" s="89"/>
      <c r="GFP57" s="89"/>
      <c r="GFQ57" s="89"/>
      <c r="GFR57" s="89"/>
      <c r="GFS57" s="89"/>
      <c r="GFT57" s="89"/>
      <c r="GFU57" s="89"/>
      <c r="GFV57" s="89"/>
      <c r="GFW57" s="89"/>
      <c r="GFX57" s="89"/>
      <c r="GFY57" s="89"/>
      <c r="GFZ57" s="89"/>
      <c r="GGA57" s="89"/>
      <c r="GGB57" s="89"/>
      <c r="GGC57" s="89"/>
      <c r="GGD57" s="89"/>
      <c r="GGE57" s="89"/>
      <c r="GGF57" s="89"/>
      <c r="GGG57" s="89"/>
      <c r="GGH57" s="89"/>
      <c r="GGI57" s="89"/>
      <c r="GGJ57" s="89"/>
      <c r="GGK57" s="89"/>
      <c r="GGL57" s="89"/>
      <c r="GGM57" s="89"/>
      <c r="GGN57" s="89"/>
      <c r="GGO57" s="89"/>
      <c r="GGP57" s="89"/>
      <c r="GGQ57" s="89"/>
      <c r="GGR57" s="89"/>
      <c r="GGS57" s="89"/>
      <c r="GGT57" s="89"/>
      <c r="GGU57" s="89"/>
      <c r="GGV57" s="89"/>
      <c r="GGW57" s="89"/>
      <c r="GGX57" s="89"/>
      <c r="GGY57" s="89"/>
      <c r="GGZ57" s="89"/>
      <c r="GHA57" s="89"/>
      <c r="GHB57" s="89"/>
      <c r="GHC57" s="89"/>
      <c r="GHD57" s="89"/>
      <c r="GHE57" s="89"/>
      <c r="GHF57" s="89"/>
      <c r="GHG57" s="89"/>
      <c r="GHH57" s="89"/>
      <c r="GHI57" s="89"/>
      <c r="GHJ57" s="89"/>
      <c r="GHK57" s="89"/>
      <c r="GHL57" s="89"/>
      <c r="GHM57" s="89"/>
      <c r="GHN57" s="89"/>
      <c r="GHO57" s="89"/>
      <c r="GHP57" s="89"/>
      <c r="GHQ57" s="89"/>
      <c r="GHR57" s="89"/>
      <c r="GHS57" s="89"/>
      <c r="GHT57" s="89"/>
      <c r="GHU57" s="89"/>
      <c r="GHV57" s="89"/>
      <c r="GHW57" s="89"/>
      <c r="GHX57" s="89"/>
      <c r="GHY57" s="89"/>
      <c r="GHZ57" s="89"/>
      <c r="GIA57" s="89"/>
      <c r="GIB57" s="89"/>
      <c r="GIC57" s="89"/>
      <c r="GID57" s="89"/>
      <c r="GIE57" s="89"/>
      <c r="GIF57" s="89"/>
      <c r="GIG57" s="89"/>
      <c r="GIH57" s="89"/>
      <c r="GII57" s="89"/>
      <c r="GIJ57" s="89"/>
      <c r="GIK57" s="89"/>
      <c r="GIL57" s="89"/>
      <c r="GIM57" s="89"/>
      <c r="GIN57" s="89"/>
      <c r="GIO57" s="89"/>
      <c r="GIP57" s="89"/>
      <c r="GIQ57" s="89"/>
      <c r="GIR57" s="89"/>
      <c r="GIS57" s="89"/>
      <c r="GIT57" s="89"/>
      <c r="GIU57" s="89"/>
      <c r="GIV57" s="89"/>
      <c r="GIW57" s="89"/>
      <c r="GIX57" s="89"/>
      <c r="GIY57" s="89"/>
      <c r="GIZ57" s="89"/>
      <c r="GJA57" s="89"/>
      <c r="GJB57" s="89"/>
      <c r="GJC57" s="89"/>
      <c r="GJD57" s="89"/>
      <c r="GJE57" s="89"/>
      <c r="GJF57" s="89"/>
      <c r="GJG57" s="89"/>
      <c r="GJH57" s="89"/>
      <c r="GJI57" s="89"/>
      <c r="GJJ57" s="89"/>
      <c r="GJK57" s="89"/>
      <c r="GJL57" s="89"/>
      <c r="GJM57" s="89"/>
      <c r="GJN57" s="89"/>
      <c r="GJO57" s="89"/>
      <c r="GJP57" s="89"/>
      <c r="GJQ57" s="89"/>
      <c r="GJR57" s="89"/>
      <c r="GJS57" s="89"/>
      <c r="GJT57" s="89"/>
      <c r="GJU57" s="89"/>
      <c r="GJV57" s="89"/>
      <c r="GJW57" s="89"/>
      <c r="GJX57" s="89"/>
      <c r="GJY57" s="89"/>
      <c r="GJZ57" s="89"/>
      <c r="GKA57" s="89"/>
      <c r="GKB57" s="89"/>
      <c r="GKC57" s="89"/>
      <c r="GKD57" s="89"/>
      <c r="GKE57" s="89"/>
      <c r="GKF57" s="89"/>
      <c r="GKG57" s="89"/>
      <c r="GKH57" s="89"/>
      <c r="GKI57" s="89"/>
      <c r="GKJ57" s="89"/>
      <c r="GKK57" s="89"/>
      <c r="GKL57" s="89"/>
      <c r="GKM57" s="89"/>
      <c r="GKN57" s="89"/>
      <c r="GKO57" s="89"/>
      <c r="GKP57" s="89"/>
      <c r="GKQ57" s="89"/>
      <c r="GKR57" s="89"/>
      <c r="GKS57" s="89"/>
      <c r="GKT57" s="89"/>
      <c r="GKU57" s="89"/>
      <c r="GKV57" s="89"/>
      <c r="GKW57" s="89"/>
      <c r="GKX57" s="89"/>
      <c r="GKY57" s="89"/>
      <c r="GKZ57" s="89"/>
      <c r="GLA57" s="89"/>
      <c r="GLB57" s="89"/>
      <c r="GLC57" s="89"/>
      <c r="GLD57" s="89"/>
      <c r="GLE57" s="89"/>
      <c r="GLF57" s="89"/>
      <c r="GLG57" s="89"/>
      <c r="GLH57" s="89"/>
      <c r="GLI57" s="89"/>
      <c r="GLJ57" s="89"/>
      <c r="GLK57" s="89"/>
      <c r="GLL57" s="89"/>
      <c r="GLM57" s="89"/>
      <c r="GLN57" s="89"/>
      <c r="GLO57" s="89"/>
      <c r="GLP57" s="89"/>
      <c r="GLQ57" s="89"/>
      <c r="GLR57" s="89"/>
      <c r="GLS57" s="89"/>
      <c r="GLT57" s="89"/>
      <c r="GLU57" s="89"/>
      <c r="GLV57" s="89"/>
      <c r="GLW57" s="89"/>
      <c r="GLX57" s="89"/>
      <c r="GLY57" s="89"/>
      <c r="GLZ57" s="89"/>
      <c r="GMA57" s="89"/>
      <c r="GMB57" s="89"/>
      <c r="GMC57" s="89"/>
      <c r="GMD57" s="89"/>
      <c r="GME57" s="89"/>
      <c r="GMF57" s="89"/>
      <c r="GMG57" s="89"/>
      <c r="GMH57" s="89"/>
      <c r="GMI57" s="89"/>
      <c r="GMJ57" s="89"/>
      <c r="GMK57" s="89"/>
      <c r="GML57" s="89"/>
      <c r="GMM57" s="89"/>
      <c r="GMN57" s="89"/>
      <c r="GMO57" s="89"/>
      <c r="GMP57" s="89"/>
      <c r="GMQ57" s="89"/>
      <c r="GMR57" s="89"/>
      <c r="GMS57" s="89"/>
      <c r="GMT57" s="89"/>
      <c r="GMU57" s="89"/>
      <c r="GMV57" s="89"/>
      <c r="GMW57" s="89"/>
      <c r="GMX57" s="89"/>
      <c r="GMY57" s="89"/>
      <c r="GMZ57" s="89"/>
      <c r="GNA57" s="89"/>
      <c r="GNB57" s="89"/>
      <c r="GNC57" s="89"/>
      <c r="GND57" s="89"/>
      <c r="GNE57" s="89"/>
      <c r="GNF57" s="89"/>
      <c r="GNG57" s="89"/>
      <c r="GNH57" s="89"/>
      <c r="GNI57" s="89"/>
      <c r="GNJ57" s="89"/>
      <c r="GNK57" s="89"/>
      <c r="GNL57" s="89"/>
      <c r="GNM57" s="89"/>
      <c r="GNN57" s="89"/>
      <c r="GNO57" s="89"/>
      <c r="GNP57" s="89"/>
      <c r="GNQ57" s="89"/>
      <c r="GNR57" s="89"/>
      <c r="GNS57" s="89"/>
      <c r="GNT57" s="89"/>
      <c r="GNU57" s="89"/>
      <c r="GNV57" s="89"/>
      <c r="GNW57" s="89"/>
      <c r="GNX57" s="89"/>
      <c r="GNY57" s="89"/>
      <c r="GNZ57" s="89"/>
      <c r="GOA57" s="89"/>
      <c r="GOB57" s="89"/>
      <c r="GOC57" s="89"/>
      <c r="GOD57" s="89"/>
      <c r="GOE57" s="89"/>
      <c r="GOF57" s="89"/>
      <c r="GOG57" s="89"/>
      <c r="GOH57" s="89"/>
      <c r="GOI57" s="89"/>
      <c r="GOJ57" s="89"/>
      <c r="GOK57" s="89"/>
      <c r="GOL57" s="89"/>
      <c r="GOM57" s="89"/>
      <c r="GON57" s="89"/>
      <c r="GOO57" s="89"/>
      <c r="GOP57" s="89"/>
      <c r="GOQ57" s="89"/>
      <c r="GOR57" s="89"/>
      <c r="GOS57" s="89"/>
      <c r="GOT57" s="89"/>
      <c r="GOU57" s="89"/>
      <c r="GOV57" s="89"/>
      <c r="GOW57" s="89"/>
      <c r="GOX57" s="89"/>
      <c r="GOY57" s="89"/>
      <c r="GOZ57" s="89"/>
      <c r="GPA57" s="89"/>
      <c r="GPB57" s="89"/>
      <c r="GPC57" s="89"/>
      <c r="GPD57" s="89"/>
      <c r="GPE57" s="89"/>
      <c r="GPF57" s="89"/>
      <c r="GPG57" s="89"/>
      <c r="GPH57" s="89"/>
      <c r="GPI57" s="89"/>
      <c r="GPJ57" s="89"/>
      <c r="GPK57" s="89"/>
      <c r="GPL57" s="89"/>
      <c r="GPM57" s="89"/>
      <c r="GPN57" s="89"/>
      <c r="GPO57" s="89"/>
      <c r="GPP57" s="89"/>
      <c r="GPQ57" s="89"/>
      <c r="GPR57" s="89"/>
      <c r="GPS57" s="89"/>
      <c r="GPT57" s="89"/>
      <c r="GPU57" s="89"/>
      <c r="GPV57" s="89"/>
      <c r="GPW57" s="89"/>
      <c r="GPX57" s="89"/>
      <c r="GPY57" s="89"/>
      <c r="GPZ57" s="89"/>
      <c r="GQA57" s="89"/>
      <c r="GQB57" s="89"/>
      <c r="GQC57" s="89"/>
      <c r="GQD57" s="89"/>
      <c r="GQE57" s="89"/>
      <c r="GQF57" s="89"/>
      <c r="GQG57" s="89"/>
      <c r="GQH57" s="89"/>
      <c r="GQI57" s="89"/>
      <c r="GQJ57" s="89"/>
      <c r="GQK57" s="89"/>
      <c r="GQL57" s="89"/>
      <c r="GQM57" s="89"/>
      <c r="GQN57" s="89"/>
      <c r="GQO57" s="89"/>
      <c r="GQP57" s="89"/>
      <c r="GQQ57" s="89"/>
      <c r="GQR57" s="89"/>
      <c r="GQS57" s="89"/>
      <c r="GQT57" s="89"/>
      <c r="GQU57" s="89"/>
      <c r="GQV57" s="89"/>
      <c r="GQW57" s="89"/>
      <c r="GQX57" s="89"/>
      <c r="GQY57" s="89"/>
      <c r="GQZ57" s="89"/>
      <c r="GRA57" s="89"/>
      <c r="GRB57" s="89"/>
      <c r="GRC57" s="89"/>
      <c r="GRD57" s="89"/>
      <c r="GRE57" s="89"/>
      <c r="GRF57" s="89"/>
      <c r="GRG57" s="89"/>
      <c r="GRH57" s="89"/>
      <c r="GRI57" s="89"/>
      <c r="GRJ57" s="89"/>
      <c r="GRK57" s="89"/>
      <c r="GRL57" s="89"/>
      <c r="GRM57" s="89"/>
      <c r="GRN57" s="89"/>
      <c r="GRO57" s="89"/>
      <c r="GRP57" s="89"/>
      <c r="GRQ57" s="89"/>
      <c r="GRR57" s="89"/>
      <c r="GRS57" s="89"/>
      <c r="GRT57" s="89"/>
      <c r="GRU57" s="89"/>
      <c r="GRV57" s="89"/>
      <c r="GRW57" s="89"/>
      <c r="GRX57" s="89"/>
      <c r="GRY57" s="89"/>
      <c r="GRZ57" s="89"/>
      <c r="GSA57" s="89"/>
      <c r="GSB57" s="89"/>
      <c r="GSC57" s="89"/>
      <c r="GSD57" s="89"/>
      <c r="GSE57" s="89"/>
      <c r="GSF57" s="89"/>
      <c r="GSG57" s="89"/>
      <c r="GSH57" s="89"/>
      <c r="GSI57" s="89"/>
      <c r="GSJ57" s="89"/>
      <c r="GSK57" s="89"/>
      <c r="GSL57" s="89"/>
      <c r="GSM57" s="89"/>
      <c r="GSN57" s="89"/>
      <c r="GSO57" s="89"/>
      <c r="GSP57" s="89"/>
      <c r="GSQ57" s="89"/>
      <c r="GSR57" s="89"/>
      <c r="GSS57" s="89"/>
      <c r="GST57" s="89"/>
      <c r="GSU57" s="89"/>
      <c r="GSV57" s="89"/>
      <c r="GSW57" s="89"/>
      <c r="GSX57" s="89"/>
      <c r="GSY57" s="89"/>
      <c r="GSZ57" s="89"/>
      <c r="GTA57" s="89"/>
      <c r="GTB57" s="89"/>
      <c r="GTC57" s="89"/>
      <c r="GTD57" s="89"/>
      <c r="GTE57" s="89"/>
      <c r="GTF57" s="89"/>
      <c r="GTG57" s="89"/>
      <c r="GTH57" s="89"/>
      <c r="GTI57" s="89"/>
      <c r="GTJ57" s="89"/>
      <c r="GTK57" s="89"/>
      <c r="GTL57" s="89"/>
      <c r="GTM57" s="89"/>
      <c r="GTN57" s="89"/>
      <c r="GTO57" s="89"/>
      <c r="GTP57" s="89"/>
      <c r="GTQ57" s="89"/>
      <c r="GTR57" s="89"/>
      <c r="GTS57" s="89"/>
      <c r="GTT57" s="89"/>
      <c r="GTU57" s="89"/>
      <c r="GTV57" s="89"/>
      <c r="GTW57" s="89"/>
      <c r="GTX57" s="89"/>
      <c r="GTY57" s="89"/>
      <c r="GTZ57" s="89"/>
      <c r="GUA57" s="89"/>
      <c r="GUB57" s="89"/>
      <c r="GUC57" s="89"/>
      <c r="GUD57" s="89"/>
      <c r="GUE57" s="89"/>
      <c r="GUF57" s="89"/>
      <c r="GUG57" s="89"/>
      <c r="GUH57" s="89"/>
      <c r="GUI57" s="89"/>
      <c r="GUJ57" s="89"/>
      <c r="GUK57" s="89"/>
      <c r="GUL57" s="89"/>
      <c r="GUM57" s="89"/>
      <c r="GUN57" s="89"/>
      <c r="GUO57" s="89"/>
      <c r="GUP57" s="89"/>
      <c r="GUQ57" s="89"/>
      <c r="GUR57" s="89"/>
      <c r="GUS57" s="89"/>
      <c r="GUT57" s="89"/>
      <c r="GUU57" s="89"/>
      <c r="GUV57" s="89"/>
      <c r="GUW57" s="89"/>
      <c r="GUX57" s="89"/>
      <c r="GUY57" s="89"/>
      <c r="GUZ57" s="89"/>
      <c r="GVA57" s="89"/>
      <c r="GVB57" s="89"/>
      <c r="GVC57" s="89"/>
      <c r="GVD57" s="89"/>
      <c r="GVE57" s="89"/>
      <c r="GVF57" s="89"/>
      <c r="GVG57" s="89"/>
      <c r="GVH57" s="89"/>
      <c r="GVI57" s="89"/>
      <c r="GVJ57" s="89"/>
      <c r="GVK57" s="89"/>
      <c r="GVL57" s="89"/>
      <c r="GVM57" s="89"/>
      <c r="GVN57" s="89"/>
      <c r="GVO57" s="89"/>
      <c r="GVP57" s="89"/>
      <c r="GVQ57" s="89"/>
      <c r="GVR57" s="89"/>
      <c r="GVS57" s="89"/>
      <c r="GVT57" s="89"/>
      <c r="GVU57" s="89"/>
      <c r="GVV57" s="89"/>
      <c r="GVW57" s="89"/>
      <c r="GVX57" s="89"/>
      <c r="GVY57" s="89"/>
      <c r="GVZ57" s="89"/>
      <c r="GWA57" s="89"/>
      <c r="GWB57" s="89"/>
      <c r="GWC57" s="89"/>
      <c r="GWD57" s="89"/>
      <c r="GWE57" s="89"/>
      <c r="GWF57" s="89"/>
      <c r="GWG57" s="89"/>
      <c r="GWH57" s="89"/>
      <c r="GWI57" s="89"/>
      <c r="GWJ57" s="89"/>
      <c r="GWK57" s="89"/>
      <c r="GWL57" s="89"/>
      <c r="GWM57" s="89"/>
      <c r="GWN57" s="89"/>
      <c r="GWO57" s="89"/>
      <c r="GWP57" s="89"/>
      <c r="GWQ57" s="89"/>
      <c r="GWR57" s="89"/>
      <c r="GWS57" s="89"/>
      <c r="GWT57" s="89"/>
      <c r="GWU57" s="89"/>
      <c r="GWV57" s="89"/>
      <c r="GWW57" s="89"/>
      <c r="GWX57" s="89"/>
      <c r="GWY57" s="89"/>
      <c r="GWZ57" s="89"/>
      <c r="GXA57" s="89"/>
      <c r="GXB57" s="89"/>
      <c r="GXC57" s="89"/>
      <c r="GXD57" s="89"/>
      <c r="GXE57" s="89"/>
      <c r="GXF57" s="89"/>
      <c r="GXG57" s="89"/>
      <c r="GXH57" s="89"/>
      <c r="GXI57" s="89"/>
      <c r="GXJ57" s="89"/>
      <c r="GXK57" s="89"/>
      <c r="GXL57" s="89"/>
      <c r="GXM57" s="89"/>
      <c r="GXN57" s="89"/>
      <c r="GXO57" s="89"/>
      <c r="GXP57" s="89"/>
      <c r="GXQ57" s="89"/>
      <c r="GXR57" s="89"/>
      <c r="GXS57" s="89"/>
      <c r="GXT57" s="89"/>
      <c r="GXU57" s="89"/>
      <c r="GXV57" s="89"/>
      <c r="GXW57" s="89"/>
      <c r="GXX57" s="89"/>
      <c r="GXY57" s="89"/>
      <c r="GXZ57" s="89"/>
      <c r="GYA57" s="89"/>
      <c r="GYB57" s="89"/>
      <c r="GYC57" s="89"/>
      <c r="GYD57" s="89"/>
      <c r="GYE57" s="89"/>
      <c r="GYF57" s="89"/>
      <c r="GYG57" s="89"/>
      <c r="GYH57" s="89"/>
      <c r="GYI57" s="89"/>
      <c r="GYJ57" s="89"/>
      <c r="GYK57" s="89"/>
      <c r="GYL57" s="89"/>
      <c r="GYM57" s="89"/>
      <c r="GYN57" s="89"/>
      <c r="GYO57" s="89"/>
      <c r="GYP57" s="89"/>
      <c r="GYQ57" s="89"/>
      <c r="GYR57" s="89"/>
      <c r="GYS57" s="89"/>
      <c r="GYT57" s="89"/>
      <c r="GYU57" s="89"/>
      <c r="GYV57" s="89"/>
      <c r="GYW57" s="89"/>
      <c r="GYX57" s="89"/>
      <c r="GYY57" s="89"/>
      <c r="GYZ57" s="89"/>
      <c r="GZA57" s="89"/>
      <c r="GZB57" s="89"/>
      <c r="GZC57" s="89"/>
      <c r="GZD57" s="89"/>
      <c r="GZE57" s="89"/>
      <c r="GZF57" s="89"/>
      <c r="GZG57" s="89"/>
      <c r="GZH57" s="89"/>
      <c r="GZI57" s="89"/>
      <c r="GZJ57" s="89"/>
      <c r="GZK57" s="89"/>
      <c r="GZL57" s="89"/>
      <c r="GZM57" s="89"/>
      <c r="GZN57" s="89"/>
      <c r="GZO57" s="89"/>
      <c r="GZP57" s="89"/>
      <c r="GZQ57" s="89"/>
      <c r="GZR57" s="89"/>
      <c r="GZS57" s="89"/>
      <c r="GZT57" s="89"/>
      <c r="GZU57" s="89"/>
      <c r="GZV57" s="89"/>
      <c r="GZW57" s="89"/>
      <c r="GZX57" s="89"/>
      <c r="GZY57" s="89"/>
      <c r="GZZ57" s="89"/>
      <c r="HAA57" s="89"/>
      <c r="HAB57" s="89"/>
      <c r="HAC57" s="89"/>
      <c r="HAD57" s="89"/>
      <c r="HAE57" s="89"/>
      <c r="HAF57" s="89"/>
      <c r="HAG57" s="89"/>
      <c r="HAH57" s="89"/>
      <c r="HAI57" s="89"/>
      <c r="HAJ57" s="89"/>
      <c r="HAK57" s="89"/>
      <c r="HAL57" s="89"/>
      <c r="HAM57" s="89"/>
      <c r="HAN57" s="89"/>
      <c r="HAO57" s="89"/>
      <c r="HAP57" s="89"/>
      <c r="HAQ57" s="89"/>
      <c r="HAR57" s="89"/>
      <c r="HAS57" s="89"/>
      <c r="HAT57" s="89"/>
      <c r="HAU57" s="89"/>
      <c r="HAV57" s="89"/>
      <c r="HAW57" s="89"/>
      <c r="HAX57" s="89"/>
      <c r="HAY57" s="89"/>
      <c r="HAZ57" s="89"/>
      <c r="HBA57" s="89"/>
      <c r="HBB57" s="89"/>
      <c r="HBC57" s="89"/>
      <c r="HBD57" s="89"/>
      <c r="HBE57" s="89"/>
      <c r="HBF57" s="89"/>
      <c r="HBG57" s="89"/>
      <c r="HBH57" s="89"/>
      <c r="HBI57" s="89"/>
      <c r="HBJ57" s="89"/>
      <c r="HBK57" s="89"/>
      <c r="HBL57" s="89"/>
      <c r="HBM57" s="89"/>
      <c r="HBN57" s="89"/>
      <c r="HBO57" s="89"/>
      <c r="HBP57" s="89"/>
      <c r="HBQ57" s="89"/>
      <c r="HBR57" s="89"/>
      <c r="HBS57" s="89"/>
      <c r="HBT57" s="89"/>
      <c r="HBU57" s="89"/>
      <c r="HBV57" s="89"/>
      <c r="HBW57" s="89"/>
      <c r="HBX57" s="89"/>
      <c r="HBY57" s="89"/>
      <c r="HBZ57" s="89"/>
      <c r="HCA57" s="89"/>
      <c r="HCB57" s="89"/>
      <c r="HCC57" s="89"/>
      <c r="HCD57" s="89"/>
      <c r="HCE57" s="89"/>
      <c r="HCF57" s="89"/>
      <c r="HCG57" s="89"/>
      <c r="HCH57" s="89"/>
      <c r="HCI57" s="89"/>
      <c r="HCJ57" s="89"/>
      <c r="HCK57" s="89"/>
      <c r="HCL57" s="89"/>
      <c r="HCM57" s="89"/>
      <c r="HCN57" s="89"/>
      <c r="HCO57" s="89"/>
      <c r="HCP57" s="89"/>
      <c r="HCQ57" s="89"/>
      <c r="HCR57" s="89"/>
      <c r="HCS57" s="89"/>
      <c r="HCT57" s="89"/>
      <c r="HCU57" s="89"/>
      <c r="HCV57" s="89"/>
      <c r="HCW57" s="89"/>
      <c r="HCX57" s="89"/>
      <c r="HCY57" s="89"/>
      <c r="HCZ57" s="89"/>
      <c r="HDA57" s="89"/>
      <c r="HDB57" s="89"/>
      <c r="HDC57" s="89"/>
      <c r="HDD57" s="89"/>
      <c r="HDE57" s="89"/>
      <c r="HDF57" s="89"/>
      <c r="HDG57" s="89"/>
      <c r="HDH57" s="89"/>
      <c r="HDI57" s="89"/>
      <c r="HDJ57" s="89"/>
      <c r="HDK57" s="89"/>
      <c r="HDL57" s="89"/>
      <c r="HDM57" s="89"/>
      <c r="HDN57" s="89"/>
      <c r="HDO57" s="89"/>
      <c r="HDP57" s="89"/>
      <c r="HDQ57" s="89"/>
      <c r="HDR57" s="89"/>
      <c r="HDS57" s="89"/>
      <c r="HDT57" s="89"/>
      <c r="HDU57" s="89"/>
      <c r="HDV57" s="89"/>
      <c r="HDW57" s="89"/>
      <c r="HDX57" s="89"/>
      <c r="HDY57" s="89"/>
      <c r="HDZ57" s="89"/>
      <c r="HEA57" s="89"/>
      <c r="HEB57" s="89"/>
      <c r="HEC57" s="89"/>
      <c r="HED57" s="89"/>
      <c r="HEE57" s="89"/>
      <c r="HEF57" s="89"/>
      <c r="HEG57" s="89"/>
      <c r="HEH57" s="89"/>
      <c r="HEI57" s="89"/>
      <c r="HEJ57" s="89"/>
      <c r="HEK57" s="89"/>
      <c r="HEL57" s="89"/>
      <c r="HEM57" s="89"/>
      <c r="HEN57" s="89"/>
      <c r="HEO57" s="89"/>
      <c r="HEP57" s="89"/>
      <c r="HEQ57" s="89"/>
      <c r="HER57" s="89"/>
      <c r="HES57" s="89"/>
      <c r="HET57" s="89"/>
      <c r="HEU57" s="89"/>
      <c r="HEV57" s="89"/>
      <c r="HEW57" s="89"/>
      <c r="HEX57" s="89"/>
      <c r="HEY57" s="89"/>
      <c r="HEZ57" s="89"/>
      <c r="HFA57" s="89"/>
      <c r="HFB57" s="89"/>
      <c r="HFC57" s="89"/>
      <c r="HFD57" s="89"/>
      <c r="HFE57" s="89"/>
      <c r="HFF57" s="89"/>
      <c r="HFG57" s="89"/>
      <c r="HFH57" s="89"/>
      <c r="HFI57" s="89"/>
      <c r="HFJ57" s="89"/>
      <c r="HFK57" s="89"/>
      <c r="HFL57" s="89"/>
      <c r="HFM57" s="89"/>
      <c r="HFN57" s="89"/>
      <c r="HFO57" s="89"/>
      <c r="HFP57" s="89"/>
      <c r="HFQ57" s="89"/>
      <c r="HFR57" s="89"/>
      <c r="HFS57" s="89"/>
      <c r="HFT57" s="89"/>
      <c r="HFU57" s="89"/>
      <c r="HFV57" s="89"/>
      <c r="HFW57" s="89"/>
      <c r="HFX57" s="89"/>
      <c r="HFY57" s="89"/>
      <c r="HFZ57" s="89"/>
      <c r="HGA57" s="89"/>
      <c r="HGB57" s="89"/>
      <c r="HGC57" s="89"/>
      <c r="HGD57" s="89"/>
      <c r="HGE57" s="89"/>
      <c r="HGF57" s="89"/>
      <c r="HGG57" s="89"/>
      <c r="HGH57" s="89"/>
      <c r="HGI57" s="89"/>
      <c r="HGJ57" s="89"/>
      <c r="HGK57" s="89"/>
      <c r="HGL57" s="89"/>
      <c r="HGM57" s="89"/>
      <c r="HGN57" s="89"/>
      <c r="HGO57" s="89"/>
      <c r="HGP57" s="89"/>
      <c r="HGQ57" s="89"/>
      <c r="HGR57" s="89"/>
      <c r="HGS57" s="89"/>
      <c r="HGT57" s="89"/>
      <c r="HGU57" s="89"/>
      <c r="HGV57" s="89"/>
      <c r="HGW57" s="89"/>
      <c r="HGX57" s="89"/>
      <c r="HGY57" s="89"/>
      <c r="HGZ57" s="89"/>
      <c r="HHA57" s="89"/>
      <c r="HHB57" s="89"/>
      <c r="HHC57" s="89"/>
      <c r="HHD57" s="89"/>
      <c r="HHE57" s="89"/>
      <c r="HHF57" s="89"/>
      <c r="HHG57" s="89"/>
      <c r="HHH57" s="89"/>
      <c r="HHI57" s="89"/>
      <c r="HHJ57" s="89"/>
      <c r="HHK57" s="89"/>
      <c r="HHL57" s="89"/>
      <c r="HHM57" s="89"/>
      <c r="HHN57" s="89"/>
      <c r="HHO57" s="89"/>
      <c r="HHP57" s="89"/>
      <c r="HHQ57" s="89"/>
      <c r="HHR57" s="89"/>
      <c r="HHS57" s="89"/>
      <c r="HHT57" s="89"/>
      <c r="HHU57" s="89"/>
      <c r="HHV57" s="89"/>
      <c r="HHW57" s="89"/>
      <c r="HHX57" s="89"/>
      <c r="HHY57" s="89"/>
      <c r="HHZ57" s="89"/>
      <c r="HIA57" s="89"/>
      <c r="HIB57" s="89"/>
      <c r="HIC57" s="89"/>
      <c r="HID57" s="89"/>
      <c r="HIE57" s="89"/>
      <c r="HIF57" s="89"/>
      <c r="HIG57" s="89"/>
      <c r="HIH57" s="89"/>
      <c r="HII57" s="89"/>
      <c r="HIJ57" s="89"/>
      <c r="HIK57" s="89"/>
      <c r="HIL57" s="89"/>
      <c r="HIM57" s="89"/>
      <c r="HIN57" s="89"/>
      <c r="HIO57" s="89"/>
      <c r="HIP57" s="89"/>
      <c r="HIQ57" s="89"/>
      <c r="HIR57" s="89"/>
      <c r="HIS57" s="89"/>
      <c r="HIT57" s="89"/>
      <c r="HIU57" s="89"/>
      <c r="HIV57" s="89"/>
      <c r="HIW57" s="89"/>
      <c r="HIX57" s="89"/>
      <c r="HIY57" s="89"/>
      <c r="HIZ57" s="89"/>
      <c r="HJA57" s="89"/>
      <c r="HJB57" s="89"/>
      <c r="HJC57" s="89"/>
      <c r="HJD57" s="89"/>
      <c r="HJE57" s="89"/>
      <c r="HJF57" s="89"/>
      <c r="HJG57" s="89"/>
      <c r="HJH57" s="89"/>
      <c r="HJI57" s="89"/>
      <c r="HJJ57" s="89"/>
      <c r="HJK57" s="89"/>
      <c r="HJL57" s="89"/>
      <c r="HJM57" s="89"/>
      <c r="HJN57" s="89"/>
      <c r="HJO57" s="89"/>
      <c r="HJP57" s="89"/>
      <c r="HJQ57" s="89"/>
      <c r="HJR57" s="89"/>
      <c r="HJS57" s="89"/>
      <c r="HJT57" s="89"/>
      <c r="HJU57" s="89"/>
      <c r="HJV57" s="89"/>
      <c r="HJW57" s="89"/>
      <c r="HJX57" s="89"/>
      <c r="HJY57" s="89"/>
      <c r="HJZ57" s="89"/>
      <c r="HKA57" s="89"/>
      <c r="HKB57" s="89"/>
      <c r="HKC57" s="89"/>
      <c r="HKD57" s="89"/>
      <c r="HKE57" s="89"/>
      <c r="HKF57" s="89"/>
      <c r="HKG57" s="89"/>
      <c r="HKH57" s="89"/>
      <c r="HKI57" s="89"/>
      <c r="HKJ57" s="89"/>
      <c r="HKK57" s="89"/>
      <c r="HKL57" s="89"/>
      <c r="HKM57" s="89"/>
      <c r="HKN57" s="89"/>
      <c r="HKO57" s="89"/>
      <c r="HKP57" s="89"/>
      <c r="HKQ57" s="89"/>
      <c r="HKR57" s="89"/>
      <c r="HKS57" s="89"/>
      <c r="HKT57" s="89"/>
      <c r="HKU57" s="89"/>
      <c r="HKV57" s="89"/>
      <c r="HKW57" s="89"/>
      <c r="HKX57" s="89"/>
      <c r="HKY57" s="89"/>
      <c r="HKZ57" s="89"/>
      <c r="HLA57" s="89"/>
      <c r="HLB57" s="89"/>
      <c r="HLC57" s="89"/>
      <c r="HLD57" s="89"/>
      <c r="HLE57" s="89"/>
      <c r="HLF57" s="89"/>
      <c r="HLG57" s="89"/>
      <c r="HLH57" s="89"/>
      <c r="HLI57" s="89"/>
      <c r="HLJ57" s="89"/>
      <c r="HLK57" s="89"/>
      <c r="HLL57" s="89"/>
      <c r="HLM57" s="89"/>
      <c r="HLN57" s="89"/>
      <c r="HLO57" s="89"/>
      <c r="HLP57" s="89"/>
      <c r="HLQ57" s="89"/>
      <c r="HLR57" s="89"/>
      <c r="HLS57" s="89"/>
      <c r="HLT57" s="89"/>
      <c r="HLU57" s="89"/>
      <c r="HLV57" s="89"/>
      <c r="HLW57" s="89"/>
      <c r="HLX57" s="89"/>
      <c r="HLY57" s="89"/>
      <c r="HLZ57" s="89"/>
      <c r="HMA57" s="89"/>
      <c r="HMB57" s="89"/>
      <c r="HMC57" s="89"/>
      <c r="HMD57" s="89"/>
      <c r="HME57" s="89"/>
      <c r="HMF57" s="89"/>
      <c r="HMG57" s="89"/>
      <c r="HMH57" s="89"/>
      <c r="HMI57" s="89"/>
      <c r="HMJ57" s="89"/>
      <c r="HMK57" s="89"/>
      <c r="HML57" s="89"/>
      <c r="HMM57" s="89"/>
      <c r="HMN57" s="89"/>
      <c r="HMO57" s="89"/>
      <c r="HMP57" s="89"/>
      <c r="HMQ57" s="89"/>
      <c r="HMR57" s="89"/>
      <c r="HMS57" s="89"/>
      <c r="HMT57" s="89"/>
      <c r="HMU57" s="89"/>
      <c r="HMV57" s="89"/>
      <c r="HMW57" s="89"/>
      <c r="HMX57" s="89"/>
      <c r="HMY57" s="89"/>
      <c r="HMZ57" s="89"/>
      <c r="HNA57" s="89"/>
      <c r="HNB57" s="89"/>
      <c r="HNC57" s="89"/>
      <c r="HND57" s="89"/>
      <c r="HNE57" s="89"/>
      <c r="HNF57" s="89"/>
      <c r="HNG57" s="89"/>
      <c r="HNH57" s="89"/>
      <c r="HNI57" s="89"/>
      <c r="HNJ57" s="89"/>
      <c r="HNK57" s="89"/>
      <c r="HNL57" s="89"/>
      <c r="HNM57" s="89"/>
      <c r="HNN57" s="89"/>
      <c r="HNO57" s="89"/>
      <c r="HNP57" s="89"/>
      <c r="HNQ57" s="89"/>
      <c r="HNR57" s="89"/>
      <c r="HNS57" s="89"/>
      <c r="HNT57" s="89"/>
      <c r="HNU57" s="89"/>
      <c r="HNV57" s="89"/>
      <c r="HNW57" s="89"/>
      <c r="HNX57" s="89"/>
      <c r="HNY57" s="89"/>
      <c r="HNZ57" s="89"/>
      <c r="HOA57" s="89"/>
      <c r="HOB57" s="89"/>
      <c r="HOC57" s="89"/>
      <c r="HOD57" s="89"/>
      <c r="HOE57" s="89"/>
      <c r="HOF57" s="89"/>
      <c r="HOG57" s="89"/>
      <c r="HOH57" s="89"/>
      <c r="HOI57" s="89"/>
      <c r="HOJ57" s="89"/>
      <c r="HOK57" s="89"/>
      <c r="HOL57" s="89"/>
      <c r="HOM57" s="89"/>
      <c r="HON57" s="89"/>
      <c r="HOO57" s="89"/>
      <c r="HOP57" s="89"/>
      <c r="HOQ57" s="89"/>
      <c r="HOR57" s="89"/>
      <c r="HOS57" s="89"/>
      <c r="HOT57" s="89"/>
      <c r="HOU57" s="89"/>
      <c r="HOV57" s="89"/>
      <c r="HOW57" s="89"/>
      <c r="HOX57" s="89"/>
      <c r="HOY57" s="89"/>
      <c r="HOZ57" s="89"/>
      <c r="HPA57" s="89"/>
      <c r="HPB57" s="89"/>
      <c r="HPC57" s="89"/>
      <c r="HPD57" s="89"/>
      <c r="HPE57" s="89"/>
      <c r="HPF57" s="89"/>
      <c r="HPG57" s="89"/>
      <c r="HPH57" s="89"/>
      <c r="HPI57" s="89"/>
      <c r="HPJ57" s="89"/>
      <c r="HPK57" s="89"/>
      <c r="HPL57" s="89"/>
      <c r="HPM57" s="89"/>
      <c r="HPN57" s="89"/>
      <c r="HPO57" s="89"/>
      <c r="HPP57" s="89"/>
      <c r="HPQ57" s="89"/>
      <c r="HPR57" s="89"/>
      <c r="HPS57" s="89"/>
      <c r="HPT57" s="89"/>
      <c r="HPU57" s="89"/>
      <c r="HPV57" s="89"/>
      <c r="HPW57" s="89"/>
      <c r="HPX57" s="89"/>
      <c r="HPY57" s="89"/>
      <c r="HPZ57" s="89"/>
      <c r="HQA57" s="89"/>
      <c r="HQB57" s="89"/>
      <c r="HQC57" s="89"/>
      <c r="HQD57" s="89"/>
      <c r="HQE57" s="89"/>
      <c r="HQF57" s="89"/>
      <c r="HQG57" s="89"/>
      <c r="HQH57" s="89"/>
      <c r="HQI57" s="89"/>
      <c r="HQJ57" s="89"/>
      <c r="HQK57" s="89"/>
      <c r="HQL57" s="89"/>
      <c r="HQM57" s="89"/>
      <c r="HQN57" s="89"/>
      <c r="HQO57" s="89"/>
      <c r="HQP57" s="89"/>
      <c r="HQQ57" s="89"/>
      <c r="HQR57" s="89"/>
      <c r="HQS57" s="89"/>
      <c r="HQT57" s="89"/>
      <c r="HQU57" s="89"/>
      <c r="HQV57" s="89"/>
      <c r="HQW57" s="89"/>
      <c r="HQX57" s="89"/>
      <c r="HQY57" s="89"/>
      <c r="HQZ57" s="89"/>
      <c r="HRA57" s="89"/>
      <c r="HRB57" s="89"/>
      <c r="HRC57" s="89"/>
      <c r="HRD57" s="89"/>
      <c r="HRE57" s="89"/>
      <c r="HRF57" s="89"/>
      <c r="HRG57" s="89"/>
      <c r="HRH57" s="89"/>
      <c r="HRI57" s="89"/>
      <c r="HRJ57" s="89"/>
      <c r="HRK57" s="89"/>
      <c r="HRL57" s="89"/>
      <c r="HRM57" s="89"/>
      <c r="HRN57" s="89"/>
      <c r="HRO57" s="89"/>
      <c r="HRP57" s="89"/>
      <c r="HRQ57" s="89"/>
      <c r="HRR57" s="89"/>
      <c r="HRS57" s="89"/>
      <c r="HRT57" s="89"/>
      <c r="HRU57" s="89"/>
      <c r="HRV57" s="89"/>
      <c r="HRW57" s="89"/>
      <c r="HRX57" s="89"/>
      <c r="HRY57" s="89"/>
      <c r="HRZ57" s="89"/>
      <c r="HSA57" s="89"/>
      <c r="HSB57" s="89"/>
      <c r="HSC57" s="89"/>
      <c r="HSD57" s="89"/>
      <c r="HSE57" s="89"/>
      <c r="HSF57" s="89"/>
      <c r="HSG57" s="89"/>
      <c r="HSH57" s="89"/>
      <c r="HSI57" s="89"/>
      <c r="HSJ57" s="89"/>
      <c r="HSK57" s="89"/>
      <c r="HSL57" s="89"/>
      <c r="HSM57" s="89"/>
      <c r="HSN57" s="89"/>
      <c r="HSO57" s="89"/>
      <c r="HSP57" s="89"/>
      <c r="HSQ57" s="89"/>
      <c r="HSR57" s="89"/>
      <c r="HSS57" s="89"/>
      <c r="HST57" s="89"/>
      <c r="HSU57" s="89"/>
      <c r="HSV57" s="89"/>
      <c r="HSW57" s="89"/>
      <c r="HSX57" s="89"/>
      <c r="HSY57" s="89"/>
      <c r="HSZ57" s="89"/>
      <c r="HTA57" s="89"/>
      <c r="HTB57" s="89"/>
      <c r="HTC57" s="89"/>
      <c r="HTD57" s="89"/>
      <c r="HTE57" s="89"/>
      <c r="HTF57" s="89"/>
      <c r="HTG57" s="89"/>
      <c r="HTH57" s="89"/>
      <c r="HTI57" s="89"/>
      <c r="HTJ57" s="89"/>
      <c r="HTK57" s="89"/>
      <c r="HTL57" s="89"/>
      <c r="HTM57" s="89"/>
      <c r="HTN57" s="89"/>
      <c r="HTO57" s="89"/>
      <c r="HTP57" s="89"/>
      <c r="HTQ57" s="89"/>
      <c r="HTR57" s="89"/>
      <c r="HTS57" s="89"/>
      <c r="HTT57" s="89"/>
      <c r="HTU57" s="89"/>
      <c r="HTV57" s="89"/>
      <c r="HTW57" s="89"/>
      <c r="HTX57" s="89"/>
      <c r="HTY57" s="89"/>
      <c r="HTZ57" s="89"/>
      <c r="HUA57" s="89"/>
      <c r="HUB57" s="89"/>
      <c r="HUC57" s="89"/>
      <c r="HUD57" s="89"/>
      <c r="HUE57" s="89"/>
      <c r="HUF57" s="89"/>
      <c r="HUG57" s="89"/>
      <c r="HUH57" s="89"/>
      <c r="HUI57" s="89"/>
      <c r="HUJ57" s="89"/>
      <c r="HUK57" s="89"/>
      <c r="HUL57" s="89"/>
      <c r="HUM57" s="89"/>
      <c r="HUN57" s="89"/>
      <c r="HUO57" s="89"/>
      <c r="HUP57" s="89"/>
      <c r="HUQ57" s="89"/>
      <c r="HUR57" s="89"/>
      <c r="HUS57" s="89"/>
      <c r="HUT57" s="89"/>
      <c r="HUU57" s="89"/>
      <c r="HUV57" s="89"/>
      <c r="HUW57" s="89"/>
      <c r="HUX57" s="89"/>
      <c r="HUY57" s="89"/>
      <c r="HUZ57" s="89"/>
      <c r="HVA57" s="89"/>
      <c r="HVB57" s="89"/>
      <c r="HVC57" s="89"/>
      <c r="HVD57" s="89"/>
      <c r="HVE57" s="89"/>
      <c r="HVF57" s="89"/>
      <c r="HVG57" s="89"/>
      <c r="HVH57" s="89"/>
      <c r="HVI57" s="89"/>
      <c r="HVJ57" s="89"/>
      <c r="HVK57" s="89"/>
      <c r="HVL57" s="89"/>
      <c r="HVM57" s="89"/>
      <c r="HVN57" s="89"/>
      <c r="HVO57" s="89"/>
      <c r="HVP57" s="89"/>
      <c r="HVQ57" s="89"/>
      <c r="HVR57" s="89"/>
      <c r="HVS57" s="89"/>
      <c r="HVT57" s="89"/>
      <c r="HVU57" s="89"/>
      <c r="HVV57" s="89"/>
      <c r="HVW57" s="89"/>
      <c r="HVX57" s="89"/>
      <c r="HVY57" s="89"/>
      <c r="HVZ57" s="89"/>
      <c r="HWA57" s="89"/>
      <c r="HWB57" s="89"/>
      <c r="HWC57" s="89"/>
      <c r="HWD57" s="89"/>
      <c r="HWE57" s="89"/>
      <c r="HWF57" s="89"/>
      <c r="HWG57" s="89"/>
      <c r="HWH57" s="89"/>
      <c r="HWI57" s="89"/>
      <c r="HWJ57" s="89"/>
      <c r="HWK57" s="89"/>
      <c r="HWL57" s="89"/>
      <c r="HWM57" s="89"/>
      <c r="HWN57" s="89"/>
      <c r="HWO57" s="89"/>
      <c r="HWP57" s="89"/>
      <c r="HWQ57" s="89"/>
      <c r="HWR57" s="89"/>
      <c r="HWS57" s="89"/>
      <c r="HWT57" s="89"/>
      <c r="HWU57" s="89"/>
      <c r="HWV57" s="89"/>
      <c r="HWW57" s="89"/>
      <c r="HWX57" s="89"/>
      <c r="HWY57" s="89"/>
      <c r="HWZ57" s="89"/>
      <c r="HXA57" s="89"/>
      <c r="HXB57" s="89"/>
      <c r="HXC57" s="89"/>
      <c r="HXD57" s="89"/>
      <c r="HXE57" s="89"/>
      <c r="HXF57" s="89"/>
      <c r="HXG57" s="89"/>
      <c r="HXH57" s="89"/>
      <c r="HXI57" s="89"/>
      <c r="HXJ57" s="89"/>
      <c r="HXK57" s="89"/>
      <c r="HXL57" s="89"/>
      <c r="HXM57" s="89"/>
      <c r="HXN57" s="89"/>
      <c r="HXO57" s="89"/>
      <c r="HXP57" s="89"/>
      <c r="HXQ57" s="89"/>
      <c r="HXR57" s="89"/>
      <c r="HXS57" s="89"/>
      <c r="HXT57" s="89"/>
      <c r="HXU57" s="89"/>
      <c r="HXV57" s="89"/>
      <c r="HXW57" s="89"/>
      <c r="HXX57" s="89"/>
      <c r="HXY57" s="89"/>
      <c r="HXZ57" s="89"/>
      <c r="HYA57" s="89"/>
      <c r="HYB57" s="89"/>
      <c r="HYC57" s="89"/>
      <c r="HYD57" s="89"/>
      <c r="HYE57" s="89"/>
      <c r="HYF57" s="89"/>
      <c r="HYG57" s="89"/>
      <c r="HYH57" s="89"/>
      <c r="HYI57" s="89"/>
      <c r="HYJ57" s="89"/>
      <c r="HYK57" s="89"/>
      <c r="HYL57" s="89"/>
      <c r="HYM57" s="89"/>
      <c r="HYN57" s="89"/>
      <c r="HYO57" s="89"/>
      <c r="HYP57" s="89"/>
      <c r="HYQ57" s="89"/>
      <c r="HYR57" s="89"/>
      <c r="HYS57" s="89"/>
      <c r="HYT57" s="89"/>
      <c r="HYU57" s="89"/>
      <c r="HYV57" s="89"/>
      <c r="HYW57" s="89"/>
      <c r="HYX57" s="89"/>
      <c r="HYY57" s="89"/>
      <c r="HYZ57" s="89"/>
      <c r="HZA57" s="89"/>
      <c r="HZB57" s="89"/>
      <c r="HZC57" s="89"/>
      <c r="HZD57" s="89"/>
      <c r="HZE57" s="89"/>
      <c r="HZF57" s="89"/>
      <c r="HZG57" s="89"/>
      <c r="HZH57" s="89"/>
      <c r="HZI57" s="89"/>
      <c r="HZJ57" s="89"/>
      <c r="HZK57" s="89"/>
      <c r="HZL57" s="89"/>
      <c r="HZM57" s="89"/>
      <c r="HZN57" s="89"/>
      <c r="HZO57" s="89"/>
      <c r="HZP57" s="89"/>
      <c r="HZQ57" s="89"/>
      <c r="HZR57" s="89"/>
      <c r="HZS57" s="89"/>
      <c r="HZT57" s="89"/>
      <c r="HZU57" s="89"/>
      <c r="HZV57" s="89"/>
      <c r="HZW57" s="89"/>
      <c r="HZX57" s="89"/>
      <c r="HZY57" s="89"/>
      <c r="HZZ57" s="89"/>
      <c r="IAA57" s="89"/>
      <c r="IAB57" s="89"/>
      <c r="IAC57" s="89"/>
      <c r="IAD57" s="89"/>
      <c r="IAE57" s="89"/>
      <c r="IAF57" s="89"/>
      <c r="IAG57" s="89"/>
      <c r="IAH57" s="89"/>
      <c r="IAI57" s="89"/>
      <c r="IAJ57" s="89"/>
      <c r="IAK57" s="89"/>
      <c r="IAL57" s="89"/>
      <c r="IAM57" s="89"/>
      <c r="IAN57" s="89"/>
      <c r="IAO57" s="89"/>
      <c r="IAP57" s="89"/>
      <c r="IAQ57" s="89"/>
      <c r="IAR57" s="89"/>
      <c r="IAS57" s="89"/>
      <c r="IAT57" s="89"/>
      <c r="IAU57" s="89"/>
      <c r="IAV57" s="89"/>
      <c r="IAW57" s="89"/>
      <c r="IAX57" s="89"/>
      <c r="IAY57" s="89"/>
      <c r="IAZ57" s="89"/>
      <c r="IBA57" s="89"/>
      <c r="IBB57" s="89"/>
      <c r="IBC57" s="89"/>
      <c r="IBD57" s="89"/>
      <c r="IBE57" s="89"/>
      <c r="IBF57" s="89"/>
      <c r="IBG57" s="89"/>
      <c r="IBH57" s="89"/>
      <c r="IBI57" s="89"/>
      <c r="IBJ57" s="89"/>
      <c r="IBK57" s="89"/>
      <c r="IBL57" s="89"/>
      <c r="IBM57" s="89"/>
      <c r="IBN57" s="89"/>
      <c r="IBO57" s="89"/>
      <c r="IBP57" s="89"/>
      <c r="IBQ57" s="89"/>
      <c r="IBR57" s="89"/>
      <c r="IBS57" s="89"/>
      <c r="IBT57" s="89"/>
      <c r="IBU57" s="89"/>
      <c r="IBV57" s="89"/>
      <c r="IBW57" s="89"/>
      <c r="IBX57" s="89"/>
      <c r="IBY57" s="89"/>
      <c r="IBZ57" s="89"/>
      <c r="ICA57" s="89"/>
      <c r="ICB57" s="89"/>
      <c r="ICC57" s="89"/>
      <c r="ICD57" s="89"/>
      <c r="ICE57" s="89"/>
      <c r="ICF57" s="89"/>
      <c r="ICG57" s="89"/>
      <c r="ICH57" s="89"/>
      <c r="ICI57" s="89"/>
      <c r="ICJ57" s="89"/>
      <c r="ICK57" s="89"/>
      <c r="ICL57" s="89"/>
      <c r="ICM57" s="89"/>
      <c r="ICN57" s="89"/>
      <c r="ICO57" s="89"/>
      <c r="ICP57" s="89"/>
      <c r="ICQ57" s="89"/>
      <c r="ICR57" s="89"/>
      <c r="ICS57" s="89"/>
      <c r="ICT57" s="89"/>
      <c r="ICU57" s="89"/>
      <c r="ICV57" s="89"/>
      <c r="ICW57" s="89"/>
      <c r="ICX57" s="89"/>
      <c r="ICY57" s="89"/>
      <c r="ICZ57" s="89"/>
      <c r="IDA57" s="89"/>
      <c r="IDB57" s="89"/>
      <c r="IDC57" s="89"/>
      <c r="IDD57" s="89"/>
      <c r="IDE57" s="89"/>
      <c r="IDF57" s="89"/>
      <c r="IDG57" s="89"/>
      <c r="IDH57" s="89"/>
      <c r="IDI57" s="89"/>
      <c r="IDJ57" s="89"/>
      <c r="IDK57" s="89"/>
      <c r="IDL57" s="89"/>
      <c r="IDM57" s="89"/>
      <c r="IDN57" s="89"/>
      <c r="IDO57" s="89"/>
      <c r="IDP57" s="89"/>
      <c r="IDQ57" s="89"/>
      <c r="IDR57" s="89"/>
      <c r="IDS57" s="89"/>
      <c r="IDT57" s="89"/>
      <c r="IDU57" s="89"/>
      <c r="IDV57" s="89"/>
      <c r="IDW57" s="89"/>
      <c r="IDX57" s="89"/>
      <c r="IDY57" s="89"/>
      <c r="IDZ57" s="89"/>
      <c r="IEA57" s="89"/>
      <c r="IEB57" s="89"/>
      <c r="IEC57" s="89"/>
      <c r="IED57" s="89"/>
      <c r="IEE57" s="89"/>
      <c r="IEF57" s="89"/>
      <c r="IEG57" s="89"/>
      <c r="IEH57" s="89"/>
      <c r="IEI57" s="89"/>
      <c r="IEJ57" s="89"/>
      <c r="IEK57" s="89"/>
      <c r="IEL57" s="89"/>
      <c r="IEM57" s="89"/>
      <c r="IEN57" s="89"/>
      <c r="IEO57" s="89"/>
      <c r="IEP57" s="89"/>
      <c r="IEQ57" s="89"/>
      <c r="IER57" s="89"/>
      <c r="IES57" s="89"/>
      <c r="IET57" s="89"/>
      <c r="IEU57" s="89"/>
      <c r="IEV57" s="89"/>
      <c r="IEW57" s="89"/>
      <c r="IEX57" s="89"/>
      <c r="IEY57" s="89"/>
      <c r="IEZ57" s="89"/>
      <c r="IFA57" s="89"/>
      <c r="IFB57" s="89"/>
      <c r="IFC57" s="89"/>
      <c r="IFD57" s="89"/>
      <c r="IFE57" s="89"/>
      <c r="IFF57" s="89"/>
      <c r="IFG57" s="89"/>
      <c r="IFH57" s="89"/>
      <c r="IFI57" s="89"/>
      <c r="IFJ57" s="89"/>
      <c r="IFK57" s="89"/>
      <c r="IFL57" s="89"/>
      <c r="IFM57" s="89"/>
      <c r="IFN57" s="89"/>
      <c r="IFO57" s="89"/>
      <c r="IFP57" s="89"/>
      <c r="IFQ57" s="89"/>
      <c r="IFR57" s="89"/>
      <c r="IFS57" s="89"/>
      <c r="IFT57" s="89"/>
      <c r="IFU57" s="89"/>
      <c r="IFV57" s="89"/>
      <c r="IFW57" s="89"/>
      <c r="IFX57" s="89"/>
      <c r="IFY57" s="89"/>
      <c r="IFZ57" s="89"/>
      <c r="IGA57" s="89"/>
      <c r="IGB57" s="89"/>
      <c r="IGC57" s="89"/>
      <c r="IGD57" s="89"/>
      <c r="IGE57" s="89"/>
      <c r="IGF57" s="89"/>
      <c r="IGG57" s="89"/>
      <c r="IGH57" s="89"/>
      <c r="IGI57" s="89"/>
      <c r="IGJ57" s="89"/>
      <c r="IGK57" s="89"/>
      <c r="IGL57" s="89"/>
      <c r="IGM57" s="89"/>
      <c r="IGN57" s="89"/>
      <c r="IGO57" s="89"/>
      <c r="IGP57" s="89"/>
      <c r="IGQ57" s="89"/>
      <c r="IGR57" s="89"/>
      <c r="IGS57" s="89"/>
      <c r="IGT57" s="89"/>
      <c r="IGU57" s="89"/>
      <c r="IGV57" s="89"/>
      <c r="IGW57" s="89"/>
      <c r="IGX57" s="89"/>
      <c r="IGY57" s="89"/>
      <c r="IGZ57" s="89"/>
      <c r="IHA57" s="89"/>
      <c r="IHB57" s="89"/>
      <c r="IHC57" s="89"/>
      <c r="IHD57" s="89"/>
      <c r="IHE57" s="89"/>
      <c r="IHF57" s="89"/>
      <c r="IHG57" s="89"/>
      <c r="IHH57" s="89"/>
      <c r="IHI57" s="89"/>
      <c r="IHJ57" s="89"/>
      <c r="IHK57" s="89"/>
      <c r="IHL57" s="89"/>
      <c r="IHM57" s="89"/>
      <c r="IHN57" s="89"/>
      <c r="IHO57" s="89"/>
      <c r="IHP57" s="89"/>
      <c r="IHQ57" s="89"/>
      <c r="IHR57" s="89"/>
      <c r="IHS57" s="89"/>
      <c r="IHT57" s="89"/>
      <c r="IHU57" s="89"/>
      <c r="IHV57" s="89"/>
      <c r="IHW57" s="89"/>
      <c r="IHX57" s="89"/>
      <c r="IHY57" s="89"/>
      <c r="IHZ57" s="89"/>
      <c r="IIA57" s="89"/>
      <c r="IIB57" s="89"/>
      <c r="IIC57" s="89"/>
      <c r="IID57" s="89"/>
      <c r="IIE57" s="89"/>
      <c r="IIF57" s="89"/>
      <c r="IIG57" s="89"/>
      <c r="IIH57" s="89"/>
      <c r="III57" s="89"/>
      <c r="IIJ57" s="89"/>
      <c r="IIK57" s="89"/>
      <c r="IIL57" s="89"/>
      <c r="IIM57" s="89"/>
      <c r="IIN57" s="89"/>
      <c r="IIO57" s="89"/>
      <c r="IIP57" s="89"/>
      <c r="IIQ57" s="89"/>
      <c r="IIR57" s="89"/>
      <c r="IIS57" s="89"/>
      <c r="IIT57" s="89"/>
      <c r="IIU57" s="89"/>
      <c r="IIV57" s="89"/>
      <c r="IIW57" s="89"/>
      <c r="IIX57" s="89"/>
      <c r="IIY57" s="89"/>
      <c r="IIZ57" s="89"/>
      <c r="IJA57" s="89"/>
      <c r="IJB57" s="89"/>
      <c r="IJC57" s="89"/>
      <c r="IJD57" s="89"/>
      <c r="IJE57" s="89"/>
      <c r="IJF57" s="89"/>
      <c r="IJG57" s="89"/>
      <c r="IJH57" s="89"/>
      <c r="IJI57" s="89"/>
      <c r="IJJ57" s="89"/>
      <c r="IJK57" s="89"/>
      <c r="IJL57" s="89"/>
      <c r="IJM57" s="89"/>
      <c r="IJN57" s="89"/>
      <c r="IJO57" s="89"/>
      <c r="IJP57" s="89"/>
      <c r="IJQ57" s="89"/>
      <c r="IJR57" s="89"/>
      <c r="IJS57" s="89"/>
      <c r="IJT57" s="89"/>
      <c r="IJU57" s="89"/>
      <c r="IJV57" s="89"/>
      <c r="IJW57" s="89"/>
      <c r="IJX57" s="89"/>
      <c r="IJY57" s="89"/>
      <c r="IJZ57" s="89"/>
      <c r="IKA57" s="89"/>
      <c r="IKB57" s="89"/>
      <c r="IKC57" s="89"/>
      <c r="IKD57" s="89"/>
      <c r="IKE57" s="89"/>
      <c r="IKF57" s="89"/>
      <c r="IKG57" s="89"/>
      <c r="IKH57" s="89"/>
      <c r="IKI57" s="89"/>
      <c r="IKJ57" s="89"/>
      <c r="IKK57" s="89"/>
      <c r="IKL57" s="89"/>
      <c r="IKM57" s="89"/>
      <c r="IKN57" s="89"/>
      <c r="IKO57" s="89"/>
      <c r="IKP57" s="89"/>
      <c r="IKQ57" s="89"/>
      <c r="IKR57" s="89"/>
      <c r="IKS57" s="89"/>
      <c r="IKT57" s="89"/>
      <c r="IKU57" s="89"/>
      <c r="IKV57" s="89"/>
      <c r="IKW57" s="89"/>
      <c r="IKX57" s="89"/>
      <c r="IKY57" s="89"/>
      <c r="IKZ57" s="89"/>
      <c r="ILA57" s="89"/>
      <c r="ILB57" s="89"/>
      <c r="ILC57" s="89"/>
      <c r="ILD57" s="89"/>
      <c r="ILE57" s="89"/>
      <c r="ILF57" s="89"/>
      <c r="ILG57" s="89"/>
      <c r="ILH57" s="89"/>
      <c r="ILI57" s="89"/>
      <c r="ILJ57" s="89"/>
      <c r="ILK57" s="89"/>
      <c r="ILL57" s="89"/>
      <c r="ILM57" s="89"/>
      <c r="ILN57" s="89"/>
      <c r="ILO57" s="89"/>
      <c r="ILP57" s="89"/>
      <c r="ILQ57" s="89"/>
      <c r="ILR57" s="89"/>
      <c r="ILS57" s="89"/>
      <c r="ILT57" s="89"/>
      <c r="ILU57" s="89"/>
      <c r="ILV57" s="89"/>
      <c r="ILW57" s="89"/>
      <c r="ILX57" s="89"/>
      <c r="ILY57" s="89"/>
      <c r="ILZ57" s="89"/>
      <c r="IMA57" s="89"/>
      <c r="IMB57" s="89"/>
      <c r="IMC57" s="89"/>
      <c r="IMD57" s="89"/>
      <c r="IME57" s="89"/>
      <c r="IMF57" s="89"/>
      <c r="IMG57" s="89"/>
      <c r="IMH57" s="89"/>
      <c r="IMI57" s="89"/>
      <c r="IMJ57" s="89"/>
      <c r="IMK57" s="89"/>
      <c r="IML57" s="89"/>
      <c r="IMM57" s="89"/>
      <c r="IMN57" s="89"/>
      <c r="IMO57" s="89"/>
      <c r="IMP57" s="89"/>
      <c r="IMQ57" s="89"/>
      <c r="IMR57" s="89"/>
      <c r="IMS57" s="89"/>
      <c r="IMT57" s="89"/>
      <c r="IMU57" s="89"/>
      <c r="IMV57" s="89"/>
      <c r="IMW57" s="89"/>
      <c r="IMX57" s="89"/>
      <c r="IMY57" s="89"/>
      <c r="IMZ57" s="89"/>
      <c r="INA57" s="89"/>
      <c r="INB57" s="89"/>
      <c r="INC57" s="89"/>
      <c r="IND57" s="89"/>
      <c r="INE57" s="89"/>
      <c r="INF57" s="89"/>
      <c r="ING57" s="89"/>
      <c r="INH57" s="89"/>
      <c r="INI57" s="89"/>
      <c r="INJ57" s="89"/>
      <c r="INK57" s="89"/>
      <c r="INL57" s="89"/>
      <c r="INM57" s="89"/>
      <c r="INN57" s="89"/>
      <c r="INO57" s="89"/>
      <c r="INP57" s="89"/>
      <c r="INQ57" s="89"/>
      <c r="INR57" s="89"/>
      <c r="INS57" s="89"/>
      <c r="INT57" s="89"/>
      <c r="INU57" s="89"/>
      <c r="INV57" s="89"/>
      <c r="INW57" s="89"/>
      <c r="INX57" s="89"/>
      <c r="INY57" s="89"/>
      <c r="INZ57" s="89"/>
      <c r="IOA57" s="89"/>
      <c r="IOB57" s="89"/>
      <c r="IOC57" s="89"/>
      <c r="IOD57" s="89"/>
      <c r="IOE57" s="89"/>
      <c r="IOF57" s="89"/>
      <c r="IOG57" s="89"/>
      <c r="IOH57" s="89"/>
      <c r="IOI57" s="89"/>
      <c r="IOJ57" s="89"/>
      <c r="IOK57" s="89"/>
      <c r="IOL57" s="89"/>
      <c r="IOM57" s="89"/>
      <c r="ION57" s="89"/>
      <c r="IOO57" s="89"/>
      <c r="IOP57" s="89"/>
      <c r="IOQ57" s="89"/>
      <c r="IOR57" s="89"/>
      <c r="IOS57" s="89"/>
      <c r="IOT57" s="89"/>
      <c r="IOU57" s="89"/>
      <c r="IOV57" s="89"/>
      <c r="IOW57" s="89"/>
      <c r="IOX57" s="89"/>
      <c r="IOY57" s="89"/>
      <c r="IOZ57" s="89"/>
      <c r="IPA57" s="89"/>
      <c r="IPB57" s="89"/>
      <c r="IPC57" s="89"/>
      <c r="IPD57" s="89"/>
      <c r="IPE57" s="89"/>
      <c r="IPF57" s="89"/>
      <c r="IPG57" s="89"/>
      <c r="IPH57" s="89"/>
      <c r="IPI57" s="89"/>
      <c r="IPJ57" s="89"/>
      <c r="IPK57" s="89"/>
      <c r="IPL57" s="89"/>
      <c r="IPM57" s="89"/>
      <c r="IPN57" s="89"/>
      <c r="IPO57" s="89"/>
      <c r="IPP57" s="89"/>
      <c r="IPQ57" s="89"/>
      <c r="IPR57" s="89"/>
      <c r="IPS57" s="89"/>
      <c r="IPT57" s="89"/>
      <c r="IPU57" s="89"/>
      <c r="IPV57" s="89"/>
      <c r="IPW57" s="89"/>
      <c r="IPX57" s="89"/>
      <c r="IPY57" s="89"/>
      <c r="IPZ57" s="89"/>
      <c r="IQA57" s="89"/>
      <c r="IQB57" s="89"/>
      <c r="IQC57" s="89"/>
      <c r="IQD57" s="89"/>
      <c r="IQE57" s="89"/>
      <c r="IQF57" s="89"/>
      <c r="IQG57" s="89"/>
      <c r="IQH57" s="89"/>
      <c r="IQI57" s="89"/>
      <c r="IQJ57" s="89"/>
      <c r="IQK57" s="89"/>
      <c r="IQL57" s="89"/>
      <c r="IQM57" s="89"/>
      <c r="IQN57" s="89"/>
      <c r="IQO57" s="89"/>
      <c r="IQP57" s="89"/>
      <c r="IQQ57" s="89"/>
      <c r="IQR57" s="89"/>
      <c r="IQS57" s="89"/>
      <c r="IQT57" s="89"/>
      <c r="IQU57" s="89"/>
      <c r="IQV57" s="89"/>
      <c r="IQW57" s="89"/>
      <c r="IQX57" s="89"/>
      <c r="IQY57" s="89"/>
      <c r="IQZ57" s="89"/>
      <c r="IRA57" s="89"/>
      <c r="IRB57" s="89"/>
      <c r="IRC57" s="89"/>
      <c r="IRD57" s="89"/>
      <c r="IRE57" s="89"/>
      <c r="IRF57" s="89"/>
      <c r="IRG57" s="89"/>
      <c r="IRH57" s="89"/>
      <c r="IRI57" s="89"/>
      <c r="IRJ57" s="89"/>
      <c r="IRK57" s="89"/>
      <c r="IRL57" s="89"/>
      <c r="IRM57" s="89"/>
      <c r="IRN57" s="89"/>
      <c r="IRO57" s="89"/>
      <c r="IRP57" s="89"/>
      <c r="IRQ57" s="89"/>
      <c r="IRR57" s="89"/>
      <c r="IRS57" s="89"/>
      <c r="IRT57" s="89"/>
      <c r="IRU57" s="89"/>
      <c r="IRV57" s="89"/>
      <c r="IRW57" s="89"/>
      <c r="IRX57" s="89"/>
      <c r="IRY57" s="89"/>
      <c r="IRZ57" s="89"/>
      <c r="ISA57" s="89"/>
      <c r="ISB57" s="89"/>
      <c r="ISC57" s="89"/>
      <c r="ISD57" s="89"/>
      <c r="ISE57" s="89"/>
      <c r="ISF57" s="89"/>
      <c r="ISG57" s="89"/>
      <c r="ISH57" s="89"/>
      <c r="ISI57" s="89"/>
      <c r="ISJ57" s="89"/>
      <c r="ISK57" s="89"/>
      <c r="ISL57" s="89"/>
      <c r="ISM57" s="89"/>
      <c r="ISN57" s="89"/>
      <c r="ISO57" s="89"/>
      <c r="ISP57" s="89"/>
      <c r="ISQ57" s="89"/>
      <c r="ISR57" s="89"/>
      <c r="ISS57" s="89"/>
      <c r="IST57" s="89"/>
      <c r="ISU57" s="89"/>
      <c r="ISV57" s="89"/>
      <c r="ISW57" s="89"/>
      <c r="ISX57" s="89"/>
      <c r="ISY57" s="89"/>
      <c r="ISZ57" s="89"/>
      <c r="ITA57" s="89"/>
      <c r="ITB57" s="89"/>
      <c r="ITC57" s="89"/>
      <c r="ITD57" s="89"/>
      <c r="ITE57" s="89"/>
      <c r="ITF57" s="89"/>
      <c r="ITG57" s="89"/>
      <c r="ITH57" s="89"/>
      <c r="ITI57" s="89"/>
      <c r="ITJ57" s="89"/>
      <c r="ITK57" s="89"/>
      <c r="ITL57" s="89"/>
      <c r="ITM57" s="89"/>
      <c r="ITN57" s="89"/>
      <c r="ITO57" s="89"/>
      <c r="ITP57" s="89"/>
      <c r="ITQ57" s="89"/>
      <c r="ITR57" s="89"/>
      <c r="ITS57" s="89"/>
      <c r="ITT57" s="89"/>
      <c r="ITU57" s="89"/>
      <c r="ITV57" s="89"/>
      <c r="ITW57" s="89"/>
      <c r="ITX57" s="89"/>
      <c r="ITY57" s="89"/>
      <c r="ITZ57" s="89"/>
      <c r="IUA57" s="89"/>
      <c r="IUB57" s="89"/>
      <c r="IUC57" s="89"/>
      <c r="IUD57" s="89"/>
      <c r="IUE57" s="89"/>
      <c r="IUF57" s="89"/>
      <c r="IUG57" s="89"/>
      <c r="IUH57" s="89"/>
      <c r="IUI57" s="89"/>
      <c r="IUJ57" s="89"/>
      <c r="IUK57" s="89"/>
      <c r="IUL57" s="89"/>
      <c r="IUM57" s="89"/>
      <c r="IUN57" s="89"/>
      <c r="IUO57" s="89"/>
      <c r="IUP57" s="89"/>
      <c r="IUQ57" s="89"/>
      <c r="IUR57" s="89"/>
      <c r="IUS57" s="89"/>
      <c r="IUT57" s="89"/>
      <c r="IUU57" s="89"/>
      <c r="IUV57" s="89"/>
      <c r="IUW57" s="89"/>
      <c r="IUX57" s="89"/>
      <c r="IUY57" s="89"/>
      <c r="IUZ57" s="89"/>
      <c r="IVA57" s="89"/>
      <c r="IVB57" s="89"/>
      <c r="IVC57" s="89"/>
      <c r="IVD57" s="89"/>
      <c r="IVE57" s="89"/>
      <c r="IVF57" s="89"/>
      <c r="IVG57" s="89"/>
      <c r="IVH57" s="89"/>
      <c r="IVI57" s="89"/>
      <c r="IVJ57" s="89"/>
      <c r="IVK57" s="89"/>
      <c r="IVL57" s="89"/>
      <c r="IVM57" s="89"/>
      <c r="IVN57" s="89"/>
      <c r="IVO57" s="89"/>
      <c r="IVP57" s="89"/>
      <c r="IVQ57" s="89"/>
      <c r="IVR57" s="89"/>
      <c r="IVS57" s="89"/>
      <c r="IVT57" s="89"/>
      <c r="IVU57" s="89"/>
      <c r="IVV57" s="89"/>
      <c r="IVW57" s="89"/>
      <c r="IVX57" s="89"/>
      <c r="IVY57" s="89"/>
      <c r="IVZ57" s="89"/>
      <c r="IWA57" s="89"/>
      <c r="IWB57" s="89"/>
      <c r="IWC57" s="89"/>
      <c r="IWD57" s="89"/>
      <c r="IWE57" s="89"/>
      <c r="IWF57" s="89"/>
      <c r="IWG57" s="89"/>
      <c r="IWH57" s="89"/>
      <c r="IWI57" s="89"/>
      <c r="IWJ57" s="89"/>
      <c r="IWK57" s="89"/>
      <c r="IWL57" s="89"/>
      <c r="IWM57" s="89"/>
      <c r="IWN57" s="89"/>
      <c r="IWO57" s="89"/>
      <c r="IWP57" s="89"/>
      <c r="IWQ57" s="89"/>
      <c r="IWR57" s="89"/>
      <c r="IWS57" s="89"/>
      <c r="IWT57" s="89"/>
      <c r="IWU57" s="89"/>
      <c r="IWV57" s="89"/>
      <c r="IWW57" s="89"/>
      <c r="IWX57" s="89"/>
      <c r="IWY57" s="89"/>
      <c r="IWZ57" s="89"/>
      <c r="IXA57" s="89"/>
      <c r="IXB57" s="89"/>
      <c r="IXC57" s="89"/>
      <c r="IXD57" s="89"/>
      <c r="IXE57" s="89"/>
      <c r="IXF57" s="89"/>
      <c r="IXG57" s="89"/>
      <c r="IXH57" s="89"/>
      <c r="IXI57" s="89"/>
      <c r="IXJ57" s="89"/>
      <c r="IXK57" s="89"/>
      <c r="IXL57" s="89"/>
      <c r="IXM57" s="89"/>
      <c r="IXN57" s="89"/>
      <c r="IXO57" s="89"/>
      <c r="IXP57" s="89"/>
      <c r="IXQ57" s="89"/>
      <c r="IXR57" s="89"/>
      <c r="IXS57" s="89"/>
      <c r="IXT57" s="89"/>
      <c r="IXU57" s="89"/>
      <c r="IXV57" s="89"/>
      <c r="IXW57" s="89"/>
      <c r="IXX57" s="89"/>
      <c r="IXY57" s="89"/>
      <c r="IXZ57" s="89"/>
      <c r="IYA57" s="89"/>
      <c r="IYB57" s="89"/>
      <c r="IYC57" s="89"/>
      <c r="IYD57" s="89"/>
      <c r="IYE57" s="89"/>
      <c r="IYF57" s="89"/>
      <c r="IYG57" s="89"/>
      <c r="IYH57" s="89"/>
      <c r="IYI57" s="89"/>
      <c r="IYJ57" s="89"/>
      <c r="IYK57" s="89"/>
      <c r="IYL57" s="89"/>
      <c r="IYM57" s="89"/>
      <c r="IYN57" s="89"/>
      <c r="IYO57" s="89"/>
      <c r="IYP57" s="89"/>
      <c r="IYQ57" s="89"/>
      <c r="IYR57" s="89"/>
      <c r="IYS57" s="89"/>
      <c r="IYT57" s="89"/>
      <c r="IYU57" s="89"/>
      <c r="IYV57" s="89"/>
      <c r="IYW57" s="89"/>
      <c r="IYX57" s="89"/>
      <c r="IYY57" s="89"/>
      <c r="IYZ57" s="89"/>
      <c r="IZA57" s="89"/>
      <c r="IZB57" s="89"/>
      <c r="IZC57" s="89"/>
      <c r="IZD57" s="89"/>
      <c r="IZE57" s="89"/>
      <c r="IZF57" s="89"/>
      <c r="IZG57" s="89"/>
      <c r="IZH57" s="89"/>
      <c r="IZI57" s="89"/>
      <c r="IZJ57" s="89"/>
      <c r="IZK57" s="89"/>
      <c r="IZL57" s="89"/>
      <c r="IZM57" s="89"/>
      <c r="IZN57" s="89"/>
      <c r="IZO57" s="89"/>
      <c r="IZP57" s="89"/>
      <c r="IZQ57" s="89"/>
      <c r="IZR57" s="89"/>
      <c r="IZS57" s="89"/>
      <c r="IZT57" s="89"/>
      <c r="IZU57" s="89"/>
      <c r="IZV57" s="89"/>
      <c r="IZW57" s="89"/>
      <c r="IZX57" s="89"/>
      <c r="IZY57" s="89"/>
      <c r="IZZ57" s="89"/>
      <c r="JAA57" s="89"/>
      <c r="JAB57" s="89"/>
      <c r="JAC57" s="89"/>
      <c r="JAD57" s="89"/>
      <c r="JAE57" s="89"/>
      <c r="JAF57" s="89"/>
      <c r="JAG57" s="89"/>
      <c r="JAH57" s="89"/>
      <c r="JAI57" s="89"/>
      <c r="JAJ57" s="89"/>
      <c r="JAK57" s="89"/>
      <c r="JAL57" s="89"/>
      <c r="JAM57" s="89"/>
      <c r="JAN57" s="89"/>
      <c r="JAO57" s="89"/>
      <c r="JAP57" s="89"/>
      <c r="JAQ57" s="89"/>
      <c r="JAR57" s="89"/>
      <c r="JAS57" s="89"/>
      <c r="JAT57" s="89"/>
      <c r="JAU57" s="89"/>
      <c r="JAV57" s="89"/>
      <c r="JAW57" s="89"/>
      <c r="JAX57" s="89"/>
      <c r="JAY57" s="89"/>
      <c r="JAZ57" s="89"/>
      <c r="JBA57" s="89"/>
      <c r="JBB57" s="89"/>
      <c r="JBC57" s="89"/>
      <c r="JBD57" s="89"/>
      <c r="JBE57" s="89"/>
      <c r="JBF57" s="89"/>
      <c r="JBG57" s="89"/>
      <c r="JBH57" s="89"/>
      <c r="JBI57" s="89"/>
      <c r="JBJ57" s="89"/>
      <c r="JBK57" s="89"/>
      <c r="JBL57" s="89"/>
      <c r="JBM57" s="89"/>
      <c r="JBN57" s="89"/>
      <c r="JBO57" s="89"/>
      <c r="JBP57" s="89"/>
      <c r="JBQ57" s="89"/>
      <c r="JBR57" s="89"/>
      <c r="JBS57" s="89"/>
      <c r="JBT57" s="89"/>
      <c r="JBU57" s="89"/>
      <c r="JBV57" s="89"/>
      <c r="JBW57" s="89"/>
      <c r="JBX57" s="89"/>
      <c r="JBY57" s="89"/>
      <c r="JBZ57" s="89"/>
      <c r="JCA57" s="89"/>
      <c r="JCB57" s="89"/>
      <c r="JCC57" s="89"/>
      <c r="JCD57" s="89"/>
      <c r="JCE57" s="89"/>
      <c r="JCF57" s="89"/>
      <c r="JCG57" s="89"/>
      <c r="JCH57" s="89"/>
      <c r="JCI57" s="89"/>
      <c r="JCJ57" s="89"/>
      <c r="JCK57" s="89"/>
      <c r="JCL57" s="89"/>
      <c r="JCM57" s="89"/>
      <c r="JCN57" s="89"/>
      <c r="JCO57" s="89"/>
      <c r="JCP57" s="89"/>
      <c r="JCQ57" s="89"/>
      <c r="JCR57" s="89"/>
      <c r="JCS57" s="89"/>
      <c r="JCT57" s="89"/>
      <c r="JCU57" s="89"/>
      <c r="JCV57" s="89"/>
      <c r="JCW57" s="89"/>
      <c r="JCX57" s="89"/>
      <c r="JCY57" s="89"/>
      <c r="JCZ57" s="89"/>
      <c r="JDA57" s="89"/>
      <c r="JDB57" s="89"/>
      <c r="JDC57" s="89"/>
      <c r="JDD57" s="89"/>
      <c r="JDE57" s="89"/>
      <c r="JDF57" s="89"/>
      <c r="JDG57" s="89"/>
      <c r="JDH57" s="89"/>
      <c r="JDI57" s="89"/>
      <c r="JDJ57" s="89"/>
      <c r="JDK57" s="89"/>
      <c r="JDL57" s="89"/>
      <c r="JDM57" s="89"/>
      <c r="JDN57" s="89"/>
      <c r="JDO57" s="89"/>
      <c r="JDP57" s="89"/>
      <c r="JDQ57" s="89"/>
      <c r="JDR57" s="89"/>
      <c r="JDS57" s="89"/>
      <c r="JDT57" s="89"/>
      <c r="JDU57" s="89"/>
      <c r="JDV57" s="89"/>
      <c r="JDW57" s="89"/>
      <c r="JDX57" s="89"/>
      <c r="JDY57" s="89"/>
      <c r="JDZ57" s="89"/>
      <c r="JEA57" s="89"/>
      <c r="JEB57" s="89"/>
      <c r="JEC57" s="89"/>
      <c r="JED57" s="89"/>
      <c r="JEE57" s="89"/>
      <c r="JEF57" s="89"/>
      <c r="JEG57" s="89"/>
      <c r="JEH57" s="89"/>
      <c r="JEI57" s="89"/>
      <c r="JEJ57" s="89"/>
      <c r="JEK57" s="89"/>
      <c r="JEL57" s="89"/>
      <c r="JEM57" s="89"/>
      <c r="JEN57" s="89"/>
      <c r="JEO57" s="89"/>
      <c r="JEP57" s="89"/>
      <c r="JEQ57" s="89"/>
      <c r="JER57" s="89"/>
      <c r="JES57" s="89"/>
      <c r="JET57" s="89"/>
      <c r="JEU57" s="89"/>
      <c r="JEV57" s="89"/>
      <c r="JEW57" s="89"/>
      <c r="JEX57" s="89"/>
      <c r="JEY57" s="89"/>
      <c r="JEZ57" s="89"/>
      <c r="JFA57" s="89"/>
      <c r="JFB57" s="89"/>
      <c r="JFC57" s="89"/>
      <c r="JFD57" s="89"/>
      <c r="JFE57" s="89"/>
      <c r="JFF57" s="89"/>
      <c r="JFG57" s="89"/>
      <c r="JFH57" s="89"/>
      <c r="JFI57" s="89"/>
      <c r="JFJ57" s="89"/>
      <c r="JFK57" s="89"/>
      <c r="JFL57" s="89"/>
      <c r="JFM57" s="89"/>
      <c r="JFN57" s="89"/>
      <c r="JFO57" s="89"/>
      <c r="JFP57" s="89"/>
      <c r="JFQ57" s="89"/>
      <c r="JFR57" s="89"/>
      <c r="JFS57" s="89"/>
      <c r="JFT57" s="89"/>
      <c r="JFU57" s="89"/>
      <c r="JFV57" s="89"/>
      <c r="JFW57" s="89"/>
      <c r="JFX57" s="89"/>
      <c r="JFY57" s="89"/>
      <c r="JFZ57" s="89"/>
      <c r="JGA57" s="89"/>
      <c r="JGB57" s="89"/>
      <c r="JGC57" s="89"/>
      <c r="JGD57" s="89"/>
      <c r="JGE57" s="89"/>
      <c r="JGF57" s="89"/>
      <c r="JGG57" s="89"/>
      <c r="JGH57" s="89"/>
      <c r="JGI57" s="89"/>
      <c r="JGJ57" s="89"/>
      <c r="JGK57" s="89"/>
      <c r="JGL57" s="89"/>
      <c r="JGM57" s="89"/>
      <c r="JGN57" s="89"/>
      <c r="JGO57" s="89"/>
      <c r="JGP57" s="89"/>
      <c r="JGQ57" s="89"/>
      <c r="JGR57" s="89"/>
      <c r="JGS57" s="89"/>
      <c r="JGT57" s="89"/>
      <c r="JGU57" s="89"/>
      <c r="JGV57" s="89"/>
      <c r="JGW57" s="89"/>
      <c r="JGX57" s="89"/>
      <c r="JGY57" s="89"/>
      <c r="JGZ57" s="89"/>
      <c r="JHA57" s="89"/>
      <c r="JHB57" s="89"/>
      <c r="JHC57" s="89"/>
      <c r="JHD57" s="89"/>
      <c r="JHE57" s="89"/>
      <c r="JHF57" s="89"/>
      <c r="JHG57" s="89"/>
      <c r="JHH57" s="89"/>
      <c r="JHI57" s="89"/>
      <c r="JHJ57" s="89"/>
      <c r="JHK57" s="89"/>
      <c r="JHL57" s="89"/>
      <c r="JHM57" s="89"/>
      <c r="JHN57" s="89"/>
      <c r="JHO57" s="89"/>
      <c r="JHP57" s="89"/>
      <c r="JHQ57" s="89"/>
      <c r="JHR57" s="89"/>
      <c r="JHS57" s="89"/>
      <c r="JHT57" s="89"/>
      <c r="JHU57" s="89"/>
      <c r="JHV57" s="89"/>
      <c r="JHW57" s="89"/>
      <c r="JHX57" s="89"/>
      <c r="JHY57" s="89"/>
      <c r="JHZ57" s="89"/>
      <c r="JIA57" s="89"/>
      <c r="JIB57" s="89"/>
      <c r="JIC57" s="89"/>
      <c r="JID57" s="89"/>
      <c r="JIE57" s="89"/>
      <c r="JIF57" s="89"/>
      <c r="JIG57" s="89"/>
      <c r="JIH57" s="89"/>
      <c r="JII57" s="89"/>
      <c r="JIJ57" s="89"/>
      <c r="JIK57" s="89"/>
      <c r="JIL57" s="89"/>
      <c r="JIM57" s="89"/>
      <c r="JIN57" s="89"/>
      <c r="JIO57" s="89"/>
      <c r="JIP57" s="89"/>
      <c r="JIQ57" s="89"/>
      <c r="JIR57" s="89"/>
      <c r="JIS57" s="89"/>
      <c r="JIT57" s="89"/>
      <c r="JIU57" s="89"/>
      <c r="JIV57" s="89"/>
      <c r="JIW57" s="89"/>
      <c r="JIX57" s="89"/>
      <c r="JIY57" s="89"/>
      <c r="JIZ57" s="89"/>
      <c r="JJA57" s="89"/>
      <c r="JJB57" s="89"/>
      <c r="JJC57" s="89"/>
      <c r="JJD57" s="89"/>
      <c r="JJE57" s="89"/>
      <c r="JJF57" s="89"/>
      <c r="JJG57" s="89"/>
      <c r="JJH57" s="89"/>
      <c r="JJI57" s="89"/>
      <c r="JJJ57" s="89"/>
      <c r="JJK57" s="89"/>
      <c r="JJL57" s="89"/>
      <c r="JJM57" s="89"/>
      <c r="JJN57" s="89"/>
      <c r="JJO57" s="89"/>
      <c r="JJP57" s="89"/>
      <c r="JJQ57" s="89"/>
      <c r="JJR57" s="89"/>
      <c r="JJS57" s="89"/>
      <c r="JJT57" s="89"/>
      <c r="JJU57" s="89"/>
      <c r="JJV57" s="89"/>
      <c r="JJW57" s="89"/>
      <c r="JJX57" s="89"/>
      <c r="JJY57" s="89"/>
      <c r="JJZ57" s="89"/>
      <c r="JKA57" s="89"/>
      <c r="JKB57" s="89"/>
      <c r="JKC57" s="89"/>
      <c r="JKD57" s="89"/>
      <c r="JKE57" s="89"/>
      <c r="JKF57" s="89"/>
      <c r="JKG57" s="89"/>
      <c r="JKH57" s="89"/>
      <c r="JKI57" s="89"/>
      <c r="JKJ57" s="89"/>
      <c r="JKK57" s="89"/>
      <c r="JKL57" s="89"/>
      <c r="JKM57" s="89"/>
      <c r="JKN57" s="89"/>
      <c r="JKO57" s="89"/>
      <c r="JKP57" s="89"/>
      <c r="JKQ57" s="89"/>
      <c r="JKR57" s="89"/>
      <c r="JKS57" s="89"/>
      <c r="JKT57" s="89"/>
      <c r="JKU57" s="89"/>
      <c r="JKV57" s="89"/>
      <c r="JKW57" s="89"/>
      <c r="JKX57" s="89"/>
      <c r="JKY57" s="89"/>
      <c r="JKZ57" s="89"/>
      <c r="JLA57" s="89"/>
      <c r="JLB57" s="89"/>
      <c r="JLC57" s="89"/>
      <c r="JLD57" s="89"/>
      <c r="JLE57" s="89"/>
      <c r="JLF57" s="89"/>
      <c r="JLG57" s="89"/>
      <c r="JLH57" s="89"/>
      <c r="JLI57" s="89"/>
      <c r="JLJ57" s="89"/>
      <c r="JLK57" s="89"/>
      <c r="JLL57" s="89"/>
      <c r="JLM57" s="89"/>
      <c r="JLN57" s="89"/>
      <c r="JLO57" s="89"/>
      <c r="JLP57" s="89"/>
      <c r="JLQ57" s="89"/>
      <c r="JLR57" s="89"/>
      <c r="JLS57" s="89"/>
      <c r="JLT57" s="89"/>
      <c r="JLU57" s="89"/>
      <c r="JLV57" s="89"/>
      <c r="JLW57" s="89"/>
      <c r="JLX57" s="89"/>
      <c r="JLY57" s="89"/>
      <c r="JLZ57" s="89"/>
      <c r="JMA57" s="89"/>
      <c r="JMB57" s="89"/>
      <c r="JMC57" s="89"/>
      <c r="JMD57" s="89"/>
      <c r="JME57" s="89"/>
      <c r="JMF57" s="89"/>
      <c r="JMG57" s="89"/>
      <c r="JMH57" s="89"/>
      <c r="JMI57" s="89"/>
      <c r="JMJ57" s="89"/>
      <c r="JMK57" s="89"/>
      <c r="JML57" s="89"/>
      <c r="JMM57" s="89"/>
      <c r="JMN57" s="89"/>
      <c r="JMO57" s="89"/>
      <c r="JMP57" s="89"/>
      <c r="JMQ57" s="89"/>
      <c r="JMR57" s="89"/>
      <c r="JMS57" s="89"/>
      <c r="JMT57" s="89"/>
      <c r="JMU57" s="89"/>
      <c r="JMV57" s="89"/>
      <c r="JMW57" s="89"/>
      <c r="JMX57" s="89"/>
      <c r="JMY57" s="89"/>
      <c r="JMZ57" s="89"/>
      <c r="JNA57" s="89"/>
      <c r="JNB57" s="89"/>
      <c r="JNC57" s="89"/>
      <c r="JND57" s="89"/>
      <c r="JNE57" s="89"/>
      <c r="JNF57" s="89"/>
      <c r="JNG57" s="89"/>
      <c r="JNH57" s="89"/>
      <c r="JNI57" s="89"/>
      <c r="JNJ57" s="89"/>
      <c r="JNK57" s="89"/>
      <c r="JNL57" s="89"/>
      <c r="JNM57" s="89"/>
      <c r="JNN57" s="89"/>
      <c r="JNO57" s="89"/>
      <c r="JNP57" s="89"/>
      <c r="JNQ57" s="89"/>
      <c r="JNR57" s="89"/>
      <c r="JNS57" s="89"/>
      <c r="JNT57" s="89"/>
      <c r="JNU57" s="89"/>
      <c r="JNV57" s="89"/>
      <c r="JNW57" s="89"/>
      <c r="JNX57" s="89"/>
      <c r="JNY57" s="89"/>
      <c r="JNZ57" s="89"/>
      <c r="JOA57" s="89"/>
      <c r="JOB57" s="89"/>
      <c r="JOC57" s="89"/>
      <c r="JOD57" s="89"/>
      <c r="JOE57" s="89"/>
      <c r="JOF57" s="89"/>
      <c r="JOG57" s="89"/>
      <c r="JOH57" s="89"/>
      <c r="JOI57" s="89"/>
      <c r="JOJ57" s="89"/>
      <c r="JOK57" s="89"/>
      <c r="JOL57" s="89"/>
      <c r="JOM57" s="89"/>
      <c r="JON57" s="89"/>
      <c r="JOO57" s="89"/>
      <c r="JOP57" s="89"/>
      <c r="JOQ57" s="89"/>
      <c r="JOR57" s="89"/>
      <c r="JOS57" s="89"/>
      <c r="JOT57" s="89"/>
      <c r="JOU57" s="89"/>
      <c r="JOV57" s="89"/>
      <c r="JOW57" s="89"/>
      <c r="JOX57" s="89"/>
      <c r="JOY57" s="89"/>
      <c r="JOZ57" s="89"/>
      <c r="JPA57" s="89"/>
      <c r="JPB57" s="89"/>
      <c r="JPC57" s="89"/>
      <c r="JPD57" s="89"/>
      <c r="JPE57" s="89"/>
      <c r="JPF57" s="89"/>
      <c r="JPG57" s="89"/>
      <c r="JPH57" s="89"/>
      <c r="JPI57" s="89"/>
      <c r="JPJ57" s="89"/>
      <c r="JPK57" s="89"/>
      <c r="JPL57" s="89"/>
      <c r="JPM57" s="89"/>
      <c r="JPN57" s="89"/>
      <c r="JPO57" s="89"/>
      <c r="JPP57" s="89"/>
      <c r="JPQ57" s="89"/>
      <c r="JPR57" s="89"/>
      <c r="JPS57" s="89"/>
      <c r="JPT57" s="89"/>
      <c r="JPU57" s="89"/>
      <c r="JPV57" s="89"/>
      <c r="JPW57" s="89"/>
      <c r="JPX57" s="89"/>
      <c r="JPY57" s="89"/>
      <c r="JPZ57" s="89"/>
      <c r="JQA57" s="89"/>
      <c r="JQB57" s="89"/>
      <c r="JQC57" s="89"/>
      <c r="JQD57" s="89"/>
      <c r="JQE57" s="89"/>
      <c r="JQF57" s="89"/>
      <c r="JQG57" s="89"/>
      <c r="JQH57" s="89"/>
      <c r="JQI57" s="89"/>
      <c r="JQJ57" s="89"/>
      <c r="JQK57" s="89"/>
      <c r="JQL57" s="89"/>
      <c r="JQM57" s="89"/>
      <c r="JQN57" s="89"/>
      <c r="JQO57" s="89"/>
      <c r="JQP57" s="89"/>
      <c r="JQQ57" s="89"/>
      <c r="JQR57" s="89"/>
      <c r="JQS57" s="89"/>
      <c r="JQT57" s="89"/>
      <c r="JQU57" s="89"/>
      <c r="JQV57" s="89"/>
      <c r="JQW57" s="89"/>
      <c r="JQX57" s="89"/>
      <c r="JQY57" s="89"/>
      <c r="JQZ57" s="89"/>
      <c r="JRA57" s="89"/>
      <c r="JRB57" s="89"/>
      <c r="JRC57" s="89"/>
      <c r="JRD57" s="89"/>
      <c r="JRE57" s="89"/>
      <c r="JRF57" s="89"/>
      <c r="JRG57" s="89"/>
      <c r="JRH57" s="89"/>
      <c r="JRI57" s="89"/>
      <c r="JRJ57" s="89"/>
      <c r="JRK57" s="89"/>
      <c r="JRL57" s="89"/>
      <c r="JRM57" s="89"/>
      <c r="JRN57" s="89"/>
      <c r="JRO57" s="89"/>
      <c r="JRP57" s="89"/>
      <c r="JRQ57" s="89"/>
      <c r="JRR57" s="89"/>
      <c r="JRS57" s="89"/>
      <c r="JRT57" s="89"/>
      <c r="JRU57" s="89"/>
      <c r="JRV57" s="89"/>
      <c r="JRW57" s="89"/>
      <c r="JRX57" s="89"/>
      <c r="JRY57" s="89"/>
      <c r="JRZ57" s="89"/>
      <c r="JSA57" s="89"/>
      <c r="JSB57" s="89"/>
      <c r="JSC57" s="89"/>
      <c r="JSD57" s="89"/>
      <c r="JSE57" s="89"/>
      <c r="JSF57" s="89"/>
      <c r="JSG57" s="89"/>
      <c r="JSH57" s="89"/>
      <c r="JSI57" s="89"/>
      <c r="JSJ57" s="89"/>
      <c r="JSK57" s="89"/>
      <c r="JSL57" s="89"/>
      <c r="JSM57" s="89"/>
      <c r="JSN57" s="89"/>
      <c r="JSO57" s="89"/>
      <c r="JSP57" s="89"/>
      <c r="JSQ57" s="89"/>
      <c r="JSR57" s="89"/>
      <c r="JSS57" s="89"/>
      <c r="JST57" s="89"/>
      <c r="JSU57" s="89"/>
      <c r="JSV57" s="89"/>
      <c r="JSW57" s="89"/>
      <c r="JSX57" s="89"/>
      <c r="JSY57" s="89"/>
      <c r="JSZ57" s="89"/>
      <c r="JTA57" s="89"/>
      <c r="JTB57" s="89"/>
      <c r="JTC57" s="89"/>
      <c r="JTD57" s="89"/>
      <c r="JTE57" s="89"/>
      <c r="JTF57" s="89"/>
      <c r="JTG57" s="89"/>
      <c r="JTH57" s="89"/>
      <c r="JTI57" s="89"/>
      <c r="JTJ57" s="89"/>
      <c r="JTK57" s="89"/>
      <c r="JTL57" s="89"/>
      <c r="JTM57" s="89"/>
      <c r="JTN57" s="89"/>
      <c r="JTO57" s="89"/>
      <c r="JTP57" s="89"/>
      <c r="JTQ57" s="89"/>
      <c r="JTR57" s="89"/>
      <c r="JTS57" s="89"/>
      <c r="JTT57" s="89"/>
      <c r="JTU57" s="89"/>
      <c r="JTV57" s="89"/>
      <c r="JTW57" s="89"/>
      <c r="JTX57" s="89"/>
      <c r="JTY57" s="89"/>
      <c r="JTZ57" s="89"/>
      <c r="JUA57" s="89"/>
      <c r="JUB57" s="89"/>
      <c r="JUC57" s="89"/>
      <c r="JUD57" s="89"/>
      <c r="JUE57" s="89"/>
      <c r="JUF57" s="89"/>
      <c r="JUG57" s="89"/>
      <c r="JUH57" s="89"/>
      <c r="JUI57" s="89"/>
      <c r="JUJ57" s="89"/>
      <c r="JUK57" s="89"/>
      <c r="JUL57" s="89"/>
      <c r="JUM57" s="89"/>
      <c r="JUN57" s="89"/>
      <c r="JUO57" s="89"/>
      <c r="JUP57" s="89"/>
      <c r="JUQ57" s="89"/>
      <c r="JUR57" s="89"/>
      <c r="JUS57" s="89"/>
      <c r="JUT57" s="89"/>
      <c r="JUU57" s="89"/>
      <c r="JUV57" s="89"/>
      <c r="JUW57" s="89"/>
      <c r="JUX57" s="89"/>
      <c r="JUY57" s="89"/>
      <c r="JUZ57" s="89"/>
      <c r="JVA57" s="89"/>
      <c r="JVB57" s="89"/>
      <c r="JVC57" s="89"/>
      <c r="JVD57" s="89"/>
      <c r="JVE57" s="89"/>
      <c r="JVF57" s="89"/>
      <c r="JVG57" s="89"/>
      <c r="JVH57" s="89"/>
      <c r="JVI57" s="89"/>
      <c r="JVJ57" s="89"/>
      <c r="JVK57" s="89"/>
      <c r="JVL57" s="89"/>
      <c r="JVM57" s="89"/>
      <c r="JVN57" s="89"/>
      <c r="JVO57" s="89"/>
      <c r="JVP57" s="89"/>
      <c r="JVQ57" s="89"/>
      <c r="JVR57" s="89"/>
      <c r="JVS57" s="89"/>
      <c r="JVT57" s="89"/>
      <c r="JVU57" s="89"/>
      <c r="JVV57" s="89"/>
      <c r="JVW57" s="89"/>
      <c r="JVX57" s="89"/>
      <c r="JVY57" s="89"/>
      <c r="JVZ57" s="89"/>
      <c r="JWA57" s="89"/>
      <c r="JWB57" s="89"/>
      <c r="JWC57" s="89"/>
      <c r="JWD57" s="89"/>
      <c r="JWE57" s="89"/>
      <c r="JWF57" s="89"/>
      <c r="JWG57" s="89"/>
      <c r="JWH57" s="89"/>
      <c r="JWI57" s="89"/>
      <c r="JWJ57" s="89"/>
      <c r="JWK57" s="89"/>
      <c r="JWL57" s="89"/>
      <c r="JWM57" s="89"/>
      <c r="JWN57" s="89"/>
      <c r="JWO57" s="89"/>
      <c r="JWP57" s="89"/>
      <c r="JWQ57" s="89"/>
      <c r="JWR57" s="89"/>
      <c r="JWS57" s="89"/>
      <c r="JWT57" s="89"/>
      <c r="JWU57" s="89"/>
      <c r="JWV57" s="89"/>
      <c r="JWW57" s="89"/>
      <c r="JWX57" s="89"/>
      <c r="JWY57" s="89"/>
      <c r="JWZ57" s="89"/>
      <c r="JXA57" s="89"/>
      <c r="JXB57" s="89"/>
      <c r="JXC57" s="89"/>
      <c r="JXD57" s="89"/>
      <c r="JXE57" s="89"/>
      <c r="JXF57" s="89"/>
      <c r="JXG57" s="89"/>
      <c r="JXH57" s="89"/>
      <c r="JXI57" s="89"/>
      <c r="JXJ57" s="89"/>
      <c r="JXK57" s="89"/>
      <c r="JXL57" s="89"/>
      <c r="JXM57" s="89"/>
      <c r="JXN57" s="89"/>
      <c r="JXO57" s="89"/>
      <c r="JXP57" s="89"/>
      <c r="JXQ57" s="89"/>
      <c r="JXR57" s="89"/>
      <c r="JXS57" s="89"/>
      <c r="JXT57" s="89"/>
      <c r="JXU57" s="89"/>
      <c r="JXV57" s="89"/>
      <c r="JXW57" s="89"/>
      <c r="JXX57" s="89"/>
      <c r="JXY57" s="89"/>
      <c r="JXZ57" s="89"/>
      <c r="JYA57" s="89"/>
      <c r="JYB57" s="89"/>
      <c r="JYC57" s="89"/>
      <c r="JYD57" s="89"/>
      <c r="JYE57" s="89"/>
      <c r="JYF57" s="89"/>
      <c r="JYG57" s="89"/>
      <c r="JYH57" s="89"/>
      <c r="JYI57" s="89"/>
      <c r="JYJ57" s="89"/>
      <c r="JYK57" s="89"/>
      <c r="JYL57" s="89"/>
      <c r="JYM57" s="89"/>
      <c r="JYN57" s="89"/>
      <c r="JYO57" s="89"/>
      <c r="JYP57" s="89"/>
      <c r="JYQ57" s="89"/>
      <c r="JYR57" s="89"/>
      <c r="JYS57" s="89"/>
      <c r="JYT57" s="89"/>
      <c r="JYU57" s="89"/>
      <c r="JYV57" s="89"/>
      <c r="JYW57" s="89"/>
      <c r="JYX57" s="89"/>
      <c r="JYY57" s="89"/>
      <c r="JYZ57" s="89"/>
      <c r="JZA57" s="89"/>
      <c r="JZB57" s="89"/>
      <c r="JZC57" s="89"/>
      <c r="JZD57" s="89"/>
      <c r="JZE57" s="89"/>
      <c r="JZF57" s="89"/>
      <c r="JZG57" s="89"/>
      <c r="JZH57" s="89"/>
      <c r="JZI57" s="89"/>
      <c r="JZJ57" s="89"/>
      <c r="JZK57" s="89"/>
      <c r="JZL57" s="89"/>
      <c r="JZM57" s="89"/>
      <c r="JZN57" s="89"/>
      <c r="JZO57" s="89"/>
      <c r="JZP57" s="89"/>
      <c r="JZQ57" s="89"/>
      <c r="JZR57" s="89"/>
      <c r="JZS57" s="89"/>
      <c r="JZT57" s="89"/>
      <c r="JZU57" s="89"/>
      <c r="JZV57" s="89"/>
      <c r="JZW57" s="89"/>
      <c r="JZX57" s="89"/>
      <c r="JZY57" s="89"/>
      <c r="JZZ57" s="89"/>
      <c r="KAA57" s="89"/>
      <c r="KAB57" s="89"/>
      <c r="KAC57" s="89"/>
      <c r="KAD57" s="89"/>
      <c r="KAE57" s="89"/>
      <c r="KAF57" s="89"/>
      <c r="KAG57" s="89"/>
      <c r="KAH57" s="89"/>
      <c r="KAI57" s="89"/>
      <c r="KAJ57" s="89"/>
      <c r="KAK57" s="89"/>
      <c r="KAL57" s="89"/>
      <c r="KAM57" s="89"/>
      <c r="KAN57" s="89"/>
      <c r="KAO57" s="89"/>
      <c r="KAP57" s="89"/>
      <c r="KAQ57" s="89"/>
      <c r="KAR57" s="89"/>
      <c r="KAS57" s="89"/>
      <c r="KAT57" s="89"/>
      <c r="KAU57" s="89"/>
      <c r="KAV57" s="89"/>
      <c r="KAW57" s="89"/>
      <c r="KAX57" s="89"/>
      <c r="KAY57" s="89"/>
      <c r="KAZ57" s="89"/>
      <c r="KBA57" s="89"/>
      <c r="KBB57" s="89"/>
      <c r="KBC57" s="89"/>
      <c r="KBD57" s="89"/>
      <c r="KBE57" s="89"/>
      <c r="KBF57" s="89"/>
      <c r="KBG57" s="89"/>
      <c r="KBH57" s="89"/>
      <c r="KBI57" s="89"/>
      <c r="KBJ57" s="89"/>
      <c r="KBK57" s="89"/>
      <c r="KBL57" s="89"/>
      <c r="KBM57" s="89"/>
      <c r="KBN57" s="89"/>
      <c r="KBO57" s="89"/>
      <c r="KBP57" s="89"/>
      <c r="KBQ57" s="89"/>
      <c r="KBR57" s="89"/>
      <c r="KBS57" s="89"/>
      <c r="KBT57" s="89"/>
      <c r="KBU57" s="89"/>
      <c r="KBV57" s="89"/>
      <c r="KBW57" s="89"/>
      <c r="KBX57" s="89"/>
      <c r="KBY57" s="89"/>
      <c r="KBZ57" s="89"/>
      <c r="KCA57" s="89"/>
      <c r="KCB57" s="89"/>
      <c r="KCC57" s="89"/>
      <c r="KCD57" s="89"/>
      <c r="KCE57" s="89"/>
      <c r="KCF57" s="89"/>
      <c r="KCG57" s="89"/>
      <c r="KCH57" s="89"/>
      <c r="KCI57" s="89"/>
      <c r="KCJ57" s="89"/>
      <c r="KCK57" s="89"/>
      <c r="KCL57" s="89"/>
      <c r="KCM57" s="89"/>
      <c r="KCN57" s="89"/>
      <c r="KCO57" s="89"/>
      <c r="KCP57" s="89"/>
      <c r="KCQ57" s="89"/>
      <c r="KCR57" s="89"/>
      <c r="KCS57" s="89"/>
      <c r="KCT57" s="89"/>
      <c r="KCU57" s="89"/>
      <c r="KCV57" s="89"/>
      <c r="KCW57" s="89"/>
      <c r="KCX57" s="89"/>
      <c r="KCY57" s="89"/>
      <c r="KCZ57" s="89"/>
      <c r="KDA57" s="89"/>
      <c r="KDB57" s="89"/>
      <c r="KDC57" s="89"/>
      <c r="KDD57" s="89"/>
      <c r="KDE57" s="89"/>
      <c r="KDF57" s="89"/>
      <c r="KDG57" s="89"/>
      <c r="KDH57" s="89"/>
      <c r="KDI57" s="89"/>
      <c r="KDJ57" s="89"/>
      <c r="KDK57" s="89"/>
      <c r="KDL57" s="89"/>
      <c r="KDM57" s="89"/>
      <c r="KDN57" s="89"/>
      <c r="KDO57" s="89"/>
      <c r="KDP57" s="89"/>
      <c r="KDQ57" s="89"/>
      <c r="KDR57" s="89"/>
      <c r="KDS57" s="89"/>
      <c r="KDT57" s="89"/>
      <c r="KDU57" s="89"/>
      <c r="KDV57" s="89"/>
      <c r="KDW57" s="89"/>
      <c r="KDX57" s="89"/>
      <c r="KDY57" s="89"/>
      <c r="KDZ57" s="89"/>
      <c r="KEA57" s="89"/>
      <c r="KEB57" s="89"/>
      <c r="KEC57" s="89"/>
      <c r="KED57" s="89"/>
      <c r="KEE57" s="89"/>
      <c r="KEF57" s="89"/>
      <c r="KEG57" s="89"/>
      <c r="KEH57" s="89"/>
      <c r="KEI57" s="89"/>
      <c r="KEJ57" s="89"/>
      <c r="KEK57" s="89"/>
      <c r="KEL57" s="89"/>
      <c r="KEM57" s="89"/>
      <c r="KEN57" s="89"/>
      <c r="KEO57" s="89"/>
      <c r="KEP57" s="89"/>
      <c r="KEQ57" s="89"/>
      <c r="KER57" s="89"/>
      <c r="KES57" s="89"/>
      <c r="KET57" s="89"/>
      <c r="KEU57" s="89"/>
      <c r="KEV57" s="89"/>
      <c r="KEW57" s="89"/>
      <c r="KEX57" s="89"/>
      <c r="KEY57" s="89"/>
      <c r="KEZ57" s="89"/>
      <c r="KFA57" s="89"/>
      <c r="KFB57" s="89"/>
      <c r="KFC57" s="89"/>
      <c r="KFD57" s="89"/>
      <c r="KFE57" s="89"/>
      <c r="KFF57" s="89"/>
      <c r="KFG57" s="89"/>
      <c r="KFH57" s="89"/>
      <c r="KFI57" s="89"/>
      <c r="KFJ57" s="89"/>
      <c r="KFK57" s="89"/>
      <c r="KFL57" s="89"/>
      <c r="KFM57" s="89"/>
      <c r="KFN57" s="89"/>
      <c r="KFO57" s="89"/>
      <c r="KFP57" s="89"/>
      <c r="KFQ57" s="89"/>
      <c r="KFR57" s="89"/>
      <c r="KFS57" s="89"/>
      <c r="KFT57" s="89"/>
      <c r="KFU57" s="89"/>
      <c r="KFV57" s="89"/>
      <c r="KFW57" s="89"/>
      <c r="KFX57" s="89"/>
      <c r="KFY57" s="89"/>
      <c r="KFZ57" s="89"/>
      <c r="KGA57" s="89"/>
      <c r="KGB57" s="89"/>
      <c r="KGC57" s="89"/>
      <c r="KGD57" s="89"/>
      <c r="KGE57" s="89"/>
      <c r="KGF57" s="89"/>
      <c r="KGG57" s="89"/>
      <c r="KGH57" s="89"/>
      <c r="KGI57" s="89"/>
      <c r="KGJ57" s="89"/>
      <c r="KGK57" s="89"/>
      <c r="KGL57" s="89"/>
      <c r="KGM57" s="89"/>
      <c r="KGN57" s="89"/>
      <c r="KGO57" s="89"/>
      <c r="KGP57" s="89"/>
      <c r="KGQ57" s="89"/>
      <c r="KGR57" s="89"/>
      <c r="KGS57" s="89"/>
      <c r="KGT57" s="89"/>
      <c r="KGU57" s="89"/>
      <c r="KGV57" s="89"/>
      <c r="KGW57" s="89"/>
      <c r="KGX57" s="89"/>
      <c r="KGY57" s="89"/>
      <c r="KGZ57" s="89"/>
      <c r="KHA57" s="89"/>
      <c r="KHB57" s="89"/>
      <c r="KHC57" s="89"/>
      <c r="KHD57" s="89"/>
      <c r="KHE57" s="89"/>
      <c r="KHF57" s="89"/>
      <c r="KHG57" s="89"/>
      <c r="KHH57" s="89"/>
      <c r="KHI57" s="89"/>
      <c r="KHJ57" s="89"/>
      <c r="KHK57" s="89"/>
      <c r="KHL57" s="89"/>
      <c r="KHM57" s="89"/>
      <c r="KHN57" s="89"/>
      <c r="KHO57" s="89"/>
      <c r="KHP57" s="89"/>
      <c r="KHQ57" s="89"/>
      <c r="KHR57" s="89"/>
      <c r="KHS57" s="89"/>
      <c r="KHT57" s="89"/>
      <c r="KHU57" s="89"/>
      <c r="KHV57" s="89"/>
      <c r="KHW57" s="89"/>
      <c r="KHX57" s="89"/>
      <c r="KHY57" s="89"/>
      <c r="KHZ57" s="89"/>
      <c r="KIA57" s="89"/>
      <c r="KIB57" s="89"/>
      <c r="KIC57" s="89"/>
      <c r="KID57" s="89"/>
      <c r="KIE57" s="89"/>
      <c r="KIF57" s="89"/>
      <c r="KIG57" s="89"/>
      <c r="KIH57" s="89"/>
      <c r="KII57" s="89"/>
      <c r="KIJ57" s="89"/>
      <c r="KIK57" s="89"/>
      <c r="KIL57" s="89"/>
      <c r="KIM57" s="89"/>
      <c r="KIN57" s="89"/>
      <c r="KIO57" s="89"/>
      <c r="KIP57" s="89"/>
      <c r="KIQ57" s="89"/>
      <c r="KIR57" s="89"/>
      <c r="KIS57" s="89"/>
      <c r="KIT57" s="89"/>
      <c r="KIU57" s="89"/>
      <c r="KIV57" s="89"/>
      <c r="KIW57" s="89"/>
      <c r="KIX57" s="89"/>
      <c r="KIY57" s="89"/>
      <c r="KIZ57" s="89"/>
      <c r="KJA57" s="89"/>
      <c r="KJB57" s="89"/>
      <c r="KJC57" s="89"/>
      <c r="KJD57" s="89"/>
      <c r="KJE57" s="89"/>
      <c r="KJF57" s="89"/>
      <c r="KJG57" s="89"/>
      <c r="KJH57" s="89"/>
      <c r="KJI57" s="89"/>
      <c r="KJJ57" s="89"/>
      <c r="KJK57" s="89"/>
      <c r="KJL57" s="89"/>
      <c r="KJM57" s="89"/>
      <c r="KJN57" s="89"/>
      <c r="KJO57" s="89"/>
      <c r="KJP57" s="89"/>
      <c r="KJQ57" s="89"/>
      <c r="KJR57" s="89"/>
      <c r="KJS57" s="89"/>
      <c r="KJT57" s="89"/>
      <c r="KJU57" s="89"/>
      <c r="KJV57" s="89"/>
      <c r="KJW57" s="89"/>
      <c r="KJX57" s="89"/>
      <c r="KJY57" s="89"/>
      <c r="KJZ57" s="89"/>
      <c r="KKA57" s="89"/>
      <c r="KKB57" s="89"/>
      <c r="KKC57" s="89"/>
      <c r="KKD57" s="89"/>
      <c r="KKE57" s="89"/>
      <c r="KKF57" s="89"/>
      <c r="KKG57" s="89"/>
      <c r="KKH57" s="89"/>
      <c r="KKI57" s="89"/>
      <c r="KKJ57" s="89"/>
      <c r="KKK57" s="89"/>
      <c r="KKL57" s="89"/>
      <c r="KKM57" s="89"/>
      <c r="KKN57" s="89"/>
      <c r="KKO57" s="89"/>
      <c r="KKP57" s="89"/>
      <c r="KKQ57" s="89"/>
      <c r="KKR57" s="89"/>
      <c r="KKS57" s="89"/>
      <c r="KKT57" s="89"/>
      <c r="KKU57" s="89"/>
      <c r="KKV57" s="89"/>
      <c r="KKW57" s="89"/>
      <c r="KKX57" s="89"/>
      <c r="KKY57" s="89"/>
      <c r="KKZ57" s="89"/>
      <c r="KLA57" s="89"/>
      <c r="KLB57" s="89"/>
      <c r="KLC57" s="89"/>
      <c r="KLD57" s="89"/>
      <c r="KLE57" s="89"/>
      <c r="KLF57" s="89"/>
      <c r="KLG57" s="89"/>
      <c r="KLH57" s="89"/>
      <c r="KLI57" s="89"/>
      <c r="KLJ57" s="89"/>
      <c r="KLK57" s="89"/>
      <c r="KLL57" s="89"/>
      <c r="KLM57" s="89"/>
      <c r="KLN57" s="89"/>
      <c r="KLO57" s="89"/>
      <c r="KLP57" s="89"/>
      <c r="KLQ57" s="89"/>
      <c r="KLR57" s="89"/>
      <c r="KLS57" s="89"/>
      <c r="KLT57" s="89"/>
      <c r="KLU57" s="89"/>
      <c r="KLV57" s="89"/>
      <c r="KLW57" s="89"/>
      <c r="KLX57" s="89"/>
      <c r="KLY57" s="89"/>
      <c r="KLZ57" s="89"/>
      <c r="KMA57" s="89"/>
      <c r="KMB57" s="89"/>
      <c r="KMC57" s="89"/>
      <c r="KMD57" s="89"/>
      <c r="KME57" s="89"/>
      <c r="KMF57" s="89"/>
      <c r="KMG57" s="89"/>
      <c r="KMH57" s="89"/>
      <c r="KMI57" s="89"/>
      <c r="KMJ57" s="89"/>
      <c r="KMK57" s="89"/>
      <c r="KML57" s="89"/>
      <c r="KMM57" s="89"/>
      <c r="KMN57" s="89"/>
      <c r="KMO57" s="89"/>
      <c r="KMP57" s="89"/>
      <c r="KMQ57" s="89"/>
      <c r="KMR57" s="89"/>
      <c r="KMS57" s="89"/>
      <c r="KMT57" s="89"/>
      <c r="KMU57" s="89"/>
      <c r="KMV57" s="89"/>
      <c r="KMW57" s="89"/>
      <c r="KMX57" s="89"/>
      <c r="KMY57" s="89"/>
      <c r="KMZ57" s="89"/>
      <c r="KNA57" s="89"/>
      <c r="KNB57" s="89"/>
      <c r="KNC57" s="89"/>
      <c r="KND57" s="89"/>
      <c r="KNE57" s="89"/>
      <c r="KNF57" s="89"/>
      <c r="KNG57" s="89"/>
      <c r="KNH57" s="89"/>
      <c r="KNI57" s="89"/>
      <c r="KNJ57" s="89"/>
      <c r="KNK57" s="89"/>
      <c r="KNL57" s="89"/>
      <c r="KNM57" s="89"/>
      <c r="KNN57" s="89"/>
      <c r="KNO57" s="89"/>
      <c r="KNP57" s="89"/>
      <c r="KNQ57" s="89"/>
      <c r="KNR57" s="89"/>
      <c r="KNS57" s="89"/>
      <c r="KNT57" s="89"/>
      <c r="KNU57" s="89"/>
      <c r="KNV57" s="89"/>
      <c r="KNW57" s="89"/>
      <c r="KNX57" s="89"/>
      <c r="KNY57" s="89"/>
      <c r="KNZ57" s="89"/>
      <c r="KOA57" s="89"/>
      <c r="KOB57" s="89"/>
      <c r="KOC57" s="89"/>
      <c r="KOD57" s="89"/>
      <c r="KOE57" s="89"/>
      <c r="KOF57" s="89"/>
      <c r="KOG57" s="89"/>
      <c r="KOH57" s="89"/>
      <c r="KOI57" s="89"/>
      <c r="KOJ57" s="89"/>
      <c r="KOK57" s="89"/>
      <c r="KOL57" s="89"/>
      <c r="KOM57" s="89"/>
      <c r="KON57" s="89"/>
      <c r="KOO57" s="89"/>
      <c r="KOP57" s="89"/>
      <c r="KOQ57" s="89"/>
      <c r="KOR57" s="89"/>
      <c r="KOS57" s="89"/>
      <c r="KOT57" s="89"/>
      <c r="KOU57" s="89"/>
      <c r="KOV57" s="89"/>
      <c r="KOW57" s="89"/>
      <c r="KOX57" s="89"/>
      <c r="KOY57" s="89"/>
      <c r="KOZ57" s="89"/>
      <c r="KPA57" s="89"/>
      <c r="KPB57" s="89"/>
      <c r="KPC57" s="89"/>
      <c r="KPD57" s="89"/>
      <c r="KPE57" s="89"/>
      <c r="KPF57" s="89"/>
      <c r="KPG57" s="89"/>
      <c r="KPH57" s="89"/>
      <c r="KPI57" s="89"/>
      <c r="KPJ57" s="89"/>
      <c r="KPK57" s="89"/>
      <c r="KPL57" s="89"/>
      <c r="KPM57" s="89"/>
      <c r="KPN57" s="89"/>
      <c r="KPO57" s="89"/>
      <c r="KPP57" s="89"/>
      <c r="KPQ57" s="89"/>
      <c r="KPR57" s="89"/>
      <c r="KPS57" s="89"/>
      <c r="KPT57" s="89"/>
      <c r="KPU57" s="89"/>
      <c r="KPV57" s="89"/>
      <c r="KPW57" s="89"/>
      <c r="KPX57" s="89"/>
      <c r="KPY57" s="89"/>
      <c r="KPZ57" s="89"/>
      <c r="KQA57" s="89"/>
      <c r="KQB57" s="89"/>
      <c r="KQC57" s="89"/>
      <c r="KQD57" s="89"/>
      <c r="KQE57" s="89"/>
      <c r="KQF57" s="89"/>
      <c r="KQG57" s="89"/>
      <c r="KQH57" s="89"/>
      <c r="KQI57" s="89"/>
      <c r="KQJ57" s="89"/>
      <c r="KQK57" s="89"/>
      <c r="KQL57" s="89"/>
      <c r="KQM57" s="89"/>
      <c r="KQN57" s="89"/>
      <c r="KQO57" s="89"/>
      <c r="KQP57" s="89"/>
      <c r="KQQ57" s="89"/>
      <c r="KQR57" s="89"/>
      <c r="KQS57" s="89"/>
      <c r="KQT57" s="89"/>
      <c r="KQU57" s="89"/>
      <c r="KQV57" s="89"/>
      <c r="KQW57" s="89"/>
      <c r="KQX57" s="89"/>
      <c r="KQY57" s="89"/>
      <c r="KQZ57" s="89"/>
      <c r="KRA57" s="89"/>
      <c r="KRB57" s="89"/>
      <c r="KRC57" s="89"/>
      <c r="KRD57" s="89"/>
      <c r="KRE57" s="89"/>
      <c r="KRF57" s="89"/>
      <c r="KRG57" s="89"/>
      <c r="KRH57" s="89"/>
      <c r="KRI57" s="89"/>
      <c r="KRJ57" s="89"/>
      <c r="KRK57" s="89"/>
      <c r="KRL57" s="89"/>
      <c r="KRM57" s="89"/>
      <c r="KRN57" s="89"/>
      <c r="KRO57" s="89"/>
      <c r="KRP57" s="89"/>
      <c r="KRQ57" s="89"/>
      <c r="KRR57" s="89"/>
      <c r="KRS57" s="89"/>
      <c r="KRT57" s="89"/>
      <c r="KRU57" s="89"/>
      <c r="KRV57" s="89"/>
      <c r="KRW57" s="89"/>
      <c r="KRX57" s="89"/>
      <c r="KRY57" s="89"/>
      <c r="KRZ57" s="89"/>
      <c r="KSA57" s="89"/>
      <c r="KSB57" s="89"/>
      <c r="KSC57" s="89"/>
      <c r="KSD57" s="89"/>
      <c r="KSE57" s="89"/>
      <c r="KSF57" s="89"/>
      <c r="KSG57" s="89"/>
      <c r="KSH57" s="89"/>
      <c r="KSI57" s="89"/>
      <c r="KSJ57" s="89"/>
      <c r="KSK57" s="89"/>
      <c r="KSL57" s="89"/>
      <c r="KSM57" s="89"/>
      <c r="KSN57" s="89"/>
      <c r="KSO57" s="89"/>
      <c r="KSP57" s="89"/>
      <c r="KSQ57" s="89"/>
      <c r="KSR57" s="89"/>
      <c r="KSS57" s="89"/>
      <c r="KST57" s="89"/>
      <c r="KSU57" s="89"/>
      <c r="KSV57" s="89"/>
      <c r="KSW57" s="89"/>
      <c r="KSX57" s="89"/>
      <c r="KSY57" s="89"/>
      <c r="KSZ57" s="89"/>
      <c r="KTA57" s="89"/>
      <c r="KTB57" s="89"/>
      <c r="KTC57" s="89"/>
      <c r="KTD57" s="89"/>
      <c r="KTE57" s="89"/>
      <c r="KTF57" s="89"/>
      <c r="KTG57" s="89"/>
      <c r="KTH57" s="89"/>
      <c r="KTI57" s="89"/>
      <c r="KTJ57" s="89"/>
      <c r="KTK57" s="89"/>
      <c r="KTL57" s="89"/>
      <c r="KTM57" s="89"/>
      <c r="KTN57" s="89"/>
      <c r="KTO57" s="89"/>
      <c r="KTP57" s="89"/>
      <c r="KTQ57" s="89"/>
      <c r="KTR57" s="89"/>
      <c r="KTS57" s="89"/>
      <c r="KTT57" s="89"/>
      <c r="KTU57" s="89"/>
      <c r="KTV57" s="89"/>
      <c r="KTW57" s="89"/>
      <c r="KTX57" s="89"/>
      <c r="KTY57" s="89"/>
      <c r="KTZ57" s="89"/>
      <c r="KUA57" s="89"/>
      <c r="KUB57" s="89"/>
      <c r="KUC57" s="89"/>
      <c r="KUD57" s="89"/>
      <c r="KUE57" s="89"/>
      <c r="KUF57" s="89"/>
      <c r="KUG57" s="89"/>
      <c r="KUH57" s="89"/>
      <c r="KUI57" s="89"/>
      <c r="KUJ57" s="89"/>
      <c r="KUK57" s="89"/>
      <c r="KUL57" s="89"/>
      <c r="KUM57" s="89"/>
      <c r="KUN57" s="89"/>
      <c r="KUO57" s="89"/>
      <c r="KUP57" s="89"/>
      <c r="KUQ57" s="89"/>
      <c r="KUR57" s="89"/>
      <c r="KUS57" s="89"/>
      <c r="KUT57" s="89"/>
      <c r="KUU57" s="89"/>
      <c r="KUV57" s="89"/>
      <c r="KUW57" s="89"/>
      <c r="KUX57" s="89"/>
      <c r="KUY57" s="89"/>
      <c r="KUZ57" s="89"/>
      <c r="KVA57" s="89"/>
      <c r="KVB57" s="89"/>
      <c r="KVC57" s="89"/>
      <c r="KVD57" s="89"/>
      <c r="KVE57" s="89"/>
      <c r="KVF57" s="89"/>
      <c r="KVG57" s="89"/>
      <c r="KVH57" s="89"/>
      <c r="KVI57" s="89"/>
      <c r="KVJ57" s="89"/>
      <c r="KVK57" s="89"/>
      <c r="KVL57" s="89"/>
      <c r="KVM57" s="89"/>
      <c r="KVN57" s="89"/>
      <c r="KVO57" s="89"/>
      <c r="KVP57" s="89"/>
      <c r="KVQ57" s="89"/>
      <c r="KVR57" s="89"/>
      <c r="KVS57" s="89"/>
      <c r="KVT57" s="89"/>
      <c r="KVU57" s="89"/>
      <c r="KVV57" s="89"/>
      <c r="KVW57" s="89"/>
      <c r="KVX57" s="89"/>
      <c r="KVY57" s="89"/>
      <c r="KVZ57" s="89"/>
      <c r="KWA57" s="89"/>
      <c r="KWB57" s="89"/>
      <c r="KWC57" s="89"/>
      <c r="KWD57" s="89"/>
      <c r="KWE57" s="89"/>
      <c r="KWF57" s="89"/>
      <c r="KWG57" s="89"/>
      <c r="KWH57" s="89"/>
      <c r="KWI57" s="89"/>
      <c r="KWJ57" s="89"/>
      <c r="KWK57" s="89"/>
      <c r="KWL57" s="89"/>
      <c r="KWM57" s="89"/>
      <c r="KWN57" s="89"/>
      <c r="KWO57" s="89"/>
      <c r="KWP57" s="89"/>
      <c r="KWQ57" s="89"/>
      <c r="KWR57" s="89"/>
      <c r="KWS57" s="89"/>
      <c r="KWT57" s="89"/>
      <c r="KWU57" s="89"/>
      <c r="KWV57" s="89"/>
      <c r="KWW57" s="89"/>
      <c r="KWX57" s="89"/>
      <c r="KWY57" s="89"/>
      <c r="KWZ57" s="89"/>
      <c r="KXA57" s="89"/>
      <c r="KXB57" s="89"/>
      <c r="KXC57" s="89"/>
      <c r="KXD57" s="89"/>
      <c r="KXE57" s="89"/>
      <c r="KXF57" s="89"/>
      <c r="KXG57" s="89"/>
      <c r="KXH57" s="89"/>
      <c r="KXI57" s="89"/>
      <c r="KXJ57" s="89"/>
      <c r="KXK57" s="89"/>
      <c r="KXL57" s="89"/>
      <c r="KXM57" s="89"/>
      <c r="KXN57" s="89"/>
      <c r="KXO57" s="89"/>
      <c r="KXP57" s="89"/>
      <c r="KXQ57" s="89"/>
      <c r="KXR57" s="89"/>
      <c r="KXS57" s="89"/>
      <c r="KXT57" s="89"/>
      <c r="KXU57" s="89"/>
      <c r="KXV57" s="89"/>
      <c r="KXW57" s="89"/>
      <c r="KXX57" s="89"/>
      <c r="KXY57" s="89"/>
      <c r="KXZ57" s="89"/>
      <c r="KYA57" s="89"/>
      <c r="KYB57" s="89"/>
      <c r="KYC57" s="89"/>
      <c r="KYD57" s="89"/>
      <c r="KYE57" s="89"/>
      <c r="KYF57" s="89"/>
      <c r="KYG57" s="89"/>
      <c r="KYH57" s="89"/>
      <c r="KYI57" s="89"/>
      <c r="KYJ57" s="89"/>
      <c r="KYK57" s="89"/>
      <c r="KYL57" s="89"/>
      <c r="KYM57" s="89"/>
      <c r="KYN57" s="89"/>
      <c r="KYO57" s="89"/>
      <c r="KYP57" s="89"/>
      <c r="KYQ57" s="89"/>
      <c r="KYR57" s="89"/>
      <c r="KYS57" s="89"/>
      <c r="KYT57" s="89"/>
      <c r="KYU57" s="89"/>
      <c r="KYV57" s="89"/>
      <c r="KYW57" s="89"/>
      <c r="KYX57" s="89"/>
      <c r="KYY57" s="89"/>
      <c r="KYZ57" s="89"/>
      <c r="KZA57" s="89"/>
      <c r="KZB57" s="89"/>
      <c r="KZC57" s="89"/>
      <c r="KZD57" s="89"/>
      <c r="KZE57" s="89"/>
      <c r="KZF57" s="89"/>
      <c r="KZG57" s="89"/>
      <c r="KZH57" s="89"/>
      <c r="KZI57" s="89"/>
      <c r="KZJ57" s="89"/>
      <c r="KZK57" s="89"/>
      <c r="KZL57" s="89"/>
      <c r="KZM57" s="89"/>
      <c r="KZN57" s="89"/>
      <c r="KZO57" s="89"/>
      <c r="KZP57" s="89"/>
      <c r="KZQ57" s="89"/>
      <c r="KZR57" s="89"/>
      <c r="KZS57" s="89"/>
      <c r="KZT57" s="89"/>
      <c r="KZU57" s="89"/>
      <c r="KZV57" s="89"/>
      <c r="KZW57" s="89"/>
      <c r="KZX57" s="89"/>
      <c r="KZY57" s="89"/>
      <c r="KZZ57" s="89"/>
      <c r="LAA57" s="89"/>
      <c r="LAB57" s="89"/>
      <c r="LAC57" s="89"/>
      <c r="LAD57" s="89"/>
      <c r="LAE57" s="89"/>
      <c r="LAF57" s="89"/>
      <c r="LAG57" s="89"/>
      <c r="LAH57" s="89"/>
      <c r="LAI57" s="89"/>
      <c r="LAJ57" s="89"/>
      <c r="LAK57" s="89"/>
      <c r="LAL57" s="89"/>
      <c r="LAM57" s="89"/>
      <c r="LAN57" s="89"/>
      <c r="LAO57" s="89"/>
      <c r="LAP57" s="89"/>
      <c r="LAQ57" s="89"/>
      <c r="LAR57" s="89"/>
      <c r="LAS57" s="89"/>
      <c r="LAT57" s="89"/>
      <c r="LAU57" s="89"/>
      <c r="LAV57" s="89"/>
      <c r="LAW57" s="89"/>
      <c r="LAX57" s="89"/>
      <c r="LAY57" s="89"/>
      <c r="LAZ57" s="89"/>
      <c r="LBA57" s="89"/>
      <c r="LBB57" s="89"/>
      <c r="LBC57" s="89"/>
      <c r="LBD57" s="89"/>
      <c r="LBE57" s="89"/>
      <c r="LBF57" s="89"/>
      <c r="LBG57" s="89"/>
      <c r="LBH57" s="89"/>
      <c r="LBI57" s="89"/>
      <c r="LBJ57" s="89"/>
      <c r="LBK57" s="89"/>
      <c r="LBL57" s="89"/>
      <c r="LBM57" s="89"/>
      <c r="LBN57" s="89"/>
      <c r="LBO57" s="89"/>
      <c r="LBP57" s="89"/>
      <c r="LBQ57" s="89"/>
      <c r="LBR57" s="89"/>
      <c r="LBS57" s="89"/>
      <c r="LBT57" s="89"/>
      <c r="LBU57" s="89"/>
      <c r="LBV57" s="89"/>
      <c r="LBW57" s="89"/>
      <c r="LBX57" s="89"/>
      <c r="LBY57" s="89"/>
      <c r="LBZ57" s="89"/>
      <c r="LCA57" s="89"/>
      <c r="LCB57" s="89"/>
      <c r="LCC57" s="89"/>
      <c r="LCD57" s="89"/>
      <c r="LCE57" s="89"/>
      <c r="LCF57" s="89"/>
      <c r="LCG57" s="89"/>
      <c r="LCH57" s="89"/>
      <c r="LCI57" s="89"/>
      <c r="LCJ57" s="89"/>
      <c r="LCK57" s="89"/>
      <c r="LCL57" s="89"/>
      <c r="LCM57" s="89"/>
      <c r="LCN57" s="89"/>
      <c r="LCO57" s="89"/>
      <c r="LCP57" s="89"/>
      <c r="LCQ57" s="89"/>
      <c r="LCR57" s="89"/>
      <c r="LCS57" s="89"/>
      <c r="LCT57" s="89"/>
      <c r="LCU57" s="89"/>
      <c r="LCV57" s="89"/>
      <c r="LCW57" s="89"/>
      <c r="LCX57" s="89"/>
      <c r="LCY57" s="89"/>
      <c r="LCZ57" s="89"/>
      <c r="LDA57" s="89"/>
      <c r="LDB57" s="89"/>
      <c r="LDC57" s="89"/>
      <c r="LDD57" s="89"/>
      <c r="LDE57" s="89"/>
      <c r="LDF57" s="89"/>
      <c r="LDG57" s="89"/>
      <c r="LDH57" s="89"/>
      <c r="LDI57" s="89"/>
      <c r="LDJ57" s="89"/>
      <c r="LDK57" s="89"/>
      <c r="LDL57" s="89"/>
      <c r="LDM57" s="89"/>
      <c r="LDN57" s="89"/>
      <c r="LDO57" s="89"/>
      <c r="LDP57" s="89"/>
      <c r="LDQ57" s="89"/>
      <c r="LDR57" s="89"/>
      <c r="LDS57" s="89"/>
      <c r="LDT57" s="89"/>
      <c r="LDU57" s="89"/>
      <c r="LDV57" s="89"/>
      <c r="LDW57" s="89"/>
      <c r="LDX57" s="89"/>
      <c r="LDY57" s="89"/>
      <c r="LDZ57" s="89"/>
      <c r="LEA57" s="89"/>
      <c r="LEB57" s="89"/>
      <c r="LEC57" s="89"/>
      <c r="LED57" s="89"/>
      <c r="LEE57" s="89"/>
      <c r="LEF57" s="89"/>
      <c r="LEG57" s="89"/>
      <c r="LEH57" s="89"/>
      <c r="LEI57" s="89"/>
      <c r="LEJ57" s="89"/>
      <c r="LEK57" s="89"/>
      <c r="LEL57" s="89"/>
      <c r="LEM57" s="89"/>
      <c r="LEN57" s="89"/>
      <c r="LEO57" s="89"/>
      <c r="LEP57" s="89"/>
      <c r="LEQ57" s="89"/>
      <c r="LER57" s="89"/>
      <c r="LES57" s="89"/>
      <c r="LET57" s="89"/>
      <c r="LEU57" s="89"/>
      <c r="LEV57" s="89"/>
      <c r="LEW57" s="89"/>
      <c r="LEX57" s="89"/>
      <c r="LEY57" s="89"/>
      <c r="LEZ57" s="89"/>
      <c r="LFA57" s="89"/>
      <c r="LFB57" s="89"/>
      <c r="LFC57" s="89"/>
      <c r="LFD57" s="89"/>
      <c r="LFE57" s="89"/>
      <c r="LFF57" s="89"/>
      <c r="LFG57" s="89"/>
      <c r="LFH57" s="89"/>
      <c r="LFI57" s="89"/>
      <c r="LFJ57" s="89"/>
      <c r="LFK57" s="89"/>
      <c r="LFL57" s="89"/>
      <c r="LFM57" s="89"/>
      <c r="LFN57" s="89"/>
      <c r="LFO57" s="89"/>
      <c r="LFP57" s="89"/>
      <c r="LFQ57" s="89"/>
      <c r="LFR57" s="89"/>
      <c r="LFS57" s="89"/>
      <c r="LFT57" s="89"/>
      <c r="LFU57" s="89"/>
      <c r="LFV57" s="89"/>
      <c r="LFW57" s="89"/>
      <c r="LFX57" s="89"/>
      <c r="LFY57" s="89"/>
      <c r="LFZ57" s="89"/>
      <c r="LGA57" s="89"/>
      <c r="LGB57" s="89"/>
      <c r="LGC57" s="89"/>
      <c r="LGD57" s="89"/>
      <c r="LGE57" s="89"/>
      <c r="LGF57" s="89"/>
      <c r="LGG57" s="89"/>
      <c r="LGH57" s="89"/>
      <c r="LGI57" s="89"/>
      <c r="LGJ57" s="89"/>
      <c r="LGK57" s="89"/>
      <c r="LGL57" s="89"/>
      <c r="LGM57" s="89"/>
      <c r="LGN57" s="89"/>
      <c r="LGO57" s="89"/>
      <c r="LGP57" s="89"/>
      <c r="LGQ57" s="89"/>
      <c r="LGR57" s="89"/>
      <c r="LGS57" s="89"/>
      <c r="LGT57" s="89"/>
      <c r="LGU57" s="89"/>
      <c r="LGV57" s="89"/>
      <c r="LGW57" s="89"/>
      <c r="LGX57" s="89"/>
      <c r="LGY57" s="89"/>
      <c r="LGZ57" s="89"/>
      <c r="LHA57" s="89"/>
      <c r="LHB57" s="89"/>
      <c r="LHC57" s="89"/>
      <c r="LHD57" s="89"/>
      <c r="LHE57" s="89"/>
      <c r="LHF57" s="89"/>
      <c r="LHG57" s="89"/>
      <c r="LHH57" s="89"/>
      <c r="LHI57" s="89"/>
      <c r="LHJ57" s="89"/>
      <c r="LHK57" s="89"/>
      <c r="LHL57" s="89"/>
      <c r="LHM57" s="89"/>
      <c r="LHN57" s="89"/>
      <c r="LHO57" s="89"/>
      <c r="LHP57" s="89"/>
      <c r="LHQ57" s="89"/>
      <c r="LHR57" s="89"/>
      <c r="LHS57" s="89"/>
      <c r="LHT57" s="89"/>
      <c r="LHU57" s="89"/>
      <c r="LHV57" s="89"/>
      <c r="LHW57" s="89"/>
      <c r="LHX57" s="89"/>
      <c r="LHY57" s="89"/>
      <c r="LHZ57" s="89"/>
      <c r="LIA57" s="89"/>
      <c r="LIB57" s="89"/>
      <c r="LIC57" s="89"/>
      <c r="LID57" s="89"/>
      <c r="LIE57" s="89"/>
      <c r="LIF57" s="89"/>
      <c r="LIG57" s="89"/>
      <c r="LIH57" s="89"/>
      <c r="LII57" s="89"/>
      <c r="LIJ57" s="89"/>
      <c r="LIK57" s="89"/>
      <c r="LIL57" s="89"/>
      <c r="LIM57" s="89"/>
      <c r="LIN57" s="89"/>
      <c r="LIO57" s="89"/>
      <c r="LIP57" s="89"/>
      <c r="LIQ57" s="89"/>
      <c r="LIR57" s="89"/>
      <c r="LIS57" s="89"/>
      <c r="LIT57" s="89"/>
      <c r="LIU57" s="89"/>
      <c r="LIV57" s="89"/>
      <c r="LIW57" s="89"/>
      <c r="LIX57" s="89"/>
      <c r="LIY57" s="89"/>
      <c r="LIZ57" s="89"/>
      <c r="LJA57" s="89"/>
      <c r="LJB57" s="89"/>
      <c r="LJC57" s="89"/>
      <c r="LJD57" s="89"/>
      <c r="LJE57" s="89"/>
      <c r="LJF57" s="89"/>
      <c r="LJG57" s="89"/>
      <c r="LJH57" s="89"/>
      <c r="LJI57" s="89"/>
      <c r="LJJ57" s="89"/>
      <c r="LJK57" s="89"/>
      <c r="LJL57" s="89"/>
      <c r="LJM57" s="89"/>
      <c r="LJN57" s="89"/>
      <c r="LJO57" s="89"/>
      <c r="LJP57" s="89"/>
      <c r="LJQ57" s="89"/>
      <c r="LJR57" s="89"/>
      <c r="LJS57" s="89"/>
      <c r="LJT57" s="89"/>
      <c r="LJU57" s="89"/>
      <c r="LJV57" s="89"/>
      <c r="LJW57" s="89"/>
      <c r="LJX57" s="89"/>
      <c r="LJY57" s="89"/>
      <c r="LJZ57" s="89"/>
      <c r="LKA57" s="89"/>
      <c r="LKB57" s="89"/>
      <c r="LKC57" s="89"/>
      <c r="LKD57" s="89"/>
      <c r="LKE57" s="89"/>
      <c r="LKF57" s="89"/>
      <c r="LKG57" s="89"/>
      <c r="LKH57" s="89"/>
      <c r="LKI57" s="89"/>
      <c r="LKJ57" s="89"/>
      <c r="LKK57" s="89"/>
      <c r="LKL57" s="89"/>
      <c r="LKM57" s="89"/>
      <c r="LKN57" s="89"/>
      <c r="LKO57" s="89"/>
      <c r="LKP57" s="89"/>
      <c r="LKQ57" s="89"/>
      <c r="LKR57" s="89"/>
      <c r="LKS57" s="89"/>
      <c r="LKT57" s="89"/>
      <c r="LKU57" s="89"/>
      <c r="LKV57" s="89"/>
      <c r="LKW57" s="89"/>
      <c r="LKX57" s="89"/>
      <c r="LKY57" s="89"/>
      <c r="LKZ57" s="89"/>
      <c r="LLA57" s="89"/>
      <c r="LLB57" s="89"/>
      <c r="LLC57" s="89"/>
      <c r="LLD57" s="89"/>
      <c r="LLE57" s="89"/>
      <c r="LLF57" s="89"/>
      <c r="LLG57" s="89"/>
      <c r="LLH57" s="89"/>
      <c r="LLI57" s="89"/>
      <c r="LLJ57" s="89"/>
      <c r="LLK57" s="89"/>
      <c r="LLL57" s="89"/>
      <c r="LLM57" s="89"/>
      <c r="LLN57" s="89"/>
      <c r="LLO57" s="89"/>
      <c r="LLP57" s="89"/>
      <c r="LLQ57" s="89"/>
      <c r="LLR57" s="89"/>
      <c r="LLS57" s="89"/>
      <c r="LLT57" s="89"/>
      <c r="LLU57" s="89"/>
      <c r="LLV57" s="89"/>
      <c r="LLW57" s="89"/>
      <c r="LLX57" s="89"/>
      <c r="LLY57" s="89"/>
      <c r="LLZ57" s="89"/>
      <c r="LMA57" s="89"/>
      <c r="LMB57" s="89"/>
      <c r="LMC57" s="89"/>
      <c r="LMD57" s="89"/>
      <c r="LME57" s="89"/>
      <c r="LMF57" s="89"/>
      <c r="LMG57" s="89"/>
      <c r="LMH57" s="89"/>
      <c r="LMI57" s="89"/>
      <c r="LMJ57" s="89"/>
      <c r="LMK57" s="89"/>
      <c r="LML57" s="89"/>
      <c r="LMM57" s="89"/>
      <c r="LMN57" s="89"/>
      <c r="LMO57" s="89"/>
      <c r="LMP57" s="89"/>
      <c r="LMQ57" s="89"/>
      <c r="LMR57" s="89"/>
      <c r="LMS57" s="89"/>
      <c r="LMT57" s="89"/>
      <c r="LMU57" s="89"/>
      <c r="LMV57" s="89"/>
      <c r="LMW57" s="89"/>
      <c r="LMX57" s="89"/>
      <c r="LMY57" s="89"/>
      <c r="LMZ57" s="89"/>
      <c r="LNA57" s="89"/>
      <c r="LNB57" s="89"/>
      <c r="LNC57" s="89"/>
      <c r="LND57" s="89"/>
      <c r="LNE57" s="89"/>
      <c r="LNF57" s="89"/>
      <c r="LNG57" s="89"/>
      <c r="LNH57" s="89"/>
      <c r="LNI57" s="89"/>
      <c r="LNJ57" s="89"/>
      <c r="LNK57" s="89"/>
      <c r="LNL57" s="89"/>
      <c r="LNM57" s="89"/>
      <c r="LNN57" s="89"/>
      <c r="LNO57" s="89"/>
      <c r="LNP57" s="89"/>
      <c r="LNQ57" s="89"/>
      <c r="LNR57" s="89"/>
      <c r="LNS57" s="89"/>
      <c r="LNT57" s="89"/>
      <c r="LNU57" s="89"/>
      <c r="LNV57" s="89"/>
      <c r="LNW57" s="89"/>
      <c r="LNX57" s="89"/>
      <c r="LNY57" s="89"/>
      <c r="LNZ57" s="89"/>
      <c r="LOA57" s="89"/>
      <c r="LOB57" s="89"/>
      <c r="LOC57" s="89"/>
      <c r="LOD57" s="89"/>
      <c r="LOE57" s="89"/>
      <c r="LOF57" s="89"/>
      <c r="LOG57" s="89"/>
      <c r="LOH57" s="89"/>
      <c r="LOI57" s="89"/>
      <c r="LOJ57" s="89"/>
      <c r="LOK57" s="89"/>
      <c r="LOL57" s="89"/>
      <c r="LOM57" s="89"/>
      <c r="LON57" s="89"/>
      <c r="LOO57" s="89"/>
      <c r="LOP57" s="89"/>
      <c r="LOQ57" s="89"/>
      <c r="LOR57" s="89"/>
      <c r="LOS57" s="89"/>
      <c r="LOT57" s="89"/>
      <c r="LOU57" s="89"/>
      <c r="LOV57" s="89"/>
      <c r="LOW57" s="89"/>
      <c r="LOX57" s="89"/>
      <c r="LOY57" s="89"/>
      <c r="LOZ57" s="89"/>
      <c r="LPA57" s="89"/>
      <c r="LPB57" s="89"/>
      <c r="LPC57" s="89"/>
      <c r="LPD57" s="89"/>
      <c r="LPE57" s="89"/>
      <c r="LPF57" s="89"/>
      <c r="LPG57" s="89"/>
      <c r="LPH57" s="89"/>
      <c r="LPI57" s="89"/>
      <c r="LPJ57" s="89"/>
      <c r="LPK57" s="89"/>
      <c r="LPL57" s="89"/>
      <c r="LPM57" s="89"/>
      <c r="LPN57" s="89"/>
      <c r="LPO57" s="89"/>
      <c r="LPP57" s="89"/>
      <c r="LPQ57" s="89"/>
      <c r="LPR57" s="89"/>
      <c r="LPS57" s="89"/>
      <c r="LPT57" s="89"/>
      <c r="LPU57" s="89"/>
      <c r="LPV57" s="89"/>
      <c r="LPW57" s="89"/>
      <c r="LPX57" s="89"/>
      <c r="LPY57" s="89"/>
      <c r="LPZ57" s="89"/>
      <c r="LQA57" s="89"/>
      <c r="LQB57" s="89"/>
      <c r="LQC57" s="89"/>
      <c r="LQD57" s="89"/>
      <c r="LQE57" s="89"/>
      <c r="LQF57" s="89"/>
      <c r="LQG57" s="89"/>
      <c r="LQH57" s="89"/>
      <c r="LQI57" s="89"/>
      <c r="LQJ57" s="89"/>
      <c r="LQK57" s="89"/>
      <c r="LQL57" s="89"/>
      <c r="LQM57" s="89"/>
      <c r="LQN57" s="89"/>
      <c r="LQO57" s="89"/>
      <c r="LQP57" s="89"/>
      <c r="LQQ57" s="89"/>
      <c r="LQR57" s="89"/>
      <c r="LQS57" s="89"/>
      <c r="LQT57" s="89"/>
      <c r="LQU57" s="89"/>
      <c r="LQV57" s="89"/>
      <c r="LQW57" s="89"/>
      <c r="LQX57" s="89"/>
      <c r="LQY57" s="89"/>
      <c r="LQZ57" s="89"/>
      <c r="LRA57" s="89"/>
      <c r="LRB57" s="89"/>
      <c r="LRC57" s="89"/>
      <c r="LRD57" s="89"/>
      <c r="LRE57" s="89"/>
      <c r="LRF57" s="89"/>
      <c r="LRG57" s="89"/>
      <c r="LRH57" s="89"/>
      <c r="LRI57" s="89"/>
      <c r="LRJ57" s="89"/>
      <c r="LRK57" s="89"/>
      <c r="LRL57" s="89"/>
      <c r="LRM57" s="89"/>
      <c r="LRN57" s="89"/>
      <c r="LRO57" s="89"/>
      <c r="LRP57" s="89"/>
      <c r="LRQ57" s="89"/>
      <c r="LRR57" s="89"/>
      <c r="LRS57" s="89"/>
      <c r="LRT57" s="89"/>
      <c r="LRU57" s="89"/>
      <c r="LRV57" s="89"/>
      <c r="LRW57" s="89"/>
      <c r="LRX57" s="89"/>
      <c r="LRY57" s="89"/>
      <c r="LRZ57" s="89"/>
      <c r="LSA57" s="89"/>
      <c r="LSB57" s="89"/>
      <c r="LSC57" s="89"/>
      <c r="LSD57" s="89"/>
      <c r="LSE57" s="89"/>
      <c r="LSF57" s="89"/>
      <c r="LSG57" s="89"/>
      <c r="LSH57" s="89"/>
      <c r="LSI57" s="89"/>
      <c r="LSJ57" s="89"/>
      <c r="LSK57" s="89"/>
      <c r="LSL57" s="89"/>
      <c r="LSM57" s="89"/>
      <c r="LSN57" s="89"/>
      <c r="LSO57" s="89"/>
      <c r="LSP57" s="89"/>
      <c r="LSQ57" s="89"/>
      <c r="LSR57" s="89"/>
      <c r="LSS57" s="89"/>
      <c r="LST57" s="89"/>
      <c r="LSU57" s="89"/>
      <c r="LSV57" s="89"/>
      <c r="LSW57" s="89"/>
      <c r="LSX57" s="89"/>
      <c r="LSY57" s="89"/>
      <c r="LSZ57" s="89"/>
      <c r="LTA57" s="89"/>
      <c r="LTB57" s="89"/>
      <c r="LTC57" s="89"/>
      <c r="LTD57" s="89"/>
      <c r="LTE57" s="89"/>
      <c r="LTF57" s="89"/>
      <c r="LTG57" s="89"/>
      <c r="LTH57" s="89"/>
      <c r="LTI57" s="89"/>
      <c r="LTJ57" s="89"/>
      <c r="LTK57" s="89"/>
      <c r="LTL57" s="89"/>
      <c r="LTM57" s="89"/>
      <c r="LTN57" s="89"/>
      <c r="LTO57" s="89"/>
      <c r="LTP57" s="89"/>
      <c r="LTQ57" s="89"/>
      <c r="LTR57" s="89"/>
      <c r="LTS57" s="89"/>
      <c r="LTT57" s="89"/>
      <c r="LTU57" s="89"/>
      <c r="LTV57" s="89"/>
      <c r="LTW57" s="89"/>
      <c r="LTX57" s="89"/>
      <c r="LTY57" s="89"/>
      <c r="LTZ57" s="89"/>
      <c r="LUA57" s="89"/>
      <c r="LUB57" s="89"/>
      <c r="LUC57" s="89"/>
      <c r="LUD57" s="89"/>
      <c r="LUE57" s="89"/>
      <c r="LUF57" s="89"/>
      <c r="LUG57" s="89"/>
      <c r="LUH57" s="89"/>
      <c r="LUI57" s="89"/>
      <c r="LUJ57" s="89"/>
      <c r="LUK57" s="89"/>
      <c r="LUL57" s="89"/>
      <c r="LUM57" s="89"/>
      <c r="LUN57" s="89"/>
      <c r="LUO57" s="89"/>
      <c r="LUP57" s="89"/>
      <c r="LUQ57" s="89"/>
      <c r="LUR57" s="89"/>
      <c r="LUS57" s="89"/>
      <c r="LUT57" s="89"/>
      <c r="LUU57" s="89"/>
      <c r="LUV57" s="89"/>
      <c r="LUW57" s="89"/>
      <c r="LUX57" s="89"/>
      <c r="LUY57" s="89"/>
      <c r="LUZ57" s="89"/>
      <c r="LVA57" s="89"/>
      <c r="LVB57" s="89"/>
      <c r="LVC57" s="89"/>
      <c r="LVD57" s="89"/>
      <c r="LVE57" s="89"/>
      <c r="LVF57" s="89"/>
      <c r="LVG57" s="89"/>
      <c r="LVH57" s="89"/>
      <c r="LVI57" s="89"/>
      <c r="LVJ57" s="89"/>
      <c r="LVK57" s="89"/>
      <c r="LVL57" s="89"/>
      <c r="LVM57" s="89"/>
      <c r="LVN57" s="89"/>
      <c r="LVO57" s="89"/>
      <c r="LVP57" s="89"/>
      <c r="LVQ57" s="89"/>
      <c r="LVR57" s="89"/>
      <c r="LVS57" s="89"/>
      <c r="LVT57" s="89"/>
      <c r="LVU57" s="89"/>
      <c r="LVV57" s="89"/>
      <c r="LVW57" s="89"/>
      <c r="LVX57" s="89"/>
      <c r="LVY57" s="89"/>
      <c r="LVZ57" s="89"/>
      <c r="LWA57" s="89"/>
      <c r="LWB57" s="89"/>
      <c r="LWC57" s="89"/>
      <c r="LWD57" s="89"/>
      <c r="LWE57" s="89"/>
      <c r="LWF57" s="89"/>
      <c r="LWG57" s="89"/>
      <c r="LWH57" s="89"/>
      <c r="LWI57" s="89"/>
      <c r="LWJ57" s="89"/>
      <c r="LWK57" s="89"/>
      <c r="LWL57" s="89"/>
      <c r="LWM57" s="89"/>
      <c r="LWN57" s="89"/>
      <c r="LWO57" s="89"/>
      <c r="LWP57" s="89"/>
      <c r="LWQ57" s="89"/>
      <c r="LWR57" s="89"/>
      <c r="LWS57" s="89"/>
      <c r="LWT57" s="89"/>
      <c r="LWU57" s="89"/>
      <c r="LWV57" s="89"/>
      <c r="LWW57" s="89"/>
      <c r="LWX57" s="89"/>
      <c r="LWY57" s="89"/>
      <c r="LWZ57" s="89"/>
      <c r="LXA57" s="89"/>
      <c r="LXB57" s="89"/>
      <c r="LXC57" s="89"/>
      <c r="LXD57" s="89"/>
      <c r="LXE57" s="89"/>
      <c r="LXF57" s="89"/>
      <c r="LXG57" s="89"/>
      <c r="LXH57" s="89"/>
      <c r="LXI57" s="89"/>
      <c r="LXJ57" s="89"/>
      <c r="LXK57" s="89"/>
      <c r="LXL57" s="89"/>
      <c r="LXM57" s="89"/>
      <c r="LXN57" s="89"/>
      <c r="LXO57" s="89"/>
      <c r="LXP57" s="89"/>
      <c r="LXQ57" s="89"/>
      <c r="LXR57" s="89"/>
      <c r="LXS57" s="89"/>
      <c r="LXT57" s="89"/>
      <c r="LXU57" s="89"/>
      <c r="LXV57" s="89"/>
      <c r="LXW57" s="89"/>
      <c r="LXX57" s="89"/>
      <c r="LXY57" s="89"/>
      <c r="LXZ57" s="89"/>
      <c r="LYA57" s="89"/>
      <c r="LYB57" s="89"/>
      <c r="LYC57" s="89"/>
      <c r="LYD57" s="89"/>
      <c r="LYE57" s="89"/>
      <c r="LYF57" s="89"/>
      <c r="LYG57" s="89"/>
      <c r="LYH57" s="89"/>
      <c r="LYI57" s="89"/>
      <c r="LYJ57" s="89"/>
      <c r="LYK57" s="89"/>
      <c r="LYL57" s="89"/>
      <c r="LYM57" s="89"/>
      <c r="LYN57" s="89"/>
      <c r="LYO57" s="89"/>
      <c r="LYP57" s="89"/>
      <c r="LYQ57" s="89"/>
      <c r="LYR57" s="89"/>
      <c r="LYS57" s="89"/>
      <c r="LYT57" s="89"/>
      <c r="LYU57" s="89"/>
      <c r="LYV57" s="89"/>
      <c r="LYW57" s="89"/>
      <c r="LYX57" s="89"/>
      <c r="LYY57" s="89"/>
      <c r="LYZ57" s="89"/>
      <c r="LZA57" s="89"/>
      <c r="LZB57" s="89"/>
      <c r="LZC57" s="89"/>
      <c r="LZD57" s="89"/>
      <c r="LZE57" s="89"/>
      <c r="LZF57" s="89"/>
      <c r="LZG57" s="89"/>
      <c r="LZH57" s="89"/>
      <c r="LZI57" s="89"/>
      <c r="LZJ57" s="89"/>
      <c r="LZK57" s="89"/>
      <c r="LZL57" s="89"/>
      <c r="LZM57" s="89"/>
      <c r="LZN57" s="89"/>
      <c r="LZO57" s="89"/>
      <c r="LZP57" s="89"/>
      <c r="LZQ57" s="89"/>
      <c r="LZR57" s="89"/>
      <c r="LZS57" s="89"/>
      <c r="LZT57" s="89"/>
      <c r="LZU57" s="89"/>
      <c r="LZV57" s="89"/>
      <c r="LZW57" s="89"/>
      <c r="LZX57" s="89"/>
      <c r="LZY57" s="89"/>
      <c r="LZZ57" s="89"/>
      <c r="MAA57" s="89"/>
      <c r="MAB57" s="89"/>
      <c r="MAC57" s="89"/>
      <c r="MAD57" s="89"/>
      <c r="MAE57" s="89"/>
      <c r="MAF57" s="89"/>
      <c r="MAG57" s="89"/>
      <c r="MAH57" s="89"/>
      <c r="MAI57" s="89"/>
      <c r="MAJ57" s="89"/>
      <c r="MAK57" s="89"/>
      <c r="MAL57" s="89"/>
      <c r="MAM57" s="89"/>
      <c r="MAN57" s="89"/>
      <c r="MAO57" s="89"/>
      <c r="MAP57" s="89"/>
      <c r="MAQ57" s="89"/>
      <c r="MAR57" s="89"/>
      <c r="MAS57" s="89"/>
      <c r="MAT57" s="89"/>
      <c r="MAU57" s="89"/>
      <c r="MAV57" s="89"/>
      <c r="MAW57" s="89"/>
      <c r="MAX57" s="89"/>
      <c r="MAY57" s="89"/>
      <c r="MAZ57" s="89"/>
      <c r="MBA57" s="89"/>
      <c r="MBB57" s="89"/>
      <c r="MBC57" s="89"/>
      <c r="MBD57" s="89"/>
      <c r="MBE57" s="89"/>
      <c r="MBF57" s="89"/>
      <c r="MBG57" s="89"/>
      <c r="MBH57" s="89"/>
      <c r="MBI57" s="89"/>
      <c r="MBJ57" s="89"/>
      <c r="MBK57" s="89"/>
      <c r="MBL57" s="89"/>
      <c r="MBM57" s="89"/>
      <c r="MBN57" s="89"/>
      <c r="MBO57" s="89"/>
      <c r="MBP57" s="89"/>
      <c r="MBQ57" s="89"/>
      <c r="MBR57" s="89"/>
      <c r="MBS57" s="89"/>
      <c r="MBT57" s="89"/>
      <c r="MBU57" s="89"/>
      <c r="MBV57" s="89"/>
      <c r="MBW57" s="89"/>
      <c r="MBX57" s="89"/>
      <c r="MBY57" s="89"/>
      <c r="MBZ57" s="89"/>
      <c r="MCA57" s="89"/>
      <c r="MCB57" s="89"/>
      <c r="MCC57" s="89"/>
      <c r="MCD57" s="89"/>
      <c r="MCE57" s="89"/>
      <c r="MCF57" s="89"/>
      <c r="MCG57" s="89"/>
      <c r="MCH57" s="89"/>
      <c r="MCI57" s="89"/>
      <c r="MCJ57" s="89"/>
      <c r="MCK57" s="89"/>
      <c r="MCL57" s="89"/>
      <c r="MCM57" s="89"/>
      <c r="MCN57" s="89"/>
      <c r="MCO57" s="89"/>
      <c r="MCP57" s="89"/>
      <c r="MCQ57" s="89"/>
      <c r="MCR57" s="89"/>
      <c r="MCS57" s="89"/>
      <c r="MCT57" s="89"/>
      <c r="MCU57" s="89"/>
      <c r="MCV57" s="89"/>
      <c r="MCW57" s="89"/>
      <c r="MCX57" s="89"/>
      <c r="MCY57" s="89"/>
      <c r="MCZ57" s="89"/>
      <c r="MDA57" s="89"/>
      <c r="MDB57" s="89"/>
      <c r="MDC57" s="89"/>
      <c r="MDD57" s="89"/>
      <c r="MDE57" s="89"/>
      <c r="MDF57" s="89"/>
      <c r="MDG57" s="89"/>
      <c r="MDH57" s="89"/>
      <c r="MDI57" s="89"/>
      <c r="MDJ57" s="89"/>
      <c r="MDK57" s="89"/>
      <c r="MDL57" s="89"/>
      <c r="MDM57" s="89"/>
      <c r="MDN57" s="89"/>
      <c r="MDO57" s="89"/>
      <c r="MDP57" s="89"/>
      <c r="MDQ57" s="89"/>
      <c r="MDR57" s="89"/>
      <c r="MDS57" s="89"/>
      <c r="MDT57" s="89"/>
      <c r="MDU57" s="89"/>
      <c r="MDV57" s="89"/>
      <c r="MDW57" s="89"/>
      <c r="MDX57" s="89"/>
      <c r="MDY57" s="89"/>
      <c r="MDZ57" s="89"/>
      <c r="MEA57" s="89"/>
      <c r="MEB57" s="89"/>
      <c r="MEC57" s="89"/>
      <c r="MED57" s="89"/>
      <c r="MEE57" s="89"/>
      <c r="MEF57" s="89"/>
      <c r="MEG57" s="89"/>
      <c r="MEH57" s="89"/>
      <c r="MEI57" s="89"/>
      <c r="MEJ57" s="89"/>
      <c r="MEK57" s="89"/>
      <c r="MEL57" s="89"/>
      <c r="MEM57" s="89"/>
      <c r="MEN57" s="89"/>
      <c r="MEO57" s="89"/>
      <c r="MEP57" s="89"/>
      <c r="MEQ57" s="89"/>
      <c r="MER57" s="89"/>
      <c r="MES57" s="89"/>
      <c r="MET57" s="89"/>
      <c r="MEU57" s="89"/>
      <c r="MEV57" s="89"/>
      <c r="MEW57" s="89"/>
      <c r="MEX57" s="89"/>
      <c r="MEY57" s="89"/>
      <c r="MEZ57" s="89"/>
      <c r="MFA57" s="89"/>
      <c r="MFB57" s="89"/>
      <c r="MFC57" s="89"/>
      <c r="MFD57" s="89"/>
      <c r="MFE57" s="89"/>
      <c r="MFF57" s="89"/>
      <c r="MFG57" s="89"/>
      <c r="MFH57" s="89"/>
      <c r="MFI57" s="89"/>
      <c r="MFJ57" s="89"/>
      <c r="MFK57" s="89"/>
      <c r="MFL57" s="89"/>
      <c r="MFM57" s="89"/>
      <c r="MFN57" s="89"/>
      <c r="MFO57" s="89"/>
      <c r="MFP57" s="89"/>
      <c r="MFQ57" s="89"/>
      <c r="MFR57" s="89"/>
      <c r="MFS57" s="89"/>
      <c r="MFT57" s="89"/>
      <c r="MFU57" s="89"/>
      <c r="MFV57" s="89"/>
      <c r="MFW57" s="89"/>
      <c r="MFX57" s="89"/>
      <c r="MFY57" s="89"/>
      <c r="MFZ57" s="89"/>
      <c r="MGA57" s="89"/>
      <c r="MGB57" s="89"/>
      <c r="MGC57" s="89"/>
      <c r="MGD57" s="89"/>
      <c r="MGE57" s="89"/>
      <c r="MGF57" s="89"/>
      <c r="MGG57" s="89"/>
      <c r="MGH57" s="89"/>
      <c r="MGI57" s="89"/>
      <c r="MGJ57" s="89"/>
      <c r="MGK57" s="89"/>
      <c r="MGL57" s="89"/>
      <c r="MGM57" s="89"/>
      <c r="MGN57" s="89"/>
      <c r="MGO57" s="89"/>
      <c r="MGP57" s="89"/>
      <c r="MGQ57" s="89"/>
      <c r="MGR57" s="89"/>
      <c r="MGS57" s="89"/>
      <c r="MGT57" s="89"/>
      <c r="MGU57" s="89"/>
      <c r="MGV57" s="89"/>
      <c r="MGW57" s="89"/>
      <c r="MGX57" s="89"/>
      <c r="MGY57" s="89"/>
      <c r="MGZ57" s="89"/>
      <c r="MHA57" s="89"/>
      <c r="MHB57" s="89"/>
      <c r="MHC57" s="89"/>
      <c r="MHD57" s="89"/>
      <c r="MHE57" s="89"/>
      <c r="MHF57" s="89"/>
      <c r="MHG57" s="89"/>
      <c r="MHH57" s="89"/>
      <c r="MHI57" s="89"/>
      <c r="MHJ57" s="89"/>
      <c r="MHK57" s="89"/>
      <c r="MHL57" s="89"/>
      <c r="MHM57" s="89"/>
      <c r="MHN57" s="89"/>
      <c r="MHO57" s="89"/>
      <c r="MHP57" s="89"/>
      <c r="MHQ57" s="89"/>
      <c r="MHR57" s="89"/>
      <c r="MHS57" s="89"/>
      <c r="MHT57" s="89"/>
      <c r="MHU57" s="89"/>
      <c r="MHV57" s="89"/>
      <c r="MHW57" s="89"/>
      <c r="MHX57" s="89"/>
      <c r="MHY57" s="89"/>
      <c r="MHZ57" s="89"/>
      <c r="MIA57" s="89"/>
      <c r="MIB57" s="89"/>
      <c r="MIC57" s="89"/>
      <c r="MID57" s="89"/>
      <c r="MIE57" s="89"/>
      <c r="MIF57" s="89"/>
      <c r="MIG57" s="89"/>
      <c r="MIH57" s="89"/>
      <c r="MII57" s="89"/>
      <c r="MIJ57" s="89"/>
      <c r="MIK57" s="89"/>
      <c r="MIL57" s="89"/>
      <c r="MIM57" s="89"/>
      <c r="MIN57" s="89"/>
      <c r="MIO57" s="89"/>
      <c r="MIP57" s="89"/>
      <c r="MIQ57" s="89"/>
      <c r="MIR57" s="89"/>
      <c r="MIS57" s="89"/>
      <c r="MIT57" s="89"/>
      <c r="MIU57" s="89"/>
      <c r="MIV57" s="89"/>
      <c r="MIW57" s="89"/>
      <c r="MIX57" s="89"/>
      <c r="MIY57" s="89"/>
      <c r="MIZ57" s="89"/>
      <c r="MJA57" s="89"/>
      <c r="MJB57" s="89"/>
      <c r="MJC57" s="89"/>
      <c r="MJD57" s="89"/>
      <c r="MJE57" s="89"/>
      <c r="MJF57" s="89"/>
      <c r="MJG57" s="89"/>
      <c r="MJH57" s="89"/>
      <c r="MJI57" s="89"/>
      <c r="MJJ57" s="89"/>
      <c r="MJK57" s="89"/>
      <c r="MJL57" s="89"/>
      <c r="MJM57" s="89"/>
      <c r="MJN57" s="89"/>
      <c r="MJO57" s="89"/>
      <c r="MJP57" s="89"/>
      <c r="MJQ57" s="89"/>
      <c r="MJR57" s="89"/>
      <c r="MJS57" s="89"/>
      <c r="MJT57" s="89"/>
      <c r="MJU57" s="89"/>
      <c r="MJV57" s="89"/>
      <c r="MJW57" s="89"/>
      <c r="MJX57" s="89"/>
      <c r="MJY57" s="89"/>
      <c r="MJZ57" s="89"/>
      <c r="MKA57" s="89"/>
      <c r="MKB57" s="89"/>
      <c r="MKC57" s="89"/>
      <c r="MKD57" s="89"/>
      <c r="MKE57" s="89"/>
      <c r="MKF57" s="89"/>
      <c r="MKG57" s="89"/>
      <c r="MKH57" s="89"/>
      <c r="MKI57" s="89"/>
      <c r="MKJ57" s="89"/>
      <c r="MKK57" s="89"/>
      <c r="MKL57" s="89"/>
      <c r="MKM57" s="89"/>
      <c r="MKN57" s="89"/>
      <c r="MKO57" s="89"/>
      <c r="MKP57" s="89"/>
      <c r="MKQ57" s="89"/>
      <c r="MKR57" s="89"/>
      <c r="MKS57" s="89"/>
      <c r="MKT57" s="89"/>
      <c r="MKU57" s="89"/>
      <c r="MKV57" s="89"/>
      <c r="MKW57" s="89"/>
      <c r="MKX57" s="89"/>
      <c r="MKY57" s="89"/>
      <c r="MKZ57" s="89"/>
      <c r="MLA57" s="89"/>
      <c r="MLB57" s="89"/>
      <c r="MLC57" s="89"/>
      <c r="MLD57" s="89"/>
      <c r="MLE57" s="89"/>
      <c r="MLF57" s="89"/>
      <c r="MLG57" s="89"/>
      <c r="MLH57" s="89"/>
      <c r="MLI57" s="89"/>
      <c r="MLJ57" s="89"/>
      <c r="MLK57" s="89"/>
      <c r="MLL57" s="89"/>
      <c r="MLM57" s="89"/>
      <c r="MLN57" s="89"/>
      <c r="MLO57" s="89"/>
      <c r="MLP57" s="89"/>
      <c r="MLQ57" s="89"/>
      <c r="MLR57" s="89"/>
      <c r="MLS57" s="89"/>
      <c r="MLT57" s="89"/>
      <c r="MLU57" s="89"/>
      <c r="MLV57" s="89"/>
      <c r="MLW57" s="89"/>
      <c r="MLX57" s="89"/>
      <c r="MLY57" s="89"/>
      <c r="MLZ57" s="89"/>
      <c r="MMA57" s="89"/>
      <c r="MMB57" s="89"/>
      <c r="MMC57" s="89"/>
      <c r="MMD57" s="89"/>
      <c r="MME57" s="89"/>
      <c r="MMF57" s="89"/>
      <c r="MMG57" s="89"/>
      <c r="MMH57" s="89"/>
      <c r="MMI57" s="89"/>
      <c r="MMJ57" s="89"/>
      <c r="MMK57" s="89"/>
      <c r="MML57" s="89"/>
      <c r="MMM57" s="89"/>
      <c r="MMN57" s="89"/>
      <c r="MMO57" s="89"/>
      <c r="MMP57" s="89"/>
      <c r="MMQ57" s="89"/>
      <c r="MMR57" s="89"/>
      <c r="MMS57" s="89"/>
      <c r="MMT57" s="89"/>
      <c r="MMU57" s="89"/>
      <c r="MMV57" s="89"/>
      <c r="MMW57" s="89"/>
      <c r="MMX57" s="89"/>
      <c r="MMY57" s="89"/>
      <c r="MMZ57" s="89"/>
      <c r="MNA57" s="89"/>
      <c r="MNB57" s="89"/>
      <c r="MNC57" s="89"/>
      <c r="MND57" s="89"/>
      <c r="MNE57" s="89"/>
      <c r="MNF57" s="89"/>
      <c r="MNG57" s="89"/>
      <c r="MNH57" s="89"/>
      <c r="MNI57" s="89"/>
      <c r="MNJ57" s="89"/>
      <c r="MNK57" s="89"/>
      <c r="MNL57" s="89"/>
      <c r="MNM57" s="89"/>
      <c r="MNN57" s="89"/>
      <c r="MNO57" s="89"/>
      <c r="MNP57" s="89"/>
      <c r="MNQ57" s="89"/>
      <c r="MNR57" s="89"/>
      <c r="MNS57" s="89"/>
      <c r="MNT57" s="89"/>
      <c r="MNU57" s="89"/>
      <c r="MNV57" s="89"/>
      <c r="MNW57" s="89"/>
      <c r="MNX57" s="89"/>
      <c r="MNY57" s="89"/>
      <c r="MNZ57" s="89"/>
      <c r="MOA57" s="89"/>
      <c r="MOB57" s="89"/>
      <c r="MOC57" s="89"/>
      <c r="MOD57" s="89"/>
      <c r="MOE57" s="89"/>
      <c r="MOF57" s="89"/>
      <c r="MOG57" s="89"/>
      <c r="MOH57" s="89"/>
      <c r="MOI57" s="89"/>
      <c r="MOJ57" s="89"/>
      <c r="MOK57" s="89"/>
      <c r="MOL57" s="89"/>
      <c r="MOM57" s="89"/>
      <c r="MON57" s="89"/>
      <c r="MOO57" s="89"/>
      <c r="MOP57" s="89"/>
      <c r="MOQ57" s="89"/>
      <c r="MOR57" s="89"/>
      <c r="MOS57" s="89"/>
      <c r="MOT57" s="89"/>
      <c r="MOU57" s="89"/>
      <c r="MOV57" s="89"/>
      <c r="MOW57" s="89"/>
      <c r="MOX57" s="89"/>
      <c r="MOY57" s="89"/>
      <c r="MOZ57" s="89"/>
      <c r="MPA57" s="89"/>
      <c r="MPB57" s="89"/>
      <c r="MPC57" s="89"/>
      <c r="MPD57" s="89"/>
      <c r="MPE57" s="89"/>
      <c r="MPF57" s="89"/>
      <c r="MPG57" s="89"/>
      <c r="MPH57" s="89"/>
      <c r="MPI57" s="89"/>
      <c r="MPJ57" s="89"/>
      <c r="MPK57" s="89"/>
      <c r="MPL57" s="89"/>
      <c r="MPM57" s="89"/>
      <c r="MPN57" s="89"/>
      <c r="MPO57" s="89"/>
      <c r="MPP57" s="89"/>
      <c r="MPQ57" s="89"/>
      <c r="MPR57" s="89"/>
      <c r="MPS57" s="89"/>
      <c r="MPT57" s="89"/>
      <c r="MPU57" s="89"/>
      <c r="MPV57" s="89"/>
      <c r="MPW57" s="89"/>
      <c r="MPX57" s="89"/>
      <c r="MPY57" s="89"/>
      <c r="MPZ57" s="89"/>
      <c r="MQA57" s="89"/>
      <c r="MQB57" s="89"/>
      <c r="MQC57" s="89"/>
      <c r="MQD57" s="89"/>
      <c r="MQE57" s="89"/>
      <c r="MQF57" s="89"/>
      <c r="MQG57" s="89"/>
      <c r="MQH57" s="89"/>
      <c r="MQI57" s="89"/>
      <c r="MQJ57" s="89"/>
      <c r="MQK57" s="89"/>
      <c r="MQL57" s="89"/>
      <c r="MQM57" s="89"/>
      <c r="MQN57" s="89"/>
      <c r="MQO57" s="89"/>
      <c r="MQP57" s="89"/>
      <c r="MQQ57" s="89"/>
      <c r="MQR57" s="89"/>
      <c r="MQS57" s="89"/>
      <c r="MQT57" s="89"/>
      <c r="MQU57" s="89"/>
      <c r="MQV57" s="89"/>
      <c r="MQW57" s="89"/>
      <c r="MQX57" s="89"/>
      <c r="MQY57" s="89"/>
      <c r="MQZ57" s="89"/>
      <c r="MRA57" s="89"/>
      <c r="MRB57" s="89"/>
      <c r="MRC57" s="89"/>
      <c r="MRD57" s="89"/>
      <c r="MRE57" s="89"/>
      <c r="MRF57" s="89"/>
      <c r="MRG57" s="89"/>
      <c r="MRH57" s="89"/>
      <c r="MRI57" s="89"/>
      <c r="MRJ57" s="89"/>
      <c r="MRK57" s="89"/>
      <c r="MRL57" s="89"/>
      <c r="MRM57" s="89"/>
      <c r="MRN57" s="89"/>
      <c r="MRO57" s="89"/>
      <c r="MRP57" s="89"/>
      <c r="MRQ57" s="89"/>
      <c r="MRR57" s="89"/>
      <c r="MRS57" s="89"/>
      <c r="MRT57" s="89"/>
      <c r="MRU57" s="89"/>
      <c r="MRV57" s="89"/>
      <c r="MRW57" s="89"/>
      <c r="MRX57" s="89"/>
      <c r="MRY57" s="89"/>
      <c r="MRZ57" s="89"/>
      <c r="MSA57" s="89"/>
      <c r="MSB57" s="89"/>
      <c r="MSC57" s="89"/>
      <c r="MSD57" s="89"/>
      <c r="MSE57" s="89"/>
      <c r="MSF57" s="89"/>
      <c r="MSG57" s="89"/>
      <c r="MSH57" s="89"/>
      <c r="MSI57" s="89"/>
      <c r="MSJ57" s="89"/>
      <c r="MSK57" s="89"/>
      <c r="MSL57" s="89"/>
      <c r="MSM57" s="89"/>
      <c r="MSN57" s="89"/>
      <c r="MSO57" s="89"/>
      <c r="MSP57" s="89"/>
      <c r="MSQ57" s="89"/>
      <c r="MSR57" s="89"/>
      <c r="MSS57" s="89"/>
      <c r="MST57" s="89"/>
      <c r="MSU57" s="89"/>
      <c r="MSV57" s="89"/>
      <c r="MSW57" s="89"/>
      <c r="MSX57" s="89"/>
      <c r="MSY57" s="89"/>
      <c r="MSZ57" s="89"/>
      <c r="MTA57" s="89"/>
      <c r="MTB57" s="89"/>
      <c r="MTC57" s="89"/>
      <c r="MTD57" s="89"/>
      <c r="MTE57" s="89"/>
      <c r="MTF57" s="89"/>
      <c r="MTG57" s="89"/>
      <c r="MTH57" s="89"/>
      <c r="MTI57" s="89"/>
      <c r="MTJ57" s="89"/>
      <c r="MTK57" s="89"/>
      <c r="MTL57" s="89"/>
      <c r="MTM57" s="89"/>
      <c r="MTN57" s="89"/>
      <c r="MTO57" s="89"/>
      <c r="MTP57" s="89"/>
      <c r="MTQ57" s="89"/>
      <c r="MTR57" s="89"/>
      <c r="MTS57" s="89"/>
      <c r="MTT57" s="89"/>
      <c r="MTU57" s="89"/>
      <c r="MTV57" s="89"/>
      <c r="MTW57" s="89"/>
      <c r="MTX57" s="89"/>
      <c r="MTY57" s="89"/>
      <c r="MTZ57" s="89"/>
      <c r="MUA57" s="89"/>
      <c r="MUB57" s="89"/>
      <c r="MUC57" s="89"/>
      <c r="MUD57" s="89"/>
      <c r="MUE57" s="89"/>
      <c r="MUF57" s="89"/>
      <c r="MUG57" s="89"/>
      <c r="MUH57" s="89"/>
      <c r="MUI57" s="89"/>
      <c r="MUJ57" s="89"/>
      <c r="MUK57" s="89"/>
      <c r="MUL57" s="89"/>
      <c r="MUM57" s="89"/>
      <c r="MUN57" s="89"/>
      <c r="MUO57" s="89"/>
      <c r="MUP57" s="89"/>
      <c r="MUQ57" s="89"/>
      <c r="MUR57" s="89"/>
      <c r="MUS57" s="89"/>
      <c r="MUT57" s="89"/>
      <c r="MUU57" s="89"/>
      <c r="MUV57" s="89"/>
      <c r="MUW57" s="89"/>
      <c r="MUX57" s="89"/>
      <c r="MUY57" s="89"/>
      <c r="MUZ57" s="89"/>
      <c r="MVA57" s="89"/>
      <c r="MVB57" s="89"/>
      <c r="MVC57" s="89"/>
      <c r="MVD57" s="89"/>
      <c r="MVE57" s="89"/>
      <c r="MVF57" s="89"/>
      <c r="MVG57" s="89"/>
      <c r="MVH57" s="89"/>
      <c r="MVI57" s="89"/>
      <c r="MVJ57" s="89"/>
      <c r="MVK57" s="89"/>
      <c r="MVL57" s="89"/>
      <c r="MVM57" s="89"/>
      <c r="MVN57" s="89"/>
      <c r="MVO57" s="89"/>
      <c r="MVP57" s="89"/>
      <c r="MVQ57" s="89"/>
      <c r="MVR57" s="89"/>
      <c r="MVS57" s="89"/>
      <c r="MVT57" s="89"/>
      <c r="MVU57" s="89"/>
      <c r="MVV57" s="89"/>
      <c r="MVW57" s="89"/>
      <c r="MVX57" s="89"/>
      <c r="MVY57" s="89"/>
      <c r="MVZ57" s="89"/>
      <c r="MWA57" s="89"/>
      <c r="MWB57" s="89"/>
      <c r="MWC57" s="89"/>
      <c r="MWD57" s="89"/>
      <c r="MWE57" s="89"/>
      <c r="MWF57" s="89"/>
      <c r="MWG57" s="89"/>
      <c r="MWH57" s="89"/>
      <c r="MWI57" s="89"/>
      <c r="MWJ57" s="89"/>
      <c r="MWK57" s="89"/>
      <c r="MWL57" s="89"/>
      <c r="MWM57" s="89"/>
      <c r="MWN57" s="89"/>
      <c r="MWO57" s="89"/>
      <c r="MWP57" s="89"/>
      <c r="MWQ57" s="89"/>
      <c r="MWR57" s="89"/>
      <c r="MWS57" s="89"/>
      <c r="MWT57" s="89"/>
      <c r="MWU57" s="89"/>
      <c r="MWV57" s="89"/>
      <c r="MWW57" s="89"/>
      <c r="MWX57" s="89"/>
      <c r="MWY57" s="89"/>
      <c r="MWZ57" s="89"/>
      <c r="MXA57" s="89"/>
      <c r="MXB57" s="89"/>
      <c r="MXC57" s="89"/>
      <c r="MXD57" s="89"/>
      <c r="MXE57" s="89"/>
      <c r="MXF57" s="89"/>
      <c r="MXG57" s="89"/>
      <c r="MXH57" s="89"/>
      <c r="MXI57" s="89"/>
      <c r="MXJ57" s="89"/>
      <c r="MXK57" s="89"/>
      <c r="MXL57" s="89"/>
      <c r="MXM57" s="89"/>
      <c r="MXN57" s="89"/>
      <c r="MXO57" s="89"/>
      <c r="MXP57" s="89"/>
      <c r="MXQ57" s="89"/>
      <c r="MXR57" s="89"/>
      <c r="MXS57" s="89"/>
      <c r="MXT57" s="89"/>
      <c r="MXU57" s="89"/>
      <c r="MXV57" s="89"/>
      <c r="MXW57" s="89"/>
      <c r="MXX57" s="89"/>
      <c r="MXY57" s="89"/>
      <c r="MXZ57" s="89"/>
      <c r="MYA57" s="89"/>
      <c r="MYB57" s="89"/>
      <c r="MYC57" s="89"/>
      <c r="MYD57" s="89"/>
      <c r="MYE57" s="89"/>
      <c r="MYF57" s="89"/>
      <c r="MYG57" s="89"/>
      <c r="MYH57" s="89"/>
      <c r="MYI57" s="89"/>
      <c r="MYJ57" s="89"/>
      <c r="MYK57" s="89"/>
      <c r="MYL57" s="89"/>
      <c r="MYM57" s="89"/>
      <c r="MYN57" s="89"/>
      <c r="MYO57" s="89"/>
      <c r="MYP57" s="89"/>
      <c r="MYQ57" s="89"/>
      <c r="MYR57" s="89"/>
      <c r="MYS57" s="89"/>
      <c r="MYT57" s="89"/>
      <c r="MYU57" s="89"/>
      <c r="MYV57" s="89"/>
      <c r="MYW57" s="89"/>
      <c r="MYX57" s="89"/>
      <c r="MYY57" s="89"/>
      <c r="MYZ57" s="89"/>
      <c r="MZA57" s="89"/>
      <c r="MZB57" s="89"/>
      <c r="MZC57" s="89"/>
      <c r="MZD57" s="89"/>
      <c r="MZE57" s="89"/>
      <c r="MZF57" s="89"/>
      <c r="MZG57" s="89"/>
      <c r="MZH57" s="89"/>
      <c r="MZI57" s="89"/>
      <c r="MZJ57" s="89"/>
      <c r="MZK57" s="89"/>
      <c r="MZL57" s="89"/>
      <c r="MZM57" s="89"/>
      <c r="MZN57" s="89"/>
      <c r="MZO57" s="89"/>
      <c r="MZP57" s="89"/>
      <c r="MZQ57" s="89"/>
      <c r="MZR57" s="89"/>
      <c r="MZS57" s="89"/>
      <c r="MZT57" s="89"/>
      <c r="MZU57" s="89"/>
      <c r="MZV57" s="89"/>
      <c r="MZW57" s="89"/>
      <c r="MZX57" s="89"/>
      <c r="MZY57" s="89"/>
      <c r="MZZ57" s="89"/>
      <c r="NAA57" s="89"/>
      <c r="NAB57" s="89"/>
      <c r="NAC57" s="89"/>
      <c r="NAD57" s="89"/>
      <c r="NAE57" s="89"/>
      <c r="NAF57" s="89"/>
      <c r="NAG57" s="89"/>
      <c r="NAH57" s="89"/>
      <c r="NAI57" s="89"/>
      <c r="NAJ57" s="89"/>
      <c r="NAK57" s="89"/>
      <c r="NAL57" s="89"/>
      <c r="NAM57" s="89"/>
      <c r="NAN57" s="89"/>
      <c r="NAO57" s="89"/>
      <c r="NAP57" s="89"/>
      <c r="NAQ57" s="89"/>
      <c r="NAR57" s="89"/>
      <c r="NAS57" s="89"/>
      <c r="NAT57" s="89"/>
      <c r="NAU57" s="89"/>
      <c r="NAV57" s="89"/>
      <c r="NAW57" s="89"/>
      <c r="NAX57" s="89"/>
      <c r="NAY57" s="89"/>
      <c r="NAZ57" s="89"/>
      <c r="NBA57" s="89"/>
      <c r="NBB57" s="89"/>
      <c r="NBC57" s="89"/>
      <c r="NBD57" s="89"/>
      <c r="NBE57" s="89"/>
      <c r="NBF57" s="89"/>
      <c r="NBG57" s="89"/>
      <c r="NBH57" s="89"/>
      <c r="NBI57" s="89"/>
      <c r="NBJ57" s="89"/>
      <c r="NBK57" s="89"/>
      <c r="NBL57" s="89"/>
      <c r="NBM57" s="89"/>
      <c r="NBN57" s="89"/>
      <c r="NBO57" s="89"/>
      <c r="NBP57" s="89"/>
      <c r="NBQ57" s="89"/>
      <c r="NBR57" s="89"/>
      <c r="NBS57" s="89"/>
      <c r="NBT57" s="89"/>
      <c r="NBU57" s="89"/>
      <c r="NBV57" s="89"/>
      <c r="NBW57" s="89"/>
      <c r="NBX57" s="89"/>
      <c r="NBY57" s="89"/>
      <c r="NBZ57" s="89"/>
      <c r="NCA57" s="89"/>
      <c r="NCB57" s="89"/>
      <c r="NCC57" s="89"/>
      <c r="NCD57" s="89"/>
      <c r="NCE57" s="89"/>
      <c r="NCF57" s="89"/>
      <c r="NCG57" s="89"/>
      <c r="NCH57" s="89"/>
      <c r="NCI57" s="89"/>
      <c r="NCJ57" s="89"/>
      <c r="NCK57" s="89"/>
      <c r="NCL57" s="89"/>
      <c r="NCM57" s="89"/>
      <c r="NCN57" s="89"/>
      <c r="NCO57" s="89"/>
      <c r="NCP57" s="89"/>
      <c r="NCQ57" s="89"/>
      <c r="NCR57" s="89"/>
      <c r="NCS57" s="89"/>
      <c r="NCT57" s="89"/>
      <c r="NCU57" s="89"/>
      <c r="NCV57" s="89"/>
      <c r="NCW57" s="89"/>
      <c r="NCX57" s="89"/>
      <c r="NCY57" s="89"/>
      <c r="NCZ57" s="89"/>
      <c r="NDA57" s="89"/>
      <c r="NDB57" s="89"/>
      <c r="NDC57" s="89"/>
      <c r="NDD57" s="89"/>
      <c r="NDE57" s="89"/>
      <c r="NDF57" s="89"/>
      <c r="NDG57" s="89"/>
      <c r="NDH57" s="89"/>
      <c r="NDI57" s="89"/>
      <c r="NDJ57" s="89"/>
      <c r="NDK57" s="89"/>
      <c r="NDL57" s="89"/>
      <c r="NDM57" s="89"/>
      <c r="NDN57" s="89"/>
      <c r="NDO57" s="89"/>
      <c r="NDP57" s="89"/>
      <c r="NDQ57" s="89"/>
      <c r="NDR57" s="89"/>
      <c r="NDS57" s="89"/>
      <c r="NDT57" s="89"/>
      <c r="NDU57" s="89"/>
      <c r="NDV57" s="89"/>
      <c r="NDW57" s="89"/>
      <c r="NDX57" s="89"/>
      <c r="NDY57" s="89"/>
      <c r="NDZ57" s="89"/>
      <c r="NEA57" s="89"/>
      <c r="NEB57" s="89"/>
      <c r="NEC57" s="89"/>
      <c r="NED57" s="89"/>
      <c r="NEE57" s="89"/>
      <c r="NEF57" s="89"/>
      <c r="NEG57" s="89"/>
      <c r="NEH57" s="89"/>
      <c r="NEI57" s="89"/>
      <c r="NEJ57" s="89"/>
      <c r="NEK57" s="89"/>
      <c r="NEL57" s="89"/>
      <c r="NEM57" s="89"/>
      <c r="NEN57" s="89"/>
      <c r="NEO57" s="89"/>
      <c r="NEP57" s="89"/>
      <c r="NEQ57" s="89"/>
      <c r="NER57" s="89"/>
      <c r="NES57" s="89"/>
      <c r="NET57" s="89"/>
      <c r="NEU57" s="89"/>
      <c r="NEV57" s="89"/>
      <c r="NEW57" s="89"/>
      <c r="NEX57" s="89"/>
      <c r="NEY57" s="89"/>
      <c r="NEZ57" s="89"/>
      <c r="NFA57" s="89"/>
      <c r="NFB57" s="89"/>
      <c r="NFC57" s="89"/>
      <c r="NFD57" s="89"/>
      <c r="NFE57" s="89"/>
      <c r="NFF57" s="89"/>
      <c r="NFG57" s="89"/>
      <c r="NFH57" s="89"/>
      <c r="NFI57" s="89"/>
      <c r="NFJ57" s="89"/>
      <c r="NFK57" s="89"/>
      <c r="NFL57" s="89"/>
      <c r="NFM57" s="89"/>
      <c r="NFN57" s="89"/>
      <c r="NFO57" s="89"/>
      <c r="NFP57" s="89"/>
      <c r="NFQ57" s="89"/>
      <c r="NFR57" s="89"/>
      <c r="NFS57" s="89"/>
      <c r="NFT57" s="89"/>
      <c r="NFU57" s="89"/>
      <c r="NFV57" s="89"/>
      <c r="NFW57" s="89"/>
      <c r="NFX57" s="89"/>
      <c r="NFY57" s="89"/>
      <c r="NFZ57" s="89"/>
      <c r="NGA57" s="89"/>
      <c r="NGB57" s="89"/>
      <c r="NGC57" s="89"/>
      <c r="NGD57" s="89"/>
      <c r="NGE57" s="89"/>
      <c r="NGF57" s="89"/>
      <c r="NGG57" s="89"/>
      <c r="NGH57" s="89"/>
      <c r="NGI57" s="89"/>
      <c r="NGJ57" s="89"/>
      <c r="NGK57" s="89"/>
      <c r="NGL57" s="89"/>
      <c r="NGM57" s="89"/>
      <c r="NGN57" s="89"/>
      <c r="NGO57" s="89"/>
      <c r="NGP57" s="89"/>
      <c r="NGQ57" s="89"/>
      <c r="NGR57" s="89"/>
      <c r="NGS57" s="89"/>
      <c r="NGT57" s="89"/>
      <c r="NGU57" s="89"/>
      <c r="NGV57" s="89"/>
      <c r="NGW57" s="89"/>
      <c r="NGX57" s="89"/>
      <c r="NGY57" s="89"/>
      <c r="NGZ57" s="89"/>
      <c r="NHA57" s="89"/>
      <c r="NHB57" s="89"/>
      <c r="NHC57" s="89"/>
      <c r="NHD57" s="89"/>
      <c r="NHE57" s="89"/>
      <c r="NHF57" s="89"/>
      <c r="NHG57" s="89"/>
      <c r="NHH57" s="89"/>
      <c r="NHI57" s="89"/>
      <c r="NHJ57" s="89"/>
      <c r="NHK57" s="89"/>
      <c r="NHL57" s="89"/>
      <c r="NHM57" s="89"/>
      <c r="NHN57" s="89"/>
      <c r="NHO57" s="89"/>
      <c r="NHP57" s="89"/>
      <c r="NHQ57" s="89"/>
      <c r="NHR57" s="89"/>
      <c r="NHS57" s="89"/>
      <c r="NHT57" s="89"/>
      <c r="NHU57" s="89"/>
      <c r="NHV57" s="89"/>
      <c r="NHW57" s="89"/>
      <c r="NHX57" s="89"/>
      <c r="NHY57" s="89"/>
      <c r="NHZ57" s="89"/>
      <c r="NIA57" s="89"/>
      <c r="NIB57" s="89"/>
      <c r="NIC57" s="89"/>
      <c r="NID57" s="89"/>
      <c r="NIE57" s="89"/>
      <c r="NIF57" s="89"/>
      <c r="NIG57" s="89"/>
      <c r="NIH57" s="89"/>
      <c r="NII57" s="89"/>
      <c r="NIJ57" s="89"/>
      <c r="NIK57" s="89"/>
      <c r="NIL57" s="89"/>
      <c r="NIM57" s="89"/>
      <c r="NIN57" s="89"/>
      <c r="NIO57" s="89"/>
      <c r="NIP57" s="89"/>
      <c r="NIQ57" s="89"/>
      <c r="NIR57" s="89"/>
      <c r="NIS57" s="89"/>
      <c r="NIT57" s="89"/>
      <c r="NIU57" s="89"/>
      <c r="NIV57" s="89"/>
      <c r="NIW57" s="89"/>
      <c r="NIX57" s="89"/>
      <c r="NIY57" s="89"/>
      <c r="NIZ57" s="89"/>
      <c r="NJA57" s="89"/>
      <c r="NJB57" s="89"/>
      <c r="NJC57" s="89"/>
      <c r="NJD57" s="89"/>
      <c r="NJE57" s="89"/>
      <c r="NJF57" s="89"/>
      <c r="NJG57" s="89"/>
      <c r="NJH57" s="89"/>
      <c r="NJI57" s="89"/>
      <c r="NJJ57" s="89"/>
      <c r="NJK57" s="89"/>
      <c r="NJL57" s="89"/>
      <c r="NJM57" s="89"/>
      <c r="NJN57" s="89"/>
      <c r="NJO57" s="89"/>
      <c r="NJP57" s="89"/>
      <c r="NJQ57" s="89"/>
      <c r="NJR57" s="89"/>
      <c r="NJS57" s="89"/>
      <c r="NJT57" s="89"/>
      <c r="NJU57" s="89"/>
      <c r="NJV57" s="89"/>
      <c r="NJW57" s="89"/>
      <c r="NJX57" s="89"/>
      <c r="NJY57" s="89"/>
      <c r="NJZ57" s="89"/>
      <c r="NKA57" s="89"/>
      <c r="NKB57" s="89"/>
      <c r="NKC57" s="89"/>
      <c r="NKD57" s="89"/>
      <c r="NKE57" s="89"/>
      <c r="NKF57" s="89"/>
      <c r="NKG57" s="89"/>
      <c r="NKH57" s="89"/>
      <c r="NKI57" s="89"/>
      <c r="NKJ57" s="89"/>
      <c r="NKK57" s="89"/>
      <c r="NKL57" s="89"/>
      <c r="NKM57" s="89"/>
      <c r="NKN57" s="89"/>
      <c r="NKO57" s="89"/>
      <c r="NKP57" s="89"/>
      <c r="NKQ57" s="89"/>
      <c r="NKR57" s="89"/>
      <c r="NKS57" s="89"/>
      <c r="NKT57" s="89"/>
      <c r="NKU57" s="89"/>
      <c r="NKV57" s="89"/>
      <c r="NKW57" s="89"/>
      <c r="NKX57" s="89"/>
      <c r="NKY57" s="89"/>
      <c r="NKZ57" s="89"/>
      <c r="NLA57" s="89"/>
      <c r="NLB57" s="89"/>
      <c r="NLC57" s="89"/>
      <c r="NLD57" s="89"/>
      <c r="NLE57" s="89"/>
      <c r="NLF57" s="89"/>
      <c r="NLG57" s="89"/>
      <c r="NLH57" s="89"/>
      <c r="NLI57" s="89"/>
      <c r="NLJ57" s="89"/>
      <c r="NLK57" s="89"/>
      <c r="NLL57" s="89"/>
      <c r="NLM57" s="89"/>
      <c r="NLN57" s="89"/>
      <c r="NLO57" s="89"/>
      <c r="NLP57" s="89"/>
      <c r="NLQ57" s="89"/>
      <c r="NLR57" s="89"/>
      <c r="NLS57" s="89"/>
      <c r="NLT57" s="89"/>
      <c r="NLU57" s="89"/>
      <c r="NLV57" s="89"/>
      <c r="NLW57" s="89"/>
      <c r="NLX57" s="89"/>
      <c r="NLY57" s="89"/>
      <c r="NLZ57" s="89"/>
      <c r="NMA57" s="89"/>
      <c r="NMB57" s="89"/>
      <c r="NMC57" s="89"/>
      <c r="NMD57" s="89"/>
      <c r="NME57" s="89"/>
      <c r="NMF57" s="89"/>
      <c r="NMG57" s="89"/>
      <c r="NMH57" s="89"/>
      <c r="NMI57" s="89"/>
      <c r="NMJ57" s="89"/>
      <c r="NMK57" s="89"/>
      <c r="NML57" s="89"/>
      <c r="NMM57" s="89"/>
      <c r="NMN57" s="89"/>
      <c r="NMO57" s="89"/>
      <c r="NMP57" s="89"/>
      <c r="NMQ57" s="89"/>
      <c r="NMR57" s="89"/>
      <c r="NMS57" s="89"/>
      <c r="NMT57" s="89"/>
      <c r="NMU57" s="89"/>
      <c r="NMV57" s="89"/>
      <c r="NMW57" s="89"/>
      <c r="NMX57" s="89"/>
      <c r="NMY57" s="89"/>
      <c r="NMZ57" s="89"/>
      <c r="NNA57" s="89"/>
      <c r="NNB57" s="89"/>
      <c r="NNC57" s="89"/>
      <c r="NND57" s="89"/>
      <c r="NNE57" s="89"/>
      <c r="NNF57" s="89"/>
      <c r="NNG57" s="89"/>
      <c r="NNH57" s="89"/>
      <c r="NNI57" s="89"/>
      <c r="NNJ57" s="89"/>
      <c r="NNK57" s="89"/>
      <c r="NNL57" s="89"/>
      <c r="NNM57" s="89"/>
      <c r="NNN57" s="89"/>
      <c r="NNO57" s="89"/>
      <c r="NNP57" s="89"/>
      <c r="NNQ57" s="89"/>
      <c r="NNR57" s="89"/>
      <c r="NNS57" s="89"/>
      <c r="NNT57" s="89"/>
      <c r="NNU57" s="89"/>
      <c r="NNV57" s="89"/>
      <c r="NNW57" s="89"/>
      <c r="NNX57" s="89"/>
      <c r="NNY57" s="89"/>
      <c r="NNZ57" s="89"/>
      <c r="NOA57" s="89"/>
      <c r="NOB57" s="89"/>
      <c r="NOC57" s="89"/>
      <c r="NOD57" s="89"/>
      <c r="NOE57" s="89"/>
      <c r="NOF57" s="89"/>
      <c r="NOG57" s="89"/>
      <c r="NOH57" s="89"/>
      <c r="NOI57" s="89"/>
      <c r="NOJ57" s="89"/>
      <c r="NOK57" s="89"/>
      <c r="NOL57" s="89"/>
      <c r="NOM57" s="89"/>
      <c r="NON57" s="89"/>
      <c r="NOO57" s="89"/>
      <c r="NOP57" s="89"/>
      <c r="NOQ57" s="89"/>
      <c r="NOR57" s="89"/>
      <c r="NOS57" s="89"/>
      <c r="NOT57" s="89"/>
      <c r="NOU57" s="89"/>
      <c r="NOV57" s="89"/>
      <c r="NOW57" s="89"/>
      <c r="NOX57" s="89"/>
      <c r="NOY57" s="89"/>
      <c r="NOZ57" s="89"/>
      <c r="NPA57" s="89"/>
      <c r="NPB57" s="89"/>
      <c r="NPC57" s="89"/>
      <c r="NPD57" s="89"/>
      <c r="NPE57" s="89"/>
      <c r="NPF57" s="89"/>
      <c r="NPG57" s="89"/>
      <c r="NPH57" s="89"/>
      <c r="NPI57" s="89"/>
      <c r="NPJ57" s="89"/>
      <c r="NPK57" s="89"/>
      <c r="NPL57" s="89"/>
      <c r="NPM57" s="89"/>
      <c r="NPN57" s="89"/>
      <c r="NPO57" s="89"/>
      <c r="NPP57" s="89"/>
      <c r="NPQ57" s="89"/>
      <c r="NPR57" s="89"/>
      <c r="NPS57" s="89"/>
      <c r="NPT57" s="89"/>
      <c r="NPU57" s="89"/>
      <c r="NPV57" s="89"/>
      <c r="NPW57" s="89"/>
      <c r="NPX57" s="89"/>
      <c r="NPY57" s="89"/>
      <c r="NPZ57" s="89"/>
      <c r="NQA57" s="89"/>
      <c r="NQB57" s="89"/>
      <c r="NQC57" s="89"/>
      <c r="NQD57" s="89"/>
      <c r="NQE57" s="89"/>
      <c r="NQF57" s="89"/>
      <c r="NQG57" s="89"/>
      <c r="NQH57" s="89"/>
      <c r="NQI57" s="89"/>
      <c r="NQJ57" s="89"/>
      <c r="NQK57" s="89"/>
      <c r="NQL57" s="89"/>
      <c r="NQM57" s="89"/>
      <c r="NQN57" s="89"/>
      <c r="NQO57" s="89"/>
      <c r="NQP57" s="89"/>
      <c r="NQQ57" s="89"/>
      <c r="NQR57" s="89"/>
      <c r="NQS57" s="89"/>
      <c r="NQT57" s="89"/>
      <c r="NQU57" s="89"/>
      <c r="NQV57" s="89"/>
      <c r="NQW57" s="89"/>
      <c r="NQX57" s="89"/>
      <c r="NQY57" s="89"/>
      <c r="NQZ57" s="89"/>
      <c r="NRA57" s="89"/>
      <c r="NRB57" s="89"/>
      <c r="NRC57" s="89"/>
      <c r="NRD57" s="89"/>
      <c r="NRE57" s="89"/>
      <c r="NRF57" s="89"/>
      <c r="NRG57" s="89"/>
      <c r="NRH57" s="89"/>
      <c r="NRI57" s="89"/>
      <c r="NRJ57" s="89"/>
      <c r="NRK57" s="89"/>
      <c r="NRL57" s="89"/>
      <c r="NRM57" s="89"/>
      <c r="NRN57" s="89"/>
      <c r="NRO57" s="89"/>
      <c r="NRP57" s="89"/>
      <c r="NRQ57" s="89"/>
      <c r="NRR57" s="89"/>
      <c r="NRS57" s="89"/>
      <c r="NRT57" s="89"/>
      <c r="NRU57" s="89"/>
      <c r="NRV57" s="89"/>
      <c r="NRW57" s="89"/>
      <c r="NRX57" s="89"/>
      <c r="NRY57" s="89"/>
      <c r="NRZ57" s="89"/>
      <c r="NSA57" s="89"/>
      <c r="NSB57" s="89"/>
      <c r="NSC57" s="89"/>
      <c r="NSD57" s="89"/>
      <c r="NSE57" s="89"/>
      <c r="NSF57" s="89"/>
      <c r="NSG57" s="89"/>
      <c r="NSH57" s="89"/>
      <c r="NSI57" s="89"/>
      <c r="NSJ57" s="89"/>
      <c r="NSK57" s="89"/>
      <c r="NSL57" s="89"/>
      <c r="NSM57" s="89"/>
      <c r="NSN57" s="89"/>
      <c r="NSO57" s="89"/>
      <c r="NSP57" s="89"/>
      <c r="NSQ57" s="89"/>
      <c r="NSR57" s="89"/>
      <c r="NSS57" s="89"/>
      <c r="NST57" s="89"/>
      <c r="NSU57" s="89"/>
      <c r="NSV57" s="89"/>
      <c r="NSW57" s="89"/>
      <c r="NSX57" s="89"/>
      <c r="NSY57" s="89"/>
      <c r="NSZ57" s="89"/>
      <c r="NTA57" s="89"/>
      <c r="NTB57" s="89"/>
      <c r="NTC57" s="89"/>
      <c r="NTD57" s="89"/>
      <c r="NTE57" s="89"/>
      <c r="NTF57" s="89"/>
      <c r="NTG57" s="89"/>
      <c r="NTH57" s="89"/>
      <c r="NTI57" s="89"/>
      <c r="NTJ57" s="89"/>
      <c r="NTK57" s="89"/>
      <c r="NTL57" s="89"/>
      <c r="NTM57" s="89"/>
      <c r="NTN57" s="89"/>
      <c r="NTO57" s="89"/>
      <c r="NTP57" s="89"/>
      <c r="NTQ57" s="89"/>
      <c r="NTR57" s="89"/>
      <c r="NTS57" s="89"/>
      <c r="NTT57" s="89"/>
      <c r="NTU57" s="89"/>
      <c r="NTV57" s="89"/>
      <c r="NTW57" s="89"/>
      <c r="NTX57" s="89"/>
      <c r="NTY57" s="89"/>
      <c r="NTZ57" s="89"/>
      <c r="NUA57" s="89"/>
      <c r="NUB57" s="89"/>
      <c r="NUC57" s="89"/>
      <c r="NUD57" s="89"/>
      <c r="NUE57" s="89"/>
      <c r="NUF57" s="89"/>
      <c r="NUG57" s="89"/>
      <c r="NUH57" s="89"/>
      <c r="NUI57" s="89"/>
      <c r="NUJ57" s="89"/>
      <c r="NUK57" s="89"/>
      <c r="NUL57" s="89"/>
      <c r="NUM57" s="89"/>
      <c r="NUN57" s="89"/>
      <c r="NUO57" s="89"/>
      <c r="NUP57" s="89"/>
      <c r="NUQ57" s="89"/>
      <c r="NUR57" s="89"/>
      <c r="NUS57" s="89"/>
      <c r="NUT57" s="89"/>
      <c r="NUU57" s="89"/>
      <c r="NUV57" s="89"/>
      <c r="NUW57" s="89"/>
      <c r="NUX57" s="89"/>
      <c r="NUY57" s="89"/>
      <c r="NUZ57" s="89"/>
      <c r="NVA57" s="89"/>
      <c r="NVB57" s="89"/>
      <c r="NVC57" s="89"/>
      <c r="NVD57" s="89"/>
      <c r="NVE57" s="89"/>
      <c r="NVF57" s="89"/>
      <c r="NVG57" s="89"/>
      <c r="NVH57" s="89"/>
      <c r="NVI57" s="89"/>
      <c r="NVJ57" s="89"/>
      <c r="NVK57" s="89"/>
      <c r="NVL57" s="89"/>
      <c r="NVM57" s="89"/>
      <c r="NVN57" s="89"/>
      <c r="NVO57" s="89"/>
      <c r="NVP57" s="89"/>
      <c r="NVQ57" s="89"/>
      <c r="NVR57" s="89"/>
      <c r="NVS57" s="89"/>
      <c r="NVT57" s="89"/>
      <c r="NVU57" s="89"/>
      <c r="NVV57" s="89"/>
      <c r="NVW57" s="89"/>
      <c r="NVX57" s="89"/>
      <c r="NVY57" s="89"/>
      <c r="NVZ57" s="89"/>
      <c r="NWA57" s="89"/>
      <c r="NWB57" s="89"/>
      <c r="NWC57" s="89"/>
      <c r="NWD57" s="89"/>
      <c r="NWE57" s="89"/>
      <c r="NWF57" s="89"/>
      <c r="NWG57" s="89"/>
      <c r="NWH57" s="89"/>
      <c r="NWI57" s="89"/>
      <c r="NWJ57" s="89"/>
      <c r="NWK57" s="89"/>
      <c r="NWL57" s="89"/>
      <c r="NWM57" s="89"/>
      <c r="NWN57" s="89"/>
      <c r="NWO57" s="89"/>
      <c r="NWP57" s="89"/>
      <c r="NWQ57" s="89"/>
      <c r="NWR57" s="89"/>
      <c r="NWS57" s="89"/>
      <c r="NWT57" s="89"/>
      <c r="NWU57" s="89"/>
      <c r="NWV57" s="89"/>
      <c r="NWW57" s="89"/>
      <c r="NWX57" s="89"/>
      <c r="NWY57" s="89"/>
      <c r="NWZ57" s="89"/>
      <c r="NXA57" s="89"/>
      <c r="NXB57" s="89"/>
      <c r="NXC57" s="89"/>
      <c r="NXD57" s="89"/>
      <c r="NXE57" s="89"/>
      <c r="NXF57" s="89"/>
      <c r="NXG57" s="89"/>
      <c r="NXH57" s="89"/>
      <c r="NXI57" s="89"/>
      <c r="NXJ57" s="89"/>
      <c r="NXK57" s="89"/>
      <c r="NXL57" s="89"/>
      <c r="NXM57" s="89"/>
      <c r="NXN57" s="89"/>
      <c r="NXO57" s="89"/>
      <c r="NXP57" s="89"/>
      <c r="NXQ57" s="89"/>
      <c r="NXR57" s="89"/>
      <c r="NXS57" s="89"/>
      <c r="NXT57" s="89"/>
      <c r="NXU57" s="89"/>
      <c r="NXV57" s="89"/>
      <c r="NXW57" s="89"/>
      <c r="NXX57" s="89"/>
      <c r="NXY57" s="89"/>
      <c r="NXZ57" s="89"/>
      <c r="NYA57" s="89"/>
      <c r="NYB57" s="89"/>
      <c r="NYC57" s="89"/>
      <c r="NYD57" s="89"/>
      <c r="NYE57" s="89"/>
      <c r="NYF57" s="89"/>
      <c r="NYG57" s="89"/>
      <c r="NYH57" s="89"/>
      <c r="NYI57" s="89"/>
      <c r="NYJ57" s="89"/>
      <c r="NYK57" s="89"/>
      <c r="NYL57" s="89"/>
      <c r="NYM57" s="89"/>
      <c r="NYN57" s="89"/>
      <c r="NYO57" s="89"/>
      <c r="NYP57" s="89"/>
      <c r="NYQ57" s="89"/>
      <c r="NYR57" s="89"/>
      <c r="NYS57" s="89"/>
      <c r="NYT57" s="89"/>
      <c r="NYU57" s="89"/>
      <c r="NYV57" s="89"/>
      <c r="NYW57" s="89"/>
      <c r="NYX57" s="89"/>
      <c r="NYY57" s="89"/>
      <c r="NYZ57" s="89"/>
      <c r="NZA57" s="89"/>
      <c r="NZB57" s="89"/>
      <c r="NZC57" s="89"/>
      <c r="NZD57" s="89"/>
      <c r="NZE57" s="89"/>
      <c r="NZF57" s="89"/>
      <c r="NZG57" s="89"/>
      <c r="NZH57" s="89"/>
      <c r="NZI57" s="89"/>
      <c r="NZJ57" s="89"/>
      <c r="NZK57" s="89"/>
      <c r="NZL57" s="89"/>
      <c r="NZM57" s="89"/>
      <c r="NZN57" s="89"/>
      <c r="NZO57" s="89"/>
      <c r="NZP57" s="89"/>
      <c r="NZQ57" s="89"/>
      <c r="NZR57" s="89"/>
      <c r="NZS57" s="89"/>
      <c r="NZT57" s="89"/>
      <c r="NZU57" s="89"/>
      <c r="NZV57" s="89"/>
      <c r="NZW57" s="89"/>
      <c r="NZX57" s="89"/>
      <c r="NZY57" s="89"/>
      <c r="NZZ57" s="89"/>
      <c r="OAA57" s="89"/>
      <c r="OAB57" s="89"/>
      <c r="OAC57" s="89"/>
      <c r="OAD57" s="89"/>
      <c r="OAE57" s="89"/>
      <c r="OAF57" s="89"/>
      <c r="OAG57" s="89"/>
      <c r="OAH57" s="89"/>
      <c r="OAI57" s="89"/>
      <c r="OAJ57" s="89"/>
      <c r="OAK57" s="89"/>
      <c r="OAL57" s="89"/>
      <c r="OAM57" s="89"/>
      <c r="OAN57" s="89"/>
      <c r="OAO57" s="89"/>
      <c r="OAP57" s="89"/>
      <c r="OAQ57" s="89"/>
      <c r="OAR57" s="89"/>
      <c r="OAS57" s="89"/>
      <c r="OAT57" s="89"/>
      <c r="OAU57" s="89"/>
      <c r="OAV57" s="89"/>
      <c r="OAW57" s="89"/>
      <c r="OAX57" s="89"/>
      <c r="OAY57" s="89"/>
      <c r="OAZ57" s="89"/>
      <c r="OBA57" s="89"/>
      <c r="OBB57" s="89"/>
      <c r="OBC57" s="89"/>
      <c r="OBD57" s="89"/>
      <c r="OBE57" s="89"/>
      <c r="OBF57" s="89"/>
      <c r="OBG57" s="89"/>
      <c r="OBH57" s="89"/>
      <c r="OBI57" s="89"/>
      <c r="OBJ57" s="89"/>
      <c r="OBK57" s="89"/>
      <c r="OBL57" s="89"/>
      <c r="OBM57" s="89"/>
      <c r="OBN57" s="89"/>
      <c r="OBO57" s="89"/>
      <c r="OBP57" s="89"/>
      <c r="OBQ57" s="89"/>
      <c r="OBR57" s="89"/>
      <c r="OBS57" s="89"/>
      <c r="OBT57" s="89"/>
      <c r="OBU57" s="89"/>
      <c r="OBV57" s="89"/>
      <c r="OBW57" s="89"/>
      <c r="OBX57" s="89"/>
      <c r="OBY57" s="89"/>
      <c r="OBZ57" s="89"/>
      <c r="OCA57" s="89"/>
      <c r="OCB57" s="89"/>
      <c r="OCC57" s="89"/>
      <c r="OCD57" s="89"/>
      <c r="OCE57" s="89"/>
      <c r="OCF57" s="89"/>
      <c r="OCG57" s="89"/>
      <c r="OCH57" s="89"/>
      <c r="OCI57" s="89"/>
      <c r="OCJ57" s="89"/>
      <c r="OCK57" s="89"/>
      <c r="OCL57" s="89"/>
      <c r="OCM57" s="89"/>
      <c r="OCN57" s="89"/>
      <c r="OCO57" s="89"/>
      <c r="OCP57" s="89"/>
      <c r="OCQ57" s="89"/>
      <c r="OCR57" s="89"/>
      <c r="OCS57" s="89"/>
      <c r="OCT57" s="89"/>
      <c r="OCU57" s="89"/>
      <c r="OCV57" s="89"/>
      <c r="OCW57" s="89"/>
      <c r="OCX57" s="89"/>
      <c r="OCY57" s="89"/>
      <c r="OCZ57" s="89"/>
      <c r="ODA57" s="89"/>
      <c r="ODB57" s="89"/>
      <c r="ODC57" s="89"/>
      <c r="ODD57" s="89"/>
      <c r="ODE57" s="89"/>
      <c r="ODF57" s="89"/>
      <c r="ODG57" s="89"/>
      <c r="ODH57" s="89"/>
      <c r="ODI57" s="89"/>
      <c r="ODJ57" s="89"/>
      <c r="ODK57" s="89"/>
      <c r="ODL57" s="89"/>
      <c r="ODM57" s="89"/>
      <c r="ODN57" s="89"/>
      <c r="ODO57" s="89"/>
      <c r="ODP57" s="89"/>
      <c r="ODQ57" s="89"/>
      <c r="ODR57" s="89"/>
      <c r="ODS57" s="89"/>
      <c r="ODT57" s="89"/>
      <c r="ODU57" s="89"/>
      <c r="ODV57" s="89"/>
      <c r="ODW57" s="89"/>
      <c r="ODX57" s="89"/>
      <c r="ODY57" s="89"/>
      <c r="ODZ57" s="89"/>
      <c r="OEA57" s="89"/>
      <c r="OEB57" s="89"/>
      <c r="OEC57" s="89"/>
      <c r="OED57" s="89"/>
      <c r="OEE57" s="89"/>
      <c r="OEF57" s="89"/>
      <c r="OEG57" s="89"/>
      <c r="OEH57" s="89"/>
      <c r="OEI57" s="89"/>
      <c r="OEJ57" s="89"/>
      <c r="OEK57" s="89"/>
      <c r="OEL57" s="89"/>
      <c r="OEM57" s="89"/>
      <c r="OEN57" s="89"/>
      <c r="OEO57" s="89"/>
      <c r="OEP57" s="89"/>
      <c r="OEQ57" s="89"/>
      <c r="OER57" s="89"/>
      <c r="OES57" s="89"/>
      <c r="OET57" s="89"/>
      <c r="OEU57" s="89"/>
      <c r="OEV57" s="89"/>
      <c r="OEW57" s="89"/>
      <c r="OEX57" s="89"/>
      <c r="OEY57" s="89"/>
      <c r="OEZ57" s="89"/>
      <c r="OFA57" s="89"/>
      <c r="OFB57" s="89"/>
      <c r="OFC57" s="89"/>
      <c r="OFD57" s="89"/>
      <c r="OFE57" s="89"/>
      <c r="OFF57" s="89"/>
      <c r="OFG57" s="89"/>
      <c r="OFH57" s="89"/>
      <c r="OFI57" s="89"/>
      <c r="OFJ57" s="89"/>
      <c r="OFK57" s="89"/>
      <c r="OFL57" s="89"/>
      <c r="OFM57" s="89"/>
      <c r="OFN57" s="89"/>
      <c r="OFO57" s="89"/>
      <c r="OFP57" s="89"/>
      <c r="OFQ57" s="89"/>
      <c r="OFR57" s="89"/>
      <c r="OFS57" s="89"/>
      <c r="OFT57" s="89"/>
      <c r="OFU57" s="89"/>
      <c r="OFV57" s="89"/>
      <c r="OFW57" s="89"/>
      <c r="OFX57" s="89"/>
      <c r="OFY57" s="89"/>
      <c r="OFZ57" s="89"/>
      <c r="OGA57" s="89"/>
      <c r="OGB57" s="89"/>
      <c r="OGC57" s="89"/>
      <c r="OGD57" s="89"/>
      <c r="OGE57" s="89"/>
      <c r="OGF57" s="89"/>
      <c r="OGG57" s="89"/>
      <c r="OGH57" s="89"/>
      <c r="OGI57" s="89"/>
      <c r="OGJ57" s="89"/>
      <c r="OGK57" s="89"/>
      <c r="OGL57" s="89"/>
      <c r="OGM57" s="89"/>
      <c r="OGN57" s="89"/>
      <c r="OGO57" s="89"/>
      <c r="OGP57" s="89"/>
      <c r="OGQ57" s="89"/>
      <c r="OGR57" s="89"/>
      <c r="OGS57" s="89"/>
      <c r="OGT57" s="89"/>
      <c r="OGU57" s="89"/>
      <c r="OGV57" s="89"/>
      <c r="OGW57" s="89"/>
      <c r="OGX57" s="89"/>
      <c r="OGY57" s="89"/>
      <c r="OGZ57" s="89"/>
      <c r="OHA57" s="89"/>
      <c r="OHB57" s="89"/>
      <c r="OHC57" s="89"/>
      <c r="OHD57" s="89"/>
      <c r="OHE57" s="89"/>
      <c r="OHF57" s="89"/>
      <c r="OHG57" s="89"/>
      <c r="OHH57" s="89"/>
      <c r="OHI57" s="89"/>
      <c r="OHJ57" s="89"/>
      <c r="OHK57" s="89"/>
      <c r="OHL57" s="89"/>
      <c r="OHM57" s="89"/>
      <c r="OHN57" s="89"/>
      <c r="OHO57" s="89"/>
      <c r="OHP57" s="89"/>
      <c r="OHQ57" s="89"/>
      <c r="OHR57" s="89"/>
      <c r="OHS57" s="89"/>
      <c r="OHT57" s="89"/>
      <c r="OHU57" s="89"/>
      <c r="OHV57" s="89"/>
      <c r="OHW57" s="89"/>
      <c r="OHX57" s="89"/>
      <c r="OHY57" s="89"/>
      <c r="OHZ57" s="89"/>
      <c r="OIA57" s="89"/>
      <c r="OIB57" s="89"/>
      <c r="OIC57" s="89"/>
      <c r="OID57" s="89"/>
      <c r="OIE57" s="89"/>
      <c r="OIF57" s="89"/>
      <c r="OIG57" s="89"/>
      <c r="OIH57" s="89"/>
      <c r="OII57" s="89"/>
      <c r="OIJ57" s="89"/>
      <c r="OIK57" s="89"/>
      <c r="OIL57" s="89"/>
      <c r="OIM57" s="89"/>
      <c r="OIN57" s="89"/>
      <c r="OIO57" s="89"/>
      <c r="OIP57" s="89"/>
      <c r="OIQ57" s="89"/>
      <c r="OIR57" s="89"/>
      <c r="OIS57" s="89"/>
      <c r="OIT57" s="89"/>
      <c r="OIU57" s="89"/>
      <c r="OIV57" s="89"/>
      <c r="OIW57" s="89"/>
      <c r="OIX57" s="89"/>
      <c r="OIY57" s="89"/>
      <c r="OIZ57" s="89"/>
      <c r="OJA57" s="89"/>
      <c r="OJB57" s="89"/>
      <c r="OJC57" s="89"/>
      <c r="OJD57" s="89"/>
      <c r="OJE57" s="89"/>
      <c r="OJF57" s="89"/>
      <c r="OJG57" s="89"/>
      <c r="OJH57" s="89"/>
      <c r="OJI57" s="89"/>
      <c r="OJJ57" s="89"/>
      <c r="OJK57" s="89"/>
      <c r="OJL57" s="89"/>
      <c r="OJM57" s="89"/>
      <c r="OJN57" s="89"/>
      <c r="OJO57" s="89"/>
      <c r="OJP57" s="89"/>
      <c r="OJQ57" s="89"/>
      <c r="OJR57" s="89"/>
      <c r="OJS57" s="89"/>
      <c r="OJT57" s="89"/>
      <c r="OJU57" s="89"/>
      <c r="OJV57" s="89"/>
      <c r="OJW57" s="89"/>
      <c r="OJX57" s="89"/>
      <c r="OJY57" s="89"/>
      <c r="OJZ57" s="89"/>
      <c r="OKA57" s="89"/>
      <c r="OKB57" s="89"/>
      <c r="OKC57" s="89"/>
      <c r="OKD57" s="89"/>
      <c r="OKE57" s="89"/>
      <c r="OKF57" s="89"/>
      <c r="OKG57" s="89"/>
      <c r="OKH57" s="89"/>
      <c r="OKI57" s="89"/>
      <c r="OKJ57" s="89"/>
      <c r="OKK57" s="89"/>
      <c r="OKL57" s="89"/>
      <c r="OKM57" s="89"/>
      <c r="OKN57" s="89"/>
      <c r="OKO57" s="89"/>
      <c r="OKP57" s="89"/>
      <c r="OKQ57" s="89"/>
      <c r="OKR57" s="89"/>
      <c r="OKS57" s="89"/>
      <c r="OKT57" s="89"/>
      <c r="OKU57" s="89"/>
      <c r="OKV57" s="89"/>
      <c r="OKW57" s="89"/>
      <c r="OKX57" s="89"/>
      <c r="OKY57" s="89"/>
      <c r="OKZ57" s="89"/>
      <c r="OLA57" s="89"/>
      <c r="OLB57" s="89"/>
      <c r="OLC57" s="89"/>
      <c r="OLD57" s="89"/>
      <c r="OLE57" s="89"/>
      <c r="OLF57" s="89"/>
      <c r="OLG57" s="89"/>
      <c r="OLH57" s="89"/>
      <c r="OLI57" s="89"/>
      <c r="OLJ57" s="89"/>
      <c r="OLK57" s="89"/>
      <c r="OLL57" s="89"/>
      <c r="OLM57" s="89"/>
      <c r="OLN57" s="89"/>
      <c r="OLO57" s="89"/>
      <c r="OLP57" s="89"/>
      <c r="OLQ57" s="89"/>
      <c r="OLR57" s="89"/>
      <c r="OLS57" s="89"/>
      <c r="OLT57" s="89"/>
      <c r="OLU57" s="89"/>
      <c r="OLV57" s="89"/>
      <c r="OLW57" s="89"/>
      <c r="OLX57" s="89"/>
      <c r="OLY57" s="89"/>
      <c r="OLZ57" s="89"/>
      <c r="OMA57" s="89"/>
      <c r="OMB57" s="89"/>
      <c r="OMC57" s="89"/>
      <c r="OMD57" s="89"/>
      <c r="OME57" s="89"/>
      <c r="OMF57" s="89"/>
      <c r="OMG57" s="89"/>
      <c r="OMH57" s="89"/>
      <c r="OMI57" s="89"/>
      <c r="OMJ57" s="89"/>
      <c r="OMK57" s="89"/>
      <c r="OML57" s="89"/>
      <c r="OMM57" s="89"/>
      <c r="OMN57" s="89"/>
      <c r="OMO57" s="89"/>
      <c r="OMP57" s="89"/>
      <c r="OMQ57" s="89"/>
      <c r="OMR57" s="89"/>
      <c r="OMS57" s="89"/>
      <c r="OMT57" s="89"/>
      <c r="OMU57" s="89"/>
      <c r="OMV57" s="89"/>
      <c r="OMW57" s="89"/>
      <c r="OMX57" s="89"/>
      <c r="OMY57" s="89"/>
      <c r="OMZ57" s="89"/>
      <c r="ONA57" s="89"/>
      <c r="ONB57" s="89"/>
      <c r="ONC57" s="89"/>
      <c r="OND57" s="89"/>
      <c r="ONE57" s="89"/>
      <c r="ONF57" s="89"/>
      <c r="ONG57" s="89"/>
      <c r="ONH57" s="89"/>
      <c r="ONI57" s="89"/>
      <c r="ONJ57" s="89"/>
      <c r="ONK57" s="89"/>
      <c r="ONL57" s="89"/>
      <c r="ONM57" s="89"/>
      <c r="ONN57" s="89"/>
      <c r="ONO57" s="89"/>
      <c r="ONP57" s="89"/>
      <c r="ONQ57" s="89"/>
      <c r="ONR57" s="89"/>
      <c r="ONS57" s="89"/>
      <c r="ONT57" s="89"/>
      <c r="ONU57" s="89"/>
      <c r="ONV57" s="89"/>
      <c r="ONW57" s="89"/>
      <c r="ONX57" s="89"/>
      <c r="ONY57" s="89"/>
      <c r="ONZ57" s="89"/>
      <c r="OOA57" s="89"/>
      <c r="OOB57" s="89"/>
      <c r="OOC57" s="89"/>
      <c r="OOD57" s="89"/>
      <c r="OOE57" s="89"/>
      <c r="OOF57" s="89"/>
      <c r="OOG57" s="89"/>
      <c r="OOH57" s="89"/>
      <c r="OOI57" s="89"/>
      <c r="OOJ57" s="89"/>
      <c r="OOK57" s="89"/>
      <c r="OOL57" s="89"/>
      <c r="OOM57" s="89"/>
      <c r="OON57" s="89"/>
      <c r="OOO57" s="89"/>
      <c r="OOP57" s="89"/>
      <c r="OOQ57" s="89"/>
      <c r="OOR57" s="89"/>
      <c r="OOS57" s="89"/>
      <c r="OOT57" s="89"/>
      <c r="OOU57" s="89"/>
      <c r="OOV57" s="89"/>
      <c r="OOW57" s="89"/>
      <c r="OOX57" s="89"/>
      <c r="OOY57" s="89"/>
      <c r="OOZ57" s="89"/>
      <c r="OPA57" s="89"/>
      <c r="OPB57" s="89"/>
      <c r="OPC57" s="89"/>
      <c r="OPD57" s="89"/>
      <c r="OPE57" s="89"/>
      <c r="OPF57" s="89"/>
      <c r="OPG57" s="89"/>
      <c r="OPH57" s="89"/>
      <c r="OPI57" s="89"/>
      <c r="OPJ57" s="89"/>
      <c r="OPK57" s="89"/>
      <c r="OPL57" s="89"/>
      <c r="OPM57" s="89"/>
      <c r="OPN57" s="89"/>
      <c r="OPO57" s="89"/>
      <c r="OPP57" s="89"/>
      <c r="OPQ57" s="89"/>
      <c r="OPR57" s="89"/>
      <c r="OPS57" s="89"/>
      <c r="OPT57" s="89"/>
      <c r="OPU57" s="89"/>
      <c r="OPV57" s="89"/>
      <c r="OPW57" s="89"/>
      <c r="OPX57" s="89"/>
      <c r="OPY57" s="89"/>
      <c r="OPZ57" s="89"/>
      <c r="OQA57" s="89"/>
      <c r="OQB57" s="89"/>
      <c r="OQC57" s="89"/>
      <c r="OQD57" s="89"/>
      <c r="OQE57" s="89"/>
      <c r="OQF57" s="89"/>
      <c r="OQG57" s="89"/>
      <c r="OQH57" s="89"/>
      <c r="OQI57" s="89"/>
      <c r="OQJ57" s="89"/>
      <c r="OQK57" s="89"/>
      <c r="OQL57" s="89"/>
      <c r="OQM57" s="89"/>
      <c r="OQN57" s="89"/>
      <c r="OQO57" s="89"/>
      <c r="OQP57" s="89"/>
      <c r="OQQ57" s="89"/>
      <c r="OQR57" s="89"/>
      <c r="OQS57" s="89"/>
      <c r="OQT57" s="89"/>
      <c r="OQU57" s="89"/>
      <c r="OQV57" s="89"/>
      <c r="OQW57" s="89"/>
      <c r="OQX57" s="89"/>
      <c r="OQY57" s="89"/>
      <c r="OQZ57" s="89"/>
      <c r="ORA57" s="89"/>
      <c r="ORB57" s="89"/>
      <c r="ORC57" s="89"/>
      <c r="ORD57" s="89"/>
      <c r="ORE57" s="89"/>
      <c r="ORF57" s="89"/>
      <c r="ORG57" s="89"/>
      <c r="ORH57" s="89"/>
      <c r="ORI57" s="89"/>
      <c r="ORJ57" s="89"/>
      <c r="ORK57" s="89"/>
      <c r="ORL57" s="89"/>
      <c r="ORM57" s="89"/>
      <c r="ORN57" s="89"/>
      <c r="ORO57" s="89"/>
      <c r="ORP57" s="89"/>
      <c r="ORQ57" s="89"/>
      <c r="ORR57" s="89"/>
      <c r="ORS57" s="89"/>
      <c r="ORT57" s="89"/>
      <c r="ORU57" s="89"/>
      <c r="ORV57" s="89"/>
      <c r="ORW57" s="89"/>
      <c r="ORX57" s="89"/>
      <c r="ORY57" s="89"/>
      <c r="ORZ57" s="89"/>
      <c r="OSA57" s="89"/>
      <c r="OSB57" s="89"/>
      <c r="OSC57" s="89"/>
      <c r="OSD57" s="89"/>
      <c r="OSE57" s="89"/>
      <c r="OSF57" s="89"/>
      <c r="OSG57" s="89"/>
      <c r="OSH57" s="89"/>
      <c r="OSI57" s="89"/>
      <c r="OSJ57" s="89"/>
      <c r="OSK57" s="89"/>
      <c r="OSL57" s="89"/>
      <c r="OSM57" s="89"/>
      <c r="OSN57" s="89"/>
      <c r="OSO57" s="89"/>
      <c r="OSP57" s="89"/>
      <c r="OSQ57" s="89"/>
      <c r="OSR57" s="89"/>
      <c r="OSS57" s="89"/>
      <c r="OST57" s="89"/>
      <c r="OSU57" s="89"/>
      <c r="OSV57" s="89"/>
      <c r="OSW57" s="89"/>
      <c r="OSX57" s="89"/>
      <c r="OSY57" s="89"/>
      <c r="OSZ57" s="89"/>
      <c r="OTA57" s="89"/>
      <c r="OTB57" s="89"/>
      <c r="OTC57" s="89"/>
      <c r="OTD57" s="89"/>
      <c r="OTE57" s="89"/>
      <c r="OTF57" s="89"/>
      <c r="OTG57" s="89"/>
      <c r="OTH57" s="89"/>
      <c r="OTI57" s="89"/>
      <c r="OTJ57" s="89"/>
      <c r="OTK57" s="89"/>
      <c r="OTL57" s="89"/>
      <c r="OTM57" s="89"/>
      <c r="OTN57" s="89"/>
      <c r="OTO57" s="89"/>
      <c r="OTP57" s="89"/>
      <c r="OTQ57" s="89"/>
      <c r="OTR57" s="89"/>
      <c r="OTS57" s="89"/>
      <c r="OTT57" s="89"/>
      <c r="OTU57" s="89"/>
      <c r="OTV57" s="89"/>
      <c r="OTW57" s="89"/>
      <c r="OTX57" s="89"/>
      <c r="OTY57" s="89"/>
      <c r="OTZ57" s="89"/>
      <c r="OUA57" s="89"/>
      <c r="OUB57" s="89"/>
      <c r="OUC57" s="89"/>
      <c r="OUD57" s="89"/>
      <c r="OUE57" s="89"/>
      <c r="OUF57" s="89"/>
      <c r="OUG57" s="89"/>
      <c r="OUH57" s="89"/>
      <c r="OUI57" s="89"/>
      <c r="OUJ57" s="89"/>
      <c r="OUK57" s="89"/>
      <c r="OUL57" s="89"/>
      <c r="OUM57" s="89"/>
      <c r="OUN57" s="89"/>
      <c r="OUO57" s="89"/>
      <c r="OUP57" s="89"/>
      <c r="OUQ57" s="89"/>
      <c r="OUR57" s="89"/>
      <c r="OUS57" s="89"/>
      <c r="OUT57" s="89"/>
      <c r="OUU57" s="89"/>
      <c r="OUV57" s="89"/>
      <c r="OUW57" s="89"/>
      <c r="OUX57" s="89"/>
      <c r="OUY57" s="89"/>
      <c r="OUZ57" s="89"/>
      <c r="OVA57" s="89"/>
      <c r="OVB57" s="89"/>
      <c r="OVC57" s="89"/>
      <c r="OVD57" s="89"/>
      <c r="OVE57" s="89"/>
      <c r="OVF57" s="89"/>
      <c r="OVG57" s="89"/>
      <c r="OVH57" s="89"/>
      <c r="OVI57" s="89"/>
      <c r="OVJ57" s="89"/>
      <c r="OVK57" s="89"/>
      <c r="OVL57" s="89"/>
      <c r="OVM57" s="89"/>
      <c r="OVN57" s="89"/>
      <c r="OVO57" s="89"/>
      <c r="OVP57" s="89"/>
      <c r="OVQ57" s="89"/>
      <c r="OVR57" s="89"/>
      <c r="OVS57" s="89"/>
      <c r="OVT57" s="89"/>
      <c r="OVU57" s="89"/>
      <c r="OVV57" s="89"/>
      <c r="OVW57" s="89"/>
      <c r="OVX57" s="89"/>
      <c r="OVY57" s="89"/>
      <c r="OVZ57" s="89"/>
      <c r="OWA57" s="89"/>
      <c r="OWB57" s="89"/>
      <c r="OWC57" s="89"/>
      <c r="OWD57" s="89"/>
      <c r="OWE57" s="89"/>
      <c r="OWF57" s="89"/>
      <c r="OWG57" s="89"/>
      <c r="OWH57" s="89"/>
      <c r="OWI57" s="89"/>
      <c r="OWJ57" s="89"/>
      <c r="OWK57" s="89"/>
      <c r="OWL57" s="89"/>
      <c r="OWM57" s="89"/>
      <c r="OWN57" s="89"/>
      <c r="OWO57" s="89"/>
      <c r="OWP57" s="89"/>
      <c r="OWQ57" s="89"/>
      <c r="OWR57" s="89"/>
      <c r="OWS57" s="89"/>
      <c r="OWT57" s="89"/>
      <c r="OWU57" s="89"/>
      <c r="OWV57" s="89"/>
      <c r="OWW57" s="89"/>
      <c r="OWX57" s="89"/>
      <c r="OWY57" s="89"/>
      <c r="OWZ57" s="89"/>
      <c r="OXA57" s="89"/>
      <c r="OXB57" s="89"/>
      <c r="OXC57" s="89"/>
      <c r="OXD57" s="89"/>
      <c r="OXE57" s="89"/>
      <c r="OXF57" s="89"/>
      <c r="OXG57" s="89"/>
      <c r="OXH57" s="89"/>
      <c r="OXI57" s="89"/>
      <c r="OXJ57" s="89"/>
      <c r="OXK57" s="89"/>
      <c r="OXL57" s="89"/>
      <c r="OXM57" s="89"/>
      <c r="OXN57" s="89"/>
      <c r="OXO57" s="89"/>
      <c r="OXP57" s="89"/>
      <c r="OXQ57" s="89"/>
      <c r="OXR57" s="89"/>
      <c r="OXS57" s="89"/>
      <c r="OXT57" s="89"/>
      <c r="OXU57" s="89"/>
      <c r="OXV57" s="89"/>
      <c r="OXW57" s="89"/>
      <c r="OXX57" s="89"/>
      <c r="OXY57" s="89"/>
      <c r="OXZ57" s="89"/>
      <c r="OYA57" s="89"/>
      <c r="OYB57" s="89"/>
      <c r="OYC57" s="89"/>
      <c r="OYD57" s="89"/>
      <c r="OYE57" s="89"/>
      <c r="OYF57" s="89"/>
      <c r="OYG57" s="89"/>
      <c r="OYH57" s="89"/>
      <c r="OYI57" s="89"/>
      <c r="OYJ57" s="89"/>
      <c r="OYK57" s="89"/>
      <c r="OYL57" s="89"/>
      <c r="OYM57" s="89"/>
      <c r="OYN57" s="89"/>
      <c r="OYO57" s="89"/>
      <c r="OYP57" s="89"/>
      <c r="OYQ57" s="89"/>
      <c r="OYR57" s="89"/>
      <c r="OYS57" s="89"/>
      <c r="OYT57" s="89"/>
      <c r="OYU57" s="89"/>
      <c r="OYV57" s="89"/>
      <c r="OYW57" s="89"/>
      <c r="OYX57" s="89"/>
      <c r="OYY57" s="89"/>
      <c r="OYZ57" s="89"/>
      <c r="OZA57" s="89"/>
      <c r="OZB57" s="89"/>
      <c r="OZC57" s="89"/>
      <c r="OZD57" s="89"/>
      <c r="OZE57" s="89"/>
      <c r="OZF57" s="89"/>
      <c r="OZG57" s="89"/>
      <c r="OZH57" s="89"/>
      <c r="OZI57" s="89"/>
      <c r="OZJ57" s="89"/>
      <c r="OZK57" s="89"/>
      <c r="OZL57" s="89"/>
      <c r="OZM57" s="89"/>
      <c r="OZN57" s="89"/>
      <c r="OZO57" s="89"/>
      <c r="OZP57" s="89"/>
      <c r="OZQ57" s="89"/>
      <c r="OZR57" s="89"/>
      <c r="OZS57" s="89"/>
      <c r="OZT57" s="89"/>
      <c r="OZU57" s="89"/>
      <c r="OZV57" s="89"/>
      <c r="OZW57" s="89"/>
      <c r="OZX57" s="89"/>
      <c r="OZY57" s="89"/>
      <c r="OZZ57" s="89"/>
      <c r="PAA57" s="89"/>
      <c r="PAB57" s="89"/>
      <c r="PAC57" s="89"/>
      <c r="PAD57" s="89"/>
      <c r="PAE57" s="89"/>
      <c r="PAF57" s="89"/>
      <c r="PAG57" s="89"/>
      <c r="PAH57" s="89"/>
      <c r="PAI57" s="89"/>
      <c r="PAJ57" s="89"/>
      <c r="PAK57" s="89"/>
      <c r="PAL57" s="89"/>
      <c r="PAM57" s="89"/>
      <c r="PAN57" s="89"/>
      <c r="PAO57" s="89"/>
      <c r="PAP57" s="89"/>
      <c r="PAQ57" s="89"/>
      <c r="PAR57" s="89"/>
      <c r="PAS57" s="89"/>
      <c r="PAT57" s="89"/>
      <c r="PAU57" s="89"/>
      <c r="PAV57" s="89"/>
      <c r="PAW57" s="89"/>
      <c r="PAX57" s="89"/>
      <c r="PAY57" s="89"/>
      <c r="PAZ57" s="89"/>
      <c r="PBA57" s="89"/>
      <c r="PBB57" s="89"/>
      <c r="PBC57" s="89"/>
      <c r="PBD57" s="89"/>
      <c r="PBE57" s="89"/>
      <c r="PBF57" s="89"/>
      <c r="PBG57" s="89"/>
      <c r="PBH57" s="89"/>
      <c r="PBI57" s="89"/>
      <c r="PBJ57" s="89"/>
      <c r="PBK57" s="89"/>
      <c r="PBL57" s="89"/>
      <c r="PBM57" s="89"/>
      <c r="PBN57" s="89"/>
      <c r="PBO57" s="89"/>
      <c r="PBP57" s="89"/>
      <c r="PBQ57" s="89"/>
      <c r="PBR57" s="89"/>
      <c r="PBS57" s="89"/>
      <c r="PBT57" s="89"/>
      <c r="PBU57" s="89"/>
      <c r="PBV57" s="89"/>
      <c r="PBW57" s="89"/>
      <c r="PBX57" s="89"/>
      <c r="PBY57" s="89"/>
      <c r="PBZ57" s="89"/>
      <c r="PCA57" s="89"/>
      <c r="PCB57" s="89"/>
      <c r="PCC57" s="89"/>
      <c r="PCD57" s="89"/>
      <c r="PCE57" s="89"/>
      <c r="PCF57" s="89"/>
      <c r="PCG57" s="89"/>
      <c r="PCH57" s="89"/>
      <c r="PCI57" s="89"/>
      <c r="PCJ57" s="89"/>
      <c r="PCK57" s="89"/>
      <c r="PCL57" s="89"/>
      <c r="PCM57" s="89"/>
      <c r="PCN57" s="89"/>
      <c r="PCO57" s="89"/>
      <c r="PCP57" s="89"/>
      <c r="PCQ57" s="89"/>
      <c r="PCR57" s="89"/>
      <c r="PCS57" s="89"/>
      <c r="PCT57" s="89"/>
      <c r="PCU57" s="89"/>
      <c r="PCV57" s="89"/>
      <c r="PCW57" s="89"/>
      <c r="PCX57" s="89"/>
      <c r="PCY57" s="89"/>
      <c r="PCZ57" s="89"/>
      <c r="PDA57" s="89"/>
      <c r="PDB57" s="89"/>
      <c r="PDC57" s="89"/>
      <c r="PDD57" s="89"/>
      <c r="PDE57" s="89"/>
      <c r="PDF57" s="89"/>
      <c r="PDG57" s="89"/>
      <c r="PDH57" s="89"/>
      <c r="PDI57" s="89"/>
      <c r="PDJ57" s="89"/>
      <c r="PDK57" s="89"/>
      <c r="PDL57" s="89"/>
      <c r="PDM57" s="89"/>
      <c r="PDN57" s="89"/>
      <c r="PDO57" s="89"/>
      <c r="PDP57" s="89"/>
      <c r="PDQ57" s="89"/>
      <c r="PDR57" s="89"/>
      <c r="PDS57" s="89"/>
      <c r="PDT57" s="89"/>
      <c r="PDU57" s="89"/>
      <c r="PDV57" s="89"/>
      <c r="PDW57" s="89"/>
      <c r="PDX57" s="89"/>
      <c r="PDY57" s="89"/>
      <c r="PDZ57" s="89"/>
      <c r="PEA57" s="89"/>
      <c r="PEB57" s="89"/>
      <c r="PEC57" s="89"/>
      <c r="PED57" s="89"/>
      <c r="PEE57" s="89"/>
      <c r="PEF57" s="89"/>
      <c r="PEG57" s="89"/>
      <c r="PEH57" s="89"/>
      <c r="PEI57" s="89"/>
      <c r="PEJ57" s="89"/>
      <c r="PEK57" s="89"/>
      <c r="PEL57" s="89"/>
      <c r="PEM57" s="89"/>
      <c r="PEN57" s="89"/>
      <c r="PEO57" s="89"/>
      <c r="PEP57" s="89"/>
      <c r="PEQ57" s="89"/>
      <c r="PER57" s="89"/>
      <c r="PES57" s="89"/>
      <c r="PET57" s="89"/>
      <c r="PEU57" s="89"/>
      <c r="PEV57" s="89"/>
      <c r="PEW57" s="89"/>
      <c r="PEX57" s="89"/>
      <c r="PEY57" s="89"/>
      <c r="PEZ57" s="89"/>
      <c r="PFA57" s="89"/>
      <c r="PFB57" s="89"/>
      <c r="PFC57" s="89"/>
      <c r="PFD57" s="89"/>
      <c r="PFE57" s="89"/>
      <c r="PFF57" s="89"/>
      <c r="PFG57" s="89"/>
      <c r="PFH57" s="89"/>
      <c r="PFI57" s="89"/>
      <c r="PFJ57" s="89"/>
      <c r="PFK57" s="89"/>
      <c r="PFL57" s="89"/>
      <c r="PFM57" s="89"/>
      <c r="PFN57" s="89"/>
      <c r="PFO57" s="89"/>
      <c r="PFP57" s="89"/>
      <c r="PFQ57" s="89"/>
      <c r="PFR57" s="89"/>
      <c r="PFS57" s="89"/>
      <c r="PFT57" s="89"/>
      <c r="PFU57" s="89"/>
      <c r="PFV57" s="89"/>
      <c r="PFW57" s="89"/>
      <c r="PFX57" s="89"/>
      <c r="PFY57" s="89"/>
      <c r="PFZ57" s="89"/>
      <c r="PGA57" s="89"/>
      <c r="PGB57" s="89"/>
      <c r="PGC57" s="89"/>
      <c r="PGD57" s="89"/>
      <c r="PGE57" s="89"/>
      <c r="PGF57" s="89"/>
      <c r="PGG57" s="89"/>
      <c r="PGH57" s="89"/>
      <c r="PGI57" s="89"/>
      <c r="PGJ57" s="89"/>
      <c r="PGK57" s="89"/>
      <c r="PGL57" s="89"/>
      <c r="PGM57" s="89"/>
      <c r="PGN57" s="89"/>
      <c r="PGO57" s="89"/>
      <c r="PGP57" s="89"/>
      <c r="PGQ57" s="89"/>
      <c r="PGR57" s="89"/>
      <c r="PGS57" s="89"/>
      <c r="PGT57" s="89"/>
      <c r="PGU57" s="89"/>
      <c r="PGV57" s="89"/>
      <c r="PGW57" s="89"/>
      <c r="PGX57" s="89"/>
      <c r="PGY57" s="89"/>
      <c r="PGZ57" s="89"/>
      <c r="PHA57" s="89"/>
      <c r="PHB57" s="89"/>
      <c r="PHC57" s="89"/>
      <c r="PHD57" s="89"/>
      <c r="PHE57" s="89"/>
      <c r="PHF57" s="89"/>
      <c r="PHG57" s="89"/>
      <c r="PHH57" s="89"/>
      <c r="PHI57" s="89"/>
      <c r="PHJ57" s="89"/>
      <c r="PHK57" s="89"/>
      <c r="PHL57" s="89"/>
      <c r="PHM57" s="89"/>
      <c r="PHN57" s="89"/>
      <c r="PHO57" s="89"/>
      <c r="PHP57" s="89"/>
      <c r="PHQ57" s="89"/>
      <c r="PHR57" s="89"/>
      <c r="PHS57" s="89"/>
      <c r="PHT57" s="89"/>
      <c r="PHU57" s="89"/>
      <c r="PHV57" s="89"/>
      <c r="PHW57" s="89"/>
      <c r="PHX57" s="89"/>
      <c r="PHY57" s="89"/>
      <c r="PHZ57" s="89"/>
      <c r="PIA57" s="89"/>
      <c r="PIB57" s="89"/>
      <c r="PIC57" s="89"/>
      <c r="PID57" s="89"/>
      <c r="PIE57" s="89"/>
      <c r="PIF57" s="89"/>
      <c r="PIG57" s="89"/>
      <c r="PIH57" s="89"/>
      <c r="PII57" s="89"/>
      <c r="PIJ57" s="89"/>
      <c r="PIK57" s="89"/>
      <c r="PIL57" s="89"/>
      <c r="PIM57" s="89"/>
      <c r="PIN57" s="89"/>
      <c r="PIO57" s="89"/>
      <c r="PIP57" s="89"/>
      <c r="PIQ57" s="89"/>
      <c r="PIR57" s="89"/>
      <c r="PIS57" s="89"/>
      <c r="PIT57" s="89"/>
      <c r="PIU57" s="89"/>
      <c r="PIV57" s="89"/>
      <c r="PIW57" s="89"/>
      <c r="PIX57" s="89"/>
      <c r="PIY57" s="89"/>
      <c r="PIZ57" s="89"/>
      <c r="PJA57" s="89"/>
      <c r="PJB57" s="89"/>
      <c r="PJC57" s="89"/>
      <c r="PJD57" s="89"/>
      <c r="PJE57" s="89"/>
      <c r="PJF57" s="89"/>
      <c r="PJG57" s="89"/>
      <c r="PJH57" s="89"/>
      <c r="PJI57" s="89"/>
      <c r="PJJ57" s="89"/>
      <c r="PJK57" s="89"/>
      <c r="PJL57" s="89"/>
      <c r="PJM57" s="89"/>
      <c r="PJN57" s="89"/>
      <c r="PJO57" s="89"/>
      <c r="PJP57" s="89"/>
      <c r="PJQ57" s="89"/>
      <c r="PJR57" s="89"/>
      <c r="PJS57" s="89"/>
      <c r="PJT57" s="89"/>
      <c r="PJU57" s="89"/>
      <c r="PJV57" s="89"/>
      <c r="PJW57" s="89"/>
      <c r="PJX57" s="89"/>
      <c r="PJY57" s="89"/>
      <c r="PJZ57" s="89"/>
      <c r="PKA57" s="89"/>
      <c r="PKB57" s="89"/>
      <c r="PKC57" s="89"/>
      <c r="PKD57" s="89"/>
      <c r="PKE57" s="89"/>
      <c r="PKF57" s="89"/>
      <c r="PKG57" s="89"/>
      <c r="PKH57" s="89"/>
      <c r="PKI57" s="89"/>
      <c r="PKJ57" s="89"/>
      <c r="PKK57" s="89"/>
      <c r="PKL57" s="89"/>
      <c r="PKM57" s="89"/>
      <c r="PKN57" s="89"/>
      <c r="PKO57" s="89"/>
      <c r="PKP57" s="89"/>
      <c r="PKQ57" s="89"/>
      <c r="PKR57" s="89"/>
      <c r="PKS57" s="89"/>
      <c r="PKT57" s="89"/>
      <c r="PKU57" s="89"/>
      <c r="PKV57" s="89"/>
      <c r="PKW57" s="89"/>
      <c r="PKX57" s="89"/>
      <c r="PKY57" s="89"/>
      <c r="PKZ57" s="89"/>
      <c r="PLA57" s="89"/>
      <c r="PLB57" s="89"/>
      <c r="PLC57" s="89"/>
      <c r="PLD57" s="89"/>
      <c r="PLE57" s="89"/>
      <c r="PLF57" s="89"/>
      <c r="PLG57" s="89"/>
      <c r="PLH57" s="89"/>
      <c r="PLI57" s="89"/>
      <c r="PLJ57" s="89"/>
      <c r="PLK57" s="89"/>
      <c r="PLL57" s="89"/>
      <c r="PLM57" s="89"/>
      <c r="PLN57" s="89"/>
      <c r="PLO57" s="89"/>
      <c r="PLP57" s="89"/>
      <c r="PLQ57" s="89"/>
      <c r="PLR57" s="89"/>
      <c r="PLS57" s="89"/>
      <c r="PLT57" s="89"/>
      <c r="PLU57" s="89"/>
      <c r="PLV57" s="89"/>
      <c r="PLW57" s="89"/>
      <c r="PLX57" s="89"/>
      <c r="PLY57" s="89"/>
      <c r="PLZ57" s="89"/>
      <c r="PMA57" s="89"/>
      <c r="PMB57" s="89"/>
      <c r="PMC57" s="89"/>
      <c r="PMD57" s="89"/>
      <c r="PME57" s="89"/>
      <c r="PMF57" s="89"/>
      <c r="PMG57" s="89"/>
      <c r="PMH57" s="89"/>
      <c r="PMI57" s="89"/>
      <c r="PMJ57" s="89"/>
      <c r="PMK57" s="89"/>
      <c r="PML57" s="89"/>
      <c r="PMM57" s="89"/>
      <c r="PMN57" s="89"/>
      <c r="PMO57" s="89"/>
      <c r="PMP57" s="89"/>
      <c r="PMQ57" s="89"/>
      <c r="PMR57" s="89"/>
      <c r="PMS57" s="89"/>
      <c r="PMT57" s="89"/>
      <c r="PMU57" s="89"/>
      <c r="PMV57" s="89"/>
      <c r="PMW57" s="89"/>
      <c r="PMX57" s="89"/>
      <c r="PMY57" s="89"/>
      <c r="PMZ57" s="89"/>
      <c r="PNA57" s="89"/>
      <c r="PNB57" s="89"/>
      <c r="PNC57" s="89"/>
      <c r="PND57" s="89"/>
      <c r="PNE57" s="89"/>
      <c r="PNF57" s="89"/>
      <c r="PNG57" s="89"/>
      <c r="PNH57" s="89"/>
      <c r="PNI57" s="89"/>
      <c r="PNJ57" s="89"/>
      <c r="PNK57" s="89"/>
      <c r="PNL57" s="89"/>
      <c r="PNM57" s="89"/>
      <c r="PNN57" s="89"/>
      <c r="PNO57" s="89"/>
      <c r="PNP57" s="89"/>
      <c r="PNQ57" s="89"/>
      <c r="PNR57" s="89"/>
      <c r="PNS57" s="89"/>
      <c r="PNT57" s="89"/>
      <c r="PNU57" s="89"/>
      <c r="PNV57" s="89"/>
      <c r="PNW57" s="89"/>
      <c r="PNX57" s="89"/>
      <c r="PNY57" s="89"/>
      <c r="PNZ57" s="89"/>
      <c r="POA57" s="89"/>
      <c r="POB57" s="89"/>
      <c r="POC57" s="89"/>
      <c r="POD57" s="89"/>
      <c r="POE57" s="89"/>
      <c r="POF57" s="89"/>
      <c r="POG57" s="89"/>
      <c r="POH57" s="89"/>
      <c r="POI57" s="89"/>
      <c r="POJ57" s="89"/>
      <c r="POK57" s="89"/>
      <c r="POL57" s="89"/>
      <c r="POM57" s="89"/>
      <c r="PON57" s="89"/>
      <c r="POO57" s="89"/>
      <c r="POP57" s="89"/>
      <c r="POQ57" s="89"/>
      <c r="POR57" s="89"/>
      <c r="POS57" s="89"/>
      <c r="POT57" s="89"/>
      <c r="POU57" s="89"/>
      <c r="POV57" s="89"/>
      <c r="POW57" s="89"/>
      <c r="POX57" s="89"/>
      <c r="POY57" s="89"/>
      <c r="POZ57" s="89"/>
      <c r="PPA57" s="89"/>
      <c r="PPB57" s="89"/>
      <c r="PPC57" s="89"/>
      <c r="PPD57" s="89"/>
      <c r="PPE57" s="89"/>
      <c r="PPF57" s="89"/>
      <c r="PPG57" s="89"/>
      <c r="PPH57" s="89"/>
      <c r="PPI57" s="89"/>
      <c r="PPJ57" s="89"/>
      <c r="PPK57" s="89"/>
      <c r="PPL57" s="89"/>
      <c r="PPM57" s="89"/>
      <c r="PPN57" s="89"/>
      <c r="PPO57" s="89"/>
      <c r="PPP57" s="89"/>
      <c r="PPQ57" s="89"/>
      <c r="PPR57" s="89"/>
      <c r="PPS57" s="89"/>
      <c r="PPT57" s="89"/>
      <c r="PPU57" s="89"/>
      <c r="PPV57" s="89"/>
      <c r="PPW57" s="89"/>
      <c r="PPX57" s="89"/>
      <c r="PPY57" s="89"/>
      <c r="PPZ57" s="89"/>
      <c r="PQA57" s="89"/>
      <c r="PQB57" s="89"/>
      <c r="PQC57" s="89"/>
      <c r="PQD57" s="89"/>
      <c r="PQE57" s="89"/>
      <c r="PQF57" s="89"/>
      <c r="PQG57" s="89"/>
      <c r="PQH57" s="89"/>
      <c r="PQI57" s="89"/>
      <c r="PQJ57" s="89"/>
      <c r="PQK57" s="89"/>
      <c r="PQL57" s="89"/>
      <c r="PQM57" s="89"/>
      <c r="PQN57" s="89"/>
      <c r="PQO57" s="89"/>
      <c r="PQP57" s="89"/>
      <c r="PQQ57" s="89"/>
      <c r="PQR57" s="89"/>
      <c r="PQS57" s="89"/>
      <c r="PQT57" s="89"/>
      <c r="PQU57" s="89"/>
      <c r="PQV57" s="89"/>
      <c r="PQW57" s="89"/>
      <c r="PQX57" s="89"/>
      <c r="PQY57" s="89"/>
      <c r="PQZ57" s="89"/>
      <c r="PRA57" s="89"/>
      <c r="PRB57" s="89"/>
      <c r="PRC57" s="89"/>
      <c r="PRD57" s="89"/>
      <c r="PRE57" s="89"/>
      <c r="PRF57" s="89"/>
      <c r="PRG57" s="89"/>
      <c r="PRH57" s="89"/>
      <c r="PRI57" s="89"/>
      <c r="PRJ57" s="89"/>
      <c r="PRK57" s="89"/>
      <c r="PRL57" s="89"/>
      <c r="PRM57" s="89"/>
      <c r="PRN57" s="89"/>
      <c r="PRO57" s="89"/>
      <c r="PRP57" s="89"/>
      <c r="PRQ57" s="89"/>
      <c r="PRR57" s="89"/>
      <c r="PRS57" s="89"/>
      <c r="PRT57" s="89"/>
      <c r="PRU57" s="89"/>
      <c r="PRV57" s="89"/>
      <c r="PRW57" s="89"/>
      <c r="PRX57" s="89"/>
      <c r="PRY57" s="89"/>
      <c r="PRZ57" s="89"/>
      <c r="PSA57" s="89"/>
      <c r="PSB57" s="89"/>
      <c r="PSC57" s="89"/>
      <c r="PSD57" s="89"/>
      <c r="PSE57" s="89"/>
      <c r="PSF57" s="89"/>
      <c r="PSG57" s="89"/>
      <c r="PSH57" s="89"/>
      <c r="PSI57" s="89"/>
      <c r="PSJ57" s="89"/>
      <c r="PSK57" s="89"/>
      <c r="PSL57" s="89"/>
      <c r="PSM57" s="89"/>
      <c r="PSN57" s="89"/>
      <c r="PSO57" s="89"/>
      <c r="PSP57" s="89"/>
      <c r="PSQ57" s="89"/>
      <c r="PSR57" s="89"/>
      <c r="PSS57" s="89"/>
      <c r="PST57" s="89"/>
      <c r="PSU57" s="89"/>
      <c r="PSV57" s="89"/>
      <c r="PSW57" s="89"/>
      <c r="PSX57" s="89"/>
      <c r="PSY57" s="89"/>
      <c r="PSZ57" s="89"/>
      <c r="PTA57" s="89"/>
      <c r="PTB57" s="89"/>
      <c r="PTC57" s="89"/>
      <c r="PTD57" s="89"/>
      <c r="PTE57" s="89"/>
      <c r="PTF57" s="89"/>
      <c r="PTG57" s="89"/>
      <c r="PTH57" s="89"/>
      <c r="PTI57" s="89"/>
      <c r="PTJ57" s="89"/>
      <c r="PTK57" s="89"/>
      <c r="PTL57" s="89"/>
      <c r="PTM57" s="89"/>
      <c r="PTN57" s="89"/>
      <c r="PTO57" s="89"/>
      <c r="PTP57" s="89"/>
      <c r="PTQ57" s="89"/>
      <c r="PTR57" s="89"/>
      <c r="PTS57" s="89"/>
      <c r="PTT57" s="89"/>
      <c r="PTU57" s="89"/>
      <c r="PTV57" s="89"/>
      <c r="PTW57" s="89"/>
      <c r="PTX57" s="89"/>
      <c r="PTY57" s="89"/>
      <c r="PTZ57" s="89"/>
      <c r="PUA57" s="89"/>
      <c r="PUB57" s="89"/>
      <c r="PUC57" s="89"/>
      <c r="PUD57" s="89"/>
      <c r="PUE57" s="89"/>
      <c r="PUF57" s="89"/>
      <c r="PUG57" s="89"/>
      <c r="PUH57" s="89"/>
      <c r="PUI57" s="89"/>
      <c r="PUJ57" s="89"/>
      <c r="PUK57" s="89"/>
      <c r="PUL57" s="89"/>
      <c r="PUM57" s="89"/>
      <c r="PUN57" s="89"/>
      <c r="PUO57" s="89"/>
      <c r="PUP57" s="89"/>
      <c r="PUQ57" s="89"/>
      <c r="PUR57" s="89"/>
      <c r="PUS57" s="89"/>
      <c r="PUT57" s="89"/>
      <c r="PUU57" s="89"/>
      <c r="PUV57" s="89"/>
      <c r="PUW57" s="89"/>
      <c r="PUX57" s="89"/>
      <c r="PUY57" s="89"/>
      <c r="PUZ57" s="89"/>
      <c r="PVA57" s="89"/>
      <c r="PVB57" s="89"/>
      <c r="PVC57" s="89"/>
      <c r="PVD57" s="89"/>
      <c r="PVE57" s="89"/>
      <c r="PVF57" s="89"/>
      <c r="PVG57" s="89"/>
      <c r="PVH57" s="89"/>
      <c r="PVI57" s="89"/>
      <c r="PVJ57" s="89"/>
      <c r="PVK57" s="89"/>
      <c r="PVL57" s="89"/>
      <c r="PVM57" s="89"/>
      <c r="PVN57" s="89"/>
      <c r="PVO57" s="89"/>
      <c r="PVP57" s="89"/>
      <c r="PVQ57" s="89"/>
      <c r="PVR57" s="89"/>
      <c r="PVS57" s="89"/>
      <c r="PVT57" s="89"/>
      <c r="PVU57" s="89"/>
      <c r="PVV57" s="89"/>
      <c r="PVW57" s="89"/>
      <c r="PVX57" s="89"/>
      <c r="PVY57" s="89"/>
      <c r="PVZ57" s="89"/>
      <c r="PWA57" s="89"/>
      <c r="PWB57" s="89"/>
      <c r="PWC57" s="89"/>
      <c r="PWD57" s="89"/>
      <c r="PWE57" s="89"/>
      <c r="PWF57" s="89"/>
      <c r="PWG57" s="89"/>
      <c r="PWH57" s="89"/>
      <c r="PWI57" s="89"/>
      <c r="PWJ57" s="89"/>
      <c r="PWK57" s="89"/>
      <c r="PWL57" s="89"/>
      <c r="PWM57" s="89"/>
      <c r="PWN57" s="89"/>
      <c r="PWO57" s="89"/>
      <c r="PWP57" s="89"/>
      <c r="PWQ57" s="89"/>
      <c r="PWR57" s="89"/>
      <c r="PWS57" s="89"/>
      <c r="PWT57" s="89"/>
      <c r="PWU57" s="89"/>
      <c r="PWV57" s="89"/>
      <c r="PWW57" s="89"/>
      <c r="PWX57" s="89"/>
      <c r="PWY57" s="89"/>
      <c r="PWZ57" s="89"/>
      <c r="PXA57" s="89"/>
      <c r="PXB57" s="89"/>
      <c r="PXC57" s="89"/>
      <c r="PXD57" s="89"/>
      <c r="PXE57" s="89"/>
      <c r="PXF57" s="89"/>
      <c r="PXG57" s="89"/>
      <c r="PXH57" s="89"/>
      <c r="PXI57" s="89"/>
      <c r="PXJ57" s="89"/>
      <c r="PXK57" s="89"/>
      <c r="PXL57" s="89"/>
      <c r="PXM57" s="89"/>
      <c r="PXN57" s="89"/>
      <c r="PXO57" s="89"/>
      <c r="PXP57" s="89"/>
      <c r="PXQ57" s="89"/>
      <c r="PXR57" s="89"/>
      <c r="PXS57" s="89"/>
      <c r="PXT57" s="89"/>
      <c r="PXU57" s="89"/>
      <c r="PXV57" s="89"/>
      <c r="PXW57" s="89"/>
      <c r="PXX57" s="89"/>
      <c r="PXY57" s="89"/>
      <c r="PXZ57" s="89"/>
      <c r="PYA57" s="89"/>
      <c r="PYB57" s="89"/>
      <c r="PYC57" s="89"/>
      <c r="PYD57" s="89"/>
      <c r="PYE57" s="89"/>
      <c r="PYF57" s="89"/>
      <c r="PYG57" s="89"/>
      <c r="PYH57" s="89"/>
      <c r="PYI57" s="89"/>
      <c r="PYJ57" s="89"/>
      <c r="PYK57" s="89"/>
      <c r="PYL57" s="89"/>
      <c r="PYM57" s="89"/>
      <c r="PYN57" s="89"/>
      <c r="PYO57" s="89"/>
      <c r="PYP57" s="89"/>
      <c r="PYQ57" s="89"/>
      <c r="PYR57" s="89"/>
      <c r="PYS57" s="89"/>
      <c r="PYT57" s="89"/>
      <c r="PYU57" s="89"/>
      <c r="PYV57" s="89"/>
      <c r="PYW57" s="89"/>
      <c r="PYX57" s="89"/>
      <c r="PYY57" s="89"/>
      <c r="PYZ57" s="89"/>
      <c r="PZA57" s="89"/>
      <c r="PZB57" s="89"/>
      <c r="PZC57" s="89"/>
      <c r="PZD57" s="89"/>
      <c r="PZE57" s="89"/>
      <c r="PZF57" s="89"/>
      <c r="PZG57" s="89"/>
      <c r="PZH57" s="89"/>
      <c r="PZI57" s="89"/>
      <c r="PZJ57" s="89"/>
      <c r="PZK57" s="89"/>
      <c r="PZL57" s="89"/>
      <c r="PZM57" s="89"/>
      <c r="PZN57" s="89"/>
      <c r="PZO57" s="89"/>
      <c r="PZP57" s="89"/>
      <c r="PZQ57" s="89"/>
      <c r="PZR57" s="89"/>
      <c r="PZS57" s="89"/>
      <c r="PZT57" s="89"/>
      <c r="PZU57" s="89"/>
      <c r="PZV57" s="89"/>
      <c r="PZW57" s="89"/>
      <c r="PZX57" s="89"/>
      <c r="PZY57" s="89"/>
      <c r="PZZ57" s="89"/>
      <c r="QAA57" s="89"/>
      <c r="QAB57" s="89"/>
      <c r="QAC57" s="89"/>
      <c r="QAD57" s="89"/>
      <c r="QAE57" s="89"/>
      <c r="QAF57" s="89"/>
      <c r="QAG57" s="89"/>
      <c r="QAH57" s="89"/>
      <c r="QAI57" s="89"/>
      <c r="QAJ57" s="89"/>
      <c r="QAK57" s="89"/>
      <c r="QAL57" s="89"/>
      <c r="QAM57" s="89"/>
      <c r="QAN57" s="89"/>
      <c r="QAO57" s="89"/>
      <c r="QAP57" s="89"/>
      <c r="QAQ57" s="89"/>
      <c r="QAR57" s="89"/>
      <c r="QAS57" s="89"/>
      <c r="QAT57" s="89"/>
      <c r="QAU57" s="89"/>
      <c r="QAV57" s="89"/>
      <c r="QAW57" s="89"/>
      <c r="QAX57" s="89"/>
      <c r="QAY57" s="89"/>
      <c r="QAZ57" s="89"/>
      <c r="QBA57" s="89"/>
      <c r="QBB57" s="89"/>
      <c r="QBC57" s="89"/>
      <c r="QBD57" s="89"/>
      <c r="QBE57" s="89"/>
      <c r="QBF57" s="89"/>
      <c r="QBG57" s="89"/>
      <c r="QBH57" s="89"/>
      <c r="QBI57" s="89"/>
      <c r="QBJ57" s="89"/>
      <c r="QBK57" s="89"/>
      <c r="QBL57" s="89"/>
      <c r="QBM57" s="89"/>
      <c r="QBN57" s="89"/>
      <c r="QBO57" s="89"/>
      <c r="QBP57" s="89"/>
      <c r="QBQ57" s="89"/>
      <c r="QBR57" s="89"/>
      <c r="QBS57" s="89"/>
      <c r="QBT57" s="89"/>
      <c r="QBU57" s="89"/>
      <c r="QBV57" s="89"/>
      <c r="QBW57" s="89"/>
      <c r="QBX57" s="89"/>
      <c r="QBY57" s="89"/>
      <c r="QBZ57" s="89"/>
      <c r="QCA57" s="89"/>
      <c r="QCB57" s="89"/>
      <c r="QCC57" s="89"/>
      <c r="QCD57" s="89"/>
      <c r="QCE57" s="89"/>
      <c r="QCF57" s="89"/>
      <c r="QCG57" s="89"/>
      <c r="QCH57" s="89"/>
      <c r="QCI57" s="89"/>
      <c r="QCJ57" s="89"/>
      <c r="QCK57" s="89"/>
      <c r="QCL57" s="89"/>
      <c r="QCM57" s="89"/>
      <c r="QCN57" s="89"/>
      <c r="QCO57" s="89"/>
      <c r="QCP57" s="89"/>
      <c r="QCQ57" s="89"/>
      <c r="QCR57" s="89"/>
      <c r="QCS57" s="89"/>
      <c r="QCT57" s="89"/>
      <c r="QCU57" s="89"/>
      <c r="QCV57" s="89"/>
      <c r="QCW57" s="89"/>
      <c r="QCX57" s="89"/>
      <c r="QCY57" s="89"/>
      <c r="QCZ57" s="89"/>
      <c r="QDA57" s="89"/>
      <c r="QDB57" s="89"/>
      <c r="QDC57" s="89"/>
      <c r="QDD57" s="89"/>
      <c r="QDE57" s="89"/>
      <c r="QDF57" s="89"/>
      <c r="QDG57" s="89"/>
      <c r="QDH57" s="89"/>
      <c r="QDI57" s="89"/>
      <c r="QDJ57" s="89"/>
      <c r="QDK57" s="89"/>
      <c r="QDL57" s="89"/>
      <c r="QDM57" s="89"/>
      <c r="QDN57" s="89"/>
      <c r="QDO57" s="89"/>
      <c r="QDP57" s="89"/>
      <c r="QDQ57" s="89"/>
      <c r="QDR57" s="89"/>
      <c r="QDS57" s="89"/>
      <c r="QDT57" s="89"/>
      <c r="QDU57" s="89"/>
      <c r="QDV57" s="89"/>
      <c r="QDW57" s="89"/>
      <c r="QDX57" s="89"/>
      <c r="QDY57" s="89"/>
      <c r="QDZ57" s="89"/>
      <c r="QEA57" s="89"/>
      <c r="QEB57" s="89"/>
      <c r="QEC57" s="89"/>
      <c r="QED57" s="89"/>
      <c r="QEE57" s="89"/>
      <c r="QEF57" s="89"/>
      <c r="QEG57" s="89"/>
      <c r="QEH57" s="89"/>
      <c r="QEI57" s="89"/>
      <c r="QEJ57" s="89"/>
      <c r="QEK57" s="89"/>
      <c r="QEL57" s="89"/>
      <c r="QEM57" s="89"/>
      <c r="QEN57" s="89"/>
      <c r="QEO57" s="89"/>
      <c r="QEP57" s="89"/>
      <c r="QEQ57" s="89"/>
      <c r="QER57" s="89"/>
      <c r="QES57" s="89"/>
      <c r="QET57" s="89"/>
      <c r="QEU57" s="89"/>
      <c r="QEV57" s="89"/>
      <c r="QEW57" s="89"/>
      <c r="QEX57" s="89"/>
      <c r="QEY57" s="89"/>
      <c r="QEZ57" s="89"/>
      <c r="QFA57" s="89"/>
      <c r="QFB57" s="89"/>
      <c r="QFC57" s="89"/>
      <c r="QFD57" s="89"/>
      <c r="QFE57" s="89"/>
      <c r="QFF57" s="89"/>
      <c r="QFG57" s="89"/>
      <c r="QFH57" s="89"/>
      <c r="QFI57" s="89"/>
      <c r="QFJ57" s="89"/>
      <c r="QFK57" s="89"/>
      <c r="QFL57" s="89"/>
      <c r="QFM57" s="89"/>
      <c r="QFN57" s="89"/>
      <c r="QFO57" s="89"/>
      <c r="QFP57" s="89"/>
      <c r="QFQ57" s="89"/>
      <c r="QFR57" s="89"/>
      <c r="QFS57" s="89"/>
      <c r="QFT57" s="89"/>
      <c r="QFU57" s="89"/>
      <c r="QFV57" s="89"/>
      <c r="QFW57" s="89"/>
      <c r="QFX57" s="89"/>
      <c r="QFY57" s="89"/>
      <c r="QFZ57" s="89"/>
      <c r="QGA57" s="89"/>
      <c r="QGB57" s="89"/>
      <c r="QGC57" s="89"/>
      <c r="QGD57" s="89"/>
      <c r="QGE57" s="89"/>
      <c r="QGF57" s="89"/>
      <c r="QGG57" s="89"/>
      <c r="QGH57" s="89"/>
      <c r="QGI57" s="89"/>
      <c r="QGJ57" s="89"/>
      <c r="QGK57" s="89"/>
      <c r="QGL57" s="89"/>
      <c r="QGM57" s="89"/>
      <c r="QGN57" s="89"/>
      <c r="QGO57" s="89"/>
      <c r="QGP57" s="89"/>
      <c r="QGQ57" s="89"/>
      <c r="QGR57" s="89"/>
      <c r="QGS57" s="89"/>
      <c r="QGT57" s="89"/>
      <c r="QGU57" s="89"/>
      <c r="QGV57" s="89"/>
      <c r="QGW57" s="89"/>
      <c r="QGX57" s="89"/>
      <c r="QGY57" s="89"/>
      <c r="QGZ57" s="89"/>
      <c r="QHA57" s="89"/>
      <c r="QHB57" s="89"/>
      <c r="QHC57" s="89"/>
      <c r="QHD57" s="89"/>
      <c r="QHE57" s="89"/>
      <c r="QHF57" s="89"/>
      <c r="QHG57" s="89"/>
      <c r="QHH57" s="89"/>
      <c r="QHI57" s="89"/>
      <c r="QHJ57" s="89"/>
      <c r="QHK57" s="89"/>
      <c r="QHL57" s="89"/>
      <c r="QHM57" s="89"/>
      <c r="QHN57" s="89"/>
      <c r="QHO57" s="89"/>
      <c r="QHP57" s="89"/>
      <c r="QHQ57" s="89"/>
      <c r="QHR57" s="89"/>
      <c r="QHS57" s="89"/>
      <c r="QHT57" s="89"/>
      <c r="QHU57" s="89"/>
      <c r="QHV57" s="89"/>
      <c r="QHW57" s="89"/>
      <c r="QHX57" s="89"/>
      <c r="QHY57" s="89"/>
      <c r="QHZ57" s="89"/>
      <c r="QIA57" s="89"/>
      <c r="QIB57" s="89"/>
      <c r="QIC57" s="89"/>
      <c r="QID57" s="89"/>
      <c r="QIE57" s="89"/>
      <c r="QIF57" s="89"/>
      <c r="QIG57" s="89"/>
      <c r="QIH57" s="89"/>
      <c r="QII57" s="89"/>
      <c r="QIJ57" s="89"/>
      <c r="QIK57" s="89"/>
      <c r="QIL57" s="89"/>
      <c r="QIM57" s="89"/>
      <c r="QIN57" s="89"/>
      <c r="QIO57" s="89"/>
      <c r="QIP57" s="89"/>
      <c r="QIQ57" s="89"/>
      <c r="QIR57" s="89"/>
      <c r="QIS57" s="89"/>
      <c r="QIT57" s="89"/>
      <c r="QIU57" s="89"/>
      <c r="QIV57" s="89"/>
      <c r="QIW57" s="89"/>
      <c r="QIX57" s="89"/>
      <c r="QIY57" s="89"/>
      <c r="QIZ57" s="89"/>
      <c r="QJA57" s="89"/>
      <c r="QJB57" s="89"/>
      <c r="QJC57" s="89"/>
      <c r="QJD57" s="89"/>
      <c r="QJE57" s="89"/>
      <c r="QJF57" s="89"/>
      <c r="QJG57" s="89"/>
      <c r="QJH57" s="89"/>
      <c r="QJI57" s="89"/>
      <c r="QJJ57" s="89"/>
      <c r="QJK57" s="89"/>
      <c r="QJL57" s="89"/>
      <c r="QJM57" s="89"/>
      <c r="QJN57" s="89"/>
      <c r="QJO57" s="89"/>
      <c r="QJP57" s="89"/>
      <c r="QJQ57" s="89"/>
      <c r="QJR57" s="89"/>
      <c r="QJS57" s="89"/>
      <c r="QJT57" s="89"/>
      <c r="QJU57" s="89"/>
      <c r="QJV57" s="89"/>
      <c r="QJW57" s="89"/>
      <c r="QJX57" s="89"/>
      <c r="QJY57" s="89"/>
      <c r="QJZ57" s="89"/>
      <c r="QKA57" s="89"/>
      <c r="QKB57" s="89"/>
      <c r="QKC57" s="89"/>
      <c r="QKD57" s="89"/>
      <c r="QKE57" s="89"/>
      <c r="QKF57" s="89"/>
      <c r="QKG57" s="89"/>
      <c r="QKH57" s="89"/>
      <c r="QKI57" s="89"/>
      <c r="QKJ57" s="89"/>
      <c r="QKK57" s="89"/>
      <c r="QKL57" s="89"/>
      <c r="QKM57" s="89"/>
      <c r="QKN57" s="89"/>
      <c r="QKO57" s="89"/>
      <c r="QKP57" s="89"/>
      <c r="QKQ57" s="89"/>
      <c r="QKR57" s="89"/>
      <c r="QKS57" s="89"/>
      <c r="QKT57" s="89"/>
      <c r="QKU57" s="89"/>
      <c r="QKV57" s="89"/>
      <c r="QKW57" s="89"/>
      <c r="QKX57" s="89"/>
      <c r="QKY57" s="89"/>
      <c r="QKZ57" s="89"/>
      <c r="QLA57" s="89"/>
      <c r="QLB57" s="89"/>
      <c r="QLC57" s="89"/>
      <c r="QLD57" s="89"/>
      <c r="QLE57" s="89"/>
      <c r="QLF57" s="89"/>
      <c r="QLG57" s="89"/>
      <c r="QLH57" s="89"/>
      <c r="QLI57" s="89"/>
      <c r="QLJ57" s="89"/>
      <c r="QLK57" s="89"/>
      <c r="QLL57" s="89"/>
      <c r="QLM57" s="89"/>
      <c r="QLN57" s="89"/>
      <c r="QLO57" s="89"/>
      <c r="QLP57" s="89"/>
      <c r="QLQ57" s="89"/>
      <c r="QLR57" s="89"/>
      <c r="QLS57" s="89"/>
      <c r="QLT57" s="89"/>
      <c r="QLU57" s="89"/>
      <c r="QLV57" s="89"/>
      <c r="QLW57" s="89"/>
      <c r="QLX57" s="89"/>
      <c r="QLY57" s="89"/>
      <c r="QLZ57" s="89"/>
      <c r="QMA57" s="89"/>
      <c r="QMB57" s="89"/>
      <c r="QMC57" s="89"/>
      <c r="QMD57" s="89"/>
      <c r="QME57" s="89"/>
      <c r="QMF57" s="89"/>
      <c r="QMG57" s="89"/>
      <c r="QMH57" s="89"/>
      <c r="QMI57" s="89"/>
      <c r="QMJ57" s="89"/>
      <c r="QMK57" s="89"/>
      <c r="QML57" s="89"/>
      <c r="QMM57" s="89"/>
      <c r="QMN57" s="89"/>
      <c r="QMO57" s="89"/>
      <c r="QMP57" s="89"/>
      <c r="QMQ57" s="89"/>
      <c r="QMR57" s="89"/>
      <c r="QMS57" s="89"/>
      <c r="QMT57" s="89"/>
      <c r="QMU57" s="89"/>
      <c r="QMV57" s="89"/>
      <c r="QMW57" s="89"/>
      <c r="QMX57" s="89"/>
      <c r="QMY57" s="89"/>
      <c r="QMZ57" s="89"/>
      <c r="QNA57" s="89"/>
      <c r="QNB57" s="89"/>
      <c r="QNC57" s="89"/>
      <c r="QND57" s="89"/>
      <c r="QNE57" s="89"/>
      <c r="QNF57" s="89"/>
      <c r="QNG57" s="89"/>
      <c r="QNH57" s="89"/>
      <c r="QNI57" s="89"/>
      <c r="QNJ57" s="89"/>
      <c r="QNK57" s="89"/>
      <c r="QNL57" s="89"/>
      <c r="QNM57" s="89"/>
      <c r="QNN57" s="89"/>
      <c r="QNO57" s="89"/>
      <c r="QNP57" s="89"/>
      <c r="QNQ57" s="89"/>
      <c r="QNR57" s="89"/>
      <c r="QNS57" s="89"/>
      <c r="QNT57" s="89"/>
      <c r="QNU57" s="89"/>
      <c r="QNV57" s="89"/>
      <c r="QNW57" s="89"/>
      <c r="QNX57" s="89"/>
      <c r="QNY57" s="89"/>
      <c r="QNZ57" s="89"/>
      <c r="QOA57" s="89"/>
      <c r="QOB57" s="89"/>
      <c r="QOC57" s="89"/>
      <c r="QOD57" s="89"/>
      <c r="QOE57" s="89"/>
      <c r="QOF57" s="89"/>
      <c r="QOG57" s="89"/>
      <c r="QOH57" s="89"/>
      <c r="QOI57" s="89"/>
      <c r="QOJ57" s="89"/>
      <c r="QOK57" s="89"/>
      <c r="QOL57" s="89"/>
      <c r="QOM57" s="89"/>
      <c r="QON57" s="89"/>
      <c r="QOO57" s="89"/>
      <c r="QOP57" s="89"/>
      <c r="QOQ57" s="89"/>
      <c r="QOR57" s="89"/>
      <c r="QOS57" s="89"/>
      <c r="QOT57" s="89"/>
      <c r="QOU57" s="89"/>
      <c r="QOV57" s="89"/>
      <c r="QOW57" s="89"/>
      <c r="QOX57" s="89"/>
      <c r="QOY57" s="89"/>
      <c r="QOZ57" s="89"/>
      <c r="QPA57" s="89"/>
      <c r="QPB57" s="89"/>
      <c r="QPC57" s="89"/>
      <c r="QPD57" s="89"/>
      <c r="QPE57" s="89"/>
      <c r="QPF57" s="89"/>
      <c r="QPG57" s="89"/>
      <c r="QPH57" s="89"/>
      <c r="QPI57" s="89"/>
      <c r="QPJ57" s="89"/>
      <c r="QPK57" s="89"/>
      <c r="QPL57" s="89"/>
      <c r="QPM57" s="89"/>
      <c r="QPN57" s="89"/>
      <c r="QPO57" s="89"/>
      <c r="QPP57" s="89"/>
      <c r="QPQ57" s="89"/>
      <c r="QPR57" s="89"/>
      <c r="QPS57" s="89"/>
      <c r="QPT57" s="89"/>
      <c r="QPU57" s="89"/>
      <c r="QPV57" s="89"/>
      <c r="QPW57" s="89"/>
      <c r="QPX57" s="89"/>
      <c r="QPY57" s="89"/>
      <c r="QPZ57" s="89"/>
      <c r="QQA57" s="89"/>
      <c r="QQB57" s="89"/>
      <c r="QQC57" s="89"/>
      <c r="QQD57" s="89"/>
      <c r="QQE57" s="89"/>
      <c r="QQF57" s="89"/>
      <c r="QQG57" s="89"/>
      <c r="QQH57" s="89"/>
      <c r="QQI57" s="89"/>
      <c r="QQJ57" s="89"/>
      <c r="QQK57" s="89"/>
      <c r="QQL57" s="89"/>
      <c r="QQM57" s="89"/>
      <c r="QQN57" s="89"/>
      <c r="QQO57" s="89"/>
      <c r="QQP57" s="89"/>
      <c r="QQQ57" s="89"/>
      <c r="QQR57" s="89"/>
      <c r="QQS57" s="89"/>
      <c r="QQT57" s="89"/>
      <c r="QQU57" s="89"/>
      <c r="QQV57" s="89"/>
      <c r="QQW57" s="89"/>
      <c r="QQX57" s="89"/>
      <c r="QQY57" s="89"/>
      <c r="QQZ57" s="89"/>
      <c r="QRA57" s="89"/>
      <c r="QRB57" s="89"/>
      <c r="QRC57" s="89"/>
      <c r="QRD57" s="89"/>
      <c r="QRE57" s="89"/>
      <c r="QRF57" s="89"/>
      <c r="QRG57" s="89"/>
      <c r="QRH57" s="89"/>
      <c r="QRI57" s="89"/>
      <c r="QRJ57" s="89"/>
      <c r="QRK57" s="89"/>
      <c r="QRL57" s="89"/>
      <c r="QRM57" s="89"/>
      <c r="QRN57" s="89"/>
      <c r="QRO57" s="89"/>
      <c r="QRP57" s="89"/>
      <c r="QRQ57" s="89"/>
      <c r="QRR57" s="89"/>
      <c r="QRS57" s="89"/>
      <c r="QRT57" s="89"/>
      <c r="QRU57" s="89"/>
      <c r="QRV57" s="89"/>
      <c r="QRW57" s="89"/>
      <c r="QRX57" s="89"/>
      <c r="QRY57" s="89"/>
      <c r="QRZ57" s="89"/>
      <c r="QSA57" s="89"/>
      <c r="QSB57" s="89"/>
      <c r="QSC57" s="89"/>
      <c r="QSD57" s="89"/>
      <c r="QSE57" s="89"/>
      <c r="QSF57" s="89"/>
      <c r="QSG57" s="89"/>
      <c r="QSH57" s="89"/>
      <c r="QSI57" s="89"/>
      <c r="QSJ57" s="89"/>
      <c r="QSK57" s="89"/>
      <c r="QSL57" s="89"/>
      <c r="QSM57" s="89"/>
      <c r="QSN57" s="89"/>
      <c r="QSO57" s="89"/>
      <c r="QSP57" s="89"/>
      <c r="QSQ57" s="89"/>
      <c r="QSR57" s="89"/>
      <c r="QSS57" s="89"/>
      <c r="QST57" s="89"/>
      <c r="QSU57" s="89"/>
      <c r="QSV57" s="89"/>
      <c r="QSW57" s="89"/>
      <c r="QSX57" s="89"/>
      <c r="QSY57" s="89"/>
      <c r="QSZ57" s="89"/>
      <c r="QTA57" s="89"/>
      <c r="QTB57" s="89"/>
      <c r="QTC57" s="89"/>
      <c r="QTD57" s="89"/>
      <c r="QTE57" s="89"/>
      <c r="QTF57" s="89"/>
      <c r="QTG57" s="89"/>
      <c r="QTH57" s="89"/>
      <c r="QTI57" s="89"/>
      <c r="QTJ57" s="89"/>
      <c r="QTK57" s="89"/>
      <c r="QTL57" s="89"/>
      <c r="QTM57" s="89"/>
      <c r="QTN57" s="89"/>
      <c r="QTO57" s="89"/>
      <c r="QTP57" s="89"/>
      <c r="QTQ57" s="89"/>
      <c r="QTR57" s="89"/>
      <c r="QTS57" s="89"/>
      <c r="QTT57" s="89"/>
      <c r="QTU57" s="89"/>
      <c r="QTV57" s="89"/>
      <c r="QTW57" s="89"/>
      <c r="QTX57" s="89"/>
      <c r="QTY57" s="89"/>
      <c r="QTZ57" s="89"/>
      <c r="QUA57" s="89"/>
      <c r="QUB57" s="89"/>
      <c r="QUC57" s="89"/>
      <c r="QUD57" s="89"/>
      <c r="QUE57" s="89"/>
      <c r="QUF57" s="89"/>
      <c r="QUG57" s="89"/>
      <c r="QUH57" s="89"/>
      <c r="QUI57" s="89"/>
      <c r="QUJ57" s="89"/>
      <c r="QUK57" s="89"/>
      <c r="QUL57" s="89"/>
      <c r="QUM57" s="89"/>
      <c r="QUN57" s="89"/>
      <c r="QUO57" s="89"/>
      <c r="QUP57" s="89"/>
      <c r="QUQ57" s="89"/>
      <c r="QUR57" s="89"/>
      <c r="QUS57" s="89"/>
      <c r="QUT57" s="89"/>
      <c r="QUU57" s="89"/>
      <c r="QUV57" s="89"/>
      <c r="QUW57" s="89"/>
      <c r="QUX57" s="89"/>
      <c r="QUY57" s="89"/>
      <c r="QUZ57" s="89"/>
      <c r="QVA57" s="89"/>
      <c r="QVB57" s="89"/>
      <c r="QVC57" s="89"/>
      <c r="QVD57" s="89"/>
      <c r="QVE57" s="89"/>
      <c r="QVF57" s="89"/>
      <c r="QVG57" s="89"/>
      <c r="QVH57" s="89"/>
      <c r="QVI57" s="89"/>
      <c r="QVJ57" s="89"/>
      <c r="QVK57" s="89"/>
      <c r="QVL57" s="89"/>
      <c r="QVM57" s="89"/>
      <c r="QVN57" s="89"/>
      <c r="QVO57" s="89"/>
      <c r="QVP57" s="89"/>
      <c r="QVQ57" s="89"/>
      <c r="QVR57" s="89"/>
      <c r="QVS57" s="89"/>
      <c r="QVT57" s="89"/>
      <c r="QVU57" s="89"/>
      <c r="QVV57" s="89"/>
      <c r="QVW57" s="89"/>
      <c r="QVX57" s="89"/>
      <c r="QVY57" s="89"/>
      <c r="QVZ57" s="89"/>
      <c r="QWA57" s="89"/>
      <c r="QWB57" s="89"/>
      <c r="QWC57" s="89"/>
      <c r="QWD57" s="89"/>
      <c r="QWE57" s="89"/>
      <c r="QWF57" s="89"/>
      <c r="QWG57" s="89"/>
      <c r="QWH57" s="89"/>
      <c r="QWI57" s="89"/>
      <c r="QWJ57" s="89"/>
      <c r="QWK57" s="89"/>
      <c r="QWL57" s="89"/>
      <c r="QWM57" s="89"/>
      <c r="QWN57" s="89"/>
      <c r="QWO57" s="89"/>
      <c r="QWP57" s="89"/>
      <c r="QWQ57" s="89"/>
      <c r="QWR57" s="89"/>
      <c r="QWS57" s="89"/>
      <c r="QWT57" s="89"/>
      <c r="QWU57" s="89"/>
      <c r="QWV57" s="89"/>
      <c r="QWW57" s="89"/>
      <c r="QWX57" s="89"/>
      <c r="QWY57" s="89"/>
      <c r="QWZ57" s="89"/>
      <c r="QXA57" s="89"/>
      <c r="QXB57" s="89"/>
      <c r="QXC57" s="89"/>
      <c r="QXD57" s="89"/>
      <c r="QXE57" s="89"/>
      <c r="QXF57" s="89"/>
      <c r="QXG57" s="89"/>
      <c r="QXH57" s="89"/>
      <c r="QXI57" s="89"/>
      <c r="QXJ57" s="89"/>
      <c r="QXK57" s="89"/>
      <c r="QXL57" s="89"/>
      <c r="QXM57" s="89"/>
      <c r="QXN57" s="89"/>
      <c r="QXO57" s="89"/>
      <c r="QXP57" s="89"/>
      <c r="QXQ57" s="89"/>
      <c r="QXR57" s="89"/>
      <c r="QXS57" s="89"/>
      <c r="QXT57" s="89"/>
      <c r="QXU57" s="89"/>
      <c r="QXV57" s="89"/>
      <c r="QXW57" s="89"/>
      <c r="QXX57" s="89"/>
      <c r="QXY57" s="89"/>
      <c r="QXZ57" s="89"/>
      <c r="QYA57" s="89"/>
      <c r="QYB57" s="89"/>
      <c r="QYC57" s="89"/>
      <c r="QYD57" s="89"/>
      <c r="QYE57" s="89"/>
      <c r="QYF57" s="89"/>
      <c r="QYG57" s="89"/>
      <c r="QYH57" s="89"/>
      <c r="QYI57" s="89"/>
      <c r="QYJ57" s="89"/>
      <c r="QYK57" s="89"/>
      <c r="QYL57" s="89"/>
      <c r="QYM57" s="89"/>
      <c r="QYN57" s="89"/>
      <c r="QYO57" s="89"/>
      <c r="QYP57" s="89"/>
      <c r="QYQ57" s="89"/>
      <c r="QYR57" s="89"/>
      <c r="QYS57" s="89"/>
      <c r="QYT57" s="89"/>
      <c r="QYU57" s="89"/>
      <c r="QYV57" s="89"/>
      <c r="QYW57" s="89"/>
      <c r="QYX57" s="89"/>
      <c r="QYY57" s="89"/>
      <c r="QYZ57" s="89"/>
      <c r="QZA57" s="89"/>
      <c r="QZB57" s="89"/>
      <c r="QZC57" s="89"/>
      <c r="QZD57" s="89"/>
      <c r="QZE57" s="89"/>
      <c r="QZF57" s="89"/>
      <c r="QZG57" s="89"/>
      <c r="QZH57" s="89"/>
      <c r="QZI57" s="89"/>
      <c r="QZJ57" s="89"/>
      <c r="QZK57" s="89"/>
      <c r="QZL57" s="89"/>
      <c r="QZM57" s="89"/>
      <c r="QZN57" s="89"/>
      <c r="QZO57" s="89"/>
      <c r="QZP57" s="89"/>
      <c r="QZQ57" s="89"/>
      <c r="QZR57" s="89"/>
      <c r="QZS57" s="89"/>
      <c r="QZT57" s="89"/>
      <c r="QZU57" s="89"/>
      <c r="QZV57" s="89"/>
      <c r="QZW57" s="89"/>
      <c r="QZX57" s="89"/>
      <c r="QZY57" s="89"/>
      <c r="QZZ57" s="89"/>
      <c r="RAA57" s="89"/>
      <c r="RAB57" s="89"/>
      <c r="RAC57" s="89"/>
      <c r="RAD57" s="89"/>
      <c r="RAE57" s="89"/>
      <c r="RAF57" s="89"/>
      <c r="RAG57" s="89"/>
      <c r="RAH57" s="89"/>
      <c r="RAI57" s="89"/>
      <c r="RAJ57" s="89"/>
      <c r="RAK57" s="89"/>
      <c r="RAL57" s="89"/>
      <c r="RAM57" s="89"/>
      <c r="RAN57" s="89"/>
      <c r="RAO57" s="89"/>
      <c r="RAP57" s="89"/>
      <c r="RAQ57" s="89"/>
      <c r="RAR57" s="89"/>
      <c r="RAS57" s="89"/>
      <c r="RAT57" s="89"/>
      <c r="RAU57" s="89"/>
      <c r="RAV57" s="89"/>
      <c r="RAW57" s="89"/>
      <c r="RAX57" s="89"/>
      <c r="RAY57" s="89"/>
      <c r="RAZ57" s="89"/>
      <c r="RBA57" s="89"/>
      <c r="RBB57" s="89"/>
      <c r="RBC57" s="89"/>
      <c r="RBD57" s="89"/>
      <c r="RBE57" s="89"/>
      <c r="RBF57" s="89"/>
      <c r="RBG57" s="89"/>
      <c r="RBH57" s="89"/>
      <c r="RBI57" s="89"/>
      <c r="RBJ57" s="89"/>
      <c r="RBK57" s="89"/>
      <c r="RBL57" s="89"/>
      <c r="RBM57" s="89"/>
      <c r="RBN57" s="89"/>
      <c r="RBO57" s="89"/>
      <c r="RBP57" s="89"/>
      <c r="RBQ57" s="89"/>
      <c r="RBR57" s="89"/>
      <c r="RBS57" s="89"/>
      <c r="RBT57" s="89"/>
      <c r="RBU57" s="89"/>
      <c r="RBV57" s="89"/>
      <c r="RBW57" s="89"/>
      <c r="RBX57" s="89"/>
      <c r="RBY57" s="89"/>
      <c r="RBZ57" s="89"/>
      <c r="RCA57" s="89"/>
      <c r="RCB57" s="89"/>
      <c r="RCC57" s="89"/>
      <c r="RCD57" s="89"/>
      <c r="RCE57" s="89"/>
      <c r="RCF57" s="89"/>
      <c r="RCG57" s="89"/>
      <c r="RCH57" s="89"/>
      <c r="RCI57" s="89"/>
      <c r="RCJ57" s="89"/>
      <c r="RCK57" s="89"/>
      <c r="RCL57" s="89"/>
      <c r="RCM57" s="89"/>
      <c r="RCN57" s="89"/>
      <c r="RCO57" s="89"/>
      <c r="RCP57" s="89"/>
      <c r="RCQ57" s="89"/>
      <c r="RCR57" s="89"/>
      <c r="RCS57" s="89"/>
      <c r="RCT57" s="89"/>
      <c r="RCU57" s="89"/>
      <c r="RCV57" s="89"/>
      <c r="RCW57" s="89"/>
      <c r="RCX57" s="89"/>
      <c r="RCY57" s="89"/>
      <c r="RCZ57" s="89"/>
      <c r="RDA57" s="89"/>
      <c r="RDB57" s="89"/>
      <c r="RDC57" s="89"/>
      <c r="RDD57" s="89"/>
      <c r="RDE57" s="89"/>
      <c r="RDF57" s="89"/>
      <c r="RDG57" s="89"/>
      <c r="RDH57" s="89"/>
      <c r="RDI57" s="89"/>
      <c r="RDJ57" s="89"/>
      <c r="RDK57" s="89"/>
      <c r="RDL57" s="89"/>
      <c r="RDM57" s="89"/>
      <c r="RDN57" s="89"/>
      <c r="RDO57" s="89"/>
      <c r="RDP57" s="89"/>
      <c r="RDQ57" s="89"/>
      <c r="RDR57" s="89"/>
      <c r="RDS57" s="89"/>
      <c r="RDT57" s="89"/>
      <c r="RDU57" s="89"/>
      <c r="RDV57" s="89"/>
      <c r="RDW57" s="89"/>
      <c r="RDX57" s="89"/>
      <c r="RDY57" s="89"/>
      <c r="RDZ57" s="89"/>
      <c r="REA57" s="89"/>
      <c r="REB57" s="89"/>
      <c r="REC57" s="89"/>
      <c r="RED57" s="89"/>
      <c r="REE57" s="89"/>
      <c r="REF57" s="89"/>
      <c r="REG57" s="89"/>
      <c r="REH57" s="89"/>
      <c r="REI57" s="89"/>
      <c r="REJ57" s="89"/>
      <c r="REK57" s="89"/>
      <c r="REL57" s="89"/>
      <c r="REM57" s="89"/>
      <c r="REN57" s="89"/>
      <c r="REO57" s="89"/>
      <c r="REP57" s="89"/>
      <c r="REQ57" s="89"/>
      <c r="RER57" s="89"/>
      <c r="RES57" s="89"/>
      <c r="RET57" s="89"/>
      <c r="REU57" s="89"/>
      <c r="REV57" s="89"/>
      <c r="REW57" s="89"/>
      <c r="REX57" s="89"/>
      <c r="REY57" s="89"/>
      <c r="REZ57" s="89"/>
      <c r="RFA57" s="89"/>
      <c r="RFB57" s="89"/>
      <c r="RFC57" s="89"/>
      <c r="RFD57" s="89"/>
      <c r="RFE57" s="89"/>
      <c r="RFF57" s="89"/>
      <c r="RFG57" s="89"/>
      <c r="RFH57" s="89"/>
      <c r="RFI57" s="89"/>
      <c r="RFJ57" s="89"/>
      <c r="RFK57" s="89"/>
      <c r="RFL57" s="89"/>
      <c r="RFM57" s="89"/>
      <c r="RFN57" s="89"/>
      <c r="RFO57" s="89"/>
      <c r="RFP57" s="89"/>
      <c r="RFQ57" s="89"/>
      <c r="RFR57" s="89"/>
      <c r="RFS57" s="89"/>
      <c r="RFT57" s="89"/>
      <c r="RFU57" s="89"/>
      <c r="RFV57" s="89"/>
      <c r="RFW57" s="89"/>
      <c r="RFX57" s="89"/>
      <c r="RFY57" s="89"/>
      <c r="RFZ57" s="89"/>
      <c r="RGA57" s="89"/>
      <c r="RGB57" s="89"/>
      <c r="RGC57" s="89"/>
      <c r="RGD57" s="89"/>
      <c r="RGE57" s="89"/>
      <c r="RGF57" s="89"/>
      <c r="RGG57" s="89"/>
      <c r="RGH57" s="89"/>
      <c r="RGI57" s="89"/>
      <c r="RGJ57" s="89"/>
      <c r="RGK57" s="89"/>
      <c r="RGL57" s="89"/>
      <c r="RGM57" s="89"/>
      <c r="RGN57" s="89"/>
      <c r="RGO57" s="89"/>
      <c r="RGP57" s="89"/>
      <c r="RGQ57" s="89"/>
      <c r="RGR57" s="89"/>
      <c r="RGS57" s="89"/>
      <c r="RGT57" s="89"/>
      <c r="RGU57" s="89"/>
      <c r="RGV57" s="89"/>
      <c r="RGW57" s="89"/>
      <c r="RGX57" s="89"/>
      <c r="RGY57" s="89"/>
      <c r="RGZ57" s="89"/>
      <c r="RHA57" s="89"/>
      <c r="RHB57" s="89"/>
      <c r="RHC57" s="89"/>
      <c r="RHD57" s="89"/>
      <c r="RHE57" s="89"/>
      <c r="RHF57" s="89"/>
      <c r="RHG57" s="89"/>
      <c r="RHH57" s="89"/>
      <c r="RHI57" s="89"/>
      <c r="RHJ57" s="89"/>
      <c r="RHK57" s="89"/>
      <c r="RHL57" s="89"/>
      <c r="RHM57" s="89"/>
      <c r="RHN57" s="89"/>
      <c r="RHO57" s="89"/>
      <c r="RHP57" s="89"/>
      <c r="RHQ57" s="89"/>
      <c r="RHR57" s="89"/>
      <c r="RHS57" s="89"/>
      <c r="RHT57" s="89"/>
      <c r="RHU57" s="89"/>
      <c r="RHV57" s="89"/>
      <c r="RHW57" s="89"/>
      <c r="RHX57" s="89"/>
      <c r="RHY57" s="89"/>
      <c r="RHZ57" s="89"/>
      <c r="RIA57" s="89"/>
      <c r="RIB57" s="89"/>
      <c r="RIC57" s="89"/>
      <c r="RID57" s="89"/>
      <c r="RIE57" s="89"/>
      <c r="RIF57" s="89"/>
      <c r="RIG57" s="89"/>
      <c r="RIH57" s="89"/>
      <c r="RII57" s="89"/>
      <c r="RIJ57" s="89"/>
      <c r="RIK57" s="89"/>
      <c r="RIL57" s="89"/>
      <c r="RIM57" s="89"/>
      <c r="RIN57" s="89"/>
      <c r="RIO57" s="89"/>
      <c r="RIP57" s="89"/>
      <c r="RIQ57" s="89"/>
      <c r="RIR57" s="89"/>
      <c r="RIS57" s="89"/>
      <c r="RIT57" s="89"/>
      <c r="RIU57" s="89"/>
      <c r="RIV57" s="89"/>
      <c r="RIW57" s="89"/>
      <c r="RIX57" s="89"/>
      <c r="RIY57" s="89"/>
      <c r="RIZ57" s="89"/>
      <c r="RJA57" s="89"/>
      <c r="RJB57" s="89"/>
      <c r="RJC57" s="89"/>
      <c r="RJD57" s="89"/>
      <c r="RJE57" s="89"/>
      <c r="RJF57" s="89"/>
      <c r="RJG57" s="89"/>
      <c r="RJH57" s="89"/>
      <c r="RJI57" s="89"/>
      <c r="RJJ57" s="89"/>
      <c r="RJK57" s="89"/>
      <c r="RJL57" s="89"/>
      <c r="RJM57" s="89"/>
      <c r="RJN57" s="89"/>
      <c r="RJO57" s="89"/>
      <c r="RJP57" s="89"/>
      <c r="RJQ57" s="89"/>
      <c r="RJR57" s="89"/>
      <c r="RJS57" s="89"/>
      <c r="RJT57" s="89"/>
      <c r="RJU57" s="89"/>
      <c r="RJV57" s="89"/>
      <c r="RJW57" s="89"/>
      <c r="RJX57" s="89"/>
      <c r="RJY57" s="89"/>
      <c r="RJZ57" s="89"/>
      <c r="RKA57" s="89"/>
      <c r="RKB57" s="89"/>
      <c r="RKC57" s="89"/>
      <c r="RKD57" s="89"/>
      <c r="RKE57" s="89"/>
      <c r="RKF57" s="89"/>
      <c r="RKG57" s="89"/>
      <c r="RKH57" s="89"/>
      <c r="RKI57" s="89"/>
      <c r="RKJ57" s="89"/>
      <c r="RKK57" s="89"/>
      <c r="RKL57" s="89"/>
      <c r="RKM57" s="89"/>
      <c r="RKN57" s="89"/>
      <c r="RKO57" s="89"/>
      <c r="RKP57" s="89"/>
      <c r="RKQ57" s="89"/>
      <c r="RKR57" s="89"/>
      <c r="RKS57" s="89"/>
      <c r="RKT57" s="89"/>
      <c r="RKU57" s="89"/>
      <c r="RKV57" s="89"/>
      <c r="RKW57" s="89"/>
      <c r="RKX57" s="89"/>
      <c r="RKY57" s="89"/>
      <c r="RKZ57" s="89"/>
      <c r="RLA57" s="89"/>
      <c r="RLB57" s="89"/>
      <c r="RLC57" s="89"/>
      <c r="RLD57" s="89"/>
      <c r="RLE57" s="89"/>
      <c r="RLF57" s="89"/>
      <c r="RLG57" s="89"/>
      <c r="RLH57" s="89"/>
      <c r="RLI57" s="89"/>
      <c r="RLJ57" s="89"/>
      <c r="RLK57" s="89"/>
      <c r="RLL57" s="89"/>
      <c r="RLM57" s="89"/>
      <c r="RLN57" s="89"/>
      <c r="RLO57" s="89"/>
      <c r="RLP57" s="89"/>
      <c r="RLQ57" s="89"/>
      <c r="RLR57" s="89"/>
      <c r="RLS57" s="89"/>
      <c r="RLT57" s="89"/>
      <c r="RLU57" s="89"/>
      <c r="RLV57" s="89"/>
      <c r="RLW57" s="89"/>
      <c r="RLX57" s="89"/>
      <c r="RLY57" s="89"/>
      <c r="RLZ57" s="89"/>
      <c r="RMA57" s="89"/>
      <c r="RMB57" s="89"/>
      <c r="RMC57" s="89"/>
      <c r="RMD57" s="89"/>
      <c r="RME57" s="89"/>
      <c r="RMF57" s="89"/>
      <c r="RMG57" s="89"/>
      <c r="RMH57" s="89"/>
      <c r="RMI57" s="89"/>
      <c r="RMJ57" s="89"/>
      <c r="RMK57" s="89"/>
      <c r="RML57" s="89"/>
      <c r="RMM57" s="89"/>
      <c r="RMN57" s="89"/>
      <c r="RMO57" s="89"/>
      <c r="RMP57" s="89"/>
      <c r="RMQ57" s="89"/>
      <c r="RMR57" s="89"/>
      <c r="RMS57" s="89"/>
      <c r="RMT57" s="89"/>
      <c r="RMU57" s="89"/>
      <c r="RMV57" s="89"/>
      <c r="RMW57" s="89"/>
      <c r="RMX57" s="89"/>
      <c r="RMY57" s="89"/>
      <c r="RMZ57" s="89"/>
      <c r="RNA57" s="89"/>
      <c r="RNB57" s="89"/>
      <c r="RNC57" s="89"/>
      <c r="RND57" s="89"/>
      <c r="RNE57" s="89"/>
      <c r="RNF57" s="89"/>
      <c r="RNG57" s="89"/>
      <c r="RNH57" s="89"/>
      <c r="RNI57" s="89"/>
      <c r="RNJ57" s="89"/>
      <c r="RNK57" s="89"/>
      <c r="RNL57" s="89"/>
      <c r="RNM57" s="89"/>
      <c r="RNN57" s="89"/>
      <c r="RNO57" s="89"/>
      <c r="RNP57" s="89"/>
      <c r="RNQ57" s="89"/>
      <c r="RNR57" s="89"/>
      <c r="RNS57" s="89"/>
      <c r="RNT57" s="89"/>
      <c r="RNU57" s="89"/>
      <c r="RNV57" s="89"/>
      <c r="RNW57" s="89"/>
      <c r="RNX57" s="89"/>
      <c r="RNY57" s="89"/>
      <c r="RNZ57" s="89"/>
      <c r="ROA57" s="89"/>
      <c r="ROB57" s="89"/>
      <c r="ROC57" s="89"/>
      <c r="ROD57" s="89"/>
      <c r="ROE57" s="89"/>
      <c r="ROF57" s="89"/>
      <c r="ROG57" s="89"/>
      <c r="ROH57" s="89"/>
      <c r="ROI57" s="89"/>
      <c r="ROJ57" s="89"/>
      <c r="ROK57" s="89"/>
      <c r="ROL57" s="89"/>
      <c r="ROM57" s="89"/>
      <c r="RON57" s="89"/>
      <c r="ROO57" s="89"/>
      <c r="ROP57" s="89"/>
      <c r="ROQ57" s="89"/>
      <c r="ROR57" s="89"/>
      <c r="ROS57" s="89"/>
      <c r="ROT57" s="89"/>
      <c r="ROU57" s="89"/>
      <c r="ROV57" s="89"/>
      <c r="ROW57" s="89"/>
      <c r="ROX57" s="89"/>
      <c r="ROY57" s="89"/>
      <c r="ROZ57" s="89"/>
      <c r="RPA57" s="89"/>
      <c r="RPB57" s="89"/>
      <c r="RPC57" s="89"/>
      <c r="RPD57" s="89"/>
      <c r="RPE57" s="89"/>
      <c r="RPF57" s="89"/>
      <c r="RPG57" s="89"/>
      <c r="RPH57" s="89"/>
      <c r="RPI57" s="89"/>
      <c r="RPJ57" s="89"/>
      <c r="RPK57" s="89"/>
      <c r="RPL57" s="89"/>
      <c r="RPM57" s="89"/>
      <c r="RPN57" s="89"/>
      <c r="RPO57" s="89"/>
      <c r="RPP57" s="89"/>
      <c r="RPQ57" s="89"/>
      <c r="RPR57" s="89"/>
      <c r="RPS57" s="89"/>
      <c r="RPT57" s="89"/>
      <c r="RPU57" s="89"/>
      <c r="RPV57" s="89"/>
      <c r="RPW57" s="89"/>
      <c r="RPX57" s="89"/>
      <c r="RPY57" s="89"/>
      <c r="RPZ57" s="89"/>
      <c r="RQA57" s="89"/>
      <c r="RQB57" s="89"/>
      <c r="RQC57" s="89"/>
      <c r="RQD57" s="89"/>
      <c r="RQE57" s="89"/>
      <c r="RQF57" s="89"/>
      <c r="RQG57" s="89"/>
      <c r="RQH57" s="89"/>
      <c r="RQI57" s="89"/>
      <c r="RQJ57" s="89"/>
      <c r="RQK57" s="89"/>
      <c r="RQL57" s="89"/>
      <c r="RQM57" s="89"/>
      <c r="RQN57" s="89"/>
      <c r="RQO57" s="89"/>
      <c r="RQP57" s="89"/>
      <c r="RQQ57" s="89"/>
      <c r="RQR57" s="89"/>
      <c r="RQS57" s="89"/>
      <c r="RQT57" s="89"/>
      <c r="RQU57" s="89"/>
      <c r="RQV57" s="89"/>
      <c r="RQW57" s="89"/>
      <c r="RQX57" s="89"/>
      <c r="RQY57" s="89"/>
      <c r="RQZ57" s="89"/>
      <c r="RRA57" s="89"/>
      <c r="RRB57" s="89"/>
      <c r="RRC57" s="89"/>
      <c r="RRD57" s="89"/>
      <c r="RRE57" s="89"/>
      <c r="RRF57" s="89"/>
      <c r="RRG57" s="89"/>
      <c r="RRH57" s="89"/>
      <c r="RRI57" s="89"/>
      <c r="RRJ57" s="89"/>
      <c r="RRK57" s="89"/>
      <c r="RRL57" s="89"/>
      <c r="RRM57" s="89"/>
      <c r="RRN57" s="89"/>
      <c r="RRO57" s="89"/>
      <c r="RRP57" s="89"/>
      <c r="RRQ57" s="89"/>
      <c r="RRR57" s="89"/>
      <c r="RRS57" s="89"/>
      <c r="RRT57" s="89"/>
      <c r="RRU57" s="89"/>
      <c r="RRV57" s="89"/>
      <c r="RRW57" s="89"/>
      <c r="RRX57" s="89"/>
      <c r="RRY57" s="89"/>
      <c r="RRZ57" s="89"/>
      <c r="RSA57" s="89"/>
      <c r="RSB57" s="89"/>
      <c r="RSC57" s="89"/>
      <c r="RSD57" s="89"/>
      <c r="RSE57" s="89"/>
      <c r="RSF57" s="89"/>
      <c r="RSG57" s="89"/>
      <c r="RSH57" s="89"/>
      <c r="RSI57" s="89"/>
      <c r="RSJ57" s="89"/>
      <c r="RSK57" s="89"/>
      <c r="RSL57" s="89"/>
      <c r="RSM57" s="89"/>
      <c r="RSN57" s="89"/>
      <c r="RSO57" s="89"/>
      <c r="RSP57" s="89"/>
      <c r="RSQ57" s="89"/>
      <c r="RSR57" s="89"/>
      <c r="RSS57" s="89"/>
      <c r="RST57" s="89"/>
      <c r="RSU57" s="89"/>
      <c r="RSV57" s="89"/>
      <c r="RSW57" s="89"/>
      <c r="RSX57" s="89"/>
      <c r="RSY57" s="89"/>
      <c r="RSZ57" s="89"/>
      <c r="RTA57" s="89"/>
      <c r="RTB57" s="89"/>
      <c r="RTC57" s="89"/>
      <c r="RTD57" s="89"/>
      <c r="RTE57" s="89"/>
      <c r="RTF57" s="89"/>
      <c r="RTG57" s="89"/>
      <c r="RTH57" s="89"/>
      <c r="RTI57" s="89"/>
      <c r="RTJ57" s="89"/>
      <c r="RTK57" s="89"/>
      <c r="RTL57" s="89"/>
      <c r="RTM57" s="89"/>
      <c r="RTN57" s="89"/>
      <c r="RTO57" s="89"/>
      <c r="RTP57" s="89"/>
      <c r="RTQ57" s="89"/>
      <c r="RTR57" s="89"/>
      <c r="RTS57" s="89"/>
      <c r="RTT57" s="89"/>
      <c r="RTU57" s="89"/>
      <c r="RTV57" s="89"/>
      <c r="RTW57" s="89"/>
      <c r="RTX57" s="89"/>
      <c r="RTY57" s="89"/>
      <c r="RTZ57" s="89"/>
      <c r="RUA57" s="89"/>
      <c r="RUB57" s="89"/>
      <c r="RUC57" s="89"/>
      <c r="RUD57" s="89"/>
      <c r="RUE57" s="89"/>
      <c r="RUF57" s="89"/>
      <c r="RUG57" s="89"/>
      <c r="RUH57" s="89"/>
      <c r="RUI57" s="89"/>
      <c r="RUJ57" s="89"/>
      <c r="RUK57" s="89"/>
      <c r="RUL57" s="89"/>
      <c r="RUM57" s="89"/>
      <c r="RUN57" s="89"/>
      <c r="RUO57" s="89"/>
      <c r="RUP57" s="89"/>
      <c r="RUQ57" s="89"/>
      <c r="RUR57" s="89"/>
      <c r="RUS57" s="89"/>
      <c r="RUT57" s="89"/>
      <c r="RUU57" s="89"/>
      <c r="RUV57" s="89"/>
      <c r="RUW57" s="89"/>
      <c r="RUX57" s="89"/>
      <c r="RUY57" s="89"/>
      <c r="RUZ57" s="89"/>
      <c r="RVA57" s="89"/>
      <c r="RVB57" s="89"/>
      <c r="RVC57" s="89"/>
      <c r="RVD57" s="89"/>
      <c r="RVE57" s="89"/>
      <c r="RVF57" s="89"/>
      <c r="RVG57" s="89"/>
      <c r="RVH57" s="89"/>
      <c r="RVI57" s="89"/>
      <c r="RVJ57" s="89"/>
      <c r="RVK57" s="89"/>
      <c r="RVL57" s="89"/>
      <c r="RVM57" s="89"/>
      <c r="RVN57" s="89"/>
      <c r="RVO57" s="89"/>
      <c r="RVP57" s="89"/>
      <c r="RVQ57" s="89"/>
      <c r="RVR57" s="89"/>
      <c r="RVS57" s="89"/>
      <c r="RVT57" s="89"/>
      <c r="RVU57" s="89"/>
      <c r="RVV57" s="89"/>
      <c r="RVW57" s="89"/>
      <c r="RVX57" s="89"/>
      <c r="RVY57" s="89"/>
      <c r="RVZ57" s="89"/>
      <c r="RWA57" s="89"/>
      <c r="RWB57" s="89"/>
      <c r="RWC57" s="89"/>
      <c r="RWD57" s="89"/>
      <c r="RWE57" s="89"/>
      <c r="RWF57" s="89"/>
      <c r="RWG57" s="89"/>
      <c r="RWH57" s="89"/>
      <c r="RWI57" s="89"/>
      <c r="RWJ57" s="89"/>
      <c r="RWK57" s="89"/>
      <c r="RWL57" s="89"/>
      <c r="RWM57" s="89"/>
      <c r="RWN57" s="89"/>
      <c r="RWO57" s="89"/>
      <c r="RWP57" s="89"/>
      <c r="RWQ57" s="89"/>
      <c r="RWR57" s="89"/>
      <c r="RWS57" s="89"/>
      <c r="RWT57" s="89"/>
      <c r="RWU57" s="89"/>
      <c r="RWV57" s="89"/>
      <c r="RWW57" s="89"/>
      <c r="RWX57" s="89"/>
      <c r="RWY57" s="89"/>
      <c r="RWZ57" s="89"/>
      <c r="RXA57" s="89"/>
      <c r="RXB57" s="89"/>
      <c r="RXC57" s="89"/>
      <c r="RXD57" s="89"/>
      <c r="RXE57" s="89"/>
      <c r="RXF57" s="89"/>
      <c r="RXG57" s="89"/>
      <c r="RXH57" s="89"/>
      <c r="RXI57" s="89"/>
      <c r="RXJ57" s="89"/>
      <c r="RXK57" s="89"/>
      <c r="RXL57" s="89"/>
      <c r="RXM57" s="89"/>
      <c r="RXN57" s="89"/>
      <c r="RXO57" s="89"/>
      <c r="RXP57" s="89"/>
      <c r="RXQ57" s="89"/>
      <c r="RXR57" s="89"/>
      <c r="RXS57" s="89"/>
      <c r="RXT57" s="89"/>
      <c r="RXU57" s="89"/>
      <c r="RXV57" s="89"/>
      <c r="RXW57" s="89"/>
      <c r="RXX57" s="89"/>
      <c r="RXY57" s="89"/>
      <c r="RXZ57" s="89"/>
      <c r="RYA57" s="89"/>
      <c r="RYB57" s="89"/>
      <c r="RYC57" s="89"/>
      <c r="RYD57" s="89"/>
      <c r="RYE57" s="89"/>
      <c r="RYF57" s="89"/>
      <c r="RYG57" s="89"/>
      <c r="RYH57" s="89"/>
      <c r="RYI57" s="89"/>
      <c r="RYJ57" s="89"/>
      <c r="RYK57" s="89"/>
      <c r="RYL57" s="89"/>
      <c r="RYM57" s="89"/>
      <c r="RYN57" s="89"/>
      <c r="RYO57" s="89"/>
      <c r="RYP57" s="89"/>
      <c r="RYQ57" s="89"/>
      <c r="RYR57" s="89"/>
      <c r="RYS57" s="89"/>
      <c r="RYT57" s="89"/>
      <c r="RYU57" s="89"/>
      <c r="RYV57" s="89"/>
      <c r="RYW57" s="89"/>
      <c r="RYX57" s="89"/>
      <c r="RYY57" s="89"/>
      <c r="RYZ57" s="89"/>
      <c r="RZA57" s="89"/>
      <c r="RZB57" s="89"/>
      <c r="RZC57" s="89"/>
      <c r="RZD57" s="89"/>
      <c r="RZE57" s="89"/>
      <c r="RZF57" s="89"/>
      <c r="RZG57" s="89"/>
      <c r="RZH57" s="89"/>
      <c r="RZI57" s="89"/>
      <c r="RZJ57" s="89"/>
      <c r="RZK57" s="89"/>
      <c r="RZL57" s="89"/>
      <c r="RZM57" s="89"/>
      <c r="RZN57" s="89"/>
      <c r="RZO57" s="89"/>
      <c r="RZP57" s="89"/>
      <c r="RZQ57" s="89"/>
      <c r="RZR57" s="89"/>
      <c r="RZS57" s="89"/>
      <c r="RZT57" s="89"/>
      <c r="RZU57" s="89"/>
      <c r="RZV57" s="89"/>
      <c r="RZW57" s="89"/>
      <c r="RZX57" s="89"/>
      <c r="RZY57" s="89"/>
      <c r="RZZ57" s="89"/>
      <c r="SAA57" s="89"/>
      <c r="SAB57" s="89"/>
      <c r="SAC57" s="89"/>
      <c r="SAD57" s="89"/>
      <c r="SAE57" s="89"/>
      <c r="SAF57" s="89"/>
      <c r="SAG57" s="89"/>
      <c r="SAH57" s="89"/>
      <c r="SAI57" s="89"/>
      <c r="SAJ57" s="89"/>
      <c r="SAK57" s="89"/>
      <c r="SAL57" s="89"/>
      <c r="SAM57" s="89"/>
      <c r="SAN57" s="89"/>
      <c r="SAO57" s="89"/>
      <c r="SAP57" s="89"/>
      <c r="SAQ57" s="89"/>
      <c r="SAR57" s="89"/>
      <c r="SAS57" s="89"/>
      <c r="SAT57" s="89"/>
      <c r="SAU57" s="89"/>
      <c r="SAV57" s="89"/>
      <c r="SAW57" s="89"/>
      <c r="SAX57" s="89"/>
      <c r="SAY57" s="89"/>
      <c r="SAZ57" s="89"/>
      <c r="SBA57" s="89"/>
      <c r="SBB57" s="89"/>
      <c r="SBC57" s="89"/>
      <c r="SBD57" s="89"/>
      <c r="SBE57" s="89"/>
      <c r="SBF57" s="89"/>
      <c r="SBG57" s="89"/>
      <c r="SBH57" s="89"/>
      <c r="SBI57" s="89"/>
      <c r="SBJ57" s="89"/>
      <c r="SBK57" s="89"/>
      <c r="SBL57" s="89"/>
      <c r="SBM57" s="89"/>
      <c r="SBN57" s="89"/>
      <c r="SBO57" s="89"/>
      <c r="SBP57" s="89"/>
      <c r="SBQ57" s="89"/>
      <c r="SBR57" s="89"/>
      <c r="SBS57" s="89"/>
      <c r="SBT57" s="89"/>
      <c r="SBU57" s="89"/>
      <c r="SBV57" s="89"/>
      <c r="SBW57" s="89"/>
      <c r="SBX57" s="89"/>
      <c r="SBY57" s="89"/>
      <c r="SBZ57" s="89"/>
      <c r="SCA57" s="89"/>
      <c r="SCB57" s="89"/>
      <c r="SCC57" s="89"/>
      <c r="SCD57" s="89"/>
      <c r="SCE57" s="89"/>
      <c r="SCF57" s="89"/>
      <c r="SCG57" s="89"/>
      <c r="SCH57" s="89"/>
      <c r="SCI57" s="89"/>
      <c r="SCJ57" s="89"/>
      <c r="SCK57" s="89"/>
      <c r="SCL57" s="89"/>
      <c r="SCM57" s="89"/>
      <c r="SCN57" s="89"/>
      <c r="SCO57" s="89"/>
      <c r="SCP57" s="89"/>
      <c r="SCQ57" s="89"/>
      <c r="SCR57" s="89"/>
      <c r="SCS57" s="89"/>
      <c r="SCT57" s="89"/>
      <c r="SCU57" s="89"/>
      <c r="SCV57" s="89"/>
      <c r="SCW57" s="89"/>
      <c r="SCX57" s="89"/>
      <c r="SCY57" s="89"/>
      <c r="SCZ57" s="89"/>
      <c r="SDA57" s="89"/>
      <c r="SDB57" s="89"/>
      <c r="SDC57" s="89"/>
      <c r="SDD57" s="89"/>
      <c r="SDE57" s="89"/>
      <c r="SDF57" s="89"/>
      <c r="SDG57" s="89"/>
      <c r="SDH57" s="89"/>
      <c r="SDI57" s="89"/>
      <c r="SDJ57" s="89"/>
      <c r="SDK57" s="89"/>
      <c r="SDL57" s="89"/>
      <c r="SDM57" s="89"/>
      <c r="SDN57" s="89"/>
      <c r="SDO57" s="89"/>
      <c r="SDP57" s="89"/>
      <c r="SDQ57" s="89"/>
      <c r="SDR57" s="89"/>
      <c r="SDS57" s="89"/>
      <c r="SDT57" s="89"/>
      <c r="SDU57" s="89"/>
      <c r="SDV57" s="89"/>
      <c r="SDW57" s="89"/>
      <c r="SDX57" s="89"/>
      <c r="SDY57" s="89"/>
      <c r="SDZ57" s="89"/>
      <c r="SEA57" s="89"/>
      <c r="SEB57" s="89"/>
      <c r="SEC57" s="89"/>
      <c r="SED57" s="89"/>
      <c r="SEE57" s="89"/>
      <c r="SEF57" s="89"/>
      <c r="SEG57" s="89"/>
      <c r="SEH57" s="89"/>
      <c r="SEI57" s="89"/>
      <c r="SEJ57" s="89"/>
      <c r="SEK57" s="89"/>
      <c r="SEL57" s="89"/>
      <c r="SEM57" s="89"/>
      <c r="SEN57" s="89"/>
      <c r="SEO57" s="89"/>
      <c r="SEP57" s="89"/>
      <c r="SEQ57" s="89"/>
      <c r="SER57" s="89"/>
      <c r="SES57" s="89"/>
      <c r="SET57" s="89"/>
      <c r="SEU57" s="89"/>
      <c r="SEV57" s="89"/>
      <c r="SEW57" s="89"/>
      <c r="SEX57" s="89"/>
      <c r="SEY57" s="89"/>
      <c r="SEZ57" s="89"/>
      <c r="SFA57" s="89"/>
      <c r="SFB57" s="89"/>
      <c r="SFC57" s="89"/>
      <c r="SFD57" s="89"/>
      <c r="SFE57" s="89"/>
      <c r="SFF57" s="89"/>
      <c r="SFG57" s="89"/>
      <c r="SFH57" s="89"/>
      <c r="SFI57" s="89"/>
      <c r="SFJ57" s="89"/>
      <c r="SFK57" s="89"/>
      <c r="SFL57" s="89"/>
      <c r="SFM57" s="89"/>
      <c r="SFN57" s="89"/>
      <c r="SFO57" s="89"/>
      <c r="SFP57" s="89"/>
      <c r="SFQ57" s="89"/>
      <c r="SFR57" s="89"/>
      <c r="SFS57" s="89"/>
      <c r="SFT57" s="89"/>
      <c r="SFU57" s="89"/>
      <c r="SFV57" s="89"/>
      <c r="SFW57" s="89"/>
      <c r="SFX57" s="89"/>
      <c r="SFY57" s="89"/>
      <c r="SFZ57" s="89"/>
      <c r="SGA57" s="89"/>
      <c r="SGB57" s="89"/>
      <c r="SGC57" s="89"/>
      <c r="SGD57" s="89"/>
      <c r="SGE57" s="89"/>
      <c r="SGF57" s="89"/>
      <c r="SGG57" s="89"/>
      <c r="SGH57" s="89"/>
      <c r="SGI57" s="89"/>
      <c r="SGJ57" s="89"/>
      <c r="SGK57" s="89"/>
      <c r="SGL57" s="89"/>
      <c r="SGM57" s="89"/>
      <c r="SGN57" s="89"/>
      <c r="SGO57" s="89"/>
      <c r="SGP57" s="89"/>
      <c r="SGQ57" s="89"/>
      <c r="SGR57" s="89"/>
      <c r="SGS57" s="89"/>
      <c r="SGT57" s="89"/>
      <c r="SGU57" s="89"/>
      <c r="SGV57" s="89"/>
      <c r="SGW57" s="89"/>
      <c r="SGX57" s="89"/>
      <c r="SGY57" s="89"/>
      <c r="SGZ57" s="89"/>
      <c r="SHA57" s="89"/>
      <c r="SHB57" s="89"/>
      <c r="SHC57" s="89"/>
      <c r="SHD57" s="89"/>
      <c r="SHE57" s="89"/>
      <c r="SHF57" s="89"/>
      <c r="SHG57" s="89"/>
      <c r="SHH57" s="89"/>
      <c r="SHI57" s="89"/>
      <c r="SHJ57" s="89"/>
      <c r="SHK57" s="89"/>
      <c r="SHL57" s="89"/>
      <c r="SHM57" s="89"/>
      <c r="SHN57" s="89"/>
      <c r="SHO57" s="89"/>
      <c r="SHP57" s="89"/>
      <c r="SHQ57" s="89"/>
      <c r="SHR57" s="89"/>
      <c r="SHS57" s="89"/>
      <c r="SHT57" s="89"/>
      <c r="SHU57" s="89"/>
      <c r="SHV57" s="89"/>
      <c r="SHW57" s="89"/>
      <c r="SHX57" s="89"/>
      <c r="SHY57" s="89"/>
      <c r="SHZ57" s="89"/>
      <c r="SIA57" s="89"/>
      <c r="SIB57" s="89"/>
      <c r="SIC57" s="89"/>
      <c r="SID57" s="89"/>
      <c r="SIE57" s="89"/>
      <c r="SIF57" s="89"/>
      <c r="SIG57" s="89"/>
      <c r="SIH57" s="89"/>
      <c r="SII57" s="89"/>
      <c r="SIJ57" s="89"/>
      <c r="SIK57" s="89"/>
      <c r="SIL57" s="89"/>
      <c r="SIM57" s="89"/>
      <c r="SIN57" s="89"/>
      <c r="SIO57" s="89"/>
      <c r="SIP57" s="89"/>
      <c r="SIQ57" s="89"/>
      <c r="SIR57" s="89"/>
      <c r="SIS57" s="89"/>
      <c r="SIT57" s="89"/>
      <c r="SIU57" s="89"/>
      <c r="SIV57" s="89"/>
      <c r="SIW57" s="89"/>
      <c r="SIX57" s="89"/>
      <c r="SIY57" s="89"/>
      <c r="SIZ57" s="89"/>
      <c r="SJA57" s="89"/>
      <c r="SJB57" s="89"/>
      <c r="SJC57" s="89"/>
      <c r="SJD57" s="89"/>
      <c r="SJE57" s="89"/>
      <c r="SJF57" s="89"/>
      <c r="SJG57" s="89"/>
      <c r="SJH57" s="89"/>
      <c r="SJI57" s="89"/>
      <c r="SJJ57" s="89"/>
      <c r="SJK57" s="89"/>
      <c r="SJL57" s="89"/>
      <c r="SJM57" s="89"/>
      <c r="SJN57" s="89"/>
      <c r="SJO57" s="89"/>
      <c r="SJP57" s="89"/>
      <c r="SJQ57" s="89"/>
      <c r="SJR57" s="89"/>
      <c r="SJS57" s="89"/>
      <c r="SJT57" s="89"/>
      <c r="SJU57" s="89"/>
      <c r="SJV57" s="89"/>
      <c r="SJW57" s="89"/>
      <c r="SJX57" s="89"/>
      <c r="SJY57" s="89"/>
      <c r="SJZ57" s="89"/>
      <c r="SKA57" s="89"/>
      <c r="SKB57" s="89"/>
      <c r="SKC57" s="89"/>
      <c r="SKD57" s="89"/>
      <c r="SKE57" s="89"/>
      <c r="SKF57" s="89"/>
      <c r="SKG57" s="89"/>
      <c r="SKH57" s="89"/>
      <c r="SKI57" s="89"/>
      <c r="SKJ57" s="89"/>
      <c r="SKK57" s="89"/>
      <c r="SKL57" s="89"/>
      <c r="SKM57" s="89"/>
      <c r="SKN57" s="89"/>
      <c r="SKO57" s="89"/>
      <c r="SKP57" s="89"/>
      <c r="SKQ57" s="89"/>
      <c r="SKR57" s="89"/>
      <c r="SKS57" s="89"/>
      <c r="SKT57" s="89"/>
      <c r="SKU57" s="89"/>
      <c r="SKV57" s="89"/>
      <c r="SKW57" s="89"/>
      <c r="SKX57" s="89"/>
      <c r="SKY57" s="89"/>
      <c r="SKZ57" s="89"/>
      <c r="SLA57" s="89"/>
      <c r="SLB57" s="89"/>
      <c r="SLC57" s="89"/>
      <c r="SLD57" s="89"/>
      <c r="SLE57" s="89"/>
      <c r="SLF57" s="89"/>
      <c r="SLG57" s="89"/>
      <c r="SLH57" s="89"/>
      <c r="SLI57" s="89"/>
      <c r="SLJ57" s="89"/>
      <c r="SLK57" s="89"/>
      <c r="SLL57" s="89"/>
      <c r="SLM57" s="89"/>
      <c r="SLN57" s="89"/>
      <c r="SLO57" s="89"/>
      <c r="SLP57" s="89"/>
      <c r="SLQ57" s="89"/>
      <c r="SLR57" s="89"/>
      <c r="SLS57" s="89"/>
      <c r="SLT57" s="89"/>
      <c r="SLU57" s="89"/>
      <c r="SLV57" s="89"/>
      <c r="SLW57" s="89"/>
      <c r="SLX57" s="89"/>
      <c r="SLY57" s="89"/>
      <c r="SLZ57" s="89"/>
      <c r="SMA57" s="89"/>
      <c r="SMB57" s="89"/>
      <c r="SMC57" s="89"/>
      <c r="SMD57" s="89"/>
      <c r="SME57" s="89"/>
      <c r="SMF57" s="89"/>
      <c r="SMG57" s="89"/>
      <c r="SMH57" s="89"/>
      <c r="SMI57" s="89"/>
      <c r="SMJ57" s="89"/>
      <c r="SMK57" s="89"/>
      <c r="SML57" s="89"/>
      <c r="SMM57" s="89"/>
      <c r="SMN57" s="89"/>
      <c r="SMO57" s="89"/>
      <c r="SMP57" s="89"/>
      <c r="SMQ57" s="89"/>
      <c r="SMR57" s="89"/>
      <c r="SMS57" s="89"/>
      <c r="SMT57" s="89"/>
      <c r="SMU57" s="89"/>
      <c r="SMV57" s="89"/>
      <c r="SMW57" s="89"/>
      <c r="SMX57" s="89"/>
      <c r="SMY57" s="89"/>
      <c r="SMZ57" s="89"/>
      <c r="SNA57" s="89"/>
      <c r="SNB57" s="89"/>
      <c r="SNC57" s="89"/>
      <c r="SND57" s="89"/>
      <c r="SNE57" s="89"/>
      <c r="SNF57" s="89"/>
      <c r="SNG57" s="89"/>
      <c r="SNH57" s="89"/>
      <c r="SNI57" s="89"/>
      <c r="SNJ57" s="89"/>
      <c r="SNK57" s="89"/>
      <c r="SNL57" s="89"/>
      <c r="SNM57" s="89"/>
      <c r="SNN57" s="89"/>
      <c r="SNO57" s="89"/>
      <c r="SNP57" s="89"/>
      <c r="SNQ57" s="89"/>
      <c r="SNR57" s="89"/>
      <c r="SNS57" s="89"/>
      <c r="SNT57" s="89"/>
      <c r="SNU57" s="89"/>
      <c r="SNV57" s="89"/>
      <c r="SNW57" s="89"/>
      <c r="SNX57" s="89"/>
      <c r="SNY57" s="89"/>
      <c r="SNZ57" s="89"/>
      <c r="SOA57" s="89"/>
      <c r="SOB57" s="89"/>
      <c r="SOC57" s="89"/>
      <c r="SOD57" s="89"/>
      <c r="SOE57" s="89"/>
      <c r="SOF57" s="89"/>
      <c r="SOG57" s="89"/>
      <c r="SOH57" s="89"/>
      <c r="SOI57" s="89"/>
      <c r="SOJ57" s="89"/>
      <c r="SOK57" s="89"/>
      <c r="SOL57" s="89"/>
      <c r="SOM57" s="89"/>
      <c r="SON57" s="89"/>
      <c r="SOO57" s="89"/>
      <c r="SOP57" s="89"/>
      <c r="SOQ57" s="89"/>
      <c r="SOR57" s="89"/>
      <c r="SOS57" s="89"/>
      <c r="SOT57" s="89"/>
      <c r="SOU57" s="89"/>
      <c r="SOV57" s="89"/>
      <c r="SOW57" s="89"/>
      <c r="SOX57" s="89"/>
      <c r="SOY57" s="89"/>
      <c r="SOZ57" s="89"/>
      <c r="SPA57" s="89"/>
      <c r="SPB57" s="89"/>
      <c r="SPC57" s="89"/>
      <c r="SPD57" s="89"/>
      <c r="SPE57" s="89"/>
      <c r="SPF57" s="89"/>
      <c r="SPG57" s="89"/>
      <c r="SPH57" s="89"/>
      <c r="SPI57" s="89"/>
      <c r="SPJ57" s="89"/>
      <c r="SPK57" s="89"/>
      <c r="SPL57" s="89"/>
      <c r="SPM57" s="89"/>
      <c r="SPN57" s="89"/>
      <c r="SPO57" s="89"/>
      <c r="SPP57" s="89"/>
      <c r="SPQ57" s="89"/>
      <c r="SPR57" s="89"/>
      <c r="SPS57" s="89"/>
      <c r="SPT57" s="89"/>
      <c r="SPU57" s="89"/>
      <c r="SPV57" s="89"/>
      <c r="SPW57" s="89"/>
      <c r="SPX57" s="89"/>
      <c r="SPY57" s="89"/>
      <c r="SPZ57" s="89"/>
      <c r="SQA57" s="89"/>
      <c r="SQB57" s="89"/>
      <c r="SQC57" s="89"/>
      <c r="SQD57" s="89"/>
      <c r="SQE57" s="89"/>
      <c r="SQF57" s="89"/>
      <c r="SQG57" s="89"/>
      <c r="SQH57" s="89"/>
      <c r="SQI57" s="89"/>
      <c r="SQJ57" s="89"/>
      <c r="SQK57" s="89"/>
      <c r="SQL57" s="89"/>
      <c r="SQM57" s="89"/>
      <c r="SQN57" s="89"/>
      <c r="SQO57" s="89"/>
      <c r="SQP57" s="89"/>
      <c r="SQQ57" s="89"/>
      <c r="SQR57" s="89"/>
      <c r="SQS57" s="89"/>
      <c r="SQT57" s="89"/>
      <c r="SQU57" s="89"/>
      <c r="SQV57" s="89"/>
      <c r="SQW57" s="89"/>
      <c r="SQX57" s="89"/>
      <c r="SQY57" s="89"/>
      <c r="SQZ57" s="89"/>
      <c r="SRA57" s="89"/>
      <c r="SRB57" s="89"/>
      <c r="SRC57" s="89"/>
      <c r="SRD57" s="89"/>
      <c r="SRE57" s="89"/>
      <c r="SRF57" s="89"/>
      <c r="SRG57" s="89"/>
      <c r="SRH57" s="89"/>
      <c r="SRI57" s="89"/>
      <c r="SRJ57" s="89"/>
      <c r="SRK57" s="89"/>
      <c r="SRL57" s="89"/>
      <c r="SRM57" s="89"/>
      <c r="SRN57" s="89"/>
      <c r="SRO57" s="89"/>
      <c r="SRP57" s="89"/>
      <c r="SRQ57" s="89"/>
      <c r="SRR57" s="89"/>
      <c r="SRS57" s="89"/>
      <c r="SRT57" s="89"/>
      <c r="SRU57" s="89"/>
      <c r="SRV57" s="89"/>
      <c r="SRW57" s="89"/>
      <c r="SRX57" s="89"/>
      <c r="SRY57" s="89"/>
      <c r="SRZ57" s="89"/>
      <c r="SSA57" s="89"/>
      <c r="SSB57" s="89"/>
      <c r="SSC57" s="89"/>
      <c r="SSD57" s="89"/>
      <c r="SSE57" s="89"/>
      <c r="SSF57" s="89"/>
      <c r="SSG57" s="89"/>
      <c r="SSH57" s="89"/>
      <c r="SSI57" s="89"/>
      <c r="SSJ57" s="89"/>
      <c r="SSK57" s="89"/>
      <c r="SSL57" s="89"/>
      <c r="SSM57" s="89"/>
      <c r="SSN57" s="89"/>
      <c r="SSO57" s="89"/>
      <c r="SSP57" s="89"/>
      <c r="SSQ57" s="89"/>
      <c r="SSR57" s="89"/>
      <c r="SSS57" s="89"/>
      <c r="SST57" s="89"/>
      <c r="SSU57" s="89"/>
      <c r="SSV57" s="89"/>
      <c r="SSW57" s="89"/>
      <c r="SSX57" s="89"/>
      <c r="SSY57" s="89"/>
      <c r="SSZ57" s="89"/>
      <c r="STA57" s="89"/>
      <c r="STB57" s="89"/>
      <c r="STC57" s="89"/>
      <c r="STD57" s="89"/>
      <c r="STE57" s="89"/>
      <c r="STF57" s="89"/>
      <c r="STG57" s="89"/>
      <c r="STH57" s="89"/>
      <c r="STI57" s="89"/>
      <c r="STJ57" s="89"/>
      <c r="STK57" s="89"/>
      <c r="STL57" s="89"/>
      <c r="STM57" s="89"/>
      <c r="STN57" s="89"/>
      <c r="STO57" s="89"/>
      <c r="STP57" s="89"/>
      <c r="STQ57" s="89"/>
      <c r="STR57" s="89"/>
      <c r="STS57" s="89"/>
      <c r="STT57" s="89"/>
      <c r="STU57" s="89"/>
      <c r="STV57" s="89"/>
      <c r="STW57" s="89"/>
      <c r="STX57" s="89"/>
      <c r="STY57" s="89"/>
      <c r="STZ57" s="89"/>
      <c r="SUA57" s="89"/>
      <c r="SUB57" s="89"/>
      <c r="SUC57" s="89"/>
      <c r="SUD57" s="89"/>
      <c r="SUE57" s="89"/>
      <c r="SUF57" s="89"/>
      <c r="SUG57" s="89"/>
      <c r="SUH57" s="89"/>
      <c r="SUI57" s="89"/>
      <c r="SUJ57" s="89"/>
      <c r="SUK57" s="89"/>
      <c r="SUL57" s="89"/>
      <c r="SUM57" s="89"/>
      <c r="SUN57" s="89"/>
      <c r="SUO57" s="89"/>
      <c r="SUP57" s="89"/>
      <c r="SUQ57" s="89"/>
      <c r="SUR57" s="89"/>
      <c r="SUS57" s="89"/>
      <c r="SUT57" s="89"/>
      <c r="SUU57" s="89"/>
      <c r="SUV57" s="89"/>
      <c r="SUW57" s="89"/>
      <c r="SUX57" s="89"/>
      <c r="SUY57" s="89"/>
      <c r="SUZ57" s="89"/>
      <c r="SVA57" s="89"/>
      <c r="SVB57" s="89"/>
      <c r="SVC57" s="89"/>
      <c r="SVD57" s="89"/>
      <c r="SVE57" s="89"/>
      <c r="SVF57" s="89"/>
      <c r="SVG57" s="89"/>
      <c r="SVH57" s="89"/>
      <c r="SVI57" s="89"/>
      <c r="SVJ57" s="89"/>
      <c r="SVK57" s="89"/>
      <c r="SVL57" s="89"/>
      <c r="SVM57" s="89"/>
      <c r="SVN57" s="89"/>
      <c r="SVO57" s="89"/>
      <c r="SVP57" s="89"/>
      <c r="SVQ57" s="89"/>
      <c r="SVR57" s="89"/>
      <c r="SVS57" s="89"/>
      <c r="SVT57" s="89"/>
      <c r="SVU57" s="89"/>
      <c r="SVV57" s="89"/>
      <c r="SVW57" s="89"/>
      <c r="SVX57" s="89"/>
      <c r="SVY57" s="89"/>
      <c r="SVZ57" s="89"/>
      <c r="SWA57" s="89"/>
      <c r="SWB57" s="89"/>
      <c r="SWC57" s="89"/>
      <c r="SWD57" s="89"/>
      <c r="SWE57" s="89"/>
      <c r="SWF57" s="89"/>
      <c r="SWG57" s="89"/>
      <c r="SWH57" s="89"/>
      <c r="SWI57" s="89"/>
      <c r="SWJ57" s="89"/>
      <c r="SWK57" s="89"/>
      <c r="SWL57" s="89"/>
      <c r="SWM57" s="89"/>
      <c r="SWN57" s="89"/>
      <c r="SWO57" s="89"/>
      <c r="SWP57" s="89"/>
      <c r="SWQ57" s="89"/>
      <c r="SWR57" s="89"/>
      <c r="SWS57" s="89"/>
      <c r="SWT57" s="89"/>
      <c r="SWU57" s="89"/>
      <c r="SWV57" s="89"/>
      <c r="SWW57" s="89"/>
      <c r="SWX57" s="89"/>
      <c r="SWY57" s="89"/>
      <c r="SWZ57" s="89"/>
      <c r="SXA57" s="89"/>
      <c r="SXB57" s="89"/>
      <c r="SXC57" s="89"/>
      <c r="SXD57" s="89"/>
      <c r="SXE57" s="89"/>
      <c r="SXF57" s="89"/>
      <c r="SXG57" s="89"/>
      <c r="SXH57" s="89"/>
      <c r="SXI57" s="89"/>
      <c r="SXJ57" s="89"/>
      <c r="SXK57" s="89"/>
      <c r="SXL57" s="89"/>
      <c r="SXM57" s="89"/>
      <c r="SXN57" s="89"/>
      <c r="SXO57" s="89"/>
      <c r="SXP57" s="89"/>
      <c r="SXQ57" s="89"/>
      <c r="SXR57" s="89"/>
      <c r="SXS57" s="89"/>
      <c r="SXT57" s="89"/>
      <c r="SXU57" s="89"/>
      <c r="SXV57" s="89"/>
      <c r="SXW57" s="89"/>
      <c r="SXX57" s="89"/>
      <c r="SXY57" s="89"/>
      <c r="SXZ57" s="89"/>
      <c r="SYA57" s="89"/>
      <c r="SYB57" s="89"/>
      <c r="SYC57" s="89"/>
      <c r="SYD57" s="89"/>
      <c r="SYE57" s="89"/>
      <c r="SYF57" s="89"/>
      <c r="SYG57" s="89"/>
      <c r="SYH57" s="89"/>
      <c r="SYI57" s="89"/>
      <c r="SYJ57" s="89"/>
      <c r="SYK57" s="89"/>
      <c r="SYL57" s="89"/>
      <c r="SYM57" s="89"/>
      <c r="SYN57" s="89"/>
      <c r="SYO57" s="89"/>
      <c r="SYP57" s="89"/>
      <c r="SYQ57" s="89"/>
      <c r="SYR57" s="89"/>
      <c r="SYS57" s="89"/>
      <c r="SYT57" s="89"/>
      <c r="SYU57" s="89"/>
      <c r="SYV57" s="89"/>
      <c r="SYW57" s="89"/>
      <c r="SYX57" s="89"/>
      <c r="SYY57" s="89"/>
      <c r="SYZ57" s="89"/>
      <c r="SZA57" s="89"/>
      <c r="SZB57" s="89"/>
      <c r="SZC57" s="89"/>
      <c r="SZD57" s="89"/>
      <c r="SZE57" s="89"/>
      <c r="SZF57" s="89"/>
      <c r="SZG57" s="89"/>
      <c r="SZH57" s="89"/>
      <c r="SZI57" s="89"/>
      <c r="SZJ57" s="89"/>
      <c r="SZK57" s="89"/>
      <c r="SZL57" s="89"/>
      <c r="SZM57" s="89"/>
      <c r="SZN57" s="89"/>
      <c r="SZO57" s="89"/>
      <c r="SZP57" s="89"/>
      <c r="SZQ57" s="89"/>
      <c r="SZR57" s="89"/>
      <c r="SZS57" s="89"/>
      <c r="SZT57" s="89"/>
      <c r="SZU57" s="89"/>
      <c r="SZV57" s="89"/>
      <c r="SZW57" s="89"/>
      <c r="SZX57" s="89"/>
      <c r="SZY57" s="89"/>
      <c r="SZZ57" s="89"/>
      <c r="TAA57" s="89"/>
      <c r="TAB57" s="89"/>
      <c r="TAC57" s="89"/>
      <c r="TAD57" s="89"/>
      <c r="TAE57" s="89"/>
      <c r="TAF57" s="89"/>
      <c r="TAG57" s="89"/>
      <c r="TAH57" s="89"/>
      <c r="TAI57" s="89"/>
      <c r="TAJ57" s="89"/>
      <c r="TAK57" s="89"/>
      <c r="TAL57" s="89"/>
      <c r="TAM57" s="89"/>
      <c r="TAN57" s="89"/>
      <c r="TAO57" s="89"/>
      <c r="TAP57" s="89"/>
      <c r="TAQ57" s="89"/>
      <c r="TAR57" s="89"/>
      <c r="TAS57" s="89"/>
      <c r="TAT57" s="89"/>
      <c r="TAU57" s="89"/>
      <c r="TAV57" s="89"/>
      <c r="TAW57" s="89"/>
      <c r="TAX57" s="89"/>
      <c r="TAY57" s="89"/>
      <c r="TAZ57" s="89"/>
      <c r="TBA57" s="89"/>
      <c r="TBB57" s="89"/>
      <c r="TBC57" s="89"/>
      <c r="TBD57" s="89"/>
      <c r="TBE57" s="89"/>
      <c r="TBF57" s="89"/>
      <c r="TBG57" s="89"/>
      <c r="TBH57" s="89"/>
      <c r="TBI57" s="89"/>
      <c r="TBJ57" s="89"/>
      <c r="TBK57" s="89"/>
      <c r="TBL57" s="89"/>
      <c r="TBM57" s="89"/>
      <c r="TBN57" s="89"/>
      <c r="TBO57" s="89"/>
      <c r="TBP57" s="89"/>
      <c r="TBQ57" s="89"/>
      <c r="TBR57" s="89"/>
      <c r="TBS57" s="89"/>
      <c r="TBT57" s="89"/>
      <c r="TBU57" s="89"/>
      <c r="TBV57" s="89"/>
      <c r="TBW57" s="89"/>
      <c r="TBX57" s="89"/>
      <c r="TBY57" s="89"/>
      <c r="TBZ57" s="89"/>
      <c r="TCA57" s="89"/>
      <c r="TCB57" s="89"/>
      <c r="TCC57" s="89"/>
      <c r="TCD57" s="89"/>
      <c r="TCE57" s="89"/>
      <c r="TCF57" s="89"/>
      <c r="TCG57" s="89"/>
      <c r="TCH57" s="89"/>
      <c r="TCI57" s="89"/>
      <c r="TCJ57" s="89"/>
      <c r="TCK57" s="89"/>
      <c r="TCL57" s="89"/>
      <c r="TCM57" s="89"/>
      <c r="TCN57" s="89"/>
      <c r="TCO57" s="89"/>
      <c r="TCP57" s="89"/>
      <c r="TCQ57" s="89"/>
      <c r="TCR57" s="89"/>
      <c r="TCS57" s="89"/>
      <c r="TCT57" s="89"/>
      <c r="TCU57" s="89"/>
      <c r="TCV57" s="89"/>
      <c r="TCW57" s="89"/>
      <c r="TCX57" s="89"/>
      <c r="TCY57" s="89"/>
      <c r="TCZ57" s="89"/>
      <c r="TDA57" s="89"/>
      <c r="TDB57" s="89"/>
      <c r="TDC57" s="89"/>
      <c r="TDD57" s="89"/>
      <c r="TDE57" s="89"/>
      <c r="TDF57" s="89"/>
      <c r="TDG57" s="89"/>
      <c r="TDH57" s="89"/>
      <c r="TDI57" s="89"/>
      <c r="TDJ57" s="89"/>
      <c r="TDK57" s="89"/>
      <c r="TDL57" s="89"/>
      <c r="TDM57" s="89"/>
      <c r="TDN57" s="89"/>
      <c r="TDO57" s="89"/>
      <c r="TDP57" s="89"/>
      <c r="TDQ57" s="89"/>
      <c r="TDR57" s="89"/>
      <c r="TDS57" s="89"/>
      <c r="TDT57" s="89"/>
      <c r="TDU57" s="89"/>
      <c r="TDV57" s="89"/>
      <c r="TDW57" s="89"/>
      <c r="TDX57" s="89"/>
      <c r="TDY57" s="89"/>
      <c r="TDZ57" s="89"/>
      <c r="TEA57" s="89"/>
      <c r="TEB57" s="89"/>
      <c r="TEC57" s="89"/>
      <c r="TED57" s="89"/>
      <c r="TEE57" s="89"/>
      <c r="TEF57" s="89"/>
      <c r="TEG57" s="89"/>
      <c r="TEH57" s="89"/>
      <c r="TEI57" s="89"/>
      <c r="TEJ57" s="89"/>
      <c r="TEK57" s="89"/>
      <c r="TEL57" s="89"/>
      <c r="TEM57" s="89"/>
      <c r="TEN57" s="89"/>
      <c r="TEO57" s="89"/>
      <c r="TEP57" s="89"/>
      <c r="TEQ57" s="89"/>
      <c r="TER57" s="89"/>
      <c r="TES57" s="89"/>
      <c r="TET57" s="89"/>
      <c r="TEU57" s="89"/>
      <c r="TEV57" s="89"/>
      <c r="TEW57" s="89"/>
      <c r="TEX57" s="89"/>
      <c r="TEY57" s="89"/>
      <c r="TEZ57" s="89"/>
      <c r="TFA57" s="89"/>
      <c r="TFB57" s="89"/>
      <c r="TFC57" s="89"/>
      <c r="TFD57" s="89"/>
      <c r="TFE57" s="89"/>
      <c r="TFF57" s="89"/>
      <c r="TFG57" s="89"/>
      <c r="TFH57" s="89"/>
      <c r="TFI57" s="89"/>
      <c r="TFJ57" s="89"/>
      <c r="TFK57" s="89"/>
      <c r="TFL57" s="89"/>
      <c r="TFM57" s="89"/>
      <c r="TFN57" s="89"/>
      <c r="TFO57" s="89"/>
      <c r="TFP57" s="89"/>
      <c r="TFQ57" s="89"/>
      <c r="TFR57" s="89"/>
      <c r="TFS57" s="89"/>
      <c r="TFT57" s="89"/>
      <c r="TFU57" s="89"/>
      <c r="TFV57" s="89"/>
      <c r="TFW57" s="89"/>
      <c r="TFX57" s="89"/>
      <c r="TFY57" s="89"/>
      <c r="TFZ57" s="89"/>
      <c r="TGA57" s="89"/>
      <c r="TGB57" s="89"/>
      <c r="TGC57" s="89"/>
      <c r="TGD57" s="89"/>
      <c r="TGE57" s="89"/>
      <c r="TGF57" s="89"/>
      <c r="TGG57" s="89"/>
      <c r="TGH57" s="89"/>
      <c r="TGI57" s="89"/>
      <c r="TGJ57" s="89"/>
      <c r="TGK57" s="89"/>
      <c r="TGL57" s="89"/>
      <c r="TGM57" s="89"/>
      <c r="TGN57" s="89"/>
      <c r="TGO57" s="89"/>
      <c r="TGP57" s="89"/>
      <c r="TGQ57" s="89"/>
      <c r="TGR57" s="89"/>
      <c r="TGS57" s="89"/>
      <c r="TGT57" s="89"/>
      <c r="TGU57" s="89"/>
      <c r="TGV57" s="89"/>
      <c r="TGW57" s="89"/>
      <c r="TGX57" s="89"/>
      <c r="TGY57" s="89"/>
      <c r="TGZ57" s="89"/>
      <c r="THA57" s="89"/>
      <c r="THB57" s="89"/>
      <c r="THC57" s="89"/>
      <c r="THD57" s="89"/>
      <c r="THE57" s="89"/>
      <c r="THF57" s="89"/>
      <c r="THG57" s="89"/>
      <c r="THH57" s="89"/>
      <c r="THI57" s="89"/>
      <c r="THJ57" s="89"/>
      <c r="THK57" s="89"/>
      <c r="THL57" s="89"/>
      <c r="THM57" s="89"/>
      <c r="THN57" s="89"/>
      <c r="THO57" s="89"/>
      <c r="THP57" s="89"/>
      <c r="THQ57" s="89"/>
      <c r="THR57" s="89"/>
      <c r="THS57" s="89"/>
      <c r="THT57" s="89"/>
      <c r="THU57" s="89"/>
      <c r="THV57" s="89"/>
      <c r="THW57" s="89"/>
      <c r="THX57" s="89"/>
      <c r="THY57" s="89"/>
      <c r="THZ57" s="89"/>
      <c r="TIA57" s="89"/>
      <c r="TIB57" s="89"/>
      <c r="TIC57" s="89"/>
      <c r="TID57" s="89"/>
      <c r="TIE57" s="89"/>
      <c r="TIF57" s="89"/>
      <c r="TIG57" s="89"/>
      <c r="TIH57" s="89"/>
      <c r="TII57" s="89"/>
      <c r="TIJ57" s="89"/>
      <c r="TIK57" s="89"/>
      <c r="TIL57" s="89"/>
      <c r="TIM57" s="89"/>
      <c r="TIN57" s="89"/>
      <c r="TIO57" s="89"/>
      <c r="TIP57" s="89"/>
      <c r="TIQ57" s="89"/>
      <c r="TIR57" s="89"/>
      <c r="TIS57" s="89"/>
      <c r="TIT57" s="89"/>
      <c r="TIU57" s="89"/>
      <c r="TIV57" s="89"/>
      <c r="TIW57" s="89"/>
      <c r="TIX57" s="89"/>
      <c r="TIY57" s="89"/>
      <c r="TIZ57" s="89"/>
      <c r="TJA57" s="89"/>
      <c r="TJB57" s="89"/>
      <c r="TJC57" s="89"/>
      <c r="TJD57" s="89"/>
      <c r="TJE57" s="89"/>
      <c r="TJF57" s="89"/>
      <c r="TJG57" s="89"/>
      <c r="TJH57" s="89"/>
      <c r="TJI57" s="89"/>
      <c r="TJJ57" s="89"/>
      <c r="TJK57" s="89"/>
      <c r="TJL57" s="89"/>
      <c r="TJM57" s="89"/>
      <c r="TJN57" s="89"/>
      <c r="TJO57" s="89"/>
      <c r="TJP57" s="89"/>
      <c r="TJQ57" s="89"/>
      <c r="TJR57" s="89"/>
      <c r="TJS57" s="89"/>
      <c r="TJT57" s="89"/>
      <c r="TJU57" s="89"/>
      <c r="TJV57" s="89"/>
      <c r="TJW57" s="89"/>
      <c r="TJX57" s="89"/>
      <c r="TJY57" s="89"/>
      <c r="TJZ57" s="89"/>
      <c r="TKA57" s="89"/>
      <c r="TKB57" s="89"/>
      <c r="TKC57" s="89"/>
      <c r="TKD57" s="89"/>
      <c r="TKE57" s="89"/>
      <c r="TKF57" s="89"/>
      <c r="TKG57" s="89"/>
      <c r="TKH57" s="89"/>
      <c r="TKI57" s="89"/>
      <c r="TKJ57" s="89"/>
      <c r="TKK57" s="89"/>
      <c r="TKL57" s="89"/>
      <c r="TKM57" s="89"/>
      <c r="TKN57" s="89"/>
      <c r="TKO57" s="89"/>
      <c r="TKP57" s="89"/>
      <c r="TKQ57" s="89"/>
      <c r="TKR57" s="89"/>
      <c r="TKS57" s="89"/>
      <c r="TKT57" s="89"/>
      <c r="TKU57" s="89"/>
      <c r="TKV57" s="89"/>
      <c r="TKW57" s="89"/>
      <c r="TKX57" s="89"/>
      <c r="TKY57" s="89"/>
      <c r="TKZ57" s="89"/>
      <c r="TLA57" s="89"/>
      <c r="TLB57" s="89"/>
      <c r="TLC57" s="89"/>
      <c r="TLD57" s="89"/>
      <c r="TLE57" s="89"/>
      <c r="TLF57" s="89"/>
      <c r="TLG57" s="89"/>
      <c r="TLH57" s="89"/>
      <c r="TLI57" s="89"/>
      <c r="TLJ57" s="89"/>
      <c r="TLK57" s="89"/>
      <c r="TLL57" s="89"/>
      <c r="TLM57" s="89"/>
      <c r="TLN57" s="89"/>
      <c r="TLO57" s="89"/>
      <c r="TLP57" s="89"/>
      <c r="TLQ57" s="89"/>
      <c r="TLR57" s="89"/>
      <c r="TLS57" s="89"/>
      <c r="TLT57" s="89"/>
      <c r="TLU57" s="89"/>
      <c r="TLV57" s="89"/>
      <c r="TLW57" s="89"/>
      <c r="TLX57" s="89"/>
      <c r="TLY57" s="89"/>
      <c r="TLZ57" s="89"/>
      <c r="TMA57" s="89"/>
      <c r="TMB57" s="89"/>
      <c r="TMC57" s="89"/>
      <c r="TMD57" s="89"/>
      <c r="TME57" s="89"/>
      <c r="TMF57" s="89"/>
      <c r="TMG57" s="89"/>
      <c r="TMH57" s="89"/>
      <c r="TMI57" s="89"/>
      <c r="TMJ57" s="89"/>
      <c r="TMK57" s="89"/>
      <c r="TML57" s="89"/>
      <c r="TMM57" s="89"/>
      <c r="TMN57" s="89"/>
      <c r="TMO57" s="89"/>
      <c r="TMP57" s="89"/>
      <c r="TMQ57" s="89"/>
      <c r="TMR57" s="89"/>
      <c r="TMS57" s="89"/>
      <c r="TMT57" s="89"/>
      <c r="TMU57" s="89"/>
      <c r="TMV57" s="89"/>
      <c r="TMW57" s="89"/>
      <c r="TMX57" s="89"/>
      <c r="TMY57" s="89"/>
      <c r="TMZ57" s="89"/>
      <c r="TNA57" s="89"/>
      <c r="TNB57" s="89"/>
      <c r="TNC57" s="89"/>
      <c r="TND57" s="89"/>
      <c r="TNE57" s="89"/>
      <c r="TNF57" s="89"/>
      <c r="TNG57" s="89"/>
      <c r="TNH57" s="89"/>
      <c r="TNI57" s="89"/>
      <c r="TNJ57" s="89"/>
      <c r="TNK57" s="89"/>
      <c r="TNL57" s="89"/>
      <c r="TNM57" s="89"/>
      <c r="TNN57" s="89"/>
      <c r="TNO57" s="89"/>
      <c r="TNP57" s="89"/>
      <c r="TNQ57" s="89"/>
      <c r="TNR57" s="89"/>
      <c r="TNS57" s="89"/>
      <c r="TNT57" s="89"/>
      <c r="TNU57" s="89"/>
      <c r="TNV57" s="89"/>
      <c r="TNW57" s="89"/>
      <c r="TNX57" s="89"/>
      <c r="TNY57" s="89"/>
      <c r="TNZ57" s="89"/>
      <c r="TOA57" s="89"/>
      <c r="TOB57" s="89"/>
      <c r="TOC57" s="89"/>
      <c r="TOD57" s="89"/>
      <c r="TOE57" s="89"/>
      <c r="TOF57" s="89"/>
      <c r="TOG57" s="89"/>
      <c r="TOH57" s="89"/>
      <c r="TOI57" s="89"/>
      <c r="TOJ57" s="89"/>
      <c r="TOK57" s="89"/>
      <c r="TOL57" s="89"/>
      <c r="TOM57" s="89"/>
      <c r="TON57" s="89"/>
      <c r="TOO57" s="89"/>
      <c r="TOP57" s="89"/>
      <c r="TOQ57" s="89"/>
      <c r="TOR57" s="89"/>
      <c r="TOS57" s="89"/>
      <c r="TOT57" s="89"/>
      <c r="TOU57" s="89"/>
      <c r="TOV57" s="89"/>
      <c r="TOW57" s="89"/>
      <c r="TOX57" s="89"/>
      <c r="TOY57" s="89"/>
      <c r="TOZ57" s="89"/>
      <c r="TPA57" s="89"/>
      <c r="TPB57" s="89"/>
      <c r="TPC57" s="89"/>
      <c r="TPD57" s="89"/>
      <c r="TPE57" s="89"/>
      <c r="TPF57" s="89"/>
      <c r="TPG57" s="89"/>
      <c r="TPH57" s="89"/>
      <c r="TPI57" s="89"/>
      <c r="TPJ57" s="89"/>
      <c r="TPK57" s="89"/>
      <c r="TPL57" s="89"/>
      <c r="TPM57" s="89"/>
      <c r="TPN57" s="89"/>
      <c r="TPO57" s="89"/>
      <c r="TPP57" s="89"/>
      <c r="TPQ57" s="89"/>
      <c r="TPR57" s="89"/>
      <c r="TPS57" s="89"/>
      <c r="TPT57" s="89"/>
      <c r="TPU57" s="89"/>
      <c r="TPV57" s="89"/>
      <c r="TPW57" s="89"/>
      <c r="TPX57" s="89"/>
      <c r="TPY57" s="89"/>
      <c r="TPZ57" s="89"/>
      <c r="TQA57" s="89"/>
      <c r="TQB57" s="89"/>
      <c r="TQC57" s="89"/>
      <c r="TQD57" s="89"/>
      <c r="TQE57" s="89"/>
      <c r="TQF57" s="89"/>
      <c r="TQG57" s="89"/>
      <c r="TQH57" s="89"/>
      <c r="TQI57" s="89"/>
      <c r="TQJ57" s="89"/>
      <c r="TQK57" s="89"/>
      <c r="TQL57" s="89"/>
      <c r="TQM57" s="89"/>
      <c r="TQN57" s="89"/>
      <c r="TQO57" s="89"/>
      <c r="TQP57" s="89"/>
      <c r="TQQ57" s="89"/>
      <c r="TQR57" s="89"/>
      <c r="TQS57" s="89"/>
      <c r="TQT57" s="89"/>
      <c r="TQU57" s="89"/>
      <c r="TQV57" s="89"/>
      <c r="TQW57" s="89"/>
      <c r="TQX57" s="89"/>
      <c r="TQY57" s="89"/>
      <c r="TQZ57" s="89"/>
      <c r="TRA57" s="89"/>
      <c r="TRB57" s="89"/>
      <c r="TRC57" s="89"/>
      <c r="TRD57" s="89"/>
      <c r="TRE57" s="89"/>
      <c r="TRF57" s="89"/>
      <c r="TRG57" s="89"/>
      <c r="TRH57" s="89"/>
      <c r="TRI57" s="89"/>
      <c r="TRJ57" s="89"/>
      <c r="TRK57" s="89"/>
      <c r="TRL57" s="89"/>
      <c r="TRM57" s="89"/>
      <c r="TRN57" s="89"/>
      <c r="TRO57" s="89"/>
      <c r="TRP57" s="89"/>
      <c r="TRQ57" s="89"/>
      <c r="TRR57" s="89"/>
      <c r="TRS57" s="89"/>
      <c r="TRT57" s="89"/>
      <c r="TRU57" s="89"/>
      <c r="TRV57" s="89"/>
      <c r="TRW57" s="89"/>
      <c r="TRX57" s="89"/>
      <c r="TRY57" s="89"/>
      <c r="TRZ57" s="89"/>
      <c r="TSA57" s="89"/>
      <c r="TSB57" s="89"/>
      <c r="TSC57" s="89"/>
      <c r="TSD57" s="89"/>
      <c r="TSE57" s="89"/>
      <c r="TSF57" s="89"/>
      <c r="TSG57" s="89"/>
      <c r="TSH57" s="89"/>
      <c r="TSI57" s="89"/>
      <c r="TSJ57" s="89"/>
      <c r="TSK57" s="89"/>
      <c r="TSL57" s="89"/>
      <c r="TSM57" s="89"/>
      <c r="TSN57" s="89"/>
      <c r="TSO57" s="89"/>
      <c r="TSP57" s="89"/>
      <c r="TSQ57" s="89"/>
      <c r="TSR57" s="89"/>
      <c r="TSS57" s="89"/>
      <c r="TST57" s="89"/>
      <c r="TSU57" s="89"/>
      <c r="TSV57" s="89"/>
      <c r="TSW57" s="89"/>
      <c r="TSX57" s="89"/>
      <c r="TSY57" s="89"/>
      <c r="TSZ57" s="89"/>
      <c r="TTA57" s="89"/>
      <c r="TTB57" s="89"/>
      <c r="TTC57" s="89"/>
      <c r="TTD57" s="89"/>
      <c r="TTE57" s="89"/>
      <c r="TTF57" s="89"/>
      <c r="TTG57" s="89"/>
      <c r="TTH57" s="89"/>
      <c r="TTI57" s="89"/>
      <c r="TTJ57" s="89"/>
      <c r="TTK57" s="89"/>
      <c r="TTL57" s="89"/>
      <c r="TTM57" s="89"/>
      <c r="TTN57" s="89"/>
      <c r="TTO57" s="89"/>
      <c r="TTP57" s="89"/>
      <c r="TTQ57" s="89"/>
      <c r="TTR57" s="89"/>
      <c r="TTS57" s="89"/>
      <c r="TTT57" s="89"/>
      <c r="TTU57" s="89"/>
      <c r="TTV57" s="89"/>
      <c r="TTW57" s="89"/>
      <c r="TTX57" s="89"/>
      <c r="TTY57" s="89"/>
      <c r="TTZ57" s="89"/>
      <c r="TUA57" s="89"/>
      <c r="TUB57" s="89"/>
      <c r="TUC57" s="89"/>
      <c r="TUD57" s="89"/>
      <c r="TUE57" s="89"/>
      <c r="TUF57" s="89"/>
      <c r="TUG57" s="89"/>
      <c r="TUH57" s="89"/>
      <c r="TUI57" s="89"/>
      <c r="TUJ57" s="89"/>
      <c r="TUK57" s="89"/>
      <c r="TUL57" s="89"/>
      <c r="TUM57" s="89"/>
      <c r="TUN57" s="89"/>
      <c r="TUO57" s="89"/>
      <c r="TUP57" s="89"/>
      <c r="TUQ57" s="89"/>
      <c r="TUR57" s="89"/>
      <c r="TUS57" s="89"/>
      <c r="TUT57" s="89"/>
      <c r="TUU57" s="89"/>
      <c r="TUV57" s="89"/>
      <c r="TUW57" s="89"/>
      <c r="TUX57" s="89"/>
      <c r="TUY57" s="89"/>
      <c r="TUZ57" s="89"/>
      <c r="TVA57" s="89"/>
      <c r="TVB57" s="89"/>
      <c r="TVC57" s="89"/>
      <c r="TVD57" s="89"/>
      <c r="TVE57" s="89"/>
      <c r="TVF57" s="89"/>
      <c r="TVG57" s="89"/>
      <c r="TVH57" s="89"/>
      <c r="TVI57" s="89"/>
      <c r="TVJ57" s="89"/>
      <c r="TVK57" s="89"/>
      <c r="TVL57" s="89"/>
      <c r="TVM57" s="89"/>
      <c r="TVN57" s="89"/>
      <c r="TVO57" s="89"/>
      <c r="TVP57" s="89"/>
      <c r="TVQ57" s="89"/>
      <c r="TVR57" s="89"/>
      <c r="TVS57" s="89"/>
      <c r="TVT57" s="89"/>
      <c r="TVU57" s="89"/>
      <c r="TVV57" s="89"/>
      <c r="TVW57" s="89"/>
      <c r="TVX57" s="89"/>
      <c r="TVY57" s="89"/>
      <c r="TVZ57" s="89"/>
      <c r="TWA57" s="89"/>
      <c r="TWB57" s="89"/>
      <c r="TWC57" s="89"/>
      <c r="TWD57" s="89"/>
      <c r="TWE57" s="89"/>
      <c r="TWF57" s="89"/>
      <c r="TWG57" s="89"/>
      <c r="TWH57" s="89"/>
      <c r="TWI57" s="89"/>
      <c r="TWJ57" s="89"/>
      <c r="TWK57" s="89"/>
      <c r="TWL57" s="89"/>
      <c r="TWM57" s="89"/>
      <c r="TWN57" s="89"/>
      <c r="TWO57" s="89"/>
      <c r="TWP57" s="89"/>
      <c r="TWQ57" s="89"/>
      <c r="TWR57" s="89"/>
      <c r="TWS57" s="89"/>
      <c r="TWT57" s="89"/>
      <c r="TWU57" s="89"/>
      <c r="TWV57" s="89"/>
      <c r="TWW57" s="89"/>
      <c r="TWX57" s="89"/>
      <c r="TWY57" s="89"/>
      <c r="TWZ57" s="89"/>
      <c r="TXA57" s="89"/>
      <c r="TXB57" s="89"/>
      <c r="TXC57" s="89"/>
      <c r="TXD57" s="89"/>
      <c r="TXE57" s="89"/>
      <c r="TXF57" s="89"/>
      <c r="TXG57" s="89"/>
      <c r="TXH57" s="89"/>
      <c r="TXI57" s="89"/>
      <c r="TXJ57" s="89"/>
      <c r="TXK57" s="89"/>
      <c r="TXL57" s="89"/>
      <c r="TXM57" s="89"/>
      <c r="TXN57" s="89"/>
      <c r="TXO57" s="89"/>
      <c r="TXP57" s="89"/>
      <c r="TXQ57" s="89"/>
      <c r="TXR57" s="89"/>
      <c r="TXS57" s="89"/>
      <c r="TXT57" s="89"/>
      <c r="TXU57" s="89"/>
      <c r="TXV57" s="89"/>
      <c r="TXW57" s="89"/>
      <c r="TXX57" s="89"/>
      <c r="TXY57" s="89"/>
      <c r="TXZ57" s="89"/>
      <c r="TYA57" s="89"/>
      <c r="TYB57" s="89"/>
      <c r="TYC57" s="89"/>
      <c r="TYD57" s="89"/>
      <c r="TYE57" s="89"/>
      <c r="TYF57" s="89"/>
      <c r="TYG57" s="89"/>
      <c r="TYH57" s="89"/>
      <c r="TYI57" s="89"/>
      <c r="TYJ57" s="89"/>
      <c r="TYK57" s="89"/>
      <c r="TYL57" s="89"/>
      <c r="TYM57" s="89"/>
      <c r="TYN57" s="89"/>
      <c r="TYO57" s="89"/>
      <c r="TYP57" s="89"/>
      <c r="TYQ57" s="89"/>
      <c r="TYR57" s="89"/>
      <c r="TYS57" s="89"/>
      <c r="TYT57" s="89"/>
      <c r="TYU57" s="89"/>
      <c r="TYV57" s="89"/>
      <c r="TYW57" s="89"/>
      <c r="TYX57" s="89"/>
      <c r="TYY57" s="89"/>
      <c r="TYZ57" s="89"/>
      <c r="TZA57" s="89"/>
      <c r="TZB57" s="89"/>
      <c r="TZC57" s="89"/>
      <c r="TZD57" s="89"/>
      <c r="TZE57" s="89"/>
      <c r="TZF57" s="89"/>
      <c r="TZG57" s="89"/>
      <c r="TZH57" s="89"/>
      <c r="TZI57" s="89"/>
      <c r="TZJ57" s="89"/>
      <c r="TZK57" s="89"/>
      <c r="TZL57" s="89"/>
      <c r="TZM57" s="89"/>
      <c r="TZN57" s="89"/>
      <c r="TZO57" s="89"/>
      <c r="TZP57" s="89"/>
      <c r="TZQ57" s="89"/>
      <c r="TZR57" s="89"/>
      <c r="TZS57" s="89"/>
      <c r="TZT57" s="89"/>
      <c r="TZU57" s="89"/>
      <c r="TZV57" s="89"/>
      <c r="TZW57" s="89"/>
      <c r="TZX57" s="89"/>
      <c r="TZY57" s="89"/>
      <c r="TZZ57" s="89"/>
      <c r="UAA57" s="89"/>
      <c r="UAB57" s="89"/>
      <c r="UAC57" s="89"/>
      <c r="UAD57" s="89"/>
      <c r="UAE57" s="89"/>
      <c r="UAF57" s="89"/>
      <c r="UAG57" s="89"/>
      <c r="UAH57" s="89"/>
      <c r="UAI57" s="89"/>
      <c r="UAJ57" s="89"/>
      <c r="UAK57" s="89"/>
      <c r="UAL57" s="89"/>
      <c r="UAM57" s="89"/>
      <c r="UAN57" s="89"/>
      <c r="UAO57" s="89"/>
      <c r="UAP57" s="89"/>
      <c r="UAQ57" s="89"/>
      <c r="UAR57" s="89"/>
      <c r="UAS57" s="89"/>
      <c r="UAT57" s="89"/>
      <c r="UAU57" s="89"/>
      <c r="UAV57" s="89"/>
      <c r="UAW57" s="89"/>
      <c r="UAX57" s="89"/>
      <c r="UAY57" s="89"/>
      <c r="UAZ57" s="89"/>
      <c r="UBA57" s="89"/>
      <c r="UBB57" s="89"/>
      <c r="UBC57" s="89"/>
      <c r="UBD57" s="89"/>
      <c r="UBE57" s="89"/>
      <c r="UBF57" s="89"/>
      <c r="UBG57" s="89"/>
      <c r="UBH57" s="89"/>
      <c r="UBI57" s="89"/>
      <c r="UBJ57" s="89"/>
      <c r="UBK57" s="89"/>
      <c r="UBL57" s="89"/>
      <c r="UBM57" s="89"/>
      <c r="UBN57" s="89"/>
      <c r="UBO57" s="89"/>
      <c r="UBP57" s="89"/>
      <c r="UBQ57" s="89"/>
      <c r="UBR57" s="89"/>
      <c r="UBS57" s="89"/>
      <c r="UBT57" s="89"/>
      <c r="UBU57" s="89"/>
      <c r="UBV57" s="89"/>
      <c r="UBW57" s="89"/>
      <c r="UBX57" s="89"/>
      <c r="UBY57" s="89"/>
      <c r="UBZ57" s="89"/>
      <c r="UCA57" s="89"/>
      <c r="UCB57" s="89"/>
      <c r="UCC57" s="89"/>
      <c r="UCD57" s="89"/>
      <c r="UCE57" s="89"/>
      <c r="UCF57" s="89"/>
      <c r="UCG57" s="89"/>
      <c r="UCH57" s="89"/>
      <c r="UCI57" s="89"/>
      <c r="UCJ57" s="89"/>
      <c r="UCK57" s="89"/>
      <c r="UCL57" s="89"/>
      <c r="UCM57" s="89"/>
      <c r="UCN57" s="89"/>
      <c r="UCO57" s="89"/>
      <c r="UCP57" s="89"/>
      <c r="UCQ57" s="89"/>
      <c r="UCR57" s="89"/>
      <c r="UCS57" s="89"/>
      <c r="UCT57" s="89"/>
      <c r="UCU57" s="89"/>
      <c r="UCV57" s="89"/>
      <c r="UCW57" s="89"/>
      <c r="UCX57" s="89"/>
      <c r="UCY57" s="89"/>
      <c r="UCZ57" s="89"/>
      <c r="UDA57" s="89"/>
      <c r="UDB57" s="89"/>
      <c r="UDC57" s="89"/>
      <c r="UDD57" s="89"/>
      <c r="UDE57" s="89"/>
      <c r="UDF57" s="89"/>
      <c r="UDG57" s="89"/>
      <c r="UDH57" s="89"/>
      <c r="UDI57" s="89"/>
      <c r="UDJ57" s="89"/>
      <c r="UDK57" s="89"/>
      <c r="UDL57" s="89"/>
      <c r="UDM57" s="89"/>
      <c r="UDN57" s="89"/>
      <c r="UDO57" s="89"/>
      <c r="UDP57" s="89"/>
      <c r="UDQ57" s="89"/>
      <c r="UDR57" s="89"/>
      <c r="UDS57" s="89"/>
      <c r="UDT57" s="89"/>
      <c r="UDU57" s="89"/>
      <c r="UDV57" s="89"/>
      <c r="UDW57" s="89"/>
      <c r="UDX57" s="89"/>
      <c r="UDY57" s="89"/>
      <c r="UDZ57" s="89"/>
      <c r="UEA57" s="89"/>
      <c r="UEB57" s="89"/>
      <c r="UEC57" s="89"/>
      <c r="UED57" s="89"/>
      <c r="UEE57" s="89"/>
      <c r="UEF57" s="89"/>
      <c r="UEG57" s="89"/>
      <c r="UEH57" s="89"/>
      <c r="UEI57" s="89"/>
      <c r="UEJ57" s="89"/>
      <c r="UEK57" s="89"/>
      <c r="UEL57" s="89"/>
      <c r="UEM57" s="89"/>
      <c r="UEN57" s="89"/>
      <c r="UEO57" s="89"/>
      <c r="UEP57" s="89"/>
      <c r="UEQ57" s="89"/>
      <c r="UER57" s="89"/>
      <c r="UES57" s="89"/>
      <c r="UET57" s="89"/>
      <c r="UEU57" s="89"/>
      <c r="UEV57" s="89"/>
      <c r="UEW57" s="89"/>
      <c r="UEX57" s="89"/>
      <c r="UEY57" s="89"/>
      <c r="UEZ57" s="89"/>
      <c r="UFA57" s="89"/>
      <c r="UFB57" s="89"/>
      <c r="UFC57" s="89"/>
      <c r="UFD57" s="89"/>
      <c r="UFE57" s="89"/>
      <c r="UFF57" s="89"/>
      <c r="UFG57" s="89"/>
      <c r="UFH57" s="89"/>
      <c r="UFI57" s="89"/>
      <c r="UFJ57" s="89"/>
      <c r="UFK57" s="89"/>
      <c r="UFL57" s="89"/>
      <c r="UFM57" s="89"/>
      <c r="UFN57" s="89"/>
      <c r="UFO57" s="89"/>
      <c r="UFP57" s="89"/>
      <c r="UFQ57" s="89"/>
      <c r="UFR57" s="89"/>
      <c r="UFS57" s="89"/>
      <c r="UFT57" s="89"/>
      <c r="UFU57" s="89"/>
      <c r="UFV57" s="89"/>
      <c r="UFW57" s="89"/>
      <c r="UFX57" s="89"/>
      <c r="UFY57" s="89"/>
      <c r="UFZ57" s="89"/>
      <c r="UGA57" s="89"/>
      <c r="UGB57" s="89"/>
      <c r="UGC57" s="89"/>
      <c r="UGD57" s="89"/>
      <c r="UGE57" s="89"/>
      <c r="UGF57" s="89"/>
      <c r="UGG57" s="89"/>
      <c r="UGH57" s="89"/>
      <c r="UGI57" s="89"/>
      <c r="UGJ57" s="89"/>
      <c r="UGK57" s="89"/>
      <c r="UGL57" s="89"/>
      <c r="UGM57" s="89"/>
      <c r="UGN57" s="89"/>
      <c r="UGO57" s="89"/>
      <c r="UGP57" s="89"/>
      <c r="UGQ57" s="89"/>
      <c r="UGR57" s="89"/>
      <c r="UGS57" s="89"/>
      <c r="UGT57" s="89"/>
      <c r="UGU57" s="89"/>
      <c r="UGV57" s="89"/>
      <c r="UGW57" s="89"/>
      <c r="UGX57" s="89"/>
      <c r="UGY57" s="89"/>
      <c r="UGZ57" s="89"/>
      <c r="UHA57" s="89"/>
      <c r="UHB57" s="89"/>
      <c r="UHC57" s="89"/>
      <c r="UHD57" s="89"/>
      <c r="UHE57" s="89"/>
      <c r="UHF57" s="89"/>
      <c r="UHG57" s="89"/>
      <c r="UHH57" s="89"/>
      <c r="UHI57" s="89"/>
      <c r="UHJ57" s="89"/>
      <c r="UHK57" s="89"/>
      <c r="UHL57" s="89"/>
      <c r="UHM57" s="89"/>
      <c r="UHN57" s="89"/>
      <c r="UHO57" s="89"/>
      <c r="UHP57" s="89"/>
      <c r="UHQ57" s="89"/>
      <c r="UHR57" s="89"/>
      <c r="UHS57" s="89"/>
      <c r="UHT57" s="89"/>
      <c r="UHU57" s="89"/>
      <c r="UHV57" s="89"/>
      <c r="UHW57" s="89"/>
      <c r="UHX57" s="89"/>
      <c r="UHY57" s="89"/>
      <c r="UHZ57" s="89"/>
      <c r="UIA57" s="89"/>
      <c r="UIB57" s="89"/>
      <c r="UIC57" s="89"/>
      <c r="UID57" s="89"/>
      <c r="UIE57" s="89"/>
      <c r="UIF57" s="89"/>
      <c r="UIG57" s="89"/>
      <c r="UIH57" s="89"/>
      <c r="UII57" s="89"/>
      <c r="UIJ57" s="89"/>
      <c r="UIK57" s="89"/>
      <c r="UIL57" s="89"/>
      <c r="UIM57" s="89"/>
      <c r="UIN57" s="89"/>
      <c r="UIO57" s="89"/>
      <c r="UIP57" s="89"/>
      <c r="UIQ57" s="89"/>
      <c r="UIR57" s="89"/>
      <c r="UIS57" s="89"/>
      <c r="UIT57" s="89"/>
      <c r="UIU57" s="89"/>
      <c r="UIV57" s="89"/>
      <c r="UIW57" s="89"/>
      <c r="UIX57" s="89"/>
      <c r="UIY57" s="89"/>
      <c r="UIZ57" s="89"/>
      <c r="UJA57" s="89"/>
      <c r="UJB57" s="89"/>
      <c r="UJC57" s="89"/>
      <c r="UJD57" s="89"/>
      <c r="UJE57" s="89"/>
      <c r="UJF57" s="89"/>
      <c r="UJG57" s="89"/>
      <c r="UJH57" s="89"/>
      <c r="UJI57" s="89"/>
      <c r="UJJ57" s="89"/>
      <c r="UJK57" s="89"/>
      <c r="UJL57" s="89"/>
      <c r="UJM57" s="89"/>
      <c r="UJN57" s="89"/>
      <c r="UJO57" s="89"/>
      <c r="UJP57" s="89"/>
      <c r="UJQ57" s="89"/>
      <c r="UJR57" s="89"/>
      <c r="UJS57" s="89"/>
      <c r="UJT57" s="89"/>
      <c r="UJU57" s="89"/>
      <c r="UJV57" s="89"/>
      <c r="UJW57" s="89"/>
      <c r="UJX57" s="89"/>
      <c r="UJY57" s="89"/>
      <c r="UJZ57" s="89"/>
      <c r="UKA57" s="89"/>
      <c r="UKB57" s="89"/>
      <c r="UKC57" s="89"/>
      <c r="UKD57" s="89"/>
      <c r="UKE57" s="89"/>
      <c r="UKF57" s="89"/>
      <c r="UKG57" s="89"/>
      <c r="UKH57" s="89"/>
      <c r="UKI57" s="89"/>
      <c r="UKJ57" s="89"/>
      <c r="UKK57" s="89"/>
      <c r="UKL57" s="89"/>
      <c r="UKM57" s="89"/>
      <c r="UKN57" s="89"/>
      <c r="UKO57" s="89"/>
      <c r="UKP57" s="89"/>
      <c r="UKQ57" s="89"/>
      <c r="UKR57" s="89"/>
      <c r="UKS57" s="89"/>
      <c r="UKT57" s="89"/>
      <c r="UKU57" s="89"/>
      <c r="UKV57" s="89"/>
      <c r="UKW57" s="89"/>
      <c r="UKX57" s="89"/>
      <c r="UKY57" s="89"/>
      <c r="UKZ57" s="89"/>
      <c r="ULA57" s="89"/>
      <c r="ULB57" s="89"/>
      <c r="ULC57" s="89"/>
      <c r="ULD57" s="89"/>
      <c r="ULE57" s="89"/>
      <c r="ULF57" s="89"/>
      <c r="ULG57" s="89"/>
      <c r="ULH57" s="89"/>
      <c r="ULI57" s="89"/>
      <c r="ULJ57" s="89"/>
      <c r="ULK57" s="89"/>
      <c r="ULL57" s="89"/>
      <c r="ULM57" s="89"/>
      <c r="ULN57" s="89"/>
      <c r="ULO57" s="89"/>
      <c r="ULP57" s="89"/>
      <c r="ULQ57" s="89"/>
      <c r="ULR57" s="89"/>
      <c r="ULS57" s="89"/>
      <c r="ULT57" s="89"/>
      <c r="ULU57" s="89"/>
      <c r="ULV57" s="89"/>
      <c r="ULW57" s="89"/>
      <c r="ULX57" s="89"/>
      <c r="ULY57" s="89"/>
      <c r="ULZ57" s="89"/>
      <c r="UMA57" s="89"/>
      <c r="UMB57" s="89"/>
      <c r="UMC57" s="89"/>
      <c r="UMD57" s="89"/>
      <c r="UME57" s="89"/>
      <c r="UMF57" s="89"/>
      <c r="UMG57" s="89"/>
      <c r="UMH57" s="89"/>
      <c r="UMI57" s="89"/>
      <c r="UMJ57" s="89"/>
      <c r="UMK57" s="89"/>
      <c r="UML57" s="89"/>
      <c r="UMM57" s="89"/>
      <c r="UMN57" s="89"/>
      <c r="UMO57" s="89"/>
      <c r="UMP57" s="89"/>
      <c r="UMQ57" s="89"/>
      <c r="UMR57" s="89"/>
      <c r="UMS57" s="89"/>
      <c r="UMT57" s="89"/>
      <c r="UMU57" s="89"/>
      <c r="UMV57" s="89"/>
      <c r="UMW57" s="89"/>
      <c r="UMX57" s="89"/>
      <c r="UMY57" s="89"/>
      <c r="UMZ57" s="89"/>
      <c r="UNA57" s="89"/>
      <c r="UNB57" s="89"/>
      <c r="UNC57" s="89"/>
      <c r="UND57" s="89"/>
      <c r="UNE57" s="89"/>
      <c r="UNF57" s="89"/>
      <c r="UNG57" s="89"/>
      <c r="UNH57" s="89"/>
      <c r="UNI57" s="89"/>
      <c r="UNJ57" s="89"/>
      <c r="UNK57" s="89"/>
      <c r="UNL57" s="89"/>
      <c r="UNM57" s="89"/>
      <c r="UNN57" s="89"/>
      <c r="UNO57" s="89"/>
      <c r="UNP57" s="89"/>
      <c r="UNQ57" s="89"/>
      <c r="UNR57" s="89"/>
      <c r="UNS57" s="89"/>
      <c r="UNT57" s="89"/>
      <c r="UNU57" s="89"/>
      <c r="UNV57" s="89"/>
      <c r="UNW57" s="89"/>
      <c r="UNX57" s="89"/>
      <c r="UNY57" s="89"/>
      <c r="UNZ57" s="89"/>
      <c r="UOA57" s="89"/>
      <c r="UOB57" s="89"/>
      <c r="UOC57" s="89"/>
      <c r="UOD57" s="89"/>
      <c r="UOE57" s="89"/>
      <c r="UOF57" s="89"/>
      <c r="UOG57" s="89"/>
      <c r="UOH57" s="89"/>
      <c r="UOI57" s="89"/>
      <c r="UOJ57" s="89"/>
      <c r="UOK57" s="89"/>
      <c r="UOL57" s="89"/>
      <c r="UOM57" s="89"/>
      <c r="UON57" s="89"/>
      <c r="UOO57" s="89"/>
      <c r="UOP57" s="89"/>
      <c r="UOQ57" s="89"/>
      <c r="UOR57" s="89"/>
      <c r="UOS57" s="89"/>
      <c r="UOT57" s="89"/>
      <c r="UOU57" s="89"/>
      <c r="UOV57" s="89"/>
      <c r="UOW57" s="89"/>
      <c r="UOX57" s="89"/>
      <c r="UOY57" s="89"/>
      <c r="UOZ57" s="89"/>
      <c r="UPA57" s="89"/>
      <c r="UPB57" s="89"/>
      <c r="UPC57" s="89"/>
      <c r="UPD57" s="89"/>
      <c r="UPE57" s="89"/>
      <c r="UPF57" s="89"/>
      <c r="UPG57" s="89"/>
      <c r="UPH57" s="89"/>
      <c r="UPI57" s="89"/>
      <c r="UPJ57" s="89"/>
      <c r="UPK57" s="89"/>
      <c r="UPL57" s="89"/>
      <c r="UPM57" s="89"/>
      <c r="UPN57" s="89"/>
      <c r="UPO57" s="89"/>
      <c r="UPP57" s="89"/>
      <c r="UPQ57" s="89"/>
      <c r="UPR57" s="89"/>
      <c r="UPS57" s="89"/>
      <c r="UPT57" s="89"/>
      <c r="UPU57" s="89"/>
      <c r="UPV57" s="89"/>
      <c r="UPW57" s="89"/>
      <c r="UPX57" s="89"/>
      <c r="UPY57" s="89"/>
      <c r="UPZ57" s="89"/>
      <c r="UQA57" s="89"/>
      <c r="UQB57" s="89"/>
      <c r="UQC57" s="89"/>
      <c r="UQD57" s="89"/>
      <c r="UQE57" s="89"/>
      <c r="UQF57" s="89"/>
      <c r="UQG57" s="89"/>
      <c r="UQH57" s="89"/>
      <c r="UQI57" s="89"/>
      <c r="UQJ57" s="89"/>
      <c r="UQK57" s="89"/>
      <c r="UQL57" s="89"/>
      <c r="UQM57" s="89"/>
      <c r="UQN57" s="89"/>
      <c r="UQO57" s="89"/>
      <c r="UQP57" s="89"/>
      <c r="UQQ57" s="89"/>
      <c r="UQR57" s="89"/>
      <c r="UQS57" s="89"/>
      <c r="UQT57" s="89"/>
      <c r="UQU57" s="89"/>
      <c r="UQV57" s="89"/>
      <c r="UQW57" s="89"/>
      <c r="UQX57" s="89"/>
      <c r="UQY57" s="89"/>
      <c r="UQZ57" s="89"/>
      <c r="URA57" s="89"/>
      <c r="URB57" s="89"/>
      <c r="URC57" s="89"/>
      <c r="URD57" s="89"/>
      <c r="URE57" s="89"/>
      <c r="URF57" s="89"/>
      <c r="URG57" s="89"/>
      <c r="URH57" s="89"/>
      <c r="URI57" s="89"/>
      <c r="URJ57" s="89"/>
      <c r="URK57" s="89"/>
      <c r="URL57" s="89"/>
      <c r="URM57" s="89"/>
      <c r="URN57" s="89"/>
      <c r="URO57" s="89"/>
      <c r="URP57" s="89"/>
      <c r="URQ57" s="89"/>
      <c r="URR57" s="89"/>
      <c r="URS57" s="89"/>
      <c r="URT57" s="89"/>
      <c r="URU57" s="89"/>
      <c r="URV57" s="89"/>
      <c r="URW57" s="89"/>
      <c r="URX57" s="89"/>
      <c r="URY57" s="89"/>
      <c r="URZ57" s="89"/>
      <c r="USA57" s="89"/>
      <c r="USB57" s="89"/>
      <c r="USC57" s="89"/>
      <c r="USD57" s="89"/>
      <c r="USE57" s="89"/>
      <c r="USF57" s="89"/>
      <c r="USG57" s="89"/>
      <c r="USH57" s="89"/>
      <c r="USI57" s="89"/>
      <c r="USJ57" s="89"/>
      <c r="USK57" s="89"/>
      <c r="USL57" s="89"/>
      <c r="USM57" s="89"/>
      <c r="USN57" s="89"/>
      <c r="USO57" s="89"/>
      <c r="USP57" s="89"/>
      <c r="USQ57" s="89"/>
      <c r="USR57" s="89"/>
      <c r="USS57" s="89"/>
      <c r="UST57" s="89"/>
      <c r="USU57" s="89"/>
      <c r="USV57" s="89"/>
      <c r="USW57" s="89"/>
      <c r="USX57" s="89"/>
      <c r="USY57" s="89"/>
      <c r="USZ57" s="89"/>
      <c r="UTA57" s="89"/>
      <c r="UTB57" s="89"/>
      <c r="UTC57" s="89"/>
      <c r="UTD57" s="89"/>
      <c r="UTE57" s="89"/>
      <c r="UTF57" s="89"/>
      <c r="UTG57" s="89"/>
      <c r="UTH57" s="89"/>
      <c r="UTI57" s="89"/>
      <c r="UTJ57" s="89"/>
      <c r="UTK57" s="89"/>
      <c r="UTL57" s="89"/>
      <c r="UTM57" s="89"/>
      <c r="UTN57" s="89"/>
      <c r="UTO57" s="89"/>
      <c r="UTP57" s="89"/>
      <c r="UTQ57" s="89"/>
      <c r="UTR57" s="89"/>
      <c r="UTS57" s="89"/>
      <c r="UTT57" s="89"/>
      <c r="UTU57" s="89"/>
      <c r="UTV57" s="89"/>
      <c r="UTW57" s="89"/>
      <c r="UTX57" s="89"/>
      <c r="UTY57" s="89"/>
      <c r="UTZ57" s="89"/>
      <c r="UUA57" s="89"/>
      <c r="UUB57" s="89"/>
      <c r="UUC57" s="89"/>
      <c r="UUD57" s="89"/>
      <c r="UUE57" s="89"/>
      <c r="UUF57" s="89"/>
      <c r="UUG57" s="89"/>
      <c r="UUH57" s="89"/>
      <c r="UUI57" s="89"/>
      <c r="UUJ57" s="89"/>
      <c r="UUK57" s="89"/>
      <c r="UUL57" s="89"/>
      <c r="UUM57" s="89"/>
      <c r="UUN57" s="89"/>
      <c r="UUO57" s="89"/>
      <c r="UUP57" s="89"/>
      <c r="UUQ57" s="89"/>
      <c r="UUR57" s="89"/>
      <c r="UUS57" s="89"/>
      <c r="UUT57" s="89"/>
      <c r="UUU57" s="89"/>
      <c r="UUV57" s="89"/>
      <c r="UUW57" s="89"/>
      <c r="UUX57" s="89"/>
      <c r="UUY57" s="89"/>
      <c r="UUZ57" s="89"/>
      <c r="UVA57" s="89"/>
      <c r="UVB57" s="89"/>
      <c r="UVC57" s="89"/>
      <c r="UVD57" s="89"/>
      <c r="UVE57" s="89"/>
      <c r="UVF57" s="89"/>
      <c r="UVG57" s="89"/>
      <c r="UVH57" s="89"/>
      <c r="UVI57" s="89"/>
      <c r="UVJ57" s="89"/>
      <c r="UVK57" s="89"/>
      <c r="UVL57" s="89"/>
      <c r="UVM57" s="89"/>
      <c r="UVN57" s="89"/>
      <c r="UVO57" s="89"/>
      <c r="UVP57" s="89"/>
      <c r="UVQ57" s="89"/>
      <c r="UVR57" s="89"/>
      <c r="UVS57" s="89"/>
      <c r="UVT57" s="89"/>
      <c r="UVU57" s="89"/>
      <c r="UVV57" s="89"/>
      <c r="UVW57" s="89"/>
      <c r="UVX57" s="89"/>
      <c r="UVY57" s="89"/>
      <c r="UVZ57" s="89"/>
      <c r="UWA57" s="89"/>
      <c r="UWB57" s="89"/>
      <c r="UWC57" s="89"/>
      <c r="UWD57" s="89"/>
      <c r="UWE57" s="89"/>
      <c r="UWF57" s="89"/>
      <c r="UWG57" s="89"/>
      <c r="UWH57" s="89"/>
      <c r="UWI57" s="89"/>
      <c r="UWJ57" s="89"/>
      <c r="UWK57" s="89"/>
      <c r="UWL57" s="89"/>
      <c r="UWM57" s="89"/>
      <c r="UWN57" s="89"/>
      <c r="UWO57" s="89"/>
      <c r="UWP57" s="89"/>
      <c r="UWQ57" s="89"/>
      <c r="UWR57" s="89"/>
      <c r="UWS57" s="89"/>
      <c r="UWT57" s="89"/>
      <c r="UWU57" s="89"/>
      <c r="UWV57" s="89"/>
      <c r="UWW57" s="89"/>
      <c r="UWX57" s="89"/>
      <c r="UWY57" s="89"/>
      <c r="UWZ57" s="89"/>
      <c r="UXA57" s="89"/>
      <c r="UXB57" s="89"/>
      <c r="UXC57" s="89"/>
      <c r="UXD57" s="89"/>
      <c r="UXE57" s="89"/>
      <c r="UXF57" s="89"/>
      <c r="UXG57" s="89"/>
      <c r="UXH57" s="89"/>
      <c r="UXI57" s="89"/>
      <c r="UXJ57" s="89"/>
      <c r="UXK57" s="89"/>
      <c r="UXL57" s="89"/>
      <c r="UXM57" s="89"/>
      <c r="UXN57" s="89"/>
      <c r="UXO57" s="89"/>
      <c r="UXP57" s="89"/>
      <c r="UXQ57" s="89"/>
      <c r="UXR57" s="89"/>
      <c r="UXS57" s="89"/>
      <c r="UXT57" s="89"/>
      <c r="UXU57" s="89"/>
      <c r="UXV57" s="89"/>
      <c r="UXW57" s="89"/>
      <c r="UXX57" s="89"/>
      <c r="UXY57" s="89"/>
      <c r="UXZ57" s="89"/>
      <c r="UYA57" s="89"/>
      <c r="UYB57" s="89"/>
      <c r="UYC57" s="89"/>
      <c r="UYD57" s="89"/>
      <c r="UYE57" s="89"/>
      <c r="UYF57" s="89"/>
      <c r="UYG57" s="89"/>
      <c r="UYH57" s="89"/>
      <c r="UYI57" s="89"/>
      <c r="UYJ57" s="89"/>
      <c r="UYK57" s="89"/>
      <c r="UYL57" s="89"/>
      <c r="UYM57" s="89"/>
      <c r="UYN57" s="89"/>
      <c r="UYO57" s="89"/>
      <c r="UYP57" s="89"/>
      <c r="UYQ57" s="89"/>
      <c r="UYR57" s="89"/>
      <c r="UYS57" s="89"/>
      <c r="UYT57" s="89"/>
      <c r="UYU57" s="89"/>
      <c r="UYV57" s="89"/>
      <c r="UYW57" s="89"/>
      <c r="UYX57" s="89"/>
      <c r="UYY57" s="89"/>
      <c r="UYZ57" s="89"/>
      <c r="UZA57" s="89"/>
      <c r="UZB57" s="89"/>
      <c r="UZC57" s="89"/>
      <c r="UZD57" s="89"/>
      <c r="UZE57" s="89"/>
      <c r="UZF57" s="89"/>
      <c r="UZG57" s="89"/>
      <c r="UZH57" s="89"/>
      <c r="UZI57" s="89"/>
      <c r="UZJ57" s="89"/>
      <c r="UZK57" s="89"/>
      <c r="UZL57" s="89"/>
      <c r="UZM57" s="89"/>
      <c r="UZN57" s="89"/>
      <c r="UZO57" s="89"/>
      <c r="UZP57" s="89"/>
      <c r="UZQ57" s="89"/>
      <c r="UZR57" s="89"/>
      <c r="UZS57" s="89"/>
      <c r="UZT57" s="89"/>
      <c r="UZU57" s="89"/>
      <c r="UZV57" s="89"/>
      <c r="UZW57" s="89"/>
      <c r="UZX57" s="89"/>
      <c r="UZY57" s="89"/>
      <c r="UZZ57" s="89"/>
      <c r="VAA57" s="89"/>
      <c r="VAB57" s="89"/>
      <c r="VAC57" s="89"/>
      <c r="VAD57" s="89"/>
      <c r="VAE57" s="89"/>
      <c r="VAF57" s="89"/>
      <c r="VAG57" s="89"/>
      <c r="VAH57" s="89"/>
      <c r="VAI57" s="89"/>
      <c r="VAJ57" s="89"/>
      <c r="VAK57" s="89"/>
      <c r="VAL57" s="89"/>
      <c r="VAM57" s="89"/>
      <c r="VAN57" s="89"/>
      <c r="VAO57" s="89"/>
      <c r="VAP57" s="89"/>
      <c r="VAQ57" s="89"/>
      <c r="VAR57" s="89"/>
      <c r="VAS57" s="89"/>
      <c r="VAT57" s="89"/>
      <c r="VAU57" s="89"/>
      <c r="VAV57" s="89"/>
      <c r="VAW57" s="89"/>
      <c r="VAX57" s="89"/>
      <c r="VAY57" s="89"/>
      <c r="VAZ57" s="89"/>
      <c r="VBA57" s="89"/>
      <c r="VBB57" s="89"/>
      <c r="VBC57" s="89"/>
      <c r="VBD57" s="89"/>
      <c r="VBE57" s="89"/>
      <c r="VBF57" s="89"/>
      <c r="VBG57" s="89"/>
      <c r="VBH57" s="89"/>
      <c r="VBI57" s="89"/>
      <c r="VBJ57" s="89"/>
      <c r="VBK57" s="89"/>
      <c r="VBL57" s="89"/>
      <c r="VBM57" s="89"/>
      <c r="VBN57" s="89"/>
      <c r="VBO57" s="89"/>
      <c r="VBP57" s="89"/>
      <c r="VBQ57" s="89"/>
      <c r="VBR57" s="89"/>
      <c r="VBS57" s="89"/>
      <c r="VBT57" s="89"/>
      <c r="VBU57" s="89"/>
      <c r="VBV57" s="89"/>
      <c r="VBW57" s="89"/>
      <c r="VBX57" s="89"/>
      <c r="VBY57" s="89"/>
      <c r="VBZ57" s="89"/>
      <c r="VCA57" s="89"/>
      <c r="VCB57" s="89"/>
      <c r="VCC57" s="89"/>
      <c r="VCD57" s="89"/>
      <c r="VCE57" s="89"/>
      <c r="VCF57" s="89"/>
      <c r="VCG57" s="89"/>
      <c r="VCH57" s="89"/>
      <c r="VCI57" s="89"/>
      <c r="VCJ57" s="89"/>
      <c r="VCK57" s="89"/>
      <c r="VCL57" s="89"/>
      <c r="VCM57" s="89"/>
      <c r="VCN57" s="89"/>
      <c r="VCO57" s="89"/>
      <c r="VCP57" s="89"/>
      <c r="VCQ57" s="89"/>
      <c r="VCR57" s="89"/>
      <c r="VCS57" s="89"/>
      <c r="VCT57" s="89"/>
      <c r="VCU57" s="89"/>
      <c r="VCV57" s="89"/>
      <c r="VCW57" s="89"/>
      <c r="VCX57" s="89"/>
      <c r="VCY57" s="89"/>
      <c r="VCZ57" s="89"/>
      <c r="VDA57" s="89"/>
      <c r="VDB57" s="89"/>
      <c r="VDC57" s="89"/>
      <c r="VDD57" s="89"/>
      <c r="VDE57" s="89"/>
      <c r="VDF57" s="89"/>
      <c r="VDG57" s="89"/>
      <c r="VDH57" s="89"/>
      <c r="VDI57" s="89"/>
      <c r="VDJ57" s="89"/>
      <c r="VDK57" s="89"/>
      <c r="VDL57" s="89"/>
      <c r="VDM57" s="89"/>
      <c r="VDN57" s="89"/>
      <c r="VDO57" s="89"/>
      <c r="VDP57" s="89"/>
      <c r="VDQ57" s="89"/>
      <c r="VDR57" s="89"/>
      <c r="VDS57" s="89"/>
      <c r="VDT57" s="89"/>
      <c r="VDU57" s="89"/>
      <c r="VDV57" s="89"/>
      <c r="VDW57" s="89"/>
      <c r="VDX57" s="89"/>
      <c r="VDY57" s="89"/>
      <c r="VDZ57" s="89"/>
      <c r="VEA57" s="89"/>
      <c r="VEB57" s="89"/>
      <c r="VEC57" s="89"/>
      <c r="VED57" s="89"/>
      <c r="VEE57" s="89"/>
      <c r="VEF57" s="89"/>
      <c r="VEG57" s="89"/>
      <c r="VEH57" s="89"/>
      <c r="VEI57" s="89"/>
      <c r="VEJ57" s="89"/>
      <c r="VEK57" s="89"/>
      <c r="VEL57" s="89"/>
      <c r="VEM57" s="89"/>
      <c r="VEN57" s="89"/>
      <c r="VEO57" s="89"/>
      <c r="VEP57" s="89"/>
      <c r="VEQ57" s="89"/>
      <c r="VER57" s="89"/>
      <c r="VES57" s="89"/>
      <c r="VET57" s="89"/>
      <c r="VEU57" s="89"/>
      <c r="VEV57" s="89"/>
      <c r="VEW57" s="89"/>
      <c r="VEX57" s="89"/>
      <c r="VEY57" s="89"/>
      <c r="VEZ57" s="89"/>
      <c r="VFA57" s="89"/>
      <c r="VFB57" s="89"/>
      <c r="VFC57" s="89"/>
      <c r="VFD57" s="89"/>
      <c r="VFE57" s="89"/>
      <c r="VFF57" s="89"/>
      <c r="VFG57" s="89"/>
      <c r="VFH57" s="89"/>
      <c r="VFI57" s="89"/>
      <c r="VFJ57" s="89"/>
      <c r="VFK57" s="89"/>
      <c r="VFL57" s="89"/>
      <c r="VFM57" s="89"/>
      <c r="VFN57" s="89"/>
      <c r="VFO57" s="89"/>
      <c r="VFP57" s="89"/>
      <c r="VFQ57" s="89"/>
      <c r="VFR57" s="89"/>
      <c r="VFS57" s="89"/>
      <c r="VFT57" s="89"/>
      <c r="VFU57" s="89"/>
      <c r="VFV57" s="89"/>
      <c r="VFW57" s="89"/>
      <c r="VFX57" s="89"/>
      <c r="VFY57" s="89"/>
      <c r="VFZ57" s="89"/>
      <c r="VGA57" s="89"/>
      <c r="VGB57" s="89"/>
      <c r="VGC57" s="89"/>
      <c r="VGD57" s="89"/>
      <c r="VGE57" s="89"/>
      <c r="VGF57" s="89"/>
      <c r="VGG57" s="89"/>
      <c r="VGH57" s="89"/>
      <c r="VGI57" s="89"/>
      <c r="VGJ57" s="89"/>
      <c r="VGK57" s="89"/>
      <c r="VGL57" s="89"/>
      <c r="VGM57" s="89"/>
      <c r="VGN57" s="89"/>
      <c r="VGO57" s="89"/>
      <c r="VGP57" s="89"/>
      <c r="VGQ57" s="89"/>
      <c r="VGR57" s="89"/>
      <c r="VGS57" s="89"/>
      <c r="VGT57" s="89"/>
      <c r="VGU57" s="89"/>
      <c r="VGV57" s="89"/>
      <c r="VGW57" s="89"/>
      <c r="VGX57" s="89"/>
      <c r="VGY57" s="89"/>
      <c r="VGZ57" s="89"/>
      <c r="VHA57" s="89"/>
      <c r="VHB57" s="89"/>
      <c r="VHC57" s="89"/>
      <c r="VHD57" s="89"/>
      <c r="VHE57" s="89"/>
      <c r="VHF57" s="89"/>
      <c r="VHG57" s="89"/>
      <c r="VHH57" s="89"/>
      <c r="VHI57" s="89"/>
      <c r="VHJ57" s="89"/>
      <c r="VHK57" s="89"/>
      <c r="VHL57" s="89"/>
      <c r="VHM57" s="89"/>
      <c r="VHN57" s="89"/>
      <c r="VHO57" s="89"/>
      <c r="VHP57" s="89"/>
      <c r="VHQ57" s="89"/>
      <c r="VHR57" s="89"/>
      <c r="VHS57" s="89"/>
      <c r="VHT57" s="89"/>
      <c r="VHU57" s="89"/>
      <c r="VHV57" s="89"/>
      <c r="VHW57" s="89"/>
      <c r="VHX57" s="89"/>
      <c r="VHY57" s="89"/>
      <c r="VHZ57" s="89"/>
      <c r="VIA57" s="89"/>
      <c r="VIB57" s="89"/>
      <c r="VIC57" s="89"/>
      <c r="VID57" s="89"/>
      <c r="VIE57" s="89"/>
      <c r="VIF57" s="89"/>
      <c r="VIG57" s="89"/>
      <c r="VIH57" s="89"/>
      <c r="VII57" s="89"/>
      <c r="VIJ57" s="89"/>
      <c r="VIK57" s="89"/>
      <c r="VIL57" s="89"/>
      <c r="VIM57" s="89"/>
      <c r="VIN57" s="89"/>
      <c r="VIO57" s="89"/>
      <c r="VIP57" s="89"/>
      <c r="VIQ57" s="89"/>
      <c r="VIR57" s="89"/>
      <c r="VIS57" s="89"/>
      <c r="VIT57" s="89"/>
      <c r="VIU57" s="89"/>
      <c r="VIV57" s="89"/>
      <c r="VIW57" s="89"/>
      <c r="VIX57" s="89"/>
      <c r="VIY57" s="89"/>
      <c r="VIZ57" s="89"/>
      <c r="VJA57" s="89"/>
      <c r="VJB57" s="89"/>
      <c r="VJC57" s="89"/>
      <c r="VJD57" s="89"/>
      <c r="VJE57" s="89"/>
      <c r="VJF57" s="89"/>
      <c r="VJG57" s="89"/>
      <c r="VJH57" s="89"/>
      <c r="VJI57" s="89"/>
      <c r="VJJ57" s="89"/>
      <c r="VJK57" s="89"/>
      <c r="VJL57" s="89"/>
      <c r="VJM57" s="89"/>
      <c r="VJN57" s="89"/>
      <c r="VJO57" s="89"/>
      <c r="VJP57" s="89"/>
      <c r="VJQ57" s="89"/>
      <c r="VJR57" s="89"/>
      <c r="VJS57" s="89"/>
      <c r="VJT57" s="89"/>
      <c r="VJU57" s="89"/>
      <c r="VJV57" s="89"/>
      <c r="VJW57" s="89"/>
      <c r="VJX57" s="89"/>
      <c r="VJY57" s="89"/>
      <c r="VJZ57" s="89"/>
      <c r="VKA57" s="89"/>
      <c r="VKB57" s="89"/>
      <c r="VKC57" s="89"/>
      <c r="VKD57" s="89"/>
      <c r="VKE57" s="89"/>
      <c r="VKF57" s="89"/>
      <c r="VKG57" s="89"/>
      <c r="VKH57" s="89"/>
      <c r="VKI57" s="89"/>
      <c r="VKJ57" s="89"/>
      <c r="VKK57" s="89"/>
      <c r="VKL57" s="89"/>
      <c r="VKM57" s="89"/>
      <c r="VKN57" s="89"/>
      <c r="VKO57" s="89"/>
      <c r="VKP57" s="89"/>
      <c r="VKQ57" s="89"/>
      <c r="VKR57" s="89"/>
      <c r="VKS57" s="89"/>
      <c r="VKT57" s="89"/>
      <c r="VKU57" s="89"/>
      <c r="VKV57" s="89"/>
      <c r="VKW57" s="89"/>
      <c r="VKX57" s="89"/>
      <c r="VKY57" s="89"/>
      <c r="VKZ57" s="89"/>
      <c r="VLA57" s="89"/>
      <c r="VLB57" s="89"/>
      <c r="VLC57" s="89"/>
      <c r="VLD57" s="89"/>
      <c r="VLE57" s="89"/>
      <c r="VLF57" s="89"/>
      <c r="VLG57" s="89"/>
      <c r="VLH57" s="89"/>
      <c r="VLI57" s="89"/>
      <c r="VLJ57" s="89"/>
      <c r="VLK57" s="89"/>
      <c r="VLL57" s="89"/>
      <c r="VLM57" s="89"/>
      <c r="VLN57" s="89"/>
      <c r="VLO57" s="89"/>
      <c r="VLP57" s="89"/>
      <c r="VLQ57" s="89"/>
      <c r="VLR57" s="89"/>
      <c r="VLS57" s="89"/>
      <c r="VLT57" s="89"/>
      <c r="VLU57" s="89"/>
      <c r="VLV57" s="89"/>
      <c r="VLW57" s="89"/>
      <c r="VLX57" s="89"/>
      <c r="VLY57" s="89"/>
      <c r="VLZ57" s="89"/>
      <c r="VMA57" s="89"/>
      <c r="VMB57" s="89"/>
      <c r="VMC57" s="89"/>
      <c r="VMD57" s="89"/>
      <c r="VME57" s="89"/>
      <c r="VMF57" s="89"/>
      <c r="VMG57" s="89"/>
      <c r="VMH57" s="89"/>
      <c r="VMI57" s="89"/>
      <c r="VMJ57" s="89"/>
      <c r="VMK57" s="89"/>
      <c r="VML57" s="89"/>
      <c r="VMM57" s="89"/>
      <c r="VMN57" s="89"/>
      <c r="VMO57" s="89"/>
      <c r="VMP57" s="89"/>
      <c r="VMQ57" s="89"/>
      <c r="VMR57" s="89"/>
      <c r="VMS57" s="89"/>
      <c r="VMT57" s="89"/>
      <c r="VMU57" s="89"/>
      <c r="VMV57" s="89"/>
      <c r="VMW57" s="89"/>
      <c r="VMX57" s="89"/>
      <c r="VMY57" s="89"/>
      <c r="VMZ57" s="89"/>
      <c r="VNA57" s="89"/>
      <c r="VNB57" s="89"/>
      <c r="VNC57" s="89"/>
      <c r="VND57" s="89"/>
      <c r="VNE57" s="89"/>
      <c r="VNF57" s="89"/>
      <c r="VNG57" s="89"/>
      <c r="VNH57" s="89"/>
      <c r="VNI57" s="89"/>
      <c r="VNJ57" s="89"/>
      <c r="VNK57" s="89"/>
      <c r="VNL57" s="89"/>
      <c r="VNM57" s="89"/>
      <c r="VNN57" s="89"/>
      <c r="VNO57" s="89"/>
      <c r="VNP57" s="89"/>
      <c r="VNQ57" s="89"/>
      <c r="VNR57" s="89"/>
      <c r="VNS57" s="89"/>
      <c r="VNT57" s="89"/>
      <c r="VNU57" s="89"/>
      <c r="VNV57" s="89"/>
      <c r="VNW57" s="89"/>
      <c r="VNX57" s="89"/>
      <c r="VNY57" s="89"/>
      <c r="VNZ57" s="89"/>
      <c r="VOA57" s="89"/>
      <c r="VOB57" s="89"/>
      <c r="VOC57" s="89"/>
      <c r="VOD57" s="89"/>
      <c r="VOE57" s="89"/>
      <c r="VOF57" s="89"/>
      <c r="VOG57" s="89"/>
      <c r="VOH57" s="89"/>
      <c r="VOI57" s="89"/>
      <c r="VOJ57" s="89"/>
      <c r="VOK57" s="89"/>
      <c r="VOL57" s="89"/>
      <c r="VOM57" s="89"/>
      <c r="VON57" s="89"/>
      <c r="VOO57" s="89"/>
      <c r="VOP57" s="89"/>
      <c r="VOQ57" s="89"/>
      <c r="VOR57" s="89"/>
      <c r="VOS57" s="89"/>
      <c r="VOT57" s="89"/>
      <c r="VOU57" s="89"/>
      <c r="VOV57" s="89"/>
      <c r="VOW57" s="89"/>
      <c r="VOX57" s="89"/>
      <c r="VOY57" s="89"/>
      <c r="VOZ57" s="89"/>
      <c r="VPA57" s="89"/>
      <c r="VPB57" s="89"/>
      <c r="VPC57" s="89"/>
      <c r="VPD57" s="89"/>
      <c r="VPE57" s="89"/>
      <c r="VPF57" s="89"/>
      <c r="VPG57" s="89"/>
      <c r="VPH57" s="89"/>
      <c r="VPI57" s="89"/>
      <c r="VPJ57" s="89"/>
      <c r="VPK57" s="89"/>
      <c r="VPL57" s="89"/>
      <c r="VPM57" s="89"/>
      <c r="VPN57" s="89"/>
      <c r="VPO57" s="89"/>
      <c r="VPP57" s="89"/>
      <c r="VPQ57" s="89"/>
      <c r="VPR57" s="89"/>
      <c r="VPS57" s="89"/>
      <c r="VPT57" s="89"/>
      <c r="VPU57" s="89"/>
      <c r="VPV57" s="89"/>
      <c r="VPW57" s="89"/>
      <c r="VPX57" s="89"/>
      <c r="VPY57" s="89"/>
      <c r="VPZ57" s="89"/>
      <c r="VQA57" s="89"/>
      <c r="VQB57" s="89"/>
      <c r="VQC57" s="89"/>
      <c r="VQD57" s="89"/>
      <c r="VQE57" s="89"/>
      <c r="VQF57" s="89"/>
      <c r="VQG57" s="89"/>
      <c r="VQH57" s="89"/>
      <c r="VQI57" s="89"/>
      <c r="VQJ57" s="89"/>
      <c r="VQK57" s="89"/>
      <c r="VQL57" s="89"/>
      <c r="VQM57" s="89"/>
      <c r="VQN57" s="89"/>
      <c r="VQO57" s="89"/>
      <c r="VQP57" s="89"/>
      <c r="VQQ57" s="89"/>
      <c r="VQR57" s="89"/>
      <c r="VQS57" s="89"/>
      <c r="VQT57" s="89"/>
      <c r="VQU57" s="89"/>
      <c r="VQV57" s="89"/>
      <c r="VQW57" s="89"/>
      <c r="VQX57" s="89"/>
      <c r="VQY57" s="89"/>
      <c r="VQZ57" s="89"/>
      <c r="VRA57" s="89"/>
      <c r="VRB57" s="89"/>
      <c r="VRC57" s="89"/>
      <c r="VRD57" s="89"/>
      <c r="VRE57" s="89"/>
      <c r="VRF57" s="89"/>
      <c r="VRG57" s="89"/>
      <c r="VRH57" s="89"/>
      <c r="VRI57" s="89"/>
      <c r="VRJ57" s="89"/>
      <c r="VRK57" s="89"/>
      <c r="VRL57" s="89"/>
      <c r="VRM57" s="89"/>
      <c r="VRN57" s="89"/>
      <c r="VRO57" s="89"/>
      <c r="VRP57" s="89"/>
      <c r="VRQ57" s="89"/>
      <c r="VRR57" s="89"/>
      <c r="VRS57" s="89"/>
      <c r="VRT57" s="89"/>
      <c r="VRU57" s="89"/>
      <c r="VRV57" s="89"/>
      <c r="VRW57" s="89"/>
      <c r="VRX57" s="89"/>
      <c r="VRY57" s="89"/>
      <c r="VRZ57" s="89"/>
      <c r="VSA57" s="89"/>
      <c r="VSB57" s="89"/>
      <c r="VSC57" s="89"/>
      <c r="VSD57" s="89"/>
      <c r="VSE57" s="89"/>
      <c r="VSF57" s="89"/>
      <c r="VSG57" s="89"/>
      <c r="VSH57" s="89"/>
      <c r="VSI57" s="89"/>
      <c r="VSJ57" s="89"/>
      <c r="VSK57" s="89"/>
      <c r="VSL57" s="89"/>
      <c r="VSM57" s="89"/>
      <c r="VSN57" s="89"/>
      <c r="VSO57" s="89"/>
      <c r="VSP57" s="89"/>
      <c r="VSQ57" s="89"/>
      <c r="VSR57" s="89"/>
      <c r="VSS57" s="89"/>
      <c r="VST57" s="89"/>
      <c r="VSU57" s="89"/>
      <c r="VSV57" s="89"/>
      <c r="VSW57" s="89"/>
      <c r="VSX57" s="89"/>
      <c r="VSY57" s="89"/>
      <c r="VSZ57" s="89"/>
      <c r="VTA57" s="89"/>
      <c r="VTB57" s="89"/>
      <c r="VTC57" s="89"/>
      <c r="VTD57" s="89"/>
      <c r="VTE57" s="89"/>
      <c r="VTF57" s="89"/>
      <c r="VTG57" s="89"/>
      <c r="VTH57" s="89"/>
      <c r="VTI57" s="89"/>
      <c r="VTJ57" s="89"/>
      <c r="VTK57" s="89"/>
      <c r="VTL57" s="89"/>
      <c r="VTM57" s="89"/>
      <c r="VTN57" s="89"/>
      <c r="VTO57" s="89"/>
      <c r="VTP57" s="89"/>
      <c r="VTQ57" s="89"/>
      <c r="VTR57" s="89"/>
      <c r="VTS57" s="89"/>
      <c r="VTT57" s="89"/>
      <c r="VTU57" s="89"/>
      <c r="VTV57" s="89"/>
      <c r="VTW57" s="89"/>
      <c r="VTX57" s="89"/>
      <c r="VTY57" s="89"/>
      <c r="VTZ57" s="89"/>
      <c r="VUA57" s="89"/>
      <c r="VUB57" s="89"/>
      <c r="VUC57" s="89"/>
      <c r="VUD57" s="89"/>
      <c r="VUE57" s="89"/>
      <c r="VUF57" s="89"/>
      <c r="VUG57" s="89"/>
      <c r="VUH57" s="89"/>
      <c r="VUI57" s="89"/>
      <c r="VUJ57" s="89"/>
      <c r="VUK57" s="89"/>
      <c r="VUL57" s="89"/>
      <c r="VUM57" s="89"/>
      <c r="VUN57" s="89"/>
      <c r="VUO57" s="89"/>
      <c r="VUP57" s="89"/>
      <c r="VUQ57" s="89"/>
      <c r="VUR57" s="89"/>
      <c r="VUS57" s="89"/>
      <c r="VUT57" s="89"/>
      <c r="VUU57" s="89"/>
      <c r="VUV57" s="89"/>
      <c r="VUW57" s="89"/>
      <c r="VUX57" s="89"/>
      <c r="VUY57" s="89"/>
      <c r="VUZ57" s="89"/>
      <c r="VVA57" s="89"/>
      <c r="VVB57" s="89"/>
      <c r="VVC57" s="89"/>
      <c r="VVD57" s="89"/>
      <c r="VVE57" s="89"/>
      <c r="VVF57" s="89"/>
      <c r="VVG57" s="89"/>
      <c r="VVH57" s="89"/>
      <c r="VVI57" s="89"/>
      <c r="VVJ57" s="89"/>
      <c r="VVK57" s="89"/>
      <c r="VVL57" s="89"/>
      <c r="VVM57" s="89"/>
      <c r="VVN57" s="89"/>
      <c r="VVO57" s="89"/>
      <c r="VVP57" s="89"/>
      <c r="VVQ57" s="89"/>
      <c r="VVR57" s="89"/>
      <c r="VVS57" s="89"/>
      <c r="VVT57" s="89"/>
      <c r="VVU57" s="89"/>
      <c r="VVV57" s="89"/>
      <c r="VVW57" s="89"/>
      <c r="VVX57" s="89"/>
      <c r="VVY57" s="89"/>
      <c r="VVZ57" s="89"/>
      <c r="VWA57" s="89"/>
      <c r="VWB57" s="89"/>
      <c r="VWC57" s="89"/>
      <c r="VWD57" s="89"/>
      <c r="VWE57" s="89"/>
      <c r="VWF57" s="89"/>
      <c r="VWG57" s="89"/>
      <c r="VWH57" s="89"/>
      <c r="VWI57" s="89"/>
      <c r="VWJ57" s="89"/>
      <c r="VWK57" s="89"/>
      <c r="VWL57" s="89"/>
      <c r="VWM57" s="89"/>
      <c r="VWN57" s="89"/>
      <c r="VWO57" s="89"/>
      <c r="VWP57" s="89"/>
      <c r="VWQ57" s="89"/>
      <c r="VWR57" s="89"/>
      <c r="VWS57" s="89"/>
      <c r="VWT57" s="89"/>
      <c r="VWU57" s="89"/>
      <c r="VWV57" s="89"/>
      <c r="VWW57" s="89"/>
      <c r="VWX57" s="89"/>
      <c r="VWY57" s="89"/>
      <c r="VWZ57" s="89"/>
      <c r="VXA57" s="89"/>
      <c r="VXB57" s="89"/>
      <c r="VXC57" s="89"/>
      <c r="VXD57" s="89"/>
      <c r="VXE57" s="89"/>
      <c r="VXF57" s="89"/>
      <c r="VXG57" s="89"/>
      <c r="VXH57" s="89"/>
      <c r="VXI57" s="89"/>
      <c r="VXJ57" s="89"/>
      <c r="VXK57" s="89"/>
      <c r="VXL57" s="89"/>
      <c r="VXM57" s="89"/>
      <c r="VXN57" s="89"/>
      <c r="VXO57" s="89"/>
      <c r="VXP57" s="89"/>
      <c r="VXQ57" s="89"/>
      <c r="VXR57" s="89"/>
      <c r="VXS57" s="89"/>
      <c r="VXT57" s="89"/>
      <c r="VXU57" s="89"/>
      <c r="VXV57" s="89"/>
      <c r="VXW57" s="89"/>
      <c r="VXX57" s="89"/>
      <c r="VXY57" s="89"/>
      <c r="VXZ57" s="89"/>
      <c r="VYA57" s="89"/>
      <c r="VYB57" s="89"/>
      <c r="VYC57" s="89"/>
      <c r="VYD57" s="89"/>
      <c r="VYE57" s="89"/>
      <c r="VYF57" s="89"/>
      <c r="VYG57" s="89"/>
      <c r="VYH57" s="89"/>
      <c r="VYI57" s="89"/>
      <c r="VYJ57" s="89"/>
      <c r="VYK57" s="89"/>
      <c r="VYL57" s="89"/>
      <c r="VYM57" s="89"/>
      <c r="VYN57" s="89"/>
      <c r="VYO57" s="89"/>
      <c r="VYP57" s="89"/>
      <c r="VYQ57" s="89"/>
      <c r="VYR57" s="89"/>
      <c r="VYS57" s="89"/>
      <c r="VYT57" s="89"/>
      <c r="VYU57" s="89"/>
      <c r="VYV57" s="89"/>
      <c r="VYW57" s="89"/>
      <c r="VYX57" s="89"/>
      <c r="VYY57" s="89"/>
      <c r="VYZ57" s="89"/>
      <c r="VZA57" s="89"/>
      <c r="VZB57" s="89"/>
      <c r="VZC57" s="89"/>
      <c r="VZD57" s="89"/>
      <c r="VZE57" s="89"/>
      <c r="VZF57" s="89"/>
      <c r="VZG57" s="89"/>
      <c r="VZH57" s="89"/>
      <c r="VZI57" s="89"/>
      <c r="VZJ57" s="89"/>
      <c r="VZK57" s="89"/>
      <c r="VZL57" s="89"/>
      <c r="VZM57" s="89"/>
      <c r="VZN57" s="89"/>
      <c r="VZO57" s="89"/>
      <c r="VZP57" s="89"/>
      <c r="VZQ57" s="89"/>
      <c r="VZR57" s="89"/>
      <c r="VZS57" s="89"/>
      <c r="VZT57" s="89"/>
      <c r="VZU57" s="89"/>
      <c r="VZV57" s="89"/>
      <c r="VZW57" s="89"/>
      <c r="VZX57" s="89"/>
      <c r="VZY57" s="89"/>
      <c r="VZZ57" s="89"/>
      <c r="WAA57" s="89"/>
      <c r="WAB57" s="89"/>
      <c r="WAC57" s="89"/>
      <c r="WAD57" s="89"/>
      <c r="WAE57" s="89"/>
      <c r="WAF57" s="89"/>
      <c r="WAG57" s="89"/>
      <c r="WAH57" s="89"/>
      <c r="WAI57" s="89"/>
      <c r="WAJ57" s="89"/>
      <c r="WAK57" s="89"/>
      <c r="WAL57" s="89"/>
      <c r="WAM57" s="89"/>
      <c r="WAN57" s="89"/>
      <c r="WAO57" s="89"/>
      <c r="WAP57" s="89"/>
      <c r="WAQ57" s="89"/>
      <c r="WAR57" s="89"/>
      <c r="WAS57" s="89"/>
      <c r="WAT57" s="89"/>
      <c r="WAU57" s="89"/>
      <c r="WAV57" s="89"/>
      <c r="WAW57" s="89"/>
      <c r="WAX57" s="89"/>
      <c r="WAY57" s="89"/>
      <c r="WAZ57" s="89"/>
      <c r="WBA57" s="89"/>
      <c r="WBB57" s="89"/>
      <c r="WBC57" s="89"/>
      <c r="WBD57" s="89"/>
      <c r="WBE57" s="89"/>
      <c r="WBF57" s="89"/>
      <c r="WBG57" s="89"/>
      <c r="WBH57" s="89"/>
      <c r="WBI57" s="89"/>
      <c r="WBJ57" s="89"/>
      <c r="WBK57" s="89"/>
      <c r="WBL57" s="89"/>
      <c r="WBM57" s="89"/>
      <c r="WBN57" s="89"/>
      <c r="WBO57" s="89"/>
      <c r="WBP57" s="89"/>
      <c r="WBQ57" s="89"/>
      <c r="WBR57" s="89"/>
      <c r="WBS57" s="89"/>
      <c r="WBT57" s="89"/>
      <c r="WBU57" s="89"/>
      <c r="WBV57" s="89"/>
      <c r="WBW57" s="89"/>
      <c r="WBX57" s="89"/>
      <c r="WBY57" s="89"/>
      <c r="WBZ57" s="89"/>
      <c r="WCA57" s="89"/>
      <c r="WCB57" s="89"/>
      <c r="WCC57" s="89"/>
      <c r="WCD57" s="89"/>
      <c r="WCE57" s="89"/>
      <c r="WCF57" s="89"/>
      <c r="WCG57" s="89"/>
      <c r="WCH57" s="89"/>
      <c r="WCI57" s="89"/>
      <c r="WCJ57" s="89"/>
      <c r="WCK57" s="89"/>
      <c r="WCL57" s="89"/>
      <c r="WCM57" s="89"/>
      <c r="WCN57" s="89"/>
      <c r="WCO57" s="89"/>
      <c r="WCP57" s="89"/>
      <c r="WCQ57" s="89"/>
      <c r="WCR57" s="89"/>
      <c r="WCS57" s="89"/>
      <c r="WCT57" s="89"/>
      <c r="WCU57" s="89"/>
      <c r="WCV57" s="89"/>
      <c r="WCW57" s="89"/>
      <c r="WCX57" s="89"/>
      <c r="WCY57" s="89"/>
      <c r="WCZ57" s="89"/>
      <c r="WDA57" s="89"/>
      <c r="WDB57" s="89"/>
      <c r="WDC57" s="89"/>
      <c r="WDD57" s="89"/>
      <c r="WDE57" s="89"/>
      <c r="WDF57" s="89"/>
      <c r="WDG57" s="89"/>
      <c r="WDH57" s="89"/>
      <c r="WDI57" s="89"/>
      <c r="WDJ57" s="89"/>
      <c r="WDK57" s="89"/>
      <c r="WDL57" s="89"/>
      <c r="WDM57" s="89"/>
      <c r="WDN57" s="89"/>
      <c r="WDO57" s="89"/>
      <c r="WDP57" s="89"/>
      <c r="WDQ57" s="89"/>
      <c r="WDR57" s="89"/>
      <c r="WDS57" s="89"/>
      <c r="WDT57" s="89"/>
      <c r="WDU57" s="89"/>
      <c r="WDV57" s="89"/>
      <c r="WDW57" s="89"/>
      <c r="WDX57" s="89"/>
      <c r="WDY57" s="89"/>
      <c r="WDZ57" s="89"/>
      <c r="WEA57" s="89"/>
      <c r="WEB57" s="89"/>
      <c r="WEC57" s="89"/>
      <c r="WED57" s="89"/>
      <c r="WEE57" s="89"/>
      <c r="WEF57" s="89"/>
      <c r="WEG57" s="89"/>
      <c r="WEH57" s="89"/>
      <c r="WEI57" s="89"/>
      <c r="WEJ57" s="89"/>
      <c r="WEK57" s="89"/>
      <c r="WEL57" s="89"/>
      <c r="WEM57" s="89"/>
      <c r="WEN57" s="89"/>
      <c r="WEO57" s="89"/>
      <c r="WEP57" s="89"/>
      <c r="WEQ57" s="89"/>
      <c r="WER57" s="89"/>
      <c r="WES57" s="89"/>
      <c r="WET57" s="89"/>
      <c r="WEU57" s="89"/>
      <c r="WEV57" s="89"/>
      <c r="WEW57" s="89"/>
      <c r="WEX57" s="89"/>
      <c r="WEY57" s="89"/>
      <c r="WEZ57" s="89"/>
      <c r="WFA57" s="89"/>
      <c r="WFB57" s="89"/>
      <c r="WFC57" s="89"/>
      <c r="WFD57" s="89"/>
      <c r="WFE57" s="89"/>
      <c r="WFF57" s="89"/>
      <c r="WFG57" s="89"/>
      <c r="WFH57" s="89"/>
      <c r="WFI57" s="89"/>
      <c r="WFJ57" s="89"/>
      <c r="WFK57" s="89"/>
      <c r="WFL57" s="89"/>
      <c r="WFM57" s="89"/>
      <c r="WFN57" s="89"/>
      <c r="WFO57" s="89"/>
      <c r="WFP57" s="89"/>
      <c r="WFQ57" s="89"/>
      <c r="WFR57" s="89"/>
      <c r="WFS57" s="89"/>
      <c r="WFT57" s="89"/>
      <c r="WFU57" s="89"/>
      <c r="WFV57" s="89"/>
      <c r="WFW57" s="89"/>
      <c r="WFX57" s="89"/>
      <c r="WFY57" s="89"/>
      <c r="WFZ57" s="89"/>
      <c r="WGA57" s="89"/>
      <c r="WGB57" s="89"/>
      <c r="WGC57" s="89"/>
      <c r="WGD57" s="89"/>
      <c r="WGE57" s="89"/>
      <c r="WGF57" s="89"/>
      <c r="WGG57" s="89"/>
      <c r="WGH57" s="89"/>
      <c r="WGI57" s="89"/>
      <c r="WGJ57" s="89"/>
      <c r="WGK57" s="89"/>
      <c r="WGL57" s="89"/>
      <c r="WGM57" s="89"/>
      <c r="WGN57" s="89"/>
      <c r="WGO57" s="89"/>
      <c r="WGP57" s="89"/>
      <c r="WGQ57" s="89"/>
      <c r="WGR57" s="89"/>
      <c r="WGS57" s="89"/>
      <c r="WGT57" s="89"/>
      <c r="WGU57" s="89"/>
      <c r="WGV57" s="89"/>
      <c r="WGW57" s="89"/>
      <c r="WGX57" s="89"/>
      <c r="WGY57" s="89"/>
      <c r="WGZ57" s="89"/>
      <c r="WHA57" s="89"/>
      <c r="WHB57" s="89"/>
      <c r="WHC57" s="89"/>
      <c r="WHD57" s="89"/>
      <c r="WHE57" s="89"/>
      <c r="WHF57" s="89"/>
      <c r="WHG57" s="89"/>
      <c r="WHH57" s="89"/>
      <c r="WHI57" s="89"/>
      <c r="WHJ57" s="89"/>
      <c r="WHK57" s="89"/>
      <c r="WHL57" s="89"/>
      <c r="WHM57" s="89"/>
      <c r="WHN57" s="89"/>
      <c r="WHO57" s="89"/>
      <c r="WHP57" s="89"/>
      <c r="WHQ57" s="89"/>
      <c r="WHR57" s="89"/>
      <c r="WHS57" s="89"/>
      <c r="WHT57" s="89"/>
      <c r="WHU57" s="89"/>
      <c r="WHV57" s="89"/>
      <c r="WHW57" s="89"/>
      <c r="WHX57" s="89"/>
      <c r="WHY57" s="89"/>
      <c r="WHZ57" s="89"/>
      <c r="WIA57" s="89"/>
      <c r="WIB57" s="89"/>
      <c r="WIC57" s="89"/>
      <c r="WID57" s="89"/>
      <c r="WIE57" s="89"/>
      <c r="WIF57" s="89"/>
      <c r="WIG57" s="89"/>
      <c r="WIH57" s="89"/>
      <c r="WII57" s="89"/>
      <c r="WIJ57" s="89"/>
      <c r="WIK57" s="89"/>
      <c r="WIL57" s="89"/>
      <c r="WIM57" s="89"/>
      <c r="WIN57" s="89"/>
      <c r="WIO57" s="89"/>
      <c r="WIP57" s="89"/>
      <c r="WIQ57" s="89"/>
      <c r="WIR57" s="89"/>
      <c r="WIS57" s="89"/>
      <c r="WIT57" s="89"/>
      <c r="WIU57" s="89"/>
      <c r="WIV57" s="89"/>
      <c r="WIW57" s="89"/>
      <c r="WIX57" s="89"/>
      <c r="WIY57" s="89"/>
      <c r="WIZ57" s="89"/>
      <c r="WJA57" s="89"/>
      <c r="WJB57" s="89"/>
      <c r="WJC57" s="89"/>
      <c r="WJD57" s="89"/>
      <c r="WJE57" s="89"/>
      <c r="WJF57" s="89"/>
      <c r="WJG57" s="89"/>
      <c r="WJH57" s="89"/>
      <c r="WJI57" s="89"/>
      <c r="WJJ57" s="89"/>
      <c r="WJK57" s="89"/>
      <c r="WJL57" s="89"/>
      <c r="WJM57" s="89"/>
      <c r="WJN57" s="89"/>
      <c r="WJO57" s="89"/>
      <c r="WJP57" s="89"/>
      <c r="WJQ57" s="89"/>
      <c r="WJR57" s="89"/>
      <c r="WJS57" s="89"/>
      <c r="WJT57" s="89"/>
      <c r="WJU57" s="89"/>
      <c r="WJV57" s="89"/>
      <c r="WJW57" s="89"/>
      <c r="WJX57" s="89"/>
      <c r="WJY57" s="89"/>
      <c r="WJZ57" s="89"/>
      <c r="WKA57" s="89"/>
      <c r="WKB57" s="89"/>
      <c r="WKC57" s="89"/>
      <c r="WKD57" s="89"/>
      <c r="WKE57" s="89"/>
      <c r="WKF57" s="89"/>
      <c r="WKG57" s="89"/>
      <c r="WKH57" s="89"/>
      <c r="WKI57" s="89"/>
      <c r="WKJ57" s="89"/>
      <c r="WKK57" s="89"/>
      <c r="WKL57" s="89"/>
      <c r="WKM57" s="89"/>
      <c r="WKN57" s="89"/>
      <c r="WKO57" s="89"/>
      <c r="WKP57" s="89"/>
      <c r="WKQ57" s="89"/>
      <c r="WKR57" s="89"/>
      <c r="WKS57" s="89"/>
      <c r="WKT57" s="89"/>
      <c r="WKU57" s="89"/>
      <c r="WKV57" s="89"/>
      <c r="WKW57" s="89"/>
      <c r="WKX57" s="89"/>
      <c r="WKY57" s="89"/>
      <c r="WKZ57" s="89"/>
      <c r="WLA57" s="89"/>
      <c r="WLB57" s="89"/>
      <c r="WLC57" s="89"/>
      <c r="WLD57" s="89"/>
      <c r="WLE57" s="89"/>
      <c r="WLF57" s="89"/>
      <c r="WLG57" s="89"/>
      <c r="WLH57" s="89"/>
      <c r="WLI57" s="89"/>
      <c r="WLJ57" s="89"/>
      <c r="WLK57" s="89"/>
      <c r="WLL57" s="89"/>
      <c r="WLM57" s="89"/>
      <c r="WLN57" s="89"/>
      <c r="WLO57" s="89"/>
      <c r="WLP57" s="89"/>
      <c r="WLQ57" s="89"/>
      <c r="WLR57" s="89"/>
      <c r="WLS57" s="89"/>
      <c r="WLT57" s="89"/>
      <c r="WLU57" s="89"/>
      <c r="WLV57" s="89"/>
      <c r="WLW57" s="89"/>
      <c r="WLX57" s="89"/>
      <c r="WLY57" s="89"/>
      <c r="WLZ57" s="89"/>
      <c r="WMA57" s="89"/>
      <c r="WMB57" s="89"/>
      <c r="WMC57" s="89"/>
      <c r="WMD57" s="89"/>
      <c r="WME57" s="89"/>
      <c r="WMF57" s="89"/>
      <c r="WMG57" s="89"/>
      <c r="WMH57" s="89"/>
      <c r="WMI57" s="89"/>
      <c r="WMJ57" s="89"/>
      <c r="WMK57" s="89"/>
      <c r="WML57" s="89"/>
      <c r="WMM57" s="89"/>
      <c r="WMN57" s="89"/>
      <c r="WMO57" s="89"/>
      <c r="WMP57" s="89"/>
      <c r="WMQ57" s="89"/>
      <c r="WMR57" s="89"/>
      <c r="WMS57" s="89"/>
      <c r="WMT57" s="89"/>
      <c r="WMU57" s="89"/>
      <c r="WMV57" s="89"/>
      <c r="WMW57" s="89"/>
      <c r="WMX57" s="89"/>
      <c r="WMY57" s="89"/>
      <c r="WMZ57" s="89"/>
      <c r="WNA57" s="89"/>
      <c r="WNB57" s="89"/>
      <c r="WNC57" s="89"/>
      <c r="WND57" s="89"/>
      <c r="WNE57" s="89"/>
      <c r="WNF57" s="89"/>
      <c r="WNG57" s="89"/>
      <c r="WNH57" s="89"/>
      <c r="WNI57" s="89"/>
      <c r="WNJ57" s="89"/>
      <c r="WNK57" s="89"/>
      <c r="WNL57" s="89"/>
      <c r="WNM57" s="89"/>
      <c r="WNN57" s="89"/>
      <c r="WNO57" s="89"/>
      <c r="WNP57" s="89"/>
      <c r="WNQ57" s="89"/>
      <c r="WNR57" s="89"/>
      <c r="WNS57" s="89"/>
      <c r="WNT57" s="89"/>
      <c r="WNU57" s="89"/>
      <c r="WNV57" s="89"/>
      <c r="WNW57" s="89"/>
      <c r="WNX57" s="89"/>
      <c r="WNY57" s="89"/>
      <c r="WNZ57" s="89"/>
      <c r="WOA57" s="89"/>
      <c r="WOB57" s="89"/>
      <c r="WOC57" s="89"/>
      <c r="WOD57" s="89"/>
      <c r="WOE57" s="89"/>
      <c r="WOF57" s="89"/>
      <c r="WOG57" s="89"/>
      <c r="WOH57" s="89"/>
      <c r="WOI57" s="89"/>
      <c r="WOJ57" s="89"/>
      <c r="WOK57" s="89"/>
      <c r="WOL57" s="89"/>
      <c r="WOM57" s="89"/>
      <c r="WON57" s="89"/>
      <c r="WOO57" s="89"/>
      <c r="WOP57" s="89"/>
      <c r="WOQ57" s="89"/>
      <c r="WOR57" s="89"/>
      <c r="WOS57" s="89"/>
      <c r="WOT57" s="89"/>
      <c r="WOU57" s="89"/>
      <c r="WOV57" s="89"/>
      <c r="WOW57" s="89"/>
      <c r="WOX57" s="89"/>
      <c r="WOY57" s="89"/>
      <c r="WOZ57" s="89"/>
      <c r="WPA57" s="89"/>
      <c r="WPB57" s="89"/>
      <c r="WPC57" s="89"/>
      <c r="WPD57" s="89"/>
      <c r="WPE57" s="89"/>
      <c r="WPF57" s="89"/>
      <c r="WPG57" s="89"/>
      <c r="WPH57" s="89"/>
      <c r="WPI57" s="89"/>
      <c r="WPJ57" s="89"/>
      <c r="WPK57" s="89"/>
      <c r="WPL57" s="89"/>
      <c r="WPM57" s="89"/>
      <c r="WPN57" s="89"/>
      <c r="WPO57" s="89"/>
      <c r="WPP57" s="89"/>
      <c r="WPQ57" s="89"/>
      <c r="WPR57" s="89"/>
      <c r="WPS57" s="89"/>
      <c r="WPT57" s="89"/>
      <c r="WPU57" s="89"/>
      <c r="WPV57" s="89"/>
      <c r="WPW57" s="89"/>
      <c r="WPX57" s="89"/>
      <c r="WPY57" s="89"/>
      <c r="WPZ57" s="89"/>
      <c r="WQA57" s="89"/>
      <c r="WQB57" s="89"/>
      <c r="WQC57" s="89"/>
      <c r="WQD57" s="89"/>
      <c r="WQE57" s="89"/>
      <c r="WQF57" s="89"/>
      <c r="WQG57" s="89"/>
      <c r="WQH57" s="89"/>
      <c r="WQI57" s="89"/>
      <c r="WQJ57" s="89"/>
      <c r="WQK57" s="89"/>
      <c r="WQL57" s="89"/>
      <c r="WQM57" s="89"/>
      <c r="WQN57" s="89"/>
      <c r="WQO57" s="89"/>
      <c r="WQP57" s="89"/>
      <c r="WQQ57" s="89"/>
      <c r="WQR57" s="89"/>
      <c r="WQS57" s="89"/>
      <c r="WQT57" s="89"/>
      <c r="WQU57" s="89"/>
      <c r="WQV57" s="89"/>
      <c r="WQW57" s="89"/>
      <c r="WQX57" s="89"/>
      <c r="WQY57" s="89"/>
      <c r="WQZ57" s="89"/>
      <c r="WRA57" s="89"/>
      <c r="WRB57" s="89"/>
      <c r="WRC57" s="89"/>
      <c r="WRD57" s="89"/>
      <c r="WRE57" s="89"/>
      <c r="WRF57" s="89"/>
      <c r="WRG57" s="89"/>
      <c r="WRH57" s="89"/>
      <c r="WRI57" s="89"/>
      <c r="WRJ57" s="89"/>
      <c r="WRK57" s="89"/>
      <c r="WRL57" s="89"/>
      <c r="WRM57" s="89"/>
      <c r="WRN57" s="89"/>
      <c r="WRO57" s="89"/>
      <c r="WRP57" s="89"/>
      <c r="WRQ57" s="89"/>
      <c r="WRR57" s="89"/>
      <c r="WRS57" s="89"/>
      <c r="WRT57" s="89"/>
      <c r="WRU57" s="89"/>
      <c r="WRV57" s="89"/>
      <c r="WRW57" s="89"/>
      <c r="WRX57" s="89"/>
      <c r="WRY57" s="89"/>
      <c r="WRZ57" s="89"/>
      <c r="WSA57" s="89"/>
      <c r="WSB57" s="89"/>
      <c r="WSC57" s="89"/>
      <c r="WSD57" s="89"/>
      <c r="WSE57" s="89"/>
      <c r="WSF57" s="89"/>
      <c r="WSG57" s="89"/>
      <c r="WSH57" s="89"/>
      <c r="WSI57" s="89"/>
      <c r="WSJ57" s="89"/>
      <c r="WSK57" s="89"/>
      <c r="WSL57" s="89"/>
      <c r="WSM57" s="89"/>
      <c r="WSN57" s="89"/>
      <c r="WSO57" s="89"/>
      <c r="WSP57" s="89"/>
      <c r="WSQ57" s="89"/>
      <c r="WSR57" s="89"/>
      <c r="WSS57" s="89"/>
      <c r="WST57" s="89"/>
      <c r="WSU57" s="89"/>
      <c r="WSV57" s="89"/>
      <c r="WSW57" s="89"/>
      <c r="WSX57" s="89"/>
      <c r="WSY57" s="89"/>
      <c r="WSZ57" s="89"/>
      <c r="WTA57" s="89"/>
      <c r="WTB57" s="89"/>
      <c r="WTC57" s="89"/>
      <c r="WTD57" s="89"/>
      <c r="WTE57" s="89"/>
      <c r="WTF57" s="89"/>
      <c r="WTG57" s="89"/>
      <c r="WTH57" s="89"/>
      <c r="WTI57" s="89"/>
      <c r="WTJ57" s="89"/>
      <c r="WTK57" s="89"/>
      <c r="WTL57" s="89"/>
      <c r="WTM57" s="89"/>
      <c r="WTN57" s="89"/>
      <c r="WTO57" s="89"/>
      <c r="WTP57" s="89"/>
      <c r="WTQ57" s="89"/>
      <c r="WTR57" s="89"/>
      <c r="WTS57" s="89"/>
      <c r="WTT57" s="89"/>
      <c r="WTU57" s="89"/>
      <c r="WTV57" s="89"/>
      <c r="WTW57" s="89"/>
      <c r="WTX57" s="89"/>
      <c r="WTY57" s="89"/>
      <c r="WTZ57" s="89"/>
      <c r="WUA57" s="89"/>
      <c r="WUB57" s="89"/>
      <c r="WUC57" s="89"/>
      <c r="WUD57" s="89"/>
      <c r="WUE57" s="89"/>
      <c r="WUF57" s="89"/>
      <c r="WUG57" s="89"/>
      <c r="WUH57" s="89"/>
      <c r="WUI57" s="89"/>
      <c r="WUJ57" s="89"/>
      <c r="WUK57" s="89"/>
      <c r="WUL57" s="89"/>
      <c r="WUM57" s="89"/>
      <c r="WUN57" s="89"/>
      <c r="WUO57" s="89"/>
      <c r="WUP57" s="89"/>
      <c r="WUQ57" s="89"/>
      <c r="WUR57" s="89"/>
      <c r="WUS57" s="89"/>
      <c r="WUT57" s="89"/>
      <c r="WUU57" s="89"/>
      <c r="WUV57" s="89"/>
      <c r="WUW57" s="89"/>
      <c r="WUX57" s="89"/>
      <c r="WUY57" s="89"/>
      <c r="WUZ57" s="89"/>
      <c r="WVA57" s="89"/>
      <c r="WVB57" s="89"/>
      <c r="WVC57" s="89"/>
      <c r="WVD57" s="89"/>
      <c r="WVE57" s="89"/>
      <c r="WVF57" s="89"/>
      <c r="WVG57" s="89"/>
      <c r="WVH57" s="89"/>
      <c r="WVI57" s="89"/>
      <c r="WVJ57" s="89"/>
      <c r="WVK57" s="89"/>
      <c r="WVL57" s="89"/>
      <c r="WVM57" s="89"/>
      <c r="WVN57" s="89"/>
      <c r="WVO57" s="89"/>
      <c r="WVP57" s="89"/>
      <c r="WVQ57" s="89"/>
    </row>
    <row r="58" spans="1:16137" ht="12.75" hidden="1" customHeight="1" x14ac:dyDescent="0.2">
      <c r="A58" s="300" t="str">
        <f>Ma</f>
        <v>DC1CB90-DCK67</v>
      </c>
      <c r="B58" s="300" t="str">
        <f>MaHP</f>
        <v>DC1CB90</v>
      </c>
      <c r="C58" s="519">
        <v>57</v>
      </c>
      <c r="D58" s="519" t="s">
        <v>3624</v>
      </c>
      <c r="E58" s="519" t="s">
        <v>3625</v>
      </c>
      <c r="F58" s="519" t="s">
        <v>3378</v>
      </c>
      <c r="G58" s="519" t="s">
        <v>2990</v>
      </c>
      <c r="H58" s="519" t="s">
        <v>2197</v>
      </c>
      <c r="I58" s="519" t="s">
        <v>2159</v>
      </c>
      <c r="J58" s="519">
        <v>0</v>
      </c>
      <c r="K58" s="520">
        <v>0</v>
      </c>
      <c r="L58" s="520" t="s">
        <v>3313</v>
      </c>
      <c r="M58" s="520" t="s">
        <v>3623</v>
      </c>
      <c r="N58" s="301" t="str">
        <f t="shared" si="4"/>
        <v>67DCKX22</v>
      </c>
      <c r="P58" s="232" t="e">
        <f>_trangay</f>
        <v>#N/A</v>
      </c>
      <c r="Q58" s="232" t="e">
        <f>_trangay</f>
        <v>#N/A</v>
      </c>
      <c r="R58" s="233" t="e">
        <f>_trangay</f>
        <v>#N/A</v>
      </c>
      <c r="S58" s="232" t="e">
        <f>+P58+G59</f>
        <v>#N/A</v>
      </c>
      <c r="T58" s="335" t="e">
        <f>IF(P58&lt;S57,"??","")</f>
        <v>#N/A</v>
      </c>
      <c r="U58" s="335" t="e">
        <f>IF(P58&gt;S57+1,"??","")</f>
        <v>#N/A</v>
      </c>
    </row>
    <row r="59" spans="1:16137" ht="12.75" hidden="1" customHeight="1" x14ac:dyDescent="0.2">
      <c r="A59" s="300" t="str">
        <f>Ma</f>
        <v>DC1CB90-DCK67</v>
      </c>
      <c r="B59" s="301" t="str">
        <f>MaHP</f>
        <v>DC1CB90</v>
      </c>
      <c r="C59" s="519">
        <v>58</v>
      </c>
      <c r="D59" s="519" t="s">
        <v>3376</v>
      </c>
      <c r="E59" s="519" t="s">
        <v>3377</v>
      </c>
      <c r="F59" s="519" t="s">
        <v>3378</v>
      </c>
      <c r="G59" s="519" t="s">
        <v>2990</v>
      </c>
      <c r="H59" s="519" t="s">
        <v>2197</v>
      </c>
      <c r="I59" s="519" t="s">
        <v>2159</v>
      </c>
      <c r="J59" s="519">
        <v>60</v>
      </c>
      <c r="K59" s="520">
        <v>63</v>
      </c>
      <c r="L59" s="520" t="s">
        <v>3313</v>
      </c>
      <c r="M59" s="520" t="s">
        <v>2267</v>
      </c>
      <c r="N59" s="301" t="str">
        <f t="shared" si="4"/>
        <v>67DCVL21</v>
      </c>
      <c r="O59" s="301"/>
      <c r="P59" s="232" t="e">
        <f>_trangay</f>
        <v>#N/A</v>
      </c>
      <c r="Q59" s="232" t="e">
        <f>_trangay</f>
        <v>#N/A</v>
      </c>
      <c r="R59" s="499" t="e">
        <f>_trangay</f>
        <v>#N/A</v>
      </c>
      <c r="S59" s="337" t="e">
        <f>+P59+G60</f>
        <v>#N/A</v>
      </c>
      <c r="T59" s="500" t="e">
        <f>IF(P59&lt;S57,"??","")</f>
        <v>#N/A</v>
      </c>
      <c r="U59" s="500" t="e">
        <f>IF(P59&gt;S57+1,"??","")</f>
        <v>#N/A</v>
      </c>
      <c r="V59" s="89"/>
      <c r="W59" s="89"/>
      <c r="X59" s="89"/>
      <c r="Y59" s="89"/>
      <c r="Z59" s="89"/>
      <c r="AA59" s="89"/>
      <c r="AB59" s="89"/>
      <c r="AC59" s="89"/>
      <c r="AD59" s="89"/>
      <c r="AE59" s="89"/>
      <c r="AF59" s="89"/>
      <c r="AG59" s="89"/>
      <c r="AH59" s="89"/>
      <c r="AI59" s="89"/>
      <c r="AJ59" s="89"/>
      <c r="AK59" s="89"/>
      <c r="AL59" s="89"/>
      <c r="AM59" s="89"/>
      <c r="AN59" s="89"/>
      <c r="AO59" s="89"/>
      <c r="AP59" s="89"/>
      <c r="AQ59" s="89"/>
      <c r="AR59" s="89"/>
      <c r="AS59" s="89"/>
      <c r="AT59" s="89"/>
      <c r="AU59" s="89"/>
      <c r="AV59" s="89"/>
      <c r="AW59" s="89"/>
      <c r="AX59" s="89"/>
      <c r="AY59" s="89"/>
      <c r="AZ59" s="89"/>
      <c r="BA59" s="89"/>
      <c r="BB59" s="89"/>
      <c r="BC59" s="89"/>
      <c r="BD59" s="89"/>
      <c r="BE59" s="89"/>
      <c r="BF59" s="89"/>
      <c r="BG59" s="89"/>
      <c r="BH59" s="89"/>
      <c r="BI59" s="89"/>
      <c r="BJ59" s="89"/>
      <c r="BK59" s="89"/>
      <c r="BL59" s="89"/>
      <c r="BM59" s="89"/>
      <c r="BN59" s="89"/>
      <c r="BO59" s="89"/>
      <c r="BP59" s="89"/>
      <c r="BQ59" s="89"/>
      <c r="BR59" s="89"/>
      <c r="BS59" s="89"/>
      <c r="BT59" s="89"/>
      <c r="BU59" s="89"/>
      <c r="BV59" s="89"/>
      <c r="BW59" s="89"/>
      <c r="BX59" s="89"/>
      <c r="BY59" s="89"/>
      <c r="BZ59" s="89"/>
      <c r="CA59" s="89"/>
      <c r="CB59" s="89"/>
      <c r="CC59" s="89"/>
      <c r="CD59" s="89"/>
      <c r="CE59" s="89"/>
      <c r="CF59" s="89"/>
      <c r="CG59" s="89"/>
      <c r="CH59" s="89"/>
      <c r="CI59" s="89"/>
      <c r="CJ59" s="89"/>
      <c r="CK59" s="89"/>
      <c r="CL59" s="89"/>
      <c r="CM59" s="89"/>
      <c r="CN59" s="89"/>
      <c r="CO59" s="89"/>
      <c r="CP59" s="89"/>
      <c r="CQ59" s="89"/>
      <c r="CR59" s="89"/>
      <c r="CS59" s="89"/>
      <c r="CT59" s="89"/>
      <c r="CU59" s="89"/>
      <c r="CV59" s="89"/>
      <c r="CW59" s="89"/>
      <c r="CX59" s="89"/>
      <c r="CY59" s="89"/>
      <c r="CZ59" s="89"/>
      <c r="DA59" s="89"/>
      <c r="DB59" s="89"/>
      <c r="DC59" s="89"/>
      <c r="DD59" s="89"/>
      <c r="DE59" s="89"/>
      <c r="DF59" s="89"/>
      <c r="DG59" s="89"/>
      <c r="DH59" s="89"/>
      <c r="DI59" s="89"/>
      <c r="DJ59" s="89"/>
      <c r="DK59" s="89"/>
      <c r="DL59" s="89"/>
      <c r="DM59" s="89"/>
      <c r="DN59" s="89"/>
      <c r="DO59" s="89"/>
      <c r="DP59" s="89"/>
      <c r="DQ59" s="89"/>
      <c r="DR59" s="89"/>
      <c r="DS59" s="89"/>
      <c r="DT59" s="89"/>
      <c r="DU59" s="89"/>
      <c r="DV59" s="89"/>
      <c r="DW59" s="89"/>
      <c r="DX59" s="89"/>
      <c r="DY59" s="89"/>
      <c r="DZ59" s="89"/>
      <c r="EA59" s="89"/>
      <c r="EB59" s="89"/>
      <c r="EC59" s="89"/>
      <c r="ED59" s="89"/>
      <c r="EE59" s="89"/>
      <c r="EF59" s="89"/>
      <c r="EG59" s="89"/>
      <c r="EH59" s="89"/>
      <c r="EI59" s="89"/>
      <c r="EJ59" s="89"/>
      <c r="EK59" s="89"/>
      <c r="EL59" s="89"/>
      <c r="EM59" s="89"/>
      <c r="EN59" s="89"/>
      <c r="EO59" s="89"/>
      <c r="EP59" s="89"/>
      <c r="EQ59" s="89"/>
      <c r="ER59" s="89"/>
      <c r="ES59" s="89"/>
      <c r="ET59" s="89"/>
      <c r="EU59" s="89"/>
      <c r="EV59" s="89"/>
      <c r="EW59" s="89"/>
      <c r="EX59" s="89"/>
      <c r="EY59" s="89"/>
      <c r="EZ59" s="89"/>
      <c r="FA59" s="89"/>
      <c r="FB59" s="89"/>
      <c r="FC59" s="89"/>
      <c r="FD59" s="89"/>
      <c r="FE59" s="89"/>
      <c r="FF59" s="89"/>
      <c r="FG59" s="89"/>
      <c r="FH59" s="89"/>
      <c r="FI59" s="89"/>
      <c r="FJ59" s="89"/>
      <c r="FK59" s="89"/>
      <c r="FL59" s="89"/>
      <c r="FM59" s="89"/>
      <c r="FN59" s="89"/>
      <c r="FO59" s="89"/>
      <c r="FP59" s="89"/>
      <c r="FQ59" s="89"/>
      <c r="FR59" s="89"/>
      <c r="FS59" s="89"/>
      <c r="FT59" s="89"/>
      <c r="FU59" s="89"/>
      <c r="FV59" s="89"/>
      <c r="FW59" s="89"/>
      <c r="FX59" s="89"/>
      <c r="FY59" s="89"/>
      <c r="FZ59" s="89"/>
      <c r="GA59" s="89"/>
      <c r="GB59" s="89"/>
      <c r="GC59" s="89"/>
      <c r="GD59" s="89"/>
      <c r="GE59" s="89"/>
      <c r="GF59" s="89"/>
      <c r="GG59" s="89"/>
      <c r="GH59" s="89"/>
      <c r="GI59" s="89"/>
      <c r="GJ59" s="89"/>
      <c r="GK59" s="89"/>
      <c r="GL59" s="89"/>
      <c r="GM59" s="89"/>
      <c r="GN59" s="89"/>
      <c r="GO59" s="89"/>
      <c r="GP59" s="89"/>
      <c r="GQ59" s="89"/>
      <c r="GR59" s="89"/>
      <c r="GS59" s="89"/>
      <c r="GT59" s="89"/>
      <c r="GU59" s="89"/>
      <c r="GV59" s="89"/>
      <c r="GW59" s="89"/>
      <c r="GX59" s="89"/>
      <c r="GY59" s="89"/>
      <c r="GZ59" s="89"/>
      <c r="HA59" s="89"/>
      <c r="HB59" s="89"/>
      <c r="HC59" s="89"/>
      <c r="HD59" s="89"/>
      <c r="HE59" s="89"/>
      <c r="HF59" s="89"/>
      <c r="HG59" s="89"/>
      <c r="HH59" s="89"/>
      <c r="HI59" s="89"/>
      <c r="HJ59" s="89"/>
      <c r="HK59" s="89"/>
      <c r="HL59" s="89"/>
      <c r="HM59" s="89"/>
      <c r="HN59" s="89"/>
      <c r="HO59" s="89"/>
      <c r="HP59" s="89"/>
      <c r="HQ59" s="89"/>
      <c r="HR59" s="89"/>
      <c r="HS59" s="89"/>
      <c r="HT59" s="89"/>
      <c r="HU59" s="89"/>
      <c r="HV59" s="89"/>
      <c r="HW59" s="89"/>
      <c r="HX59" s="89"/>
      <c r="HY59" s="89"/>
      <c r="HZ59" s="89"/>
      <c r="IA59" s="89"/>
      <c r="IB59" s="89"/>
      <c r="IC59" s="89"/>
      <c r="ID59" s="89"/>
      <c r="IE59" s="89"/>
      <c r="IF59" s="89"/>
      <c r="IG59" s="89"/>
      <c r="IH59" s="89"/>
      <c r="II59" s="89"/>
      <c r="IJ59" s="89"/>
      <c r="IK59" s="89"/>
      <c r="IL59" s="89"/>
      <c r="IM59" s="89"/>
      <c r="IN59" s="89"/>
      <c r="IO59" s="89"/>
      <c r="IP59" s="89"/>
      <c r="IQ59" s="89"/>
      <c r="IR59" s="89"/>
      <c r="IS59" s="89"/>
      <c r="IT59" s="89"/>
      <c r="IU59" s="89"/>
      <c r="IV59" s="89"/>
      <c r="IW59" s="89"/>
      <c r="IX59" s="89"/>
      <c r="IY59" s="89"/>
      <c r="IZ59" s="89"/>
      <c r="JA59" s="89"/>
      <c r="JB59" s="89"/>
      <c r="JC59" s="89"/>
      <c r="JD59" s="89"/>
      <c r="JE59" s="89"/>
      <c r="JF59" s="89"/>
      <c r="JG59" s="89"/>
      <c r="JH59" s="89"/>
      <c r="JI59" s="89"/>
      <c r="JJ59" s="89"/>
      <c r="JK59" s="89"/>
      <c r="JL59" s="89"/>
      <c r="JM59" s="89"/>
      <c r="JN59" s="89"/>
      <c r="JO59" s="89"/>
      <c r="JP59" s="89"/>
      <c r="JQ59" s="89"/>
      <c r="JR59" s="89"/>
      <c r="JS59" s="89"/>
      <c r="JT59" s="89"/>
      <c r="JU59" s="89"/>
      <c r="JV59" s="89"/>
      <c r="JW59" s="89"/>
      <c r="JX59" s="89"/>
      <c r="JY59" s="89"/>
      <c r="JZ59" s="89"/>
      <c r="KA59" s="89"/>
      <c r="KB59" s="89"/>
      <c r="KC59" s="89"/>
      <c r="KD59" s="89"/>
      <c r="KE59" s="89"/>
      <c r="KF59" s="89"/>
      <c r="KG59" s="89"/>
      <c r="KH59" s="89"/>
      <c r="KI59" s="89"/>
      <c r="KJ59" s="89"/>
      <c r="KK59" s="89"/>
      <c r="KL59" s="89"/>
      <c r="KM59" s="89"/>
      <c r="KN59" s="89"/>
      <c r="KO59" s="89"/>
      <c r="KP59" s="89"/>
      <c r="KQ59" s="89"/>
      <c r="KR59" s="89"/>
      <c r="KS59" s="89"/>
      <c r="KT59" s="89"/>
      <c r="KU59" s="89"/>
      <c r="KV59" s="89"/>
      <c r="KW59" s="89"/>
      <c r="KX59" s="89"/>
      <c r="KY59" s="89"/>
      <c r="KZ59" s="89"/>
      <c r="LA59" s="89"/>
      <c r="LB59" s="89"/>
      <c r="LC59" s="89"/>
      <c r="LD59" s="89"/>
      <c r="LE59" s="89"/>
      <c r="LF59" s="89"/>
      <c r="LG59" s="89"/>
      <c r="LH59" s="89"/>
      <c r="LI59" s="89"/>
      <c r="LJ59" s="89"/>
      <c r="LK59" s="89"/>
      <c r="LL59" s="89"/>
      <c r="LM59" s="89"/>
      <c r="LN59" s="89"/>
      <c r="LO59" s="89"/>
      <c r="LP59" s="89"/>
      <c r="LQ59" s="89"/>
      <c r="LR59" s="89"/>
      <c r="LS59" s="89"/>
      <c r="LT59" s="89"/>
      <c r="LU59" s="89"/>
      <c r="LV59" s="89"/>
      <c r="LW59" s="89"/>
      <c r="LX59" s="89"/>
      <c r="LY59" s="89"/>
      <c r="LZ59" s="89"/>
      <c r="MA59" s="89"/>
      <c r="MB59" s="89"/>
      <c r="MC59" s="89"/>
      <c r="MD59" s="89"/>
      <c r="ME59" s="89"/>
      <c r="MF59" s="89"/>
      <c r="MG59" s="89"/>
      <c r="MH59" s="89"/>
      <c r="MI59" s="89"/>
      <c r="MJ59" s="89"/>
      <c r="MK59" s="89"/>
      <c r="ML59" s="89"/>
      <c r="MM59" s="89"/>
      <c r="MN59" s="89"/>
      <c r="MO59" s="89"/>
      <c r="MP59" s="89"/>
      <c r="MQ59" s="89"/>
      <c r="MR59" s="89"/>
      <c r="MS59" s="89"/>
      <c r="MT59" s="89"/>
      <c r="MU59" s="89"/>
      <c r="MV59" s="89"/>
      <c r="MW59" s="89"/>
      <c r="MX59" s="89"/>
      <c r="MY59" s="89"/>
      <c r="MZ59" s="89"/>
      <c r="NA59" s="89"/>
      <c r="NB59" s="89"/>
      <c r="NC59" s="89"/>
      <c r="ND59" s="89"/>
      <c r="NE59" s="89"/>
      <c r="NF59" s="89"/>
      <c r="NG59" s="89"/>
      <c r="NH59" s="89"/>
      <c r="NI59" s="89"/>
      <c r="NJ59" s="89"/>
      <c r="NK59" s="89"/>
      <c r="NL59" s="89"/>
      <c r="NM59" s="89"/>
      <c r="NN59" s="89"/>
      <c r="NO59" s="89"/>
      <c r="NP59" s="89"/>
      <c r="NQ59" s="89"/>
      <c r="NR59" s="89"/>
      <c r="NS59" s="89"/>
      <c r="NT59" s="89"/>
      <c r="NU59" s="89"/>
      <c r="NV59" s="89"/>
      <c r="NW59" s="89"/>
      <c r="NX59" s="89"/>
      <c r="NY59" s="89"/>
      <c r="NZ59" s="89"/>
      <c r="OA59" s="89"/>
      <c r="OB59" s="89"/>
      <c r="OC59" s="89"/>
      <c r="OD59" s="89"/>
      <c r="OE59" s="89"/>
      <c r="OF59" s="89"/>
      <c r="OG59" s="89"/>
      <c r="OH59" s="89"/>
      <c r="OI59" s="89"/>
      <c r="OJ59" s="89"/>
      <c r="OK59" s="89"/>
      <c r="OL59" s="89"/>
      <c r="OM59" s="89"/>
      <c r="ON59" s="89"/>
      <c r="OO59" s="89"/>
      <c r="OP59" s="89"/>
      <c r="OQ59" s="89"/>
      <c r="OR59" s="89"/>
      <c r="OS59" s="89"/>
      <c r="OT59" s="89"/>
      <c r="OU59" s="89"/>
      <c r="OV59" s="89"/>
      <c r="OW59" s="89"/>
      <c r="OX59" s="89"/>
      <c r="OY59" s="89"/>
      <c r="OZ59" s="89"/>
      <c r="PA59" s="89"/>
      <c r="PB59" s="89"/>
      <c r="PC59" s="89"/>
      <c r="PD59" s="89"/>
      <c r="PE59" s="89"/>
      <c r="PF59" s="89"/>
      <c r="PG59" s="89"/>
      <c r="PH59" s="89"/>
      <c r="PI59" s="89"/>
      <c r="PJ59" s="89"/>
      <c r="PK59" s="89"/>
      <c r="PL59" s="89"/>
      <c r="PM59" s="89"/>
      <c r="PN59" s="89"/>
      <c r="PO59" s="89"/>
      <c r="PP59" s="89"/>
      <c r="PQ59" s="89"/>
      <c r="PR59" s="89"/>
      <c r="PS59" s="89"/>
      <c r="PT59" s="89"/>
      <c r="PU59" s="89"/>
      <c r="PV59" s="89"/>
      <c r="PW59" s="89"/>
      <c r="PX59" s="89"/>
      <c r="PY59" s="89"/>
      <c r="PZ59" s="89"/>
      <c r="QA59" s="89"/>
      <c r="QB59" s="89"/>
      <c r="QC59" s="89"/>
      <c r="QD59" s="89"/>
      <c r="QE59" s="89"/>
      <c r="QF59" s="89"/>
      <c r="QG59" s="89"/>
      <c r="QH59" s="89"/>
      <c r="QI59" s="89"/>
      <c r="QJ59" s="89"/>
      <c r="QK59" s="89"/>
      <c r="QL59" s="89"/>
      <c r="QM59" s="89"/>
      <c r="QN59" s="89"/>
      <c r="QO59" s="89"/>
      <c r="QP59" s="89"/>
      <c r="QQ59" s="89"/>
      <c r="QR59" s="89"/>
      <c r="QS59" s="89"/>
      <c r="QT59" s="89"/>
      <c r="QU59" s="89"/>
      <c r="QV59" s="89"/>
      <c r="QW59" s="89"/>
      <c r="QX59" s="89"/>
      <c r="QY59" s="89"/>
      <c r="QZ59" s="89"/>
      <c r="RA59" s="89"/>
      <c r="RB59" s="89"/>
      <c r="RC59" s="89"/>
      <c r="RD59" s="89"/>
      <c r="RE59" s="89"/>
      <c r="RF59" s="89"/>
      <c r="RG59" s="89"/>
      <c r="RH59" s="89"/>
      <c r="RI59" s="89"/>
      <c r="RJ59" s="89"/>
      <c r="RK59" s="89"/>
      <c r="RL59" s="89"/>
      <c r="RM59" s="89"/>
      <c r="RN59" s="89"/>
      <c r="RO59" s="89"/>
      <c r="RP59" s="89"/>
      <c r="RQ59" s="89"/>
      <c r="RR59" s="89"/>
      <c r="RS59" s="89"/>
      <c r="RT59" s="89"/>
      <c r="RU59" s="89"/>
      <c r="RV59" s="89"/>
      <c r="RW59" s="89"/>
      <c r="RX59" s="89"/>
      <c r="RY59" s="89"/>
      <c r="RZ59" s="89"/>
      <c r="SA59" s="89"/>
      <c r="SB59" s="89"/>
      <c r="SC59" s="89"/>
      <c r="SD59" s="89"/>
      <c r="SE59" s="89"/>
      <c r="SF59" s="89"/>
      <c r="SG59" s="89"/>
      <c r="SH59" s="89"/>
      <c r="SI59" s="89"/>
      <c r="SJ59" s="89"/>
      <c r="SK59" s="89"/>
      <c r="SL59" s="89"/>
      <c r="SM59" s="89"/>
      <c r="SN59" s="89"/>
      <c r="SO59" s="89"/>
      <c r="SP59" s="89"/>
      <c r="SQ59" s="89"/>
      <c r="SR59" s="89"/>
      <c r="SS59" s="89"/>
      <c r="ST59" s="89"/>
      <c r="SU59" s="89"/>
      <c r="SV59" s="89"/>
      <c r="SW59" s="89"/>
      <c r="SX59" s="89"/>
      <c r="SY59" s="89"/>
      <c r="SZ59" s="89"/>
      <c r="TA59" s="89"/>
      <c r="TB59" s="89"/>
      <c r="TC59" s="89"/>
      <c r="TD59" s="89"/>
      <c r="TE59" s="89"/>
      <c r="TF59" s="89"/>
      <c r="TG59" s="89"/>
      <c r="TH59" s="89"/>
      <c r="TI59" s="89"/>
      <c r="TJ59" s="89"/>
      <c r="TK59" s="89"/>
      <c r="TL59" s="89"/>
      <c r="TM59" s="89"/>
      <c r="TN59" s="89"/>
      <c r="TO59" s="89"/>
      <c r="TP59" s="89"/>
      <c r="TQ59" s="89"/>
      <c r="TR59" s="89"/>
      <c r="TS59" s="89"/>
      <c r="TT59" s="89"/>
      <c r="TU59" s="89"/>
      <c r="TV59" s="89"/>
      <c r="TW59" s="89"/>
      <c r="TX59" s="89"/>
      <c r="TY59" s="89"/>
      <c r="TZ59" s="89"/>
      <c r="UA59" s="89"/>
      <c r="UB59" s="89"/>
      <c r="UC59" s="89"/>
      <c r="UD59" s="89"/>
      <c r="UE59" s="89"/>
      <c r="UF59" s="89"/>
      <c r="UG59" s="89"/>
      <c r="UH59" s="89"/>
      <c r="UI59" s="89"/>
      <c r="UJ59" s="89"/>
      <c r="UK59" s="89"/>
      <c r="UL59" s="89"/>
      <c r="UM59" s="89"/>
      <c r="UN59" s="89"/>
      <c r="UO59" s="89"/>
      <c r="UP59" s="89"/>
      <c r="UQ59" s="89"/>
      <c r="UR59" s="89"/>
      <c r="US59" s="89"/>
      <c r="UT59" s="89"/>
      <c r="UU59" s="89"/>
      <c r="UV59" s="89"/>
      <c r="UW59" s="89"/>
      <c r="UX59" s="89"/>
      <c r="UY59" s="89"/>
      <c r="UZ59" s="89"/>
      <c r="VA59" s="89"/>
      <c r="VB59" s="89"/>
      <c r="VC59" s="89"/>
      <c r="VD59" s="89"/>
      <c r="VE59" s="89"/>
      <c r="VF59" s="89"/>
      <c r="VG59" s="89"/>
      <c r="VH59" s="89"/>
      <c r="VI59" s="89"/>
      <c r="VJ59" s="89"/>
      <c r="VK59" s="89"/>
      <c r="VL59" s="89"/>
      <c r="VM59" s="89"/>
      <c r="VN59" s="89"/>
      <c r="VO59" s="89"/>
      <c r="VP59" s="89"/>
      <c r="VQ59" s="89"/>
      <c r="VR59" s="89"/>
      <c r="VS59" s="89"/>
      <c r="VT59" s="89"/>
      <c r="VU59" s="89"/>
      <c r="VV59" s="89"/>
      <c r="VW59" s="89"/>
      <c r="VX59" s="89"/>
      <c r="VY59" s="89"/>
      <c r="VZ59" s="89"/>
      <c r="WA59" s="89"/>
      <c r="WB59" s="89"/>
      <c r="WC59" s="89"/>
      <c r="WD59" s="89"/>
      <c r="WE59" s="89"/>
      <c r="WF59" s="89"/>
      <c r="WG59" s="89"/>
      <c r="WH59" s="89"/>
      <c r="WI59" s="89"/>
      <c r="WJ59" s="89"/>
      <c r="WK59" s="89"/>
      <c r="WL59" s="89"/>
      <c r="WM59" s="89"/>
      <c r="WN59" s="89"/>
      <c r="WO59" s="89"/>
      <c r="WP59" s="89"/>
      <c r="WQ59" s="89"/>
      <c r="WR59" s="89"/>
      <c r="WS59" s="89"/>
      <c r="WT59" s="89"/>
      <c r="WU59" s="89"/>
      <c r="WV59" s="89"/>
      <c r="WW59" s="89"/>
      <c r="WX59" s="89"/>
      <c r="WY59" s="89"/>
      <c r="WZ59" s="89"/>
      <c r="XA59" s="89"/>
      <c r="XB59" s="89"/>
      <c r="XC59" s="89"/>
      <c r="XD59" s="89"/>
      <c r="XE59" s="89"/>
      <c r="XF59" s="89"/>
      <c r="XG59" s="89"/>
      <c r="XH59" s="89"/>
      <c r="XI59" s="89"/>
      <c r="XJ59" s="89"/>
      <c r="XK59" s="89"/>
      <c r="XL59" s="89"/>
      <c r="XM59" s="89"/>
      <c r="XN59" s="89"/>
      <c r="XO59" s="89"/>
      <c r="XP59" s="89"/>
      <c r="XQ59" s="89"/>
      <c r="XR59" s="89"/>
      <c r="XS59" s="89"/>
      <c r="XT59" s="89"/>
      <c r="XU59" s="89"/>
      <c r="XV59" s="89"/>
      <c r="XW59" s="89"/>
      <c r="XX59" s="89"/>
      <c r="XY59" s="89"/>
      <c r="XZ59" s="89"/>
      <c r="YA59" s="89"/>
      <c r="YB59" s="89"/>
      <c r="YC59" s="89"/>
      <c r="YD59" s="89"/>
      <c r="YE59" s="89"/>
      <c r="YF59" s="89"/>
      <c r="YG59" s="89"/>
      <c r="YH59" s="89"/>
      <c r="YI59" s="89"/>
      <c r="YJ59" s="89"/>
      <c r="YK59" s="89"/>
      <c r="YL59" s="89"/>
      <c r="YM59" s="89"/>
      <c r="YN59" s="89"/>
      <c r="YO59" s="89"/>
      <c r="YP59" s="89"/>
      <c r="YQ59" s="89"/>
      <c r="YR59" s="89"/>
      <c r="YS59" s="89"/>
      <c r="YT59" s="89"/>
      <c r="YU59" s="89"/>
      <c r="YV59" s="89"/>
      <c r="YW59" s="89"/>
      <c r="YX59" s="89"/>
      <c r="YY59" s="89"/>
      <c r="YZ59" s="89"/>
      <c r="ZA59" s="89"/>
      <c r="ZB59" s="89"/>
      <c r="ZC59" s="89"/>
      <c r="ZD59" s="89"/>
      <c r="ZE59" s="89"/>
      <c r="ZF59" s="89"/>
      <c r="ZG59" s="89"/>
      <c r="ZH59" s="89"/>
      <c r="ZI59" s="89"/>
      <c r="ZJ59" s="89"/>
      <c r="ZK59" s="89"/>
      <c r="ZL59" s="89"/>
      <c r="ZM59" s="89"/>
      <c r="ZN59" s="89"/>
      <c r="ZO59" s="89"/>
      <c r="ZP59" s="89"/>
      <c r="ZQ59" s="89"/>
      <c r="ZR59" s="89"/>
      <c r="ZS59" s="89"/>
      <c r="ZT59" s="89"/>
      <c r="ZU59" s="89"/>
      <c r="ZV59" s="89"/>
      <c r="ZW59" s="89"/>
      <c r="ZX59" s="89"/>
      <c r="ZY59" s="89"/>
      <c r="ZZ59" s="89"/>
      <c r="AAA59" s="89"/>
      <c r="AAB59" s="89"/>
      <c r="AAC59" s="89"/>
      <c r="AAD59" s="89"/>
      <c r="AAE59" s="89"/>
      <c r="AAF59" s="89"/>
      <c r="AAG59" s="89"/>
      <c r="AAH59" s="89"/>
      <c r="AAI59" s="89"/>
      <c r="AAJ59" s="89"/>
      <c r="AAK59" s="89"/>
      <c r="AAL59" s="89"/>
      <c r="AAM59" s="89"/>
      <c r="AAN59" s="89"/>
      <c r="AAO59" s="89"/>
      <c r="AAP59" s="89"/>
      <c r="AAQ59" s="89"/>
      <c r="AAR59" s="89"/>
      <c r="AAS59" s="89"/>
      <c r="AAT59" s="89"/>
      <c r="AAU59" s="89"/>
      <c r="AAV59" s="89"/>
      <c r="AAW59" s="89"/>
      <c r="AAX59" s="89"/>
      <c r="AAY59" s="89"/>
      <c r="AAZ59" s="89"/>
      <c r="ABA59" s="89"/>
      <c r="ABB59" s="89"/>
      <c r="ABC59" s="89"/>
      <c r="ABD59" s="89"/>
      <c r="ABE59" s="89"/>
      <c r="ABF59" s="89"/>
      <c r="ABG59" s="89"/>
      <c r="ABH59" s="89"/>
      <c r="ABI59" s="89"/>
      <c r="ABJ59" s="89"/>
      <c r="ABK59" s="89"/>
      <c r="ABL59" s="89"/>
      <c r="ABM59" s="89"/>
      <c r="ABN59" s="89"/>
      <c r="ABO59" s="89"/>
      <c r="ABP59" s="89"/>
      <c r="ABQ59" s="89"/>
      <c r="ABR59" s="89"/>
      <c r="ABS59" s="89"/>
      <c r="ABT59" s="89"/>
      <c r="ABU59" s="89"/>
      <c r="ABV59" s="89"/>
      <c r="ABW59" s="89"/>
      <c r="ABX59" s="89"/>
      <c r="ABY59" s="89"/>
      <c r="ABZ59" s="89"/>
      <c r="ACA59" s="89"/>
      <c r="ACB59" s="89"/>
      <c r="ACC59" s="89"/>
      <c r="ACD59" s="89"/>
      <c r="ACE59" s="89"/>
      <c r="ACF59" s="89"/>
      <c r="ACG59" s="89"/>
      <c r="ACH59" s="89"/>
      <c r="ACI59" s="89"/>
      <c r="ACJ59" s="89"/>
      <c r="ACK59" s="89"/>
      <c r="ACL59" s="89"/>
      <c r="ACM59" s="89"/>
      <c r="ACN59" s="89"/>
      <c r="ACO59" s="89"/>
      <c r="ACP59" s="89"/>
      <c r="ACQ59" s="89"/>
      <c r="ACR59" s="89"/>
      <c r="ACS59" s="89"/>
      <c r="ACT59" s="89"/>
      <c r="ACU59" s="89"/>
      <c r="ACV59" s="89"/>
      <c r="ACW59" s="89"/>
      <c r="ACX59" s="89"/>
      <c r="ACY59" s="89"/>
      <c r="ACZ59" s="89"/>
      <c r="ADA59" s="89"/>
      <c r="ADB59" s="89"/>
      <c r="ADC59" s="89"/>
      <c r="ADD59" s="89"/>
      <c r="ADE59" s="89"/>
      <c r="ADF59" s="89"/>
      <c r="ADG59" s="89"/>
      <c r="ADH59" s="89"/>
      <c r="ADI59" s="89"/>
      <c r="ADJ59" s="89"/>
      <c r="ADK59" s="89"/>
      <c r="ADL59" s="89"/>
      <c r="ADM59" s="89"/>
      <c r="ADN59" s="89"/>
      <c r="ADO59" s="89"/>
      <c r="ADP59" s="89"/>
      <c r="ADQ59" s="89"/>
      <c r="ADR59" s="89"/>
      <c r="ADS59" s="89"/>
      <c r="ADT59" s="89"/>
      <c r="ADU59" s="89"/>
      <c r="ADV59" s="89"/>
      <c r="ADW59" s="89"/>
      <c r="ADX59" s="89"/>
      <c r="ADY59" s="89"/>
      <c r="ADZ59" s="89"/>
      <c r="AEA59" s="89"/>
      <c r="AEB59" s="89"/>
      <c r="AEC59" s="89"/>
      <c r="AED59" s="89"/>
      <c r="AEE59" s="89"/>
      <c r="AEF59" s="89"/>
      <c r="AEG59" s="89"/>
      <c r="AEH59" s="89"/>
      <c r="AEI59" s="89"/>
      <c r="AEJ59" s="89"/>
      <c r="AEK59" s="89"/>
      <c r="AEL59" s="89"/>
      <c r="AEM59" s="89"/>
      <c r="AEN59" s="89"/>
      <c r="AEO59" s="89"/>
      <c r="AEP59" s="89"/>
      <c r="AEQ59" s="89"/>
      <c r="AER59" s="89"/>
      <c r="AES59" s="89"/>
      <c r="AET59" s="89"/>
      <c r="AEU59" s="89"/>
      <c r="AEV59" s="89"/>
      <c r="AEW59" s="89"/>
      <c r="AEX59" s="89"/>
      <c r="AEY59" s="89"/>
      <c r="AEZ59" s="89"/>
      <c r="AFA59" s="89"/>
      <c r="AFB59" s="89"/>
      <c r="AFC59" s="89"/>
      <c r="AFD59" s="89"/>
      <c r="AFE59" s="89"/>
      <c r="AFF59" s="89"/>
      <c r="AFG59" s="89"/>
      <c r="AFH59" s="89"/>
      <c r="AFI59" s="89"/>
      <c r="AFJ59" s="89"/>
      <c r="AFK59" s="89"/>
      <c r="AFL59" s="89"/>
      <c r="AFM59" s="89"/>
      <c r="AFN59" s="89"/>
      <c r="AFO59" s="89"/>
      <c r="AFP59" s="89"/>
      <c r="AFQ59" s="89"/>
      <c r="AFR59" s="89"/>
      <c r="AFS59" s="89"/>
      <c r="AFT59" s="89"/>
      <c r="AFU59" s="89"/>
      <c r="AFV59" s="89"/>
      <c r="AFW59" s="89"/>
      <c r="AFX59" s="89"/>
      <c r="AFY59" s="89"/>
      <c r="AFZ59" s="89"/>
      <c r="AGA59" s="89"/>
      <c r="AGB59" s="89"/>
      <c r="AGC59" s="89"/>
      <c r="AGD59" s="89"/>
      <c r="AGE59" s="89"/>
      <c r="AGF59" s="89"/>
      <c r="AGG59" s="89"/>
      <c r="AGH59" s="89"/>
      <c r="AGI59" s="89"/>
      <c r="AGJ59" s="89"/>
      <c r="AGK59" s="89"/>
      <c r="AGL59" s="89"/>
      <c r="AGM59" s="89"/>
      <c r="AGN59" s="89"/>
      <c r="AGO59" s="89"/>
      <c r="AGP59" s="89"/>
      <c r="AGQ59" s="89"/>
      <c r="AGR59" s="89"/>
      <c r="AGS59" s="89"/>
      <c r="AGT59" s="89"/>
      <c r="AGU59" s="89"/>
      <c r="AGV59" s="89"/>
      <c r="AGW59" s="89"/>
      <c r="AGX59" s="89"/>
      <c r="AGY59" s="89"/>
      <c r="AGZ59" s="89"/>
      <c r="AHA59" s="89"/>
      <c r="AHB59" s="89"/>
      <c r="AHC59" s="89"/>
      <c r="AHD59" s="89"/>
      <c r="AHE59" s="89"/>
      <c r="AHF59" s="89"/>
      <c r="AHG59" s="89"/>
      <c r="AHH59" s="89"/>
      <c r="AHI59" s="89"/>
      <c r="AHJ59" s="89"/>
      <c r="AHK59" s="89"/>
      <c r="AHL59" s="89"/>
      <c r="AHM59" s="89"/>
      <c r="AHN59" s="89"/>
      <c r="AHO59" s="89"/>
      <c r="AHP59" s="89"/>
      <c r="AHQ59" s="89"/>
      <c r="AHR59" s="89"/>
      <c r="AHS59" s="89"/>
      <c r="AHT59" s="89"/>
      <c r="AHU59" s="89"/>
      <c r="AHV59" s="89"/>
      <c r="AHW59" s="89"/>
      <c r="AHX59" s="89"/>
      <c r="AHY59" s="89"/>
      <c r="AHZ59" s="89"/>
      <c r="AIA59" s="89"/>
      <c r="AIB59" s="89"/>
      <c r="AIC59" s="89"/>
      <c r="AID59" s="89"/>
      <c r="AIE59" s="89"/>
      <c r="AIF59" s="89"/>
      <c r="AIG59" s="89"/>
      <c r="AIH59" s="89"/>
      <c r="AII59" s="89"/>
      <c r="AIJ59" s="89"/>
      <c r="AIK59" s="89"/>
      <c r="AIL59" s="89"/>
      <c r="AIM59" s="89"/>
      <c r="AIN59" s="89"/>
      <c r="AIO59" s="89"/>
      <c r="AIP59" s="89"/>
      <c r="AIQ59" s="89"/>
      <c r="AIR59" s="89"/>
      <c r="AIS59" s="89"/>
      <c r="AIT59" s="89"/>
      <c r="AIU59" s="89"/>
      <c r="AIV59" s="89"/>
      <c r="AIW59" s="89"/>
      <c r="AIX59" s="89"/>
      <c r="AIY59" s="89"/>
      <c r="AIZ59" s="89"/>
      <c r="AJA59" s="89"/>
      <c r="AJB59" s="89"/>
      <c r="AJC59" s="89"/>
      <c r="AJD59" s="89"/>
      <c r="AJE59" s="89"/>
      <c r="AJF59" s="89"/>
      <c r="AJG59" s="89"/>
      <c r="AJH59" s="89"/>
      <c r="AJI59" s="89"/>
      <c r="AJJ59" s="89"/>
      <c r="AJK59" s="89"/>
      <c r="AJL59" s="89"/>
      <c r="AJM59" s="89"/>
      <c r="AJN59" s="89"/>
      <c r="AJO59" s="89"/>
      <c r="AJP59" s="89"/>
      <c r="AJQ59" s="89"/>
      <c r="AJR59" s="89"/>
      <c r="AJS59" s="89"/>
      <c r="AJT59" s="89"/>
      <c r="AJU59" s="89"/>
      <c r="AJV59" s="89"/>
      <c r="AJW59" s="89"/>
      <c r="AJX59" s="89"/>
      <c r="AJY59" s="89"/>
      <c r="AJZ59" s="89"/>
      <c r="AKA59" s="89"/>
      <c r="AKB59" s="89"/>
      <c r="AKC59" s="89"/>
      <c r="AKD59" s="89"/>
      <c r="AKE59" s="89"/>
      <c r="AKF59" s="89"/>
      <c r="AKG59" s="89"/>
      <c r="AKH59" s="89"/>
      <c r="AKI59" s="89"/>
      <c r="AKJ59" s="89"/>
      <c r="AKK59" s="89"/>
      <c r="AKL59" s="89"/>
      <c r="AKM59" s="89"/>
      <c r="AKN59" s="89"/>
      <c r="AKO59" s="89"/>
      <c r="AKP59" s="89"/>
      <c r="AKQ59" s="89"/>
      <c r="AKR59" s="89"/>
      <c r="AKS59" s="89"/>
      <c r="AKT59" s="89"/>
      <c r="AKU59" s="89"/>
      <c r="AKV59" s="89"/>
      <c r="AKW59" s="89"/>
      <c r="AKX59" s="89"/>
      <c r="AKY59" s="89"/>
      <c r="AKZ59" s="89"/>
      <c r="ALA59" s="89"/>
      <c r="ALB59" s="89"/>
      <c r="ALC59" s="89"/>
      <c r="ALD59" s="89"/>
      <c r="ALE59" s="89"/>
      <c r="ALF59" s="89"/>
      <c r="ALG59" s="89"/>
      <c r="ALH59" s="89"/>
      <c r="ALI59" s="89"/>
      <c r="ALJ59" s="89"/>
      <c r="ALK59" s="89"/>
      <c r="ALL59" s="89"/>
      <c r="ALM59" s="89"/>
      <c r="ALN59" s="89"/>
      <c r="ALO59" s="89"/>
      <c r="ALP59" s="89"/>
      <c r="ALQ59" s="89"/>
      <c r="ALR59" s="89"/>
      <c r="ALS59" s="89"/>
      <c r="ALT59" s="89"/>
      <c r="ALU59" s="89"/>
      <c r="ALV59" s="89"/>
      <c r="ALW59" s="89"/>
      <c r="ALX59" s="89"/>
      <c r="ALY59" s="89"/>
      <c r="ALZ59" s="89"/>
      <c r="AMA59" s="89"/>
      <c r="AMB59" s="89"/>
      <c r="AMC59" s="89"/>
      <c r="AMD59" s="89"/>
      <c r="AME59" s="89"/>
      <c r="AMF59" s="89"/>
      <c r="AMG59" s="89"/>
      <c r="AMH59" s="89"/>
      <c r="AMI59" s="89"/>
      <c r="AMJ59" s="89"/>
      <c r="AMK59" s="89"/>
      <c r="AML59" s="89"/>
      <c r="AMM59" s="89"/>
      <c r="AMN59" s="89"/>
      <c r="AMO59" s="89"/>
      <c r="AMP59" s="89"/>
      <c r="AMQ59" s="89"/>
      <c r="AMR59" s="89"/>
      <c r="AMS59" s="89"/>
      <c r="AMT59" s="89"/>
      <c r="AMU59" s="89"/>
      <c r="AMV59" s="89"/>
      <c r="AMW59" s="89"/>
      <c r="AMX59" s="89"/>
      <c r="AMY59" s="89"/>
      <c r="AMZ59" s="89"/>
      <c r="ANA59" s="89"/>
      <c r="ANB59" s="89"/>
      <c r="ANC59" s="89"/>
      <c r="AND59" s="89"/>
      <c r="ANE59" s="89"/>
      <c r="ANF59" s="89"/>
      <c r="ANG59" s="89"/>
      <c r="ANH59" s="89"/>
      <c r="ANI59" s="89"/>
      <c r="ANJ59" s="89"/>
      <c r="ANK59" s="89"/>
      <c r="ANL59" s="89"/>
      <c r="ANM59" s="89"/>
      <c r="ANN59" s="89"/>
      <c r="ANO59" s="89"/>
      <c r="ANP59" s="89"/>
      <c r="ANQ59" s="89"/>
      <c r="ANR59" s="89"/>
      <c r="ANS59" s="89"/>
      <c r="ANT59" s="89"/>
      <c r="ANU59" s="89"/>
      <c r="ANV59" s="89"/>
      <c r="ANW59" s="89"/>
      <c r="ANX59" s="89"/>
      <c r="ANY59" s="89"/>
      <c r="ANZ59" s="89"/>
      <c r="AOA59" s="89"/>
      <c r="AOB59" s="89"/>
      <c r="AOC59" s="89"/>
      <c r="AOD59" s="89"/>
      <c r="AOE59" s="89"/>
      <c r="AOF59" s="89"/>
      <c r="AOG59" s="89"/>
      <c r="AOH59" s="89"/>
      <c r="AOI59" s="89"/>
      <c r="AOJ59" s="89"/>
      <c r="AOK59" s="89"/>
      <c r="AOL59" s="89"/>
      <c r="AOM59" s="89"/>
      <c r="AON59" s="89"/>
      <c r="AOO59" s="89"/>
      <c r="AOP59" s="89"/>
      <c r="AOQ59" s="89"/>
      <c r="AOR59" s="89"/>
      <c r="AOS59" s="89"/>
      <c r="AOT59" s="89"/>
      <c r="AOU59" s="89"/>
      <c r="AOV59" s="89"/>
      <c r="AOW59" s="89"/>
      <c r="AOX59" s="89"/>
      <c r="AOY59" s="89"/>
      <c r="AOZ59" s="89"/>
      <c r="APA59" s="89"/>
      <c r="APB59" s="89"/>
      <c r="APC59" s="89"/>
      <c r="APD59" s="89"/>
      <c r="APE59" s="89"/>
      <c r="APF59" s="89"/>
      <c r="APG59" s="89"/>
      <c r="APH59" s="89"/>
      <c r="API59" s="89"/>
      <c r="APJ59" s="89"/>
      <c r="APK59" s="89"/>
      <c r="APL59" s="89"/>
      <c r="APM59" s="89"/>
      <c r="APN59" s="89"/>
      <c r="APO59" s="89"/>
      <c r="APP59" s="89"/>
      <c r="APQ59" s="89"/>
      <c r="APR59" s="89"/>
      <c r="APS59" s="89"/>
      <c r="APT59" s="89"/>
      <c r="APU59" s="89"/>
      <c r="APV59" s="89"/>
      <c r="APW59" s="89"/>
      <c r="APX59" s="89"/>
      <c r="APY59" s="89"/>
      <c r="APZ59" s="89"/>
      <c r="AQA59" s="89"/>
      <c r="AQB59" s="89"/>
      <c r="AQC59" s="89"/>
      <c r="AQD59" s="89"/>
      <c r="AQE59" s="89"/>
      <c r="AQF59" s="89"/>
      <c r="AQG59" s="89"/>
      <c r="AQH59" s="89"/>
      <c r="AQI59" s="89"/>
      <c r="AQJ59" s="89"/>
      <c r="AQK59" s="89"/>
      <c r="AQL59" s="89"/>
      <c r="AQM59" s="89"/>
      <c r="AQN59" s="89"/>
      <c r="AQO59" s="89"/>
      <c r="AQP59" s="89"/>
      <c r="AQQ59" s="89"/>
      <c r="AQR59" s="89"/>
      <c r="AQS59" s="89"/>
      <c r="AQT59" s="89"/>
      <c r="AQU59" s="89"/>
      <c r="AQV59" s="89"/>
      <c r="AQW59" s="89"/>
      <c r="AQX59" s="89"/>
      <c r="AQY59" s="89"/>
      <c r="AQZ59" s="89"/>
      <c r="ARA59" s="89"/>
      <c r="ARB59" s="89"/>
      <c r="ARC59" s="89"/>
      <c r="ARD59" s="89"/>
      <c r="ARE59" s="89"/>
      <c r="ARF59" s="89"/>
      <c r="ARG59" s="89"/>
      <c r="ARH59" s="89"/>
      <c r="ARI59" s="89"/>
      <c r="ARJ59" s="89"/>
      <c r="ARK59" s="89"/>
      <c r="ARL59" s="89"/>
      <c r="ARM59" s="89"/>
      <c r="ARN59" s="89"/>
      <c r="ARO59" s="89"/>
      <c r="ARP59" s="89"/>
      <c r="ARQ59" s="89"/>
      <c r="ARR59" s="89"/>
      <c r="ARS59" s="89"/>
      <c r="ART59" s="89"/>
      <c r="ARU59" s="89"/>
      <c r="ARV59" s="89"/>
      <c r="ARW59" s="89"/>
      <c r="ARX59" s="89"/>
      <c r="ARY59" s="89"/>
      <c r="ARZ59" s="89"/>
      <c r="ASA59" s="89"/>
      <c r="ASB59" s="89"/>
      <c r="ASC59" s="89"/>
      <c r="ASD59" s="89"/>
      <c r="ASE59" s="89"/>
      <c r="ASF59" s="89"/>
      <c r="ASG59" s="89"/>
      <c r="ASH59" s="89"/>
      <c r="ASI59" s="89"/>
      <c r="ASJ59" s="89"/>
      <c r="ASK59" s="89"/>
      <c r="ASL59" s="89"/>
      <c r="ASM59" s="89"/>
      <c r="ASN59" s="89"/>
      <c r="ASO59" s="89"/>
      <c r="ASP59" s="89"/>
      <c r="ASQ59" s="89"/>
      <c r="ASR59" s="89"/>
      <c r="ASS59" s="89"/>
      <c r="AST59" s="89"/>
      <c r="ASU59" s="89"/>
      <c r="ASV59" s="89"/>
      <c r="ASW59" s="89"/>
      <c r="ASX59" s="89"/>
      <c r="ASY59" s="89"/>
      <c r="ASZ59" s="89"/>
      <c r="ATA59" s="89"/>
      <c r="ATB59" s="89"/>
      <c r="ATC59" s="89"/>
      <c r="ATD59" s="89"/>
      <c r="ATE59" s="89"/>
      <c r="ATF59" s="89"/>
      <c r="ATG59" s="89"/>
      <c r="ATH59" s="89"/>
      <c r="ATI59" s="89"/>
      <c r="ATJ59" s="89"/>
      <c r="ATK59" s="89"/>
      <c r="ATL59" s="89"/>
      <c r="ATM59" s="89"/>
      <c r="ATN59" s="89"/>
      <c r="ATO59" s="89"/>
      <c r="ATP59" s="89"/>
      <c r="ATQ59" s="89"/>
      <c r="ATR59" s="89"/>
      <c r="ATS59" s="89"/>
      <c r="ATT59" s="89"/>
      <c r="ATU59" s="89"/>
      <c r="ATV59" s="89"/>
      <c r="ATW59" s="89"/>
      <c r="ATX59" s="89"/>
      <c r="ATY59" s="89"/>
      <c r="ATZ59" s="89"/>
      <c r="AUA59" s="89"/>
      <c r="AUB59" s="89"/>
      <c r="AUC59" s="89"/>
      <c r="AUD59" s="89"/>
      <c r="AUE59" s="89"/>
      <c r="AUF59" s="89"/>
      <c r="AUG59" s="89"/>
      <c r="AUH59" s="89"/>
      <c r="AUI59" s="89"/>
      <c r="AUJ59" s="89"/>
      <c r="AUK59" s="89"/>
      <c r="AUL59" s="89"/>
      <c r="AUM59" s="89"/>
      <c r="AUN59" s="89"/>
      <c r="AUO59" s="89"/>
      <c r="AUP59" s="89"/>
      <c r="AUQ59" s="89"/>
      <c r="AUR59" s="89"/>
      <c r="AUS59" s="89"/>
      <c r="AUT59" s="89"/>
      <c r="AUU59" s="89"/>
      <c r="AUV59" s="89"/>
      <c r="AUW59" s="89"/>
      <c r="AUX59" s="89"/>
      <c r="AUY59" s="89"/>
      <c r="AUZ59" s="89"/>
      <c r="AVA59" s="89"/>
      <c r="AVB59" s="89"/>
      <c r="AVC59" s="89"/>
      <c r="AVD59" s="89"/>
      <c r="AVE59" s="89"/>
      <c r="AVF59" s="89"/>
      <c r="AVG59" s="89"/>
      <c r="AVH59" s="89"/>
      <c r="AVI59" s="89"/>
      <c r="AVJ59" s="89"/>
      <c r="AVK59" s="89"/>
      <c r="AVL59" s="89"/>
      <c r="AVM59" s="89"/>
      <c r="AVN59" s="89"/>
      <c r="AVO59" s="89"/>
      <c r="AVP59" s="89"/>
      <c r="AVQ59" s="89"/>
      <c r="AVR59" s="89"/>
      <c r="AVS59" s="89"/>
      <c r="AVT59" s="89"/>
      <c r="AVU59" s="89"/>
      <c r="AVV59" s="89"/>
      <c r="AVW59" s="89"/>
      <c r="AVX59" s="89"/>
      <c r="AVY59" s="89"/>
      <c r="AVZ59" s="89"/>
      <c r="AWA59" s="89"/>
      <c r="AWB59" s="89"/>
      <c r="AWC59" s="89"/>
      <c r="AWD59" s="89"/>
      <c r="AWE59" s="89"/>
      <c r="AWF59" s="89"/>
      <c r="AWG59" s="89"/>
      <c r="AWH59" s="89"/>
      <c r="AWI59" s="89"/>
      <c r="AWJ59" s="89"/>
      <c r="AWK59" s="89"/>
      <c r="AWL59" s="89"/>
      <c r="AWM59" s="89"/>
      <c r="AWN59" s="89"/>
      <c r="AWO59" s="89"/>
      <c r="AWP59" s="89"/>
      <c r="AWQ59" s="89"/>
      <c r="AWR59" s="89"/>
      <c r="AWS59" s="89"/>
      <c r="AWT59" s="89"/>
      <c r="AWU59" s="89"/>
      <c r="AWV59" s="89"/>
      <c r="AWW59" s="89"/>
      <c r="AWX59" s="89"/>
      <c r="AWY59" s="89"/>
      <c r="AWZ59" s="89"/>
      <c r="AXA59" s="89"/>
      <c r="AXB59" s="89"/>
      <c r="AXC59" s="89"/>
      <c r="AXD59" s="89"/>
      <c r="AXE59" s="89"/>
      <c r="AXF59" s="89"/>
      <c r="AXG59" s="89"/>
      <c r="AXH59" s="89"/>
      <c r="AXI59" s="89"/>
      <c r="AXJ59" s="89"/>
      <c r="AXK59" s="89"/>
      <c r="AXL59" s="89"/>
      <c r="AXM59" s="89"/>
      <c r="AXN59" s="89"/>
      <c r="AXO59" s="89"/>
      <c r="AXP59" s="89"/>
      <c r="AXQ59" s="89"/>
      <c r="AXR59" s="89"/>
      <c r="AXS59" s="89"/>
      <c r="AXT59" s="89"/>
      <c r="AXU59" s="89"/>
      <c r="AXV59" s="89"/>
      <c r="AXW59" s="89"/>
      <c r="AXX59" s="89"/>
      <c r="AXY59" s="89"/>
      <c r="AXZ59" s="89"/>
      <c r="AYA59" s="89"/>
      <c r="AYB59" s="89"/>
      <c r="AYC59" s="89"/>
      <c r="AYD59" s="89"/>
      <c r="AYE59" s="89"/>
      <c r="AYF59" s="89"/>
      <c r="AYG59" s="89"/>
      <c r="AYH59" s="89"/>
      <c r="AYI59" s="89"/>
      <c r="AYJ59" s="89"/>
      <c r="AYK59" s="89"/>
      <c r="AYL59" s="89"/>
      <c r="AYM59" s="89"/>
      <c r="AYN59" s="89"/>
      <c r="AYO59" s="89"/>
      <c r="AYP59" s="89"/>
      <c r="AYQ59" s="89"/>
      <c r="AYR59" s="89"/>
      <c r="AYS59" s="89"/>
      <c r="AYT59" s="89"/>
      <c r="AYU59" s="89"/>
      <c r="AYV59" s="89"/>
      <c r="AYW59" s="89"/>
      <c r="AYX59" s="89"/>
      <c r="AYY59" s="89"/>
      <c r="AYZ59" s="89"/>
      <c r="AZA59" s="89"/>
      <c r="AZB59" s="89"/>
      <c r="AZC59" s="89"/>
      <c r="AZD59" s="89"/>
      <c r="AZE59" s="89"/>
      <c r="AZF59" s="89"/>
      <c r="AZG59" s="89"/>
      <c r="AZH59" s="89"/>
      <c r="AZI59" s="89"/>
      <c r="AZJ59" s="89"/>
      <c r="AZK59" s="89"/>
      <c r="AZL59" s="89"/>
      <c r="AZM59" s="89"/>
      <c r="AZN59" s="89"/>
      <c r="AZO59" s="89"/>
      <c r="AZP59" s="89"/>
      <c r="AZQ59" s="89"/>
      <c r="AZR59" s="89"/>
      <c r="AZS59" s="89"/>
      <c r="AZT59" s="89"/>
      <c r="AZU59" s="89"/>
      <c r="AZV59" s="89"/>
      <c r="AZW59" s="89"/>
      <c r="AZX59" s="89"/>
      <c r="AZY59" s="89"/>
      <c r="AZZ59" s="89"/>
      <c r="BAA59" s="89"/>
      <c r="BAB59" s="89"/>
      <c r="BAC59" s="89"/>
      <c r="BAD59" s="89"/>
      <c r="BAE59" s="89"/>
      <c r="BAF59" s="89"/>
      <c r="BAG59" s="89"/>
      <c r="BAH59" s="89"/>
      <c r="BAI59" s="89"/>
      <c r="BAJ59" s="89"/>
      <c r="BAK59" s="89"/>
      <c r="BAL59" s="89"/>
      <c r="BAM59" s="89"/>
      <c r="BAN59" s="89"/>
      <c r="BAO59" s="89"/>
      <c r="BAP59" s="89"/>
      <c r="BAQ59" s="89"/>
      <c r="BAR59" s="89"/>
      <c r="BAS59" s="89"/>
      <c r="BAT59" s="89"/>
      <c r="BAU59" s="89"/>
      <c r="BAV59" s="89"/>
      <c r="BAW59" s="89"/>
      <c r="BAX59" s="89"/>
      <c r="BAY59" s="89"/>
      <c r="BAZ59" s="89"/>
      <c r="BBA59" s="89"/>
      <c r="BBB59" s="89"/>
      <c r="BBC59" s="89"/>
      <c r="BBD59" s="89"/>
      <c r="BBE59" s="89"/>
      <c r="BBF59" s="89"/>
      <c r="BBG59" s="89"/>
      <c r="BBH59" s="89"/>
      <c r="BBI59" s="89"/>
      <c r="BBJ59" s="89"/>
      <c r="BBK59" s="89"/>
      <c r="BBL59" s="89"/>
      <c r="BBM59" s="89"/>
      <c r="BBN59" s="89"/>
      <c r="BBO59" s="89"/>
      <c r="BBP59" s="89"/>
      <c r="BBQ59" s="89"/>
      <c r="BBR59" s="89"/>
      <c r="BBS59" s="89"/>
      <c r="BBT59" s="89"/>
      <c r="BBU59" s="89"/>
      <c r="BBV59" s="89"/>
      <c r="BBW59" s="89"/>
      <c r="BBX59" s="89"/>
      <c r="BBY59" s="89"/>
      <c r="BBZ59" s="89"/>
      <c r="BCA59" s="89"/>
      <c r="BCB59" s="89"/>
      <c r="BCC59" s="89"/>
      <c r="BCD59" s="89"/>
      <c r="BCE59" s="89"/>
      <c r="BCF59" s="89"/>
      <c r="BCG59" s="89"/>
      <c r="BCH59" s="89"/>
      <c r="BCI59" s="89"/>
      <c r="BCJ59" s="89"/>
      <c r="BCK59" s="89"/>
      <c r="BCL59" s="89"/>
      <c r="BCM59" s="89"/>
      <c r="BCN59" s="89"/>
      <c r="BCO59" s="89"/>
      <c r="BCP59" s="89"/>
      <c r="BCQ59" s="89"/>
      <c r="BCR59" s="89"/>
      <c r="BCS59" s="89"/>
      <c r="BCT59" s="89"/>
      <c r="BCU59" s="89"/>
      <c r="BCV59" s="89"/>
      <c r="BCW59" s="89"/>
      <c r="BCX59" s="89"/>
      <c r="BCY59" s="89"/>
      <c r="BCZ59" s="89"/>
      <c r="BDA59" s="89"/>
      <c r="BDB59" s="89"/>
      <c r="BDC59" s="89"/>
      <c r="BDD59" s="89"/>
      <c r="BDE59" s="89"/>
      <c r="BDF59" s="89"/>
      <c r="BDG59" s="89"/>
      <c r="BDH59" s="89"/>
      <c r="BDI59" s="89"/>
      <c r="BDJ59" s="89"/>
      <c r="BDK59" s="89"/>
      <c r="BDL59" s="89"/>
      <c r="BDM59" s="89"/>
      <c r="BDN59" s="89"/>
      <c r="BDO59" s="89"/>
      <c r="BDP59" s="89"/>
      <c r="BDQ59" s="89"/>
      <c r="BDR59" s="89"/>
      <c r="BDS59" s="89"/>
      <c r="BDT59" s="89"/>
      <c r="BDU59" s="89"/>
      <c r="BDV59" s="89"/>
      <c r="BDW59" s="89"/>
      <c r="BDX59" s="89"/>
      <c r="BDY59" s="89"/>
      <c r="BDZ59" s="89"/>
      <c r="BEA59" s="89"/>
      <c r="BEB59" s="89"/>
      <c r="BEC59" s="89"/>
      <c r="BED59" s="89"/>
      <c r="BEE59" s="89"/>
      <c r="BEF59" s="89"/>
      <c r="BEG59" s="89"/>
      <c r="BEH59" s="89"/>
      <c r="BEI59" s="89"/>
      <c r="BEJ59" s="89"/>
      <c r="BEK59" s="89"/>
      <c r="BEL59" s="89"/>
      <c r="BEM59" s="89"/>
      <c r="BEN59" s="89"/>
      <c r="BEO59" s="89"/>
      <c r="BEP59" s="89"/>
      <c r="BEQ59" s="89"/>
      <c r="BER59" s="89"/>
      <c r="BES59" s="89"/>
      <c r="BET59" s="89"/>
      <c r="BEU59" s="89"/>
      <c r="BEV59" s="89"/>
      <c r="BEW59" s="89"/>
      <c r="BEX59" s="89"/>
      <c r="BEY59" s="89"/>
      <c r="BEZ59" s="89"/>
      <c r="BFA59" s="89"/>
      <c r="BFB59" s="89"/>
      <c r="BFC59" s="89"/>
      <c r="BFD59" s="89"/>
      <c r="BFE59" s="89"/>
      <c r="BFF59" s="89"/>
      <c r="BFG59" s="89"/>
      <c r="BFH59" s="89"/>
      <c r="BFI59" s="89"/>
      <c r="BFJ59" s="89"/>
      <c r="BFK59" s="89"/>
      <c r="BFL59" s="89"/>
      <c r="BFM59" s="89"/>
      <c r="BFN59" s="89"/>
      <c r="BFO59" s="89"/>
      <c r="BFP59" s="89"/>
      <c r="BFQ59" s="89"/>
      <c r="BFR59" s="89"/>
      <c r="BFS59" s="89"/>
      <c r="BFT59" s="89"/>
      <c r="BFU59" s="89"/>
      <c r="BFV59" s="89"/>
      <c r="BFW59" s="89"/>
      <c r="BFX59" s="89"/>
      <c r="BFY59" s="89"/>
      <c r="BFZ59" s="89"/>
      <c r="BGA59" s="89"/>
      <c r="BGB59" s="89"/>
      <c r="BGC59" s="89"/>
      <c r="BGD59" s="89"/>
      <c r="BGE59" s="89"/>
      <c r="BGF59" s="89"/>
      <c r="BGG59" s="89"/>
      <c r="BGH59" s="89"/>
      <c r="BGI59" s="89"/>
      <c r="BGJ59" s="89"/>
      <c r="BGK59" s="89"/>
      <c r="BGL59" s="89"/>
      <c r="BGM59" s="89"/>
      <c r="BGN59" s="89"/>
      <c r="BGO59" s="89"/>
      <c r="BGP59" s="89"/>
      <c r="BGQ59" s="89"/>
      <c r="BGR59" s="89"/>
      <c r="BGS59" s="89"/>
      <c r="BGT59" s="89"/>
      <c r="BGU59" s="89"/>
      <c r="BGV59" s="89"/>
      <c r="BGW59" s="89"/>
      <c r="BGX59" s="89"/>
      <c r="BGY59" s="89"/>
      <c r="BGZ59" s="89"/>
      <c r="BHA59" s="89"/>
      <c r="BHB59" s="89"/>
      <c r="BHC59" s="89"/>
      <c r="BHD59" s="89"/>
      <c r="BHE59" s="89"/>
      <c r="BHF59" s="89"/>
      <c r="BHG59" s="89"/>
      <c r="BHH59" s="89"/>
      <c r="BHI59" s="89"/>
      <c r="BHJ59" s="89"/>
      <c r="BHK59" s="89"/>
      <c r="BHL59" s="89"/>
      <c r="BHM59" s="89"/>
      <c r="BHN59" s="89"/>
      <c r="BHO59" s="89"/>
      <c r="BHP59" s="89"/>
      <c r="BHQ59" s="89"/>
      <c r="BHR59" s="89"/>
      <c r="BHS59" s="89"/>
      <c r="BHT59" s="89"/>
      <c r="BHU59" s="89"/>
      <c r="BHV59" s="89"/>
      <c r="BHW59" s="89"/>
      <c r="BHX59" s="89"/>
      <c r="BHY59" s="89"/>
      <c r="BHZ59" s="89"/>
      <c r="BIA59" s="89"/>
      <c r="BIB59" s="89"/>
      <c r="BIC59" s="89"/>
      <c r="BID59" s="89"/>
      <c r="BIE59" s="89"/>
      <c r="BIF59" s="89"/>
      <c r="BIG59" s="89"/>
      <c r="BIH59" s="89"/>
      <c r="BII59" s="89"/>
      <c r="BIJ59" s="89"/>
      <c r="BIK59" s="89"/>
      <c r="BIL59" s="89"/>
      <c r="BIM59" s="89"/>
      <c r="BIN59" s="89"/>
      <c r="BIO59" s="89"/>
      <c r="BIP59" s="89"/>
      <c r="BIQ59" s="89"/>
      <c r="BIR59" s="89"/>
      <c r="BIS59" s="89"/>
      <c r="BIT59" s="89"/>
      <c r="BIU59" s="89"/>
      <c r="BIV59" s="89"/>
      <c r="BIW59" s="89"/>
      <c r="BIX59" s="89"/>
      <c r="BIY59" s="89"/>
      <c r="BIZ59" s="89"/>
      <c r="BJA59" s="89"/>
      <c r="BJB59" s="89"/>
      <c r="BJC59" s="89"/>
      <c r="BJD59" s="89"/>
      <c r="BJE59" s="89"/>
      <c r="BJF59" s="89"/>
      <c r="BJG59" s="89"/>
      <c r="BJH59" s="89"/>
      <c r="BJI59" s="89"/>
      <c r="BJJ59" s="89"/>
      <c r="BJK59" s="89"/>
      <c r="BJL59" s="89"/>
      <c r="BJM59" s="89"/>
      <c r="BJN59" s="89"/>
      <c r="BJO59" s="89"/>
      <c r="BJP59" s="89"/>
      <c r="BJQ59" s="89"/>
      <c r="BJR59" s="89"/>
      <c r="BJS59" s="89"/>
      <c r="BJT59" s="89"/>
      <c r="BJU59" s="89"/>
      <c r="BJV59" s="89"/>
      <c r="BJW59" s="89"/>
      <c r="BJX59" s="89"/>
      <c r="BJY59" s="89"/>
      <c r="BJZ59" s="89"/>
      <c r="BKA59" s="89"/>
      <c r="BKB59" s="89"/>
      <c r="BKC59" s="89"/>
      <c r="BKD59" s="89"/>
      <c r="BKE59" s="89"/>
      <c r="BKF59" s="89"/>
      <c r="BKG59" s="89"/>
      <c r="BKH59" s="89"/>
      <c r="BKI59" s="89"/>
      <c r="BKJ59" s="89"/>
      <c r="BKK59" s="89"/>
      <c r="BKL59" s="89"/>
      <c r="BKM59" s="89"/>
      <c r="BKN59" s="89"/>
      <c r="BKO59" s="89"/>
      <c r="BKP59" s="89"/>
      <c r="BKQ59" s="89"/>
      <c r="BKR59" s="89"/>
      <c r="BKS59" s="89"/>
      <c r="BKT59" s="89"/>
      <c r="BKU59" s="89"/>
      <c r="BKV59" s="89"/>
      <c r="BKW59" s="89"/>
      <c r="BKX59" s="89"/>
      <c r="BKY59" s="89"/>
      <c r="BKZ59" s="89"/>
      <c r="BLA59" s="89"/>
      <c r="BLB59" s="89"/>
      <c r="BLC59" s="89"/>
      <c r="BLD59" s="89"/>
      <c r="BLE59" s="89"/>
      <c r="BLF59" s="89"/>
      <c r="BLG59" s="89"/>
      <c r="BLH59" s="89"/>
      <c r="BLI59" s="89"/>
      <c r="BLJ59" s="89"/>
      <c r="BLK59" s="89"/>
      <c r="BLL59" s="89"/>
      <c r="BLM59" s="89"/>
      <c r="BLN59" s="89"/>
      <c r="BLO59" s="89"/>
      <c r="BLP59" s="89"/>
      <c r="BLQ59" s="89"/>
      <c r="BLR59" s="89"/>
      <c r="BLS59" s="89"/>
      <c r="BLT59" s="89"/>
      <c r="BLU59" s="89"/>
      <c r="BLV59" s="89"/>
      <c r="BLW59" s="89"/>
      <c r="BLX59" s="89"/>
      <c r="BLY59" s="89"/>
      <c r="BLZ59" s="89"/>
      <c r="BMA59" s="89"/>
      <c r="BMB59" s="89"/>
      <c r="BMC59" s="89"/>
      <c r="BMD59" s="89"/>
      <c r="BME59" s="89"/>
      <c r="BMF59" s="89"/>
      <c r="BMG59" s="89"/>
      <c r="BMH59" s="89"/>
      <c r="BMI59" s="89"/>
      <c r="BMJ59" s="89"/>
      <c r="BMK59" s="89"/>
      <c r="BML59" s="89"/>
      <c r="BMM59" s="89"/>
      <c r="BMN59" s="89"/>
      <c r="BMO59" s="89"/>
      <c r="BMP59" s="89"/>
      <c r="BMQ59" s="89"/>
      <c r="BMR59" s="89"/>
      <c r="BMS59" s="89"/>
      <c r="BMT59" s="89"/>
      <c r="BMU59" s="89"/>
      <c r="BMV59" s="89"/>
      <c r="BMW59" s="89"/>
      <c r="BMX59" s="89"/>
      <c r="BMY59" s="89"/>
      <c r="BMZ59" s="89"/>
      <c r="BNA59" s="89"/>
      <c r="BNB59" s="89"/>
      <c r="BNC59" s="89"/>
      <c r="BND59" s="89"/>
      <c r="BNE59" s="89"/>
      <c r="BNF59" s="89"/>
      <c r="BNG59" s="89"/>
      <c r="BNH59" s="89"/>
      <c r="BNI59" s="89"/>
      <c r="BNJ59" s="89"/>
      <c r="BNK59" s="89"/>
      <c r="BNL59" s="89"/>
      <c r="BNM59" s="89"/>
      <c r="BNN59" s="89"/>
      <c r="BNO59" s="89"/>
      <c r="BNP59" s="89"/>
      <c r="BNQ59" s="89"/>
      <c r="BNR59" s="89"/>
      <c r="BNS59" s="89"/>
      <c r="BNT59" s="89"/>
      <c r="BNU59" s="89"/>
      <c r="BNV59" s="89"/>
      <c r="BNW59" s="89"/>
      <c r="BNX59" s="89"/>
      <c r="BNY59" s="89"/>
      <c r="BNZ59" s="89"/>
      <c r="BOA59" s="89"/>
      <c r="BOB59" s="89"/>
      <c r="BOC59" s="89"/>
      <c r="BOD59" s="89"/>
      <c r="BOE59" s="89"/>
      <c r="BOF59" s="89"/>
      <c r="BOG59" s="89"/>
      <c r="BOH59" s="89"/>
      <c r="BOI59" s="89"/>
      <c r="BOJ59" s="89"/>
      <c r="BOK59" s="89"/>
      <c r="BOL59" s="89"/>
      <c r="BOM59" s="89"/>
      <c r="BON59" s="89"/>
      <c r="BOO59" s="89"/>
      <c r="BOP59" s="89"/>
      <c r="BOQ59" s="89"/>
      <c r="BOR59" s="89"/>
      <c r="BOS59" s="89"/>
      <c r="BOT59" s="89"/>
      <c r="BOU59" s="89"/>
      <c r="BOV59" s="89"/>
      <c r="BOW59" s="89"/>
      <c r="BOX59" s="89"/>
      <c r="BOY59" s="89"/>
      <c r="BOZ59" s="89"/>
      <c r="BPA59" s="89"/>
      <c r="BPB59" s="89"/>
      <c r="BPC59" s="89"/>
      <c r="BPD59" s="89"/>
      <c r="BPE59" s="89"/>
      <c r="BPF59" s="89"/>
      <c r="BPG59" s="89"/>
      <c r="BPH59" s="89"/>
      <c r="BPI59" s="89"/>
      <c r="BPJ59" s="89"/>
      <c r="BPK59" s="89"/>
      <c r="BPL59" s="89"/>
      <c r="BPM59" s="89"/>
      <c r="BPN59" s="89"/>
      <c r="BPO59" s="89"/>
      <c r="BPP59" s="89"/>
      <c r="BPQ59" s="89"/>
      <c r="BPR59" s="89"/>
      <c r="BPS59" s="89"/>
      <c r="BPT59" s="89"/>
      <c r="BPU59" s="89"/>
      <c r="BPV59" s="89"/>
      <c r="BPW59" s="89"/>
      <c r="BPX59" s="89"/>
      <c r="BPY59" s="89"/>
      <c r="BPZ59" s="89"/>
      <c r="BQA59" s="89"/>
      <c r="BQB59" s="89"/>
      <c r="BQC59" s="89"/>
      <c r="BQD59" s="89"/>
      <c r="BQE59" s="89"/>
      <c r="BQF59" s="89"/>
      <c r="BQG59" s="89"/>
      <c r="BQH59" s="89"/>
      <c r="BQI59" s="89"/>
      <c r="BQJ59" s="89"/>
      <c r="BQK59" s="89"/>
      <c r="BQL59" s="89"/>
      <c r="BQM59" s="89"/>
      <c r="BQN59" s="89"/>
      <c r="BQO59" s="89"/>
      <c r="BQP59" s="89"/>
      <c r="BQQ59" s="89"/>
      <c r="BQR59" s="89"/>
      <c r="BQS59" s="89"/>
      <c r="BQT59" s="89"/>
      <c r="BQU59" s="89"/>
      <c r="BQV59" s="89"/>
      <c r="BQW59" s="89"/>
      <c r="BQX59" s="89"/>
      <c r="BQY59" s="89"/>
      <c r="BQZ59" s="89"/>
      <c r="BRA59" s="89"/>
      <c r="BRB59" s="89"/>
      <c r="BRC59" s="89"/>
      <c r="BRD59" s="89"/>
      <c r="BRE59" s="89"/>
      <c r="BRF59" s="89"/>
      <c r="BRG59" s="89"/>
      <c r="BRH59" s="89"/>
      <c r="BRI59" s="89"/>
      <c r="BRJ59" s="89"/>
      <c r="BRK59" s="89"/>
      <c r="BRL59" s="89"/>
      <c r="BRM59" s="89"/>
      <c r="BRN59" s="89"/>
      <c r="BRO59" s="89"/>
      <c r="BRP59" s="89"/>
      <c r="BRQ59" s="89"/>
      <c r="BRR59" s="89"/>
      <c r="BRS59" s="89"/>
      <c r="BRT59" s="89"/>
      <c r="BRU59" s="89"/>
      <c r="BRV59" s="89"/>
      <c r="BRW59" s="89"/>
      <c r="BRX59" s="89"/>
      <c r="BRY59" s="89"/>
      <c r="BRZ59" s="89"/>
      <c r="BSA59" s="89"/>
      <c r="BSB59" s="89"/>
      <c r="BSC59" s="89"/>
      <c r="BSD59" s="89"/>
      <c r="BSE59" s="89"/>
      <c r="BSF59" s="89"/>
      <c r="BSG59" s="89"/>
      <c r="BSH59" s="89"/>
      <c r="BSI59" s="89"/>
      <c r="BSJ59" s="89"/>
      <c r="BSK59" s="89"/>
      <c r="BSL59" s="89"/>
      <c r="BSM59" s="89"/>
      <c r="BSN59" s="89"/>
      <c r="BSO59" s="89"/>
      <c r="BSP59" s="89"/>
      <c r="BSQ59" s="89"/>
      <c r="BSR59" s="89"/>
      <c r="BSS59" s="89"/>
      <c r="BST59" s="89"/>
      <c r="BSU59" s="89"/>
      <c r="BSV59" s="89"/>
      <c r="BSW59" s="89"/>
      <c r="BSX59" s="89"/>
      <c r="BSY59" s="89"/>
      <c r="BSZ59" s="89"/>
      <c r="BTA59" s="89"/>
      <c r="BTB59" s="89"/>
      <c r="BTC59" s="89"/>
      <c r="BTD59" s="89"/>
      <c r="BTE59" s="89"/>
      <c r="BTF59" s="89"/>
      <c r="BTG59" s="89"/>
      <c r="BTH59" s="89"/>
      <c r="BTI59" s="89"/>
      <c r="BTJ59" s="89"/>
      <c r="BTK59" s="89"/>
      <c r="BTL59" s="89"/>
      <c r="BTM59" s="89"/>
      <c r="BTN59" s="89"/>
      <c r="BTO59" s="89"/>
      <c r="BTP59" s="89"/>
      <c r="BTQ59" s="89"/>
      <c r="BTR59" s="89"/>
      <c r="BTS59" s="89"/>
      <c r="BTT59" s="89"/>
      <c r="BTU59" s="89"/>
      <c r="BTV59" s="89"/>
      <c r="BTW59" s="89"/>
      <c r="BTX59" s="89"/>
      <c r="BTY59" s="89"/>
      <c r="BTZ59" s="89"/>
      <c r="BUA59" s="89"/>
      <c r="BUB59" s="89"/>
      <c r="BUC59" s="89"/>
      <c r="BUD59" s="89"/>
      <c r="BUE59" s="89"/>
      <c r="BUF59" s="89"/>
      <c r="BUG59" s="89"/>
      <c r="BUH59" s="89"/>
      <c r="BUI59" s="89"/>
      <c r="BUJ59" s="89"/>
      <c r="BUK59" s="89"/>
      <c r="BUL59" s="89"/>
      <c r="BUM59" s="89"/>
      <c r="BUN59" s="89"/>
      <c r="BUO59" s="89"/>
      <c r="BUP59" s="89"/>
      <c r="BUQ59" s="89"/>
      <c r="BUR59" s="89"/>
      <c r="BUS59" s="89"/>
      <c r="BUT59" s="89"/>
      <c r="BUU59" s="89"/>
      <c r="BUV59" s="89"/>
      <c r="BUW59" s="89"/>
      <c r="BUX59" s="89"/>
      <c r="BUY59" s="89"/>
      <c r="BUZ59" s="89"/>
      <c r="BVA59" s="89"/>
      <c r="BVB59" s="89"/>
      <c r="BVC59" s="89"/>
      <c r="BVD59" s="89"/>
      <c r="BVE59" s="89"/>
      <c r="BVF59" s="89"/>
      <c r="BVG59" s="89"/>
      <c r="BVH59" s="89"/>
      <c r="BVI59" s="89"/>
      <c r="BVJ59" s="89"/>
      <c r="BVK59" s="89"/>
      <c r="BVL59" s="89"/>
      <c r="BVM59" s="89"/>
      <c r="BVN59" s="89"/>
      <c r="BVO59" s="89"/>
      <c r="BVP59" s="89"/>
      <c r="BVQ59" s="89"/>
      <c r="BVR59" s="89"/>
      <c r="BVS59" s="89"/>
      <c r="BVT59" s="89"/>
      <c r="BVU59" s="89"/>
      <c r="BVV59" s="89"/>
      <c r="BVW59" s="89"/>
      <c r="BVX59" s="89"/>
      <c r="BVY59" s="89"/>
      <c r="BVZ59" s="89"/>
      <c r="BWA59" s="89"/>
      <c r="BWB59" s="89"/>
      <c r="BWC59" s="89"/>
      <c r="BWD59" s="89"/>
      <c r="BWE59" s="89"/>
      <c r="BWF59" s="89"/>
      <c r="BWG59" s="89"/>
      <c r="BWH59" s="89"/>
      <c r="BWI59" s="89"/>
      <c r="BWJ59" s="89"/>
      <c r="BWK59" s="89"/>
      <c r="BWL59" s="89"/>
      <c r="BWM59" s="89"/>
      <c r="BWN59" s="89"/>
      <c r="BWO59" s="89"/>
      <c r="BWP59" s="89"/>
      <c r="BWQ59" s="89"/>
      <c r="BWR59" s="89"/>
      <c r="BWS59" s="89"/>
      <c r="BWT59" s="89"/>
      <c r="BWU59" s="89"/>
      <c r="BWV59" s="89"/>
      <c r="BWW59" s="89"/>
      <c r="BWX59" s="89"/>
      <c r="BWY59" s="89"/>
      <c r="BWZ59" s="89"/>
      <c r="BXA59" s="89"/>
      <c r="BXB59" s="89"/>
      <c r="BXC59" s="89"/>
      <c r="BXD59" s="89"/>
      <c r="BXE59" s="89"/>
      <c r="BXF59" s="89"/>
      <c r="BXG59" s="89"/>
      <c r="BXH59" s="89"/>
      <c r="BXI59" s="89"/>
      <c r="BXJ59" s="89"/>
      <c r="BXK59" s="89"/>
      <c r="BXL59" s="89"/>
      <c r="BXM59" s="89"/>
      <c r="BXN59" s="89"/>
      <c r="BXO59" s="89"/>
      <c r="BXP59" s="89"/>
      <c r="BXQ59" s="89"/>
      <c r="BXR59" s="89"/>
      <c r="BXS59" s="89"/>
      <c r="BXT59" s="89"/>
      <c r="BXU59" s="89"/>
      <c r="BXV59" s="89"/>
      <c r="BXW59" s="89"/>
      <c r="BXX59" s="89"/>
      <c r="BXY59" s="89"/>
      <c r="BXZ59" s="89"/>
      <c r="BYA59" s="89"/>
      <c r="BYB59" s="89"/>
      <c r="BYC59" s="89"/>
      <c r="BYD59" s="89"/>
      <c r="BYE59" s="89"/>
      <c r="BYF59" s="89"/>
      <c r="BYG59" s="89"/>
      <c r="BYH59" s="89"/>
      <c r="BYI59" s="89"/>
      <c r="BYJ59" s="89"/>
      <c r="BYK59" s="89"/>
      <c r="BYL59" s="89"/>
      <c r="BYM59" s="89"/>
      <c r="BYN59" s="89"/>
      <c r="BYO59" s="89"/>
      <c r="BYP59" s="89"/>
      <c r="BYQ59" s="89"/>
      <c r="BYR59" s="89"/>
      <c r="BYS59" s="89"/>
      <c r="BYT59" s="89"/>
      <c r="BYU59" s="89"/>
      <c r="BYV59" s="89"/>
      <c r="BYW59" s="89"/>
      <c r="BYX59" s="89"/>
      <c r="BYY59" s="89"/>
      <c r="BYZ59" s="89"/>
      <c r="BZA59" s="89"/>
      <c r="BZB59" s="89"/>
      <c r="BZC59" s="89"/>
      <c r="BZD59" s="89"/>
      <c r="BZE59" s="89"/>
      <c r="BZF59" s="89"/>
      <c r="BZG59" s="89"/>
      <c r="BZH59" s="89"/>
      <c r="BZI59" s="89"/>
      <c r="BZJ59" s="89"/>
      <c r="BZK59" s="89"/>
      <c r="BZL59" s="89"/>
      <c r="BZM59" s="89"/>
      <c r="BZN59" s="89"/>
      <c r="BZO59" s="89"/>
      <c r="BZP59" s="89"/>
      <c r="BZQ59" s="89"/>
      <c r="BZR59" s="89"/>
      <c r="BZS59" s="89"/>
      <c r="BZT59" s="89"/>
      <c r="BZU59" s="89"/>
      <c r="BZV59" s="89"/>
      <c r="BZW59" s="89"/>
      <c r="BZX59" s="89"/>
      <c r="BZY59" s="89"/>
      <c r="BZZ59" s="89"/>
      <c r="CAA59" s="89"/>
      <c r="CAB59" s="89"/>
      <c r="CAC59" s="89"/>
      <c r="CAD59" s="89"/>
      <c r="CAE59" s="89"/>
      <c r="CAF59" s="89"/>
      <c r="CAG59" s="89"/>
      <c r="CAH59" s="89"/>
      <c r="CAI59" s="89"/>
      <c r="CAJ59" s="89"/>
      <c r="CAK59" s="89"/>
      <c r="CAL59" s="89"/>
      <c r="CAM59" s="89"/>
      <c r="CAN59" s="89"/>
      <c r="CAO59" s="89"/>
      <c r="CAP59" s="89"/>
      <c r="CAQ59" s="89"/>
      <c r="CAR59" s="89"/>
      <c r="CAS59" s="89"/>
      <c r="CAT59" s="89"/>
      <c r="CAU59" s="89"/>
      <c r="CAV59" s="89"/>
      <c r="CAW59" s="89"/>
      <c r="CAX59" s="89"/>
      <c r="CAY59" s="89"/>
      <c r="CAZ59" s="89"/>
      <c r="CBA59" s="89"/>
      <c r="CBB59" s="89"/>
      <c r="CBC59" s="89"/>
      <c r="CBD59" s="89"/>
      <c r="CBE59" s="89"/>
      <c r="CBF59" s="89"/>
      <c r="CBG59" s="89"/>
      <c r="CBH59" s="89"/>
      <c r="CBI59" s="89"/>
      <c r="CBJ59" s="89"/>
      <c r="CBK59" s="89"/>
      <c r="CBL59" s="89"/>
      <c r="CBM59" s="89"/>
      <c r="CBN59" s="89"/>
      <c r="CBO59" s="89"/>
      <c r="CBP59" s="89"/>
      <c r="CBQ59" s="89"/>
      <c r="CBR59" s="89"/>
      <c r="CBS59" s="89"/>
      <c r="CBT59" s="89"/>
      <c r="CBU59" s="89"/>
      <c r="CBV59" s="89"/>
      <c r="CBW59" s="89"/>
      <c r="CBX59" s="89"/>
      <c r="CBY59" s="89"/>
      <c r="CBZ59" s="89"/>
      <c r="CCA59" s="89"/>
      <c r="CCB59" s="89"/>
      <c r="CCC59" s="89"/>
      <c r="CCD59" s="89"/>
      <c r="CCE59" s="89"/>
      <c r="CCF59" s="89"/>
      <c r="CCG59" s="89"/>
      <c r="CCH59" s="89"/>
      <c r="CCI59" s="89"/>
      <c r="CCJ59" s="89"/>
      <c r="CCK59" s="89"/>
      <c r="CCL59" s="89"/>
      <c r="CCM59" s="89"/>
      <c r="CCN59" s="89"/>
      <c r="CCO59" s="89"/>
      <c r="CCP59" s="89"/>
      <c r="CCQ59" s="89"/>
      <c r="CCR59" s="89"/>
      <c r="CCS59" s="89"/>
      <c r="CCT59" s="89"/>
      <c r="CCU59" s="89"/>
      <c r="CCV59" s="89"/>
      <c r="CCW59" s="89"/>
      <c r="CCX59" s="89"/>
      <c r="CCY59" s="89"/>
      <c r="CCZ59" s="89"/>
      <c r="CDA59" s="89"/>
      <c r="CDB59" s="89"/>
      <c r="CDC59" s="89"/>
      <c r="CDD59" s="89"/>
      <c r="CDE59" s="89"/>
      <c r="CDF59" s="89"/>
      <c r="CDG59" s="89"/>
      <c r="CDH59" s="89"/>
      <c r="CDI59" s="89"/>
      <c r="CDJ59" s="89"/>
      <c r="CDK59" s="89"/>
      <c r="CDL59" s="89"/>
      <c r="CDM59" s="89"/>
      <c r="CDN59" s="89"/>
      <c r="CDO59" s="89"/>
      <c r="CDP59" s="89"/>
      <c r="CDQ59" s="89"/>
      <c r="CDR59" s="89"/>
      <c r="CDS59" s="89"/>
      <c r="CDT59" s="89"/>
      <c r="CDU59" s="89"/>
      <c r="CDV59" s="89"/>
      <c r="CDW59" s="89"/>
      <c r="CDX59" s="89"/>
      <c r="CDY59" s="89"/>
      <c r="CDZ59" s="89"/>
      <c r="CEA59" s="89"/>
      <c r="CEB59" s="89"/>
      <c r="CEC59" s="89"/>
      <c r="CED59" s="89"/>
      <c r="CEE59" s="89"/>
      <c r="CEF59" s="89"/>
      <c r="CEG59" s="89"/>
      <c r="CEH59" s="89"/>
      <c r="CEI59" s="89"/>
      <c r="CEJ59" s="89"/>
      <c r="CEK59" s="89"/>
      <c r="CEL59" s="89"/>
      <c r="CEM59" s="89"/>
      <c r="CEN59" s="89"/>
      <c r="CEO59" s="89"/>
      <c r="CEP59" s="89"/>
      <c r="CEQ59" s="89"/>
      <c r="CER59" s="89"/>
      <c r="CES59" s="89"/>
      <c r="CET59" s="89"/>
      <c r="CEU59" s="89"/>
      <c r="CEV59" s="89"/>
      <c r="CEW59" s="89"/>
      <c r="CEX59" s="89"/>
      <c r="CEY59" s="89"/>
      <c r="CEZ59" s="89"/>
      <c r="CFA59" s="89"/>
      <c r="CFB59" s="89"/>
      <c r="CFC59" s="89"/>
      <c r="CFD59" s="89"/>
      <c r="CFE59" s="89"/>
      <c r="CFF59" s="89"/>
      <c r="CFG59" s="89"/>
      <c r="CFH59" s="89"/>
      <c r="CFI59" s="89"/>
      <c r="CFJ59" s="89"/>
      <c r="CFK59" s="89"/>
      <c r="CFL59" s="89"/>
      <c r="CFM59" s="89"/>
      <c r="CFN59" s="89"/>
      <c r="CFO59" s="89"/>
      <c r="CFP59" s="89"/>
      <c r="CFQ59" s="89"/>
      <c r="CFR59" s="89"/>
      <c r="CFS59" s="89"/>
      <c r="CFT59" s="89"/>
      <c r="CFU59" s="89"/>
      <c r="CFV59" s="89"/>
      <c r="CFW59" s="89"/>
      <c r="CFX59" s="89"/>
      <c r="CFY59" s="89"/>
      <c r="CFZ59" s="89"/>
      <c r="CGA59" s="89"/>
      <c r="CGB59" s="89"/>
      <c r="CGC59" s="89"/>
      <c r="CGD59" s="89"/>
      <c r="CGE59" s="89"/>
      <c r="CGF59" s="89"/>
      <c r="CGG59" s="89"/>
      <c r="CGH59" s="89"/>
      <c r="CGI59" s="89"/>
      <c r="CGJ59" s="89"/>
      <c r="CGK59" s="89"/>
      <c r="CGL59" s="89"/>
      <c r="CGM59" s="89"/>
      <c r="CGN59" s="89"/>
      <c r="CGO59" s="89"/>
      <c r="CGP59" s="89"/>
      <c r="CGQ59" s="89"/>
      <c r="CGR59" s="89"/>
      <c r="CGS59" s="89"/>
      <c r="CGT59" s="89"/>
      <c r="CGU59" s="89"/>
      <c r="CGV59" s="89"/>
      <c r="CGW59" s="89"/>
      <c r="CGX59" s="89"/>
      <c r="CGY59" s="89"/>
      <c r="CGZ59" s="89"/>
      <c r="CHA59" s="89"/>
      <c r="CHB59" s="89"/>
      <c r="CHC59" s="89"/>
      <c r="CHD59" s="89"/>
      <c r="CHE59" s="89"/>
      <c r="CHF59" s="89"/>
      <c r="CHG59" s="89"/>
      <c r="CHH59" s="89"/>
      <c r="CHI59" s="89"/>
      <c r="CHJ59" s="89"/>
      <c r="CHK59" s="89"/>
      <c r="CHL59" s="89"/>
      <c r="CHM59" s="89"/>
      <c r="CHN59" s="89"/>
      <c r="CHO59" s="89"/>
      <c r="CHP59" s="89"/>
      <c r="CHQ59" s="89"/>
      <c r="CHR59" s="89"/>
      <c r="CHS59" s="89"/>
      <c r="CHT59" s="89"/>
      <c r="CHU59" s="89"/>
      <c r="CHV59" s="89"/>
      <c r="CHW59" s="89"/>
      <c r="CHX59" s="89"/>
      <c r="CHY59" s="89"/>
      <c r="CHZ59" s="89"/>
      <c r="CIA59" s="89"/>
      <c r="CIB59" s="89"/>
      <c r="CIC59" s="89"/>
      <c r="CID59" s="89"/>
      <c r="CIE59" s="89"/>
      <c r="CIF59" s="89"/>
      <c r="CIG59" s="89"/>
      <c r="CIH59" s="89"/>
      <c r="CII59" s="89"/>
      <c r="CIJ59" s="89"/>
      <c r="CIK59" s="89"/>
      <c r="CIL59" s="89"/>
      <c r="CIM59" s="89"/>
      <c r="CIN59" s="89"/>
      <c r="CIO59" s="89"/>
      <c r="CIP59" s="89"/>
      <c r="CIQ59" s="89"/>
      <c r="CIR59" s="89"/>
      <c r="CIS59" s="89"/>
      <c r="CIT59" s="89"/>
      <c r="CIU59" s="89"/>
      <c r="CIV59" s="89"/>
      <c r="CIW59" s="89"/>
      <c r="CIX59" s="89"/>
      <c r="CIY59" s="89"/>
      <c r="CIZ59" s="89"/>
      <c r="CJA59" s="89"/>
      <c r="CJB59" s="89"/>
      <c r="CJC59" s="89"/>
      <c r="CJD59" s="89"/>
      <c r="CJE59" s="89"/>
      <c r="CJF59" s="89"/>
      <c r="CJG59" s="89"/>
      <c r="CJH59" s="89"/>
      <c r="CJI59" s="89"/>
      <c r="CJJ59" s="89"/>
      <c r="CJK59" s="89"/>
      <c r="CJL59" s="89"/>
      <c r="CJM59" s="89"/>
      <c r="CJN59" s="89"/>
      <c r="CJO59" s="89"/>
      <c r="CJP59" s="89"/>
      <c r="CJQ59" s="89"/>
      <c r="CJR59" s="89"/>
      <c r="CJS59" s="89"/>
      <c r="CJT59" s="89"/>
      <c r="CJU59" s="89"/>
      <c r="CJV59" s="89"/>
      <c r="CJW59" s="89"/>
      <c r="CJX59" s="89"/>
      <c r="CJY59" s="89"/>
      <c r="CJZ59" s="89"/>
      <c r="CKA59" s="89"/>
      <c r="CKB59" s="89"/>
      <c r="CKC59" s="89"/>
      <c r="CKD59" s="89"/>
      <c r="CKE59" s="89"/>
      <c r="CKF59" s="89"/>
      <c r="CKG59" s="89"/>
      <c r="CKH59" s="89"/>
      <c r="CKI59" s="89"/>
      <c r="CKJ59" s="89"/>
      <c r="CKK59" s="89"/>
      <c r="CKL59" s="89"/>
      <c r="CKM59" s="89"/>
      <c r="CKN59" s="89"/>
      <c r="CKO59" s="89"/>
      <c r="CKP59" s="89"/>
      <c r="CKQ59" s="89"/>
      <c r="CKR59" s="89"/>
      <c r="CKS59" s="89"/>
      <c r="CKT59" s="89"/>
      <c r="CKU59" s="89"/>
      <c r="CKV59" s="89"/>
      <c r="CKW59" s="89"/>
      <c r="CKX59" s="89"/>
      <c r="CKY59" s="89"/>
      <c r="CKZ59" s="89"/>
      <c r="CLA59" s="89"/>
      <c r="CLB59" s="89"/>
      <c r="CLC59" s="89"/>
      <c r="CLD59" s="89"/>
      <c r="CLE59" s="89"/>
      <c r="CLF59" s="89"/>
      <c r="CLG59" s="89"/>
      <c r="CLH59" s="89"/>
      <c r="CLI59" s="89"/>
      <c r="CLJ59" s="89"/>
      <c r="CLK59" s="89"/>
      <c r="CLL59" s="89"/>
      <c r="CLM59" s="89"/>
      <c r="CLN59" s="89"/>
      <c r="CLO59" s="89"/>
      <c r="CLP59" s="89"/>
      <c r="CLQ59" s="89"/>
      <c r="CLR59" s="89"/>
      <c r="CLS59" s="89"/>
      <c r="CLT59" s="89"/>
      <c r="CLU59" s="89"/>
      <c r="CLV59" s="89"/>
      <c r="CLW59" s="89"/>
      <c r="CLX59" s="89"/>
      <c r="CLY59" s="89"/>
      <c r="CLZ59" s="89"/>
      <c r="CMA59" s="89"/>
      <c r="CMB59" s="89"/>
      <c r="CMC59" s="89"/>
      <c r="CMD59" s="89"/>
      <c r="CME59" s="89"/>
      <c r="CMF59" s="89"/>
      <c r="CMG59" s="89"/>
      <c r="CMH59" s="89"/>
      <c r="CMI59" s="89"/>
      <c r="CMJ59" s="89"/>
      <c r="CMK59" s="89"/>
      <c r="CML59" s="89"/>
      <c r="CMM59" s="89"/>
      <c r="CMN59" s="89"/>
      <c r="CMO59" s="89"/>
      <c r="CMP59" s="89"/>
      <c r="CMQ59" s="89"/>
      <c r="CMR59" s="89"/>
      <c r="CMS59" s="89"/>
      <c r="CMT59" s="89"/>
      <c r="CMU59" s="89"/>
      <c r="CMV59" s="89"/>
      <c r="CMW59" s="89"/>
      <c r="CMX59" s="89"/>
      <c r="CMY59" s="89"/>
      <c r="CMZ59" s="89"/>
      <c r="CNA59" s="89"/>
      <c r="CNB59" s="89"/>
      <c r="CNC59" s="89"/>
      <c r="CND59" s="89"/>
      <c r="CNE59" s="89"/>
      <c r="CNF59" s="89"/>
      <c r="CNG59" s="89"/>
      <c r="CNH59" s="89"/>
      <c r="CNI59" s="89"/>
      <c r="CNJ59" s="89"/>
      <c r="CNK59" s="89"/>
      <c r="CNL59" s="89"/>
      <c r="CNM59" s="89"/>
      <c r="CNN59" s="89"/>
      <c r="CNO59" s="89"/>
      <c r="CNP59" s="89"/>
      <c r="CNQ59" s="89"/>
      <c r="CNR59" s="89"/>
      <c r="CNS59" s="89"/>
      <c r="CNT59" s="89"/>
      <c r="CNU59" s="89"/>
      <c r="CNV59" s="89"/>
      <c r="CNW59" s="89"/>
      <c r="CNX59" s="89"/>
      <c r="CNY59" s="89"/>
      <c r="CNZ59" s="89"/>
      <c r="COA59" s="89"/>
      <c r="COB59" s="89"/>
      <c r="COC59" s="89"/>
      <c r="COD59" s="89"/>
      <c r="COE59" s="89"/>
      <c r="COF59" s="89"/>
      <c r="COG59" s="89"/>
      <c r="COH59" s="89"/>
      <c r="COI59" s="89"/>
      <c r="COJ59" s="89"/>
      <c r="COK59" s="89"/>
      <c r="COL59" s="89"/>
      <c r="COM59" s="89"/>
      <c r="CON59" s="89"/>
      <c r="COO59" s="89"/>
      <c r="COP59" s="89"/>
      <c r="COQ59" s="89"/>
      <c r="COR59" s="89"/>
      <c r="COS59" s="89"/>
      <c r="COT59" s="89"/>
      <c r="COU59" s="89"/>
      <c r="COV59" s="89"/>
      <c r="COW59" s="89"/>
      <c r="COX59" s="89"/>
      <c r="COY59" s="89"/>
      <c r="COZ59" s="89"/>
      <c r="CPA59" s="89"/>
      <c r="CPB59" s="89"/>
      <c r="CPC59" s="89"/>
      <c r="CPD59" s="89"/>
      <c r="CPE59" s="89"/>
      <c r="CPF59" s="89"/>
      <c r="CPG59" s="89"/>
      <c r="CPH59" s="89"/>
      <c r="CPI59" s="89"/>
      <c r="CPJ59" s="89"/>
      <c r="CPK59" s="89"/>
      <c r="CPL59" s="89"/>
      <c r="CPM59" s="89"/>
      <c r="CPN59" s="89"/>
      <c r="CPO59" s="89"/>
      <c r="CPP59" s="89"/>
      <c r="CPQ59" s="89"/>
      <c r="CPR59" s="89"/>
      <c r="CPS59" s="89"/>
      <c r="CPT59" s="89"/>
      <c r="CPU59" s="89"/>
      <c r="CPV59" s="89"/>
      <c r="CPW59" s="89"/>
      <c r="CPX59" s="89"/>
      <c r="CPY59" s="89"/>
      <c r="CPZ59" s="89"/>
      <c r="CQA59" s="89"/>
      <c r="CQB59" s="89"/>
      <c r="CQC59" s="89"/>
      <c r="CQD59" s="89"/>
      <c r="CQE59" s="89"/>
      <c r="CQF59" s="89"/>
      <c r="CQG59" s="89"/>
      <c r="CQH59" s="89"/>
      <c r="CQI59" s="89"/>
      <c r="CQJ59" s="89"/>
      <c r="CQK59" s="89"/>
      <c r="CQL59" s="89"/>
      <c r="CQM59" s="89"/>
      <c r="CQN59" s="89"/>
      <c r="CQO59" s="89"/>
      <c r="CQP59" s="89"/>
      <c r="CQQ59" s="89"/>
      <c r="CQR59" s="89"/>
      <c r="CQS59" s="89"/>
      <c r="CQT59" s="89"/>
      <c r="CQU59" s="89"/>
      <c r="CQV59" s="89"/>
      <c r="CQW59" s="89"/>
      <c r="CQX59" s="89"/>
      <c r="CQY59" s="89"/>
      <c r="CQZ59" s="89"/>
      <c r="CRA59" s="89"/>
      <c r="CRB59" s="89"/>
      <c r="CRC59" s="89"/>
      <c r="CRD59" s="89"/>
      <c r="CRE59" s="89"/>
      <c r="CRF59" s="89"/>
      <c r="CRG59" s="89"/>
      <c r="CRH59" s="89"/>
      <c r="CRI59" s="89"/>
      <c r="CRJ59" s="89"/>
      <c r="CRK59" s="89"/>
      <c r="CRL59" s="89"/>
      <c r="CRM59" s="89"/>
      <c r="CRN59" s="89"/>
      <c r="CRO59" s="89"/>
      <c r="CRP59" s="89"/>
      <c r="CRQ59" s="89"/>
      <c r="CRR59" s="89"/>
      <c r="CRS59" s="89"/>
      <c r="CRT59" s="89"/>
      <c r="CRU59" s="89"/>
      <c r="CRV59" s="89"/>
      <c r="CRW59" s="89"/>
      <c r="CRX59" s="89"/>
      <c r="CRY59" s="89"/>
      <c r="CRZ59" s="89"/>
      <c r="CSA59" s="89"/>
      <c r="CSB59" s="89"/>
      <c r="CSC59" s="89"/>
      <c r="CSD59" s="89"/>
      <c r="CSE59" s="89"/>
      <c r="CSF59" s="89"/>
      <c r="CSG59" s="89"/>
      <c r="CSH59" s="89"/>
      <c r="CSI59" s="89"/>
      <c r="CSJ59" s="89"/>
      <c r="CSK59" s="89"/>
      <c r="CSL59" s="89"/>
      <c r="CSM59" s="89"/>
      <c r="CSN59" s="89"/>
      <c r="CSO59" s="89"/>
      <c r="CSP59" s="89"/>
      <c r="CSQ59" s="89"/>
      <c r="CSR59" s="89"/>
      <c r="CSS59" s="89"/>
      <c r="CST59" s="89"/>
      <c r="CSU59" s="89"/>
      <c r="CSV59" s="89"/>
      <c r="CSW59" s="89"/>
      <c r="CSX59" s="89"/>
      <c r="CSY59" s="89"/>
      <c r="CSZ59" s="89"/>
      <c r="CTA59" s="89"/>
      <c r="CTB59" s="89"/>
      <c r="CTC59" s="89"/>
      <c r="CTD59" s="89"/>
      <c r="CTE59" s="89"/>
      <c r="CTF59" s="89"/>
      <c r="CTG59" s="89"/>
      <c r="CTH59" s="89"/>
      <c r="CTI59" s="89"/>
      <c r="CTJ59" s="89"/>
      <c r="CTK59" s="89"/>
      <c r="CTL59" s="89"/>
      <c r="CTM59" s="89"/>
      <c r="CTN59" s="89"/>
      <c r="CTO59" s="89"/>
      <c r="CTP59" s="89"/>
      <c r="CTQ59" s="89"/>
      <c r="CTR59" s="89"/>
      <c r="CTS59" s="89"/>
      <c r="CTT59" s="89"/>
      <c r="CTU59" s="89"/>
      <c r="CTV59" s="89"/>
      <c r="CTW59" s="89"/>
      <c r="CTX59" s="89"/>
      <c r="CTY59" s="89"/>
      <c r="CTZ59" s="89"/>
      <c r="CUA59" s="89"/>
      <c r="CUB59" s="89"/>
      <c r="CUC59" s="89"/>
      <c r="CUD59" s="89"/>
      <c r="CUE59" s="89"/>
      <c r="CUF59" s="89"/>
      <c r="CUG59" s="89"/>
      <c r="CUH59" s="89"/>
      <c r="CUI59" s="89"/>
      <c r="CUJ59" s="89"/>
      <c r="CUK59" s="89"/>
      <c r="CUL59" s="89"/>
      <c r="CUM59" s="89"/>
      <c r="CUN59" s="89"/>
      <c r="CUO59" s="89"/>
      <c r="CUP59" s="89"/>
      <c r="CUQ59" s="89"/>
      <c r="CUR59" s="89"/>
      <c r="CUS59" s="89"/>
      <c r="CUT59" s="89"/>
      <c r="CUU59" s="89"/>
      <c r="CUV59" s="89"/>
      <c r="CUW59" s="89"/>
      <c r="CUX59" s="89"/>
      <c r="CUY59" s="89"/>
      <c r="CUZ59" s="89"/>
      <c r="CVA59" s="89"/>
      <c r="CVB59" s="89"/>
      <c r="CVC59" s="89"/>
      <c r="CVD59" s="89"/>
      <c r="CVE59" s="89"/>
      <c r="CVF59" s="89"/>
      <c r="CVG59" s="89"/>
      <c r="CVH59" s="89"/>
      <c r="CVI59" s="89"/>
      <c r="CVJ59" s="89"/>
      <c r="CVK59" s="89"/>
      <c r="CVL59" s="89"/>
      <c r="CVM59" s="89"/>
      <c r="CVN59" s="89"/>
      <c r="CVO59" s="89"/>
      <c r="CVP59" s="89"/>
      <c r="CVQ59" s="89"/>
      <c r="CVR59" s="89"/>
      <c r="CVS59" s="89"/>
      <c r="CVT59" s="89"/>
      <c r="CVU59" s="89"/>
      <c r="CVV59" s="89"/>
      <c r="CVW59" s="89"/>
      <c r="CVX59" s="89"/>
      <c r="CVY59" s="89"/>
      <c r="CVZ59" s="89"/>
      <c r="CWA59" s="89"/>
      <c r="CWB59" s="89"/>
      <c r="CWC59" s="89"/>
      <c r="CWD59" s="89"/>
      <c r="CWE59" s="89"/>
      <c r="CWF59" s="89"/>
      <c r="CWG59" s="89"/>
      <c r="CWH59" s="89"/>
      <c r="CWI59" s="89"/>
      <c r="CWJ59" s="89"/>
      <c r="CWK59" s="89"/>
      <c r="CWL59" s="89"/>
      <c r="CWM59" s="89"/>
      <c r="CWN59" s="89"/>
      <c r="CWO59" s="89"/>
      <c r="CWP59" s="89"/>
      <c r="CWQ59" s="89"/>
      <c r="CWR59" s="89"/>
      <c r="CWS59" s="89"/>
      <c r="CWT59" s="89"/>
      <c r="CWU59" s="89"/>
      <c r="CWV59" s="89"/>
      <c r="CWW59" s="89"/>
      <c r="CWX59" s="89"/>
      <c r="CWY59" s="89"/>
      <c r="CWZ59" s="89"/>
      <c r="CXA59" s="89"/>
      <c r="CXB59" s="89"/>
      <c r="CXC59" s="89"/>
      <c r="CXD59" s="89"/>
      <c r="CXE59" s="89"/>
      <c r="CXF59" s="89"/>
      <c r="CXG59" s="89"/>
      <c r="CXH59" s="89"/>
      <c r="CXI59" s="89"/>
      <c r="CXJ59" s="89"/>
      <c r="CXK59" s="89"/>
      <c r="CXL59" s="89"/>
      <c r="CXM59" s="89"/>
      <c r="CXN59" s="89"/>
      <c r="CXO59" s="89"/>
      <c r="CXP59" s="89"/>
      <c r="CXQ59" s="89"/>
      <c r="CXR59" s="89"/>
      <c r="CXS59" s="89"/>
      <c r="CXT59" s="89"/>
      <c r="CXU59" s="89"/>
      <c r="CXV59" s="89"/>
      <c r="CXW59" s="89"/>
      <c r="CXX59" s="89"/>
      <c r="CXY59" s="89"/>
      <c r="CXZ59" s="89"/>
      <c r="CYA59" s="89"/>
      <c r="CYB59" s="89"/>
      <c r="CYC59" s="89"/>
      <c r="CYD59" s="89"/>
      <c r="CYE59" s="89"/>
      <c r="CYF59" s="89"/>
      <c r="CYG59" s="89"/>
      <c r="CYH59" s="89"/>
      <c r="CYI59" s="89"/>
      <c r="CYJ59" s="89"/>
      <c r="CYK59" s="89"/>
      <c r="CYL59" s="89"/>
      <c r="CYM59" s="89"/>
      <c r="CYN59" s="89"/>
      <c r="CYO59" s="89"/>
      <c r="CYP59" s="89"/>
      <c r="CYQ59" s="89"/>
      <c r="CYR59" s="89"/>
      <c r="CYS59" s="89"/>
      <c r="CYT59" s="89"/>
      <c r="CYU59" s="89"/>
      <c r="CYV59" s="89"/>
      <c r="CYW59" s="89"/>
      <c r="CYX59" s="89"/>
      <c r="CYY59" s="89"/>
      <c r="CYZ59" s="89"/>
      <c r="CZA59" s="89"/>
      <c r="CZB59" s="89"/>
      <c r="CZC59" s="89"/>
      <c r="CZD59" s="89"/>
      <c r="CZE59" s="89"/>
      <c r="CZF59" s="89"/>
      <c r="CZG59" s="89"/>
      <c r="CZH59" s="89"/>
      <c r="CZI59" s="89"/>
      <c r="CZJ59" s="89"/>
      <c r="CZK59" s="89"/>
      <c r="CZL59" s="89"/>
      <c r="CZM59" s="89"/>
      <c r="CZN59" s="89"/>
      <c r="CZO59" s="89"/>
      <c r="CZP59" s="89"/>
      <c r="CZQ59" s="89"/>
      <c r="CZR59" s="89"/>
      <c r="CZS59" s="89"/>
      <c r="CZT59" s="89"/>
      <c r="CZU59" s="89"/>
      <c r="CZV59" s="89"/>
      <c r="CZW59" s="89"/>
      <c r="CZX59" s="89"/>
      <c r="CZY59" s="89"/>
      <c r="CZZ59" s="89"/>
      <c r="DAA59" s="89"/>
      <c r="DAB59" s="89"/>
      <c r="DAC59" s="89"/>
      <c r="DAD59" s="89"/>
      <c r="DAE59" s="89"/>
      <c r="DAF59" s="89"/>
      <c r="DAG59" s="89"/>
      <c r="DAH59" s="89"/>
      <c r="DAI59" s="89"/>
      <c r="DAJ59" s="89"/>
      <c r="DAK59" s="89"/>
      <c r="DAL59" s="89"/>
      <c r="DAM59" s="89"/>
      <c r="DAN59" s="89"/>
      <c r="DAO59" s="89"/>
      <c r="DAP59" s="89"/>
      <c r="DAQ59" s="89"/>
      <c r="DAR59" s="89"/>
      <c r="DAS59" s="89"/>
      <c r="DAT59" s="89"/>
      <c r="DAU59" s="89"/>
      <c r="DAV59" s="89"/>
      <c r="DAW59" s="89"/>
      <c r="DAX59" s="89"/>
      <c r="DAY59" s="89"/>
      <c r="DAZ59" s="89"/>
      <c r="DBA59" s="89"/>
      <c r="DBB59" s="89"/>
      <c r="DBC59" s="89"/>
      <c r="DBD59" s="89"/>
      <c r="DBE59" s="89"/>
      <c r="DBF59" s="89"/>
      <c r="DBG59" s="89"/>
      <c r="DBH59" s="89"/>
      <c r="DBI59" s="89"/>
      <c r="DBJ59" s="89"/>
      <c r="DBK59" s="89"/>
      <c r="DBL59" s="89"/>
      <c r="DBM59" s="89"/>
      <c r="DBN59" s="89"/>
      <c r="DBO59" s="89"/>
      <c r="DBP59" s="89"/>
      <c r="DBQ59" s="89"/>
      <c r="DBR59" s="89"/>
      <c r="DBS59" s="89"/>
      <c r="DBT59" s="89"/>
      <c r="DBU59" s="89"/>
      <c r="DBV59" s="89"/>
      <c r="DBW59" s="89"/>
      <c r="DBX59" s="89"/>
      <c r="DBY59" s="89"/>
      <c r="DBZ59" s="89"/>
      <c r="DCA59" s="89"/>
      <c r="DCB59" s="89"/>
      <c r="DCC59" s="89"/>
      <c r="DCD59" s="89"/>
      <c r="DCE59" s="89"/>
      <c r="DCF59" s="89"/>
      <c r="DCG59" s="89"/>
      <c r="DCH59" s="89"/>
      <c r="DCI59" s="89"/>
      <c r="DCJ59" s="89"/>
      <c r="DCK59" s="89"/>
      <c r="DCL59" s="89"/>
      <c r="DCM59" s="89"/>
      <c r="DCN59" s="89"/>
      <c r="DCO59" s="89"/>
      <c r="DCP59" s="89"/>
      <c r="DCQ59" s="89"/>
      <c r="DCR59" s="89"/>
      <c r="DCS59" s="89"/>
      <c r="DCT59" s="89"/>
      <c r="DCU59" s="89"/>
      <c r="DCV59" s="89"/>
      <c r="DCW59" s="89"/>
      <c r="DCX59" s="89"/>
      <c r="DCY59" s="89"/>
      <c r="DCZ59" s="89"/>
      <c r="DDA59" s="89"/>
      <c r="DDB59" s="89"/>
      <c r="DDC59" s="89"/>
      <c r="DDD59" s="89"/>
      <c r="DDE59" s="89"/>
      <c r="DDF59" s="89"/>
      <c r="DDG59" s="89"/>
      <c r="DDH59" s="89"/>
      <c r="DDI59" s="89"/>
      <c r="DDJ59" s="89"/>
      <c r="DDK59" s="89"/>
      <c r="DDL59" s="89"/>
      <c r="DDM59" s="89"/>
      <c r="DDN59" s="89"/>
      <c r="DDO59" s="89"/>
      <c r="DDP59" s="89"/>
      <c r="DDQ59" s="89"/>
      <c r="DDR59" s="89"/>
      <c r="DDS59" s="89"/>
      <c r="DDT59" s="89"/>
      <c r="DDU59" s="89"/>
      <c r="DDV59" s="89"/>
      <c r="DDW59" s="89"/>
      <c r="DDX59" s="89"/>
      <c r="DDY59" s="89"/>
      <c r="DDZ59" s="89"/>
      <c r="DEA59" s="89"/>
      <c r="DEB59" s="89"/>
      <c r="DEC59" s="89"/>
      <c r="DED59" s="89"/>
      <c r="DEE59" s="89"/>
      <c r="DEF59" s="89"/>
      <c r="DEG59" s="89"/>
      <c r="DEH59" s="89"/>
      <c r="DEI59" s="89"/>
      <c r="DEJ59" s="89"/>
      <c r="DEK59" s="89"/>
      <c r="DEL59" s="89"/>
      <c r="DEM59" s="89"/>
      <c r="DEN59" s="89"/>
      <c r="DEO59" s="89"/>
      <c r="DEP59" s="89"/>
      <c r="DEQ59" s="89"/>
      <c r="DER59" s="89"/>
      <c r="DES59" s="89"/>
      <c r="DET59" s="89"/>
      <c r="DEU59" s="89"/>
      <c r="DEV59" s="89"/>
      <c r="DEW59" s="89"/>
      <c r="DEX59" s="89"/>
      <c r="DEY59" s="89"/>
      <c r="DEZ59" s="89"/>
      <c r="DFA59" s="89"/>
      <c r="DFB59" s="89"/>
      <c r="DFC59" s="89"/>
      <c r="DFD59" s="89"/>
      <c r="DFE59" s="89"/>
      <c r="DFF59" s="89"/>
      <c r="DFG59" s="89"/>
      <c r="DFH59" s="89"/>
      <c r="DFI59" s="89"/>
      <c r="DFJ59" s="89"/>
      <c r="DFK59" s="89"/>
      <c r="DFL59" s="89"/>
      <c r="DFM59" s="89"/>
      <c r="DFN59" s="89"/>
      <c r="DFO59" s="89"/>
      <c r="DFP59" s="89"/>
      <c r="DFQ59" s="89"/>
      <c r="DFR59" s="89"/>
      <c r="DFS59" s="89"/>
      <c r="DFT59" s="89"/>
      <c r="DFU59" s="89"/>
      <c r="DFV59" s="89"/>
      <c r="DFW59" s="89"/>
      <c r="DFX59" s="89"/>
      <c r="DFY59" s="89"/>
      <c r="DFZ59" s="89"/>
      <c r="DGA59" s="89"/>
      <c r="DGB59" s="89"/>
      <c r="DGC59" s="89"/>
      <c r="DGD59" s="89"/>
      <c r="DGE59" s="89"/>
      <c r="DGF59" s="89"/>
      <c r="DGG59" s="89"/>
      <c r="DGH59" s="89"/>
      <c r="DGI59" s="89"/>
      <c r="DGJ59" s="89"/>
      <c r="DGK59" s="89"/>
      <c r="DGL59" s="89"/>
      <c r="DGM59" s="89"/>
      <c r="DGN59" s="89"/>
      <c r="DGO59" s="89"/>
      <c r="DGP59" s="89"/>
      <c r="DGQ59" s="89"/>
      <c r="DGR59" s="89"/>
      <c r="DGS59" s="89"/>
      <c r="DGT59" s="89"/>
      <c r="DGU59" s="89"/>
      <c r="DGV59" s="89"/>
      <c r="DGW59" s="89"/>
      <c r="DGX59" s="89"/>
      <c r="DGY59" s="89"/>
      <c r="DGZ59" s="89"/>
      <c r="DHA59" s="89"/>
      <c r="DHB59" s="89"/>
      <c r="DHC59" s="89"/>
      <c r="DHD59" s="89"/>
      <c r="DHE59" s="89"/>
      <c r="DHF59" s="89"/>
      <c r="DHG59" s="89"/>
      <c r="DHH59" s="89"/>
      <c r="DHI59" s="89"/>
      <c r="DHJ59" s="89"/>
      <c r="DHK59" s="89"/>
      <c r="DHL59" s="89"/>
      <c r="DHM59" s="89"/>
      <c r="DHN59" s="89"/>
      <c r="DHO59" s="89"/>
      <c r="DHP59" s="89"/>
      <c r="DHQ59" s="89"/>
      <c r="DHR59" s="89"/>
      <c r="DHS59" s="89"/>
      <c r="DHT59" s="89"/>
      <c r="DHU59" s="89"/>
      <c r="DHV59" s="89"/>
      <c r="DHW59" s="89"/>
      <c r="DHX59" s="89"/>
      <c r="DHY59" s="89"/>
      <c r="DHZ59" s="89"/>
      <c r="DIA59" s="89"/>
      <c r="DIB59" s="89"/>
      <c r="DIC59" s="89"/>
      <c r="DID59" s="89"/>
      <c r="DIE59" s="89"/>
      <c r="DIF59" s="89"/>
      <c r="DIG59" s="89"/>
      <c r="DIH59" s="89"/>
      <c r="DII59" s="89"/>
      <c r="DIJ59" s="89"/>
      <c r="DIK59" s="89"/>
      <c r="DIL59" s="89"/>
      <c r="DIM59" s="89"/>
      <c r="DIN59" s="89"/>
      <c r="DIO59" s="89"/>
      <c r="DIP59" s="89"/>
      <c r="DIQ59" s="89"/>
      <c r="DIR59" s="89"/>
      <c r="DIS59" s="89"/>
      <c r="DIT59" s="89"/>
      <c r="DIU59" s="89"/>
      <c r="DIV59" s="89"/>
      <c r="DIW59" s="89"/>
      <c r="DIX59" s="89"/>
      <c r="DIY59" s="89"/>
      <c r="DIZ59" s="89"/>
      <c r="DJA59" s="89"/>
      <c r="DJB59" s="89"/>
      <c r="DJC59" s="89"/>
      <c r="DJD59" s="89"/>
      <c r="DJE59" s="89"/>
      <c r="DJF59" s="89"/>
      <c r="DJG59" s="89"/>
      <c r="DJH59" s="89"/>
      <c r="DJI59" s="89"/>
      <c r="DJJ59" s="89"/>
      <c r="DJK59" s="89"/>
      <c r="DJL59" s="89"/>
      <c r="DJM59" s="89"/>
      <c r="DJN59" s="89"/>
      <c r="DJO59" s="89"/>
      <c r="DJP59" s="89"/>
      <c r="DJQ59" s="89"/>
      <c r="DJR59" s="89"/>
      <c r="DJS59" s="89"/>
      <c r="DJT59" s="89"/>
      <c r="DJU59" s="89"/>
      <c r="DJV59" s="89"/>
      <c r="DJW59" s="89"/>
      <c r="DJX59" s="89"/>
      <c r="DJY59" s="89"/>
      <c r="DJZ59" s="89"/>
      <c r="DKA59" s="89"/>
      <c r="DKB59" s="89"/>
      <c r="DKC59" s="89"/>
      <c r="DKD59" s="89"/>
      <c r="DKE59" s="89"/>
      <c r="DKF59" s="89"/>
      <c r="DKG59" s="89"/>
      <c r="DKH59" s="89"/>
      <c r="DKI59" s="89"/>
      <c r="DKJ59" s="89"/>
      <c r="DKK59" s="89"/>
      <c r="DKL59" s="89"/>
      <c r="DKM59" s="89"/>
      <c r="DKN59" s="89"/>
      <c r="DKO59" s="89"/>
      <c r="DKP59" s="89"/>
      <c r="DKQ59" s="89"/>
      <c r="DKR59" s="89"/>
      <c r="DKS59" s="89"/>
      <c r="DKT59" s="89"/>
      <c r="DKU59" s="89"/>
      <c r="DKV59" s="89"/>
      <c r="DKW59" s="89"/>
      <c r="DKX59" s="89"/>
      <c r="DKY59" s="89"/>
      <c r="DKZ59" s="89"/>
      <c r="DLA59" s="89"/>
      <c r="DLB59" s="89"/>
      <c r="DLC59" s="89"/>
      <c r="DLD59" s="89"/>
      <c r="DLE59" s="89"/>
      <c r="DLF59" s="89"/>
      <c r="DLG59" s="89"/>
      <c r="DLH59" s="89"/>
      <c r="DLI59" s="89"/>
      <c r="DLJ59" s="89"/>
      <c r="DLK59" s="89"/>
      <c r="DLL59" s="89"/>
      <c r="DLM59" s="89"/>
      <c r="DLN59" s="89"/>
      <c r="DLO59" s="89"/>
      <c r="DLP59" s="89"/>
      <c r="DLQ59" s="89"/>
      <c r="DLR59" s="89"/>
      <c r="DLS59" s="89"/>
      <c r="DLT59" s="89"/>
      <c r="DLU59" s="89"/>
      <c r="DLV59" s="89"/>
      <c r="DLW59" s="89"/>
      <c r="DLX59" s="89"/>
      <c r="DLY59" s="89"/>
      <c r="DLZ59" s="89"/>
      <c r="DMA59" s="89"/>
      <c r="DMB59" s="89"/>
      <c r="DMC59" s="89"/>
      <c r="DMD59" s="89"/>
      <c r="DME59" s="89"/>
      <c r="DMF59" s="89"/>
      <c r="DMG59" s="89"/>
      <c r="DMH59" s="89"/>
      <c r="DMI59" s="89"/>
      <c r="DMJ59" s="89"/>
      <c r="DMK59" s="89"/>
      <c r="DML59" s="89"/>
      <c r="DMM59" s="89"/>
      <c r="DMN59" s="89"/>
      <c r="DMO59" s="89"/>
      <c r="DMP59" s="89"/>
      <c r="DMQ59" s="89"/>
      <c r="DMR59" s="89"/>
      <c r="DMS59" s="89"/>
      <c r="DMT59" s="89"/>
      <c r="DMU59" s="89"/>
      <c r="DMV59" s="89"/>
      <c r="DMW59" s="89"/>
      <c r="DMX59" s="89"/>
      <c r="DMY59" s="89"/>
      <c r="DMZ59" s="89"/>
      <c r="DNA59" s="89"/>
      <c r="DNB59" s="89"/>
      <c r="DNC59" s="89"/>
      <c r="DND59" s="89"/>
      <c r="DNE59" s="89"/>
      <c r="DNF59" s="89"/>
      <c r="DNG59" s="89"/>
      <c r="DNH59" s="89"/>
      <c r="DNI59" s="89"/>
      <c r="DNJ59" s="89"/>
      <c r="DNK59" s="89"/>
      <c r="DNL59" s="89"/>
      <c r="DNM59" s="89"/>
      <c r="DNN59" s="89"/>
      <c r="DNO59" s="89"/>
      <c r="DNP59" s="89"/>
      <c r="DNQ59" s="89"/>
      <c r="DNR59" s="89"/>
      <c r="DNS59" s="89"/>
      <c r="DNT59" s="89"/>
      <c r="DNU59" s="89"/>
      <c r="DNV59" s="89"/>
      <c r="DNW59" s="89"/>
      <c r="DNX59" s="89"/>
      <c r="DNY59" s="89"/>
      <c r="DNZ59" s="89"/>
      <c r="DOA59" s="89"/>
      <c r="DOB59" s="89"/>
      <c r="DOC59" s="89"/>
      <c r="DOD59" s="89"/>
      <c r="DOE59" s="89"/>
      <c r="DOF59" s="89"/>
      <c r="DOG59" s="89"/>
      <c r="DOH59" s="89"/>
      <c r="DOI59" s="89"/>
      <c r="DOJ59" s="89"/>
      <c r="DOK59" s="89"/>
      <c r="DOL59" s="89"/>
      <c r="DOM59" s="89"/>
      <c r="DON59" s="89"/>
      <c r="DOO59" s="89"/>
      <c r="DOP59" s="89"/>
      <c r="DOQ59" s="89"/>
      <c r="DOR59" s="89"/>
      <c r="DOS59" s="89"/>
      <c r="DOT59" s="89"/>
      <c r="DOU59" s="89"/>
      <c r="DOV59" s="89"/>
      <c r="DOW59" s="89"/>
      <c r="DOX59" s="89"/>
      <c r="DOY59" s="89"/>
      <c r="DOZ59" s="89"/>
      <c r="DPA59" s="89"/>
      <c r="DPB59" s="89"/>
      <c r="DPC59" s="89"/>
      <c r="DPD59" s="89"/>
      <c r="DPE59" s="89"/>
      <c r="DPF59" s="89"/>
      <c r="DPG59" s="89"/>
      <c r="DPH59" s="89"/>
      <c r="DPI59" s="89"/>
      <c r="DPJ59" s="89"/>
      <c r="DPK59" s="89"/>
      <c r="DPL59" s="89"/>
      <c r="DPM59" s="89"/>
      <c r="DPN59" s="89"/>
      <c r="DPO59" s="89"/>
      <c r="DPP59" s="89"/>
      <c r="DPQ59" s="89"/>
      <c r="DPR59" s="89"/>
      <c r="DPS59" s="89"/>
      <c r="DPT59" s="89"/>
      <c r="DPU59" s="89"/>
      <c r="DPV59" s="89"/>
      <c r="DPW59" s="89"/>
      <c r="DPX59" s="89"/>
      <c r="DPY59" s="89"/>
      <c r="DPZ59" s="89"/>
      <c r="DQA59" s="89"/>
      <c r="DQB59" s="89"/>
      <c r="DQC59" s="89"/>
      <c r="DQD59" s="89"/>
      <c r="DQE59" s="89"/>
      <c r="DQF59" s="89"/>
      <c r="DQG59" s="89"/>
      <c r="DQH59" s="89"/>
      <c r="DQI59" s="89"/>
      <c r="DQJ59" s="89"/>
      <c r="DQK59" s="89"/>
      <c r="DQL59" s="89"/>
      <c r="DQM59" s="89"/>
      <c r="DQN59" s="89"/>
      <c r="DQO59" s="89"/>
      <c r="DQP59" s="89"/>
      <c r="DQQ59" s="89"/>
      <c r="DQR59" s="89"/>
      <c r="DQS59" s="89"/>
      <c r="DQT59" s="89"/>
      <c r="DQU59" s="89"/>
      <c r="DQV59" s="89"/>
      <c r="DQW59" s="89"/>
      <c r="DQX59" s="89"/>
      <c r="DQY59" s="89"/>
      <c r="DQZ59" s="89"/>
      <c r="DRA59" s="89"/>
      <c r="DRB59" s="89"/>
      <c r="DRC59" s="89"/>
      <c r="DRD59" s="89"/>
      <c r="DRE59" s="89"/>
      <c r="DRF59" s="89"/>
      <c r="DRG59" s="89"/>
      <c r="DRH59" s="89"/>
      <c r="DRI59" s="89"/>
      <c r="DRJ59" s="89"/>
      <c r="DRK59" s="89"/>
      <c r="DRL59" s="89"/>
      <c r="DRM59" s="89"/>
      <c r="DRN59" s="89"/>
      <c r="DRO59" s="89"/>
      <c r="DRP59" s="89"/>
      <c r="DRQ59" s="89"/>
      <c r="DRR59" s="89"/>
      <c r="DRS59" s="89"/>
      <c r="DRT59" s="89"/>
      <c r="DRU59" s="89"/>
      <c r="DRV59" s="89"/>
      <c r="DRW59" s="89"/>
      <c r="DRX59" s="89"/>
      <c r="DRY59" s="89"/>
      <c r="DRZ59" s="89"/>
      <c r="DSA59" s="89"/>
      <c r="DSB59" s="89"/>
      <c r="DSC59" s="89"/>
      <c r="DSD59" s="89"/>
      <c r="DSE59" s="89"/>
      <c r="DSF59" s="89"/>
      <c r="DSG59" s="89"/>
      <c r="DSH59" s="89"/>
      <c r="DSI59" s="89"/>
      <c r="DSJ59" s="89"/>
      <c r="DSK59" s="89"/>
      <c r="DSL59" s="89"/>
      <c r="DSM59" s="89"/>
      <c r="DSN59" s="89"/>
      <c r="DSO59" s="89"/>
      <c r="DSP59" s="89"/>
      <c r="DSQ59" s="89"/>
      <c r="DSR59" s="89"/>
      <c r="DSS59" s="89"/>
      <c r="DST59" s="89"/>
      <c r="DSU59" s="89"/>
      <c r="DSV59" s="89"/>
      <c r="DSW59" s="89"/>
      <c r="DSX59" s="89"/>
      <c r="DSY59" s="89"/>
      <c r="DSZ59" s="89"/>
      <c r="DTA59" s="89"/>
      <c r="DTB59" s="89"/>
      <c r="DTC59" s="89"/>
      <c r="DTD59" s="89"/>
      <c r="DTE59" s="89"/>
      <c r="DTF59" s="89"/>
      <c r="DTG59" s="89"/>
      <c r="DTH59" s="89"/>
      <c r="DTI59" s="89"/>
      <c r="DTJ59" s="89"/>
      <c r="DTK59" s="89"/>
      <c r="DTL59" s="89"/>
      <c r="DTM59" s="89"/>
      <c r="DTN59" s="89"/>
      <c r="DTO59" s="89"/>
      <c r="DTP59" s="89"/>
      <c r="DTQ59" s="89"/>
      <c r="DTR59" s="89"/>
      <c r="DTS59" s="89"/>
      <c r="DTT59" s="89"/>
      <c r="DTU59" s="89"/>
      <c r="DTV59" s="89"/>
      <c r="DTW59" s="89"/>
      <c r="DTX59" s="89"/>
      <c r="DTY59" s="89"/>
      <c r="DTZ59" s="89"/>
      <c r="DUA59" s="89"/>
      <c r="DUB59" s="89"/>
      <c r="DUC59" s="89"/>
      <c r="DUD59" s="89"/>
      <c r="DUE59" s="89"/>
      <c r="DUF59" s="89"/>
      <c r="DUG59" s="89"/>
      <c r="DUH59" s="89"/>
      <c r="DUI59" s="89"/>
      <c r="DUJ59" s="89"/>
      <c r="DUK59" s="89"/>
      <c r="DUL59" s="89"/>
      <c r="DUM59" s="89"/>
      <c r="DUN59" s="89"/>
      <c r="DUO59" s="89"/>
      <c r="DUP59" s="89"/>
      <c r="DUQ59" s="89"/>
      <c r="DUR59" s="89"/>
      <c r="DUS59" s="89"/>
      <c r="DUT59" s="89"/>
      <c r="DUU59" s="89"/>
      <c r="DUV59" s="89"/>
      <c r="DUW59" s="89"/>
      <c r="DUX59" s="89"/>
      <c r="DUY59" s="89"/>
      <c r="DUZ59" s="89"/>
      <c r="DVA59" s="89"/>
      <c r="DVB59" s="89"/>
      <c r="DVC59" s="89"/>
      <c r="DVD59" s="89"/>
      <c r="DVE59" s="89"/>
      <c r="DVF59" s="89"/>
      <c r="DVG59" s="89"/>
      <c r="DVH59" s="89"/>
      <c r="DVI59" s="89"/>
      <c r="DVJ59" s="89"/>
      <c r="DVK59" s="89"/>
      <c r="DVL59" s="89"/>
      <c r="DVM59" s="89"/>
      <c r="DVN59" s="89"/>
      <c r="DVO59" s="89"/>
      <c r="DVP59" s="89"/>
      <c r="DVQ59" s="89"/>
      <c r="DVR59" s="89"/>
      <c r="DVS59" s="89"/>
      <c r="DVT59" s="89"/>
      <c r="DVU59" s="89"/>
      <c r="DVV59" s="89"/>
      <c r="DVW59" s="89"/>
      <c r="DVX59" s="89"/>
      <c r="DVY59" s="89"/>
      <c r="DVZ59" s="89"/>
      <c r="DWA59" s="89"/>
      <c r="DWB59" s="89"/>
      <c r="DWC59" s="89"/>
      <c r="DWD59" s="89"/>
      <c r="DWE59" s="89"/>
      <c r="DWF59" s="89"/>
      <c r="DWG59" s="89"/>
      <c r="DWH59" s="89"/>
      <c r="DWI59" s="89"/>
      <c r="DWJ59" s="89"/>
      <c r="DWK59" s="89"/>
      <c r="DWL59" s="89"/>
      <c r="DWM59" s="89"/>
      <c r="DWN59" s="89"/>
      <c r="DWO59" s="89"/>
      <c r="DWP59" s="89"/>
      <c r="DWQ59" s="89"/>
      <c r="DWR59" s="89"/>
      <c r="DWS59" s="89"/>
      <c r="DWT59" s="89"/>
      <c r="DWU59" s="89"/>
      <c r="DWV59" s="89"/>
      <c r="DWW59" s="89"/>
      <c r="DWX59" s="89"/>
      <c r="DWY59" s="89"/>
      <c r="DWZ59" s="89"/>
      <c r="DXA59" s="89"/>
      <c r="DXB59" s="89"/>
      <c r="DXC59" s="89"/>
      <c r="DXD59" s="89"/>
      <c r="DXE59" s="89"/>
      <c r="DXF59" s="89"/>
      <c r="DXG59" s="89"/>
      <c r="DXH59" s="89"/>
      <c r="DXI59" s="89"/>
      <c r="DXJ59" s="89"/>
      <c r="DXK59" s="89"/>
      <c r="DXL59" s="89"/>
      <c r="DXM59" s="89"/>
      <c r="DXN59" s="89"/>
      <c r="DXO59" s="89"/>
      <c r="DXP59" s="89"/>
      <c r="DXQ59" s="89"/>
      <c r="DXR59" s="89"/>
      <c r="DXS59" s="89"/>
      <c r="DXT59" s="89"/>
      <c r="DXU59" s="89"/>
      <c r="DXV59" s="89"/>
      <c r="DXW59" s="89"/>
      <c r="DXX59" s="89"/>
      <c r="DXY59" s="89"/>
      <c r="DXZ59" s="89"/>
      <c r="DYA59" s="89"/>
      <c r="DYB59" s="89"/>
      <c r="DYC59" s="89"/>
      <c r="DYD59" s="89"/>
      <c r="DYE59" s="89"/>
      <c r="DYF59" s="89"/>
      <c r="DYG59" s="89"/>
      <c r="DYH59" s="89"/>
      <c r="DYI59" s="89"/>
      <c r="DYJ59" s="89"/>
      <c r="DYK59" s="89"/>
      <c r="DYL59" s="89"/>
      <c r="DYM59" s="89"/>
      <c r="DYN59" s="89"/>
      <c r="DYO59" s="89"/>
      <c r="DYP59" s="89"/>
      <c r="DYQ59" s="89"/>
      <c r="DYR59" s="89"/>
      <c r="DYS59" s="89"/>
      <c r="DYT59" s="89"/>
      <c r="DYU59" s="89"/>
      <c r="DYV59" s="89"/>
      <c r="DYW59" s="89"/>
      <c r="DYX59" s="89"/>
      <c r="DYY59" s="89"/>
      <c r="DYZ59" s="89"/>
      <c r="DZA59" s="89"/>
      <c r="DZB59" s="89"/>
      <c r="DZC59" s="89"/>
      <c r="DZD59" s="89"/>
      <c r="DZE59" s="89"/>
      <c r="DZF59" s="89"/>
      <c r="DZG59" s="89"/>
      <c r="DZH59" s="89"/>
      <c r="DZI59" s="89"/>
      <c r="DZJ59" s="89"/>
      <c r="DZK59" s="89"/>
      <c r="DZL59" s="89"/>
      <c r="DZM59" s="89"/>
      <c r="DZN59" s="89"/>
      <c r="DZO59" s="89"/>
      <c r="DZP59" s="89"/>
      <c r="DZQ59" s="89"/>
      <c r="DZR59" s="89"/>
      <c r="DZS59" s="89"/>
      <c r="DZT59" s="89"/>
      <c r="DZU59" s="89"/>
      <c r="DZV59" s="89"/>
      <c r="DZW59" s="89"/>
      <c r="DZX59" s="89"/>
      <c r="DZY59" s="89"/>
      <c r="DZZ59" s="89"/>
      <c r="EAA59" s="89"/>
      <c r="EAB59" s="89"/>
      <c r="EAC59" s="89"/>
      <c r="EAD59" s="89"/>
      <c r="EAE59" s="89"/>
      <c r="EAF59" s="89"/>
      <c r="EAG59" s="89"/>
      <c r="EAH59" s="89"/>
      <c r="EAI59" s="89"/>
      <c r="EAJ59" s="89"/>
      <c r="EAK59" s="89"/>
      <c r="EAL59" s="89"/>
      <c r="EAM59" s="89"/>
      <c r="EAN59" s="89"/>
      <c r="EAO59" s="89"/>
      <c r="EAP59" s="89"/>
      <c r="EAQ59" s="89"/>
      <c r="EAR59" s="89"/>
      <c r="EAS59" s="89"/>
      <c r="EAT59" s="89"/>
      <c r="EAU59" s="89"/>
      <c r="EAV59" s="89"/>
      <c r="EAW59" s="89"/>
      <c r="EAX59" s="89"/>
      <c r="EAY59" s="89"/>
      <c r="EAZ59" s="89"/>
      <c r="EBA59" s="89"/>
      <c r="EBB59" s="89"/>
      <c r="EBC59" s="89"/>
      <c r="EBD59" s="89"/>
      <c r="EBE59" s="89"/>
      <c r="EBF59" s="89"/>
      <c r="EBG59" s="89"/>
      <c r="EBH59" s="89"/>
      <c r="EBI59" s="89"/>
      <c r="EBJ59" s="89"/>
      <c r="EBK59" s="89"/>
      <c r="EBL59" s="89"/>
      <c r="EBM59" s="89"/>
      <c r="EBN59" s="89"/>
      <c r="EBO59" s="89"/>
      <c r="EBP59" s="89"/>
      <c r="EBQ59" s="89"/>
      <c r="EBR59" s="89"/>
      <c r="EBS59" s="89"/>
      <c r="EBT59" s="89"/>
      <c r="EBU59" s="89"/>
      <c r="EBV59" s="89"/>
      <c r="EBW59" s="89"/>
      <c r="EBX59" s="89"/>
      <c r="EBY59" s="89"/>
      <c r="EBZ59" s="89"/>
      <c r="ECA59" s="89"/>
      <c r="ECB59" s="89"/>
      <c r="ECC59" s="89"/>
      <c r="ECD59" s="89"/>
      <c r="ECE59" s="89"/>
      <c r="ECF59" s="89"/>
      <c r="ECG59" s="89"/>
      <c r="ECH59" s="89"/>
      <c r="ECI59" s="89"/>
      <c r="ECJ59" s="89"/>
      <c r="ECK59" s="89"/>
      <c r="ECL59" s="89"/>
      <c r="ECM59" s="89"/>
      <c r="ECN59" s="89"/>
      <c r="ECO59" s="89"/>
      <c r="ECP59" s="89"/>
      <c r="ECQ59" s="89"/>
      <c r="ECR59" s="89"/>
      <c r="ECS59" s="89"/>
      <c r="ECT59" s="89"/>
      <c r="ECU59" s="89"/>
      <c r="ECV59" s="89"/>
      <c r="ECW59" s="89"/>
      <c r="ECX59" s="89"/>
      <c r="ECY59" s="89"/>
      <c r="ECZ59" s="89"/>
      <c r="EDA59" s="89"/>
      <c r="EDB59" s="89"/>
      <c r="EDC59" s="89"/>
      <c r="EDD59" s="89"/>
      <c r="EDE59" s="89"/>
      <c r="EDF59" s="89"/>
      <c r="EDG59" s="89"/>
      <c r="EDH59" s="89"/>
      <c r="EDI59" s="89"/>
      <c r="EDJ59" s="89"/>
      <c r="EDK59" s="89"/>
      <c r="EDL59" s="89"/>
      <c r="EDM59" s="89"/>
      <c r="EDN59" s="89"/>
      <c r="EDO59" s="89"/>
      <c r="EDP59" s="89"/>
      <c r="EDQ59" s="89"/>
      <c r="EDR59" s="89"/>
      <c r="EDS59" s="89"/>
      <c r="EDT59" s="89"/>
      <c r="EDU59" s="89"/>
      <c r="EDV59" s="89"/>
      <c r="EDW59" s="89"/>
      <c r="EDX59" s="89"/>
      <c r="EDY59" s="89"/>
      <c r="EDZ59" s="89"/>
      <c r="EEA59" s="89"/>
      <c r="EEB59" s="89"/>
      <c r="EEC59" s="89"/>
      <c r="EED59" s="89"/>
      <c r="EEE59" s="89"/>
      <c r="EEF59" s="89"/>
      <c r="EEG59" s="89"/>
      <c r="EEH59" s="89"/>
      <c r="EEI59" s="89"/>
      <c r="EEJ59" s="89"/>
      <c r="EEK59" s="89"/>
      <c r="EEL59" s="89"/>
      <c r="EEM59" s="89"/>
      <c r="EEN59" s="89"/>
      <c r="EEO59" s="89"/>
      <c r="EEP59" s="89"/>
      <c r="EEQ59" s="89"/>
      <c r="EER59" s="89"/>
      <c r="EES59" s="89"/>
      <c r="EET59" s="89"/>
      <c r="EEU59" s="89"/>
      <c r="EEV59" s="89"/>
      <c r="EEW59" s="89"/>
      <c r="EEX59" s="89"/>
      <c r="EEY59" s="89"/>
      <c r="EEZ59" s="89"/>
      <c r="EFA59" s="89"/>
      <c r="EFB59" s="89"/>
      <c r="EFC59" s="89"/>
      <c r="EFD59" s="89"/>
      <c r="EFE59" s="89"/>
      <c r="EFF59" s="89"/>
      <c r="EFG59" s="89"/>
      <c r="EFH59" s="89"/>
      <c r="EFI59" s="89"/>
      <c r="EFJ59" s="89"/>
      <c r="EFK59" s="89"/>
      <c r="EFL59" s="89"/>
      <c r="EFM59" s="89"/>
      <c r="EFN59" s="89"/>
      <c r="EFO59" s="89"/>
      <c r="EFP59" s="89"/>
      <c r="EFQ59" s="89"/>
      <c r="EFR59" s="89"/>
      <c r="EFS59" s="89"/>
      <c r="EFT59" s="89"/>
      <c r="EFU59" s="89"/>
      <c r="EFV59" s="89"/>
      <c r="EFW59" s="89"/>
      <c r="EFX59" s="89"/>
      <c r="EFY59" s="89"/>
      <c r="EFZ59" s="89"/>
      <c r="EGA59" s="89"/>
      <c r="EGB59" s="89"/>
      <c r="EGC59" s="89"/>
      <c r="EGD59" s="89"/>
      <c r="EGE59" s="89"/>
      <c r="EGF59" s="89"/>
      <c r="EGG59" s="89"/>
      <c r="EGH59" s="89"/>
      <c r="EGI59" s="89"/>
      <c r="EGJ59" s="89"/>
      <c r="EGK59" s="89"/>
      <c r="EGL59" s="89"/>
      <c r="EGM59" s="89"/>
      <c r="EGN59" s="89"/>
      <c r="EGO59" s="89"/>
      <c r="EGP59" s="89"/>
      <c r="EGQ59" s="89"/>
      <c r="EGR59" s="89"/>
      <c r="EGS59" s="89"/>
      <c r="EGT59" s="89"/>
      <c r="EGU59" s="89"/>
      <c r="EGV59" s="89"/>
      <c r="EGW59" s="89"/>
      <c r="EGX59" s="89"/>
      <c r="EGY59" s="89"/>
      <c r="EGZ59" s="89"/>
      <c r="EHA59" s="89"/>
      <c r="EHB59" s="89"/>
      <c r="EHC59" s="89"/>
      <c r="EHD59" s="89"/>
      <c r="EHE59" s="89"/>
      <c r="EHF59" s="89"/>
      <c r="EHG59" s="89"/>
      <c r="EHH59" s="89"/>
      <c r="EHI59" s="89"/>
      <c r="EHJ59" s="89"/>
      <c r="EHK59" s="89"/>
      <c r="EHL59" s="89"/>
      <c r="EHM59" s="89"/>
      <c r="EHN59" s="89"/>
      <c r="EHO59" s="89"/>
      <c r="EHP59" s="89"/>
      <c r="EHQ59" s="89"/>
      <c r="EHR59" s="89"/>
      <c r="EHS59" s="89"/>
      <c r="EHT59" s="89"/>
      <c r="EHU59" s="89"/>
      <c r="EHV59" s="89"/>
      <c r="EHW59" s="89"/>
      <c r="EHX59" s="89"/>
      <c r="EHY59" s="89"/>
      <c r="EHZ59" s="89"/>
      <c r="EIA59" s="89"/>
      <c r="EIB59" s="89"/>
      <c r="EIC59" s="89"/>
      <c r="EID59" s="89"/>
      <c r="EIE59" s="89"/>
      <c r="EIF59" s="89"/>
      <c r="EIG59" s="89"/>
      <c r="EIH59" s="89"/>
      <c r="EII59" s="89"/>
      <c r="EIJ59" s="89"/>
      <c r="EIK59" s="89"/>
      <c r="EIL59" s="89"/>
      <c r="EIM59" s="89"/>
      <c r="EIN59" s="89"/>
      <c r="EIO59" s="89"/>
      <c r="EIP59" s="89"/>
      <c r="EIQ59" s="89"/>
      <c r="EIR59" s="89"/>
      <c r="EIS59" s="89"/>
      <c r="EIT59" s="89"/>
      <c r="EIU59" s="89"/>
      <c r="EIV59" s="89"/>
      <c r="EIW59" s="89"/>
      <c r="EIX59" s="89"/>
      <c r="EIY59" s="89"/>
      <c r="EIZ59" s="89"/>
      <c r="EJA59" s="89"/>
      <c r="EJB59" s="89"/>
      <c r="EJC59" s="89"/>
      <c r="EJD59" s="89"/>
      <c r="EJE59" s="89"/>
      <c r="EJF59" s="89"/>
      <c r="EJG59" s="89"/>
      <c r="EJH59" s="89"/>
      <c r="EJI59" s="89"/>
      <c r="EJJ59" s="89"/>
      <c r="EJK59" s="89"/>
      <c r="EJL59" s="89"/>
      <c r="EJM59" s="89"/>
      <c r="EJN59" s="89"/>
      <c r="EJO59" s="89"/>
      <c r="EJP59" s="89"/>
      <c r="EJQ59" s="89"/>
      <c r="EJR59" s="89"/>
      <c r="EJS59" s="89"/>
      <c r="EJT59" s="89"/>
      <c r="EJU59" s="89"/>
      <c r="EJV59" s="89"/>
      <c r="EJW59" s="89"/>
      <c r="EJX59" s="89"/>
      <c r="EJY59" s="89"/>
      <c r="EJZ59" s="89"/>
      <c r="EKA59" s="89"/>
      <c r="EKB59" s="89"/>
      <c r="EKC59" s="89"/>
      <c r="EKD59" s="89"/>
      <c r="EKE59" s="89"/>
      <c r="EKF59" s="89"/>
      <c r="EKG59" s="89"/>
      <c r="EKH59" s="89"/>
      <c r="EKI59" s="89"/>
      <c r="EKJ59" s="89"/>
      <c r="EKK59" s="89"/>
      <c r="EKL59" s="89"/>
      <c r="EKM59" s="89"/>
      <c r="EKN59" s="89"/>
      <c r="EKO59" s="89"/>
      <c r="EKP59" s="89"/>
      <c r="EKQ59" s="89"/>
      <c r="EKR59" s="89"/>
      <c r="EKS59" s="89"/>
      <c r="EKT59" s="89"/>
      <c r="EKU59" s="89"/>
      <c r="EKV59" s="89"/>
      <c r="EKW59" s="89"/>
      <c r="EKX59" s="89"/>
      <c r="EKY59" s="89"/>
      <c r="EKZ59" s="89"/>
      <c r="ELA59" s="89"/>
      <c r="ELB59" s="89"/>
      <c r="ELC59" s="89"/>
      <c r="ELD59" s="89"/>
      <c r="ELE59" s="89"/>
      <c r="ELF59" s="89"/>
      <c r="ELG59" s="89"/>
      <c r="ELH59" s="89"/>
      <c r="ELI59" s="89"/>
      <c r="ELJ59" s="89"/>
      <c r="ELK59" s="89"/>
      <c r="ELL59" s="89"/>
      <c r="ELM59" s="89"/>
      <c r="ELN59" s="89"/>
      <c r="ELO59" s="89"/>
      <c r="ELP59" s="89"/>
      <c r="ELQ59" s="89"/>
      <c r="ELR59" s="89"/>
      <c r="ELS59" s="89"/>
      <c r="ELT59" s="89"/>
      <c r="ELU59" s="89"/>
      <c r="ELV59" s="89"/>
      <c r="ELW59" s="89"/>
      <c r="ELX59" s="89"/>
      <c r="ELY59" s="89"/>
      <c r="ELZ59" s="89"/>
      <c r="EMA59" s="89"/>
      <c r="EMB59" s="89"/>
      <c r="EMC59" s="89"/>
      <c r="EMD59" s="89"/>
      <c r="EME59" s="89"/>
      <c r="EMF59" s="89"/>
      <c r="EMG59" s="89"/>
      <c r="EMH59" s="89"/>
      <c r="EMI59" s="89"/>
      <c r="EMJ59" s="89"/>
      <c r="EMK59" s="89"/>
      <c r="EML59" s="89"/>
      <c r="EMM59" s="89"/>
      <c r="EMN59" s="89"/>
      <c r="EMO59" s="89"/>
      <c r="EMP59" s="89"/>
      <c r="EMQ59" s="89"/>
      <c r="EMR59" s="89"/>
      <c r="EMS59" s="89"/>
      <c r="EMT59" s="89"/>
      <c r="EMU59" s="89"/>
      <c r="EMV59" s="89"/>
      <c r="EMW59" s="89"/>
      <c r="EMX59" s="89"/>
      <c r="EMY59" s="89"/>
      <c r="EMZ59" s="89"/>
      <c r="ENA59" s="89"/>
      <c r="ENB59" s="89"/>
      <c r="ENC59" s="89"/>
      <c r="END59" s="89"/>
      <c r="ENE59" s="89"/>
      <c r="ENF59" s="89"/>
      <c r="ENG59" s="89"/>
      <c r="ENH59" s="89"/>
      <c r="ENI59" s="89"/>
      <c r="ENJ59" s="89"/>
      <c r="ENK59" s="89"/>
      <c r="ENL59" s="89"/>
      <c r="ENM59" s="89"/>
      <c r="ENN59" s="89"/>
      <c r="ENO59" s="89"/>
      <c r="ENP59" s="89"/>
      <c r="ENQ59" s="89"/>
      <c r="ENR59" s="89"/>
      <c r="ENS59" s="89"/>
      <c r="ENT59" s="89"/>
      <c r="ENU59" s="89"/>
      <c r="ENV59" s="89"/>
      <c r="ENW59" s="89"/>
      <c r="ENX59" s="89"/>
      <c r="ENY59" s="89"/>
      <c r="ENZ59" s="89"/>
      <c r="EOA59" s="89"/>
      <c r="EOB59" s="89"/>
      <c r="EOC59" s="89"/>
      <c r="EOD59" s="89"/>
      <c r="EOE59" s="89"/>
      <c r="EOF59" s="89"/>
      <c r="EOG59" s="89"/>
      <c r="EOH59" s="89"/>
      <c r="EOI59" s="89"/>
      <c r="EOJ59" s="89"/>
      <c r="EOK59" s="89"/>
      <c r="EOL59" s="89"/>
      <c r="EOM59" s="89"/>
      <c r="EON59" s="89"/>
      <c r="EOO59" s="89"/>
      <c r="EOP59" s="89"/>
      <c r="EOQ59" s="89"/>
      <c r="EOR59" s="89"/>
      <c r="EOS59" s="89"/>
      <c r="EOT59" s="89"/>
      <c r="EOU59" s="89"/>
      <c r="EOV59" s="89"/>
      <c r="EOW59" s="89"/>
      <c r="EOX59" s="89"/>
      <c r="EOY59" s="89"/>
      <c r="EOZ59" s="89"/>
      <c r="EPA59" s="89"/>
      <c r="EPB59" s="89"/>
      <c r="EPC59" s="89"/>
      <c r="EPD59" s="89"/>
      <c r="EPE59" s="89"/>
      <c r="EPF59" s="89"/>
      <c r="EPG59" s="89"/>
      <c r="EPH59" s="89"/>
      <c r="EPI59" s="89"/>
      <c r="EPJ59" s="89"/>
      <c r="EPK59" s="89"/>
      <c r="EPL59" s="89"/>
      <c r="EPM59" s="89"/>
      <c r="EPN59" s="89"/>
      <c r="EPO59" s="89"/>
      <c r="EPP59" s="89"/>
      <c r="EPQ59" s="89"/>
      <c r="EPR59" s="89"/>
      <c r="EPS59" s="89"/>
      <c r="EPT59" s="89"/>
      <c r="EPU59" s="89"/>
      <c r="EPV59" s="89"/>
      <c r="EPW59" s="89"/>
      <c r="EPX59" s="89"/>
      <c r="EPY59" s="89"/>
      <c r="EPZ59" s="89"/>
      <c r="EQA59" s="89"/>
      <c r="EQB59" s="89"/>
      <c r="EQC59" s="89"/>
      <c r="EQD59" s="89"/>
      <c r="EQE59" s="89"/>
      <c r="EQF59" s="89"/>
      <c r="EQG59" s="89"/>
      <c r="EQH59" s="89"/>
      <c r="EQI59" s="89"/>
      <c r="EQJ59" s="89"/>
      <c r="EQK59" s="89"/>
      <c r="EQL59" s="89"/>
      <c r="EQM59" s="89"/>
      <c r="EQN59" s="89"/>
      <c r="EQO59" s="89"/>
      <c r="EQP59" s="89"/>
      <c r="EQQ59" s="89"/>
      <c r="EQR59" s="89"/>
      <c r="EQS59" s="89"/>
      <c r="EQT59" s="89"/>
      <c r="EQU59" s="89"/>
      <c r="EQV59" s="89"/>
      <c r="EQW59" s="89"/>
      <c r="EQX59" s="89"/>
      <c r="EQY59" s="89"/>
      <c r="EQZ59" s="89"/>
      <c r="ERA59" s="89"/>
      <c r="ERB59" s="89"/>
      <c r="ERC59" s="89"/>
      <c r="ERD59" s="89"/>
      <c r="ERE59" s="89"/>
      <c r="ERF59" s="89"/>
      <c r="ERG59" s="89"/>
      <c r="ERH59" s="89"/>
      <c r="ERI59" s="89"/>
      <c r="ERJ59" s="89"/>
      <c r="ERK59" s="89"/>
      <c r="ERL59" s="89"/>
      <c r="ERM59" s="89"/>
      <c r="ERN59" s="89"/>
      <c r="ERO59" s="89"/>
      <c r="ERP59" s="89"/>
      <c r="ERQ59" s="89"/>
      <c r="ERR59" s="89"/>
      <c r="ERS59" s="89"/>
      <c r="ERT59" s="89"/>
      <c r="ERU59" s="89"/>
      <c r="ERV59" s="89"/>
      <c r="ERW59" s="89"/>
      <c r="ERX59" s="89"/>
      <c r="ERY59" s="89"/>
      <c r="ERZ59" s="89"/>
      <c r="ESA59" s="89"/>
      <c r="ESB59" s="89"/>
      <c r="ESC59" s="89"/>
      <c r="ESD59" s="89"/>
      <c r="ESE59" s="89"/>
      <c r="ESF59" s="89"/>
      <c r="ESG59" s="89"/>
      <c r="ESH59" s="89"/>
      <c r="ESI59" s="89"/>
      <c r="ESJ59" s="89"/>
      <c r="ESK59" s="89"/>
      <c r="ESL59" s="89"/>
      <c r="ESM59" s="89"/>
      <c r="ESN59" s="89"/>
      <c r="ESO59" s="89"/>
      <c r="ESP59" s="89"/>
      <c r="ESQ59" s="89"/>
      <c r="ESR59" s="89"/>
      <c r="ESS59" s="89"/>
      <c r="EST59" s="89"/>
      <c r="ESU59" s="89"/>
      <c r="ESV59" s="89"/>
      <c r="ESW59" s="89"/>
      <c r="ESX59" s="89"/>
      <c r="ESY59" s="89"/>
      <c r="ESZ59" s="89"/>
      <c r="ETA59" s="89"/>
      <c r="ETB59" s="89"/>
      <c r="ETC59" s="89"/>
      <c r="ETD59" s="89"/>
      <c r="ETE59" s="89"/>
      <c r="ETF59" s="89"/>
      <c r="ETG59" s="89"/>
      <c r="ETH59" s="89"/>
      <c r="ETI59" s="89"/>
      <c r="ETJ59" s="89"/>
      <c r="ETK59" s="89"/>
      <c r="ETL59" s="89"/>
      <c r="ETM59" s="89"/>
      <c r="ETN59" s="89"/>
      <c r="ETO59" s="89"/>
      <c r="ETP59" s="89"/>
      <c r="ETQ59" s="89"/>
      <c r="ETR59" s="89"/>
      <c r="ETS59" s="89"/>
      <c r="ETT59" s="89"/>
      <c r="ETU59" s="89"/>
      <c r="ETV59" s="89"/>
      <c r="ETW59" s="89"/>
      <c r="ETX59" s="89"/>
      <c r="ETY59" s="89"/>
      <c r="ETZ59" s="89"/>
      <c r="EUA59" s="89"/>
      <c r="EUB59" s="89"/>
      <c r="EUC59" s="89"/>
      <c r="EUD59" s="89"/>
      <c r="EUE59" s="89"/>
      <c r="EUF59" s="89"/>
      <c r="EUG59" s="89"/>
      <c r="EUH59" s="89"/>
      <c r="EUI59" s="89"/>
      <c r="EUJ59" s="89"/>
      <c r="EUK59" s="89"/>
      <c r="EUL59" s="89"/>
      <c r="EUM59" s="89"/>
      <c r="EUN59" s="89"/>
      <c r="EUO59" s="89"/>
      <c r="EUP59" s="89"/>
      <c r="EUQ59" s="89"/>
      <c r="EUR59" s="89"/>
      <c r="EUS59" s="89"/>
      <c r="EUT59" s="89"/>
      <c r="EUU59" s="89"/>
      <c r="EUV59" s="89"/>
      <c r="EUW59" s="89"/>
      <c r="EUX59" s="89"/>
      <c r="EUY59" s="89"/>
      <c r="EUZ59" s="89"/>
      <c r="EVA59" s="89"/>
      <c r="EVB59" s="89"/>
      <c r="EVC59" s="89"/>
      <c r="EVD59" s="89"/>
      <c r="EVE59" s="89"/>
      <c r="EVF59" s="89"/>
      <c r="EVG59" s="89"/>
      <c r="EVH59" s="89"/>
      <c r="EVI59" s="89"/>
      <c r="EVJ59" s="89"/>
      <c r="EVK59" s="89"/>
      <c r="EVL59" s="89"/>
      <c r="EVM59" s="89"/>
      <c r="EVN59" s="89"/>
      <c r="EVO59" s="89"/>
      <c r="EVP59" s="89"/>
      <c r="EVQ59" s="89"/>
      <c r="EVR59" s="89"/>
      <c r="EVS59" s="89"/>
      <c r="EVT59" s="89"/>
      <c r="EVU59" s="89"/>
      <c r="EVV59" s="89"/>
      <c r="EVW59" s="89"/>
      <c r="EVX59" s="89"/>
      <c r="EVY59" s="89"/>
      <c r="EVZ59" s="89"/>
      <c r="EWA59" s="89"/>
      <c r="EWB59" s="89"/>
      <c r="EWC59" s="89"/>
      <c r="EWD59" s="89"/>
      <c r="EWE59" s="89"/>
      <c r="EWF59" s="89"/>
      <c r="EWG59" s="89"/>
      <c r="EWH59" s="89"/>
      <c r="EWI59" s="89"/>
      <c r="EWJ59" s="89"/>
      <c r="EWK59" s="89"/>
      <c r="EWL59" s="89"/>
      <c r="EWM59" s="89"/>
      <c r="EWN59" s="89"/>
      <c r="EWO59" s="89"/>
      <c r="EWP59" s="89"/>
      <c r="EWQ59" s="89"/>
      <c r="EWR59" s="89"/>
      <c r="EWS59" s="89"/>
      <c r="EWT59" s="89"/>
      <c r="EWU59" s="89"/>
      <c r="EWV59" s="89"/>
      <c r="EWW59" s="89"/>
      <c r="EWX59" s="89"/>
      <c r="EWY59" s="89"/>
      <c r="EWZ59" s="89"/>
      <c r="EXA59" s="89"/>
      <c r="EXB59" s="89"/>
      <c r="EXC59" s="89"/>
      <c r="EXD59" s="89"/>
      <c r="EXE59" s="89"/>
      <c r="EXF59" s="89"/>
      <c r="EXG59" s="89"/>
      <c r="EXH59" s="89"/>
      <c r="EXI59" s="89"/>
      <c r="EXJ59" s="89"/>
      <c r="EXK59" s="89"/>
      <c r="EXL59" s="89"/>
      <c r="EXM59" s="89"/>
      <c r="EXN59" s="89"/>
      <c r="EXO59" s="89"/>
      <c r="EXP59" s="89"/>
      <c r="EXQ59" s="89"/>
      <c r="EXR59" s="89"/>
      <c r="EXS59" s="89"/>
      <c r="EXT59" s="89"/>
      <c r="EXU59" s="89"/>
      <c r="EXV59" s="89"/>
      <c r="EXW59" s="89"/>
      <c r="EXX59" s="89"/>
      <c r="EXY59" s="89"/>
      <c r="EXZ59" s="89"/>
      <c r="EYA59" s="89"/>
      <c r="EYB59" s="89"/>
      <c r="EYC59" s="89"/>
      <c r="EYD59" s="89"/>
      <c r="EYE59" s="89"/>
      <c r="EYF59" s="89"/>
      <c r="EYG59" s="89"/>
      <c r="EYH59" s="89"/>
      <c r="EYI59" s="89"/>
      <c r="EYJ59" s="89"/>
      <c r="EYK59" s="89"/>
      <c r="EYL59" s="89"/>
      <c r="EYM59" s="89"/>
      <c r="EYN59" s="89"/>
      <c r="EYO59" s="89"/>
      <c r="EYP59" s="89"/>
      <c r="EYQ59" s="89"/>
      <c r="EYR59" s="89"/>
      <c r="EYS59" s="89"/>
      <c r="EYT59" s="89"/>
      <c r="EYU59" s="89"/>
      <c r="EYV59" s="89"/>
      <c r="EYW59" s="89"/>
      <c r="EYX59" s="89"/>
      <c r="EYY59" s="89"/>
      <c r="EYZ59" s="89"/>
      <c r="EZA59" s="89"/>
      <c r="EZB59" s="89"/>
      <c r="EZC59" s="89"/>
      <c r="EZD59" s="89"/>
      <c r="EZE59" s="89"/>
      <c r="EZF59" s="89"/>
      <c r="EZG59" s="89"/>
      <c r="EZH59" s="89"/>
      <c r="EZI59" s="89"/>
      <c r="EZJ59" s="89"/>
      <c r="EZK59" s="89"/>
      <c r="EZL59" s="89"/>
      <c r="EZM59" s="89"/>
      <c r="EZN59" s="89"/>
      <c r="EZO59" s="89"/>
      <c r="EZP59" s="89"/>
      <c r="EZQ59" s="89"/>
      <c r="EZR59" s="89"/>
      <c r="EZS59" s="89"/>
      <c r="EZT59" s="89"/>
      <c r="EZU59" s="89"/>
      <c r="EZV59" s="89"/>
      <c r="EZW59" s="89"/>
      <c r="EZX59" s="89"/>
      <c r="EZY59" s="89"/>
      <c r="EZZ59" s="89"/>
      <c r="FAA59" s="89"/>
      <c r="FAB59" s="89"/>
      <c r="FAC59" s="89"/>
      <c r="FAD59" s="89"/>
      <c r="FAE59" s="89"/>
      <c r="FAF59" s="89"/>
      <c r="FAG59" s="89"/>
      <c r="FAH59" s="89"/>
      <c r="FAI59" s="89"/>
      <c r="FAJ59" s="89"/>
      <c r="FAK59" s="89"/>
      <c r="FAL59" s="89"/>
      <c r="FAM59" s="89"/>
      <c r="FAN59" s="89"/>
      <c r="FAO59" s="89"/>
      <c r="FAP59" s="89"/>
      <c r="FAQ59" s="89"/>
      <c r="FAR59" s="89"/>
      <c r="FAS59" s="89"/>
      <c r="FAT59" s="89"/>
      <c r="FAU59" s="89"/>
      <c r="FAV59" s="89"/>
      <c r="FAW59" s="89"/>
      <c r="FAX59" s="89"/>
      <c r="FAY59" s="89"/>
      <c r="FAZ59" s="89"/>
      <c r="FBA59" s="89"/>
      <c r="FBB59" s="89"/>
      <c r="FBC59" s="89"/>
      <c r="FBD59" s="89"/>
      <c r="FBE59" s="89"/>
      <c r="FBF59" s="89"/>
      <c r="FBG59" s="89"/>
      <c r="FBH59" s="89"/>
      <c r="FBI59" s="89"/>
      <c r="FBJ59" s="89"/>
      <c r="FBK59" s="89"/>
      <c r="FBL59" s="89"/>
      <c r="FBM59" s="89"/>
      <c r="FBN59" s="89"/>
      <c r="FBO59" s="89"/>
      <c r="FBP59" s="89"/>
      <c r="FBQ59" s="89"/>
      <c r="FBR59" s="89"/>
      <c r="FBS59" s="89"/>
      <c r="FBT59" s="89"/>
      <c r="FBU59" s="89"/>
      <c r="FBV59" s="89"/>
      <c r="FBW59" s="89"/>
      <c r="FBX59" s="89"/>
      <c r="FBY59" s="89"/>
      <c r="FBZ59" s="89"/>
      <c r="FCA59" s="89"/>
      <c r="FCB59" s="89"/>
      <c r="FCC59" s="89"/>
      <c r="FCD59" s="89"/>
      <c r="FCE59" s="89"/>
      <c r="FCF59" s="89"/>
      <c r="FCG59" s="89"/>
      <c r="FCH59" s="89"/>
      <c r="FCI59" s="89"/>
      <c r="FCJ59" s="89"/>
      <c r="FCK59" s="89"/>
      <c r="FCL59" s="89"/>
      <c r="FCM59" s="89"/>
      <c r="FCN59" s="89"/>
      <c r="FCO59" s="89"/>
      <c r="FCP59" s="89"/>
      <c r="FCQ59" s="89"/>
      <c r="FCR59" s="89"/>
      <c r="FCS59" s="89"/>
      <c r="FCT59" s="89"/>
      <c r="FCU59" s="89"/>
      <c r="FCV59" s="89"/>
      <c r="FCW59" s="89"/>
      <c r="FCX59" s="89"/>
      <c r="FCY59" s="89"/>
      <c r="FCZ59" s="89"/>
      <c r="FDA59" s="89"/>
      <c r="FDB59" s="89"/>
      <c r="FDC59" s="89"/>
      <c r="FDD59" s="89"/>
      <c r="FDE59" s="89"/>
      <c r="FDF59" s="89"/>
      <c r="FDG59" s="89"/>
      <c r="FDH59" s="89"/>
      <c r="FDI59" s="89"/>
      <c r="FDJ59" s="89"/>
      <c r="FDK59" s="89"/>
      <c r="FDL59" s="89"/>
      <c r="FDM59" s="89"/>
      <c r="FDN59" s="89"/>
      <c r="FDO59" s="89"/>
      <c r="FDP59" s="89"/>
      <c r="FDQ59" s="89"/>
      <c r="FDR59" s="89"/>
      <c r="FDS59" s="89"/>
      <c r="FDT59" s="89"/>
      <c r="FDU59" s="89"/>
      <c r="FDV59" s="89"/>
      <c r="FDW59" s="89"/>
      <c r="FDX59" s="89"/>
      <c r="FDY59" s="89"/>
      <c r="FDZ59" s="89"/>
      <c r="FEA59" s="89"/>
      <c r="FEB59" s="89"/>
      <c r="FEC59" s="89"/>
      <c r="FED59" s="89"/>
      <c r="FEE59" s="89"/>
      <c r="FEF59" s="89"/>
      <c r="FEG59" s="89"/>
      <c r="FEH59" s="89"/>
      <c r="FEI59" s="89"/>
      <c r="FEJ59" s="89"/>
      <c r="FEK59" s="89"/>
      <c r="FEL59" s="89"/>
      <c r="FEM59" s="89"/>
      <c r="FEN59" s="89"/>
      <c r="FEO59" s="89"/>
      <c r="FEP59" s="89"/>
      <c r="FEQ59" s="89"/>
      <c r="FER59" s="89"/>
      <c r="FES59" s="89"/>
      <c r="FET59" s="89"/>
      <c r="FEU59" s="89"/>
      <c r="FEV59" s="89"/>
      <c r="FEW59" s="89"/>
      <c r="FEX59" s="89"/>
      <c r="FEY59" s="89"/>
      <c r="FEZ59" s="89"/>
      <c r="FFA59" s="89"/>
      <c r="FFB59" s="89"/>
      <c r="FFC59" s="89"/>
      <c r="FFD59" s="89"/>
      <c r="FFE59" s="89"/>
      <c r="FFF59" s="89"/>
      <c r="FFG59" s="89"/>
      <c r="FFH59" s="89"/>
      <c r="FFI59" s="89"/>
      <c r="FFJ59" s="89"/>
      <c r="FFK59" s="89"/>
      <c r="FFL59" s="89"/>
      <c r="FFM59" s="89"/>
      <c r="FFN59" s="89"/>
      <c r="FFO59" s="89"/>
      <c r="FFP59" s="89"/>
      <c r="FFQ59" s="89"/>
      <c r="FFR59" s="89"/>
      <c r="FFS59" s="89"/>
      <c r="FFT59" s="89"/>
      <c r="FFU59" s="89"/>
      <c r="FFV59" s="89"/>
      <c r="FFW59" s="89"/>
      <c r="FFX59" s="89"/>
      <c r="FFY59" s="89"/>
      <c r="FFZ59" s="89"/>
      <c r="FGA59" s="89"/>
      <c r="FGB59" s="89"/>
      <c r="FGC59" s="89"/>
      <c r="FGD59" s="89"/>
      <c r="FGE59" s="89"/>
      <c r="FGF59" s="89"/>
      <c r="FGG59" s="89"/>
      <c r="FGH59" s="89"/>
      <c r="FGI59" s="89"/>
      <c r="FGJ59" s="89"/>
      <c r="FGK59" s="89"/>
      <c r="FGL59" s="89"/>
      <c r="FGM59" s="89"/>
      <c r="FGN59" s="89"/>
      <c r="FGO59" s="89"/>
      <c r="FGP59" s="89"/>
      <c r="FGQ59" s="89"/>
      <c r="FGR59" s="89"/>
      <c r="FGS59" s="89"/>
      <c r="FGT59" s="89"/>
      <c r="FGU59" s="89"/>
      <c r="FGV59" s="89"/>
      <c r="FGW59" s="89"/>
      <c r="FGX59" s="89"/>
      <c r="FGY59" s="89"/>
      <c r="FGZ59" s="89"/>
      <c r="FHA59" s="89"/>
      <c r="FHB59" s="89"/>
      <c r="FHC59" s="89"/>
      <c r="FHD59" s="89"/>
      <c r="FHE59" s="89"/>
      <c r="FHF59" s="89"/>
      <c r="FHG59" s="89"/>
      <c r="FHH59" s="89"/>
      <c r="FHI59" s="89"/>
      <c r="FHJ59" s="89"/>
      <c r="FHK59" s="89"/>
      <c r="FHL59" s="89"/>
      <c r="FHM59" s="89"/>
      <c r="FHN59" s="89"/>
      <c r="FHO59" s="89"/>
      <c r="FHP59" s="89"/>
      <c r="FHQ59" s="89"/>
      <c r="FHR59" s="89"/>
      <c r="FHS59" s="89"/>
      <c r="FHT59" s="89"/>
      <c r="FHU59" s="89"/>
      <c r="FHV59" s="89"/>
      <c r="FHW59" s="89"/>
      <c r="FHX59" s="89"/>
      <c r="FHY59" s="89"/>
      <c r="FHZ59" s="89"/>
      <c r="FIA59" s="89"/>
      <c r="FIB59" s="89"/>
      <c r="FIC59" s="89"/>
      <c r="FID59" s="89"/>
      <c r="FIE59" s="89"/>
      <c r="FIF59" s="89"/>
      <c r="FIG59" s="89"/>
      <c r="FIH59" s="89"/>
      <c r="FII59" s="89"/>
      <c r="FIJ59" s="89"/>
      <c r="FIK59" s="89"/>
      <c r="FIL59" s="89"/>
      <c r="FIM59" s="89"/>
      <c r="FIN59" s="89"/>
      <c r="FIO59" s="89"/>
      <c r="FIP59" s="89"/>
      <c r="FIQ59" s="89"/>
      <c r="FIR59" s="89"/>
      <c r="FIS59" s="89"/>
      <c r="FIT59" s="89"/>
      <c r="FIU59" s="89"/>
      <c r="FIV59" s="89"/>
      <c r="FIW59" s="89"/>
      <c r="FIX59" s="89"/>
      <c r="FIY59" s="89"/>
      <c r="FIZ59" s="89"/>
      <c r="FJA59" s="89"/>
      <c r="FJB59" s="89"/>
      <c r="FJC59" s="89"/>
      <c r="FJD59" s="89"/>
      <c r="FJE59" s="89"/>
      <c r="FJF59" s="89"/>
      <c r="FJG59" s="89"/>
      <c r="FJH59" s="89"/>
      <c r="FJI59" s="89"/>
      <c r="FJJ59" s="89"/>
      <c r="FJK59" s="89"/>
      <c r="FJL59" s="89"/>
      <c r="FJM59" s="89"/>
      <c r="FJN59" s="89"/>
      <c r="FJO59" s="89"/>
      <c r="FJP59" s="89"/>
      <c r="FJQ59" s="89"/>
      <c r="FJR59" s="89"/>
      <c r="FJS59" s="89"/>
      <c r="FJT59" s="89"/>
      <c r="FJU59" s="89"/>
      <c r="FJV59" s="89"/>
      <c r="FJW59" s="89"/>
      <c r="FJX59" s="89"/>
      <c r="FJY59" s="89"/>
      <c r="FJZ59" s="89"/>
      <c r="FKA59" s="89"/>
      <c r="FKB59" s="89"/>
      <c r="FKC59" s="89"/>
      <c r="FKD59" s="89"/>
      <c r="FKE59" s="89"/>
      <c r="FKF59" s="89"/>
      <c r="FKG59" s="89"/>
      <c r="FKH59" s="89"/>
      <c r="FKI59" s="89"/>
      <c r="FKJ59" s="89"/>
      <c r="FKK59" s="89"/>
      <c r="FKL59" s="89"/>
      <c r="FKM59" s="89"/>
      <c r="FKN59" s="89"/>
      <c r="FKO59" s="89"/>
      <c r="FKP59" s="89"/>
      <c r="FKQ59" s="89"/>
      <c r="FKR59" s="89"/>
      <c r="FKS59" s="89"/>
      <c r="FKT59" s="89"/>
      <c r="FKU59" s="89"/>
      <c r="FKV59" s="89"/>
      <c r="FKW59" s="89"/>
      <c r="FKX59" s="89"/>
      <c r="FKY59" s="89"/>
      <c r="FKZ59" s="89"/>
      <c r="FLA59" s="89"/>
      <c r="FLB59" s="89"/>
      <c r="FLC59" s="89"/>
      <c r="FLD59" s="89"/>
      <c r="FLE59" s="89"/>
      <c r="FLF59" s="89"/>
      <c r="FLG59" s="89"/>
      <c r="FLH59" s="89"/>
      <c r="FLI59" s="89"/>
      <c r="FLJ59" s="89"/>
      <c r="FLK59" s="89"/>
      <c r="FLL59" s="89"/>
      <c r="FLM59" s="89"/>
      <c r="FLN59" s="89"/>
      <c r="FLO59" s="89"/>
      <c r="FLP59" s="89"/>
      <c r="FLQ59" s="89"/>
      <c r="FLR59" s="89"/>
      <c r="FLS59" s="89"/>
      <c r="FLT59" s="89"/>
      <c r="FLU59" s="89"/>
      <c r="FLV59" s="89"/>
      <c r="FLW59" s="89"/>
      <c r="FLX59" s="89"/>
      <c r="FLY59" s="89"/>
      <c r="FLZ59" s="89"/>
      <c r="FMA59" s="89"/>
      <c r="FMB59" s="89"/>
      <c r="FMC59" s="89"/>
      <c r="FMD59" s="89"/>
      <c r="FME59" s="89"/>
      <c r="FMF59" s="89"/>
      <c r="FMG59" s="89"/>
      <c r="FMH59" s="89"/>
      <c r="FMI59" s="89"/>
      <c r="FMJ59" s="89"/>
      <c r="FMK59" s="89"/>
      <c r="FML59" s="89"/>
      <c r="FMM59" s="89"/>
      <c r="FMN59" s="89"/>
      <c r="FMO59" s="89"/>
      <c r="FMP59" s="89"/>
      <c r="FMQ59" s="89"/>
      <c r="FMR59" s="89"/>
      <c r="FMS59" s="89"/>
      <c r="FMT59" s="89"/>
      <c r="FMU59" s="89"/>
      <c r="FMV59" s="89"/>
      <c r="FMW59" s="89"/>
      <c r="FMX59" s="89"/>
      <c r="FMY59" s="89"/>
      <c r="FMZ59" s="89"/>
      <c r="FNA59" s="89"/>
      <c r="FNB59" s="89"/>
      <c r="FNC59" s="89"/>
      <c r="FND59" s="89"/>
      <c r="FNE59" s="89"/>
      <c r="FNF59" s="89"/>
      <c r="FNG59" s="89"/>
      <c r="FNH59" s="89"/>
      <c r="FNI59" s="89"/>
      <c r="FNJ59" s="89"/>
      <c r="FNK59" s="89"/>
      <c r="FNL59" s="89"/>
      <c r="FNM59" s="89"/>
      <c r="FNN59" s="89"/>
      <c r="FNO59" s="89"/>
      <c r="FNP59" s="89"/>
      <c r="FNQ59" s="89"/>
      <c r="FNR59" s="89"/>
      <c r="FNS59" s="89"/>
      <c r="FNT59" s="89"/>
      <c r="FNU59" s="89"/>
      <c r="FNV59" s="89"/>
      <c r="FNW59" s="89"/>
      <c r="FNX59" s="89"/>
      <c r="FNY59" s="89"/>
      <c r="FNZ59" s="89"/>
      <c r="FOA59" s="89"/>
      <c r="FOB59" s="89"/>
      <c r="FOC59" s="89"/>
      <c r="FOD59" s="89"/>
      <c r="FOE59" s="89"/>
      <c r="FOF59" s="89"/>
      <c r="FOG59" s="89"/>
      <c r="FOH59" s="89"/>
      <c r="FOI59" s="89"/>
      <c r="FOJ59" s="89"/>
      <c r="FOK59" s="89"/>
      <c r="FOL59" s="89"/>
      <c r="FOM59" s="89"/>
      <c r="FON59" s="89"/>
      <c r="FOO59" s="89"/>
      <c r="FOP59" s="89"/>
      <c r="FOQ59" s="89"/>
      <c r="FOR59" s="89"/>
      <c r="FOS59" s="89"/>
      <c r="FOT59" s="89"/>
      <c r="FOU59" s="89"/>
      <c r="FOV59" s="89"/>
      <c r="FOW59" s="89"/>
      <c r="FOX59" s="89"/>
      <c r="FOY59" s="89"/>
      <c r="FOZ59" s="89"/>
      <c r="FPA59" s="89"/>
      <c r="FPB59" s="89"/>
      <c r="FPC59" s="89"/>
      <c r="FPD59" s="89"/>
      <c r="FPE59" s="89"/>
      <c r="FPF59" s="89"/>
      <c r="FPG59" s="89"/>
      <c r="FPH59" s="89"/>
      <c r="FPI59" s="89"/>
      <c r="FPJ59" s="89"/>
      <c r="FPK59" s="89"/>
      <c r="FPL59" s="89"/>
      <c r="FPM59" s="89"/>
      <c r="FPN59" s="89"/>
      <c r="FPO59" s="89"/>
      <c r="FPP59" s="89"/>
      <c r="FPQ59" s="89"/>
      <c r="FPR59" s="89"/>
      <c r="FPS59" s="89"/>
      <c r="FPT59" s="89"/>
      <c r="FPU59" s="89"/>
      <c r="FPV59" s="89"/>
      <c r="FPW59" s="89"/>
      <c r="FPX59" s="89"/>
      <c r="FPY59" s="89"/>
      <c r="FPZ59" s="89"/>
      <c r="FQA59" s="89"/>
      <c r="FQB59" s="89"/>
      <c r="FQC59" s="89"/>
      <c r="FQD59" s="89"/>
      <c r="FQE59" s="89"/>
      <c r="FQF59" s="89"/>
      <c r="FQG59" s="89"/>
      <c r="FQH59" s="89"/>
      <c r="FQI59" s="89"/>
      <c r="FQJ59" s="89"/>
      <c r="FQK59" s="89"/>
      <c r="FQL59" s="89"/>
      <c r="FQM59" s="89"/>
      <c r="FQN59" s="89"/>
      <c r="FQO59" s="89"/>
      <c r="FQP59" s="89"/>
      <c r="FQQ59" s="89"/>
      <c r="FQR59" s="89"/>
      <c r="FQS59" s="89"/>
      <c r="FQT59" s="89"/>
      <c r="FQU59" s="89"/>
      <c r="FQV59" s="89"/>
      <c r="FQW59" s="89"/>
      <c r="FQX59" s="89"/>
      <c r="FQY59" s="89"/>
      <c r="FQZ59" s="89"/>
      <c r="FRA59" s="89"/>
      <c r="FRB59" s="89"/>
      <c r="FRC59" s="89"/>
      <c r="FRD59" s="89"/>
      <c r="FRE59" s="89"/>
      <c r="FRF59" s="89"/>
      <c r="FRG59" s="89"/>
      <c r="FRH59" s="89"/>
      <c r="FRI59" s="89"/>
      <c r="FRJ59" s="89"/>
      <c r="FRK59" s="89"/>
      <c r="FRL59" s="89"/>
      <c r="FRM59" s="89"/>
      <c r="FRN59" s="89"/>
      <c r="FRO59" s="89"/>
      <c r="FRP59" s="89"/>
      <c r="FRQ59" s="89"/>
      <c r="FRR59" s="89"/>
      <c r="FRS59" s="89"/>
      <c r="FRT59" s="89"/>
      <c r="FRU59" s="89"/>
      <c r="FRV59" s="89"/>
      <c r="FRW59" s="89"/>
      <c r="FRX59" s="89"/>
      <c r="FRY59" s="89"/>
      <c r="FRZ59" s="89"/>
      <c r="FSA59" s="89"/>
      <c r="FSB59" s="89"/>
      <c r="FSC59" s="89"/>
      <c r="FSD59" s="89"/>
      <c r="FSE59" s="89"/>
      <c r="FSF59" s="89"/>
      <c r="FSG59" s="89"/>
      <c r="FSH59" s="89"/>
      <c r="FSI59" s="89"/>
      <c r="FSJ59" s="89"/>
      <c r="FSK59" s="89"/>
      <c r="FSL59" s="89"/>
      <c r="FSM59" s="89"/>
      <c r="FSN59" s="89"/>
      <c r="FSO59" s="89"/>
      <c r="FSP59" s="89"/>
      <c r="FSQ59" s="89"/>
      <c r="FSR59" s="89"/>
      <c r="FSS59" s="89"/>
      <c r="FST59" s="89"/>
      <c r="FSU59" s="89"/>
      <c r="FSV59" s="89"/>
      <c r="FSW59" s="89"/>
      <c r="FSX59" s="89"/>
      <c r="FSY59" s="89"/>
      <c r="FSZ59" s="89"/>
      <c r="FTA59" s="89"/>
      <c r="FTB59" s="89"/>
      <c r="FTC59" s="89"/>
      <c r="FTD59" s="89"/>
      <c r="FTE59" s="89"/>
      <c r="FTF59" s="89"/>
      <c r="FTG59" s="89"/>
      <c r="FTH59" s="89"/>
      <c r="FTI59" s="89"/>
      <c r="FTJ59" s="89"/>
      <c r="FTK59" s="89"/>
      <c r="FTL59" s="89"/>
      <c r="FTM59" s="89"/>
      <c r="FTN59" s="89"/>
      <c r="FTO59" s="89"/>
      <c r="FTP59" s="89"/>
      <c r="FTQ59" s="89"/>
      <c r="FTR59" s="89"/>
      <c r="FTS59" s="89"/>
      <c r="FTT59" s="89"/>
      <c r="FTU59" s="89"/>
      <c r="FTV59" s="89"/>
      <c r="FTW59" s="89"/>
      <c r="FTX59" s="89"/>
      <c r="FTY59" s="89"/>
      <c r="FTZ59" s="89"/>
      <c r="FUA59" s="89"/>
      <c r="FUB59" s="89"/>
      <c r="FUC59" s="89"/>
      <c r="FUD59" s="89"/>
      <c r="FUE59" s="89"/>
      <c r="FUF59" s="89"/>
      <c r="FUG59" s="89"/>
      <c r="FUH59" s="89"/>
      <c r="FUI59" s="89"/>
      <c r="FUJ59" s="89"/>
      <c r="FUK59" s="89"/>
      <c r="FUL59" s="89"/>
      <c r="FUM59" s="89"/>
      <c r="FUN59" s="89"/>
      <c r="FUO59" s="89"/>
      <c r="FUP59" s="89"/>
      <c r="FUQ59" s="89"/>
      <c r="FUR59" s="89"/>
      <c r="FUS59" s="89"/>
      <c r="FUT59" s="89"/>
      <c r="FUU59" s="89"/>
      <c r="FUV59" s="89"/>
      <c r="FUW59" s="89"/>
      <c r="FUX59" s="89"/>
      <c r="FUY59" s="89"/>
      <c r="FUZ59" s="89"/>
      <c r="FVA59" s="89"/>
      <c r="FVB59" s="89"/>
      <c r="FVC59" s="89"/>
      <c r="FVD59" s="89"/>
      <c r="FVE59" s="89"/>
      <c r="FVF59" s="89"/>
      <c r="FVG59" s="89"/>
      <c r="FVH59" s="89"/>
      <c r="FVI59" s="89"/>
      <c r="FVJ59" s="89"/>
      <c r="FVK59" s="89"/>
      <c r="FVL59" s="89"/>
      <c r="FVM59" s="89"/>
      <c r="FVN59" s="89"/>
      <c r="FVO59" s="89"/>
      <c r="FVP59" s="89"/>
      <c r="FVQ59" s="89"/>
      <c r="FVR59" s="89"/>
      <c r="FVS59" s="89"/>
      <c r="FVT59" s="89"/>
      <c r="FVU59" s="89"/>
      <c r="FVV59" s="89"/>
      <c r="FVW59" s="89"/>
      <c r="FVX59" s="89"/>
      <c r="FVY59" s="89"/>
      <c r="FVZ59" s="89"/>
      <c r="FWA59" s="89"/>
      <c r="FWB59" s="89"/>
      <c r="FWC59" s="89"/>
      <c r="FWD59" s="89"/>
      <c r="FWE59" s="89"/>
      <c r="FWF59" s="89"/>
      <c r="FWG59" s="89"/>
      <c r="FWH59" s="89"/>
      <c r="FWI59" s="89"/>
      <c r="FWJ59" s="89"/>
      <c r="FWK59" s="89"/>
      <c r="FWL59" s="89"/>
      <c r="FWM59" s="89"/>
      <c r="FWN59" s="89"/>
      <c r="FWO59" s="89"/>
      <c r="FWP59" s="89"/>
      <c r="FWQ59" s="89"/>
      <c r="FWR59" s="89"/>
      <c r="FWS59" s="89"/>
      <c r="FWT59" s="89"/>
      <c r="FWU59" s="89"/>
      <c r="FWV59" s="89"/>
      <c r="FWW59" s="89"/>
      <c r="FWX59" s="89"/>
      <c r="FWY59" s="89"/>
      <c r="FWZ59" s="89"/>
      <c r="FXA59" s="89"/>
      <c r="FXB59" s="89"/>
      <c r="FXC59" s="89"/>
      <c r="FXD59" s="89"/>
      <c r="FXE59" s="89"/>
      <c r="FXF59" s="89"/>
      <c r="FXG59" s="89"/>
      <c r="FXH59" s="89"/>
      <c r="FXI59" s="89"/>
      <c r="FXJ59" s="89"/>
      <c r="FXK59" s="89"/>
      <c r="FXL59" s="89"/>
      <c r="FXM59" s="89"/>
      <c r="FXN59" s="89"/>
      <c r="FXO59" s="89"/>
      <c r="FXP59" s="89"/>
      <c r="FXQ59" s="89"/>
      <c r="FXR59" s="89"/>
      <c r="FXS59" s="89"/>
      <c r="FXT59" s="89"/>
      <c r="FXU59" s="89"/>
      <c r="FXV59" s="89"/>
      <c r="FXW59" s="89"/>
      <c r="FXX59" s="89"/>
      <c r="FXY59" s="89"/>
      <c r="FXZ59" s="89"/>
      <c r="FYA59" s="89"/>
      <c r="FYB59" s="89"/>
      <c r="FYC59" s="89"/>
      <c r="FYD59" s="89"/>
      <c r="FYE59" s="89"/>
      <c r="FYF59" s="89"/>
      <c r="FYG59" s="89"/>
      <c r="FYH59" s="89"/>
      <c r="FYI59" s="89"/>
      <c r="FYJ59" s="89"/>
      <c r="FYK59" s="89"/>
      <c r="FYL59" s="89"/>
      <c r="FYM59" s="89"/>
      <c r="FYN59" s="89"/>
      <c r="FYO59" s="89"/>
      <c r="FYP59" s="89"/>
      <c r="FYQ59" s="89"/>
      <c r="FYR59" s="89"/>
      <c r="FYS59" s="89"/>
      <c r="FYT59" s="89"/>
      <c r="FYU59" s="89"/>
      <c r="FYV59" s="89"/>
      <c r="FYW59" s="89"/>
      <c r="FYX59" s="89"/>
      <c r="FYY59" s="89"/>
      <c r="FYZ59" s="89"/>
      <c r="FZA59" s="89"/>
      <c r="FZB59" s="89"/>
      <c r="FZC59" s="89"/>
      <c r="FZD59" s="89"/>
      <c r="FZE59" s="89"/>
      <c r="FZF59" s="89"/>
      <c r="FZG59" s="89"/>
      <c r="FZH59" s="89"/>
      <c r="FZI59" s="89"/>
      <c r="FZJ59" s="89"/>
      <c r="FZK59" s="89"/>
      <c r="FZL59" s="89"/>
      <c r="FZM59" s="89"/>
      <c r="FZN59" s="89"/>
      <c r="FZO59" s="89"/>
      <c r="FZP59" s="89"/>
      <c r="FZQ59" s="89"/>
      <c r="FZR59" s="89"/>
      <c r="FZS59" s="89"/>
      <c r="FZT59" s="89"/>
      <c r="FZU59" s="89"/>
      <c r="FZV59" s="89"/>
      <c r="FZW59" s="89"/>
      <c r="FZX59" s="89"/>
      <c r="FZY59" s="89"/>
      <c r="FZZ59" s="89"/>
      <c r="GAA59" s="89"/>
      <c r="GAB59" s="89"/>
      <c r="GAC59" s="89"/>
      <c r="GAD59" s="89"/>
      <c r="GAE59" s="89"/>
      <c r="GAF59" s="89"/>
      <c r="GAG59" s="89"/>
      <c r="GAH59" s="89"/>
      <c r="GAI59" s="89"/>
      <c r="GAJ59" s="89"/>
      <c r="GAK59" s="89"/>
      <c r="GAL59" s="89"/>
      <c r="GAM59" s="89"/>
      <c r="GAN59" s="89"/>
      <c r="GAO59" s="89"/>
      <c r="GAP59" s="89"/>
      <c r="GAQ59" s="89"/>
      <c r="GAR59" s="89"/>
      <c r="GAS59" s="89"/>
      <c r="GAT59" s="89"/>
      <c r="GAU59" s="89"/>
      <c r="GAV59" s="89"/>
      <c r="GAW59" s="89"/>
      <c r="GAX59" s="89"/>
      <c r="GAY59" s="89"/>
      <c r="GAZ59" s="89"/>
      <c r="GBA59" s="89"/>
      <c r="GBB59" s="89"/>
      <c r="GBC59" s="89"/>
      <c r="GBD59" s="89"/>
      <c r="GBE59" s="89"/>
      <c r="GBF59" s="89"/>
      <c r="GBG59" s="89"/>
      <c r="GBH59" s="89"/>
      <c r="GBI59" s="89"/>
      <c r="GBJ59" s="89"/>
      <c r="GBK59" s="89"/>
      <c r="GBL59" s="89"/>
      <c r="GBM59" s="89"/>
      <c r="GBN59" s="89"/>
      <c r="GBO59" s="89"/>
      <c r="GBP59" s="89"/>
      <c r="GBQ59" s="89"/>
      <c r="GBR59" s="89"/>
      <c r="GBS59" s="89"/>
      <c r="GBT59" s="89"/>
      <c r="GBU59" s="89"/>
      <c r="GBV59" s="89"/>
      <c r="GBW59" s="89"/>
      <c r="GBX59" s="89"/>
      <c r="GBY59" s="89"/>
      <c r="GBZ59" s="89"/>
      <c r="GCA59" s="89"/>
      <c r="GCB59" s="89"/>
      <c r="GCC59" s="89"/>
      <c r="GCD59" s="89"/>
      <c r="GCE59" s="89"/>
      <c r="GCF59" s="89"/>
      <c r="GCG59" s="89"/>
      <c r="GCH59" s="89"/>
      <c r="GCI59" s="89"/>
      <c r="GCJ59" s="89"/>
      <c r="GCK59" s="89"/>
      <c r="GCL59" s="89"/>
      <c r="GCM59" s="89"/>
      <c r="GCN59" s="89"/>
      <c r="GCO59" s="89"/>
      <c r="GCP59" s="89"/>
      <c r="GCQ59" s="89"/>
      <c r="GCR59" s="89"/>
      <c r="GCS59" s="89"/>
      <c r="GCT59" s="89"/>
      <c r="GCU59" s="89"/>
      <c r="GCV59" s="89"/>
      <c r="GCW59" s="89"/>
      <c r="GCX59" s="89"/>
      <c r="GCY59" s="89"/>
      <c r="GCZ59" s="89"/>
      <c r="GDA59" s="89"/>
      <c r="GDB59" s="89"/>
      <c r="GDC59" s="89"/>
      <c r="GDD59" s="89"/>
      <c r="GDE59" s="89"/>
      <c r="GDF59" s="89"/>
      <c r="GDG59" s="89"/>
      <c r="GDH59" s="89"/>
      <c r="GDI59" s="89"/>
      <c r="GDJ59" s="89"/>
      <c r="GDK59" s="89"/>
      <c r="GDL59" s="89"/>
      <c r="GDM59" s="89"/>
      <c r="GDN59" s="89"/>
      <c r="GDO59" s="89"/>
      <c r="GDP59" s="89"/>
      <c r="GDQ59" s="89"/>
      <c r="GDR59" s="89"/>
      <c r="GDS59" s="89"/>
      <c r="GDT59" s="89"/>
      <c r="GDU59" s="89"/>
      <c r="GDV59" s="89"/>
      <c r="GDW59" s="89"/>
      <c r="GDX59" s="89"/>
      <c r="GDY59" s="89"/>
      <c r="GDZ59" s="89"/>
      <c r="GEA59" s="89"/>
      <c r="GEB59" s="89"/>
      <c r="GEC59" s="89"/>
      <c r="GED59" s="89"/>
      <c r="GEE59" s="89"/>
      <c r="GEF59" s="89"/>
      <c r="GEG59" s="89"/>
      <c r="GEH59" s="89"/>
      <c r="GEI59" s="89"/>
      <c r="GEJ59" s="89"/>
      <c r="GEK59" s="89"/>
      <c r="GEL59" s="89"/>
      <c r="GEM59" s="89"/>
      <c r="GEN59" s="89"/>
      <c r="GEO59" s="89"/>
      <c r="GEP59" s="89"/>
      <c r="GEQ59" s="89"/>
      <c r="GER59" s="89"/>
      <c r="GES59" s="89"/>
      <c r="GET59" s="89"/>
      <c r="GEU59" s="89"/>
      <c r="GEV59" s="89"/>
      <c r="GEW59" s="89"/>
      <c r="GEX59" s="89"/>
      <c r="GEY59" s="89"/>
      <c r="GEZ59" s="89"/>
      <c r="GFA59" s="89"/>
      <c r="GFB59" s="89"/>
      <c r="GFC59" s="89"/>
      <c r="GFD59" s="89"/>
      <c r="GFE59" s="89"/>
      <c r="GFF59" s="89"/>
      <c r="GFG59" s="89"/>
      <c r="GFH59" s="89"/>
      <c r="GFI59" s="89"/>
      <c r="GFJ59" s="89"/>
      <c r="GFK59" s="89"/>
      <c r="GFL59" s="89"/>
      <c r="GFM59" s="89"/>
      <c r="GFN59" s="89"/>
      <c r="GFO59" s="89"/>
      <c r="GFP59" s="89"/>
      <c r="GFQ59" s="89"/>
      <c r="GFR59" s="89"/>
      <c r="GFS59" s="89"/>
      <c r="GFT59" s="89"/>
      <c r="GFU59" s="89"/>
      <c r="GFV59" s="89"/>
      <c r="GFW59" s="89"/>
      <c r="GFX59" s="89"/>
      <c r="GFY59" s="89"/>
      <c r="GFZ59" s="89"/>
      <c r="GGA59" s="89"/>
      <c r="GGB59" s="89"/>
      <c r="GGC59" s="89"/>
      <c r="GGD59" s="89"/>
      <c r="GGE59" s="89"/>
      <c r="GGF59" s="89"/>
      <c r="GGG59" s="89"/>
      <c r="GGH59" s="89"/>
      <c r="GGI59" s="89"/>
      <c r="GGJ59" s="89"/>
      <c r="GGK59" s="89"/>
      <c r="GGL59" s="89"/>
      <c r="GGM59" s="89"/>
      <c r="GGN59" s="89"/>
      <c r="GGO59" s="89"/>
      <c r="GGP59" s="89"/>
      <c r="GGQ59" s="89"/>
      <c r="GGR59" s="89"/>
      <c r="GGS59" s="89"/>
      <c r="GGT59" s="89"/>
      <c r="GGU59" s="89"/>
      <c r="GGV59" s="89"/>
      <c r="GGW59" s="89"/>
      <c r="GGX59" s="89"/>
      <c r="GGY59" s="89"/>
      <c r="GGZ59" s="89"/>
      <c r="GHA59" s="89"/>
      <c r="GHB59" s="89"/>
      <c r="GHC59" s="89"/>
      <c r="GHD59" s="89"/>
      <c r="GHE59" s="89"/>
      <c r="GHF59" s="89"/>
      <c r="GHG59" s="89"/>
      <c r="GHH59" s="89"/>
      <c r="GHI59" s="89"/>
      <c r="GHJ59" s="89"/>
      <c r="GHK59" s="89"/>
      <c r="GHL59" s="89"/>
      <c r="GHM59" s="89"/>
      <c r="GHN59" s="89"/>
      <c r="GHO59" s="89"/>
      <c r="GHP59" s="89"/>
      <c r="GHQ59" s="89"/>
      <c r="GHR59" s="89"/>
      <c r="GHS59" s="89"/>
      <c r="GHT59" s="89"/>
      <c r="GHU59" s="89"/>
      <c r="GHV59" s="89"/>
      <c r="GHW59" s="89"/>
      <c r="GHX59" s="89"/>
      <c r="GHY59" s="89"/>
      <c r="GHZ59" s="89"/>
      <c r="GIA59" s="89"/>
      <c r="GIB59" s="89"/>
      <c r="GIC59" s="89"/>
      <c r="GID59" s="89"/>
      <c r="GIE59" s="89"/>
      <c r="GIF59" s="89"/>
      <c r="GIG59" s="89"/>
      <c r="GIH59" s="89"/>
      <c r="GII59" s="89"/>
      <c r="GIJ59" s="89"/>
      <c r="GIK59" s="89"/>
      <c r="GIL59" s="89"/>
      <c r="GIM59" s="89"/>
      <c r="GIN59" s="89"/>
      <c r="GIO59" s="89"/>
      <c r="GIP59" s="89"/>
      <c r="GIQ59" s="89"/>
      <c r="GIR59" s="89"/>
      <c r="GIS59" s="89"/>
      <c r="GIT59" s="89"/>
      <c r="GIU59" s="89"/>
      <c r="GIV59" s="89"/>
      <c r="GIW59" s="89"/>
      <c r="GIX59" s="89"/>
      <c r="GIY59" s="89"/>
      <c r="GIZ59" s="89"/>
      <c r="GJA59" s="89"/>
      <c r="GJB59" s="89"/>
      <c r="GJC59" s="89"/>
      <c r="GJD59" s="89"/>
      <c r="GJE59" s="89"/>
      <c r="GJF59" s="89"/>
      <c r="GJG59" s="89"/>
      <c r="GJH59" s="89"/>
      <c r="GJI59" s="89"/>
      <c r="GJJ59" s="89"/>
      <c r="GJK59" s="89"/>
      <c r="GJL59" s="89"/>
      <c r="GJM59" s="89"/>
      <c r="GJN59" s="89"/>
      <c r="GJO59" s="89"/>
      <c r="GJP59" s="89"/>
      <c r="GJQ59" s="89"/>
      <c r="GJR59" s="89"/>
      <c r="GJS59" s="89"/>
      <c r="GJT59" s="89"/>
      <c r="GJU59" s="89"/>
      <c r="GJV59" s="89"/>
      <c r="GJW59" s="89"/>
      <c r="GJX59" s="89"/>
      <c r="GJY59" s="89"/>
      <c r="GJZ59" s="89"/>
      <c r="GKA59" s="89"/>
      <c r="GKB59" s="89"/>
      <c r="GKC59" s="89"/>
      <c r="GKD59" s="89"/>
      <c r="GKE59" s="89"/>
      <c r="GKF59" s="89"/>
      <c r="GKG59" s="89"/>
      <c r="GKH59" s="89"/>
      <c r="GKI59" s="89"/>
      <c r="GKJ59" s="89"/>
      <c r="GKK59" s="89"/>
      <c r="GKL59" s="89"/>
      <c r="GKM59" s="89"/>
      <c r="GKN59" s="89"/>
      <c r="GKO59" s="89"/>
      <c r="GKP59" s="89"/>
      <c r="GKQ59" s="89"/>
      <c r="GKR59" s="89"/>
      <c r="GKS59" s="89"/>
      <c r="GKT59" s="89"/>
      <c r="GKU59" s="89"/>
      <c r="GKV59" s="89"/>
      <c r="GKW59" s="89"/>
      <c r="GKX59" s="89"/>
      <c r="GKY59" s="89"/>
      <c r="GKZ59" s="89"/>
      <c r="GLA59" s="89"/>
      <c r="GLB59" s="89"/>
      <c r="GLC59" s="89"/>
      <c r="GLD59" s="89"/>
      <c r="GLE59" s="89"/>
      <c r="GLF59" s="89"/>
      <c r="GLG59" s="89"/>
      <c r="GLH59" s="89"/>
      <c r="GLI59" s="89"/>
      <c r="GLJ59" s="89"/>
      <c r="GLK59" s="89"/>
      <c r="GLL59" s="89"/>
      <c r="GLM59" s="89"/>
      <c r="GLN59" s="89"/>
      <c r="GLO59" s="89"/>
      <c r="GLP59" s="89"/>
      <c r="GLQ59" s="89"/>
      <c r="GLR59" s="89"/>
      <c r="GLS59" s="89"/>
      <c r="GLT59" s="89"/>
      <c r="GLU59" s="89"/>
      <c r="GLV59" s="89"/>
      <c r="GLW59" s="89"/>
      <c r="GLX59" s="89"/>
      <c r="GLY59" s="89"/>
      <c r="GLZ59" s="89"/>
      <c r="GMA59" s="89"/>
      <c r="GMB59" s="89"/>
      <c r="GMC59" s="89"/>
      <c r="GMD59" s="89"/>
      <c r="GME59" s="89"/>
      <c r="GMF59" s="89"/>
      <c r="GMG59" s="89"/>
      <c r="GMH59" s="89"/>
      <c r="GMI59" s="89"/>
      <c r="GMJ59" s="89"/>
      <c r="GMK59" s="89"/>
      <c r="GML59" s="89"/>
      <c r="GMM59" s="89"/>
      <c r="GMN59" s="89"/>
      <c r="GMO59" s="89"/>
      <c r="GMP59" s="89"/>
      <c r="GMQ59" s="89"/>
      <c r="GMR59" s="89"/>
      <c r="GMS59" s="89"/>
      <c r="GMT59" s="89"/>
      <c r="GMU59" s="89"/>
      <c r="GMV59" s="89"/>
      <c r="GMW59" s="89"/>
      <c r="GMX59" s="89"/>
      <c r="GMY59" s="89"/>
      <c r="GMZ59" s="89"/>
      <c r="GNA59" s="89"/>
      <c r="GNB59" s="89"/>
      <c r="GNC59" s="89"/>
      <c r="GND59" s="89"/>
      <c r="GNE59" s="89"/>
      <c r="GNF59" s="89"/>
      <c r="GNG59" s="89"/>
      <c r="GNH59" s="89"/>
      <c r="GNI59" s="89"/>
      <c r="GNJ59" s="89"/>
      <c r="GNK59" s="89"/>
      <c r="GNL59" s="89"/>
      <c r="GNM59" s="89"/>
      <c r="GNN59" s="89"/>
      <c r="GNO59" s="89"/>
      <c r="GNP59" s="89"/>
      <c r="GNQ59" s="89"/>
      <c r="GNR59" s="89"/>
      <c r="GNS59" s="89"/>
      <c r="GNT59" s="89"/>
      <c r="GNU59" s="89"/>
      <c r="GNV59" s="89"/>
      <c r="GNW59" s="89"/>
      <c r="GNX59" s="89"/>
      <c r="GNY59" s="89"/>
      <c r="GNZ59" s="89"/>
      <c r="GOA59" s="89"/>
      <c r="GOB59" s="89"/>
      <c r="GOC59" s="89"/>
      <c r="GOD59" s="89"/>
      <c r="GOE59" s="89"/>
      <c r="GOF59" s="89"/>
      <c r="GOG59" s="89"/>
      <c r="GOH59" s="89"/>
      <c r="GOI59" s="89"/>
      <c r="GOJ59" s="89"/>
      <c r="GOK59" s="89"/>
      <c r="GOL59" s="89"/>
      <c r="GOM59" s="89"/>
      <c r="GON59" s="89"/>
      <c r="GOO59" s="89"/>
      <c r="GOP59" s="89"/>
      <c r="GOQ59" s="89"/>
      <c r="GOR59" s="89"/>
      <c r="GOS59" s="89"/>
      <c r="GOT59" s="89"/>
      <c r="GOU59" s="89"/>
      <c r="GOV59" s="89"/>
      <c r="GOW59" s="89"/>
      <c r="GOX59" s="89"/>
      <c r="GOY59" s="89"/>
      <c r="GOZ59" s="89"/>
      <c r="GPA59" s="89"/>
      <c r="GPB59" s="89"/>
      <c r="GPC59" s="89"/>
      <c r="GPD59" s="89"/>
      <c r="GPE59" s="89"/>
      <c r="GPF59" s="89"/>
      <c r="GPG59" s="89"/>
      <c r="GPH59" s="89"/>
      <c r="GPI59" s="89"/>
      <c r="GPJ59" s="89"/>
      <c r="GPK59" s="89"/>
      <c r="GPL59" s="89"/>
      <c r="GPM59" s="89"/>
      <c r="GPN59" s="89"/>
      <c r="GPO59" s="89"/>
      <c r="GPP59" s="89"/>
      <c r="GPQ59" s="89"/>
      <c r="GPR59" s="89"/>
      <c r="GPS59" s="89"/>
      <c r="GPT59" s="89"/>
      <c r="GPU59" s="89"/>
      <c r="GPV59" s="89"/>
      <c r="GPW59" s="89"/>
      <c r="GPX59" s="89"/>
      <c r="GPY59" s="89"/>
      <c r="GPZ59" s="89"/>
      <c r="GQA59" s="89"/>
      <c r="GQB59" s="89"/>
      <c r="GQC59" s="89"/>
      <c r="GQD59" s="89"/>
      <c r="GQE59" s="89"/>
      <c r="GQF59" s="89"/>
      <c r="GQG59" s="89"/>
      <c r="GQH59" s="89"/>
      <c r="GQI59" s="89"/>
      <c r="GQJ59" s="89"/>
      <c r="GQK59" s="89"/>
      <c r="GQL59" s="89"/>
      <c r="GQM59" s="89"/>
      <c r="GQN59" s="89"/>
      <c r="GQO59" s="89"/>
      <c r="GQP59" s="89"/>
      <c r="GQQ59" s="89"/>
      <c r="GQR59" s="89"/>
      <c r="GQS59" s="89"/>
      <c r="GQT59" s="89"/>
      <c r="GQU59" s="89"/>
      <c r="GQV59" s="89"/>
      <c r="GQW59" s="89"/>
      <c r="GQX59" s="89"/>
      <c r="GQY59" s="89"/>
      <c r="GQZ59" s="89"/>
      <c r="GRA59" s="89"/>
      <c r="GRB59" s="89"/>
      <c r="GRC59" s="89"/>
      <c r="GRD59" s="89"/>
      <c r="GRE59" s="89"/>
      <c r="GRF59" s="89"/>
      <c r="GRG59" s="89"/>
      <c r="GRH59" s="89"/>
      <c r="GRI59" s="89"/>
      <c r="GRJ59" s="89"/>
      <c r="GRK59" s="89"/>
      <c r="GRL59" s="89"/>
      <c r="GRM59" s="89"/>
      <c r="GRN59" s="89"/>
      <c r="GRO59" s="89"/>
      <c r="GRP59" s="89"/>
      <c r="GRQ59" s="89"/>
      <c r="GRR59" s="89"/>
      <c r="GRS59" s="89"/>
      <c r="GRT59" s="89"/>
      <c r="GRU59" s="89"/>
      <c r="GRV59" s="89"/>
      <c r="GRW59" s="89"/>
      <c r="GRX59" s="89"/>
      <c r="GRY59" s="89"/>
      <c r="GRZ59" s="89"/>
      <c r="GSA59" s="89"/>
      <c r="GSB59" s="89"/>
      <c r="GSC59" s="89"/>
      <c r="GSD59" s="89"/>
      <c r="GSE59" s="89"/>
      <c r="GSF59" s="89"/>
      <c r="GSG59" s="89"/>
      <c r="GSH59" s="89"/>
      <c r="GSI59" s="89"/>
      <c r="GSJ59" s="89"/>
      <c r="GSK59" s="89"/>
      <c r="GSL59" s="89"/>
      <c r="GSM59" s="89"/>
      <c r="GSN59" s="89"/>
      <c r="GSO59" s="89"/>
      <c r="GSP59" s="89"/>
      <c r="GSQ59" s="89"/>
      <c r="GSR59" s="89"/>
      <c r="GSS59" s="89"/>
      <c r="GST59" s="89"/>
      <c r="GSU59" s="89"/>
      <c r="GSV59" s="89"/>
      <c r="GSW59" s="89"/>
      <c r="GSX59" s="89"/>
      <c r="GSY59" s="89"/>
      <c r="GSZ59" s="89"/>
      <c r="GTA59" s="89"/>
      <c r="GTB59" s="89"/>
      <c r="GTC59" s="89"/>
      <c r="GTD59" s="89"/>
      <c r="GTE59" s="89"/>
      <c r="GTF59" s="89"/>
      <c r="GTG59" s="89"/>
      <c r="GTH59" s="89"/>
      <c r="GTI59" s="89"/>
      <c r="GTJ59" s="89"/>
      <c r="GTK59" s="89"/>
      <c r="GTL59" s="89"/>
      <c r="GTM59" s="89"/>
      <c r="GTN59" s="89"/>
      <c r="GTO59" s="89"/>
      <c r="GTP59" s="89"/>
      <c r="GTQ59" s="89"/>
      <c r="GTR59" s="89"/>
      <c r="GTS59" s="89"/>
      <c r="GTT59" s="89"/>
      <c r="GTU59" s="89"/>
      <c r="GTV59" s="89"/>
      <c r="GTW59" s="89"/>
      <c r="GTX59" s="89"/>
      <c r="GTY59" s="89"/>
      <c r="GTZ59" s="89"/>
      <c r="GUA59" s="89"/>
      <c r="GUB59" s="89"/>
      <c r="GUC59" s="89"/>
      <c r="GUD59" s="89"/>
      <c r="GUE59" s="89"/>
      <c r="GUF59" s="89"/>
      <c r="GUG59" s="89"/>
      <c r="GUH59" s="89"/>
      <c r="GUI59" s="89"/>
      <c r="GUJ59" s="89"/>
      <c r="GUK59" s="89"/>
      <c r="GUL59" s="89"/>
      <c r="GUM59" s="89"/>
      <c r="GUN59" s="89"/>
      <c r="GUO59" s="89"/>
      <c r="GUP59" s="89"/>
      <c r="GUQ59" s="89"/>
      <c r="GUR59" s="89"/>
      <c r="GUS59" s="89"/>
      <c r="GUT59" s="89"/>
      <c r="GUU59" s="89"/>
      <c r="GUV59" s="89"/>
      <c r="GUW59" s="89"/>
      <c r="GUX59" s="89"/>
      <c r="GUY59" s="89"/>
      <c r="GUZ59" s="89"/>
      <c r="GVA59" s="89"/>
      <c r="GVB59" s="89"/>
      <c r="GVC59" s="89"/>
      <c r="GVD59" s="89"/>
      <c r="GVE59" s="89"/>
      <c r="GVF59" s="89"/>
      <c r="GVG59" s="89"/>
      <c r="GVH59" s="89"/>
      <c r="GVI59" s="89"/>
      <c r="GVJ59" s="89"/>
      <c r="GVK59" s="89"/>
      <c r="GVL59" s="89"/>
      <c r="GVM59" s="89"/>
      <c r="GVN59" s="89"/>
      <c r="GVO59" s="89"/>
      <c r="GVP59" s="89"/>
      <c r="GVQ59" s="89"/>
      <c r="GVR59" s="89"/>
      <c r="GVS59" s="89"/>
      <c r="GVT59" s="89"/>
      <c r="GVU59" s="89"/>
      <c r="GVV59" s="89"/>
      <c r="GVW59" s="89"/>
      <c r="GVX59" s="89"/>
      <c r="GVY59" s="89"/>
      <c r="GVZ59" s="89"/>
      <c r="GWA59" s="89"/>
      <c r="GWB59" s="89"/>
      <c r="GWC59" s="89"/>
      <c r="GWD59" s="89"/>
      <c r="GWE59" s="89"/>
      <c r="GWF59" s="89"/>
      <c r="GWG59" s="89"/>
      <c r="GWH59" s="89"/>
      <c r="GWI59" s="89"/>
      <c r="GWJ59" s="89"/>
      <c r="GWK59" s="89"/>
      <c r="GWL59" s="89"/>
      <c r="GWM59" s="89"/>
      <c r="GWN59" s="89"/>
      <c r="GWO59" s="89"/>
      <c r="GWP59" s="89"/>
      <c r="GWQ59" s="89"/>
      <c r="GWR59" s="89"/>
      <c r="GWS59" s="89"/>
      <c r="GWT59" s="89"/>
      <c r="GWU59" s="89"/>
      <c r="GWV59" s="89"/>
      <c r="GWW59" s="89"/>
      <c r="GWX59" s="89"/>
      <c r="GWY59" s="89"/>
      <c r="GWZ59" s="89"/>
      <c r="GXA59" s="89"/>
      <c r="GXB59" s="89"/>
      <c r="GXC59" s="89"/>
      <c r="GXD59" s="89"/>
      <c r="GXE59" s="89"/>
      <c r="GXF59" s="89"/>
      <c r="GXG59" s="89"/>
      <c r="GXH59" s="89"/>
      <c r="GXI59" s="89"/>
      <c r="GXJ59" s="89"/>
      <c r="GXK59" s="89"/>
      <c r="GXL59" s="89"/>
      <c r="GXM59" s="89"/>
      <c r="GXN59" s="89"/>
      <c r="GXO59" s="89"/>
      <c r="GXP59" s="89"/>
      <c r="GXQ59" s="89"/>
      <c r="GXR59" s="89"/>
      <c r="GXS59" s="89"/>
      <c r="GXT59" s="89"/>
      <c r="GXU59" s="89"/>
      <c r="GXV59" s="89"/>
      <c r="GXW59" s="89"/>
      <c r="GXX59" s="89"/>
      <c r="GXY59" s="89"/>
      <c r="GXZ59" s="89"/>
      <c r="GYA59" s="89"/>
      <c r="GYB59" s="89"/>
      <c r="GYC59" s="89"/>
      <c r="GYD59" s="89"/>
      <c r="GYE59" s="89"/>
      <c r="GYF59" s="89"/>
      <c r="GYG59" s="89"/>
      <c r="GYH59" s="89"/>
      <c r="GYI59" s="89"/>
      <c r="GYJ59" s="89"/>
      <c r="GYK59" s="89"/>
      <c r="GYL59" s="89"/>
      <c r="GYM59" s="89"/>
      <c r="GYN59" s="89"/>
      <c r="GYO59" s="89"/>
      <c r="GYP59" s="89"/>
      <c r="GYQ59" s="89"/>
      <c r="GYR59" s="89"/>
      <c r="GYS59" s="89"/>
      <c r="GYT59" s="89"/>
      <c r="GYU59" s="89"/>
      <c r="GYV59" s="89"/>
      <c r="GYW59" s="89"/>
      <c r="GYX59" s="89"/>
      <c r="GYY59" s="89"/>
      <c r="GYZ59" s="89"/>
      <c r="GZA59" s="89"/>
      <c r="GZB59" s="89"/>
      <c r="GZC59" s="89"/>
      <c r="GZD59" s="89"/>
      <c r="GZE59" s="89"/>
      <c r="GZF59" s="89"/>
      <c r="GZG59" s="89"/>
      <c r="GZH59" s="89"/>
      <c r="GZI59" s="89"/>
      <c r="GZJ59" s="89"/>
      <c r="GZK59" s="89"/>
      <c r="GZL59" s="89"/>
      <c r="GZM59" s="89"/>
      <c r="GZN59" s="89"/>
      <c r="GZO59" s="89"/>
      <c r="GZP59" s="89"/>
      <c r="GZQ59" s="89"/>
      <c r="GZR59" s="89"/>
      <c r="GZS59" s="89"/>
      <c r="GZT59" s="89"/>
      <c r="GZU59" s="89"/>
      <c r="GZV59" s="89"/>
      <c r="GZW59" s="89"/>
      <c r="GZX59" s="89"/>
      <c r="GZY59" s="89"/>
      <c r="GZZ59" s="89"/>
      <c r="HAA59" s="89"/>
      <c r="HAB59" s="89"/>
      <c r="HAC59" s="89"/>
      <c r="HAD59" s="89"/>
      <c r="HAE59" s="89"/>
      <c r="HAF59" s="89"/>
      <c r="HAG59" s="89"/>
      <c r="HAH59" s="89"/>
      <c r="HAI59" s="89"/>
      <c r="HAJ59" s="89"/>
      <c r="HAK59" s="89"/>
      <c r="HAL59" s="89"/>
      <c r="HAM59" s="89"/>
      <c r="HAN59" s="89"/>
      <c r="HAO59" s="89"/>
      <c r="HAP59" s="89"/>
      <c r="HAQ59" s="89"/>
      <c r="HAR59" s="89"/>
      <c r="HAS59" s="89"/>
      <c r="HAT59" s="89"/>
      <c r="HAU59" s="89"/>
      <c r="HAV59" s="89"/>
      <c r="HAW59" s="89"/>
      <c r="HAX59" s="89"/>
      <c r="HAY59" s="89"/>
      <c r="HAZ59" s="89"/>
      <c r="HBA59" s="89"/>
      <c r="HBB59" s="89"/>
      <c r="HBC59" s="89"/>
      <c r="HBD59" s="89"/>
      <c r="HBE59" s="89"/>
      <c r="HBF59" s="89"/>
      <c r="HBG59" s="89"/>
      <c r="HBH59" s="89"/>
      <c r="HBI59" s="89"/>
      <c r="HBJ59" s="89"/>
      <c r="HBK59" s="89"/>
      <c r="HBL59" s="89"/>
      <c r="HBM59" s="89"/>
      <c r="HBN59" s="89"/>
      <c r="HBO59" s="89"/>
      <c r="HBP59" s="89"/>
      <c r="HBQ59" s="89"/>
      <c r="HBR59" s="89"/>
      <c r="HBS59" s="89"/>
      <c r="HBT59" s="89"/>
      <c r="HBU59" s="89"/>
      <c r="HBV59" s="89"/>
      <c r="HBW59" s="89"/>
      <c r="HBX59" s="89"/>
      <c r="HBY59" s="89"/>
      <c r="HBZ59" s="89"/>
      <c r="HCA59" s="89"/>
      <c r="HCB59" s="89"/>
      <c r="HCC59" s="89"/>
      <c r="HCD59" s="89"/>
      <c r="HCE59" s="89"/>
      <c r="HCF59" s="89"/>
      <c r="HCG59" s="89"/>
      <c r="HCH59" s="89"/>
      <c r="HCI59" s="89"/>
      <c r="HCJ59" s="89"/>
      <c r="HCK59" s="89"/>
      <c r="HCL59" s="89"/>
      <c r="HCM59" s="89"/>
      <c r="HCN59" s="89"/>
      <c r="HCO59" s="89"/>
      <c r="HCP59" s="89"/>
      <c r="HCQ59" s="89"/>
      <c r="HCR59" s="89"/>
      <c r="HCS59" s="89"/>
      <c r="HCT59" s="89"/>
      <c r="HCU59" s="89"/>
      <c r="HCV59" s="89"/>
      <c r="HCW59" s="89"/>
      <c r="HCX59" s="89"/>
      <c r="HCY59" s="89"/>
      <c r="HCZ59" s="89"/>
      <c r="HDA59" s="89"/>
      <c r="HDB59" s="89"/>
      <c r="HDC59" s="89"/>
      <c r="HDD59" s="89"/>
      <c r="HDE59" s="89"/>
      <c r="HDF59" s="89"/>
      <c r="HDG59" s="89"/>
      <c r="HDH59" s="89"/>
      <c r="HDI59" s="89"/>
      <c r="HDJ59" s="89"/>
      <c r="HDK59" s="89"/>
      <c r="HDL59" s="89"/>
      <c r="HDM59" s="89"/>
      <c r="HDN59" s="89"/>
      <c r="HDO59" s="89"/>
      <c r="HDP59" s="89"/>
      <c r="HDQ59" s="89"/>
      <c r="HDR59" s="89"/>
      <c r="HDS59" s="89"/>
      <c r="HDT59" s="89"/>
      <c r="HDU59" s="89"/>
      <c r="HDV59" s="89"/>
      <c r="HDW59" s="89"/>
      <c r="HDX59" s="89"/>
      <c r="HDY59" s="89"/>
      <c r="HDZ59" s="89"/>
      <c r="HEA59" s="89"/>
      <c r="HEB59" s="89"/>
      <c r="HEC59" s="89"/>
      <c r="HED59" s="89"/>
      <c r="HEE59" s="89"/>
      <c r="HEF59" s="89"/>
      <c r="HEG59" s="89"/>
      <c r="HEH59" s="89"/>
      <c r="HEI59" s="89"/>
      <c r="HEJ59" s="89"/>
      <c r="HEK59" s="89"/>
      <c r="HEL59" s="89"/>
      <c r="HEM59" s="89"/>
      <c r="HEN59" s="89"/>
      <c r="HEO59" s="89"/>
      <c r="HEP59" s="89"/>
      <c r="HEQ59" s="89"/>
      <c r="HER59" s="89"/>
      <c r="HES59" s="89"/>
      <c r="HET59" s="89"/>
      <c r="HEU59" s="89"/>
      <c r="HEV59" s="89"/>
      <c r="HEW59" s="89"/>
      <c r="HEX59" s="89"/>
      <c r="HEY59" s="89"/>
      <c r="HEZ59" s="89"/>
      <c r="HFA59" s="89"/>
      <c r="HFB59" s="89"/>
      <c r="HFC59" s="89"/>
      <c r="HFD59" s="89"/>
      <c r="HFE59" s="89"/>
      <c r="HFF59" s="89"/>
      <c r="HFG59" s="89"/>
      <c r="HFH59" s="89"/>
      <c r="HFI59" s="89"/>
      <c r="HFJ59" s="89"/>
      <c r="HFK59" s="89"/>
      <c r="HFL59" s="89"/>
      <c r="HFM59" s="89"/>
      <c r="HFN59" s="89"/>
      <c r="HFO59" s="89"/>
      <c r="HFP59" s="89"/>
      <c r="HFQ59" s="89"/>
      <c r="HFR59" s="89"/>
      <c r="HFS59" s="89"/>
      <c r="HFT59" s="89"/>
      <c r="HFU59" s="89"/>
      <c r="HFV59" s="89"/>
      <c r="HFW59" s="89"/>
      <c r="HFX59" s="89"/>
      <c r="HFY59" s="89"/>
      <c r="HFZ59" s="89"/>
      <c r="HGA59" s="89"/>
      <c r="HGB59" s="89"/>
      <c r="HGC59" s="89"/>
      <c r="HGD59" s="89"/>
      <c r="HGE59" s="89"/>
      <c r="HGF59" s="89"/>
      <c r="HGG59" s="89"/>
      <c r="HGH59" s="89"/>
      <c r="HGI59" s="89"/>
      <c r="HGJ59" s="89"/>
      <c r="HGK59" s="89"/>
      <c r="HGL59" s="89"/>
      <c r="HGM59" s="89"/>
      <c r="HGN59" s="89"/>
      <c r="HGO59" s="89"/>
      <c r="HGP59" s="89"/>
      <c r="HGQ59" s="89"/>
      <c r="HGR59" s="89"/>
      <c r="HGS59" s="89"/>
      <c r="HGT59" s="89"/>
      <c r="HGU59" s="89"/>
      <c r="HGV59" s="89"/>
      <c r="HGW59" s="89"/>
      <c r="HGX59" s="89"/>
      <c r="HGY59" s="89"/>
      <c r="HGZ59" s="89"/>
      <c r="HHA59" s="89"/>
      <c r="HHB59" s="89"/>
      <c r="HHC59" s="89"/>
      <c r="HHD59" s="89"/>
      <c r="HHE59" s="89"/>
      <c r="HHF59" s="89"/>
      <c r="HHG59" s="89"/>
      <c r="HHH59" s="89"/>
      <c r="HHI59" s="89"/>
      <c r="HHJ59" s="89"/>
      <c r="HHK59" s="89"/>
      <c r="HHL59" s="89"/>
      <c r="HHM59" s="89"/>
      <c r="HHN59" s="89"/>
      <c r="HHO59" s="89"/>
      <c r="HHP59" s="89"/>
      <c r="HHQ59" s="89"/>
      <c r="HHR59" s="89"/>
      <c r="HHS59" s="89"/>
      <c r="HHT59" s="89"/>
      <c r="HHU59" s="89"/>
      <c r="HHV59" s="89"/>
      <c r="HHW59" s="89"/>
      <c r="HHX59" s="89"/>
      <c r="HHY59" s="89"/>
      <c r="HHZ59" s="89"/>
      <c r="HIA59" s="89"/>
      <c r="HIB59" s="89"/>
      <c r="HIC59" s="89"/>
      <c r="HID59" s="89"/>
      <c r="HIE59" s="89"/>
      <c r="HIF59" s="89"/>
      <c r="HIG59" s="89"/>
      <c r="HIH59" s="89"/>
      <c r="HII59" s="89"/>
      <c r="HIJ59" s="89"/>
      <c r="HIK59" s="89"/>
      <c r="HIL59" s="89"/>
      <c r="HIM59" s="89"/>
      <c r="HIN59" s="89"/>
      <c r="HIO59" s="89"/>
      <c r="HIP59" s="89"/>
      <c r="HIQ59" s="89"/>
      <c r="HIR59" s="89"/>
      <c r="HIS59" s="89"/>
      <c r="HIT59" s="89"/>
      <c r="HIU59" s="89"/>
      <c r="HIV59" s="89"/>
      <c r="HIW59" s="89"/>
      <c r="HIX59" s="89"/>
      <c r="HIY59" s="89"/>
      <c r="HIZ59" s="89"/>
      <c r="HJA59" s="89"/>
      <c r="HJB59" s="89"/>
      <c r="HJC59" s="89"/>
      <c r="HJD59" s="89"/>
      <c r="HJE59" s="89"/>
      <c r="HJF59" s="89"/>
      <c r="HJG59" s="89"/>
      <c r="HJH59" s="89"/>
      <c r="HJI59" s="89"/>
      <c r="HJJ59" s="89"/>
      <c r="HJK59" s="89"/>
      <c r="HJL59" s="89"/>
      <c r="HJM59" s="89"/>
      <c r="HJN59" s="89"/>
      <c r="HJO59" s="89"/>
      <c r="HJP59" s="89"/>
      <c r="HJQ59" s="89"/>
      <c r="HJR59" s="89"/>
      <c r="HJS59" s="89"/>
      <c r="HJT59" s="89"/>
      <c r="HJU59" s="89"/>
      <c r="HJV59" s="89"/>
      <c r="HJW59" s="89"/>
      <c r="HJX59" s="89"/>
      <c r="HJY59" s="89"/>
      <c r="HJZ59" s="89"/>
      <c r="HKA59" s="89"/>
      <c r="HKB59" s="89"/>
      <c r="HKC59" s="89"/>
      <c r="HKD59" s="89"/>
      <c r="HKE59" s="89"/>
      <c r="HKF59" s="89"/>
      <c r="HKG59" s="89"/>
      <c r="HKH59" s="89"/>
      <c r="HKI59" s="89"/>
      <c r="HKJ59" s="89"/>
      <c r="HKK59" s="89"/>
      <c r="HKL59" s="89"/>
      <c r="HKM59" s="89"/>
      <c r="HKN59" s="89"/>
      <c r="HKO59" s="89"/>
      <c r="HKP59" s="89"/>
      <c r="HKQ59" s="89"/>
      <c r="HKR59" s="89"/>
      <c r="HKS59" s="89"/>
      <c r="HKT59" s="89"/>
      <c r="HKU59" s="89"/>
      <c r="HKV59" s="89"/>
      <c r="HKW59" s="89"/>
      <c r="HKX59" s="89"/>
      <c r="HKY59" s="89"/>
      <c r="HKZ59" s="89"/>
      <c r="HLA59" s="89"/>
      <c r="HLB59" s="89"/>
      <c r="HLC59" s="89"/>
      <c r="HLD59" s="89"/>
      <c r="HLE59" s="89"/>
      <c r="HLF59" s="89"/>
      <c r="HLG59" s="89"/>
      <c r="HLH59" s="89"/>
      <c r="HLI59" s="89"/>
      <c r="HLJ59" s="89"/>
      <c r="HLK59" s="89"/>
      <c r="HLL59" s="89"/>
      <c r="HLM59" s="89"/>
      <c r="HLN59" s="89"/>
      <c r="HLO59" s="89"/>
      <c r="HLP59" s="89"/>
      <c r="HLQ59" s="89"/>
      <c r="HLR59" s="89"/>
      <c r="HLS59" s="89"/>
      <c r="HLT59" s="89"/>
      <c r="HLU59" s="89"/>
      <c r="HLV59" s="89"/>
      <c r="HLW59" s="89"/>
      <c r="HLX59" s="89"/>
      <c r="HLY59" s="89"/>
      <c r="HLZ59" s="89"/>
      <c r="HMA59" s="89"/>
      <c r="HMB59" s="89"/>
      <c r="HMC59" s="89"/>
      <c r="HMD59" s="89"/>
      <c r="HME59" s="89"/>
      <c r="HMF59" s="89"/>
      <c r="HMG59" s="89"/>
      <c r="HMH59" s="89"/>
      <c r="HMI59" s="89"/>
      <c r="HMJ59" s="89"/>
      <c r="HMK59" s="89"/>
      <c r="HML59" s="89"/>
      <c r="HMM59" s="89"/>
      <c r="HMN59" s="89"/>
      <c r="HMO59" s="89"/>
      <c r="HMP59" s="89"/>
      <c r="HMQ59" s="89"/>
      <c r="HMR59" s="89"/>
      <c r="HMS59" s="89"/>
      <c r="HMT59" s="89"/>
      <c r="HMU59" s="89"/>
      <c r="HMV59" s="89"/>
      <c r="HMW59" s="89"/>
      <c r="HMX59" s="89"/>
      <c r="HMY59" s="89"/>
      <c r="HMZ59" s="89"/>
      <c r="HNA59" s="89"/>
      <c r="HNB59" s="89"/>
      <c r="HNC59" s="89"/>
      <c r="HND59" s="89"/>
      <c r="HNE59" s="89"/>
      <c r="HNF59" s="89"/>
      <c r="HNG59" s="89"/>
      <c r="HNH59" s="89"/>
      <c r="HNI59" s="89"/>
      <c r="HNJ59" s="89"/>
      <c r="HNK59" s="89"/>
      <c r="HNL59" s="89"/>
      <c r="HNM59" s="89"/>
      <c r="HNN59" s="89"/>
      <c r="HNO59" s="89"/>
      <c r="HNP59" s="89"/>
      <c r="HNQ59" s="89"/>
      <c r="HNR59" s="89"/>
      <c r="HNS59" s="89"/>
      <c r="HNT59" s="89"/>
      <c r="HNU59" s="89"/>
      <c r="HNV59" s="89"/>
      <c r="HNW59" s="89"/>
      <c r="HNX59" s="89"/>
      <c r="HNY59" s="89"/>
      <c r="HNZ59" s="89"/>
      <c r="HOA59" s="89"/>
      <c r="HOB59" s="89"/>
      <c r="HOC59" s="89"/>
      <c r="HOD59" s="89"/>
      <c r="HOE59" s="89"/>
      <c r="HOF59" s="89"/>
      <c r="HOG59" s="89"/>
      <c r="HOH59" s="89"/>
      <c r="HOI59" s="89"/>
      <c r="HOJ59" s="89"/>
      <c r="HOK59" s="89"/>
      <c r="HOL59" s="89"/>
      <c r="HOM59" s="89"/>
      <c r="HON59" s="89"/>
      <c r="HOO59" s="89"/>
      <c r="HOP59" s="89"/>
      <c r="HOQ59" s="89"/>
      <c r="HOR59" s="89"/>
      <c r="HOS59" s="89"/>
      <c r="HOT59" s="89"/>
      <c r="HOU59" s="89"/>
      <c r="HOV59" s="89"/>
      <c r="HOW59" s="89"/>
      <c r="HOX59" s="89"/>
      <c r="HOY59" s="89"/>
      <c r="HOZ59" s="89"/>
      <c r="HPA59" s="89"/>
      <c r="HPB59" s="89"/>
      <c r="HPC59" s="89"/>
      <c r="HPD59" s="89"/>
      <c r="HPE59" s="89"/>
      <c r="HPF59" s="89"/>
      <c r="HPG59" s="89"/>
      <c r="HPH59" s="89"/>
      <c r="HPI59" s="89"/>
      <c r="HPJ59" s="89"/>
      <c r="HPK59" s="89"/>
      <c r="HPL59" s="89"/>
      <c r="HPM59" s="89"/>
      <c r="HPN59" s="89"/>
      <c r="HPO59" s="89"/>
      <c r="HPP59" s="89"/>
      <c r="HPQ59" s="89"/>
      <c r="HPR59" s="89"/>
      <c r="HPS59" s="89"/>
      <c r="HPT59" s="89"/>
      <c r="HPU59" s="89"/>
      <c r="HPV59" s="89"/>
      <c r="HPW59" s="89"/>
      <c r="HPX59" s="89"/>
      <c r="HPY59" s="89"/>
      <c r="HPZ59" s="89"/>
      <c r="HQA59" s="89"/>
      <c r="HQB59" s="89"/>
      <c r="HQC59" s="89"/>
      <c r="HQD59" s="89"/>
      <c r="HQE59" s="89"/>
      <c r="HQF59" s="89"/>
      <c r="HQG59" s="89"/>
      <c r="HQH59" s="89"/>
      <c r="HQI59" s="89"/>
      <c r="HQJ59" s="89"/>
      <c r="HQK59" s="89"/>
      <c r="HQL59" s="89"/>
      <c r="HQM59" s="89"/>
      <c r="HQN59" s="89"/>
      <c r="HQO59" s="89"/>
      <c r="HQP59" s="89"/>
      <c r="HQQ59" s="89"/>
      <c r="HQR59" s="89"/>
      <c r="HQS59" s="89"/>
      <c r="HQT59" s="89"/>
      <c r="HQU59" s="89"/>
      <c r="HQV59" s="89"/>
      <c r="HQW59" s="89"/>
      <c r="HQX59" s="89"/>
      <c r="HQY59" s="89"/>
      <c r="HQZ59" s="89"/>
      <c r="HRA59" s="89"/>
      <c r="HRB59" s="89"/>
      <c r="HRC59" s="89"/>
      <c r="HRD59" s="89"/>
      <c r="HRE59" s="89"/>
      <c r="HRF59" s="89"/>
      <c r="HRG59" s="89"/>
      <c r="HRH59" s="89"/>
      <c r="HRI59" s="89"/>
      <c r="HRJ59" s="89"/>
      <c r="HRK59" s="89"/>
      <c r="HRL59" s="89"/>
      <c r="HRM59" s="89"/>
      <c r="HRN59" s="89"/>
      <c r="HRO59" s="89"/>
      <c r="HRP59" s="89"/>
      <c r="HRQ59" s="89"/>
      <c r="HRR59" s="89"/>
      <c r="HRS59" s="89"/>
      <c r="HRT59" s="89"/>
      <c r="HRU59" s="89"/>
      <c r="HRV59" s="89"/>
      <c r="HRW59" s="89"/>
      <c r="HRX59" s="89"/>
      <c r="HRY59" s="89"/>
      <c r="HRZ59" s="89"/>
      <c r="HSA59" s="89"/>
      <c r="HSB59" s="89"/>
      <c r="HSC59" s="89"/>
      <c r="HSD59" s="89"/>
      <c r="HSE59" s="89"/>
      <c r="HSF59" s="89"/>
      <c r="HSG59" s="89"/>
      <c r="HSH59" s="89"/>
      <c r="HSI59" s="89"/>
      <c r="HSJ59" s="89"/>
      <c r="HSK59" s="89"/>
      <c r="HSL59" s="89"/>
      <c r="HSM59" s="89"/>
      <c r="HSN59" s="89"/>
      <c r="HSO59" s="89"/>
      <c r="HSP59" s="89"/>
      <c r="HSQ59" s="89"/>
      <c r="HSR59" s="89"/>
      <c r="HSS59" s="89"/>
      <c r="HST59" s="89"/>
      <c r="HSU59" s="89"/>
      <c r="HSV59" s="89"/>
      <c r="HSW59" s="89"/>
      <c r="HSX59" s="89"/>
      <c r="HSY59" s="89"/>
      <c r="HSZ59" s="89"/>
      <c r="HTA59" s="89"/>
      <c r="HTB59" s="89"/>
      <c r="HTC59" s="89"/>
      <c r="HTD59" s="89"/>
      <c r="HTE59" s="89"/>
      <c r="HTF59" s="89"/>
      <c r="HTG59" s="89"/>
      <c r="HTH59" s="89"/>
      <c r="HTI59" s="89"/>
      <c r="HTJ59" s="89"/>
      <c r="HTK59" s="89"/>
      <c r="HTL59" s="89"/>
      <c r="HTM59" s="89"/>
      <c r="HTN59" s="89"/>
      <c r="HTO59" s="89"/>
      <c r="HTP59" s="89"/>
      <c r="HTQ59" s="89"/>
      <c r="HTR59" s="89"/>
      <c r="HTS59" s="89"/>
      <c r="HTT59" s="89"/>
      <c r="HTU59" s="89"/>
      <c r="HTV59" s="89"/>
      <c r="HTW59" s="89"/>
      <c r="HTX59" s="89"/>
      <c r="HTY59" s="89"/>
      <c r="HTZ59" s="89"/>
      <c r="HUA59" s="89"/>
      <c r="HUB59" s="89"/>
      <c r="HUC59" s="89"/>
      <c r="HUD59" s="89"/>
      <c r="HUE59" s="89"/>
      <c r="HUF59" s="89"/>
      <c r="HUG59" s="89"/>
      <c r="HUH59" s="89"/>
      <c r="HUI59" s="89"/>
      <c r="HUJ59" s="89"/>
      <c r="HUK59" s="89"/>
      <c r="HUL59" s="89"/>
      <c r="HUM59" s="89"/>
      <c r="HUN59" s="89"/>
      <c r="HUO59" s="89"/>
      <c r="HUP59" s="89"/>
      <c r="HUQ59" s="89"/>
      <c r="HUR59" s="89"/>
      <c r="HUS59" s="89"/>
      <c r="HUT59" s="89"/>
      <c r="HUU59" s="89"/>
      <c r="HUV59" s="89"/>
      <c r="HUW59" s="89"/>
      <c r="HUX59" s="89"/>
      <c r="HUY59" s="89"/>
      <c r="HUZ59" s="89"/>
      <c r="HVA59" s="89"/>
      <c r="HVB59" s="89"/>
      <c r="HVC59" s="89"/>
      <c r="HVD59" s="89"/>
      <c r="HVE59" s="89"/>
      <c r="HVF59" s="89"/>
      <c r="HVG59" s="89"/>
      <c r="HVH59" s="89"/>
      <c r="HVI59" s="89"/>
      <c r="HVJ59" s="89"/>
      <c r="HVK59" s="89"/>
      <c r="HVL59" s="89"/>
      <c r="HVM59" s="89"/>
      <c r="HVN59" s="89"/>
      <c r="HVO59" s="89"/>
      <c r="HVP59" s="89"/>
      <c r="HVQ59" s="89"/>
      <c r="HVR59" s="89"/>
      <c r="HVS59" s="89"/>
      <c r="HVT59" s="89"/>
      <c r="HVU59" s="89"/>
      <c r="HVV59" s="89"/>
      <c r="HVW59" s="89"/>
      <c r="HVX59" s="89"/>
      <c r="HVY59" s="89"/>
      <c r="HVZ59" s="89"/>
      <c r="HWA59" s="89"/>
      <c r="HWB59" s="89"/>
      <c r="HWC59" s="89"/>
      <c r="HWD59" s="89"/>
      <c r="HWE59" s="89"/>
      <c r="HWF59" s="89"/>
      <c r="HWG59" s="89"/>
      <c r="HWH59" s="89"/>
      <c r="HWI59" s="89"/>
      <c r="HWJ59" s="89"/>
      <c r="HWK59" s="89"/>
      <c r="HWL59" s="89"/>
      <c r="HWM59" s="89"/>
      <c r="HWN59" s="89"/>
      <c r="HWO59" s="89"/>
      <c r="HWP59" s="89"/>
      <c r="HWQ59" s="89"/>
      <c r="HWR59" s="89"/>
      <c r="HWS59" s="89"/>
      <c r="HWT59" s="89"/>
      <c r="HWU59" s="89"/>
      <c r="HWV59" s="89"/>
      <c r="HWW59" s="89"/>
      <c r="HWX59" s="89"/>
      <c r="HWY59" s="89"/>
      <c r="HWZ59" s="89"/>
      <c r="HXA59" s="89"/>
      <c r="HXB59" s="89"/>
      <c r="HXC59" s="89"/>
      <c r="HXD59" s="89"/>
      <c r="HXE59" s="89"/>
      <c r="HXF59" s="89"/>
      <c r="HXG59" s="89"/>
      <c r="HXH59" s="89"/>
      <c r="HXI59" s="89"/>
      <c r="HXJ59" s="89"/>
      <c r="HXK59" s="89"/>
      <c r="HXL59" s="89"/>
      <c r="HXM59" s="89"/>
      <c r="HXN59" s="89"/>
      <c r="HXO59" s="89"/>
      <c r="HXP59" s="89"/>
      <c r="HXQ59" s="89"/>
      <c r="HXR59" s="89"/>
      <c r="HXS59" s="89"/>
      <c r="HXT59" s="89"/>
      <c r="HXU59" s="89"/>
      <c r="HXV59" s="89"/>
      <c r="HXW59" s="89"/>
      <c r="HXX59" s="89"/>
      <c r="HXY59" s="89"/>
      <c r="HXZ59" s="89"/>
      <c r="HYA59" s="89"/>
      <c r="HYB59" s="89"/>
      <c r="HYC59" s="89"/>
      <c r="HYD59" s="89"/>
      <c r="HYE59" s="89"/>
      <c r="HYF59" s="89"/>
      <c r="HYG59" s="89"/>
      <c r="HYH59" s="89"/>
      <c r="HYI59" s="89"/>
      <c r="HYJ59" s="89"/>
      <c r="HYK59" s="89"/>
      <c r="HYL59" s="89"/>
      <c r="HYM59" s="89"/>
      <c r="HYN59" s="89"/>
      <c r="HYO59" s="89"/>
      <c r="HYP59" s="89"/>
      <c r="HYQ59" s="89"/>
      <c r="HYR59" s="89"/>
      <c r="HYS59" s="89"/>
      <c r="HYT59" s="89"/>
      <c r="HYU59" s="89"/>
      <c r="HYV59" s="89"/>
      <c r="HYW59" s="89"/>
      <c r="HYX59" s="89"/>
      <c r="HYY59" s="89"/>
      <c r="HYZ59" s="89"/>
      <c r="HZA59" s="89"/>
      <c r="HZB59" s="89"/>
      <c r="HZC59" s="89"/>
      <c r="HZD59" s="89"/>
      <c r="HZE59" s="89"/>
      <c r="HZF59" s="89"/>
      <c r="HZG59" s="89"/>
      <c r="HZH59" s="89"/>
      <c r="HZI59" s="89"/>
      <c r="HZJ59" s="89"/>
      <c r="HZK59" s="89"/>
      <c r="HZL59" s="89"/>
      <c r="HZM59" s="89"/>
      <c r="HZN59" s="89"/>
      <c r="HZO59" s="89"/>
      <c r="HZP59" s="89"/>
      <c r="HZQ59" s="89"/>
      <c r="HZR59" s="89"/>
      <c r="HZS59" s="89"/>
      <c r="HZT59" s="89"/>
      <c r="HZU59" s="89"/>
      <c r="HZV59" s="89"/>
      <c r="HZW59" s="89"/>
      <c r="HZX59" s="89"/>
      <c r="HZY59" s="89"/>
      <c r="HZZ59" s="89"/>
      <c r="IAA59" s="89"/>
      <c r="IAB59" s="89"/>
      <c r="IAC59" s="89"/>
      <c r="IAD59" s="89"/>
      <c r="IAE59" s="89"/>
      <c r="IAF59" s="89"/>
      <c r="IAG59" s="89"/>
      <c r="IAH59" s="89"/>
      <c r="IAI59" s="89"/>
      <c r="IAJ59" s="89"/>
      <c r="IAK59" s="89"/>
      <c r="IAL59" s="89"/>
      <c r="IAM59" s="89"/>
      <c r="IAN59" s="89"/>
      <c r="IAO59" s="89"/>
      <c r="IAP59" s="89"/>
      <c r="IAQ59" s="89"/>
      <c r="IAR59" s="89"/>
      <c r="IAS59" s="89"/>
      <c r="IAT59" s="89"/>
      <c r="IAU59" s="89"/>
      <c r="IAV59" s="89"/>
      <c r="IAW59" s="89"/>
      <c r="IAX59" s="89"/>
      <c r="IAY59" s="89"/>
      <c r="IAZ59" s="89"/>
      <c r="IBA59" s="89"/>
      <c r="IBB59" s="89"/>
      <c r="IBC59" s="89"/>
      <c r="IBD59" s="89"/>
      <c r="IBE59" s="89"/>
      <c r="IBF59" s="89"/>
      <c r="IBG59" s="89"/>
      <c r="IBH59" s="89"/>
      <c r="IBI59" s="89"/>
      <c r="IBJ59" s="89"/>
      <c r="IBK59" s="89"/>
      <c r="IBL59" s="89"/>
      <c r="IBM59" s="89"/>
      <c r="IBN59" s="89"/>
      <c r="IBO59" s="89"/>
      <c r="IBP59" s="89"/>
      <c r="IBQ59" s="89"/>
      <c r="IBR59" s="89"/>
      <c r="IBS59" s="89"/>
      <c r="IBT59" s="89"/>
      <c r="IBU59" s="89"/>
      <c r="IBV59" s="89"/>
      <c r="IBW59" s="89"/>
      <c r="IBX59" s="89"/>
      <c r="IBY59" s="89"/>
      <c r="IBZ59" s="89"/>
      <c r="ICA59" s="89"/>
      <c r="ICB59" s="89"/>
      <c r="ICC59" s="89"/>
      <c r="ICD59" s="89"/>
      <c r="ICE59" s="89"/>
      <c r="ICF59" s="89"/>
      <c r="ICG59" s="89"/>
      <c r="ICH59" s="89"/>
      <c r="ICI59" s="89"/>
      <c r="ICJ59" s="89"/>
      <c r="ICK59" s="89"/>
      <c r="ICL59" s="89"/>
      <c r="ICM59" s="89"/>
      <c r="ICN59" s="89"/>
      <c r="ICO59" s="89"/>
      <c r="ICP59" s="89"/>
      <c r="ICQ59" s="89"/>
      <c r="ICR59" s="89"/>
      <c r="ICS59" s="89"/>
      <c r="ICT59" s="89"/>
      <c r="ICU59" s="89"/>
      <c r="ICV59" s="89"/>
      <c r="ICW59" s="89"/>
      <c r="ICX59" s="89"/>
      <c r="ICY59" s="89"/>
      <c r="ICZ59" s="89"/>
      <c r="IDA59" s="89"/>
      <c r="IDB59" s="89"/>
      <c r="IDC59" s="89"/>
      <c r="IDD59" s="89"/>
      <c r="IDE59" s="89"/>
      <c r="IDF59" s="89"/>
      <c r="IDG59" s="89"/>
      <c r="IDH59" s="89"/>
      <c r="IDI59" s="89"/>
      <c r="IDJ59" s="89"/>
      <c r="IDK59" s="89"/>
      <c r="IDL59" s="89"/>
      <c r="IDM59" s="89"/>
      <c r="IDN59" s="89"/>
      <c r="IDO59" s="89"/>
      <c r="IDP59" s="89"/>
      <c r="IDQ59" s="89"/>
      <c r="IDR59" s="89"/>
      <c r="IDS59" s="89"/>
      <c r="IDT59" s="89"/>
      <c r="IDU59" s="89"/>
      <c r="IDV59" s="89"/>
      <c r="IDW59" s="89"/>
      <c r="IDX59" s="89"/>
      <c r="IDY59" s="89"/>
      <c r="IDZ59" s="89"/>
      <c r="IEA59" s="89"/>
      <c r="IEB59" s="89"/>
      <c r="IEC59" s="89"/>
      <c r="IED59" s="89"/>
      <c r="IEE59" s="89"/>
      <c r="IEF59" s="89"/>
      <c r="IEG59" s="89"/>
      <c r="IEH59" s="89"/>
      <c r="IEI59" s="89"/>
      <c r="IEJ59" s="89"/>
      <c r="IEK59" s="89"/>
      <c r="IEL59" s="89"/>
      <c r="IEM59" s="89"/>
      <c r="IEN59" s="89"/>
      <c r="IEO59" s="89"/>
      <c r="IEP59" s="89"/>
      <c r="IEQ59" s="89"/>
      <c r="IER59" s="89"/>
      <c r="IES59" s="89"/>
      <c r="IET59" s="89"/>
      <c r="IEU59" s="89"/>
      <c r="IEV59" s="89"/>
      <c r="IEW59" s="89"/>
      <c r="IEX59" s="89"/>
      <c r="IEY59" s="89"/>
      <c r="IEZ59" s="89"/>
      <c r="IFA59" s="89"/>
      <c r="IFB59" s="89"/>
      <c r="IFC59" s="89"/>
      <c r="IFD59" s="89"/>
      <c r="IFE59" s="89"/>
      <c r="IFF59" s="89"/>
      <c r="IFG59" s="89"/>
      <c r="IFH59" s="89"/>
      <c r="IFI59" s="89"/>
      <c r="IFJ59" s="89"/>
      <c r="IFK59" s="89"/>
      <c r="IFL59" s="89"/>
      <c r="IFM59" s="89"/>
      <c r="IFN59" s="89"/>
      <c r="IFO59" s="89"/>
      <c r="IFP59" s="89"/>
      <c r="IFQ59" s="89"/>
      <c r="IFR59" s="89"/>
      <c r="IFS59" s="89"/>
      <c r="IFT59" s="89"/>
      <c r="IFU59" s="89"/>
      <c r="IFV59" s="89"/>
      <c r="IFW59" s="89"/>
      <c r="IFX59" s="89"/>
      <c r="IFY59" s="89"/>
      <c r="IFZ59" s="89"/>
      <c r="IGA59" s="89"/>
      <c r="IGB59" s="89"/>
      <c r="IGC59" s="89"/>
      <c r="IGD59" s="89"/>
      <c r="IGE59" s="89"/>
      <c r="IGF59" s="89"/>
      <c r="IGG59" s="89"/>
      <c r="IGH59" s="89"/>
      <c r="IGI59" s="89"/>
      <c r="IGJ59" s="89"/>
      <c r="IGK59" s="89"/>
      <c r="IGL59" s="89"/>
      <c r="IGM59" s="89"/>
      <c r="IGN59" s="89"/>
      <c r="IGO59" s="89"/>
      <c r="IGP59" s="89"/>
      <c r="IGQ59" s="89"/>
      <c r="IGR59" s="89"/>
      <c r="IGS59" s="89"/>
      <c r="IGT59" s="89"/>
      <c r="IGU59" s="89"/>
      <c r="IGV59" s="89"/>
      <c r="IGW59" s="89"/>
      <c r="IGX59" s="89"/>
      <c r="IGY59" s="89"/>
      <c r="IGZ59" s="89"/>
      <c r="IHA59" s="89"/>
      <c r="IHB59" s="89"/>
      <c r="IHC59" s="89"/>
      <c r="IHD59" s="89"/>
      <c r="IHE59" s="89"/>
      <c r="IHF59" s="89"/>
      <c r="IHG59" s="89"/>
      <c r="IHH59" s="89"/>
      <c r="IHI59" s="89"/>
      <c r="IHJ59" s="89"/>
      <c r="IHK59" s="89"/>
      <c r="IHL59" s="89"/>
      <c r="IHM59" s="89"/>
      <c r="IHN59" s="89"/>
      <c r="IHO59" s="89"/>
      <c r="IHP59" s="89"/>
      <c r="IHQ59" s="89"/>
      <c r="IHR59" s="89"/>
      <c r="IHS59" s="89"/>
      <c r="IHT59" s="89"/>
      <c r="IHU59" s="89"/>
      <c r="IHV59" s="89"/>
      <c r="IHW59" s="89"/>
      <c r="IHX59" s="89"/>
      <c r="IHY59" s="89"/>
      <c r="IHZ59" s="89"/>
      <c r="IIA59" s="89"/>
      <c r="IIB59" s="89"/>
      <c r="IIC59" s="89"/>
      <c r="IID59" s="89"/>
      <c r="IIE59" s="89"/>
      <c r="IIF59" s="89"/>
      <c r="IIG59" s="89"/>
      <c r="IIH59" s="89"/>
      <c r="III59" s="89"/>
      <c r="IIJ59" s="89"/>
      <c r="IIK59" s="89"/>
      <c r="IIL59" s="89"/>
      <c r="IIM59" s="89"/>
      <c r="IIN59" s="89"/>
      <c r="IIO59" s="89"/>
      <c r="IIP59" s="89"/>
      <c r="IIQ59" s="89"/>
      <c r="IIR59" s="89"/>
      <c r="IIS59" s="89"/>
      <c r="IIT59" s="89"/>
      <c r="IIU59" s="89"/>
      <c r="IIV59" s="89"/>
      <c r="IIW59" s="89"/>
      <c r="IIX59" s="89"/>
      <c r="IIY59" s="89"/>
      <c r="IIZ59" s="89"/>
      <c r="IJA59" s="89"/>
      <c r="IJB59" s="89"/>
      <c r="IJC59" s="89"/>
      <c r="IJD59" s="89"/>
      <c r="IJE59" s="89"/>
      <c r="IJF59" s="89"/>
      <c r="IJG59" s="89"/>
      <c r="IJH59" s="89"/>
      <c r="IJI59" s="89"/>
      <c r="IJJ59" s="89"/>
      <c r="IJK59" s="89"/>
      <c r="IJL59" s="89"/>
      <c r="IJM59" s="89"/>
      <c r="IJN59" s="89"/>
      <c r="IJO59" s="89"/>
      <c r="IJP59" s="89"/>
      <c r="IJQ59" s="89"/>
      <c r="IJR59" s="89"/>
      <c r="IJS59" s="89"/>
      <c r="IJT59" s="89"/>
      <c r="IJU59" s="89"/>
      <c r="IJV59" s="89"/>
      <c r="IJW59" s="89"/>
      <c r="IJX59" s="89"/>
      <c r="IJY59" s="89"/>
      <c r="IJZ59" s="89"/>
      <c r="IKA59" s="89"/>
      <c r="IKB59" s="89"/>
      <c r="IKC59" s="89"/>
      <c r="IKD59" s="89"/>
      <c r="IKE59" s="89"/>
      <c r="IKF59" s="89"/>
      <c r="IKG59" s="89"/>
      <c r="IKH59" s="89"/>
      <c r="IKI59" s="89"/>
      <c r="IKJ59" s="89"/>
      <c r="IKK59" s="89"/>
      <c r="IKL59" s="89"/>
      <c r="IKM59" s="89"/>
      <c r="IKN59" s="89"/>
      <c r="IKO59" s="89"/>
      <c r="IKP59" s="89"/>
      <c r="IKQ59" s="89"/>
      <c r="IKR59" s="89"/>
      <c r="IKS59" s="89"/>
      <c r="IKT59" s="89"/>
      <c r="IKU59" s="89"/>
      <c r="IKV59" s="89"/>
      <c r="IKW59" s="89"/>
      <c r="IKX59" s="89"/>
      <c r="IKY59" s="89"/>
      <c r="IKZ59" s="89"/>
      <c r="ILA59" s="89"/>
      <c r="ILB59" s="89"/>
      <c r="ILC59" s="89"/>
      <c r="ILD59" s="89"/>
      <c r="ILE59" s="89"/>
      <c r="ILF59" s="89"/>
      <c r="ILG59" s="89"/>
      <c r="ILH59" s="89"/>
      <c r="ILI59" s="89"/>
      <c r="ILJ59" s="89"/>
      <c r="ILK59" s="89"/>
      <c r="ILL59" s="89"/>
      <c r="ILM59" s="89"/>
      <c r="ILN59" s="89"/>
      <c r="ILO59" s="89"/>
      <c r="ILP59" s="89"/>
      <c r="ILQ59" s="89"/>
      <c r="ILR59" s="89"/>
      <c r="ILS59" s="89"/>
      <c r="ILT59" s="89"/>
      <c r="ILU59" s="89"/>
      <c r="ILV59" s="89"/>
      <c r="ILW59" s="89"/>
      <c r="ILX59" s="89"/>
      <c r="ILY59" s="89"/>
      <c r="ILZ59" s="89"/>
      <c r="IMA59" s="89"/>
      <c r="IMB59" s="89"/>
      <c r="IMC59" s="89"/>
      <c r="IMD59" s="89"/>
      <c r="IME59" s="89"/>
      <c r="IMF59" s="89"/>
      <c r="IMG59" s="89"/>
      <c r="IMH59" s="89"/>
      <c r="IMI59" s="89"/>
      <c r="IMJ59" s="89"/>
      <c r="IMK59" s="89"/>
      <c r="IML59" s="89"/>
      <c r="IMM59" s="89"/>
      <c r="IMN59" s="89"/>
      <c r="IMO59" s="89"/>
      <c r="IMP59" s="89"/>
      <c r="IMQ59" s="89"/>
      <c r="IMR59" s="89"/>
      <c r="IMS59" s="89"/>
      <c r="IMT59" s="89"/>
      <c r="IMU59" s="89"/>
      <c r="IMV59" s="89"/>
      <c r="IMW59" s="89"/>
      <c r="IMX59" s="89"/>
      <c r="IMY59" s="89"/>
      <c r="IMZ59" s="89"/>
      <c r="INA59" s="89"/>
      <c r="INB59" s="89"/>
      <c r="INC59" s="89"/>
      <c r="IND59" s="89"/>
      <c r="INE59" s="89"/>
      <c r="INF59" s="89"/>
      <c r="ING59" s="89"/>
      <c r="INH59" s="89"/>
      <c r="INI59" s="89"/>
      <c r="INJ59" s="89"/>
      <c r="INK59" s="89"/>
      <c r="INL59" s="89"/>
      <c r="INM59" s="89"/>
      <c r="INN59" s="89"/>
      <c r="INO59" s="89"/>
      <c r="INP59" s="89"/>
      <c r="INQ59" s="89"/>
      <c r="INR59" s="89"/>
      <c r="INS59" s="89"/>
      <c r="INT59" s="89"/>
      <c r="INU59" s="89"/>
      <c r="INV59" s="89"/>
      <c r="INW59" s="89"/>
      <c r="INX59" s="89"/>
      <c r="INY59" s="89"/>
      <c r="INZ59" s="89"/>
      <c r="IOA59" s="89"/>
      <c r="IOB59" s="89"/>
      <c r="IOC59" s="89"/>
      <c r="IOD59" s="89"/>
      <c r="IOE59" s="89"/>
      <c r="IOF59" s="89"/>
      <c r="IOG59" s="89"/>
      <c r="IOH59" s="89"/>
      <c r="IOI59" s="89"/>
      <c r="IOJ59" s="89"/>
      <c r="IOK59" s="89"/>
      <c r="IOL59" s="89"/>
      <c r="IOM59" s="89"/>
      <c r="ION59" s="89"/>
      <c r="IOO59" s="89"/>
      <c r="IOP59" s="89"/>
      <c r="IOQ59" s="89"/>
      <c r="IOR59" s="89"/>
      <c r="IOS59" s="89"/>
      <c r="IOT59" s="89"/>
      <c r="IOU59" s="89"/>
      <c r="IOV59" s="89"/>
      <c r="IOW59" s="89"/>
      <c r="IOX59" s="89"/>
      <c r="IOY59" s="89"/>
      <c r="IOZ59" s="89"/>
      <c r="IPA59" s="89"/>
      <c r="IPB59" s="89"/>
      <c r="IPC59" s="89"/>
      <c r="IPD59" s="89"/>
      <c r="IPE59" s="89"/>
      <c r="IPF59" s="89"/>
      <c r="IPG59" s="89"/>
      <c r="IPH59" s="89"/>
      <c r="IPI59" s="89"/>
      <c r="IPJ59" s="89"/>
      <c r="IPK59" s="89"/>
      <c r="IPL59" s="89"/>
      <c r="IPM59" s="89"/>
      <c r="IPN59" s="89"/>
      <c r="IPO59" s="89"/>
      <c r="IPP59" s="89"/>
      <c r="IPQ59" s="89"/>
      <c r="IPR59" s="89"/>
      <c r="IPS59" s="89"/>
      <c r="IPT59" s="89"/>
      <c r="IPU59" s="89"/>
      <c r="IPV59" s="89"/>
      <c r="IPW59" s="89"/>
      <c r="IPX59" s="89"/>
      <c r="IPY59" s="89"/>
      <c r="IPZ59" s="89"/>
      <c r="IQA59" s="89"/>
      <c r="IQB59" s="89"/>
      <c r="IQC59" s="89"/>
      <c r="IQD59" s="89"/>
      <c r="IQE59" s="89"/>
      <c r="IQF59" s="89"/>
      <c r="IQG59" s="89"/>
      <c r="IQH59" s="89"/>
      <c r="IQI59" s="89"/>
      <c r="IQJ59" s="89"/>
      <c r="IQK59" s="89"/>
      <c r="IQL59" s="89"/>
      <c r="IQM59" s="89"/>
      <c r="IQN59" s="89"/>
      <c r="IQO59" s="89"/>
      <c r="IQP59" s="89"/>
      <c r="IQQ59" s="89"/>
      <c r="IQR59" s="89"/>
      <c r="IQS59" s="89"/>
      <c r="IQT59" s="89"/>
      <c r="IQU59" s="89"/>
      <c r="IQV59" s="89"/>
      <c r="IQW59" s="89"/>
      <c r="IQX59" s="89"/>
      <c r="IQY59" s="89"/>
      <c r="IQZ59" s="89"/>
      <c r="IRA59" s="89"/>
      <c r="IRB59" s="89"/>
      <c r="IRC59" s="89"/>
      <c r="IRD59" s="89"/>
      <c r="IRE59" s="89"/>
      <c r="IRF59" s="89"/>
      <c r="IRG59" s="89"/>
      <c r="IRH59" s="89"/>
      <c r="IRI59" s="89"/>
      <c r="IRJ59" s="89"/>
      <c r="IRK59" s="89"/>
      <c r="IRL59" s="89"/>
      <c r="IRM59" s="89"/>
      <c r="IRN59" s="89"/>
      <c r="IRO59" s="89"/>
      <c r="IRP59" s="89"/>
      <c r="IRQ59" s="89"/>
      <c r="IRR59" s="89"/>
      <c r="IRS59" s="89"/>
      <c r="IRT59" s="89"/>
      <c r="IRU59" s="89"/>
      <c r="IRV59" s="89"/>
      <c r="IRW59" s="89"/>
      <c r="IRX59" s="89"/>
      <c r="IRY59" s="89"/>
      <c r="IRZ59" s="89"/>
      <c r="ISA59" s="89"/>
      <c r="ISB59" s="89"/>
      <c r="ISC59" s="89"/>
      <c r="ISD59" s="89"/>
      <c r="ISE59" s="89"/>
      <c r="ISF59" s="89"/>
      <c r="ISG59" s="89"/>
      <c r="ISH59" s="89"/>
      <c r="ISI59" s="89"/>
      <c r="ISJ59" s="89"/>
      <c r="ISK59" s="89"/>
      <c r="ISL59" s="89"/>
      <c r="ISM59" s="89"/>
      <c r="ISN59" s="89"/>
      <c r="ISO59" s="89"/>
      <c r="ISP59" s="89"/>
      <c r="ISQ59" s="89"/>
      <c r="ISR59" s="89"/>
      <c r="ISS59" s="89"/>
      <c r="IST59" s="89"/>
      <c r="ISU59" s="89"/>
      <c r="ISV59" s="89"/>
      <c r="ISW59" s="89"/>
      <c r="ISX59" s="89"/>
      <c r="ISY59" s="89"/>
      <c r="ISZ59" s="89"/>
      <c r="ITA59" s="89"/>
      <c r="ITB59" s="89"/>
      <c r="ITC59" s="89"/>
      <c r="ITD59" s="89"/>
      <c r="ITE59" s="89"/>
      <c r="ITF59" s="89"/>
      <c r="ITG59" s="89"/>
      <c r="ITH59" s="89"/>
      <c r="ITI59" s="89"/>
      <c r="ITJ59" s="89"/>
      <c r="ITK59" s="89"/>
      <c r="ITL59" s="89"/>
      <c r="ITM59" s="89"/>
      <c r="ITN59" s="89"/>
      <c r="ITO59" s="89"/>
      <c r="ITP59" s="89"/>
      <c r="ITQ59" s="89"/>
      <c r="ITR59" s="89"/>
      <c r="ITS59" s="89"/>
      <c r="ITT59" s="89"/>
      <c r="ITU59" s="89"/>
      <c r="ITV59" s="89"/>
      <c r="ITW59" s="89"/>
      <c r="ITX59" s="89"/>
      <c r="ITY59" s="89"/>
      <c r="ITZ59" s="89"/>
      <c r="IUA59" s="89"/>
      <c r="IUB59" s="89"/>
      <c r="IUC59" s="89"/>
      <c r="IUD59" s="89"/>
      <c r="IUE59" s="89"/>
      <c r="IUF59" s="89"/>
      <c r="IUG59" s="89"/>
      <c r="IUH59" s="89"/>
      <c r="IUI59" s="89"/>
      <c r="IUJ59" s="89"/>
      <c r="IUK59" s="89"/>
      <c r="IUL59" s="89"/>
      <c r="IUM59" s="89"/>
      <c r="IUN59" s="89"/>
      <c r="IUO59" s="89"/>
      <c r="IUP59" s="89"/>
      <c r="IUQ59" s="89"/>
      <c r="IUR59" s="89"/>
      <c r="IUS59" s="89"/>
      <c r="IUT59" s="89"/>
      <c r="IUU59" s="89"/>
      <c r="IUV59" s="89"/>
      <c r="IUW59" s="89"/>
      <c r="IUX59" s="89"/>
      <c r="IUY59" s="89"/>
      <c r="IUZ59" s="89"/>
      <c r="IVA59" s="89"/>
      <c r="IVB59" s="89"/>
      <c r="IVC59" s="89"/>
      <c r="IVD59" s="89"/>
      <c r="IVE59" s="89"/>
      <c r="IVF59" s="89"/>
      <c r="IVG59" s="89"/>
      <c r="IVH59" s="89"/>
      <c r="IVI59" s="89"/>
      <c r="IVJ59" s="89"/>
      <c r="IVK59" s="89"/>
      <c r="IVL59" s="89"/>
      <c r="IVM59" s="89"/>
      <c r="IVN59" s="89"/>
      <c r="IVO59" s="89"/>
      <c r="IVP59" s="89"/>
      <c r="IVQ59" s="89"/>
      <c r="IVR59" s="89"/>
      <c r="IVS59" s="89"/>
      <c r="IVT59" s="89"/>
      <c r="IVU59" s="89"/>
      <c r="IVV59" s="89"/>
      <c r="IVW59" s="89"/>
      <c r="IVX59" s="89"/>
      <c r="IVY59" s="89"/>
      <c r="IVZ59" s="89"/>
      <c r="IWA59" s="89"/>
      <c r="IWB59" s="89"/>
      <c r="IWC59" s="89"/>
      <c r="IWD59" s="89"/>
      <c r="IWE59" s="89"/>
      <c r="IWF59" s="89"/>
      <c r="IWG59" s="89"/>
      <c r="IWH59" s="89"/>
      <c r="IWI59" s="89"/>
      <c r="IWJ59" s="89"/>
      <c r="IWK59" s="89"/>
      <c r="IWL59" s="89"/>
      <c r="IWM59" s="89"/>
      <c r="IWN59" s="89"/>
      <c r="IWO59" s="89"/>
      <c r="IWP59" s="89"/>
      <c r="IWQ59" s="89"/>
      <c r="IWR59" s="89"/>
      <c r="IWS59" s="89"/>
      <c r="IWT59" s="89"/>
      <c r="IWU59" s="89"/>
      <c r="IWV59" s="89"/>
      <c r="IWW59" s="89"/>
      <c r="IWX59" s="89"/>
      <c r="IWY59" s="89"/>
      <c r="IWZ59" s="89"/>
      <c r="IXA59" s="89"/>
      <c r="IXB59" s="89"/>
      <c r="IXC59" s="89"/>
      <c r="IXD59" s="89"/>
      <c r="IXE59" s="89"/>
      <c r="IXF59" s="89"/>
      <c r="IXG59" s="89"/>
      <c r="IXH59" s="89"/>
      <c r="IXI59" s="89"/>
      <c r="IXJ59" s="89"/>
      <c r="IXK59" s="89"/>
      <c r="IXL59" s="89"/>
      <c r="IXM59" s="89"/>
      <c r="IXN59" s="89"/>
      <c r="IXO59" s="89"/>
      <c r="IXP59" s="89"/>
      <c r="IXQ59" s="89"/>
      <c r="IXR59" s="89"/>
      <c r="IXS59" s="89"/>
      <c r="IXT59" s="89"/>
      <c r="IXU59" s="89"/>
      <c r="IXV59" s="89"/>
      <c r="IXW59" s="89"/>
      <c r="IXX59" s="89"/>
      <c r="IXY59" s="89"/>
      <c r="IXZ59" s="89"/>
      <c r="IYA59" s="89"/>
      <c r="IYB59" s="89"/>
      <c r="IYC59" s="89"/>
      <c r="IYD59" s="89"/>
      <c r="IYE59" s="89"/>
      <c r="IYF59" s="89"/>
      <c r="IYG59" s="89"/>
      <c r="IYH59" s="89"/>
      <c r="IYI59" s="89"/>
      <c r="IYJ59" s="89"/>
      <c r="IYK59" s="89"/>
      <c r="IYL59" s="89"/>
      <c r="IYM59" s="89"/>
      <c r="IYN59" s="89"/>
      <c r="IYO59" s="89"/>
      <c r="IYP59" s="89"/>
      <c r="IYQ59" s="89"/>
      <c r="IYR59" s="89"/>
      <c r="IYS59" s="89"/>
      <c r="IYT59" s="89"/>
      <c r="IYU59" s="89"/>
      <c r="IYV59" s="89"/>
      <c r="IYW59" s="89"/>
      <c r="IYX59" s="89"/>
      <c r="IYY59" s="89"/>
      <c r="IYZ59" s="89"/>
      <c r="IZA59" s="89"/>
      <c r="IZB59" s="89"/>
      <c r="IZC59" s="89"/>
      <c r="IZD59" s="89"/>
      <c r="IZE59" s="89"/>
      <c r="IZF59" s="89"/>
      <c r="IZG59" s="89"/>
      <c r="IZH59" s="89"/>
      <c r="IZI59" s="89"/>
      <c r="IZJ59" s="89"/>
      <c r="IZK59" s="89"/>
      <c r="IZL59" s="89"/>
      <c r="IZM59" s="89"/>
      <c r="IZN59" s="89"/>
      <c r="IZO59" s="89"/>
      <c r="IZP59" s="89"/>
      <c r="IZQ59" s="89"/>
      <c r="IZR59" s="89"/>
      <c r="IZS59" s="89"/>
      <c r="IZT59" s="89"/>
      <c r="IZU59" s="89"/>
      <c r="IZV59" s="89"/>
      <c r="IZW59" s="89"/>
      <c r="IZX59" s="89"/>
      <c r="IZY59" s="89"/>
      <c r="IZZ59" s="89"/>
      <c r="JAA59" s="89"/>
      <c r="JAB59" s="89"/>
      <c r="JAC59" s="89"/>
      <c r="JAD59" s="89"/>
      <c r="JAE59" s="89"/>
      <c r="JAF59" s="89"/>
      <c r="JAG59" s="89"/>
      <c r="JAH59" s="89"/>
      <c r="JAI59" s="89"/>
      <c r="JAJ59" s="89"/>
      <c r="JAK59" s="89"/>
      <c r="JAL59" s="89"/>
      <c r="JAM59" s="89"/>
      <c r="JAN59" s="89"/>
      <c r="JAO59" s="89"/>
      <c r="JAP59" s="89"/>
      <c r="JAQ59" s="89"/>
      <c r="JAR59" s="89"/>
      <c r="JAS59" s="89"/>
      <c r="JAT59" s="89"/>
      <c r="JAU59" s="89"/>
      <c r="JAV59" s="89"/>
      <c r="JAW59" s="89"/>
      <c r="JAX59" s="89"/>
      <c r="JAY59" s="89"/>
      <c r="JAZ59" s="89"/>
      <c r="JBA59" s="89"/>
      <c r="JBB59" s="89"/>
      <c r="JBC59" s="89"/>
      <c r="JBD59" s="89"/>
      <c r="JBE59" s="89"/>
      <c r="JBF59" s="89"/>
      <c r="JBG59" s="89"/>
      <c r="JBH59" s="89"/>
      <c r="JBI59" s="89"/>
      <c r="JBJ59" s="89"/>
      <c r="JBK59" s="89"/>
      <c r="JBL59" s="89"/>
      <c r="JBM59" s="89"/>
      <c r="JBN59" s="89"/>
      <c r="JBO59" s="89"/>
      <c r="JBP59" s="89"/>
      <c r="JBQ59" s="89"/>
      <c r="JBR59" s="89"/>
      <c r="JBS59" s="89"/>
      <c r="JBT59" s="89"/>
      <c r="JBU59" s="89"/>
      <c r="JBV59" s="89"/>
      <c r="JBW59" s="89"/>
      <c r="JBX59" s="89"/>
      <c r="JBY59" s="89"/>
      <c r="JBZ59" s="89"/>
      <c r="JCA59" s="89"/>
      <c r="JCB59" s="89"/>
      <c r="JCC59" s="89"/>
      <c r="JCD59" s="89"/>
      <c r="JCE59" s="89"/>
      <c r="JCF59" s="89"/>
      <c r="JCG59" s="89"/>
      <c r="JCH59" s="89"/>
      <c r="JCI59" s="89"/>
      <c r="JCJ59" s="89"/>
      <c r="JCK59" s="89"/>
      <c r="JCL59" s="89"/>
      <c r="JCM59" s="89"/>
      <c r="JCN59" s="89"/>
      <c r="JCO59" s="89"/>
      <c r="JCP59" s="89"/>
      <c r="JCQ59" s="89"/>
      <c r="JCR59" s="89"/>
      <c r="JCS59" s="89"/>
      <c r="JCT59" s="89"/>
      <c r="JCU59" s="89"/>
      <c r="JCV59" s="89"/>
      <c r="JCW59" s="89"/>
      <c r="JCX59" s="89"/>
      <c r="JCY59" s="89"/>
      <c r="JCZ59" s="89"/>
      <c r="JDA59" s="89"/>
      <c r="JDB59" s="89"/>
      <c r="JDC59" s="89"/>
      <c r="JDD59" s="89"/>
      <c r="JDE59" s="89"/>
      <c r="JDF59" s="89"/>
      <c r="JDG59" s="89"/>
      <c r="JDH59" s="89"/>
      <c r="JDI59" s="89"/>
      <c r="JDJ59" s="89"/>
      <c r="JDK59" s="89"/>
      <c r="JDL59" s="89"/>
      <c r="JDM59" s="89"/>
      <c r="JDN59" s="89"/>
      <c r="JDO59" s="89"/>
      <c r="JDP59" s="89"/>
      <c r="JDQ59" s="89"/>
      <c r="JDR59" s="89"/>
      <c r="JDS59" s="89"/>
      <c r="JDT59" s="89"/>
      <c r="JDU59" s="89"/>
      <c r="JDV59" s="89"/>
      <c r="JDW59" s="89"/>
      <c r="JDX59" s="89"/>
      <c r="JDY59" s="89"/>
      <c r="JDZ59" s="89"/>
      <c r="JEA59" s="89"/>
      <c r="JEB59" s="89"/>
      <c r="JEC59" s="89"/>
      <c r="JED59" s="89"/>
      <c r="JEE59" s="89"/>
      <c r="JEF59" s="89"/>
      <c r="JEG59" s="89"/>
      <c r="JEH59" s="89"/>
      <c r="JEI59" s="89"/>
      <c r="JEJ59" s="89"/>
      <c r="JEK59" s="89"/>
      <c r="JEL59" s="89"/>
      <c r="JEM59" s="89"/>
      <c r="JEN59" s="89"/>
      <c r="JEO59" s="89"/>
      <c r="JEP59" s="89"/>
      <c r="JEQ59" s="89"/>
      <c r="JER59" s="89"/>
      <c r="JES59" s="89"/>
      <c r="JET59" s="89"/>
      <c r="JEU59" s="89"/>
      <c r="JEV59" s="89"/>
      <c r="JEW59" s="89"/>
      <c r="JEX59" s="89"/>
      <c r="JEY59" s="89"/>
      <c r="JEZ59" s="89"/>
      <c r="JFA59" s="89"/>
      <c r="JFB59" s="89"/>
      <c r="JFC59" s="89"/>
      <c r="JFD59" s="89"/>
      <c r="JFE59" s="89"/>
      <c r="JFF59" s="89"/>
      <c r="JFG59" s="89"/>
      <c r="JFH59" s="89"/>
      <c r="JFI59" s="89"/>
      <c r="JFJ59" s="89"/>
      <c r="JFK59" s="89"/>
      <c r="JFL59" s="89"/>
      <c r="JFM59" s="89"/>
      <c r="JFN59" s="89"/>
      <c r="JFO59" s="89"/>
      <c r="JFP59" s="89"/>
      <c r="JFQ59" s="89"/>
      <c r="JFR59" s="89"/>
      <c r="JFS59" s="89"/>
      <c r="JFT59" s="89"/>
      <c r="JFU59" s="89"/>
      <c r="JFV59" s="89"/>
      <c r="JFW59" s="89"/>
      <c r="JFX59" s="89"/>
      <c r="JFY59" s="89"/>
      <c r="JFZ59" s="89"/>
      <c r="JGA59" s="89"/>
      <c r="JGB59" s="89"/>
      <c r="JGC59" s="89"/>
      <c r="JGD59" s="89"/>
      <c r="JGE59" s="89"/>
      <c r="JGF59" s="89"/>
      <c r="JGG59" s="89"/>
      <c r="JGH59" s="89"/>
      <c r="JGI59" s="89"/>
      <c r="JGJ59" s="89"/>
      <c r="JGK59" s="89"/>
      <c r="JGL59" s="89"/>
      <c r="JGM59" s="89"/>
      <c r="JGN59" s="89"/>
      <c r="JGO59" s="89"/>
      <c r="JGP59" s="89"/>
      <c r="JGQ59" s="89"/>
      <c r="JGR59" s="89"/>
      <c r="JGS59" s="89"/>
      <c r="JGT59" s="89"/>
      <c r="JGU59" s="89"/>
      <c r="JGV59" s="89"/>
      <c r="JGW59" s="89"/>
      <c r="JGX59" s="89"/>
      <c r="JGY59" s="89"/>
      <c r="JGZ59" s="89"/>
      <c r="JHA59" s="89"/>
      <c r="JHB59" s="89"/>
      <c r="JHC59" s="89"/>
      <c r="JHD59" s="89"/>
      <c r="JHE59" s="89"/>
      <c r="JHF59" s="89"/>
      <c r="JHG59" s="89"/>
      <c r="JHH59" s="89"/>
      <c r="JHI59" s="89"/>
      <c r="JHJ59" s="89"/>
      <c r="JHK59" s="89"/>
      <c r="JHL59" s="89"/>
      <c r="JHM59" s="89"/>
      <c r="JHN59" s="89"/>
      <c r="JHO59" s="89"/>
      <c r="JHP59" s="89"/>
      <c r="JHQ59" s="89"/>
      <c r="JHR59" s="89"/>
      <c r="JHS59" s="89"/>
      <c r="JHT59" s="89"/>
      <c r="JHU59" s="89"/>
      <c r="JHV59" s="89"/>
      <c r="JHW59" s="89"/>
      <c r="JHX59" s="89"/>
      <c r="JHY59" s="89"/>
      <c r="JHZ59" s="89"/>
      <c r="JIA59" s="89"/>
      <c r="JIB59" s="89"/>
      <c r="JIC59" s="89"/>
      <c r="JID59" s="89"/>
      <c r="JIE59" s="89"/>
      <c r="JIF59" s="89"/>
      <c r="JIG59" s="89"/>
      <c r="JIH59" s="89"/>
      <c r="JII59" s="89"/>
      <c r="JIJ59" s="89"/>
      <c r="JIK59" s="89"/>
      <c r="JIL59" s="89"/>
      <c r="JIM59" s="89"/>
      <c r="JIN59" s="89"/>
      <c r="JIO59" s="89"/>
      <c r="JIP59" s="89"/>
      <c r="JIQ59" s="89"/>
      <c r="JIR59" s="89"/>
      <c r="JIS59" s="89"/>
      <c r="JIT59" s="89"/>
      <c r="JIU59" s="89"/>
      <c r="JIV59" s="89"/>
      <c r="JIW59" s="89"/>
      <c r="JIX59" s="89"/>
      <c r="JIY59" s="89"/>
      <c r="JIZ59" s="89"/>
      <c r="JJA59" s="89"/>
      <c r="JJB59" s="89"/>
      <c r="JJC59" s="89"/>
      <c r="JJD59" s="89"/>
      <c r="JJE59" s="89"/>
      <c r="JJF59" s="89"/>
      <c r="JJG59" s="89"/>
      <c r="JJH59" s="89"/>
      <c r="JJI59" s="89"/>
      <c r="JJJ59" s="89"/>
      <c r="JJK59" s="89"/>
      <c r="JJL59" s="89"/>
      <c r="JJM59" s="89"/>
      <c r="JJN59" s="89"/>
      <c r="JJO59" s="89"/>
      <c r="JJP59" s="89"/>
      <c r="JJQ59" s="89"/>
      <c r="JJR59" s="89"/>
      <c r="JJS59" s="89"/>
      <c r="JJT59" s="89"/>
      <c r="JJU59" s="89"/>
      <c r="JJV59" s="89"/>
      <c r="JJW59" s="89"/>
      <c r="JJX59" s="89"/>
      <c r="JJY59" s="89"/>
      <c r="JJZ59" s="89"/>
      <c r="JKA59" s="89"/>
      <c r="JKB59" s="89"/>
      <c r="JKC59" s="89"/>
      <c r="JKD59" s="89"/>
      <c r="JKE59" s="89"/>
      <c r="JKF59" s="89"/>
      <c r="JKG59" s="89"/>
      <c r="JKH59" s="89"/>
      <c r="JKI59" s="89"/>
      <c r="JKJ59" s="89"/>
      <c r="JKK59" s="89"/>
      <c r="JKL59" s="89"/>
      <c r="JKM59" s="89"/>
      <c r="JKN59" s="89"/>
      <c r="JKO59" s="89"/>
      <c r="JKP59" s="89"/>
      <c r="JKQ59" s="89"/>
      <c r="JKR59" s="89"/>
      <c r="JKS59" s="89"/>
      <c r="JKT59" s="89"/>
      <c r="JKU59" s="89"/>
      <c r="JKV59" s="89"/>
      <c r="JKW59" s="89"/>
      <c r="JKX59" s="89"/>
      <c r="JKY59" s="89"/>
      <c r="JKZ59" s="89"/>
      <c r="JLA59" s="89"/>
      <c r="JLB59" s="89"/>
      <c r="JLC59" s="89"/>
      <c r="JLD59" s="89"/>
      <c r="JLE59" s="89"/>
      <c r="JLF59" s="89"/>
      <c r="JLG59" s="89"/>
      <c r="JLH59" s="89"/>
      <c r="JLI59" s="89"/>
      <c r="JLJ59" s="89"/>
      <c r="JLK59" s="89"/>
      <c r="JLL59" s="89"/>
      <c r="JLM59" s="89"/>
      <c r="JLN59" s="89"/>
      <c r="JLO59" s="89"/>
      <c r="JLP59" s="89"/>
      <c r="JLQ59" s="89"/>
      <c r="JLR59" s="89"/>
      <c r="JLS59" s="89"/>
      <c r="JLT59" s="89"/>
      <c r="JLU59" s="89"/>
      <c r="JLV59" s="89"/>
      <c r="JLW59" s="89"/>
      <c r="JLX59" s="89"/>
      <c r="JLY59" s="89"/>
      <c r="JLZ59" s="89"/>
      <c r="JMA59" s="89"/>
      <c r="JMB59" s="89"/>
      <c r="JMC59" s="89"/>
      <c r="JMD59" s="89"/>
      <c r="JME59" s="89"/>
      <c r="JMF59" s="89"/>
      <c r="JMG59" s="89"/>
      <c r="JMH59" s="89"/>
      <c r="JMI59" s="89"/>
      <c r="JMJ59" s="89"/>
      <c r="JMK59" s="89"/>
      <c r="JML59" s="89"/>
      <c r="JMM59" s="89"/>
      <c r="JMN59" s="89"/>
      <c r="JMO59" s="89"/>
      <c r="JMP59" s="89"/>
      <c r="JMQ59" s="89"/>
      <c r="JMR59" s="89"/>
      <c r="JMS59" s="89"/>
      <c r="JMT59" s="89"/>
      <c r="JMU59" s="89"/>
      <c r="JMV59" s="89"/>
      <c r="JMW59" s="89"/>
      <c r="JMX59" s="89"/>
      <c r="JMY59" s="89"/>
      <c r="JMZ59" s="89"/>
      <c r="JNA59" s="89"/>
      <c r="JNB59" s="89"/>
      <c r="JNC59" s="89"/>
      <c r="JND59" s="89"/>
      <c r="JNE59" s="89"/>
      <c r="JNF59" s="89"/>
      <c r="JNG59" s="89"/>
      <c r="JNH59" s="89"/>
      <c r="JNI59" s="89"/>
      <c r="JNJ59" s="89"/>
      <c r="JNK59" s="89"/>
      <c r="JNL59" s="89"/>
      <c r="JNM59" s="89"/>
      <c r="JNN59" s="89"/>
      <c r="JNO59" s="89"/>
      <c r="JNP59" s="89"/>
      <c r="JNQ59" s="89"/>
      <c r="JNR59" s="89"/>
      <c r="JNS59" s="89"/>
      <c r="JNT59" s="89"/>
      <c r="JNU59" s="89"/>
      <c r="JNV59" s="89"/>
      <c r="JNW59" s="89"/>
      <c r="JNX59" s="89"/>
      <c r="JNY59" s="89"/>
      <c r="JNZ59" s="89"/>
      <c r="JOA59" s="89"/>
      <c r="JOB59" s="89"/>
      <c r="JOC59" s="89"/>
      <c r="JOD59" s="89"/>
      <c r="JOE59" s="89"/>
      <c r="JOF59" s="89"/>
      <c r="JOG59" s="89"/>
      <c r="JOH59" s="89"/>
      <c r="JOI59" s="89"/>
      <c r="JOJ59" s="89"/>
      <c r="JOK59" s="89"/>
      <c r="JOL59" s="89"/>
      <c r="JOM59" s="89"/>
      <c r="JON59" s="89"/>
      <c r="JOO59" s="89"/>
      <c r="JOP59" s="89"/>
      <c r="JOQ59" s="89"/>
      <c r="JOR59" s="89"/>
      <c r="JOS59" s="89"/>
      <c r="JOT59" s="89"/>
      <c r="JOU59" s="89"/>
      <c r="JOV59" s="89"/>
      <c r="JOW59" s="89"/>
      <c r="JOX59" s="89"/>
      <c r="JOY59" s="89"/>
      <c r="JOZ59" s="89"/>
      <c r="JPA59" s="89"/>
      <c r="JPB59" s="89"/>
      <c r="JPC59" s="89"/>
      <c r="JPD59" s="89"/>
      <c r="JPE59" s="89"/>
      <c r="JPF59" s="89"/>
      <c r="JPG59" s="89"/>
      <c r="JPH59" s="89"/>
      <c r="JPI59" s="89"/>
      <c r="JPJ59" s="89"/>
      <c r="JPK59" s="89"/>
      <c r="JPL59" s="89"/>
      <c r="JPM59" s="89"/>
      <c r="JPN59" s="89"/>
      <c r="JPO59" s="89"/>
      <c r="JPP59" s="89"/>
      <c r="JPQ59" s="89"/>
      <c r="JPR59" s="89"/>
      <c r="JPS59" s="89"/>
      <c r="JPT59" s="89"/>
      <c r="JPU59" s="89"/>
      <c r="JPV59" s="89"/>
      <c r="JPW59" s="89"/>
      <c r="JPX59" s="89"/>
      <c r="JPY59" s="89"/>
      <c r="JPZ59" s="89"/>
      <c r="JQA59" s="89"/>
      <c r="JQB59" s="89"/>
      <c r="JQC59" s="89"/>
      <c r="JQD59" s="89"/>
      <c r="JQE59" s="89"/>
      <c r="JQF59" s="89"/>
      <c r="JQG59" s="89"/>
      <c r="JQH59" s="89"/>
      <c r="JQI59" s="89"/>
      <c r="JQJ59" s="89"/>
      <c r="JQK59" s="89"/>
      <c r="JQL59" s="89"/>
      <c r="JQM59" s="89"/>
      <c r="JQN59" s="89"/>
      <c r="JQO59" s="89"/>
      <c r="JQP59" s="89"/>
      <c r="JQQ59" s="89"/>
      <c r="JQR59" s="89"/>
      <c r="JQS59" s="89"/>
      <c r="JQT59" s="89"/>
      <c r="JQU59" s="89"/>
      <c r="JQV59" s="89"/>
      <c r="JQW59" s="89"/>
      <c r="JQX59" s="89"/>
      <c r="JQY59" s="89"/>
      <c r="JQZ59" s="89"/>
      <c r="JRA59" s="89"/>
      <c r="JRB59" s="89"/>
      <c r="JRC59" s="89"/>
      <c r="JRD59" s="89"/>
      <c r="JRE59" s="89"/>
      <c r="JRF59" s="89"/>
      <c r="JRG59" s="89"/>
      <c r="JRH59" s="89"/>
      <c r="JRI59" s="89"/>
      <c r="JRJ59" s="89"/>
      <c r="JRK59" s="89"/>
      <c r="JRL59" s="89"/>
      <c r="JRM59" s="89"/>
      <c r="JRN59" s="89"/>
      <c r="JRO59" s="89"/>
      <c r="JRP59" s="89"/>
      <c r="JRQ59" s="89"/>
      <c r="JRR59" s="89"/>
      <c r="JRS59" s="89"/>
      <c r="JRT59" s="89"/>
      <c r="JRU59" s="89"/>
      <c r="JRV59" s="89"/>
      <c r="JRW59" s="89"/>
      <c r="JRX59" s="89"/>
      <c r="JRY59" s="89"/>
      <c r="JRZ59" s="89"/>
      <c r="JSA59" s="89"/>
      <c r="JSB59" s="89"/>
      <c r="JSC59" s="89"/>
      <c r="JSD59" s="89"/>
      <c r="JSE59" s="89"/>
      <c r="JSF59" s="89"/>
      <c r="JSG59" s="89"/>
      <c r="JSH59" s="89"/>
      <c r="JSI59" s="89"/>
      <c r="JSJ59" s="89"/>
      <c r="JSK59" s="89"/>
      <c r="JSL59" s="89"/>
      <c r="JSM59" s="89"/>
      <c r="JSN59" s="89"/>
      <c r="JSO59" s="89"/>
      <c r="JSP59" s="89"/>
      <c r="JSQ59" s="89"/>
      <c r="JSR59" s="89"/>
      <c r="JSS59" s="89"/>
      <c r="JST59" s="89"/>
      <c r="JSU59" s="89"/>
      <c r="JSV59" s="89"/>
      <c r="JSW59" s="89"/>
      <c r="JSX59" s="89"/>
      <c r="JSY59" s="89"/>
      <c r="JSZ59" s="89"/>
      <c r="JTA59" s="89"/>
      <c r="JTB59" s="89"/>
      <c r="JTC59" s="89"/>
      <c r="JTD59" s="89"/>
      <c r="JTE59" s="89"/>
      <c r="JTF59" s="89"/>
      <c r="JTG59" s="89"/>
      <c r="JTH59" s="89"/>
      <c r="JTI59" s="89"/>
      <c r="JTJ59" s="89"/>
      <c r="JTK59" s="89"/>
      <c r="JTL59" s="89"/>
      <c r="JTM59" s="89"/>
      <c r="JTN59" s="89"/>
      <c r="JTO59" s="89"/>
      <c r="JTP59" s="89"/>
      <c r="JTQ59" s="89"/>
      <c r="JTR59" s="89"/>
      <c r="JTS59" s="89"/>
      <c r="JTT59" s="89"/>
      <c r="JTU59" s="89"/>
      <c r="JTV59" s="89"/>
      <c r="JTW59" s="89"/>
      <c r="JTX59" s="89"/>
      <c r="JTY59" s="89"/>
      <c r="JTZ59" s="89"/>
      <c r="JUA59" s="89"/>
      <c r="JUB59" s="89"/>
      <c r="JUC59" s="89"/>
      <c r="JUD59" s="89"/>
      <c r="JUE59" s="89"/>
      <c r="JUF59" s="89"/>
      <c r="JUG59" s="89"/>
      <c r="JUH59" s="89"/>
      <c r="JUI59" s="89"/>
      <c r="JUJ59" s="89"/>
      <c r="JUK59" s="89"/>
      <c r="JUL59" s="89"/>
      <c r="JUM59" s="89"/>
      <c r="JUN59" s="89"/>
      <c r="JUO59" s="89"/>
      <c r="JUP59" s="89"/>
      <c r="JUQ59" s="89"/>
      <c r="JUR59" s="89"/>
      <c r="JUS59" s="89"/>
      <c r="JUT59" s="89"/>
      <c r="JUU59" s="89"/>
      <c r="JUV59" s="89"/>
      <c r="JUW59" s="89"/>
      <c r="JUX59" s="89"/>
      <c r="JUY59" s="89"/>
      <c r="JUZ59" s="89"/>
      <c r="JVA59" s="89"/>
      <c r="JVB59" s="89"/>
      <c r="JVC59" s="89"/>
      <c r="JVD59" s="89"/>
      <c r="JVE59" s="89"/>
      <c r="JVF59" s="89"/>
      <c r="JVG59" s="89"/>
      <c r="JVH59" s="89"/>
      <c r="JVI59" s="89"/>
      <c r="JVJ59" s="89"/>
      <c r="JVK59" s="89"/>
      <c r="JVL59" s="89"/>
      <c r="JVM59" s="89"/>
      <c r="JVN59" s="89"/>
      <c r="JVO59" s="89"/>
      <c r="JVP59" s="89"/>
      <c r="JVQ59" s="89"/>
      <c r="JVR59" s="89"/>
      <c r="JVS59" s="89"/>
      <c r="JVT59" s="89"/>
      <c r="JVU59" s="89"/>
      <c r="JVV59" s="89"/>
      <c r="JVW59" s="89"/>
      <c r="JVX59" s="89"/>
      <c r="JVY59" s="89"/>
      <c r="JVZ59" s="89"/>
      <c r="JWA59" s="89"/>
      <c r="JWB59" s="89"/>
      <c r="JWC59" s="89"/>
      <c r="JWD59" s="89"/>
      <c r="JWE59" s="89"/>
      <c r="JWF59" s="89"/>
      <c r="JWG59" s="89"/>
      <c r="JWH59" s="89"/>
      <c r="JWI59" s="89"/>
      <c r="JWJ59" s="89"/>
      <c r="JWK59" s="89"/>
      <c r="JWL59" s="89"/>
      <c r="JWM59" s="89"/>
      <c r="JWN59" s="89"/>
      <c r="JWO59" s="89"/>
      <c r="JWP59" s="89"/>
      <c r="JWQ59" s="89"/>
      <c r="JWR59" s="89"/>
      <c r="JWS59" s="89"/>
      <c r="JWT59" s="89"/>
      <c r="JWU59" s="89"/>
      <c r="JWV59" s="89"/>
      <c r="JWW59" s="89"/>
      <c r="JWX59" s="89"/>
      <c r="JWY59" s="89"/>
      <c r="JWZ59" s="89"/>
      <c r="JXA59" s="89"/>
      <c r="JXB59" s="89"/>
      <c r="JXC59" s="89"/>
      <c r="JXD59" s="89"/>
      <c r="JXE59" s="89"/>
      <c r="JXF59" s="89"/>
      <c r="JXG59" s="89"/>
      <c r="JXH59" s="89"/>
      <c r="JXI59" s="89"/>
      <c r="JXJ59" s="89"/>
      <c r="JXK59" s="89"/>
      <c r="JXL59" s="89"/>
      <c r="JXM59" s="89"/>
      <c r="JXN59" s="89"/>
      <c r="JXO59" s="89"/>
      <c r="JXP59" s="89"/>
      <c r="JXQ59" s="89"/>
      <c r="JXR59" s="89"/>
      <c r="JXS59" s="89"/>
      <c r="JXT59" s="89"/>
      <c r="JXU59" s="89"/>
      <c r="JXV59" s="89"/>
      <c r="JXW59" s="89"/>
      <c r="JXX59" s="89"/>
      <c r="JXY59" s="89"/>
      <c r="JXZ59" s="89"/>
      <c r="JYA59" s="89"/>
      <c r="JYB59" s="89"/>
      <c r="JYC59" s="89"/>
      <c r="JYD59" s="89"/>
      <c r="JYE59" s="89"/>
      <c r="JYF59" s="89"/>
      <c r="JYG59" s="89"/>
      <c r="JYH59" s="89"/>
      <c r="JYI59" s="89"/>
      <c r="JYJ59" s="89"/>
      <c r="JYK59" s="89"/>
      <c r="JYL59" s="89"/>
      <c r="JYM59" s="89"/>
      <c r="JYN59" s="89"/>
      <c r="JYO59" s="89"/>
      <c r="JYP59" s="89"/>
      <c r="JYQ59" s="89"/>
      <c r="JYR59" s="89"/>
      <c r="JYS59" s="89"/>
      <c r="JYT59" s="89"/>
      <c r="JYU59" s="89"/>
      <c r="JYV59" s="89"/>
      <c r="JYW59" s="89"/>
      <c r="JYX59" s="89"/>
      <c r="JYY59" s="89"/>
      <c r="JYZ59" s="89"/>
      <c r="JZA59" s="89"/>
      <c r="JZB59" s="89"/>
      <c r="JZC59" s="89"/>
      <c r="JZD59" s="89"/>
      <c r="JZE59" s="89"/>
      <c r="JZF59" s="89"/>
      <c r="JZG59" s="89"/>
      <c r="JZH59" s="89"/>
      <c r="JZI59" s="89"/>
      <c r="JZJ59" s="89"/>
      <c r="JZK59" s="89"/>
      <c r="JZL59" s="89"/>
      <c r="JZM59" s="89"/>
      <c r="JZN59" s="89"/>
      <c r="JZO59" s="89"/>
      <c r="JZP59" s="89"/>
      <c r="JZQ59" s="89"/>
      <c r="JZR59" s="89"/>
      <c r="JZS59" s="89"/>
      <c r="JZT59" s="89"/>
      <c r="JZU59" s="89"/>
      <c r="JZV59" s="89"/>
      <c r="JZW59" s="89"/>
      <c r="JZX59" s="89"/>
      <c r="JZY59" s="89"/>
      <c r="JZZ59" s="89"/>
      <c r="KAA59" s="89"/>
      <c r="KAB59" s="89"/>
      <c r="KAC59" s="89"/>
      <c r="KAD59" s="89"/>
      <c r="KAE59" s="89"/>
      <c r="KAF59" s="89"/>
      <c r="KAG59" s="89"/>
      <c r="KAH59" s="89"/>
      <c r="KAI59" s="89"/>
      <c r="KAJ59" s="89"/>
      <c r="KAK59" s="89"/>
      <c r="KAL59" s="89"/>
      <c r="KAM59" s="89"/>
      <c r="KAN59" s="89"/>
      <c r="KAO59" s="89"/>
      <c r="KAP59" s="89"/>
      <c r="KAQ59" s="89"/>
      <c r="KAR59" s="89"/>
      <c r="KAS59" s="89"/>
      <c r="KAT59" s="89"/>
      <c r="KAU59" s="89"/>
      <c r="KAV59" s="89"/>
      <c r="KAW59" s="89"/>
      <c r="KAX59" s="89"/>
      <c r="KAY59" s="89"/>
      <c r="KAZ59" s="89"/>
      <c r="KBA59" s="89"/>
      <c r="KBB59" s="89"/>
      <c r="KBC59" s="89"/>
      <c r="KBD59" s="89"/>
      <c r="KBE59" s="89"/>
      <c r="KBF59" s="89"/>
      <c r="KBG59" s="89"/>
      <c r="KBH59" s="89"/>
      <c r="KBI59" s="89"/>
      <c r="KBJ59" s="89"/>
      <c r="KBK59" s="89"/>
      <c r="KBL59" s="89"/>
      <c r="KBM59" s="89"/>
      <c r="KBN59" s="89"/>
      <c r="KBO59" s="89"/>
      <c r="KBP59" s="89"/>
      <c r="KBQ59" s="89"/>
      <c r="KBR59" s="89"/>
      <c r="KBS59" s="89"/>
      <c r="KBT59" s="89"/>
      <c r="KBU59" s="89"/>
      <c r="KBV59" s="89"/>
      <c r="KBW59" s="89"/>
      <c r="KBX59" s="89"/>
      <c r="KBY59" s="89"/>
      <c r="KBZ59" s="89"/>
      <c r="KCA59" s="89"/>
      <c r="KCB59" s="89"/>
      <c r="KCC59" s="89"/>
      <c r="KCD59" s="89"/>
      <c r="KCE59" s="89"/>
      <c r="KCF59" s="89"/>
      <c r="KCG59" s="89"/>
      <c r="KCH59" s="89"/>
      <c r="KCI59" s="89"/>
      <c r="KCJ59" s="89"/>
      <c r="KCK59" s="89"/>
      <c r="KCL59" s="89"/>
      <c r="KCM59" s="89"/>
      <c r="KCN59" s="89"/>
      <c r="KCO59" s="89"/>
      <c r="KCP59" s="89"/>
      <c r="KCQ59" s="89"/>
      <c r="KCR59" s="89"/>
      <c r="KCS59" s="89"/>
      <c r="KCT59" s="89"/>
      <c r="KCU59" s="89"/>
      <c r="KCV59" s="89"/>
      <c r="KCW59" s="89"/>
      <c r="KCX59" s="89"/>
      <c r="KCY59" s="89"/>
      <c r="KCZ59" s="89"/>
      <c r="KDA59" s="89"/>
      <c r="KDB59" s="89"/>
      <c r="KDC59" s="89"/>
      <c r="KDD59" s="89"/>
      <c r="KDE59" s="89"/>
      <c r="KDF59" s="89"/>
      <c r="KDG59" s="89"/>
      <c r="KDH59" s="89"/>
      <c r="KDI59" s="89"/>
      <c r="KDJ59" s="89"/>
      <c r="KDK59" s="89"/>
      <c r="KDL59" s="89"/>
      <c r="KDM59" s="89"/>
      <c r="KDN59" s="89"/>
      <c r="KDO59" s="89"/>
      <c r="KDP59" s="89"/>
      <c r="KDQ59" s="89"/>
      <c r="KDR59" s="89"/>
      <c r="KDS59" s="89"/>
      <c r="KDT59" s="89"/>
      <c r="KDU59" s="89"/>
      <c r="KDV59" s="89"/>
      <c r="KDW59" s="89"/>
      <c r="KDX59" s="89"/>
      <c r="KDY59" s="89"/>
      <c r="KDZ59" s="89"/>
      <c r="KEA59" s="89"/>
      <c r="KEB59" s="89"/>
      <c r="KEC59" s="89"/>
      <c r="KED59" s="89"/>
      <c r="KEE59" s="89"/>
      <c r="KEF59" s="89"/>
      <c r="KEG59" s="89"/>
      <c r="KEH59" s="89"/>
      <c r="KEI59" s="89"/>
      <c r="KEJ59" s="89"/>
      <c r="KEK59" s="89"/>
      <c r="KEL59" s="89"/>
      <c r="KEM59" s="89"/>
      <c r="KEN59" s="89"/>
      <c r="KEO59" s="89"/>
      <c r="KEP59" s="89"/>
      <c r="KEQ59" s="89"/>
      <c r="KER59" s="89"/>
      <c r="KES59" s="89"/>
      <c r="KET59" s="89"/>
      <c r="KEU59" s="89"/>
      <c r="KEV59" s="89"/>
      <c r="KEW59" s="89"/>
      <c r="KEX59" s="89"/>
      <c r="KEY59" s="89"/>
      <c r="KEZ59" s="89"/>
      <c r="KFA59" s="89"/>
      <c r="KFB59" s="89"/>
      <c r="KFC59" s="89"/>
      <c r="KFD59" s="89"/>
      <c r="KFE59" s="89"/>
      <c r="KFF59" s="89"/>
      <c r="KFG59" s="89"/>
      <c r="KFH59" s="89"/>
      <c r="KFI59" s="89"/>
      <c r="KFJ59" s="89"/>
      <c r="KFK59" s="89"/>
      <c r="KFL59" s="89"/>
      <c r="KFM59" s="89"/>
      <c r="KFN59" s="89"/>
      <c r="KFO59" s="89"/>
      <c r="KFP59" s="89"/>
      <c r="KFQ59" s="89"/>
      <c r="KFR59" s="89"/>
      <c r="KFS59" s="89"/>
      <c r="KFT59" s="89"/>
      <c r="KFU59" s="89"/>
      <c r="KFV59" s="89"/>
      <c r="KFW59" s="89"/>
      <c r="KFX59" s="89"/>
      <c r="KFY59" s="89"/>
      <c r="KFZ59" s="89"/>
      <c r="KGA59" s="89"/>
      <c r="KGB59" s="89"/>
      <c r="KGC59" s="89"/>
      <c r="KGD59" s="89"/>
      <c r="KGE59" s="89"/>
      <c r="KGF59" s="89"/>
      <c r="KGG59" s="89"/>
      <c r="KGH59" s="89"/>
      <c r="KGI59" s="89"/>
      <c r="KGJ59" s="89"/>
      <c r="KGK59" s="89"/>
      <c r="KGL59" s="89"/>
      <c r="KGM59" s="89"/>
      <c r="KGN59" s="89"/>
      <c r="KGO59" s="89"/>
      <c r="KGP59" s="89"/>
      <c r="KGQ59" s="89"/>
      <c r="KGR59" s="89"/>
      <c r="KGS59" s="89"/>
      <c r="KGT59" s="89"/>
      <c r="KGU59" s="89"/>
      <c r="KGV59" s="89"/>
      <c r="KGW59" s="89"/>
      <c r="KGX59" s="89"/>
      <c r="KGY59" s="89"/>
      <c r="KGZ59" s="89"/>
      <c r="KHA59" s="89"/>
      <c r="KHB59" s="89"/>
      <c r="KHC59" s="89"/>
      <c r="KHD59" s="89"/>
      <c r="KHE59" s="89"/>
      <c r="KHF59" s="89"/>
      <c r="KHG59" s="89"/>
      <c r="KHH59" s="89"/>
      <c r="KHI59" s="89"/>
      <c r="KHJ59" s="89"/>
      <c r="KHK59" s="89"/>
      <c r="KHL59" s="89"/>
      <c r="KHM59" s="89"/>
      <c r="KHN59" s="89"/>
      <c r="KHO59" s="89"/>
      <c r="KHP59" s="89"/>
      <c r="KHQ59" s="89"/>
      <c r="KHR59" s="89"/>
      <c r="KHS59" s="89"/>
      <c r="KHT59" s="89"/>
      <c r="KHU59" s="89"/>
      <c r="KHV59" s="89"/>
      <c r="KHW59" s="89"/>
      <c r="KHX59" s="89"/>
      <c r="KHY59" s="89"/>
      <c r="KHZ59" s="89"/>
      <c r="KIA59" s="89"/>
      <c r="KIB59" s="89"/>
      <c r="KIC59" s="89"/>
      <c r="KID59" s="89"/>
      <c r="KIE59" s="89"/>
      <c r="KIF59" s="89"/>
      <c r="KIG59" s="89"/>
      <c r="KIH59" s="89"/>
      <c r="KII59" s="89"/>
      <c r="KIJ59" s="89"/>
      <c r="KIK59" s="89"/>
      <c r="KIL59" s="89"/>
      <c r="KIM59" s="89"/>
      <c r="KIN59" s="89"/>
      <c r="KIO59" s="89"/>
      <c r="KIP59" s="89"/>
      <c r="KIQ59" s="89"/>
      <c r="KIR59" s="89"/>
      <c r="KIS59" s="89"/>
      <c r="KIT59" s="89"/>
      <c r="KIU59" s="89"/>
      <c r="KIV59" s="89"/>
      <c r="KIW59" s="89"/>
      <c r="KIX59" s="89"/>
      <c r="KIY59" s="89"/>
      <c r="KIZ59" s="89"/>
      <c r="KJA59" s="89"/>
      <c r="KJB59" s="89"/>
      <c r="KJC59" s="89"/>
      <c r="KJD59" s="89"/>
      <c r="KJE59" s="89"/>
      <c r="KJF59" s="89"/>
      <c r="KJG59" s="89"/>
      <c r="KJH59" s="89"/>
      <c r="KJI59" s="89"/>
      <c r="KJJ59" s="89"/>
      <c r="KJK59" s="89"/>
      <c r="KJL59" s="89"/>
      <c r="KJM59" s="89"/>
      <c r="KJN59" s="89"/>
      <c r="KJO59" s="89"/>
      <c r="KJP59" s="89"/>
      <c r="KJQ59" s="89"/>
      <c r="KJR59" s="89"/>
      <c r="KJS59" s="89"/>
      <c r="KJT59" s="89"/>
      <c r="KJU59" s="89"/>
      <c r="KJV59" s="89"/>
      <c r="KJW59" s="89"/>
      <c r="KJX59" s="89"/>
      <c r="KJY59" s="89"/>
      <c r="KJZ59" s="89"/>
      <c r="KKA59" s="89"/>
      <c r="KKB59" s="89"/>
      <c r="KKC59" s="89"/>
      <c r="KKD59" s="89"/>
      <c r="KKE59" s="89"/>
      <c r="KKF59" s="89"/>
      <c r="KKG59" s="89"/>
      <c r="KKH59" s="89"/>
      <c r="KKI59" s="89"/>
      <c r="KKJ59" s="89"/>
      <c r="KKK59" s="89"/>
      <c r="KKL59" s="89"/>
      <c r="KKM59" s="89"/>
      <c r="KKN59" s="89"/>
      <c r="KKO59" s="89"/>
      <c r="KKP59" s="89"/>
      <c r="KKQ59" s="89"/>
      <c r="KKR59" s="89"/>
      <c r="KKS59" s="89"/>
      <c r="KKT59" s="89"/>
      <c r="KKU59" s="89"/>
      <c r="KKV59" s="89"/>
      <c r="KKW59" s="89"/>
      <c r="KKX59" s="89"/>
      <c r="KKY59" s="89"/>
      <c r="KKZ59" s="89"/>
      <c r="KLA59" s="89"/>
      <c r="KLB59" s="89"/>
      <c r="KLC59" s="89"/>
      <c r="KLD59" s="89"/>
      <c r="KLE59" s="89"/>
      <c r="KLF59" s="89"/>
      <c r="KLG59" s="89"/>
      <c r="KLH59" s="89"/>
      <c r="KLI59" s="89"/>
      <c r="KLJ59" s="89"/>
      <c r="KLK59" s="89"/>
      <c r="KLL59" s="89"/>
      <c r="KLM59" s="89"/>
      <c r="KLN59" s="89"/>
      <c r="KLO59" s="89"/>
      <c r="KLP59" s="89"/>
      <c r="KLQ59" s="89"/>
      <c r="KLR59" s="89"/>
      <c r="KLS59" s="89"/>
      <c r="KLT59" s="89"/>
      <c r="KLU59" s="89"/>
      <c r="KLV59" s="89"/>
      <c r="KLW59" s="89"/>
      <c r="KLX59" s="89"/>
      <c r="KLY59" s="89"/>
      <c r="KLZ59" s="89"/>
      <c r="KMA59" s="89"/>
      <c r="KMB59" s="89"/>
      <c r="KMC59" s="89"/>
      <c r="KMD59" s="89"/>
      <c r="KME59" s="89"/>
      <c r="KMF59" s="89"/>
      <c r="KMG59" s="89"/>
      <c r="KMH59" s="89"/>
      <c r="KMI59" s="89"/>
      <c r="KMJ59" s="89"/>
      <c r="KMK59" s="89"/>
      <c r="KML59" s="89"/>
      <c r="KMM59" s="89"/>
      <c r="KMN59" s="89"/>
      <c r="KMO59" s="89"/>
      <c r="KMP59" s="89"/>
      <c r="KMQ59" s="89"/>
      <c r="KMR59" s="89"/>
      <c r="KMS59" s="89"/>
      <c r="KMT59" s="89"/>
      <c r="KMU59" s="89"/>
      <c r="KMV59" s="89"/>
      <c r="KMW59" s="89"/>
      <c r="KMX59" s="89"/>
      <c r="KMY59" s="89"/>
      <c r="KMZ59" s="89"/>
      <c r="KNA59" s="89"/>
      <c r="KNB59" s="89"/>
      <c r="KNC59" s="89"/>
      <c r="KND59" s="89"/>
      <c r="KNE59" s="89"/>
      <c r="KNF59" s="89"/>
      <c r="KNG59" s="89"/>
      <c r="KNH59" s="89"/>
      <c r="KNI59" s="89"/>
      <c r="KNJ59" s="89"/>
      <c r="KNK59" s="89"/>
      <c r="KNL59" s="89"/>
      <c r="KNM59" s="89"/>
      <c r="KNN59" s="89"/>
      <c r="KNO59" s="89"/>
      <c r="KNP59" s="89"/>
      <c r="KNQ59" s="89"/>
      <c r="KNR59" s="89"/>
      <c r="KNS59" s="89"/>
      <c r="KNT59" s="89"/>
      <c r="KNU59" s="89"/>
      <c r="KNV59" s="89"/>
      <c r="KNW59" s="89"/>
      <c r="KNX59" s="89"/>
      <c r="KNY59" s="89"/>
      <c r="KNZ59" s="89"/>
      <c r="KOA59" s="89"/>
      <c r="KOB59" s="89"/>
      <c r="KOC59" s="89"/>
      <c r="KOD59" s="89"/>
      <c r="KOE59" s="89"/>
      <c r="KOF59" s="89"/>
      <c r="KOG59" s="89"/>
      <c r="KOH59" s="89"/>
      <c r="KOI59" s="89"/>
      <c r="KOJ59" s="89"/>
      <c r="KOK59" s="89"/>
      <c r="KOL59" s="89"/>
      <c r="KOM59" s="89"/>
      <c r="KON59" s="89"/>
      <c r="KOO59" s="89"/>
      <c r="KOP59" s="89"/>
      <c r="KOQ59" s="89"/>
      <c r="KOR59" s="89"/>
      <c r="KOS59" s="89"/>
      <c r="KOT59" s="89"/>
      <c r="KOU59" s="89"/>
      <c r="KOV59" s="89"/>
      <c r="KOW59" s="89"/>
      <c r="KOX59" s="89"/>
      <c r="KOY59" s="89"/>
      <c r="KOZ59" s="89"/>
      <c r="KPA59" s="89"/>
      <c r="KPB59" s="89"/>
      <c r="KPC59" s="89"/>
      <c r="KPD59" s="89"/>
      <c r="KPE59" s="89"/>
      <c r="KPF59" s="89"/>
      <c r="KPG59" s="89"/>
      <c r="KPH59" s="89"/>
      <c r="KPI59" s="89"/>
      <c r="KPJ59" s="89"/>
      <c r="KPK59" s="89"/>
      <c r="KPL59" s="89"/>
      <c r="KPM59" s="89"/>
      <c r="KPN59" s="89"/>
      <c r="KPO59" s="89"/>
      <c r="KPP59" s="89"/>
      <c r="KPQ59" s="89"/>
      <c r="KPR59" s="89"/>
      <c r="KPS59" s="89"/>
      <c r="KPT59" s="89"/>
      <c r="KPU59" s="89"/>
      <c r="KPV59" s="89"/>
      <c r="KPW59" s="89"/>
      <c r="KPX59" s="89"/>
      <c r="KPY59" s="89"/>
      <c r="KPZ59" s="89"/>
      <c r="KQA59" s="89"/>
      <c r="KQB59" s="89"/>
      <c r="KQC59" s="89"/>
      <c r="KQD59" s="89"/>
      <c r="KQE59" s="89"/>
      <c r="KQF59" s="89"/>
      <c r="KQG59" s="89"/>
      <c r="KQH59" s="89"/>
      <c r="KQI59" s="89"/>
      <c r="KQJ59" s="89"/>
      <c r="KQK59" s="89"/>
      <c r="KQL59" s="89"/>
      <c r="KQM59" s="89"/>
      <c r="KQN59" s="89"/>
      <c r="KQO59" s="89"/>
      <c r="KQP59" s="89"/>
      <c r="KQQ59" s="89"/>
      <c r="KQR59" s="89"/>
      <c r="KQS59" s="89"/>
      <c r="KQT59" s="89"/>
      <c r="KQU59" s="89"/>
      <c r="KQV59" s="89"/>
      <c r="KQW59" s="89"/>
      <c r="KQX59" s="89"/>
      <c r="KQY59" s="89"/>
      <c r="KQZ59" s="89"/>
      <c r="KRA59" s="89"/>
      <c r="KRB59" s="89"/>
      <c r="KRC59" s="89"/>
      <c r="KRD59" s="89"/>
      <c r="KRE59" s="89"/>
      <c r="KRF59" s="89"/>
      <c r="KRG59" s="89"/>
      <c r="KRH59" s="89"/>
      <c r="KRI59" s="89"/>
      <c r="KRJ59" s="89"/>
      <c r="KRK59" s="89"/>
      <c r="KRL59" s="89"/>
      <c r="KRM59" s="89"/>
      <c r="KRN59" s="89"/>
      <c r="KRO59" s="89"/>
      <c r="KRP59" s="89"/>
      <c r="KRQ59" s="89"/>
      <c r="KRR59" s="89"/>
      <c r="KRS59" s="89"/>
      <c r="KRT59" s="89"/>
      <c r="KRU59" s="89"/>
      <c r="KRV59" s="89"/>
      <c r="KRW59" s="89"/>
      <c r="KRX59" s="89"/>
      <c r="KRY59" s="89"/>
      <c r="KRZ59" s="89"/>
      <c r="KSA59" s="89"/>
      <c r="KSB59" s="89"/>
      <c r="KSC59" s="89"/>
      <c r="KSD59" s="89"/>
      <c r="KSE59" s="89"/>
      <c r="KSF59" s="89"/>
      <c r="KSG59" s="89"/>
      <c r="KSH59" s="89"/>
      <c r="KSI59" s="89"/>
      <c r="KSJ59" s="89"/>
      <c r="KSK59" s="89"/>
      <c r="KSL59" s="89"/>
      <c r="KSM59" s="89"/>
      <c r="KSN59" s="89"/>
      <c r="KSO59" s="89"/>
      <c r="KSP59" s="89"/>
      <c r="KSQ59" s="89"/>
      <c r="KSR59" s="89"/>
      <c r="KSS59" s="89"/>
      <c r="KST59" s="89"/>
      <c r="KSU59" s="89"/>
      <c r="KSV59" s="89"/>
      <c r="KSW59" s="89"/>
      <c r="KSX59" s="89"/>
      <c r="KSY59" s="89"/>
      <c r="KSZ59" s="89"/>
      <c r="KTA59" s="89"/>
      <c r="KTB59" s="89"/>
      <c r="KTC59" s="89"/>
      <c r="KTD59" s="89"/>
      <c r="KTE59" s="89"/>
      <c r="KTF59" s="89"/>
      <c r="KTG59" s="89"/>
      <c r="KTH59" s="89"/>
      <c r="KTI59" s="89"/>
      <c r="KTJ59" s="89"/>
      <c r="KTK59" s="89"/>
      <c r="KTL59" s="89"/>
      <c r="KTM59" s="89"/>
      <c r="KTN59" s="89"/>
      <c r="KTO59" s="89"/>
      <c r="KTP59" s="89"/>
      <c r="KTQ59" s="89"/>
      <c r="KTR59" s="89"/>
      <c r="KTS59" s="89"/>
      <c r="KTT59" s="89"/>
      <c r="KTU59" s="89"/>
      <c r="KTV59" s="89"/>
      <c r="KTW59" s="89"/>
      <c r="KTX59" s="89"/>
      <c r="KTY59" s="89"/>
      <c r="KTZ59" s="89"/>
      <c r="KUA59" s="89"/>
      <c r="KUB59" s="89"/>
      <c r="KUC59" s="89"/>
      <c r="KUD59" s="89"/>
      <c r="KUE59" s="89"/>
      <c r="KUF59" s="89"/>
      <c r="KUG59" s="89"/>
      <c r="KUH59" s="89"/>
      <c r="KUI59" s="89"/>
      <c r="KUJ59" s="89"/>
      <c r="KUK59" s="89"/>
      <c r="KUL59" s="89"/>
      <c r="KUM59" s="89"/>
      <c r="KUN59" s="89"/>
      <c r="KUO59" s="89"/>
      <c r="KUP59" s="89"/>
      <c r="KUQ59" s="89"/>
      <c r="KUR59" s="89"/>
      <c r="KUS59" s="89"/>
      <c r="KUT59" s="89"/>
      <c r="KUU59" s="89"/>
      <c r="KUV59" s="89"/>
      <c r="KUW59" s="89"/>
      <c r="KUX59" s="89"/>
      <c r="KUY59" s="89"/>
      <c r="KUZ59" s="89"/>
      <c r="KVA59" s="89"/>
      <c r="KVB59" s="89"/>
      <c r="KVC59" s="89"/>
      <c r="KVD59" s="89"/>
      <c r="KVE59" s="89"/>
      <c r="KVF59" s="89"/>
      <c r="KVG59" s="89"/>
      <c r="KVH59" s="89"/>
      <c r="KVI59" s="89"/>
      <c r="KVJ59" s="89"/>
      <c r="KVK59" s="89"/>
      <c r="KVL59" s="89"/>
      <c r="KVM59" s="89"/>
      <c r="KVN59" s="89"/>
      <c r="KVO59" s="89"/>
      <c r="KVP59" s="89"/>
      <c r="KVQ59" s="89"/>
      <c r="KVR59" s="89"/>
      <c r="KVS59" s="89"/>
      <c r="KVT59" s="89"/>
      <c r="KVU59" s="89"/>
      <c r="KVV59" s="89"/>
      <c r="KVW59" s="89"/>
      <c r="KVX59" s="89"/>
      <c r="KVY59" s="89"/>
      <c r="KVZ59" s="89"/>
      <c r="KWA59" s="89"/>
      <c r="KWB59" s="89"/>
      <c r="KWC59" s="89"/>
      <c r="KWD59" s="89"/>
      <c r="KWE59" s="89"/>
      <c r="KWF59" s="89"/>
      <c r="KWG59" s="89"/>
      <c r="KWH59" s="89"/>
      <c r="KWI59" s="89"/>
      <c r="KWJ59" s="89"/>
      <c r="KWK59" s="89"/>
      <c r="KWL59" s="89"/>
      <c r="KWM59" s="89"/>
      <c r="KWN59" s="89"/>
      <c r="KWO59" s="89"/>
      <c r="KWP59" s="89"/>
      <c r="KWQ59" s="89"/>
      <c r="KWR59" s="89"/>
      <c r="KWS59" s="89"/>
      <c r="KWT59" s="89"/>
      <c r="KWU59" s="89"/>
      <c r="KWV59" s="89"/>
      <c r="KWW59" s="89"/>
      <c r="KWX59" s="89"/>
      <c r="KWY59" s="89"/>
      <c r="KWZ59" s="89"/>
      <c r="KXA59" s="89"/>
      <c r="KXB59" s="89"/>
      <c r="KXC59" s="89"/>
      <c r="KXD59" s="89"/>
      <c r="KXE59" s="89"/>
      <c r="KXF59" s="89"/>
      <c r="KXG59" s="89"/>
      <c r="KXH59" s="89"/>
      <c r="KXI59" s="89"/>
      <c r="KXJ59" s="89"/>
      <c r="KXK59" s="89"/>
      <c r="KXL59" s="89"/>
      <c r="KXM59" s="89"/>
      <c r="KXN59" s="89"/>
      <c r="KXO59" s="89"/>
      <c r="KXP59" s="89"/>
      <c r="KXQ59" s="89"/>
      <c r="KXR59" s="89"/>
      <c r="KXS59" s="89"/>
      <c r="KXT59" s="89"/>
      <c r="KXU59" s="89"/>
      <c r="KXV59" s="89"/>
      <c r="KXW59" s="89"/>
      <c r="KXX59" s="89"/>
      <c r="KXY59" s="89"/>
      <c r="KXZ59" s="89"/>
      <c r="KYA59" s="89"/>
      <c r="KYB59" s="89"/>
      <c r="KYC59" s="89"/>
      <c r="KYD59" s="89"/>
      <c r="KYE59" s="89"/>
      <c r="KYF59" s="89"/>
      <c r="KYG59" s="89"/>
      <c r="KYH59" s="89"/>
      <c r="KYI59" s="89"/>
      <c r="KYJ59" s="89"/>
      <c r="KYK59" s="89"/>
      <c r="KYL59" s="89"/>
      <c r="KYM59" s="89"/>
      <c r="KYN59" s="89"/>
      <c r="KYO59" s="89"/>
      <c r="KYP59" s="89"/>
      <c r="KYQ59" s="89"/>
      <c r="KYR59" s="89"/>
      <c r="KYS59" s="89"/>
      <c r="KYT59" s="89"/>
      <c r="KYU59" s="89"/>
      <c r="KYV59" s="89"/>
      <c r="KYW59" s="89"/>
      <c r="KYX59" s="89"/>
      <c r="KYY59" s="89"/>
      <c r="KYZ59" s="89"/>
      <c r="KZA59" s="89"/>
      <c r="KZB59" s="89"/>
      <c r="KZC59" s="89"/>
      <c r="KZD59" s="89"/>
      <c r="KZE59" s="89"/>
      <c r="KZF59" s="89"/>
      <c r="KZG59" s="89"/>
      <c r="KZH59" s="89"/>
      <c r="KZI59" s="89"/>
      <c r="KZJ59" s="89"/>
      <c r="KZK59" s="89"/>
      <c r="KZL59" s="89"/>
      <c r="KZM59" s="89"/>
      <c r="KZN59" s="89"/>
      <c r="KZO59" s="89"/>
      <c r="KZP59" s="89"/>
      <c r="KZQ59" s="89"/>
      <c r="KZR59" s="89"/>
      <c r="KZS59" s="89"/>
      <c r="KZT59" s="89"/>
      <c r="KZU59" s="89"/>
      <c r="KZV59" s="89"/>
      <c r="KZW59" s="89"/>
      <c r="KZX59" s="89"/>
      <c r="KZY59" s="89"/>
      <c r="KZZ59" s="89"/>
      <c r="LAA59" s="89"/>
      <c r="LAB59" s="89"/>
      <c r="LAC59" s="89"/>
      <c r="LAD59" s="89"/>
      <c r="LAE59" s="89"/>
      <c r="LAF59" s="89"/>
      <c r="LAG59" s="89"/>
      <c r="LAH59" s="89"/>
      <c r="LAI59" s="89"/>
      <c r="LAJ59" s="89"/>
      <c r="LAK59" s="89"/>
      <c r="LAL59" s="89"/>
      <c r="LAM59" s="89"/>
      <c r="LAN59" s="89"/>
      <c r="LAO59" s="89"/>
      <c r="LAP59" s="89"/>
      <c r="LAQ59" s="89"/>
      <c r="LAR59" s="89"/>
      <c r="LAS59" s="89"/>
      <c r="LAT59" s="89"/>
      <c r="LAU59" s="89"/>
      <c r="LAV59" s="89"/>
      <c r="LAW59" s="89"/>
      <c r="LAX59" s="89"/>
      <c r="LAY59" s="89"/>
      <c r="LAZ59" s="89"/>
      <c r="LBA59" s="89"/>
      <c r="LBB59" s="89"/>
      <c r="LBC59" s="89"/>
      <c r="LBD59" s="89"/>
      <c r="LBE59" s="89"/>
      <c r="LBF59" s="89"/>
      <c r="LBG59" s="89"/>
      <c r="LBH59" s="89"/>
      <c r="LBI59" s="89"/>
      <c r="LBJ59" s="89"/>
      <c r="LBK59" s="89"/>
      <c r="LBL59" s="89"/>
      <c r="LBM59" s="89"/>
      <c r="LBN59" s="89"/>
      <c r="LBO59" s="89"/>
      <c r="LBP59" s="89"/>
      <c r="LBQ59" s="89"/>
      <c r="LBR59" s="89"/>
      <c r="LBS59" s="89"/>
      <c r="LBT59" s="89"/>
      <c r="LBU59" s="89"/>
      <c r="LBV59" s="89"/>
      <c r="LBW59" s="89"/>
      <c r="LBX59" s="89"/>
      <c r="LBY59" s="89"/>
      <c r="LBZ59" s="89"/>
      <c r="LCA59" s="89"/>
      <c r="LCB59" s="89"/>
      <c r="LCC59" s="89"/>
      <c r="LCD59" s="89"/>
      <c r="LCE59" s="89"/>
      <c r="LCF59" s="89"/>
      <c r="LCG59" s="89"/>
      <c r="LCH59" s="89"/>
      <c r="LCI59" s="89"/>
      <c r="LCJ59" s="89"/>
      <c r="LCK59" s="89"/>
      <c r="LCL59" s="89"/>
      <c r="LCM59" s="89"/>
      <c r="LCN59" s="89"/>
      <c r="LCO59" s="89"/>
      <c r="LCP59" s="89"/>
      <c r="LCQ59" s="89"/>
      <c r="LCR59" s="89"/>
      <c r="LCS59" s="89"/>
      <c r="LCT59" s="89"/>
      <c r="LCU59" s="89"/>
      <c r="LCV59" s="89"/>
      <c r="LCW59" s="89"/>
      <c r="LCX59" s="89"/>
      <c r="LCY59" s="89"/>
      <c r="LCZ59" s="89"/>
      <c r="LDA59" s="89"/>
      <c r="LDB59" s="89"/>
      <c r="LDC59" s="89"/>
      <c r="LDD59" s="89"/>
      <c r="LDE59" s="89"/>
      <c r="LDF59" s="89"/>
      <c r="LDG59" s="89"/>
      <c r="LDH59" s="89"/>
      <c r="LDI59" s="89"/>
      <c r="LDJ59" s="89"/>
      <c r="LDK59" s="89"/>
      <c r="LDL59" s="89"/>
      <c r="LDM59" s="89"/>
      <c r="LDN59" s="89"/>
      <c r="LDO59" s="89"/>
      <c r="LDP59" s="89"/>
      <c r="LDQ59" s="89"/>
      <c r="LDR59" s="89"/>
      <c r="LDS59" s="89"/>
      <c r="LDT59" s="89"/>
      <c r="LDU59" s="89"/>
      <c r="LDV59" s="89"/>
      <c r="LDW59" s="89"/>
      <c r="LDX59" s="89"/>
      <c r="LDY59" s="89"/>
      <c r="LDZ59" s="89"/>
      <c r="LEA59" s="89"/>
      <c r="LEB59" s="89"/>
      <c r="LEC59" s="89"/>
      <c r="LED59" s="89"/>
      <c r="LEE59" s="89"/>
      <c r="LEF59" s="89"/>
      <c r="LEG59" s="89"/>
      <c r="LEH59" s="89"/>
      <c r="LEI59" s="89"/>
      <c r="LEJ59" s="89"/>
      <c r="LEK59" s="89"/>
      <c r="LEL59" s="89"/>
      <c r="LEM59" s="89"/>
      <c r="LEN59" s="89"/>
      <c r="LEO59" s="89"/>
      <c r="LEP59" s="89"/>
      <c r="LEQ59" s="89"/>
      <c r="LER59" s="89"/>
      <c r="LES59" s="89"/>
      <c r="LET59" s="89"/>
      <c r="LEU59" s="89"/>
      <c r="LEV59" s="89"/>
      <c r="LEW59" s="89"/>
      <c r="LEX59" s="89"/>
      <c r="LEY59" s="89"/>
      <c r="LEZ59" s="89"/>
      <c r="LFA59" s="89"/>
      <c r="LFB59" s="89"/>
      <c r="LFC59" s="89"/>
      <c r="LFD59" s="89"/>
      <c r="LFE59" s="89"/>
      <c r="LFF59" s="89"/>
      <c r="LFG59" s="89"/>
      <c r="LFH59" s="89"/>
      <c r="LFI59" s="89"/>
      <c r="LFJ59" s="89"/>
      <c r="LFK59" s="89"/>
      <c r="LFL59" s="89"/>
      <c r="LFM59" s="89"/>
      <c r="LFN59" s="89"/>
      <c r="LFO59" s="89"/>
      <c r="LFP59" s="89"/>
      <c r="LFQ59" s="89"/>
      <c r="LFR59" s="89"/>
      <c r="LFS59" s="89"/>
      <c r="LFT59" s="89"/>
      <c r="LFU59" s="89"/>
      <c r="LFV59" s="89"/>
      <c r="LFW59" s="89"/>
      <c r="LFX59" s="89"/>
      <c r="LFY59" s="89"/>
      <c r="LFZ59" s="89"/>
      <c r="LGA59" s="89"/>
      <c r="LGB59" s="89"/>
      <c r="LGC59" s="89"/>
      <c r="LGD59" s="89"/>
      <c r="LGE59" s="89"/>
      <c r="LGF59" s="89"/>
      <c r="LGG59" s="89"/>
      <c r="LGH59" s="89"/>
      <c r="LGI59" s="89"/>
      <c r="LGJ59" s="89"/>
      <c r="LGK59" s="89"/>
      <c r="LGL59" s="89"/>
      <c r="LGM59" s="89"/>
      <c r="LGN59" s="89"/>
      <c r="LGO59" s="89"/>
      <c r="LGP59" s="89"/>
      <c r="LGQ59" s="89"/>
      <c r="LGR59" s="89"/>
      <c r="LGS59" s="89"/>
      <c r="LGT59" s="89"/>
      <c r="LGU59" s="89"/>
      <c r="LGV59" s="89"/>
      <c r="LGW59" s="89"/>
      <c r="LGX59" s="89"/>
      <c r="LGY59" s="89"/>
      <c r="LGZ59" s="89"/>
      <c r="LHA59" s="89"/>
      <c r="LHB59" s="89"/>
      <c r="LHC59" s="89"/>
      <c r="LHD59" s="89"/>
      <c r="LHE59" s="89"/>
      <c r="LHF59" s="89"/>
      <c r="LHG59" s="89"/>
      <c r="LHH59" s="89"/>
      <c r="LHI59" s="89"/>
      <c r="LHJ59" s="89"/>
      <c r="LHK59" s="89"/>
      <c r="LHL59" s="89"/>
      <c r="LHM59" s="89"/>
      <c r="LHN59" s="89"/>
      <c r="LHO59" s="89"/>
      <c r="LHP59" s="89"/>
      <c r="LHQ59" s="89"/>
      <c r="LHR59" s="89"/>
      <c r="LHS59" s="89"/>
      <c r="LHT59" s="89"/>
      <c r="LHU59" s="89"/>
      <c r="LHV59" s="89"/>
      <c r="LHW59" s="89"/>
      <c r="LHX59" s="89"/>
      <c r="LHY59" s="89"/>
      <c r="LHZ59" s="89"/>
      <c r="LIA59" s="89"/>
      <c r="LIB59" s="89"/>
      <c r="LIC59" s="89"/>
      <c r="LID59" s="89"/>
      <c r="LIE59" s="89"/>
      <c r="LIF59" s="89"/>
      <c r="LIG59" s="89"/>
      <c r="LIH59" s="89"/>
      <c r="LII59" s="89"/>
      <c r="LIJ59" s="89"/>
      <c r="LIK59" s="89"/>
      <c r="LIL59" s="89"/>
      <c r="LIM59" s="89"/>
      <c r="LIN59" s="89"/>
      <c r="LIO59" s="89"/>
      <c r="LIP59" s="89"/>
      <c r="LIQ59" s="89"/>
      <c r="LIR59" s="89"/>
      <c r="LIS59" s="89"/>
      <c r="LIT59" s="89"/>
      <c r="LIU59" s="89"/>
      <c r="LIV59" s="89"/>
      <c r="LIW59" s="89"/>
      <c r="LIX59" s="89"/>
      <c r="LIY59" s="89"/>
      <c r="LIZ59" s="89"/>
      <c r="LJA59" s="89"/>
      <c r="LJB59" s="89"/>
      <c r="LJC59" s="89"/>
      <c r="LJD59" s="89"/>
      <c r="LJE59" s="89"/>
      <c r="LJF59" s="89"/>
      <c r="LJG59" s="89"/>
      <c r="LJH59" s="89"/>
      <c r="LJI59" s="89"/>
      <c r="LJJ59" s="89"/>
      <c r="LJK59" s="89"/>
      <c r="LJL59" s="89"/>
      <c r="LJM59" s="89"/>
      <c r="LJN59" s="89"/>
      <c r="LJO59" s="89"/>
      <c r="LJP59" s="89"/>
      <c r="LJQ59" s="89"/>
      <c r="LJR59" s="89"/>
      <c r="LJS59" s="89"/>
      <c r="LJT59" s="89"/>
      <c r="LJU59" s="89"/>
      <c r="LJV59" s="89"/>
      <c r="LJW59" s="89"/>
      <c r="LJX59" s="89"/>
      <c r="LJY59" s="89"/>
      <c r="LJZ59" s="89"/>
      <c r="LKA59" s="89"/>
      <c r="LKB59" s="89"/>
      <c r="LKC59" s="89"/>
      <c r="LKD59" s="89"/>
      <c r="LKE59" s="89"/>
      <c r="LKF59" s="89"/>
      <c r="LKG59" s="89"/>
      <c r="LKH59" s="89"/>
      <c r="LKI59" s="89"/>
      <c r="LKJ59" s="89"/>
      <c r="LKK59" s="89"/>
      <c r="LKL59" s="89"/>
      <c r="LKM59" s="89"/>
      <c r="LKN59" s="89"/>
      <c r="LKO59" s="89"/>
      <c r="LKP59" s="89"/>
      <c r="LKQ59" s="89"/>
      <c r="LKR59" s="89"/>
      <c r="LKS59" s="89"/>
      <c r="LKT59" s="89"/>
      <c r="LKU59" s="89"/>
      <c r="LKV59" s="89"/>
      <c r="LKW59" s="89"/>
      <c r="LKX59" s="89"/>
      <c r="LKY59" s="89"/>
      <c r="LKZ59" s="89"/>
      <c r="LLA59" s="89"/>
      <c r="LLB59" s="89"/>
      <c r="LLC59" s="89"/>
      <c r="LLD59" s="89"/>
      <c r="LLE59" s="89"/>
      <c r="LLF59" s="89"/>
      <c r="LLG59" s="89"/>
      <c r="LLH59" s="89"/>
      <c r="LLI59" s="89"/>
      <c r="LLJ59" s="89"/>
      <c r="LLK59" s="89"/>
      <c r="LLL59" s="89"/>
      <c r="LLM59" s="89"/>
      <c r="LLN59" s="89"/>
      <c r="LLO59" s="89"/>
      <c r="LLP59" s="89"/>
      <c r="LLQ59" s="89"/>
      <c r="LLR59" s="89"/>
      <c r="LLS59" s="89"/>
      <c r="LLT59" s="89"/>
      <c r="LLU59" s="89"/>
      <c r="LLV59" s="89"/>
      <c r="LLW59" s="89"/>
      <c r="LLX59" s="89"/>
      <c r="LLY59" s="89"/>
      <c r="LLZ59" s="89"/>
      <c r="LMA59" s="89"/>
      <c r="LMB59" s="89"/>
      <c r="LMC59" s="89"/>
      <c r="LMD59" s="89"/>
      <c r="LME59" s="89"/>
      <c r="LMF59" s="89"/>
      <c r="LMG59" s="89"/>
      <c r="LMH59" s="89"/>
      <c r="LMI59" s="89"/>
      <c r="LMJ59" s="89"/>
      <c r="LMK59" s="89"/>
      <c r="LML59" s="89"/>
      <c r="LMM59" s="89"/>
      <c r="LMN59" s="89"/>
      <c r="LMO59" s="89"/>
      <c r="LMP59" s="89"/>
      <c r="LMQ59" s="89"/>
      <c r="LMR59" s="89"/>
      <c r="LMS59" s="89"/>
      <c r="LMT59" s="89"/>
      <c r="LMU59" s="89"/>
      <c r="LMV59" s="89"/>
      <c r="LMW59" s="89"/>
      <c r="LMX59" s="89"/>
      <c r="LMY59" s="89"/>
      <c r="LMZ59" s="89"/>
      <c r="LNA59" s="89"/>
      <c r="LNB59" s="89"/>
      <c r="LNC59" s="89"/>
      <c r="LND59" s="89"/>
      <c r="LNE59" s="89"/>
      <c r="LNF59" s="89"/>
      <c r="LNG59" s="89"/>
      <c r="LNH59" s="89"/>
      <c r="LNI59" s="89"/>
      <c r="LNJ59" s="89"/>
      <c r="LNK59" s="89"/>
      <c r="LNL59" s="89"/>
      <c r="LNM59" s="89"/>
      <c r="LNN59" s="89"/>
      <c r="LNO59" s="89"/>
      <c r="LNP59" s="89"/>
      <c r="LNQ59" s="89"/>
      <c r="LNR59" s="89"/>
      <c r="LNS59" s="89"/>
      <c r="LNT59" s="89"/>
      <c r="LNU59" s="89"/>
      <c r="LNV59" s="89"/>
      <c r="LNW59" s="89"/>
      <c r="LNX59" s="89"/>
      <c r="LNY59" s="89"/>
      <c r="LNZ59" s="89"/>
      <c r="LOA59" s="89"/>
      <c r="LOB59" s="89"/>
      <c r="LOC59" s="89"/>
      <c r="LOD59" s="89"/>
      <c r="LOE59" s="89"/>
      <c r="LOF59" s="89"/>
      <c r="LOG59" s="89"/>
      <c r="LOH59" s="89"/>
      <c r="LOI59" s="89"/>
      <c r="LOJ59" s="89"/>
      <c r="LOK59" s="89"/>
      <c r="LOL59" s="89"/>
      <c r="LOM59" s="89"/>
      <c r="LON59" s="89"/>
      <c r="LOO59" s="89"/>
      <c r="LOP59" s="89"/>
      <c r="LOQ59" s="89"/>
      <c r="LOR59" s="89"/>
      <c r="LOS59" s="89"/>
      <c r="LOT59" s="89"/>
      <c r="LOU59" s="89"/>
      <c r="LOV59" s="89"/>
      <c r="LOW59" s="89"/>
      <c r="LOX59" s="89"/>
      <c r="LOY59" s="89"/>
      <c r="LOZ59" s="89"/>
      <c r="LPA59" s="89"/>
      <c r="LPB59" s="89"/>
      <c r="LPC59" s="89"/>
      <c r="LPD59" s="89"/>
      <c r="LPE59" s="89"/>
      <c r="LPF59" s="89"/>
      <c r="LPG59" s="89"/>
      <c r="LPH59" s="89"/>
      <c r="LPI59" s="89"/>
      <c r="LPJ59" s="89"/>
      <c r="LPK59" s="89"/>
      <c r="LPL59" s="89"/>
      <c r="LPM59" s="89"/>
      <c r="LPN59" s="89"/>
      <c r="LPO59" s="89"/>
      <c r="LPP59" s="89"/>
      <c r="LPQ59" s="89"/>
      <c r="LPR59" s="89"/>
      <c r="LPS59" s="89"/>
      <c r="LPT59" s="89"/>
      <c r="LPU59" s="89"/>
      <c r="LPV59" s="89"/>
      <c r="LPW59" s="89"/>
      <c r="LPX59" s="89"/>
      <c r="LPY59" s="89"/>
      <c r="LPZ59" s="89"/>
      <c r="LQA59" s="89"/>
      <c r="LQB59" s="89"/>
      <c r="LQC59" s="89"/>
      <c r="LQD59" s="89"/>
      <c r="LQE59" s="89"/>
      <c r="LQF59" s="89"/>
      <c r="LQG59" s="89"/>
      <c r="LQH59" s="89"/>
      <c r="LQI59" s="89"/>
      <c r="LQJ59" s="89"/>
      <c r="LQK59" s="89"/>
      <c r="LQL59" s="89"/>
      <c r="LQM59" s="89"/>
      <c r="LQN59" s="89"/>
      <c r="LQO59" s="89"/>
      <c r="LQP59" s="89"/>
      <c r="LQQ59" s="89"/>
      <c r="LQR59" s="89"/>
      <c r="LQS59" s="89"/>
      <c r="LQT59" s="89"/>
      <c r="LQU59" s="89"/>
      <c r="LQV59" s="89"/>
      <c r="LQW59" s="89"/>
      <c r="LQX59" s="89"/>
      <c r="LQY59" s="89"/>
      <c r="LQZ59" s="89"/>
      <c r="LRA59" s="89"/>
      <c r="LRB59" s="89"/>
      <c r="LRC59" s="89"/>
      <c r="LRD59" s="89"/>
      <c r="LRE59" s="89"/>
      <c r="LRF59" s="89"/>
      <c r="LRG59" s="89"/>
      <c r="LRH59" s="89"/>
      <c r="LRI59" s="89"/>
      <c r="LRJ59" s="89"/>
      <c r="LRK59" s="89"/>
      <c r="LRL59" s="89"/>
      <c r="LRM59" s="89"/>
      <c r="LRN59" s="89"/>
      <c r="LRO59" s="89"/>
      <c r="LRP59" s="89"/>
      <c r="LRQ59" s="89"/>
      <c r="LRR59" s="89"/>
      <c r="LRS59" s="89"/>
      <c r="LRT59" s="89"/>
      <c r="LRU59" s="89"/>
      <c r="LRV59" s="89"/>
      <c r="LRW59" s="89"/>
      <c r="LRX59" s="89"/>
      <c r="LRY59" s="89"/>
      <c r="LRZ59" s="89"/>
      <c r="LSA59" s="89"/>
      <c r="LSB59" s="89"/>
      <c r="LSC59" s="89"/>
      <c r="LSD59" s="89"/>
      <c r="LSE59" s="89"/>
      <c r="LSF59" s="89"/>
      <c r="LSG59" s="89"/>
      <c r="LSH59" s="89"/>
      <c r="LSI59" s="89"/>
      <c r="LSJ59" s="89"/>
      <c r="LSK59" s="89"/>
      <c r="LSL59" s="89"/>
      <c r="LSM59" s="89"/>
      <c r="LSN59" s="89"/>
      <c r="LSO59" s="89"/>
      <c r="LSP59" s="89"/>
      <c r="LSQ59" s="89"/>
      <c r="LSR59" s="89"/>
      <c r="LSS59" s="89"/>
      <c r="LST59" s="89"/>
      <c r="LSU59" s="89"/>
      <c r="LSV59" s="89"/>
      <c r="LSW59" s="89"/>
      <c r="LSX59" s="89"/>
      <c r="LSY59" s="89"/>
      <c r="LSZ59" s="89"/>
      <c r="LTA59" s="89"/>
      <c r="LTB59" s="89"/>
      <c r="LTC59" s="89"/>
      <c r="LTD59" s="89"/>
      <c r="LTE59" s="89"/>
      <c r="LTF59" s="89"/>
      <c r="LTG59" s="89"/>
      <c r="LTH59" s="89"/>
      <c r="LTI59" s="89"/>
      <c r="LTJ59" s="89"/>
      <c r="LTK59" s="89"/>
      <c r="LTL59" s="89"/>
      <c r="LTM59" s="89"/>
      <c r="LTN59" s="89"/>
      <c r="LTO59" s="89"/>
      <c r="LTP59" s="89"/>
      <c r="LTQ59" s="89"/>
      <c r="LTR59" s="89"/>
      <c r="LTS59" s="89"/>
      <c r="LTT59" s="89"/>
      <c r="LTU59" s="89"/>
      <c r="LTV59" s="89"/>
      <c r="LTW59" s="89"/>
      <c r="LTX59" s="89"/>
      <c r="LTY59" s="89"/>
      <c r="LTZ59" s="89"/>
      <c r="LUA59" s="89"/>
      <c r="LUB59" s="89"/>
      <c r="LUC59" s="89"/>
      <c r="LUD59" s="89"/>
      <c r="LUE59" s="89"/>
      <c r="LUF59" s="89"/>
      <c r="LUG59" s="89"/>
      <c r="LUH59" s="89"/>
      <c r="LUI59" s="89"/>
      <c r="LUJ59" s="89"/>
      <c r="LUK59" s="89"/>
      <c r="LUL59" s="89"/>
      <c r="LUM59" s="89"/>
      <c r="LUN59" s="89"/>
      <c r="LUO59" s="89"/>
      <c r="LUP59" s="89"/>
      <c r="LUQ59" s="89"/>
      <c r="LUR59" s="89"/>
      <c r="LUS59" s="89"/>
      <c r="LUT59" s="89"/>
      <c r="LUU59" s="89"/>
      <c r="LUV59" s="89"/>
      <c r="LUW59" s="89"/>
      <c r="LUX59" s="89"/>
      <c r="LUY59" s="89"/>
      <c r="LUZ59" s="89"/>
      <c r="LVA59" s="89"/>
      <c r="LVB59" s="89"/>
      <c r="LVC59" s="89"/>
      <c r="LVD59" s="89"/>
      <c r="LVE59" s="89"/>
      <c r="LVF59" s="89"/>
      <c r="LVG59" s="89"/>
      <c r="LVH59" s="89"/>
      <c r="LVI59" s="89"/>
      <c r="LVJ59" s="89"/>
      <c r="LVK59" s="89"/>
      <c r="LVL59" s="89"/>
      <c r="LVM59" s="89"/>
      <c r="LVN59" s="89"/>
      <c r="LVO59" s="89"/>
      <c r="LVP59" s="89"/>
      <c r="LVQ59" s="89"/>
      <c r="LVR59" s="89"/>
      <c r="LVS59" s="89"/>
      <c r="LVT59" s="89"/>
      <c r="LVU59" s="89"/>
      <c r="LVV59" s="89"/>
      <c r="LVW59" s="89"/>
      <c r="LVX59" s="89"/>
      <c r="LVY59" s="89"/>
      <c r="LVZ59" s="89"/>
      <c r="LWA59" s="89"/>
      <c r="LWB59" s="89"/>
      <c r="LWC59" s="89"/>
      <c r="LWD59" s="89"/>
      <c r="LWE59" s="89"/>
      <c r="LWF59" s="89"/>
      <c r="LWG59" s="89"/>
      <c r="LWH59" s="89"/>
      <c r="LWI59" s="89"/>
      <c r="LWJ59" s="89"/>
      <c r="LWK59" s="89"/>
      <c r="LWL59" s="89"/>
      <c r="LWM59" s="89"/>
      <c r="LWN59" s="89"/>
      <c r="LWO59" s="89"/>
      <c r="LWP59" s="89"/>
      <c r="LWQ59" s="89"/>
      <c r="LWR59" s="89"/>
      <c r="LWS59" s="89"/>
      <c r="LWT59" s="89"/>
      <c r="LWU59" s="89"/>
      <c r="LWV59" s="89"/>
      <c r="LWW59" s="89"/>
      <c r="LWX59" s="89"/>
      <c r="LWY59" s="89"/>
      <c r="LWZ59" s="89"/>
      <c r="LXA59" s="89"/>
      <c r="LXB59" s="89"/>
      <c r="LXC59" s="89"/>
      <c r="LXD59" s="89"/>
      <c r="LXE59" s="89"/>
      <c r="LXF59" s="89"/>
      <c r="LXG59" s="89"/>
      <c r="LXH59" s="89"/>
      <c r="LXI59" s="89"/>
      <c r="LXJ59" s="89"/>
      <c r="LXK59" s="89"/>
      <c r="LXL59" s="89"/>
      <c r="LXM59" s="89"/>
      <c r="LXN59" s="89"/>
      <c r="LXO59" s="89"/>
      <c r="LXP59" s="89"/>
      <c r="LXQ59" s="89"/>
      <c r="LXR59" s="89"/>
      <c r="LXS59" s="89"/>
      <c r="LXT59" s="89"/>
      <c r="LXU59" s="89"/>
      <c r="LXV59" s="89"/>
      <c r="LXW59" s="89"/>
      <c r="LXX59" s="89"/>
      <c r="LXY59" s="89"/>
      <c r="LXZ59" s="89"/>
      <c r="LYA59" s="89"/>
      <c r="LYB59" s="89"/>
      <c r="LYC59" s="89"/>
      <c r="LYD59" s="89"/>
      <c r="LYE59" s="89"/>
      <c r="LYF59" s="89"/>
      <c r="LYG59" s="89"/>
      <c r="LYH59" s="89"/>
      <c r="LYI59" s="89"/>
      <c r="LYJ59" s="89"/>
      <c r="LYK59" s="89"/>
      <c r="LYL59" s="89"/>
      <c r="LYM59" s="89"/>
      <c r="LYN59" s="89"/>
      <c r="LYO59" s="89"/>
      <c r="LYP59" s="89"/>
      <c r="LYQ59" s="89"/>
      <c r="LYR59" s="89"/>
      <c r="LYS59" s="89"/>
      <c r="LYT59" s="89"/>
      <c r="LYU59" s="89"/>
      <c r="LYV59" s="89"/>
      <c r="LYW59" s="89"/>
      <c r="LYX59" s="89"/>
      <c r="LYY59" s="89"/>
      <c r="LYZ59" s="89"/>
      <c r="LZA59" s="89"/>
      <c r="LZB59" s="89"/>
      <c r="LZC59" s="89"/>
      <c r="LZD59" s="89"/>
      <c r="LZE59" s="89"/>
      <c r="LZF59" s="89"/>
      <c r="LZG59" s="89"/>
      <c r="LZH59" s="89"/>
      <c r="LZI59" s="89"/>
      <c r="LZJ59" s="89"/>
      <c r="LZK59" s="89"/>
      <c r="LZL59" s="89"/>
      <c r="LZM59" s="89"/>
      <c r="LZN59" s="89"/>
      <c r="LZO59" s="89"/>
      <c r="LZP59" s="89"/>
      <c r="LZQ59" s="89"/>
      <c r="LZR59" s="89"/>
      <c r="LZS59" s="89"/>
      <c r="LZT59" s="89"/>
      <c r="LZU59" s="89"/>
      <c r="LZV59" s="89"/>
      <c r="LZW59" s="89"/>
      <c r="LZX59" s="89"/>
      <c r="LZY59" s="89"/>
      <c r="LZZ59" s="89"/>
      <c r="MAA59" s="89"/>
      <c r="MAB59" s="89"/>
      <c r="MAC59" s="89"/>
      <c r="MAD59" s="89"/>
      <c r="MAE59" s="89"/>
      <c r="MAF59" s="89"/>
      <c r="MAG59" s="89"/>
      <c r="MAH59" s="89"/>
      <c r="MAI59" s="89"/>
      <c r="MAJ59" s="89"/>
      <c r="MAK59" s="89"/>
      <c r="MAL59" s="89"/>
      <c r="MAM59" s="89"/>
      <c r="MAN59" s="89"/>
      <c r="MAO59" s="89"/>
      <c r="MAP59" s="89"/>
      <c r="MAQ59" s="89"/>
      <c r="MAR59" s="89"/>
      <c r="MAS59" s="89"/>
      <c r="MAT59" s="89"/>
      <c r="MAU59" s="89"/>
      <c r="MAV59" s="89"/>
      <c r="MAW59" s="89"/>
      <c r="MAX59" s="89"/>
      <c r="MAY59" s="89"/>
      <c r="MAZ59" s="89"/>
      <c r="MBA59" s="89"/>
      <c r="MBB59" s="89"/>
      <c r="MBC59" s="89"/>
      <c r="MBD59" s="89"/>
      <c r="MBE59" s="89"/>
      <c r="MBF59" s="89"/>
      <c r="MBG59" s="89"/>
      <c r="MBH59" s="89"/>
      <c r="MBI59" s="89"/>
      <c r="MBJ59" s="89"/>
      <c r="MBK59" s="89"/>
      <c r="MBL59" s="89"/>
      <c r="MBM59" s="89"/>
      <c r="MBN59" s="89"/>
      <c r="MBO59" s="89"/>
      <c r="MBP59" s="89"/>
      <c r="MBQ59" s="89"/>
      <c r="MBR59" s="89"/>
      <c r="MBS59" s="89"/>
      <c r="MBT59" s="89"/>
      <c r="MBU59" s="89"/>
      <c r="MBV59" s="89"/>
      <c r="MBW59" s="89"/>
      <c r="MBX59" s="89"/>
      <c r="MBY59" s="89"/>
      <c r="MBZ59" s="89"/>
      <c r="MCA59" s="89"/>
      <c r="MCB59" s="89"/>
      <c r="MCC59" s="89"/>
      <c r="MCD59" s="89"/>
      <c r="MCE59" s="89"/>
      <c r="MCF59" s="89"/>
      <c r="MCG59" s="89"/>
      <c r="MCH59" s="89"/>
      <c r="MCI59" s="89"/>
      <c r="MCJ59" s="89"/>
      <c r="MCK59" s="89"/>
      <c r="MCL59" s="89"/>
      <c r="MCM59" s="89"/>
      <c r="MCN59" s="89"/>
      <c r="MCO59" s="89"/>
      <c r="MCP59" s="89"/>
      <c r="MCQ59" s="89"/>
      <c r="MCR59" s="89"/>
      <c r="MCS59" s="89"/>
      <c r="MCT59" s="89"/>
      <c r="MCU59" s="89"/>
      <c r="MCV59" s="89"/>
      <c r="MCW59" s="89"/>
      <c r="MCX59" s="89"/>
      <c r="MCY59" s="89"/>
      <c r="MCZ59" s="89"/>
      <c r="MDA59" s="89"/>
      <c r="MDB59" s="89"/>
      <c r="MDC59" s="89"/>
      <c r="MDD59" s="89"/>
      <c r="MDE59" s="89"/>
      <c r="MDF59" s="89"/>
      <c r="MDG59" s="89"/>
      <c r="MDH59" s="89"/>
      <c r="MDI59" s="89"/>
      <c r="MDJ59" s="89"/>
      <c r="MDK59" s="89"/>
      <c r="MDL59" s="89"/>
      <c r="MDM59" s="89"/>
      <c r="MDN59" s="89"/>
      <c r="MDO59" s="89"/>
      <c r="MDP59" s="89"/>
      <c r="MDQ59" s="89"/>
      <c r="MDR59" s="89"/>
      <c r="MDS59" s="89"/>
      <c r="MDT59" s="89"/>
      <c r="MDU59" s="89"/>
      <c r="MDV59" s="89"/>
      <c r="MDW59" s="89"/>
      <c r="MDX59" s="89"/>
      <c r="MDY59" s="89"/>
      <c r="MDZ59" s="89"/>
      <c r="MEA59" s="89"/>
      <c r="MEB59" s="89"/>
      <c r="MEC59" s="89"/>
      <c r="MED59" s="89"/>
      <c r="MEE59" s="89"/>
      <c r="MEF59" s="89"/>
      <c r="MEG59" s="89"/>
      <c r="MEH59" s="89"/>
      <c r="MEI59" s="89"/>
      <c r="MEJ59" s="89"/>
      <c r="MEK59" s="89"/>
      <c r="MEL59" s="89"/>
      <c r="MEM59" s="89"/>
      <c r="MEN59" s="89"/>
      <c r="MEO59" s="89"/>
      <c r="MEP59" s="89"/>
      <c r="MEQ59" s="89"/>
      <c r="MER59" s="89"/>
      <c r="MES59" s="89"/>
      <c r="MET59" s="89"/>
      <c r="MEU59" s="89"/>
      <c r="MEV59" s="89"/>
      <c r="MEW59" s="89"/>
      <c r="MEX59" s="89"/>
      <c r="MEY59" s="89"/>
      <c r="MEZ59" s="89"/>
      <c r="MFA59" s="89"/>
      <c r="MFB59" s="89"/>
      <c r="MFC59" s="89"/>
      <c r="MFD59" s="89"/>
      <c r="MFE59" s="89"/>
      <c r="MFF59" s="89"/>
      <c r="MFG59" s="89"/>
      <c r="MFH59" s="89"/>
      <c r="MFI59" s="89"/>
      <c r="MFJ59" s="89"/>
      <c r="MFK59" s="89"/>
      <c r="MFL59" s="89"/>
      <c r="MFM59" s="89"/>
      <c r="MFN59" s="89"/>
      <c r="MFO59" s="89"/>
      <c r="MFP59" s="89"/>
      <c r="MFQ59" s="89"/>
      <c r="MFR59" s="89"/>
      <c r="MFS59" s="89"/>
      <c r="MFT59" s="89"/>
      <c r="MFU59" s="89"/>
      <c r="MFV59" s="89"/>
      <c r="MFW59" s="89"/>
      <c r="MFX59" s="89"/>
      <c r="MFY59" s="89"/>
      <c r="MFZ59" s="89"/>
      <c r="MGA59" s="89"/>
      <c r="MGB59" s="89"/>
      <c r="MGC59" s="89"/>
      <c r="MGD59" s="89"/>
      <c r="MGE59" s="89"/>
      <c r="MGF59" s="89"/>
      <c r="MGG59" s="89"/>
      <c r="MGH59" s="89"/>
      <c r="MGI59" s="89"/>
      <c r="MGJ59" s="89"/>
      <c r="MGK59" s="89"/>
      <c r="MGL59" s="89"/>
      <c r="MGM59" s="89"/>
      <c r="MGN59" s="89"/>
      <c r="MGO59" s="89"/>
      <c r="MGP59" s="89"/>
      <c r="MGQ59" s="89"/>
      <c r="MGR59" s="89"/>
      <c r="MGS59" s="89"/>
      <c r="MGT59" s="89"/>
      <c r="MGU59" s="89"/>
      <c r="MGV59" s="89"/>
      <c r="MGW59" s="89"/>
      <c r="MGX59" s="89"/>
      <c r="MGY59" s="89"/>
      <c r="MGZ59" s="89"/>
      <c r="MHA59" s="89"/>
      <c r="MHB59" s="89"/>
      <c r="MHC59" s="89"/>
      <c r="MHD59" s="89"/>
      <c r="MHE59" s="89"/>
      <c r="MHF59" s="89"/>
      <c r="MHG59" s="89"/>
      <c r="MHH59" s="89"/>
      <c r="MHI59" s="89"/>
      <c r="MHJ59" s="89"/>
      <c r="MHK59" s="89"/>
      <c r="MHL59" s="89"/>
      <c r="MHM59" s="89"/>
      <c r="MHN59" s="89"/>
      <c r="MHO59" s="89"/>
      <c r="MHP59" s="89"/>
      <c r="MHQ59" s="89"/>
      <c r="MHR59" s="89"/>
      <c r="MHS59" s="89"/>
      <c r="MHT59" s="89"/>
      <c r="MHU59" s="89"/>
      <c r="MHV59" s="89"/>
      <c r="MHW59" s="89"/>
      <c r="MHX59" s="89"/>
      <c r="MHY59" s="89"/>
      <c r="MHZ59" s="89"/>
      <c r="MIA59" s="89"/>
      <c r="MIB59" s="89"/>
      <c r="MIC59" s="89"/>
      <c r="MID59" s="89"/>
      <c r="MIE59" s="89"/>
      <c r="MIF59" s="89"/>
      <c r="MIG59" s="89"/>
      <c r="MIH59" s="89"/>
      <c r="MII59" s="89"/>
      <c r="MIJ59" s="89"/>
      <c r="MIK59" s="89"/>
      <c r="MIL59" s="89"/>
      <c r="MIM59" s="89"/>
      <c r="MIN59" s="89"/>
      <c r="MIO59" s="89"/>
      <c r="MIP59" s="89"/>
      <c r="MIQ59" s="89"/>
      <c r="MIR59" s="89"/>
      <c r="MIS59" s="89"/>
      <c r="MIT59" s="89"/>
      <c r="MIU59" s="89"/>
      <c r="MIV59" s="89"/>
      <c r="MIW59" s="89"/>
      <c r="MIX59" s="89"/>
      <c r="MIY59" s="89"/>
      <c r="MIZ59" s="89"/>
      <c r="MJA59" s="89"/>
      <c r="MJB59" s="89"/>
      <c r="MJC59" s="89"/>
      <c r="MJD59" s="89"/>
      <c r="MJE59" s="89"/>
      <c r="MJF59" s="89"/>
      <c r="MJG59" s="89"/>
      <c r="MJH59" s="89"/>
      <c r="MJI59" s="89"/>
      <c r="MJJ59" s="89"/>
      <c r="MJK59" s="89"/>
      <c r="MJL59" s="89"/>
      <c r="MJM59" s="89"/>
      <c r="MJN59" s="89"/>
      <c r="MJO59" s="89"/>
      <c r="MJP59" s="89"/>
      <c r="MJQ59" s="89"/>
      <c r="MJR59" s="89"/>
      <c r="MJS59" s="89"/>
      <c r="MJT59" s="89"/>
      <c r="MJU59" s="89"/>
      <c r="MJV59" s="89"/>
      <c r="MJW59" s="89"/>
      <c r="MJX59" s="89"/>
      <c r="MJY59" s="89"/>
      <c r="MJZ59" s="89"/>
      <c r="MKA59" s="89"/>
      <c r="MKB59" s="89"/>
      <c r="MKC59" s="89"/>
      <c r="MKD59" s="89"/>
      <c r="MKE59" s="89"/>
      <c r="MKF59" s="89"/>
      <c r="MKG59" s="89"/>
      <c r="MKH59" s="89"/>
      <c r="MKI59" s="89"/>
      <c r="MKJ59" s="89"/>
      <c r="MKK59" s="89"/>
      <c r="MKL59" s="89"/>
      <c r="MKM59" s="89"/>
      <c r="MKN59" s="89"/>
      <c r="MKO59" s="89"/>
      <c r="MKP59" s="89"/>
      <c r="MKQ59" s="89"/>
      <c r="MKR59" s="89"/>
      <c r="MKS59" s="89"/>
      <c r="MKT59" s="89"/>
      <c r="MKU59" s="89"/>
      <c r="MKV59" s="89"/>
      <c r="MKW59" s="89"/>
      <c r="MKX59" s="89"/>
      <c r="MKY59" s="89"/>
      <c r="MKZ59" s="89"/>
      <c r="MLA59" s="89"/>
      <c r="MLB59" s="89"/>
      <c r="MLC59" s="89"/>
      <c r="MLD59" s="89"/>
      <c r="MLE59" s="89"/>
      <c r="MLF59" s="89"/>
      <c r="MLG59" s="89"/>
      <c r="MLH59" s="89"/>
      <c r="MLI59" s="89"/>
      <c r="MLJ59" s="89"/>
      <c r="MLK59" s="89"/>
      <c r="MLL59" s="89"/>
      <c r="MLM59" s="89"/>
      <c r="MLN59" s="89"/>
      <c r="MLO59" s="89"/>
      <c r="MLP59" s="89"/>
      <c r="MLQ59" s="89"/>
      <c r="MLR59" s="89"/>
      <c r="MLS59" s="89"/>
      <c r="MLT59" s="89"/>
      <c r="MLU59" s="89"/>
      <c r="MLV59" s="89"/>
      <c r="MLW59" s="89"/>
      <c r="MLX59" s="89"/>
      <c r="MLY59" s="89"/>
      <c r="MLZ59" s="89"/>
      <c r="MMA59" s="89"/>
      <c r="MMB59" s="89"/>
      <c r="MMC59" s="89"/>
      <c r="MMD59" s="89"/>
      <c r="MME59" s="89"/>
      <c r="MMF59" s="89"/>
      <c r="MMG59" s="89"/>
      <c r="MMH59" s="89"/>
      <c r="MMI59" s="89"/>
      <c r="MMJ59" s="89"/>
      <c r="MMK59" s="89"/>
      <c r="MML59" s="89"/>
      <c r="MMM59" s="89"/>
      <c r="MMN59" s="89"/>
      <c r="MMO59" s="89"/>
      <c r="MMP59" s="89"/>
      <c r="MMQ59" s="89"/>
      <c r="MMR59" s="89"/>
      <c r="MMS59" s="89"/>
      <c r="MMT59" s="89"/>
      <c r="MMU59" s="89"/>
      <c r="MMV59" s="89"/>
      <c r="MMW59" s="89"/>
      <c r="MMX59" s="89"/>
      <c r="MMY59" s="89"/>
      <c r="MMZ59" s="89"/>
      <c r="MNA59" s="89"/>
      <c r="MNB59" s="89"/>
      <c r="MNC59" s="89"/>
      <c r="MND59" s="89"/>
      <c r="MNE59" s="89"/>
      <c r="MNF59" s="89"/>
      <c r="MNG59" s="89"/>
      <c r="MNH59" s="89"/>
      <c r="MNI59" s="89"/>
      <c r="MNJ59" s="89"/>
      <c r="MNK59" s="89"/>
      <c r="MNL59" s="89"/>
      <c r="MNM59" s="89"/>
      <c r="MNN59" s="89"/>
      <c r="MNO59" s="89"/>
      <c r="MNP59" s="89"/>
      <c r="MNQ59" s="89"/>
      <c r="MNR59" s="89"/>
      <c r="MNS59" s="89"/>
      <c r="MNT59" s="89"/>
      <c r="MNU59" s="89"/>
      <c r="MNV59" s="89"/>
      <c r="MNW59" s="89"/>
      <c r="MNX59" s="89"/>
      <c r="MNY59" s="89"/>
      <c r="MNZ59" s="89"/>
      <c r="MOA59" s="89"/>
      <c r="MOB59" s="89"/>
      <c r="MOC59" s="89"/>
      <c r="MOD59" s="89"/>
      <c r="MOE59" s="89"/>
      <c r="MOF59" s="89"/>
      <c r="MOG59" s="89"/>
      <c r="MOH59" s="89"/>
      <c r="MOI59" s="89"/>
      <c r="MOJ59" s="89"/>
      <c r="MOK59" s="89"/>
      <c r="MOL59" s="89"/>
      <c r="MOM59" s="89"/>
      <c r="MON59" s="89"/>
      <c r="MOO59" s="89"/>
      <c r="MOP59" s="89"/>
      <c r="MOQ59" s="89"/>
      <c r="MOR59" s="89"/>
      <c r="MOS59" s="89"/>
      <c r="MOT59" s="89"/>
      <c r="MOU59" s="89"/>
      <c r="MOV59" s="89"/>
      <c r="MOW59" s="89"/>
      <c r="MOX59" s="89"/>
      <c r="MOY59" s="89"/>
      <c r="MOZ59" s="89"/>
      <c r="MPA59" s="89"/>
      <c r="MPB59" s="89"/>
      <c r="MPC59" s="89"/>
      <c r="MPD59" s="89"/>
      <c r="MPE59" s="89"/>
      <c r="MPF59" s="89"/>
      <c r="MPG59" s="89"/>
      <c r="MPH59" s="89"/>
      <c r="MPI59" s="89"/>
      <c r="MPJ59" s="89"/>
      <c r="MPK59" s="89"/>
      <c r="MPL59" s="89"/>
      <c r="MPM59" s="89"/>
      <c r="MPN59" s="89"/>
      <c r="MPO59" s="89"/>
      <c r="MPP59" s="89"/>
      <c r="MPQ59" s="89"/>
      <c r="MPR59" s="89"/>
      <c r="MPS59" s="89"/>
      <c r="MPT59" s="89"/>
      <c r="MPU59" s="89"/>
      <c r="MPV59" s="89"/>
      <c r="MPW59" s="89"/>
      <c r="MPX59" s="89"/>
      <c r="MPY59" s="89"/>
      <c r="MPZ59" s="89"/>
      <c r="MQA59" s="89"/>
      <c r="MQB59" s="89"/>
      <c r="MQC59" s="89"/>
      <c r="MQD59" s="89"/>
      <c r="MQE59" s="89"/>
      <c r="MQF59" s="89"/>
      <c r="MQG59" s="89"/>
      <c r="MQH59" s="89"/>
      <c r="MQI59" s="89"/>
      <c r="MQJ59" s="89"/>
      <c r="MQK59" s="89"/>
      <c r="MQL59" s="89"/>
      <c r="MQM59" s="89"/>
      <c r="MQN59" s="89"/>
      <c r="MQO59" s="89"/>
      <c r="MQP59" s="89"/>
      <c r="MQQ59" s="89"/>
      <c r="MQR59" s="89"/>
      <c r="MQS59" s="89"/>
      <c r="MQT59" s="89"/>
      <c r="MQU59" s="89"/>
      <c r="MQV59" s="89"/>
      <c r="MQW59" s="89"/>
      <c r="MQX59" s="89"/>
      <c r="MQY59" s="89"/>
      <c r="MQZ59" s="89"/>
      <c r="MRA59" s="89"/>
      <c r="MRB59" s="89"/>
      <c r="MRC59" s="89"/>
      <c r="MRD59" s="89"/>
      <c r="MRE59" s="89"/>
      <c r="MRF59" s="89"/>
      <c r="MRG59" s="89"/>
      <c r="MRH59" s="89"/>
      <c r="MRI59" s="89"/>
      <c r="MRJ59" s="89"/>
      <c r="MRK59" s="89"/>
      <c r="MRL59" s="89"/>
      <c r="MRM59" s="89"/>
      <c r="MRN59" s="89"/>
      <c r="MRO59" s="89"/>
      <c r="MRP59" s="89"/>
      <c r="MRQ59" s="89"/>
      <c r="MRR59" s="89"/>
      <c r="MRS59" s="89"/>
      <c r="MRT59" s="89"/>
      <c r="MRU59" s="89"/>
      <c r="MRV59" s="89"/>
      <c r="MRW59" s="89"/>
      <c r="MRX59" s="89"/>
      <c r="MRY59" s="89"/>
      <c r="MRZ59" s="89"/>
      <c r="MSA59" s="89"/>
      <c r="MSB59" s="89"/>
      <c r="MSC59" s="89"/>
      <c r="MSD59" s="89"/>
      <c r="MSE59" s="89"/>
      <c r="MSF59" s="89"/>
      <c r="MSG59" s="89"/>
      <c r="MSH59" s="89"/>
      <c r="MSI59" s="89"/>
      <c r="MSJ59" s="89"/>
      <c r="MSK59" s="89"/>
      <c r="MSL59" s="89"/>
      <c r="MSM59" s="89"/>
      <c r="MSN59" s="89"/>
      <c r="MSO59" s="89"/>
      <c r="MSP59" s="89"/>
      <c r="MSQ59" s="89"/>
      <c r="MSR59" s="89"/>
      <c r="MSS59" s="89"/>
      <c r="MST59" s="89"/>
      <c r="MSU59" s="89"/>
      <c r="MSV59" s="89"/>
      <c r="MSW59" s="89"/>
      <c r="MSX59" s="89"/>
      <c r="MSY59" s="89"/>
      <c r="MSZ59" s="89"/>
      <c r="MTA59" s="89"/>
      <c r="MTB59" s="89"/>
      <c r="MTC59" s="89"/>
      <c r="MTD59" s="89"/>
      <c r="MTE59" s="89"/>
      <c r="MTF59" s="89"/>
      <c r="MTG59" s="89"/>
      <c r="MTH59" s="89"/>
      <c r="MTI59" s="89"/>
      <c r="MTJ59" s="89"/>
      <c r="MTK59" s="89"/>
      <c r="MTL59" s="89"/>
      <c r="MTM59" s="89"/>
      <c r="MTN59" s="89"/>
      <c r="MTO59" s="89"/>
      <c r="MTP59" s="89"/>
      <c r="MTQ59" s="89"/>
      <c r="MTR59" s="89"/>
      <c r="MTS59" s="89"/>
      <c r="MTT59" s="89"/>
      <c r="MTU59" s="89"/>
      <c r="MTV59" s="89"/>
      <c r="MTW59" s="89"/>
      <c r="MTX59" s="89"/>
      <c r="MTY59" s="89"/>
      <c r="MTZ59" s="89"/>
      <c r="MUA59" s="89"/>
      <c r="MUB59" s="89"/>
      <c r="MUC59" s="89"/>
      <c r="MUD59" s="89"/>
      <c r="MUE59" s="89"/>
      <c r="MUF59" s="89"/>
      <c r="MUG59" s="89"/>
      <c r="MUH59" s="89"/>
      <c r="MUI59" s="89"/>
      <c r="MUJ59" s="89"/>
      <c r="MUK59" s="89"/>
      <c r="MUL59" s="89"/>
      <c r="MUM59" s="89"/>
      <c r="MUN59" s="89"/>
      <c r="MUO59" s="89"/>
      <c r="MUP59" s="89"/>
      <c r="MUQ59" s="89"/>
      <c r="MUR59" s="89"/>
      <c r="MUS59" s="89"/>
      <c r="MUT59" s="89"/>
      <c r="MUU59" s="89"/>
      <c r="MUV59" s="89"/>
      <c r="MUW59" s="89"/>
      <c r="MUX59" s="89"/>
      <c r="MUY59" s="89"/>
      <c r="MUZ59" s="89"/>
      <c r="MVA59" s="89"/>
      <c r="MVB59" s="89"/>
      <c r="MVC59" s="89"/>
      <c r="MVD59" s="89"/>
      <c r="MVE59" s="89"/>
      <c r="MVF59" s="89"/>
      <c r="MVG59" s="89"/>
      <c r="MVH59" s="89"/>
      <c r="MVI59" s="89"/>
      <c r="MVJ59" s="89"/>
      <c r="MVK59" s="89"/>
      <c r="MVL59" s="89"/>
      <c r="MVM59" s="89"/>
      <c r="MVN59" s="89"/>
      <c r="MVO59" s="89"/>
      <c r="MVP59" s="89"/>
      <c r="MVQ59" s="89"/>
      <c r="MVR59" s="89"/>
      <c r="MVS59" s="89"/>
      <c r="MVT59" s="89"/>
      <c r="MVU59" s="89"/>
      <c r="MVV59" s="89"/>
      <c r="MVW59" s="89"/>
      <c r="MVX59" s="89"/>
      <c r="MVY59" s="89"/>
      <c r="MVZ59" s="89"/>
      <c r="MWA59" s="89"/>
      <c r="MWB59" s="89"/>
      <c r="MWC59" s="89"/>
      <c r="MWD59" s="89"/>
      <c r="MWE59" s="89"/>
      <c r="MWF59" s="89"/>
      <c r="MWG59" s="89"/>
      <c r="MWH59" s="89"/>
      <c r="MWI59" s="89"/>
      <c r="MWJ59" s="89"/>
      <c r="MWK59" s="89"/>
      <c r="MWL59" s="89"/>
      <c r="MWM59" s="89"/>
      <c r="MWN59" s="89"/>
      <c r="MWO59" s="89"/>
      <c r="MWP59" s="89"/>
      <c r="MWQ59" s="89"/>
      <c r="MWR59" s="89"/>
      <c r="MWS59" s="89"/>
      <c r="MWT59" s="89"/>
      <c r="MWU59" s="89"/>
      <c r="MWV59" s="89"/>
      <c r="MWW59" s="89"/>
      <c r="MWX59" s="89"/>
      <c r="MWY59" s="89"/>
      <c r="MWZ59" s="89"/>
      <c r="MXA59" s="89"/>
      <c r="MXB59" s="89"/>
      <c r="MXC59" s="89"/>
      <c r="MXD59" s="89"/>
      <c r="MXE59" s="89"/>
      <c r="MXF59" s="89"/>
      <c r="MXG59" s="89"/>
      <c r="MXH59" s="89"/>
      <c r="MXI59" s="89"/>
      <c r="MXJ59" s="89"/>
      <c r="MXK59" s="89"/>
      <c r="MXL59" s="89"/>
      <c r="MXM59" s="89"/>
      <c r="MXN59" s="89"/>
      <c r="MXO59" s="89"/>
      <c r="MXP59" s="89"/>
      <c r="MXQ59" s="89"/>
      <c r="MXR59" s="89"/>
      <c r="MXS59" s="89"/>
      <c r="MXT59" s="89"/>
      <c r="MXU59" s="89"/>
      <c r="MXV59" s="89"/>
      <c r="MXW59" s="89"/>
      <c r="MXX59" s="89"/>
      <c r="MXY59" s="89"/>
      <c r="MXZ59" s="89"/>
      <c r="MYA59" s="89"/>
      <c r="MYB59" s="89"/>
      <c r="MYC59" s="89"/>
      <c r="MYD59" s="89"/>
      <c r="MYE59" s="89"/>
      <c r="MYF59" s="89"/>
      <c r="MYG59" s="89"/>
      <c r="MYH59" s="89"/>
      <c r="MYI59" s="89"/>
      <c r="MYJ59" s="89"/>
      <c r="MYK59" s="89"/>
      <c r="MYL59" s="89"/>
      <c r="MYM59" s="89"/>
      <c r="MYN59" s="89"/>
      <c r="MYO59" s="89"/>
      <c r="MYP59" s="89"/>
      <c r="MYQ59" s="89"/>
      <c r="MYR59" s="89"/>
      <c r="MYS59" s="89"/>
      <c r="MYT59" s="89"/>
      <c r="MYU59" s="89"/>
      <c r="MYV59" s="89"/>
      <c r="MYW59" s="89"/>
      <c r="MYX59" s="89"/>
      <c r="MYY59" s="89"/>
      <c r="MYZ59" s="89"/>
      <c r="MZA59" s="89"/>
      <c r="MZB59" s="89"/>
      <c r="MZC59" s="89"/>
      <c r="MZD59" s="89"/>
      <c r="MZE59" s="89"/>
      <c r="MZF59" s="89"/>
      <c r="MZG59" s="89"/>
      <c r="MZH59" s="89"/>
      <c r="MZI59" s="89"/>
      <c r="MZJ59" s="89"/>
      <c r="MZK59" s="89"/>
      <c r="MZL59" s="89"/>
      <c r="MZM59" s="89"/>
      <c r="MZN59" s="89"/>
      <c r="MZO59" s="89"/>
      <c r="MZP59" s="89"/>
      <c r="MZQ59" s="89"/>
      <c r="MZR59" s="89"/>
      <c r="MZS59" s="89"/>
      <c r="MZT59" s="89"/>
      <c r="MZU59" s="89"/>
      <c r="MZV59" s="89"/>
      <c r="MZW59" s="89"/>
      <c r="MZX59" s="89"/>
      <c r="MZY59" s="89"/>
      <c r="MZZ59" s="89"/>
      <c r="NAA59" s="89"/>
      <c r="NAB59" s="89"/>
      <c r="NAC59" s="89"/>
      <c r="NAD59" s="89"/>
      <c r="NAE59" s="89"/>
      <c r="NAF59" s="89"/>
      <c r="NAG59" s="89"/>
      <c r="NAH59" s="89"/>
      <c r="NAI59" s="89"/>
      <c r="NAJ59" s="89"/>
      <c r="NAK59" s="89"/>
      <c r="NAL59" s="89"/>
      <c r="NAM59" s="89"/>
      <c r="NAN59" s="89"/>
      <c r="NAO59" s="89"/>
      <c r="NAP59" s="89"/>
      <c r="NAQ59" s="89"/>
      <c r="NAR59" s="89"/>
      <c r="NAS59" s="89"/>
      <c r="NAT59" s="89"/>
      <c r="NAU59" s="89"/>
      <c r="NAV59" s="89"/>
      <c r="NAW59" s="89"/>
      <c r="NAX59" s="89"/>
      <c r="NAY59" s="89"/>
      <c r="NAZ59" s="89"/>
      <c r="NBA59" s="89"/>
      <c r="NBB59" s="89"/>
      <c r="NBC59" s="89"/>
      <c r="NBD59" s="89"/>
      <c r="NBE59" s="89"/>
      <c r="NBF59" s="89"/>
      <c r="NBG59" s="89"/>
      <c r="NBH59" s="89"/>
      <c r="NBI59" s="89"/>
      <c r="NBJ59" s="89"/>
      <c r="NBK59" s="89"/>
      <c r="NBL59" s="89"/>
      <c r="NBM59" s="89"/>
      <c r="NBN59" s="89"/>
      <c r="NBO59" s="89"/>
      <c r="NBP59" s="89"/>
      <c r="NBQ59" s="89"/>
      <c r="NBR59" s="89"/>
      <c r="NBS59" s="89"/>
      <c r="NBT59" s="89"/>
      <c r="NBU59" s="89"/>
      <c r="NBV59" s="89"/>
      <c r="NBW59" s="89"/>
      <c r="NBX59" s="89"/>
      <c r="NBY59" s="89"/>
      <c r="NBZ59" s="89"/>
      <c r="NCA59" s="89"/>
      <c r="NCB59" s="89"/>
      <c r="NCC59" s="89"/>
      <c r="NCD59" s="89"/>
      <c r="NCE59" s="89"/>
      <c r="NCF59" s="89"/>
      <c r="NCG59" s="89"/>
      <c r="NCH59" s="89"/>
      <c r="NCI59" s="89"/>
      <c r="NCJ59" s="89"/>
      <c r="NCK59" s="89"/>
      <c r="NCL59" s="89"/>
      <c r="NCM59" s="89"/>
      <c r="NCN59" s="89"/>
      <c r="NCO59" s="89"/>
      <c r="NCP59" s="89"/>
      <c r="NCQ59" s="89"/>
      <c r="NCR59" s="89"/>
      <c r="NCS59" s="89"/>
      <c r="NCT59" s="89"/>
      <c r="NCU59" s="89"/>
      <c r="NCV59" s="89"/>
      <c r="NCW59" s="89"/>
      <c r="NCX59" s="89"/>
      <c r="NCY59" s="89"/>
      <c r="NCZ59" s="89"/>
      <c r="NDA59" s="89"/>
      <c r="NDB59" s="89"/>
      <c r="NDC59" s="89"/>
      <c r="NDD59" s="89"/>
      <c r="NDE59" s="89"/>
      <c r="NDF59" s="89"/>
      <c r="NDG59" s="89"/>
      <c r="NDH59" s="89"/>
      <c r="NDI59" s="89"/>
      <c r="NDJ59" s="89"/>
      <c r="NDK59" s="89"/>
      <c r="NDL59" s="89"/>
      <c r="NDM59" s="89"/>
      <c r="NDN59" s="89"/>
      <c r="NDO59" s="89"/>
      <c r="NDP59" s="89"/>
      <c r="NDQ59" s="89"/>
      <c r="NDR59" s="89"/>
      <c r="NDS59" s="89"/>
      <c r="NDT59" s="89"/>
      <c r="NDU59" s="89"/>
      <c r="NDV59" s="89"/>
      <c r="NDW59" s="89"/>
      <c r="NDX59" s="89"/>
      <c r="NDY59" s="89"/>
      <c r="NDZ59" s="89"/>
      <c r="NEA59" s="89"/>
      <c r="NEB59" s="89"/>
      <c r="NEC59" s="89"/>
      <c r="NED59" s="89"/>
      <c r="NEE59" s="89"/>
      <c r="NEF59" s="89"/>
      <c r="NEG59" s="89"/>
      <c r="NEH59" s="89"/>
      <c r="NEI59" s="89"/>
      <c r="NEJ59" s="89"/>
      <c r="NEK59" s="89"/>
      <c r="NEL59" s="89"/>
      <c r="NEM59" s="89"/>
      <c r="NEN59" s="89"/>
      <c r="NEO59" s="89"/>
      <c r="NEP59" s="89"/>
      <c r="NEQ59" s="89"/>
      <c r="NER59" s="89"/>
      <c r="NES59" s="89"/>
      <c r="NET59" s="89"/>
      <c r="NEU59" s="89"/>
      <c r="NEV59" s="89"/>
      <c r="NEW59" s="89"/>
      <c r="NEX59" s="89"/>
      <c r="NEY59" s="89"/>
      <c r="NEZ59" s="89"/>
      <c r="NFA59" s="89"/>
      <c r="NFB59" s="89"/>
      <c r="NFC59" s="89"/>
      <c r="NFD59" s="89"/>
      <c r="NFE59" s="89"/>
      <c r="NFF59" s="89"/>
      <c r="NFG59" s="89"/>
      <c r="NFH59" s="89"/>
      <c r="NFI59" s="89"/>
      <c r="NFJ59" s="89"/>
      <c r="NFK59" s="89"/>
      <c r="NFL59" s="89"/>
      <c r="NFM59" s="89"/>
      <c r="NFN59" s="89"/>
      <c r="NFO59" s="89"/>
      <c r="NFP59" s="89"/>
      <c r="NFQ59" s="89"/>
      <c r="NFR59" s="89"/>
      <c r="NFS59" s="89"/>
      <c r="NFT59" s="89"/>
      <c r="NFU59" s="89"/>
      <c r="NFV59" s="89"/>
      <c r="NFW59" s="89"/>
      <c r="NFX59" s="89"/>
      <c r="NFY59" s="89"/>
      <c r="NFZ59" s="89"/>
      <c r="NGA59" s="89"/>
      <c r="NGB59" s="89"/>
      <c r="NGC59" s="89"/>
      <c r="NGD59" s="89"/>
      <c r="NGE59" s="89"/>
      <c r="NGF59" s="89"/>
      <c r="NGG59" s="89"/>
      <c r="NGH59" s="89"/>
      <c r="NGI59" s="89"/>
      <c r="NGJ59" s="89"/>
      <c r="NGK59" s="89"/>
      <c r="NGL59" s="89"/>
      <c r="NGM59" s="89"/>
      <c r="NGN59" s="89"/>
      <c r="NGO59" s="89"/>
      <c r="NGP59" s="89"/>
      <c r="NGQ59" s="89"/>
      <c r="NGR59" s="89"/>
      <c r="NGS59" s="89"/>
      <c r="NGT59" s="89"/>
      <c r="NGU59" s="89"/>
      <c r="NGV59" s="89"/>
      <c r="NGW59" s="89"/>
      <c r="NGX59" s="89"/>
      <c r="NGY59" s="89"/>
      <c r="NGZ59" s="89"/>
      <c r="NHA59" s="89"/>
      <c r="NHB59" s="89"/>
      <c r="NHC59" s="89"/>
      <c r="NHD59" s="89"/>
      <c r="NHE59" s="89"/>
      <c r="NHF59" s="89"/>
      <c r="NHG59" s="89"/>
      <c r="NHH59" s="89"/>
      <c r="NHI59" s="89"/>
      <c r="NHJ59" s="89"/>
      <c r="NHK59" s="89"/>
      <c r="NHL59" s="89"/>
      <c r="NHM59" s="89"/>
      <c r="NHN59" s="89"/>
      <c r="NHO59" s="89"/>
      <c r="NHP59" s="89"/>
      <c r="NHQ59" s="89"/>
      <c r="NHR59" s="89"/>
      <c r="NHS59" s="89"/>
      <c r="NHT59" s="89"/>
      <c r="NHU59" s="89"/>
      <c r="NHV59" s="89"/>
      <c r="NHW59" s="89"/>
      <c r="NHX59" s="89"/>
      <c r="NHY59" s="89"/>
      <c r="NHZ59" s="89"/>
      <c r="NIA59" s="89"/>
      <c r="NIB59" s="89"/>
      <c r="NIC59" s="89"/>
      <c r="NID59" s="89"/>
      <c r="NIE59" s="89"/>
      <c r="NIF59" s="89"/>
      <c r="NIG59" s="89"/>
      <c r="NIH59" s="89"/>
      <c r="NII59" s="89"/>
      <c r="NIJ59" s="89"/>
      <c r="NIK59" s="89"/>
      <c r="NIL59" s="89"/>
      <c r="NIM59" s="89"/>
      <c r="NIN59" s="89"/>
      <c r="NIO59" s="89"/>
      <c r="NIP59" s="89"/>
      <c r="NIQ59" s="89"/>
      <c r="NIR59" s="89"/>
      <c r="NIS59" s="89"/>
      <c r="NIT59" s="89"/>
      <c r="NIU59" s="89"/>
      <c r="NIV59" s="89"/>
      <c r="NIW59" s="89"/>
      <c r="NIX59" s="89"/>
      <c r="NIY59" s="89"/>
      <c r="NIZ59" s="89"/>
      <c r="NJA59" s="89"/>
      <c r="NJB59" s="89"/>
      <c r="NJC59" s="89"/>
      <c r="NJD59" s="89"/>
      <c r="NJE59" s="89"/>
      <c r="NJF59" s="89"/>
      <c r="NJG59" s="89"/>
      <c r="NJH59" s="89"/>
      <c r="NJI59" s="89"/>
      <c r="NJJ59" s="89"/>
      <c r="NJK59" s="89"/>
      <c r="NJL59" s="89"/>
      <c r="NJM59" s="89"/>
      <c r="NJN59" s="89"/>
      <c r="NJO59" s="89"/>
      <c r="NJP59" s="89"/>
      <c r="NJQ59" s="89"/>
      <c r="NJR59" s="89"/>
      <c r="NJS59" s="89"/>
      <c r="NJT59" s="89"/>
      <c r="NJU59" s="89"/>
      <c r="NJV59" s="89"/>
      <c r="NJW59" s="89"/>
      <c r="NJX59" s="89"/>
      <c r="NJY59" s="89"/>
      <c r="NJZ59" s="89"/>
      <c r="NKA59" s="89"/>
      <c r="NKB59" s="89"/>
      <c r="NKC59" s="89"/>
      <c r="NKD59" s="89"/>
      <c r="NKE59" s="89"/>
      <c r="NKF59" s="89"/>
      <c r="NKG59" s="89"/>
      <c r="NKH59" s="89"/>
      <c r="NKI59" s="89"/>
      <c r="NKJ59" s="89"/>
      <c r="NKK59" s="89"/>
      <c r="NKL59" s="89"/>
      <c r="NKM59" s="89"/>
      <c r="NKN59" s="89"/>
      <c r="NKO59" s="89"/>
      <c r="NKP59" s="89"/>
      <c r="NKQ59" s="89"/>
      <c r="NKR59" s="89"/>
      <c r="NKS59" s="89"/>
      <c r="NKT59" s="89"/>
      <c r="NKU59" s="89"/>
      <c r="NKV59" s="89"/>
      <c r="NKW59" s="89"/>
      <c r="NKX59" s="89"/>
      <c r="NKY59" s="89"/>
      <c r="NKZ59" s="89"/>
      <c r="NLA59" s="89"/>
      <c r="NLB59" s="89"/>
      <c r="NLC59" s="89"/>
      <c r="NLD59" s="89"/>
      <c r="NLE59" s="89"/>
      <c r="NLF59" s="89"/>
      <c r="NLG59" s="89"/>
      <c r="NLH59" s="89"/>
      <c r="NLI59" s="89"/>
      <c r="NLJ59" s="89"/>
      <c r="NLK59" s="89"/>
      <c r="NLL59" s="89"/>
      <c r="NLM59" s="89"/>
      <c r="NLN59" s="89"/>
      <c r="NLO59" s="89"/>
      <c r="NLP59" s="89"/>
      <c r="NLQ59" s="89"/>
      <c r="NLR59" s="89"/>
      <c r="NLS59" s="89"/>
      <c r="NLT59" s="89"/>
      <c r="NLU59" s="89"/>
      <c r="NLV59" s="89"/>
      <c r="NLW59" s="89"/>
      <c r="NLX59" s="89"/>
      <c r="NLY59" s="89"/>
      <c r="NLZ59" s="89"/>
      <c r="NMA59" s="89"/>
      <c r="NMB59" s="89"/>
      <c r="NMC59" s="89"/>
      <c r="NMD59" s="89"/>
      <c r="NME59" s="89"/>
      <c r="NMF59" s="89"/>
      <c r="NMG59" s="89"/>
      <c r="NMH59" s="89"/>
      <c r="NMI59" s="89"/>
      <c r="NMJ59" s="89"/>
      <c r="NMK59" s="89"/>
      <c r="NML59" s="89"/>
      <c r="NMM59" s="89"/>
      <c r="NMN59" s="89"/>
      <c r="NMO59" s="89"/>
      <c r="NMP59" s="89"/>
      <c r="NMQ59" s="89"/>
      <c r="NMR59" s="89"/>
      <c r="NMS59" s="89"/>
      <c r="NMT59" s="89"/>
      <c r="NMU59" s="89"/>
      <c r="NMV59" s="89"/>
      <c r="NMW59" s="89"/>
      <c r="NMX59" s="89"/>
      <c r="NMY59" s="89"/>
      <c r="NMZ59" s="89"/>
      <c r="NNA59" s="89"/>
      <c r="NNB59" s="89"/>
      <c r="NNC59" s="89"/>
      <c r="NND59" s="89"/>
      <c r="NNE59" s="89"/>
      <c r="NNF59" s="89"/>
      <c r="NNG59" s="89"/>
      <c r="NNH59" s="89"/>
      <c r="NNI59" s="89"/>
      <c r="NNJ59" s="89"/>
      <c r="NNK59" s="89"/>
      <c r="NNL59" s="89"/>
      <c r="NNM59" s="89"/>
      <c r="NNN59" s="89"/>
      <c r="NNO59" s="89"/>
      <c r="NNP59" s="89"/>
      <c r="NNQ59" s="89"/>
      <c r="NNR59" s="89"/>
      <c r="NNS59" s="89"/>
      <c r="NNT59" s="89"/>
      <c r="NNU59" s="89"/>
      <c r="NNV59" s="89"/>
      <c r="NNW59" s="89"/>
      <c r="NNX59" s="89"/>
      <c r="NNY59" s="89"/>
      <c r="NNZ59" s="89"/>
      <c r="NOA59" s="89"/>
      <c r="NOB59" s="89"/>
      <c r="NOC59" s="89"/>
      <c r="NOD59" s="89"/>
      <c r="NOE59" s="89"/>
      <c r="NOF59" s="89"/>
      <c r="NOG59" s="89"/>
      <c r="NOH59" s="89"/>
      <c r="NOI59" s="89"/>
      <c r="NOJ59" s="89"/>
      <c r="NOK59" s="89"/>
      <c r="NOL59" s="89"/>
      <c r="NOM59" s="89"/>
      <c r="NON59" s="89"/>
      <c r="NOO59" s="89"/>
      <c r="NOP59" s="89"/>
      <c r="NOQ59" s="89"/>
      <c r="NOR59" s="89"/>
      <c r="NOS59" s="89"/>
      <c r="NOT59" s="89"/>
      <c r="NOU59" s="89"/>
      <c r="NOV59" s="89"/>
      <c r="NOW59" s="89"/>
      <c r="NOX59" s="89"/>
      <c r="NOY59" s="89"/>
      <c r="NOZ59" s="89"/>
      <c r="NPA59" s="89"/>
      <c r="NPB59" s="89"/>
      <c r="NPC59" s="89"/>
      <c r="NPD59" s="89"/>
      <c r="NPE59" s="89"/>
      <c r="NPF59" s="89"/>
      <c r="NPG59" s="89"/>
      <c r="NPH59" s="89"/>
      <c r="NPI59" s="89"/>
      <c r="NPJ59" s="89"/>
      <c r="NPK59" s="89"/>
      <c r="NPL59" s="89"/>
      <c r="NPM59" s="89"/>
      <c r="NPN59" s="89"/>
      <c r="NPO59" s="89"/>
      <c r="NPP59" s="89"/>
      <c r="NPQ59" s="89"/>
      <c r="NPR59" s="89"/>
      <c r="NPS59" s="89"/>
      <c r="NPT59" s="89"/>
      <c r="NPU59" s="89"/>
      <c r="NPV59" s="89"/>
      <c r="NPW59" s="89"/>
      <c r="NPX59" s="89"/>
      <c r="NPY59" s="89"/>
      <c r="NPZ59" s="89"/>
      <c r="NQA59" s="89"/>
      <c r="NQB59" s="89"/>
      <c r="NQC59" s="89"/>
      <c r="NQD59" s="89"/>
      <c r="NQE59" s="89"/>
      <c r="NQF59" s="89"/>
      <c r="NQG59" s="89"/>
      <c r="NQH59" s="89"/>
      <c r="NQI59" s="89"/>
      <c r="NQJ59" s="89"/>
      <c r="NQK59" s="89"/>
      <c r="NQL59" s="89"/>
      <c r="NQM59" s="89"/>
      <c r="NQN59" s="89"/>
      <c r="NQO59" s="89"/>
      <c r="NQP59" s="89"/>
      <c r="NQQ59" s="89"/>
      <c r="NQR59" s="89"/>
      <c r="NQS59" s="89"/>
      <c r="NQT59" s="89"/>
      <c r="NQU59" s="89"/>
      <c r="NQV59" s="89"/>
      <c r="NQW59" s="89"/>
      <c r="NQX59" s="89"/>
      <c r="NQY59" s="89"/>
      <c r="NQZ59" s="89"/>
      <c r="NRA59" s="89"/>
      <c r="NRB59" s="89"/>
      <c r="NRC59" s="89"/>
      <c r="NRD59" s="89"/>
      <c r="NRE59" s="89"/>
      <c r="NRF59" s="89"/>
      <c r="NRG59" s="89"/>
      <c r="NRH59" s="89"/>
      <c r="NRI59" s="89"/>
      <c r="NRJ59" s="89"/>
      <c r="NRK59" s="89"/>
      <c r="NRL59" s="89"/>
      <c r="NRM59" s="89"/>
      <c r="NRN59" s="89"/>
      <c r="NRO59" s="89"/>
      <c r="NRP59" s="89"/>
      <c r="NRQ59" s="89"/>
      <c r="NRR59" s="89"/>
      <c r="NRS59" s="89"/>
      <c r="NRT59" s="89"/>
      <c r="NRU59" s="89"/>
      <c r="NRV59" s="89"/>
      <c r="NRW59" s="89"/>
      <c r="NRX59" s="89"/>
      <c r="NRY59" s="89"/>
      <c r="NRZ59" s="89"/>
      <c r="NSA59" s="89"/>
      <c r="NSB59" s="89"/>
      <c r="NSC59" s="89"/>
      <c r="NSD59" s="89"/>
      <c r="NSE59" s="89"/>
      <c r="NSF59" s="89"/>
      <c r="NSG59" s="89"/>
      <c r="NSH59" s="89"/>
      <c r="NSI59" s="89"/>
      <c r="NSJ59" s="89"/>
      <c r="NSK59" s="89"/>
      <c r="NSL59" s="89"/>
      <c r="NSM59" s="89"/>
      <c r="NSN59" s="89"/>
      <c r="NSO59" s="89"/>
      <c r="NSP59" s="89"/>
      <c r="NSQ59" s="89"/>
      <c r="NSR59" s="89"/>
      <c r="NSS59" s="89"/>
      <c r="NST59" s="89"/>
      <c r="NSU59" s="89"/>
      <c r="NSV59" s="89"/>
      <c r="NSW59" s="89"/>
      <c r="NSX59" s="89"/>
      <c r="NSY59" s="89"/>
      <c r="NSZ59" s="89"/>
      <c r="NTA59" s="89"/>
      <c r="NTB59" s="89"/>
      <c r="NTC59" s="89"/>
      <c r="NTD59" s="89"/>
      <c r="NTE59" s="89"/>
      <c r="NTF59" s="89"/>
      <c r="NTG59" s="89"/>
      <c r="NTH59" s="89"/>
      <c r="NTI59" s="89"/>
      <c r="NTJ59" s="89"/>
      <c r="NTK59" s="89"/>
      <c r="NTL59" s="89"/>
      <c r="NTM59" s="89"/>
      <c r="NTN59" s="89"/>
      <c r="NTO59" s="89"/>
      <c r="NTP59" s="89"/>
      <c r="NTQ59" s="89"/>
      <c r="NTR59" s="89"/>
      <c r="NTS59" s="89"/>
      <c r="NTT59" s="89"/>
      <c r="NTU59" s="89"/>
      <c r="NTV59" s="89"/>
      <c r="NTW59" s="89"/>
      <c r="NTX59" s="89"/>
      <c r="NTY59" s="89"/>
      <c r="NTZ59" s="89"/>
      <c r="NUA59" s="89"/>
      <c r="NUB59" s="89"/>
      <c r="NUC59" s="89"/>
      <c r="NUD59" s="89"/>
      <c r="NUE59" s="89"/>
      <c r="NUF59" s="89"/>
      <c r="NUG59" s="89"/>
      <c r="NUH59" s="89"/>
      <c r="NUI59" s="89"/>
      <c r="NUJ59" s="89"/>
      <c r="NUK59" s="89"/>
      <c r="NUL59" s="89"/>
      <c r="NUM59" s="89"/>
      <c r="NUN59" s="89"/>
      <c r="NUO59" s="89"/>
      <c r="NUP59" s="89"/>
      <c r="NUQ59" s="89"/>
      <c r="NUR59" s="89"/>
      <c r="NUS59" s="89"/>
      <c r="NUT59" s="89"/>
      <c r="NUU59" s="89"/>
      <c r="NUV59" s="89"/>
      <c r="NUW59" s="89"/>
      <c r="NUX59" s="89"/>
      <c r="NUY59" s="89"/>
      <c r="NUZ59" s="89"/>
      <c r="NVA59" s="89"/>
      <c r="NVB59" s="89"/>
      <c r="NVC59" s="89"/>
      <c r="NVD59" s="89"/>
      <c r="NVE59" s="89"/>
      <c r="NVF59" s="89"/>
      <c r="NVG59" s="89"/>
      <c r="NVH59" s="89"/>
      <c r="NVI59" s="89"/>
      <c r="NVJ59" s="89"/>
      <c r="NVK59" s="89"/>
      <c r="NVL59" s="89"/>
      <c r="NVM59" s="89"/>
      <c r="NVN59" s="89"/>
      <c r="NVO59" s="89"/>
      <c r="NVP59" s="89"/>
      <c r="NVQ59" s="89"/>
      <c r="NVR59" s="89"/>
      <c r="NVS59" s="89"/>
      <c r="NVT59" s="89"/>
      <c r="NVU59" s="89"/>
      <c r="NVV59" s="89"/>
      <c r="NVW59" s="89"/>
      <c r="NVX59" s="89"/>
      <c r="NVY59" s="89"/>
      <c r="NVZ59" s="89"/>
      <c r="NWA59" s="89"/>
      <c r="NWB59" s="89"/>
      <c r="NWC59" s="89"/>
      <c r="NWD59" s="89"/>
      <c r="NWE59" s="89"/>
      <c r="NWF59" s="89"/>
      <c r="NWG59" s="89"/>
      <c r="NWH59" s="89"/>
      <c r="NWI59" s="89"/>
      <c r="NWJ59" s="89"/>
      <c r="NWK59" s="89"/>
      <c r="NWL59" s="89"/>
      <c r="NWM59" s="89"/>
      <c r="NWN59" s="89"/>
      <c r="NWO59" s="89"/>
      <c r="NWP59" s="89"/>
      <c r="NWQ59" s="89"/>
      <c r="NWR59" s="89"/>
      <c r="NWS59" s="89"/>
      <c r="NWT59" s="89"/>
      <c r="NWU59" s="89"/>
      <c r="NWV59" s="89"/>
      <c r="NWW59" s="89"/>
      <c r="NWX59" s="89"/>
      <c r="NWY59" s="89"/>
      <c r="NWZ59" s="89"/>
      <c r="NXA59" s="89"/>
      <c r="NXB59" s="89"/>
      <c r="NXC59" s="89"/>
      <c r="NXD59" s="89"/>
      <c r="NXE59" s="89"/>
      <c r="NXF59" s="89"/>
      <c r="NXG59" s="89"/>
      <c r="NXH59" s="89"/>
      <c r="NXI59" s="89"/>
      <c r="NXJ59" s="89"/>
      <c r="NXK59" s="89"/>
      <c r="NXL59" s="89"/>
      <c r="NXM59" s="89"/>
      <c r="NXN59" s="89"/>
      <c r="NXO59" s="89"/>
      <c r="NXP59" s="89"/>
      <c r="NXQ59" s="89"/>
      <c r="NXR59" s="89"/>
      <c r="NXS59" s="89"/>
      <c r="NXT59" s="89"/>
      <c r="NXU59" s="89"/>
      <c r="NXV59" s="89"/>
      <c r="NXW59" s="89"/>
      <c r="NXX59" s="89"/>
      <c r="NXY59" s="89"/>
      <c r="NXZ59" s="89"/>
      <c r="NYA59" s="89"/>
      <c r="NYB59" s="89"/>
      <c r="NYC59" s="89"/>
      <c r="NYD59" s="89"/>
      <c r="NYE59" s="89"/>
      <c r="NYF59" s="89"/>
      <c r="NYG59" s="89"/>
      <c r="NYH59" s="89"/>
      <c r="NYI59" s="89"/>
      <c r="NYJ59" s="89"/>
      <c r="NYK59" s="89"/>
      <c r="NYL59" s="89"/>
      <c r="NYM59" s="89"/>
      <c r="NYN59" s="89"/>
      <c r="NYO59" s="89"/>
      <c r="NYP59" s="89"/>
      <c r="NYQ59" s="89"/>
      <c r="NYR59" s="89"/>
      <c r="NYS59" s="89"/>
      <c r="NYT59" s="89"/>
      <c r="NYU59" s="89"/>
      <c r="NYV59" s="89"/>
      <c r="NYW59" s="89"/>
      <c r="NYX59" s="89"/>
      <c r="NYY59" s="89"/>
      <c r="NYZ59" s="89"/>
      <c r="NZA59" s="89"/>
      <c r="NZB59" s="89"/>
      <c r="NZC59" s="89"/>
      <c r="NZD59" s="89"/>
      <c r="NZE59" s="89"/>
      <c r="NZF59" s="89"/>
      <c r="NZG59" s="89"/>
      <c r="NZH59" s="89"/>
      <c r="NZI59" s="89"/>
      <c r="NZJ59" s="89"/>
      <c r="NZK59" s="89"/>
      <c r="NZL59" s="89"/>
      <c r="NZM59" s="89"/>
      <c r="NZN59" s="89"/>
      <c r="NZO59" s="89"/>
      <c r="NZP59" s="89"/>
      <c r="NZQ59" s="89"/>
      <c r="NZR59" s="89"/>
      <c r="NZS59" s="89"/>
      <c r="NZT59" s="89"/>
      <c r="NZU59" s="89"/>
      <c r="NZV59" s="89"/>
      <c r="NZW59" s="89"/>
      <c r="NZX59" s="89"/>
      <c r="NZY59" s="89"/>
      <c r="NZZ59" s="89"/>
      <c r="OAA59" s="89"/>
      <c r="OAB59" s="89"/>
      <c r="OAC59" s="89"/>
      <c r="OAD59" s="89"/>
      <c r="OAE59" s="89"/>
      <c r="OAF59" s="89"/>
      <c r="OAG59" s="89"/>
      <c r="OAH59" s="89"/>
      <c r="OAI59" s="89"/>
      <c r="OAJ59" s="89"/>
      <c r="OAK59" s="89"/>
      <c r="OAL59" s="89"/>
      <c r="OAM59" s="89"/>
      <c r="OAN59" s="89"/>
      <c r="OAO59" s="89"/>
      <c r="OAP59" s="89"/>
      <c r="OAQ59" s="89"/>
      <c r="OAR59" s="89"/>
      <c r="OAS59" s="89"/>
      <c r="OAT59" s="89"/>
      <c r="OAU59" s="89"/>
      <c r="OAV59" s="89"/>
      <c r="OAW59" s="89"/>
      <c r="OAX59" s="89"/>
      <c r="OAY59" s="89"/>
      <c r="OAZ59" s="89"/>
      <c r="OBA59" s="89"/>
      <c r="OBB59" s="89"/>
      <c r="OBC59" s="89"/>
      <c r="OBD59" s="89"/>
      <c r="OBE59" s="89"/>
      <c r="OBF59" s="89"/>
      <c r="OBG59" s="89"/>
      <c r="OBH59" s="89"/>
      <c r="OBI59" s="89"/>
      <c r="OBJ59" s="89"/>
      <c r="OBK59" s="89"/>
      <c r="OBL59" s="89"/>
      <c r="OBM59" s="89"/>
      <c r="OBN59" s="89"/>
      <c r="OBO59" s="89"/>
      <c r="OBP59" s="89"/>
      <c r="OBQ59" s="89"/>
      <c r="OBR59" s="89"/>
      <c r="OBS59" s="89"/>
      <c r="OBT59" s="89"/>
      <c r="OBU59" s="89"/>
      <c r="OBV59" s="89"/>
      <c r="OBW59" s="89"/>
      <c r="OBX59" s="89"/>
      <c r="OBY59" s="89"/>
      <c r="OBZ59" s="89"/>
      <c r="OCA59" s="89"/>
      <c r="OCB59" s="89"/>
      <c r="OCC59" s="89"/>
      <c r="OCD59" s="89"/>
      <c r="OCE59" s="89"/>
      <c r="OCF59" s="89"/>
      <c r="OCG59" s="89"/>
      <c r="OCH59" s="89"/>
      <c r="OCI59" s="89"/>
      <c r="OCJ59" s="89"/>
      <c r="OCK59" s="89"/>
      <c r="OCL59" s="89"/>
      <c r="OCM59" s="89"/>
      <c r="OCN59" s="89"/>
      <c r="OCO59" s="89"/>
      <c r="OCP59" s="89"/>
      <c r="OCQ59" s="89"/>
      <c r="OCR59" s="89"/>
      <c r="OCS59" s="89"/>
      <c r="OCT59" s="89"/>
      <c r="OCU59" s="89"/>
      <c r="OCV59" s="89"/>
      <c r="OCW59" s="89"/>
      <c r="OCX59" s="89"/>
      <c r="OCY59" s="89"/>
      <c r="OCZ59" s="89"/>
      <c r="ODA59" s="89"/>
      <c r="ODB59" s="89"/>
      <c r="ODC59" s="89"/>
      <c r="ODD59" s="89"/>
      <c r="ODE59" s="89"/>
      <c r="ODF59" s="89"/>
      <c r="ODG59" s="89"/>
      <c r="ODH59" s="89"/>
      <c r="ODI59" s="89"/>
      <c r="ODJ59" s="89"/>
      <c r="ODK59" s="89"/>
      <c r="ODL59" s="89"/>
      <c r="ODM59" s="89"/>
      <c r="ODN59" s="89"/>
      <c r="ODO59" s="89"/>
      <c r="ODP59" s="89"/>
      <c r="ODQ59" s="89"/>
      <c r="ODR59" s="89"/>
      <c r="ODS59" s="89"/>
      <c r="ODT59" s="89"/>
      <c r="ODU59" s="89"/>
      <c r="ODV59" s="89"/>
      <c r="ODW59" s="89"/>
      <c r="ODX59" s="89"/>
      <c r="ODY59" s="89"/>
      <c r="ODZ59" s="89"/>
      <c r="OEA59" s="89"/>
      <c r="OEB59" s="89"/>
      <c r="OEC59" s="89"/>
      <c r="OED59" s="89"/>
      <c r="OEE59" s="89"/>
      <c r="OEF59" s="89"/>
      <c r="OEG59" s="89"/>
      <c r="OEH59" s="89"/>
      <c r="OEI59" s="89"/>
      <c r="OEJ59" s="89"/>
      <c r="OEK59" s="89"/>
      <c r="OEL59" s="89"/>
      <c r="OEM59" s="89"/>
      <c r="OEN59" s="89"/>
      <c r="OEO59" s="89"/>
      <c r="OEP59" s="89"/>
      <c r="OEQ59" s="89"/>
      <c r="OER59" s="89"/>
      <c r="OES59" s="89"/>
      <c r="OET59" s="89"/>
      <c r="OEU59" s="89"/>
      <c r="OEV59" s="89"/>
      <c r="OEW59" s="89"/>
      <c r="OEX59" s="89"/>
      <c r="OEY59" s="89"/>
      <c r="OEZ59" s="89"/>
      <c r="OFA59" s="89"/>
      <c r="OFB59" s="89"/>
      <c r="OFC59" s="89"/>
      <c r="OFD59" s="89"/>
      <c r="OFE59" s="89"/>
      <c r="OFF59" s="89"/>
      <c r="OFG59" s="89"/>
      <c r="OFH59" s="89"/>
      <c r="OFI59" s="89"/>
      <c r="OFJ59" s="89"/>
      <c r="OFK59" s="89"/>
      <c r="OFL59" s="89"/>
      <c r="OFM59" s="89"/>
      <c r="OFN59" s="89"/>
      <c r="OFO59" s="89"/>
      <c r="OFP59" s="89"/>
      <c r="OFQ59" s="89"/>
      <c r="OFR59" s="89"/>
      <c r="OFS59" s="89"/>
      <c r="OFT59" s="89"/>
      <c r="OFU59" s="89"/>
      <c r="OFV59" s="89"/>
      <c r="OFW59" s="89"/>
      <c r="OFX59" s="89"/>
      <c r="OFY59" s="89"/>
      <c r="OFZ59" s="89"/>
      <c r="OGA59" s="89"/>
      <c r="OGB59" s="89"/>
      <c r="OGC59" s="89"/>
      <c r="OGD59" s="89"/>
      <c r="OGE59" s="89"/>
      <c r="OGF59" s="89"/>
      <c r="OGG59" s="89"/>
      <c r="OGH59" s="89"/>
      <c r="OGI59" s="89"/>
      <c r="OGJ59" s="89"/>
      <c r="OGK59" s="89"/>
      <c r="OGL59" s="89"/>
      <c r="OGM59" s="89"/>
      <c r="OGN59" s="89"/>
      <c r="OGO59" s="89"/>
      <c r="OGP59" s="89"/>
      <c r="OGQ59" s="89"/>
      <c r="OGR59" s="89"/>
      <c r="OGS59" s="89"/>
      <c r="OGT59" s="89"/>
      <c r="OGU59" s="89"/>
      <c r="OGV59" s="89"/>
      <c r="OGW59" s="89"/>
      <c r="OGX59" s="89"/>
      <c r="OGY59" s="89"/>
      <c r="OGZ59" s="89"/>
      <c r="OHA59" s="89"/>
      <c r="OHB59" s="89"/>
      <c r="OHC59" s="89"/>
      <c r="OHD59" s="89"/>
      <c r="OHE59" s="89"/>
      <c r="OHF59" s="89"/>
      <c r="OHG59" s="89"/>
      <c r="OHH59" s="89"/>
      <c r="OHI59" s="89"/>
      <c r="OHJ59" s="89"/>
      <c r="OHK59" s="89"/>
      <c r="OHL59" s="89"/>
      <c r="OHM59" s="89"/>
      <c r="OHN59" s="89"/>
      <c r="OHO59" s="89"/>
      <c r="OHP59" s="89"/>
      <c r="OHQ59" s="89"/>
      <c r="OHR59" s="89"/>
      <c r="OHS59" s="89"/>
      <c r="OHT59" s="89"/>
      <c r="OHU59" s="89"/>
      <c r="OHV59" s="89"/>
      <c r="OHW59" s="89"/>
      <c r="OHX59" s="89"/>
      <c r="OHY59" s="89"/>
      <c r="OHZ59" s="89"/>
      <c r="OIA59" s="89"/>
      <c r="OIB59" s="89"/>
      <c r="OIC59" s="89"/>
      <c r="OID59" s="89"/>
      <c r="OIE59" s="89"/>
      <c r="OIF59" s="89"/>
      <c r="OIG59" s="89"/>
      <c r="OIH59" s="89"/>
      <c r="OII59" s="89"/>
      <c r="OIJ59" s="89"/>
      <c r="OIK59" s="89"/>
      <c r="OIL59" s="89"/>
      <c r="OIM59" s="89"/>
      <c r="OIN59" s="89"/>
      <c r="OIO59" s="89"/>
      <c r="OIP59" s="89"/>
      <c r="OIQ59" s="89"/>
      <c r="OIR59" s="89"/>
      <c r="OIS59" s="89"/>
      <c r="OIT59" s="89"/>
      <c r="OIU59" s="89"/>
      <c r="OIV59" s="89"/>
      <c r="OIW59" s="89"/>
      <c r="OIX59" s="89"/>
      <c r="OIY59" s="89"/>
      <c r="OIZ59" s="89"/>
      <c r="OJA59" s="89"/>
      <c r="OJB59" s="89"/>
      <c r="OJC59" s="89"/>
      <c r="OJD59" s="89"/>
      <c r="OJE59" s="89"/>
      <c r="OJF59" s="89"/>
      <c r="OJG59" s="89"/>
      <c r="OJH59" s="89"/>
      <c r="OJI59" s="89"/>
      <c r="OJJ59" s="89"/>
      <c r="OJK59" s="89"/>
      <c r="OJL59" s="89"/>
      <c r="OJM59" s="89"/>
      <c r="OJN59" s="89"/>
      <c r="OJO59" s="89"/>
      <c r="OJP59" s="89"/>
      <c r="OJQ59" s="89"/>
      <c r="OJR59" s="89"/>
      <c r="OJS59" s="89"/>
      <c r="OJT59" s="89"/>
      <c r="OJU59" s="89"/>
      <c r="OJV59" s="89"/>
      <c r="OJW59" s="89"/>
      <c r="OJX59" s="89"/>
      <c r="OJY59" s="89"/>
      <c r="OJZ59" s="89"/>
      <c r="OKA59" s="89"/>
      <c r="OKB59" s="89"/>
      <c r="OKC59" s="89"/>
      <c r="OKD59" s="89"/>
      <c r="OKE59" s="89"/>
      <c r="OKF59" s="89"/>
      <c r="OKG59" s="89"/>
      <c r="OKH59" s="89"/>
      <c r="OKI59" s="89"/>
      <c r="OKJ59" s="89"/>
      <c r="OKK59" s="89"/>
      <c r="OKL59" s="89"/>
      <c r="OKM59" s="89"/>
      <c r="OKN59" s="89"/>
      <c r="OKO59" s="89"/>
      <c r="OKP59" s="89"/>
      <c r="OKQ59" s="89"/>
      <c r="OKR59" s="89"/>
      <c r="OKS59" s="89"/>
      <c r="OKT59" s="89"/>
      <c r="OKU59" s="89"/>
      <c r="OKV59" s="89"/>
      <c r="OKW59" s="89"/>
      <c r="OKX59" s="89"/>
      <c r="OKY59" s="89"/>
      <c r="OKZ59" s="89"/>
      <c r="OLA59" s="89"/>
      <c r="OLB59" s="89"/>
      <c r="OLC59" s="89"/>
      <c r="OLD59" s="89"/>
      <c r="OLE59" s="89"/>
      <c r="OLF59" s="89"/>
      <c r="OLG59" s="89"/>
      <c r="OLH59" s="89"/>
      <c r="OLI59" s="89"/>
      <c r="OLJ59" s="89"/>
      <c r="OLK59" s="89"/>
      <c r="OLL59" s="89"/>
      <c r="OLM59" s="89"/>
      <c r="OLN59" s="89"/>
      <c r="OLO59" s="89"/>
      <c r="OLP59" s="89"/>
      <c r="OLQ59" s="89"/>
      <c r="OLR59" s="89"/>
      <c r="OLS59" s="89"/>
      <c r="OLT59" s="89"/>
      <c r="OLU59" s="89"/>
      <c r="OLV59" s="89"/>
      <c r="OLW59" s="89"/>
      <c r="OLX59" s="89"/>
      <c r="OLY59" s="89"/>
      <c r="OLZ59" s="89"/>
      <c r="OMA59" s="89"/>
      <c r="OMB59" s="89"/>
      <c r="OMC59" s="89"/>
      <c r="OMD59" s="89"/>
      <c r="OME59" s="89"/>
      <c r="OMF59" s="89"/>
      <c r="OMG59" s="89"/>
      <c r="OMH59" s="89"/>
      <c r="OMI59" s="89"/>
      <c r="OMJ59" s="89"/>
      <c r="OMK59" s="89"/>
      <c r="OML59" s="89"/>
      <c r="OMM59" s="89"/>
      <c r="OMN59" s="89"/>
      <c r="OMO59" s="89"/>
      <c r="OMP59" s="89"/>
      <c r="OMQ59" s="89"/>
      <c r="OMR59" s="89"/>
      <c r="OMS59" s="89"/>
      <c r="OMT59" s="89"/>
      <c r="OMU59" s="89"/>
      <c r="OMV59" s="89"/>
      <c r="OMW59" s="89"/>
      <c r="OMX59" s="89"/>
      <c r="OMY59" s="89"/>
      <c r="OMZ59" s="89"/>
      <c r="ONA59" s="89"/>
      <c r="ONB59" s="89"/>
      <c r="ONC59" s="89"/>
      <c r="OND59" s="89"/>
      <c r="ONE59" s="89"/>
      <c r="ONF59" s="89"/>
      <c r="ONG59" s="89"/>
      <c r="ONH59" s="89"/>
      <c r="ONI59" s="89"/>
      <c r="ONJ59" s="89"/>
      <c r="ONK59" s="89"/>
      <c r="ONL59" s="89"/>
      <c r="ONM59" s="89"/>
      <c r="ONN59" s="89"/>
      <c r="ONO59" s="89"/>
      <c r="ONP59" s="89"/>
      <c r="ONQ59" s="89"/>
      <c r="ONR59" s="89"/>
      <c r="ONS59" s="89"/>
      <c r="ONT59" s="89"/>
      <c r="ONU59" s="89"/>
      <c r="ONV59" s="89"/>
      <c r="ONW59" s="89"/>
      <c r="ONX59" s="89"/>
      <c r="ONY59" s="89"/>
      <c r="ONZ59" s="89"/>
      <c r="OOA59" s="89"/>
      <c r="OOB59" s="89"/>
      <c r="OOC59" s="89"/>
      <c r="OOD59" s="89"/>
      <c r="OOE59" s="89"/>
      <c r="OOF59" s="89"/>
      <c r="OOG59" s="89"/>
      <c r="OOH59" s="89"/>
      <c r="OOI59" s="89"/>
      <c r="OOJ59" s="89"/>
      <c r="OOK59" s="89"/>
      <c r="OOL59" s="89"/>
      <c r="OOM59" s="89"/>
      <c r="OON59" s="89"/>
      <c r="OOO59" s="89"/>
      <c r="OOP59" s="89"/>
      <c r="OOQ59" s="89"/>
      <c r="OOR59" s="89"/>
      <c r="OOS59" s="89"/>
      <c r="OOT59" s="89"/>
      <c r="OOU59" s="89"/>
      <c r="OOV59" s="89"/>
      <c r="OOW59" s="89"/>
      <c r="OOX59" s="89"/>
      <c r="OOY59" s="89"/>
      <c r="OOZ59" s="89"/>
      <c r="OPA59" s="89"/>
      <c r="OPB59" s="89"/>
      <c r="OPC59" s="89"/>
      <c r="OPD59" s="89"/>
      <c r="OPE59" s="89"/>
      <c r="OPF59" s="89"/>
      <c r="OPG59" s="89"/>
      <c r="OPH59" s="89"/>
      <c r="OPI59" s="89"/>
      <c r="OPJ59" s="89"/>
      <c r="OPK59" s="89"/>
      <c r="OPL59" s="89"/>
      <c r="OPM59" s="89"/>
      <c r="OPN59" s="89"/>
      <c r="OPO59" s="89"/>
      <c r="OPP59" s="89"/>
      <c r="OPQ59" s="89"/>
      <c r="OPR59" s="89"/>
      <c r="OPS59" s="89"/>
      <c r="OPT59" s="89"/>
      <c r="OPU59" s="89"/>
      <c r="OPV59" s="89"/>
      <c r="OPW59" s="89"/>
      <c r="OPX59" s="89"/>
      <c r="OPY59" s="89"/>
      <c r="OPZ59" s="89"/>
      <c r="OQA59" s="89"/>
      <c r="OQB59" s="89"/>
      <c r="OQC59" s="89"/>
      <c r="OQD59" s="89"/>
      <c r="OQE59" s="89"/>
      <c r="OQF59" s="89"/>
      <c r="OQG59" s="89"/>
      <c r="OQH59" s="89"/>
      <c r="OQI59" s="89"/>
      <c r="OQJ59" s="89"/>
      <c r="OQK59" s="89"/>
      <c r="OQL59" s="89"/>
      <c r="OQM59" s="89"/>
      <c r="OQN59" s="89"/>
      <c r="OQO59" s="89"/>
      <c r="OQP59" s="89"/>
      <c r="OQQ59" s="89"/>
      <c r="OQR59" s="89"/>
      <c r="OQS59" s="89"/>
      <c r="OQT59" s="89"/>
      <c r="OQU59" s="89"/>
      <c r="OQV59" s="89"/>
      <c r="OQW59" s="89"/>
      <c r="OQX59" s="89"/>
      <c r="OQY59" s="89"/>
      <c r="OQZ59" s="89"/>
      <c r="ORA59" s="89"/>
      <c r="ORB59" s="89"/>
      <c r="ORC59" s="89"/>
      <c r="ORD59" s="89"/>
      <c r="ORE59" s="89"/>
      <c r="ORF59" s="89"/>
      <c r="ORG59" s="89"/>
      <c r="ORH59" s="89"/>
      <c r="ORI59" s="89"/>
      <c r="ORJ59" s="89"/>
      <c r="ORK59" s="89"/>
      <c r="ORL59" s="89"/>
      <c r="ORM59" s="89"/>
      <c r="ORN59" s="89"/>
      <c r="ORO59" s="89"/>
      <c r="ORP59" s="89"/>
      <c r="ORQ59" s="89"/>
      <c r="ORR59" s="89"/>
      <c r="ORS59" s="89"/>
      <c r="ORT59" s="89"/>
      <c r="ORU59" s="89"/>
      <c r="ORV59" s="89"/>
      <c r="ORW59" s="89"/>
      <c r="ORX59" s="89"/>
      <c r="ORY59" s="89"/>
      <c r="ORZ59" s="89"/>
      <c r="OSA59" s="89"/>
      <c r="OSB59" s="89"/>
      <c r="OSC59" s="89"/>
      <c r="OSD59" s="89"/>
      <c r="OSE59" s="89"/>
      <c r="OSF59" s="89"/>
      <c r="OSG59" s="89"/>
      <c r="OSH59" s="89"/>
      <c r="OSI59" s="89"/>
      <c r="OSJ59" s="89"/>
      <c r="OSK59" s="89"/>
      <c r="OSL59" s="89"/>
      <c r="OSM59" s="89"/>
      <c r="OSN59" s="89"/>
      <c r="OSO59" s="89"/>
      <c r="OSP59" s="89"/>
      <c r="OSQ59" s="89"/>
      <c r="OSR59" s="89"/>
      <c r="OSS59" s="89"/>
      <c r="OST59" s="89"/>
      <c r="OSU59" s="89"/>
      <c r="OSV59" s="89"/>
      <c r="OSW59" s="89"/>
      <c r="OSX59" s="89"/>
      <c r="OSY59" s="89"/>
      <c r="OSZ59" s="89"/>
      <c r="OTA59" s="89"/>
      <c r="OTB59" s="89"/>
      <c r="OTC59" s="89"/>
      <c r="OTD59" s="89"/>
      <c r="OTE59" s="89"/>
      <c r="OTF59" s="89"/>
      <c r="OTG59" s="89"/>
      <c r="OTH59" s="89"/>
      <c r="OTI59" s="89"/>
      <c r="OTJ59" s="89"/>
      <c r="OTK59" s="89"/>
      <c r="OTL59" s="89"/>
      <c r="OTM59" s="89"/>
      <c r="OTN59" s="89"/>
      <c r="OTO59" s="89"/>
      <c r="OTP59" s="89"/>
      <c r="OTQ59" s="89"/>
      <c r="OTR59" s="89"/>
      <c r="OTS59" s="89"/>
      <c r="OTT59" s="89"/>
      <c r="OTU59" s="89"/>
      <c r="OTV59" s="89"/>
      <c r="OTW59" s="89"/>
      <c r="OTX59" s="89"/>
      <c r="OTY59" s="89"/>
      <c r="OTZ59" s="89"/>
      <c r="OUA59" s="89"/>
      <c r="OUB59" s="89"/>
      <c r="OUC59" s="89"/>
      <c r="OUD59" s="89"/>
      <c r="OUE59" s="89"/>
      <c r="OUF59" s="89"/>
      <c r="OUG59" s="89"/>
      <c r="OUH59" s="89"/>
      <c r="OUI59" s="89"/>
      <c r="OUJ59" s="89"/>
      <c r="OUK59" s="89"/>
      <c r="OUL59" s="89"/>
      <c r="OUM59" s="89"/>
      <c r="OUN59" s="89"/>
      <c r="OUO59" s="89"/>
      <c r="OUP59" s="89"/>
      <c r="OUQ59" s="89"/>
      <c r="OUR59" s="89"/>
      <c r="OUS59" s="89"/>
      <c r="OUT59" s="89"/>
      <c r="OUU59" s="89"/>
      <c r="OUV59" s="89"/>
      <c r="OUW59" s="89"/>
      <c r="OUX59" s="89"/>
      <c r="OUY59" s="89"/>
      <c r="OUZ59" s="89"/>
      <c r="OVA59" s="89"/>
      <c r="OVB59" s="89"/>
      <c r="OVC59" s="89"/>
      <c r="OVD59" s="89"/>
      <c r="OVE59" s="89"/>
      <c r="OVF59" s="89"/>
      <c r="OVG59" s="89"/>
      <c r="OVH59" s="89"/>
      <c r="OVI59" s="89"/>
      <c r="OVJ59" s="89"/>
      <c r="OVK59" s="89"/>
      <c r="OVL59" s="89"/>
      <c r="OVM59" s="89"/>
      <c r="OVN59" s="89"/>
      <c r="OVO59" s="89"/>
      <c r="OVP59" s="89"/>
      <c r="OVQ59" s="89"/>
      <c r="OVR59" s="89"/>
      <c r="OVS59" s="89"/>
      <c r="OVT59" s="89"/>
      <c r="OVU59" s="89"/>
      <c r="OVV59" s="89"/>
      <c r="OVW59" s="89"/>
      <c r="OVX59" s="89"/>
      <c r="OVY59" s="89"/>
      <c r="OVZ59" s="89"/>
      <c r="OWA59" s="89"/>
      <c r="OWB59" s="89"/>
      <c r="OWC59" s="89"/>
      <c r="OWD59" s="89"/>
      <c r="OWE59" s="89"/>
      <c r="OWF59" s="89"/>
      <c r="OWG59" s="89"/>
      <c r="OWH59" s="89"/>
      <c r="OWI59" s="89"/>
      <c r="OWJ59" s="89"/>
      <c r="OWK59" s="89"/>
      <c r="OWL59" s="89"/>
      <c r="OWM59" s="89"/>
      <c r="OWN59" s="89"/>
      <c r="OWO59" s="89"/>
      <c r="OWP59" s="89"/>
      <c r="OWQ59" s="89"/>
      <c r="OWR59" s="89"/>
      <c r="OWS59" s="89"/>
      <c r="OWT59" s="89"/>
      <c r="OWU59" s="89"/>
      <c r="OWV59" s="89"/>
      <c r="OWW59" s="89"/>
      <c r="OWX59" s="89"/>
      <c r="OWY59" s="89"/>
      <c r="OWZ59" s="89"/>
      <c r="OXA59" s="89"/>
      <c r="OXB59" s="89"/>
      <c r="OXC59" s="89"/>
      <c r="OXD59" s="89"/>
      <c r="OXE59" s="89"/>
      <c r="OXF59" s="89"/>
      <c r="OXG59" s="89"/>
      <c r="OXH59" s="89"/>
      <c r="OXI59" s="89"/>
      <c r="OXJ59" s="89"/>
      <c r="OXK59" s="89"/>
      <c r="OXL59" s="89"/>
      <c r="OXM59" s="89"/>
      <c r="OXN59" s="89"/>
      <c r="OXO59" s="89"/>
      <c r="OXP59" s="89"/>
      <c r="OXQ59" s="89"/>
      <c r="OXR59" s="89"/>
      <c r="OXS59" s="89"/>
      <c r="OXT59" s="89"/>
      <c r="OXU59" s="89"/>
      <c r="OXV59" s="89"/>
      <c r="OXW59" s="89"/>
      <c r="OXX59" s="89"/>
      <c r="OXY59" s="89"/>
      <c r="OXZ59" s="89"/>
      <c r="OYA59" s="89"/>
      <c r="OYB59" s="89"/>
      <c r="OYC59" s="89"/>
      <c r="OYD59" s="89"/>
      <c r="OYE59" s="89"/>
      <c r="OYF59" s="89"/>
      <c r="OYG59" s="89"/>
      <c r="OYH59" s="89"/>
      <c r="OYI59" s="89"/>
      <c r="OYJ59" s="89"/>
      <c r="OYK59" s="89"/>
      <c r="OYL59" s="89"/>
      <c r="OYM59" s="89"/>
      <c r="OYN59" s="89"/>
      <c r="OYO59" s="89"/>
      <c r="OYP59" s="89"/>
      <c r="OYQ59" s="89"/>
      <c r="OYR59" s="89"/>
      <c r="OYS59" s="89"/>
      <c r="OYT59" s="89"/>
      <c r="OYU59" s="89"/>
      <c r="OYV59" s="89"/>
      <c r="OYW59" s="89"/>
      <c r="OYX59" s="89"/>
      <c r="OYY59" s="89"/>
      <c r="OYZ59" s="89"/>
      <c r="OZA59" s="89"/>
      <c r="OZB59" s="89"/>
      <c r="OZC59" s="89"/>
      <c r="OZD59" s="89"/>
      <c r="OZE59" s="89"/>
      <c r="OZF59" s="89"/>
      <c r="OZG59" s="89"/>
      <c r="OZH59" s="89"/>
      <c r="OZI59" s="89"/>
      <c r="OZJ59" s="89"/>
      <c r="OZK59" s="89"/>
      <c r="OZL59" s="89"/>
      <c r="OZM59" s="89"/>
      <c r="OZN59" s="89"/>
      <c r="OZO59" s="89"/>
      <c r="OZP59" s="89"/>
      <c r="OZQ59" s="89"/>
      <c r="OZR59" s="89"/>
      <c r="OZS59" s="89"/>
      <c r="OZT59" s="89"/>
      <c r="OZU59" s="89"/>
      <c r="OZV59" s="89"/>
      <c r="OZW59" s="89"/>
      <c r="OZX59" s="89"/>
      <c r="OZY59" s="89"/>
      <c r="OZZ59" s="89"/>
      <c r="PAA59" s="89"/>
      <c r="PAB59" s="89"/>
      <c r="PAC59" s="89"/>
      <c r="PAD59" s="89"/>
      <c r="PAE59" s="89"/>
      <c r="PAF59" s="89"/>
      <c r="PAG59" s="89"/>
      <c r="PAH59" s="89"/>
      <c r="PAI59" s="89"/>
      <c r="PAJ59" s="89"/>
      <c r="PAK59" s="89"/>
      <c r="PAL59" s="89"/>
      <c r="PAM59" s="89"/>
      <c r="PAN59" s="89"/>
      <c r="PAO59" s="89"/>
      <c r="PAP59" s="89"/>
      <c r="PAQ59" s="89"/>
      <c r="PAR59" s="89"/>
      <c r="PAS59" s="89"/>
      <c r="PAT59" s="89"/>
      <c r="PAU59" s="89"/>
      <c r="PAV59" s="89"/>
      <c r="PAW59" s="89"/>
      <c r="PAX59" s="89"/>
      <c r="PAY59" s="89"/>
      <c r="PAZ59" s="89"/>
      <c r="PBA59" s="89"/>
      <c r="PBB59" s="89"/>
      <c r="PBC59" s="89"/>
      <c r="PBD59" s="89"/>
      <c r="PBE59" s="89"/>
      <c r="PBF59" s="89"/>
      <c r="PBG59" s="89"/>
      <c r="PBH59" s="89"/>
      <c r="PBI59" s="89"/>
      <c r="PBJ59" s="89"/>
      <c r="PBK59" s="89"/>
      <c r="PBL59" s="89"/>
      <c r="PBM59" s="89"/>
      <c r="PBN59" s="89"/>
      <c r="PBO59" s="89"/>
      <c r="PBP59" s="89"/>
      <c r="PBQ59" s="89"/>
      <c r="PBR59" s="89"/>
      <c r="PBS59" s="89"/>
      <c r="PBT59" s="89"/>
      <c r="PBU59" s="89"/>
      <c r="PBV59" s="89"/>
      <c r="PBW59" s="89"/>
      <c r="PBX59" s="89"/>
      <c r="PBY59" s="89"/>
      <c r="PBZ59" s="89"/>
      <c r="PCA59" s="89"/>
      <c r="PCB59" s="89"/>
      <c r="PCC59" s="89"/>
      <c r="PCD59" s="89"/>
      <c r="PCE59" s="89"/>
      <c r="PCF59" s="89"/>
      <c r="PCG59" s="89"/>
      <c r="PCH59" s="89"/>
      <c r="PCI59" s="89"/>
      <c r="PCJ59" s="89"/>
      <c r="PCK59" s="89"/>
      <c r="PCL59" s="89"/>
      <c r="PCM59" s="89"/>
      <c r="PCN59" s="89"/>
      <c r="PCO59" s="89"/>
      <c r="PCP59" s="89"/>
      <c r="PCQ59" s="89"/>
      <c r="PCR59" s="89"/>
      <c r="PCS59" s="89"/>
      <c r="PCT59" s="89"/>
      <c r="PCU59" s="89"/>
      <c r="PCV59" s="89"/>
      <c r="PCW59" s="89"/>
      <c r="PCX59" s="89"/>
      <c r="PCY59" s="89"/>
      <c r="PCZ59" s="89"/>
      <c r="PDA59" s="89"/>
      <c r="PDB59" s="89"/>
      <c r="PDC59" s="89"/>
      <c r="PDD59" s="89"/>
      <c r="PDE59" s="89"/>
      <c r="PDF59" s="89"/>
      <c r="PDG59" s="89"/>
      <c r="PDH59" s="89"/>
      <c r="PDI59" s="89"/>
      <c r="PDJ59" s="89"/>
      <c r="PDK59" s="89"/>
      <c r="PDL59" s="89"/>
      <c r="PDM59" s="89"/>
      <c r="PDN59" s="89"/>
      <c r="PDO59" s="89"/>
      <c r="PDP59" s="89"/>
      <c r="PDQ59" s="89"/>
      <c r="PDR59" s="89"/>
      <c r="PDS59" s="89"/>
      <c r="PDT59" s="89"/>
      <c r="PDU59" s="89"/>
      <c r="PDV59" s="89"/>
      <c r="PDW59" s="89"/>
      <c r="PDX59" s="89"/>
      <c r="PDY59" s="89"/>
      <c r="PDZ59" s="89"/>
      <c r="PEA59" s="89"/>
      <c r="PEB59" s="89"/>
      <c r="PEC59" s="89"/>
      <c r="PED59" s="89"/>
      <c r="PEE59" s="89"/>
      <c r="PEF59" s="89"/>
      <c r="PEG59" s="89"/>
      <c r="PEH59" s="89"/>
      <c r="PEI59" s="89"/>
      <c r="PEJ59" s="89"/>
      <c r="PEK59" s="89"/>
      <c r="PEL59" s="89"/>
      <c r="PEM59" s="89"/>
      <c r="PEN59" s="89"/>
      <c r="PEO59" s="89"/>
      <c r="PEP59" s="89"/>
      <c r="PEQ59" s="89"/>
      <c r="PER59" s="89"/>
      <c r="PES59" s="89"/>
      <c r="PET59" s="89"/>
      <c r="PEU59" s="89"/>
      <c r="PEV59" s="89"/>
      <c r="PEW59" s="89"/>
      <c r="PEX59" s="89"/>
      <c r="PEY59" s="89"/>
      <c r="PEZ59" s="89"/>
      <c r="PFA59" s="89"/>
      <c r="PFB59" s="89"/>
      <c r="PFC59" s="89"/>
      <c r="PFD59" s="89"/>
      <c r="PFE59" s="89"/>
      <c r="PFF59" s="89"/>
      <c r="PFG59" s="89"/>
      <c r="PFH59" s="89"/>
      <c r="PFI59" s="89"/>
      <c r="PFJ59" s="89"/>
      <c r="PFK59" s="89"/>
      <c r="PFL59" s="89"/>
      <c r="PFM59" s="89"/>
      <c r="PFN59" s="89"/>
      <c r="PFO59" s="89"/>
      <c r="PFP59" s="89"/>
      <c r="PFQ59" s="89"/>
      <c r="PFR59" s="89"/>
      <c r="PFS59" s="89"/>
      <c r="PFT59" s="89"/>
      <c r="PFU59" s="89"/>
      <c r="PFV59" s="89"/>
      <c r="PFW59" s="89"/>
      <c r="PFX59" s="89"/>
      <c r="PFY59" s="89"/>
      <c r="PFZ59" s="89"/>
      <c r="PGA59" s="89"/>
      <c r="PGB59" s="89"/>
      <c r="PGC59" s="89"/>
      <c r="PGD59" s="89"/>
      <c r="PGE59" s="89"/>
      <c r="PGF59" s="89"/>
      <c r="PGG59" s="89"/>
      <c r="PGH59" s="89"/>
      <c r="PGI59" s="89"/>
      <c r="PGJ59" s="89"/>
      <c r="PGK59" s="89"/>
      <c r="PGL59" s="89"/>
      <c r="PGM59" s="89"/>
      <c r="PGN59" s="89"/>
      <c r="PGO59" s="89"/>
      <c r="PGP59" s="89"/>
      <c r="PGQ59" s="89"/>
      <c r="PGR59" s="89"/>
      <c r="PGS59" s="89"/>
      <c r="PGT59" s="89"/>
      <c r="PGU59" s="89"/>
      <c r="PGV59" s="89"/>
      <c r="PGW59" s="89"/>
      <c r="PGX59" s="89"/>
      <c r="PGY59" s="89"/>
      <c r="PGZ59" s="89"/>
      <c r="PHA59" s="89"/>
      <c r="PHB59" s="89"/>
      <c r="PHC59" s="89"/>
      <c r="PHD59" s="89"/>
      <c r="PHE59" s="89"/>
      <c r="PHF59" s="89"/>
      <c r="PHG59" s="89"/>
      <c r="PHH59" s="89"/>
      <c r="PHI59" s="89"/>
      <c r="PHJ59" s="89"/>
      <c r="PHK59" s="89"/>
      <c r="PHL59" s="89"/>
      <c r="PHM59" s="89"/>
      <c r="PHN59" s="89"/>
      <c r="PHO59" s="89"/>
      <c r="PHP59" s="89"/>
      <c r="PHQ59" s="89"/>
      <c r="PHR59" s="89"/>
      <c r="PHS59" s="89"/>
      <c r="PHT59" s="89"/>
      <c r="PHU59" s="89"/>
      <c r="PHV59" s="89"/>
      <c r="PHW59" s="89"/>
      <c r="PHX59" s="89"/>
      <c r="PHY59" s="89"/>
      <c r="PHZ59" s="89"/>
      <c r="PIA59" s="89"/>
      <c r="PIB59" s="89"/>
      <c r="PIC59" s="89"/>
      <c r="PID59" s="89"/>
      <c r="PIE59" s="89"/>
      <c r="PIF59" s="89"/>
      <c r="PIG59" s="89"/>
      <c r="PIH59" s="89"/>
      <c r="PII59" s="89"/>
      <c r="PIJ59" s="89"/>
      <c r="PIK59" s="89"/>
      <c r="PIL59" s="89"/>
      <c r="PIM59" s="89"/>
      <c r="PIN59" s="89"/>
      <c r="PIO59" s="89"/>
      <c r="PIP59" s="89"/>
      <c r="PIQ59" s="89"/>
      <c r="PIR59" s="89"/>
      <c r="PIS59" s="89"/>
      <c r="PIT59" s="89"/>
      <c r="PIU59" s="89"/>
      <c r="PIV59" s="89"/>
      <c r="PIW59" s="89"/>
      <c r="PIX59" s="89"/>
      <c r="PIY59" s="89"/>
      <c r="PIZ59" s="89"/>
      <c r="PJA59" s="89"/>
      <c r="PJB59" s="89"/>
      <c r="PJC59" s="89"/>
      <c r="PJD59" s="89"/>
      <c r="PJE59" s="89"/>
      <c r="PJF59" s="89"/>
      <c r="PJG59" s="89"/>
      <c r="PJH59" s="89"/>
      <c r="PJI59" s="89"/>
      <c r="PJJ59" s="89"/>
      <c r="PJK59" s="89"/>
      <c r="PJL59" s="89"/>
      <c r="PJM59" s="89"/>
      <c r="PJN59" s="89"/>
      <c r="PJO59" s="89"/>
      <c r="PJP59" s="89"/>
      <c r="PJQ59" s="89"/>
      <c r="PJR59" s="89"/>
      <c r="PJS59" s="89"/>
      <c r="PJT59" s="89"/>
      <c r="PJU59" s="89"/>
      <c r="PJV59" s="89"/>
      <c r="PJW59" s="89"/>
      <c r="PJX59" s="89"/>
      <c r="PJY59" s="89"/>
      <c r="PJZ59" s="89"/>
      <c r="PKA59" s="89"/>
      <c r="PKB59" s="89"/>
      <c r="PKC59" s="89"/>
      <c r="PKD59" s="89"/>
      <c r="PKE59" s="89"/>
      <c r="PKF59" s="89"/>
      <c r="PKG59" s="89"/>
      <c r="PKH59" s="89"/>
      <c r="PKI59" s="89"/>
      <c r="PKJ59" s="89"/>
      <c r="PKK59" s="89"/>
      <c r="PKL59" s="89"/>
      <c r="PKM59" s="89"/>
      <c r="PKN59" s="89"/>
      <c r="PKO59" s="89"/>
      <c r="PKP59" s="89"/>
      <c r="PKQ59" s="89"/>
      <c r="PKR59" s="89"/>
      <c r="PKS59" s="89"/>
      <c r="PKT59" s="89"/>
      <c r="PKU59" s="89"/>
      <c r="PKV59" s="89"/>
      <c r="PKW59" s="89"/>
      <c r="PKX59" s="89"/>
      <c r="PKY59" s="89"/>
      <c r="PKZ59" s="89"/>
      <c r="PLA59" s="89"/>
      <c r="PLB59" s="89"/>
      <c r="PLC59" s="89"/>
      <c r="PLD59" s="89"/>
      <c r="PLE59" s="89"/>
      <c r="PLF59" s="89"/>
      <c r="PLG59" s="89"/>
      <c r="PLH59" s="89"/>
      <c r="PLI59" s="89"/>
      <c r="PLJ59" s="89"/>
      <c r="PLK59" s="89"/>
      <c r="PLL59" s="89"/>
      <c r="PLM59" s="89"/>
      <c r="PLN59" s="89"/>
      <c r="PLO59" s="89"/>
      <c r="PLP59" s="89"/>
      <c r="PLQ59" s="89"/>
      <c r="PLR59" s="89"/>
      <c r="PLS59" s="89"/>
      <c r="PLT59" s="89"/>
      <c r="PLU59" s="89"/>
      <c r="PLV59" s="89"/>
      <c r="PLW59" s="89"/>
      <c r="PLX59" s="89"/>
      <c r="PLY59" s="89"/>
      <c r="PLZ59" s="89"/>
      <c r="PMA59" s="89"/>
      <c r="PMB59" s="89"/>
      <c r="PMC59" s="89"/>
      <c r="PMD59" s="89"/>
      <c r="PME59" s="89"/>
      <c r="PMF59" s="89"/>
      <c r="PMG59" s="89"/>
      <c r="PMH59" s="89"/>
      <c r="PMI59" s="89"/>
      <c r="PMJ59" s="89"/>
      <c r="PMK59" s="89"/>
      <c r="PML59" s="89"/>
      <c r="PMM59" s="89"/>
      <c r="PMN59" s="89"/>
      <c r="PMO59" s="89"/>
      <c r="PMP59" s="89"/>
      <c r="PMQ59" s="89"/>
      <c r="PMR59" s="89"/>
      <c r="PMS59" s="89"/>
      <c r="PMT59" s="89"/>
      <c r="PMU59" s="89"/>
      <c r="PMV59" s="89"/>
      <c r="PMW59" s="89"/>
      <c r="PMX59" s="89"/>
      <c r="PMY59" s="89"/>
      <c r="PMZ59" s="89"/>
      <c r="PNA59" s="89"/>
      <c r="PNB59" s="89"/>
      <c r="PNC59" s="89"/>
      <c r="PND59" s="89"/>
      <c r="PNE59" s="89"/>
      <c r="PNF59" s="89"/>
      <c r="PNG59" s="89"/>
      <c r="PNH59" s="89"/>
      <c r="PNI59" s="89"/>
      <c r="PNJ59" s="89"/>
      <c r="PNK59" s="89"/>
      <c r="PNL59" s="89"/>
      <c r="PNM59" s="89"/>
      <c r="PNN59" s="89"/>
      <c r="PNO59" s="89"/>
      <c r="PNP59" s="89"/>
      <c r="PNQ59" s="89"/>
      <c r="PNR59" s="89"/>
      <c r="PNS59" s="89"/>
      <c r="PNT59" s="89"/>
      <c r="PNU59" s="89"/>
      <c r="PNV59" s="89"/>
      <c r="PNW59" s="89"/>
      <c r="PNX59" s="89"/>
      <c r="PNY59" s="89"/>
      <c r="PNZ59" s="89"/>
      <c r="POA59" s="89"/>
      <c r="POB59" s="89"/>
      <c r="POC59" s="89"/>
      <c r="POD59" s="89"/>
      <c r="POE59" s="89"/>
      <c r="POF59" s="89"/>
      <c r="POG59" s="89"/>
      <c r="POH59" s="89"/>
      <c r="POI59" s="89"/>
      <c r="POJ59" s="89"/>
      <c r="POK59" s="89"/>
      <c r="POL59" s="89"/>
      <c r="POM59" s="89"/>
      <c r="PON59" s="89"/>
      <c r="POO59" s="89"/>
      <c r="POP59" s="89"/>
      <c r="POQ59" s="89"/>
      <c r="POR59" s="89"/>
      <c r="POS59" s="89"/>
      <c r="POT59" s="89"/>
      <c r="POU59" s="89"/>
      <c r="POV59" s="89"/>
      <c r="POW59" s="89"/>
      <c r="POX59" s="89"/>
      <c r="POY59" s="89"/>
      <c r="POZ59" s="89"/>
      <c r="PPA59" s="89"/>
      <c r="PPB59" s="89"/>
      <c r="PPC59" s="89"/>
      <c r="PPD59" s="89"/>
      <c r="PPE59" s="89"/>
      <c r="PPF59" s="89"/>
      <c r="PPG59" s="89"/>
      <c r="PPH59" s="89"/>
      <c r="PPI59" s="89"/>
      <c r="PPJ59" s="89"/>
      <c r="PPK59" s="89"/>
      <c r="PPL59" s="89"/>
      <c r="PPM59" s="89"/>
      <c r="PPN59" s="89"/>
      <c r="PPO59" s="89"/>
      <c r="PPP59" s="89"/>
      <c r="PPQ59" s="89"/>
      <c r="PPR59" s="89"/>
      <c r="PPS59" s="89"/>
      <c r="PPT59" s="89"/>
      <c r="PPU59" s="89"/>
      <c r="PPV59" s="89"/>
      <c r="PPW59" s="89"/>
      <c r="PPX59" s="89"/>
      <c r="PPY59" s="89"/>
      <c r="PPZ59" s="89"/>
      <c r="PQA59" s="89"/>
      <c r="PQB59" s="89"/>
      <c r="PQC59" s="89"/>
      <c r="PQD59" s="89"/>
      <c r="PQE59" s="89"/>
      <c r="PQF59" s="89"/>
      <c r="PQG59" s="89"/>
      <c r="PQH59" s="89"/>
      <c r="PQI59" s="89"/>
      <c r="PQJ59" s="89"/>
      <c r="PQK59" s="89"/>
      <c r="PQL59" s="89"/>
      <c r="PQM59" s="89"/>
      <c r="PQN59" s="89"/>
      <c r="PQO59" s="89"/>
      <c r="PQP59" s="89"/>
      <c r="PQQ59" s="89"/>
      <c r="PQR59" s="89"/>
      <c r="PQS59" s="89"/>
      <c r="PQT59" s="89"/>
      <c r="PQU59" s="89"/>
      <c r="PQV59" s="89"/>
      <c r="PQW59" s="89"/>
      <c r="PQX59" s="89"/>
      <c r="PQY59" s="89"/>
      <c r="PQZ59" s="89"/>
      <c r="PRA59" s="89"/>
      <c r="PRB59" s="89"/>
      <c r="PRC59" s="89"/>
      <c r="PRD59" s="89"/>
      <c r="PRE59" s="89"/>
      <c r="PRF59" s="89"/>
      <c r="PRG59" s="89"/>
      <c r="PRH59" s="89"/>
      <c r="PRI59" s="89"/>
      <c r="PRJ59" s="89"/>
      <c r="PRK59" s="89"/>
      <c r="PRL59" s="89"/>
      <c r="PRM59" s="89"/>
      <c r="PRN59" s="89"/>
      <c r="PRO59" s="89"/>
      <c r="PRP59" s="89"/>
      <c r="PRQ59" s="89"/>
      <c r="PRR59" s="89"/>
      <c r="PRS59" s="89"/>
      <c r="PRT59" s="89"/>
      <c r="PRU59" s="89"/>
      <c r="PRV59" s="89"/>
      <c r="PRW59" s="89"/>
      <c r="PRX59" s="89"/>
      <c r="PRY59" s="89"/>
      <c r="PRZ59" s="89"/>
      <c r="PSA59" s="89"/>
      <c r="PSB59" s="89"/>
      <c r="PSC59" s="89"/>
      <c r="PSD59" s="89"/>
      <c r="PSE59" s="89"/>
      <c r="PSF59" s="89"/>
      <c r="PSG59" s="89"/>
      <c r="PSH59" s="89"/>
      <c r="PSI59" s="89"/>
      <c r="PSJ59" s="89"/>
      <c r="PSK59" s="89"/>
      <c r="PSL59" s="89"/>
      <c r="PSM59" s="89"/>
      <c r="PSN59" s="89"/>
      <c r="PSO59" s="89"/>
      <c r="PSP59" s="89"/>
      <c r="PSQ59" s="89"/>
      <c r="PSR59" s="89"/>
      <c r="PSS59" s="89"/>
      <c r="PST59" s="89"/>
      <c r="PSU59" s="89"/>
      <c r="PSV59" s="89"/>
      <c r="PSW59" s="89"/>
      <c r="PSX59" s="89"/>
      <c r="PSY59" s="89"/>
      <c r="PSZ59" s="89"/>
      <c r="PTA59" s="89"/>
      <c r="PTB59" s="89"/>
      <c r="PTC59" s="89"/>
      <c r="PTD59" s="89"/>
      <c r="PTE59" s="89"/>
      <c r="PTF59" s="89"/>
      <c r="PTG59" s="89"/>
      <c r="PTH59" s="89"/>
      <c r="PTI59" s="89"/>
      <c r="PTJ59" s="89"/>
      <c r="PTK59" s="89"/>
      <c r="PTL59" s="89"/>
      <c r="PTM59" s="89"/>
      <c r="PTN59" s="89"/>
      <c r="PTO59" s="89"/>
      <c r="PTP59" s="89"/>
      <c r="PTQ59" s="89"/>
      <c r="PTR59" s="89"/>
      <c r="PTS59" s="89"/>
      <c r="PTT59" s="89"/>
      <c r="PTU59" s="89"/>
      <c r="PTV59" s="89"/>
      <c r="PTW59" s="89"/>
      <c r="PTX59" s="89"/>
      <c r="PTY59" s="89"/>
      <c r="PTZ59" s="89"/>
      <c r="PUA59" s="89"/>
      <c r="PUB59" s="89"/>
      <c r="PUC59" s="89"/>
      <c r="PUD59" s="89"/>
      <c r="PUE59" s="89"/>
      <c r="PUF59" s="89"/>
      <c r="PUG59" s="89"/>
      <c r="PUH59" s="89"/>
      <c r="PUI59" s="89"/>
      <c r="PUJ59" s="89"/>
      <c r="PUK59" s="89"/>
      <c r="PUL59" s="89"/>
      <c r="PUM59" s="89"/>
      <c r="PUN59" s="89"/>
      <c r="PUO59" s="89"/>
      <c r="PUP59" s="89"/>
      <c r="PUQ59" s="89"/>
      <c r="PUR59" s="89"/>
      <c r="PUS59" s="89"/>
      <c r="PUT59" s="89"/>
      <c r="PUU59" s="89"/>
      <c r="PUV59" s="89"/>
      <c r="PUW59" s="89"/>
      <c r="PUX59" s="89"/>
      <c r="PUY59" s="89"/>
      <c r="PUZ59" s="89"/>
      <c r="PVA59" s="89"/>
      <c r="PVB59" s="89"/>
      <c r="PVC59" s="89"/>
      <c r="PVD59" s="89"/>
      <c r="PVE59" s="89"/>
      <c r="PVF59" s="89"/>
      <c r="PVG59" s="89"/>
      <c r="PVH59" s="89"/>
      <c r="PVI59" s="89"/>
      <c r="PVJ59" s="89"/>
      <c r="PVK59" s="89"/>
      <c r="PVL59" s="89"/>
      <c r="PVM59" s="89"/>
      <c r="PVN59" s="89"/>
      <c r="PVO59" s="89"/>
      <c r="PVP59" s="89"/>
      <c r="PVQ59" s="89"/>
      <c r="PVR59" s="89"/>
      <c r="PVS59" s="89"/>
      <c r="PVT59" s="89"/>
      <c r="PVU59" s="89"/>
      <c r="PVV59" s="89"/>
      <c r="PVW59" s="89"/>
      <c r="PVX59" s="89"/>
      <c r="PVY59" s="89"/>
      <c r="PVZ59" s="89"/>
      <c r="PWA59" s="89"/>
      <c r="PWB59" s="89"/>
      <c r="PWC59" s="89"/>
      <c r="PWD59" s="89"/>
      <c r="PWE59" s="89"/>
      <c r="PWF59" s="89"/>
      <c r="PWG59" s="89"/>
      <c r="PWH59" s="89"/>
      <c r="PWI59" s="89"/>
      <c r="PWJ59" s="89"/>
      <c r="PWK59" s="89"/>
      <c r="PWL59" s="89"/>
      <c r="PWM59" s="89"/>
      <c r="PWN59" s="89"/>
      <c r="PWO59" s="89"/>
      <c r="PWP59" s="89"/>
      <c r="PWQ59" s="89"/>
      <c r="PWR59" s="89"/>
      <c r="PWS59" s="89"/>
      <c r="PWT59" s="89"/>
      <c r="PWU59" s="89"/>
      <c r="PWV59" s="89"/>
      <c r="PWW59" s="89"/>
      <c r="PWX59" s="89"/>
      <c r="PWY59" s="89"/>
      <c r="PWZ59" s="89"/>
      <c r="PXA59" s="89"/>
      <c r="PXB59" s="89"/>
      <c r="PXC59" s="89"/>
      <c r="PXD59" s="89"/>
      <c r="PXE59" s="89"/>
      <c r="PXF59" s="89"/>
      <c r="PXG59" s="89"/>
      <c r="PXH59" s="89"/>
      <c r="PXI59" s="89"/>
      <c r="PXJ59" s="89"/>
      <c r="PXK59" s="89"/>
      <c r="PXL59" s="89"/>
      <c r="PXM59" s="89"/>
      <c r="PXN59" s="89"/>
      <c r="PXO59" s="89"/>
      <c r="PXP59" s="89"/>
      <c r="PXQ59" s="89"/>
      <c r="PXR59" s="89"/>
      <c r="PXS59" s="89"/>
      <c r="PXT59" s="89"/>
      <c r="PXU59" s="89"/>
      <c r="PXV59" s="89"/>
      <c r="PXW59" s="89"/>
      <c r="PXX59" s="89"/>
      <c r="PXY59" s="89"/>
      <c r="PXZ59" s="89"/>
      <c r="PYA59" s="89"/>
      <c r="PYB59" s="89"/>
      <c r="PYC59" s="89"/>
      <c r="PYD59" s="89"/>
      <c r="PYE59" s="89"/>
      <c r="PYF59" s="89"/>
      <c r="PYG59" s="89"/>
      <c r="PYH59" s="89"/>
      <c r="PYI59" s="89"/>
      <c r="PYJ59" s="89"/>
      <c r="PYK59" s="89"/>
      <c r="PYL59" s="89"/>
      <c r="PYM59" s="89"/>
      <c r="PYN59" s="89"/>
      <c r="PYO59" s="89"/>
      <c r="PYP59" s="89"/>
      <c r="PYQ59" s="89"/>
      <c r="PYR59" s="89"/>
      <c r="PYS59" s="89"/>
      <c r="PYT59" s="89"/>
      <c r="PYU59" s="89"/>
      <c r="PYV59" s="89"/>
      <c r="PYW59" s="89"/>
      <c r="PYX59" s="89"/>
      <c r="PYY59" s="89"/>
      <c r="PYZ59" s="89"/>
      <c r="PZA59" s="89"/>
      <c r="PZB59" s="89"/>
      <c r="PZC59" s="89"/>
      <c r="PZD59" s="89"/>
      <c r="PZE59" s="89"/>
      <c r="PZF59" s="89"/>
      <c r="PZG59" s="89"/>
      <c r="PZH59" s="89"/>
      <c r="PZI59" s="89"/>
      <c r="PZJ59" s="89"/>
      <c r="PZK59" s="89"/>
      <c r="PZL59" s="89"/>
      <c r="PZM59" s="89"/>
      <c r="PZN59" s="89"/>
      <c r="PZO59" s="89"/>
      <c r="PZP59" s="89"/>
      <c r="PZQ59" s="89"/>
      <c r="PZR59" s="89"/>
      <c r="PZS59" s="89"/>
      <c r="PZT59" s="89"/>
      <c r="PZU59" s="89"/>
      <c r="PZV59" s="89"/>
      <c r="PZW59" s="89"/>
      <c r="PZX59" s="89"/>
      <c r="PZY59" s="89"/>
      <c r="PZZ59" s="89"/>
      <c r="QAA59" s="89"/>
      <c r="QAB59" s="89"/>
      <c r="QAC59" s="89"/>
      <c r="QAD59" s="89"/>
      <c r="QAE59" s="89"/>
      <c r="QAF59" s="89"/>
      <c r="QAG59" s="89"/>
      <c r="QAH59" s="89"/>
      <c r="QAI59" s="89"/>
      <c r="QAJ59" s="89"/>
      <c r="QAK59" s="89"/>
      <c r="QAL59" s="89"/>
      <c r="QAM59" s="89"/>
      <c r="QAN59" s="89"/>
      <c r="QAO59" s="89"/>
      <c r="QAP59" s="89"/>
      <c r="QAQ59" s="89"/>
      <c r="QAR59" s="89"/>
      <c r="QAS59" s="89"/>
      <c r="QAT59" s="89"/>
      <c r="QAU59" s="89"/>
      <c r="QAV59" s="89"/>
      <c r="QAW59" s="89"/>
      <c r="QAX59" s="89"/>
      <c r="QAY59" s="89"/>
      <c r="QAZ59" s="89"/>
      <c r="QBA59" s="89"/>
      <c r="QBB59" s="89"/>
      <c r="QBC59" s="89"/>
      <c r="QBD59" s="89"/>
      <c r="QBE59" s="89"/>
      <c r="QBF59" s="89"/>
      <c r="QBG59" s="89"/>
      <c r="QBH59" s="89"/>
      <c r="QBI59" s="89"/>
      <c r="QBJ59" s="89"/>
      <c r="QBK59" s="89"/>
      <c r="QBL59" s="89"/>
      <c r="QBM59" s="89"/>
      <c r="QBN59" s="89"/>
      <c r="QBO59" s="89"/>
      <c r="QBP59" s="89"/>
      <c r="QBQ59" s="89"/>
      <c r="QBR59" s="89"/>
      <c r="QBS59" s="89"/>
      <c r="QBT59" s="89"/>
      <c r="QBU59" s="89"/>
      <c r="QBV59" s="89"/>
      <c r="QBW59" s="89"/>
      <c r="QBX59" s="89"/>
      <c r="QBY59" s="89"/>
      <c r="QBZ59" s="89"/>
      <c r="QCA59" s="89"/>
      <c r="QCB59" s="89"/>
      <c r="QCC59" s="89"/>
      <c r="QCD59" s="89"/>
      <c r="QCE59" s="89"/>
      <c r="QCF59" s="89"/>
      <c r="QCG59" s="89"/>
      <c r="QCH59" s="89"/>
      <c r="QCI59" s="89"/>
      <c r="QCJ59" s="89"/>
      <c r="QCK59" s="89"/>
      <c r="QCL59" s="89"/>
      <c r="QCM59" s="89"/>
      <c r="QCN59" s="89"/>
      <c r="QCO59" s="89"/>
      <c r="QCP59" s="89"/>
      <c r="QCQ59" s="89"/>
      <c r="QCR59" s="89"/>
      <c r="QCS59" s="89"/>
      <c r="QCT59" s="89"/>
      <c r="QCU59" s="89"/>
      <c r="QCV59" s="89"/>
      <c r="QCW59" s="89"/>
      <c r="QCX59" s="89"/>
      <c r="QCY59" s="89"/>
      <c r="QCZ59" s="89"/>
      <c r="QDA59" s="89"/>
      <c r="QDB59" s="89"/>
      <c r="QDC59" s="89"/>
      <c r="QDD59" s="89"/>
      <c r="QDE59" s="89"/>
      <c r="QDF59" s="89"/>
      <c r="QDG59" s="89"/>
      <c r="QDH59" s="89"/>
      <c r="QDI59" s="89"/>
      <c r="QDJ59" s="89"/>
      <c r="QDK59" s="89"/>
      <c r="QDL59" s="89"/>
      <c r="QDM59" s="89"/>
      <c r="QDN59" s="89"/>
      <c r="QDO59" s="89"/>
      <c r="QDP59" s="89"/>
      <c r="QDQ59" s="89"/>
      <c r="QDR59" s="89"/>
      <c r="QDS59" s="89"/>
      <c r="QDT59" s="89"/>
      <c r="QDU59" s="89"/>
      <c r="QDV59" s="89"/>
      <c r="QDW59" s="89"/>
      <c r="QDX59" s="89"/>
      <c r="QDY59" s="89"/>
      <c r="QDZ59" s="89"/>
      <c r="QEA59" s="89"/>
      <c r="QEB59" s="89"/>
      <c r="QEC59" s="89"/>
      <c r="QED59" s="89"/>
      <c r="QEE59" s="89"/>
      <c r="QEF59" s="89"/>
      <c r="QEG59" s="89"/>
      <c r="QEH59" s="89"/>
      <c r="QEI59" s="89"/>
      <c r="QEJ59" s="89"/>
      <c r="QEK59" s="89"/>
      <c r="QEL59" s="89"/>
      <c r="QEM59" s="89"/>
      <c r="QEN59" s="89"/>
      <c r="QEO59" s="89"/>
      <c r="QEP59" s="89"/>
      <c r="QEQ59" s="89"/>
      <c r="QER59" s="89"/>
      <c r="QES59" s="89"/>
      <c r="QET59" s="89"/>
      <c r="QEU59" s="89"/>
      <c r="QEV59" s="89"/>
      <c r="QEW59" s="89"/>
      <c r="QEX59" s="89"/>
      <c r="QEY59" s="89"/>
      <c r="QEZ59" s="89"/>
      <c r="QFA59" s="89"/>
      <c r="QFB59" s="89"/>
      <c r="QFC59" s="89"/>
      <c r="QFD59" s="89"/>
      <c r="QFE59" s="89"/>
      <c r="QFF59" s="89"/>
      <c r="QFG59" s="89"/>
      <c r="QFH59" s="89"/>
      <c r="QFI59" s="89"/>
      <c r="QFJ59" s="89"/>
      <c r="QFK59" s="89"/>
      <c r="QFL59" s="89"/>
      <c r="QFM59" s="89"/>
      <c r="QFN59" s="89"/>
      <c r="QFO59" s="89"/>
      <c r="QFP59" s="89"/>
      <c r="QFQ59" s="89"/>
      <c r="QFR59" s="89"/>
      <c r="QFS59" s="89"/>
      <c r="QFT59" s="89"/>
      <c r="QFU59" s="89"/>
      <c r="QFV59" s="89"/>
      <c r="QFW59" s="89"/>
      <c r="QFX59" s="89"/>
      <c r="QFY59" s="89"/>
      <c r="QFZ59" s="89"/>
      <c r="QGA59" s="89"/>
      <c r="QGB59" s="89"/>
      <c r="QGC59" s="89"/>
      <c r="QGD59" s="89"/>
      <c r="QGE59" s="89"/>
      <c r="QGF59" s="89"/>
      <c r="QGG59" s="89"/>
      <c r="QGH59" s="89"/>
      <c r="QGI59" s="89"/>
      <c r="QGJ59" s="89"/>
      <c r="QGK59" s="89"/>
      <c r="QGL59" s="89"/>
      <c r="QGM59" s="89"/>
      <c r="QGN59" s="89"/>
      <c r="QGO59" s="89"/>
      <c r="QGP59" s="89"/>
      <c r="QGQ59" s="89"/>
      <c r="QGR59" s="89"/>
      <c r="QGS59" s="89"/>
      <c r="QGT59" s="89"/>
      <c r="QGU59" s="89"/>
      <c r="QGV59" s="89"/>
      <c r="QGW59" s="89"/>
      <c r="QGX59" s="89"/>
      <c r="QGY59" s="89"/>
      <c r="QGZ59" s="89"/>
      <c r="QHA59" s="89"/>
      <c r="QHB59" s="89"/>
      <c r="QHC59" s="89"/>
      <c r="QHD59" s="89"/>
      <c r="QHE59" s="89"/>
      <c r="QHF59" s="89"/>
      <c r="QHG59" s="89"/>
      <c r="QHH59" s="89"/>
      <c r="QHI59" s="89"/>
      <c r="QHJ59" s="89"/>
      <c r="QHK59" s="89"/>
      <c r="QHL59" s="89"/>
      <c r="QHM59" s="89"/>
      <c r="QHN59" s="89"/>
      <c r="QHO59" s="89"/>
      <c r="QHP59" s="89"/>
      <c r="QHQ59" s="89"/>
      <c r="QHR59" s="89"/>
      <c r="QHS59" s="89"/>
      <c r="QHT59" s="89"/>
      <c r="QHU59" s="89"/>
      <c r="QHV59" s="89"/>
      <c r="QHW59" s="89"/>
      <c r="QHX59" s="89"/>
      <c r="QHY59" s="89"/>
      <c r="QHZ59" s="89"/>
      <c r="QIA59" s="89"/>
      <c r="QIB59" s="89"/>
      <c r="QIC59" s="89"/>
      <c r="QID59" s="89"/>
      <c r="QIE59" s="89"/>
      <c r="QIF59" s="89"/>
      <c r="QIG59" s="89"/>
      <c r="QIH59" s="89"/>
      <c r="QII59" s="89"/>
      <c r="QIJ59" s="89"/>
      <c r="QIK59" s="89"/>
      <c r="QIL59" s="89"/>
      <c r="QIM59" s="89"/>
      <c r="QIN59" s="89"/>
      <c r="QIO59" s="89"/>
      <c r="QIP59" s="89"/>
      <c r="QIQ59" s="89"/>
      <c r="QIR59" s="89"/>
      <c r="QIS59" s="89"/>
      <c r="QIT59" s="89"/>
      <c r="QIU59" s="89"/>
      <c r="QIV59" s="89"/>
      <c r="QIW59" s="89"/>
      <c r="QIX59" s="89"/>
      <c r="QIY59" s="89"/>
      <c r="QIZ59" s="89"/>
      <c r="QJA59" s="89"/>
      <c r="QJB59" s="89"/>
      <c r="QJC59" s="89"/>
      <c r="QJD59" s="89"/>
      <c r="QJE59" s="89"/>
      <c r="QJF59" s="89"/>
      <c r="QJG59" s="89"/>
      <c r="QJH59" s="89"/>
      <c r="QJI59" s="89"/>
      <c r="QJJ59" s="89"/>
      <c r="QJK59" s="89"/>
      <c r="QJL59" s="89"/>
      <c r="QJM59" s="89"/>
      <c r="QJN59" s="89"/>
      <c r="QJO59" s="89"/>
      <c r="QJP59" s="89"/>
      <c r="QJQ59" s="89"/>
      <c r="QJR59" s="89"/>
      <c r="QJS59" s="89"/>
      <c r="QJT59" s="89"/>
      <c r="QJU59" s="89"/>
      <c r="QJV59" s="89"/>
      <c r="QJW59" s="89"/>
      <c r="QJX59" s="89"/>
      <c r="QJY59" s="89"/>
      <c r="QJZ59" s="89"/>
      <c r="QKA59" s="89"/>
      <c r="QKB59" s="89"/>
      <c r="QKC59" s="89"/>
      <c r="QKD59" s="89"/>
      <c r="QKE59" s="89"/>
      <c r="QKF59" s="89"/>
      <c r="QKG59" s="89"/>
      <c r="QKH59" s="89"/>
      <c r="QKI59" s="89"/>
      <c r="QKJ59" s="89"/>
      <c r="QKK59" s="89"/>
      <c r="QKL59" s="89"/>
      <c r="QKM59" s="89"/>
      <c r="QKN59" s="89"/>
      <c r="QKO59" s="89"/>
      <c r="QKP59" s="89"/>
      <c r="QKQ59" s="89"/>
      <c r="QKR59" s="89"/>
      <c r="QKS59" s="89"/>
      <c r="QKT59" s="89"/>
      <c r="QKU59" s="89"/>
      <c r="QKV59" s="89"/>
      <c r="QKW59" s="89"/>
      <c r="QKX59" s="89"/>
      <c r="QKY59" s="89"/>
      <c r="QKZ59" s="89"/>
      <c r="QLA59" s="89"/>
      <c r="QLB59" s="89"/>
      <c r="QLC59" s="89"/>
      <c r="QLD59" s="89"/>
      <c r="QLE59" s="89"/>
      <c r="QLF59" s="89"/>
      <c r="QLG59" s="89"/>
      <c r="QLH59" s="89"/>
      <c r="QLI59" s="89"/>
      <c r="QLJ59" s="89"/>
      <c r="QLK59" s="89"/>
      <c r="QLL59" s="89"/>
      <c r="QLM59" s="89"/>
      <c r="QLN59" s="89"/>
      <c r="QLO59" s="89"/>
      <c r="QLP59" s="89"/>
      <c r="QLQ59" s="89"/>
      <c r="QLR59" s="89"/>
      <c r="QLS59" s="89"/>
      <c r="QLT59" s="89"/>
      <c r="QLU59" s="89"/>
      <c r="QLV59" s="89"/>
      <c r="QLW59" s="89"/>
      <c r="QLX59" s="89"/>
      <c r="QLY59" s="89"/>
      <c r="QLZ59" s="89"/>
      <c r="QMA59" s="89"/>
      <c r="QMB59" s="89"/>
      <c r="QMC59" s="89"/>
      <c r="QMD59" s="89"/>
      <c r="QME59" s="89"/>
      <c r="QMF59" s="89"/>
      <c r="QMG59" s="89"/>
      <c r="QMH59" s="89"/>
      <c r="QMI59" s="89"/>
      <c r="QMJ59" s="89"/>
      <c r="QMK59" s="89"/>
      <c r="QML59" s="89"/>
      <c r="QMM59" s="89"/>
      <c r="QMN59" s="89"/>
      <c r="QMO59" s="89"/>
      <c r="QMP59" s="89"/>
      <c r="QMQ59" s="89"/>
      <c r="QMR59" s="89"/>
      <c r="QMS59" s="89"/>
      <c r="QMT59" s="89"/>
      <c r="QMU59" s="89"/>
      <c r="QMV59" s="89"/>
      <c r="QMW59" s="89"/>
      <c r="QMX59" s="89"/>
      <c r="QMY59" s="89"/>
      <c r="QMZ59" s="89"/>
      <c r="QNA59" s="89"/>
      <c r="QNB59" s="89"/>
      <c r="QNC59" s="89"/>
      <c r="QND59" s="89"/>
      <c r="QNE59" s="89"/>
      <c r="QNF59" s="89"/>
      <c r="QNG59" s="89"/>
      <c r="QNH59" s="89"/>
      <c r="QNI59" s="89"/>
      <c r="QNJ59" s="89"/>
      <c r="QNK59" s="89"/>
      <c r="QNL59" s="89"/>
      <c r="QNM59" s="89"/>
      <c r="QNN59" s="89"/>
      <c r="QNO59" s="89"/>
      <c r="QNP59" s="89"/>
      <c r="QNQ59" s="89"/>
      <c r="QNR59" s="89"/>
      <c r="QNS59" s="89"/>
      <c r="QNT59" s="89"/>
      <c r="QNU59" s="89"/>
      <c r="QNV59" s="89"/>
      <c r="QNW59" s="89"/>
      <c r="QNX59" s="89"/>
      <c r="QNY59" s="89"/>
      <c r="QNZ59" s="89"/>
      <c r="QOA59" s="89"/>
      <c r="QOB59" s="89"/>
      <c r="QOC59" s="89"/>
      <c r="QOD59" s="89"/>
      <c r="QOE59" s="89"/>
      <c r="QOF59" s="89"/>
      <c r="QOG59" s="89"/>
      <c r="QOH59" s="89"/>
      <c r="QOI59" s="89"/>
      <c r="QOJ59" s="89"/>
      <c r="QOK59" s="89"/>
      <c r="QOL59" s="89"/>
      <c r="QOM59" s="89"/>
      <c r="QON59" s="89"/>
      <c r="QOO59" s="89"/>
      <c r="QOP59" s="89"/>
      <c r="QOQ59" s="89"/>
      <c r="QOR59" s="89"/>
      <c r="QOS59" s="89"/>
      <c r="QOT59" s="89"/>
      <c r="QOU59" s="89"/>
      <c r="QOV59" s="89"/>
      <c r="QOW59" s="89"/>
      <c r="QOX59" s="89"/>
      <c r="QOY59" s="89"/>
      <c r="QOZ59" s="89"/>
      <c r="QPA59" s="89"/>
      <c r="QPB59" s="89"/>
      <c r="QPC59" s="89"/>
      <c r="QPD59" s="89"/>
      <c r="QPE59" s="89"/>
      <c r="QPF59" s="89"/>
      <c r="QPG59" s="89"/>
      <c r="QPH59" s="89"/>
      <c r="QPI59" s="89"/>
      <c r="QPJ59" s="89"/>
      <c r="QPK59" s="89"/>
      <c r="QPL59" s="89"/>
      <c r="QPM59" s="89"/>
      <c r="QPN59" s="89"/>
      <c r="QPO59" s="89"/>
      <c r="QPP59" s="89"/>
      <c r="QPQ59" s="89"/>
      <c r="QPR59" s="89"/>
      <c r="QPS59" s="89"/>
      <c r="QPT59" s="89"/>
      <c r="QPU59" s="89"/>
      <c r="QPV59" s="89"/>
      <c r="QPW59" s="89"/>
      <c r="QPX59" s="89"/>
      <c r="QPY59" s="89"/>
      <c r="QPZ59" s="89"/>
      <c r="QQA59" s="89"/>
      <c r="QQB59" s="89"/>
      <c r="QQC59" s="89"/>
      <c r="QQD59" s="89"/>
      <c r="QQE59" s="89"/>
      <c r="QQF59" s="89"/>
      <c r="QQG59" s="89"/>
      <c r="QQH59" s="89"/>
      <c r="QQI59" s="89"/>
      <c r="QQJ59" s="89"/>
      <c r="QQK59" s="89"/>
      <c r="QQL59" s="89"/>
      <c r="QQM59" s="89"/>
      <c r="QQN59" s="89"/>
      <c r="QQO59" s="89"/>
      <c r="QQP59" s="89"/>
      <c r="QQQ59" s="89"/>
      <c r="QQR59" s="89"/>
      <c r="QQS59" s="89"/>
      <c r="QQT59" s="89"/>
      <c r="QQU59" s="89"/>
      <c r="QQV59" s="89"/>
      <c r="QQW59" s="89"/>
      <c r="QQX59" s="89"/>
      <c r="QQY59" s="89"/>
      <c r="QQZ59" s="89"/>
      <c r="QRA59" s="89"/>
      <c r="QRB59" s="89"/>
      <c r="QRC59" s="89"/>
      <c r="QRD59" s="89"/>
      <c r="QRE59" s="89"/>
      <c r="QRF59" s="89"/>
      <c r="QRG59" s="89"/>
      <c r="QRH59" s="89"/>
      <c r="QRI59" s="89"/>
      <c r="QRJ59" s="89"/>
      <c r="QRK59" s="89"/>
      <c r="QRL59" s="89"/>
      <c r="QRM59" s="89"/>
      <c r="QRN59" s="89"/>
      <c r="QRO59" s="89"/>
      <c r="QRP59" s="89"/>
      <c r="QRQ59" s="89"/>
      <c r="QRR59" s="89"/>
      <c r="QRS59" s="89"/>
      <c r="QRT59" s="89"/>
      <c r="QRU59" s="89"/>
      <c r="QRV59" s="89"/>
      <c r="QRW59" s="89"/>
      <c r="QRX59" s="89"/>
      <c r="QRY59" s="89"/>
      <c r="QRZ59" s="89"/>
      <c r="QSA59" s="89"/>
      <c r="QSB59" s="89"/>
      <c r="QSC59" s="89"/>
      <c r="QSD59" s="89"/>
      <c r="QSE59" s="89"/>
      <c r="QSF59" s="89"/>
      <c r="QSG59" s="89"/>
      <c r="QSH59" s="89"/>
      <c r="QSI59" s="89"/>
      <c r="QSJ59" s="89"/>
      <c r="QSK59" s="89"/>
      <c r="QSL59" s="89"/>
      <c r="QSM59" s="89"/>
      <c r="QSN59" s="89"/>
      <c r="QSO59" s="89"/>
      <c r="QSP59" s="89"/>
      <c r="QSQ59" s="89"/>
      <c r="QSR59" s="89"/>
      <c r="QSS59" s="89"/>
      <c r="QST59" s="89"/>
      <c r="QSU59" s="89"/>
      <c r="QSV59" s="89"/>
      <c r="QSW59" s="89"/>
      <c r="QSX59" s="89"/>
      <c r="QSY59" s="89"/>
      <c r="QSZ59" s="89"/>
      <c r="QTA59" s="89"/>
      <c r="QTB59" s="89"/>
      <c r="QTC59" s="89"/>
      <c r="QTD59" s="89"/>
      <c r="QTE59" s="89"/>
      <c r="QTF59" s="89"/>
      <c r="QTG59" s="89"/>
      <c r="QTH59" s="89"/>
      <c r="QTI59" s="89"/>
      <c r="QTJ59" s="89"/>
      <c r="QTK59" s="89"/>
      <c r="QTL59" s="89"/>
      <c r="QTM59" s="89"/>
      <c r="QTN59" s="89"/>
      <c r="QTO59" s="89"/>
      <c r="QTP59" s="89"/>
      <c r="QTQ59" s="89"/>
      <c r="QTR59" s="89"/>
      <c r="QTS59" s="89"/>
      <c r="QTT59" s="89"/>
      <c r="QTU59" s="89"/>
      <c r="QTV59" s="89"/>
      <c r="QTW59" s="89"/>
      <c r="QTX59" s="89"/>
      <c r="QTY59" s="89"/>
      <c r="QTZ59" s="89"/>
      <c r="QUA59" s="89"/>
      <c r="QUB59" s="89"/>
      <c r="QUC59" s="89"/>
      <c r="QUD59" s="89"/>
      <c r="QUE59" s="89"/>
      <c r="QUF59" s="89"/>
      <c r="QUG59" s="89"/>
      <c r="QUH59" s="89"/>
      <c r="QUI59" s="89"/>
      <c r="QUJ59" s="89"/>
      <c r="QUK59" s="89"/>
      <c r="QUL59" s="89"/>
      <c r="QUM59" s="89"/>
      <c r="QUN59" s="89"/>
      <c r="QUO59" s="89"/>
      <c r="QUP59" s="89"/>
      <c r="QUQ59" s="89"/>
      <c r="QUR59" s="89"/>
      <c r="QUS59" s="89"/>
      <c r="QUT59" s="89"/>
      <c r="QUU59" s="89"/>
      <c r="QUV59" s="89"/>
      <c r="QUW59" s="89"/>
      <c r="QUX59" s="89"/>
      <c r="QUY59" s="89"/>
      <c r="QUZ59" s="89"/>
      <c r="QVA59" s="89"/>
      <c r="QVB59" s="89"/>
      <c r="QVC59" s="89"/>
      <c r="QVD59" s="89"/>
      <c r="QVE59" s="89"/>
      <c r="QVF59" s="89"/>
      <c r="QVG59" s="89"/>
      <c r="QVH59" s="89"/>
      <c r="QVI59" s="89"/>
      <c r="QVJ59" s="89"/>
      <c r="QVK59" s="89"/>
      <c r="QVL59" s="89"/>
      <c r="QVM59" s="89"/>
      <c r="QVN59" s="89"/>
      <c r="QVO59" s="89"/>
      <c r="QVP59" s="89"/>
      <c r="QVQ59" s="89"/>
      <c r="QVR59" s="89"/>
      <c r="QVS59" s="89"/>
      <c r="QVT59" s="89"/>
      <c r="QVU59" s="89"/>
      <c r="QVV59" s="89"/>
      <c r="QVW59" s="89"/>
      <c r="QVX59" s="89"/>
      <c r="QVY59" s="89"/>
      <c r="QVZ59" s="89"/>
      <c r="QWA59" s="89"/>
      <c r="QWB59" s="89"/>
      <c r="QWC59" s="89"/>
      <c r="QWD59" s="89"/>
      <c r="QWE59" s="89"/>
      <c r="QWF59" s="89"/>
      <c r="QWG59" s="89"/>
      <c r="QWH59" s="89"/>
      <c r="QWI59" s="89"/>
      <c r="QWJ59" s="89"/>
      <c r="QWK59" s="89"/>
      <c r="QWL59" s="89"/>
      <c r="QWM59" s="89"/>
      <c r="QWN59" s="89"/>
      <c r="QWO59" s="89"/>
      <c r="QWP59" s="89"/>
      <c r="QWQ59" s="89"/>
      <c r="QWR59" s="89"/>
      <c r="QWS59" s="89"/>
      <c r="QWT59" s="89"/>
      <c r="QWU59" s="89"/>
      <c r="QWV59" s="89"/>
      <c r="QWW59" s="89"/>
      <c r="QWX59" s="89"/>
      <c r="QWY59" s="89"/>
      <c r="QWZ59" s="89"/>
      <c r="QXA59" s="89"/>
      <c r="QXB59" s="89"/>
      <c r="QXC59" s="89"/>
      <c r="QXD59" s="89"/>
      <c r="QXE59" s="89"/>
      <c r="QXF59" s="89"/>
      <c r="QXG59" s="89"/>
      <c r="QXH59" s="89"/>
      <c r="QXI59" s="89"/>
      <c r="QXJ59" s="89"/>
      <c r="QXK59" s="89"/>
      <c r="QXL59" s="89"/>
      <c r="QXM59" s="89"/>
      <c r="QXN59" s="89"/>
      <c r="QXO59" s="89"/>
      <c r="QXP59" s="89"/>
      <c r="QXQ59" s="89"/>
      <c r="QXR59" s="89"/>
      <c r="QXS59" s="89"/>
      <c r="QXT59" s="89"/>
      <c r="QXU59" s="89"/>
      <c r="QXV59" s="89"/>
      <c r="QXW59" s="89"/>
      <c r="QXX59" s="89"/>
      <c r="QXY59" s="89"/>
      <c r="QXZ59" s="89"/>
      <c r="QYA59" s="89"/>
      <c r="QYB59" s="89"/>
      <c r="QYC59" s="89"/>
      <c r="QYD59" s="89"/>
      <c r="QYE59" s="89"/>
      <c r="QYF59" s="89"/>
      <c r="QYG59" s="89"/>
      <c r="QYH59" s="89"/>
      <c r="QYI59" s="89"/>
      <c r="QYJ59" s="89"/>
      <c r="QYK59" s="89"/>
      <c r="QYL59" s="89"/>
      <c r="QYM59" s="89"/>
      <c r="QYN59" s="89"/>
      <c r="QYO59" s="89"/>
      <c r="QYP59" s="89"/>
      <c r="QYQ59" s="89"/>
      <c r="QYR59" s="89"/>
      <c r="QYS59" s="89"/>
      <c r="QYT59" s="89"/>
      <c r="QYU59" s="89"/>
      <c r="QYV59" s="89"/>
      <c r="QYW59" s="89"/>
      <c r="QYX59" s="89"/>
      <c r="QYY59" s="89"/>
      <c r="QYZ59" s="89"/>
      <c r="QZA59" s="89"/>
      <c r="QZB59" s="89"/>
      <c r="QZC59" s="89"/>
      <c r="QZD59" s="89"/>
      <c r="QZE59" s="89"/>
      <c r="QZF59" s="89"/>
      <c r="QZG59" s="89"/>
      <c r="QZH59" s="89"/>
      <c r="QZI59" s="89"/>
      <c r="QZJ59" s="89"/>
      <c r="QZK59" s="89"/>
      <c r="QZL59" s="89"/>
      <c r="QZM59" s="89"/>
      <c r="QZN59" s="89"/>
      <c r="QZO59" s="89"/>
      <c r="QZP59" s="89"/>
      <c r="QZQ59" s="89"/>
      <c r="QZR59" s="89"/>
      <c r="QZS59" s="89"/>
      <c r="QZT59" s="89"/>
      <c r="QZU59" s="89"/>
      <c r="QZV59" s="89"/>
      <c r="QZW59" s="89"/>
      <c r="QZX59" s="89"/>
      <c r="QZY59" s="89"/>
      <c r="QZZ59" s="89"/>
      <c r="RAA59" s="89"/>
      <c r="RAB59" s="89"/>
      <c r="RAC59" s="89"/>
      <c r="RAD59" s="89"/>
      <c r="RAE59" s="89"/>
      <c r="RAF59" s="89"/>
      <c r="RAG59" s="89"/>
      <c r="RAH59" s="89"/>
      <c r="RAI59" s="89"/>
      <c r="RAJ59" s="89"/>
      <c r="RAK59" s="89"/>
      <c r="RAL59" s="89"/>
      <c r="RAM59" s="89"/>
      <c r="RAN59" s="89"/>
      <c r="RAO59" s="89"/>
      <c r="RAP59" s="89"/>
      <c r="RAQ59" s="89"/>
      <c r="RAR59" s="89"/>
      <c r="RAS59" s="89"/>
      <c r="RAT59" s="89"/>
      <c r="RAU59" s="89"/>
      <c r="RAV59" s="89"/>
      <c r="RAW59" s="89"/>
      <c r="RAX59" s="89"/>
      <c r="RAY59" s="89"/>
      <c r="RAZ59" s="89"/>
      <c r="RBA59" s="89"/>
      <c r="RBB59" s="89"/>
      <c r="RBC59" s="89"/>
      <c r="RBD59" s="89"/>
      <c r="RBE59" s="89"/>
      <c r="RBF59" s="89"/>
      <c r="RBG59" s="89"/>
      <c r="RBH59" s="89"/>
      <c r="RBI59" s="89"/>
      <c r="RBJ59" s="89"/>
      <c r="RBK59" s="89"/>
      <c r="RBL59" s="89"/>
      <c r="RBM59" s="89"/>
      <c r="RBN59" s="89"/>
      <c r="RBO59" s="89"/>
      <c r="RBP59" s="89"/>
      <c r="RBQ59" s="89"/>
      <c r="RBR59" s="89"/>
      <c r="RBS59" s="89"/>
      <c r="RBT59" s="89"/>
      <c r="RBU59" s="89"/>
      <c r="RBV59" s="89"/>
      <c r="RBW59" s="89"/>
      <c r="RBX59" s="89"/>
      <c r="RBY59" s="89"/>
      <c r="RBZ59" s="89"/>
      <c r="RCA59" s="89"/>
      <c r="RCB59" s="89"/>
      <c r="RCC59" s="89"/>
      <c r="RCD59" s="89"/>
      <c r="RCE59" s="89"/>
      <c r="RCF59" s="89"/>
      <c r="RCG59" s="89"/>
      <c r="RCH59" s="89"/>
      <c r="RCI59" s="89"/>
      <c r="RCJ59" s="89"/>
      <c r="RCK59" s="89"/>
      <c r="RCL59" s="89"/>
      <c r="RCM59" s="89"/>
      <c r="RCN59" s="89"/>
      <c r="RCO59" s="89"/>
      <c r="RCP59" s="89"/>
      <c r="RCQ59" s="89"/>
      <c r="RCR59" s="89"/>
      <c r="RCS59" s="89"/>
      <c r="RCT59" s="89"/>
      <c r="RCU59" s="89"/>
      <c r="RCV59" s="89"/>
      <c r="RCW59" s="89"/>
      <c r="RCX59" s="89"/>
      <c r="RCY59" s="89"/>
      <c r="RCZ59" s="89"/>
      <c r="RDA59" s="89"/>
      <c r="RDB59" s="89"/>
      <c r="RDC59" s="89"/>
      <c r="RDD59" s="89"/>
      <c r="RDE59" s="89"/>
      <c r="RDF59" s="89"/>
      <c r="RDG59" s="89"/>
      <c r="RDH59" s="89"/>
      <c r="RDI59" s="89"/>
      <c r="RDJ59" s="89"/>
      <c r="RDK59" s="89"/>
      <c r="RDL59" s="89"/>
      <c r="RDM59" s="89"/>
      <c r="RDN59" s="89"/>
      <c r="RDO59" s="89"/>
      <c r="RDP59" s="89"/>
      <c r="RDQ59" s="89"/>
      <c r="RDR59" s="89"/>
      <c r="RDS59" s="89"/>
      <c r="RDT59" s="89"/>
      <c r="RDU59" s="89"/>
      <c r="RDV59" s="89"/>
      <c r="RDW59" s="89"/>
      <c r="RDX59" s="89"/>
      <c r="RDY59" s="89"/>
      <c r="RDZ59" s="89"/>
      <c r="REA59" s="89"/>
      <c r="REB59" s="89"/>
      <c r="REC59" s="89"/>
      <c r="RED59" s="89"/>
      <c r="REE59" s="89"/>
      <c r="REF59" s="89"/>
      <c r="REG59" s="89"/>
      <c r="REH59" s="89"/>
      <c r="REI59" s="89"/>
      <c r="REJ59" s="89"/>
      <c r="REK59" s="89"/>
      <c r="REL59" s="89"/>
      <c r="REM59" s="89"/>
      <c r="REN59" s="89"/>
      <c r="REO59" s="89"/>
      <c r="REP59" s="89"/>
      <c r="REQ59" s="89"/>
      <c r="RER59" s="89"/>
      <c r="RES59" s="89"/>
      <c r="RET59" s="89"/>
      <c r="REU59" s="89"/>
      <c r="REV59" s="89"/>
      <c r="REW59" s="89"/>
      <c r="REX59" s="89"/>
      <c r="REY59" s="89"/>
      <c r="REZ59" s="89"/>
      <c r="RFA59" s="89"/>
      <c r="RFB59" s="89"/>
      <c r="RFC59" s="89"/>
      <c r="RFD59" s="89"/>
      <c r="RFE59" s="89"/>
      <c r="RFF59" s="89"/>
      <c r="RFG59" s="89"/>
      <c r="RFH59" s="89"/>
      <c r="RFI59" s="89"/>
      <c r="RFJ59" s="89"/>
      <c r="RFK59" s="89"/>
      <c r="RFL59" s="89"/>
      <c r="RFM59" s="89"/>
      <c r="RFN59" s="89"/>
      <c r="RFO59" s="89"/>
      <c r="RFP59" s="89"/>
      <c r="RFQ59" s="89"/>
      <c r="RFR59" s="89"/>
      <c r="RFS59" s="89"/>
      <c r="RFT59" s="89"/>
      <c r="RFU59" s="89"/>
      <c r="RFV59" s="89"/>
      <c r="RFW59" s="89"/>
      <c r="RFX59" s="89"/>
      <c r="RFY59" s="89"/>
      <c r="RFZ59" s="89"/>
      <c r="RGA59" s="89"/>
      <c r="RGB59" s="89"/>
      <c r="RGC59" s="89"/>
      <c r="RGD59" s="89"/>
      <c r="RGE59" s="89"/>
      <c r="RGF59" s="89"/>
      <c r="RGG59" s="89"/>
      <c r="RGH59" s="89"/>
      <c r="RGI59" s="89"/>
      <c r="RGJ59" s="89"/>
      <c r="RGK59" s="89"/>
      <c r="RGL59" s="89"/>
      <c r="RGM59" s="89"/>
      <c r="RGN59" s="89"/>
      <c r="RGO59" s="89"/>
      <c r="RGP59" s="89"/>
      <c r="RGQ59" s="89"/>
      <c r="RGR59" s="89"/>
      <c r="RGS59" s="89"/>
      <c r="RGT59" s="89"/>
      <c r="RGU59" s="89"/>
      <c r="RGV59" s="89"/>
      <c r="RGW59" s="89"/>
      <c r="RGX59" s="89"/>
      <c r="RGY59" s="89"/>
      <c r="RGZ59" s="89"/>
      <c r="RHA59" s="89"/>
      <c r="RHB59" s="89"/>
      <c r="RHC59" s="89"/>
      <c r="RHD59" s="89"/>
      <c r="RHE59" s="89"/>
      <c r="RHF59" s="89"/>
      <c r="RHG59" s="89"/>
      <c r="RHH59" s="89"/>
      <c r="RHI59" s="89"/>
      <c r="RHJ59" s="89"/>
      <c r="RHK59" s="89"/>
      <c r="RHL59" s="89"/>
      <c r="RHM59" s="89"/>
      <c r="RHN59" s="89"/>
      <c r="RHO59" s="89"/>
      <c r="RHP59" s="89"/>
      <c r="RHQ59" s="89"/>
      <c r="RHR59" s="89"/>
      <c r="RHS59" s="89"/>
      <c r="RHT59" s="89"/>
      <c r="RHU59" s="89"/>
      <c r="RHV59" s="89"/>
      <c r="RHW59" s="89"/>
      <c r="RHX59" s="89"/>
      <c r="RHY59" s="89"/>
      <c r="RHZ59" s="89"/>
      <c r="RIA59" s="89"/>
      <c r="RIB59" s="89"/>
      <c r="RIC59" s="89"/>
      <c r="RID59" s="89"/>
      <c r="RIE59" s="89"/>
      <c r="RIF59" s="89"/>
      <c r="RIG59" s="89"/>
      <c r="RIH59" s="89"/>
      <c r="RII59" s="89"/>
      <c r="RIJ59" s="89"/>
      <c r="RIK59" s="89"/>
      <c r="RIL59" s="89"/>
      <c r="RIM59" s="89"/>
      <c r="RIN59" s="89"/>
      <c r="RIO59" s="89"/>
      <c r="RIP59" s="89"/>
      <c r="RIQ59" s="89"/>
      <c r="RIR59" s="89"/>
      <c r="RIS59" s="89"/>
      <c r="RIT59" s="89"/>
      <c r="RIU59" s="89"/>
      <c r="RIV59" s="89"/>
      <c r="RIW59" s="89"/>
      <c r="RIX59" s="89"/>
      <c r="RIY59" s="89"/>
      <c r="RIZ59" s="89"/>
      <c r="RJA59" s="89"/>
      <c r="RJB59" s="89"/>
      <c r="RJC59" s="89"/>
      <c r="RJD59" s="89"/>
      <c r="RJE59" s="89"/>
      <c r="RJF59" s="89"/>
      <c r="RJG59" s="89"/>
      <c r="RJH59" s="89"/>
      <c r="RJI59" s="89"/>
      <c r="RJJ59" s="89"/>
      <c r="RJK59" s="89"/>
      <c r="RJL59" s="89"/>
      <c r="RJM59" s="89"/>
      <c r="RJN59" s="89"/>
      <c r="RJO59" s="89"/>
      <c r="RJP59" s="89"/>
      <c r="RJQ59" s="89"/>
      <c r="RJR59" s="89"/>
      <c r="RJS59" s="89"/>
      <c r="RJT59" s="89"/>
      <c r="RJU59" s="89"/>
      <c r="RJV59" s="89"/>
      <c r="RJW59" s="89"/>
      <c r="RJX59" s="89"/>
      <c r="RJY59" s="89"/>
      <c r="RJZ59" s="89"/>
      <c r="RKA59" s="89"/>
      <c r="RKB59" s="89"/>
      <c r="RKC59" s="89"/>
      <c r="RKD59" s="89"/>
      <c r="RKE59" s="89"/>
      <c r="RKF59" s="89"/>
      <c r="RKG59" s="89"/>
      <c r="RKH59" s="89"/>
      <c r="RKI59" s="89"/>
      <c r="RKJ59" s="89"/>
      <c r="RKK59" s="89"/>
      <c r="RKL59" s="89"/>
      <c r="RKM59" s="89"/>
      <c r="RKN59" s="89"/>
      <c r="RKO59" s="89"/>
      <c r="RKP59" s="89"/>
      <c r="RKQ59" s="89"/>
      <c r="RKR59" s="89"/>
      <c r="RKS59" s="89"/>
      <c r="RKT59" s="89"/>
      <c r="RKU59" s="89"/>
      <c r="RKV59" s="89"/>
      <c r="RKW59" s="89"/>
      <c r="RKX59" s="89"/>
      <c r="RKY59" s="89"/>
      <c r="RKZ59" s="89"/>
      <c r="RLA59" s="89"/>
      <c r="RLB59" s="89"/>
      <c r="RLC59" s="89"/>
      <c r="RLD59" s="89"/>
      <c r="RLE59" s="89"/>
      <c r="RLF59" s="89"/>
      <c r="RLG59" s="89"/>
      <c r="RLH59" s="89"/>
      <c r="RLI59" s="89"/>
      <c r="RLJ59" s="89"/>
      <c r="RLK59" s="89"/>
      <c r="RLL59" s="89"/>
      <c r="RLM59" s="89"/>
      <c r="RLN59" s="89"/>
      <c r="RLO59" s="89"/>
      <c r="RLP59" s="89"/>
      <c r="RLQ59" s="89"/>
      <c r="RLR59" s="89"/>
      <c r="RLS59" s="89"/>
      <c r="RLT59" s="89"/>
      <c r="RLU59" s="89"/>
      <c r="RLV59" s="89"/>
      <c r="RLW59" s="89"/>
      <c r="RLX59" s="89"/>
      <c r="RLY59" s="89"/>
      <c r="RLZ59" s="89"/>
      <c r="RMA59" s="89"/>
      <c r="RMB59" s="89"/>
      <c r="RMC59" s="89"/>
      <c r="RMD59" s="89"/>
      <c r="RME59" s="89"/>
      <c r="RMF59" s="89"/>
      <c r="RMG59" s="89"/>
      <c r="RMH59" s="89"/>
      <c r="RMI59" s="89"/>
      <c r="RMJ59" s="89"/>
      <c r="RMK59" s="89"/>
      <c r="RML59" s="89"/>
      <c r="RMM59" s="89"/>
      <c r="RMN59" s="89"/>
      <c r="RMO59" s="89"/>
      <c r="RMP59" s="89"/>
      <c r="RMQ59" s="89"/>
      <c r="RMR59" s="89"/>
      <c r="RMS59" s="89"/>
      <c r="RMT59" s="89"/>
      <c r="RMU59" s="89"/>
      <c r="RMV59" s="89"/>
      <c r="RMW59" s="89"/>
      <c r="RMX59" s="89"/>
      <c r="RMY59" s="89"/>
      <c r="RMZ59" s="89"/>
      <c r="RNA59" s="89"/>
      <c r="RNB59" s="89"/>
      <c r="RNC59" s="89"/>
      <c r="RND59" s="89"/>
      <c r="RNE59" s="89"/>
      <c r="RNF59" s="89"/>
      <c r="RNG59" s="89"/>
      <c r="RNH59" s="89"/>
      <c r="RNI59" s="89"/>
      <c r="RNJ59" s="89"/>
      <c r="RNK59" s="89"/>
      <c r="RNL59" s="89"/>
      <c r="RNM59" s="89"/>
      <c r="RNN59" s="89"/>
      <c r="RNO59" s="89"/>
      <c r="RNP59" s="89"/>
      <c r="RNQ59" s="89"/>
      <c r="RNR59" s="89"/>
      <c r="RNS59" s="89"/>
      <c r="RNT59" s="89"/>
      <c r="RNU59" s="89"/>
      <c r="RNV59" s="89"/>
      <c r="RNW59" s="89"/>
      <c r="RNX59" s="89"/>
      <c r="RNY59" s="89"/>
      <c r="RNZ59" s="89"/>
      <c r="ROA59" s="89"/>
      <c r="ROB59" s="89"/>
      <c r="ROC59" s="89"/>
      <c r="ROD59" s="89"/>
      <c r="ROE59" s="89"/>
      <c r="ROF59" s="89"/>
      <c r="ROG59" s="89"/>
      <c r="ROH59" s="89"/>
      <c r="ROI59" s="89"/>
      <c r="ROJ59" s="89"/>
      <c r="ROK59" s="89"/>
      <c r="ROL59" s="89"/>
      <c r="ROM59" s="89"/>
      <c r="RON59" s="89"/>
      <c r="ROO59" s="89"/>
      <c r="ROP59" s="89"/>
      <c r="ROQ59" s="89"/>
      <c r="ROR59" s="89"/>
      <c r="ROS59" s="89"/>
      <c r="ROT59" s="89"/>
      <c r="ROU59" s="89"/>
      <c r="ROV59" s="89"/>
      <c r="ROW59" s="89"/>
      <c r="ROX59" s="89"/>
      <c r="ROY59" s="89"/>
      <c r="ROZ59" s="89"/>
      <c r="RPA59" s="89"/>
      <c r="RPB59" s="89"/>
      <c r="RPC59" s="89"/>
      <c r="RPD59" s="89"/>
      <c r="RPE59" s="89"/>
      <c r="RPF59" s="89"/>
      <c r="RPG59" s="89"/>
      <c r="RPH59" s="89"/>
      <c r="RPI59" s="89"/>
      <c r="RPJ59" s="89"/>
      <c r="RPK59" s="89"/>
      <c r="RPL59" s="89"/>
      <c r="RPM59" s="89"/>
      <c r="RPN59" s="89"/>
      <c r="RPO59" s="89"/>
      <c r="RPP59" s="89"/>
      <c r="RPQ59" s="89"/>
      <c r="RPR59" s="89"/>
      <c r="RPS59" s="89"/>
      <c r="RPT59" s="89"/>
      <c r="RPU59" s="89"/>
      <c r="RPV59" s="89"/>
      <c r="RPW59" s="89"/>
      <c r="RPX59" s="89"/>
      <c r="RPY59" s="89"/>
      <c r="RPZ59" s="89"/>
      <c r="RQA59" s="89"/>
      <c r="RQB59" s="89"/>
      <c r="RQC59" s="89"/>
      <c r="RQD59" s="89"/>
      <c r="RQE59" s="89"/>
      <c r="RQF59" s="89"/>
      <c r="RQG59" s="89"/>
      <c r="RQH59" s="89"/>
      <c r="RQI59" s="89"/>
      <c r="RQJ59" s="89"/>
      <c r="RQK59" s="89"/>
      <c r="RQL59" s="89"/>
      <c r="RQM59" s="89"/>
      <c r="RQN59" s="89"/>
      <c r="RQO59" s="89"/>
      <c r="RQP59" s="89"/>
      <c r="RQQ59" s="89"/>
      <c r="RQR59" s="89"/>
      <c r="RQS59" s="89"/>
      <c r="RQT59" s="89"/>
      <c r="RQU59" s="89"/>
      <c r="RQV59" s="89"/>
      <c r="RQW59" s="89"/>
      <c r="RQX59" s="89"/>
      <c r="RQY59" s="89"/>
      <c r="RQZ59" s="89"/>
      <c r="RRA59" s="89"/>
      <c r="RRB59" s="89"/>
      <c r="RRC59" s="89"/>
      <c r="RRD59" s="89"/>
      <c r="RRE59" s="89"/>
      <c r="RRF59" s="89"/>
      <c r="RRG59" s="89"/>
      <c r="RRH59" s="89"/>
      <c r="RRI59" s="89"/>
      <c r="RRJ59" s="89"/>
      <c r="RRK59" s="89"/>
      <c r="RRL59" s="89"/>
      <c r="RRM59" s="89"/>
      <c r="RRN59" s="89"/>
      <c r="RRO59" s="89"/>
      <c r="RRP59" s="89"/>
      <c r="RRQ59" s="89"/>
      <c r="RRR59" s="89"/>
      <c r="RRS59" s="89"/>
      <c r="RRT59" s="89"/>
      <c r="RRU59" s="89"/>
      <c r="RRV59" s="89"/>
      <c r="RRW59" s="89"/>
      <c r="RRX59" s="89"/>
      <c r="RRY59" s="89"/>
      <c r="RRZ59" s="89"/>
      <c r="RSA59" s="89"/>
      <c r="RSB59" s="89"/>
      <c r="RSC59" s="89"/>
      <c r="RSD59" s="89"/>
      <c r="RSE59" s="89"/>
      <c r="RSF59" s="89"/>
      <c r="RSG59" s="89"/>
      <c r="RSH59" s="89"/>
      <c r="RSI59" s="89"/>
      <c r="RSJ59" s="89"/>
      <c r="RSK59" s="89"/>
      <c r="RSL59" s="89"/>
      <c r="RSM59" s="89"/>
      <c r="RSN59" s="89"/>
      <c r="RSO59" s="89"/>
      <c r="RSP59" s="89"/>
      <c r="RSQ59" s="89"/>
      <c r="RSR59" s="89"/>
      <c r="RSS59" s="89"/>
      <c r="RST59" s="89"/>
      <c r="RSU59" s="89"/>
      <c r="RSV59" s="89"/>
      <c r="RSW59" s="89"/>
      <c r="RSX59" s="89"/>
      <c r="RSY59" s="89"/>
      <c r="RSZ59" s="89"/>
      <c r="RTA59" s="89"/>
      <c r="RTB59" s="89"/>
      <c r="RTC59" s="89"/>
      <c r="RTD59" s="89"/>
      <c r="RTE59" s="89"/>
      <c r="RTF59" s="89"/>
      <c r="RTG59" s="89"/>
      <c r="RTH59" s="89"/>
      <c r="RTI59" s="89"/>
      <c r="RTJ59" s="89"/>
      <c r="RTK59" s="89"/>
      <c r="RTL59" s="89"/>
      <c r="RTM59" s="89"/>
      <c r="RTN59" s="89"/>
      <c r="RTO59" s="89"/>
      <c r="RTP59" s="89"/>
      <c r="RTQ59" s="89"/>
      <c r="RTR59" s="89"/>
      <c r="RTS59" s="89"/>
      <c r="RTT59" s="89"/>
      <c r="RTU59" s="89"/>
      <c r="RTV59" s="89"/>
      <c r="RTW59" s="89"/>
      <c r="RTX59" s="89"/>
      <c r="RTY59" s="89"/>
      <c r="RTZ59" s="89"/>
      <c r="RUA59" s="89"/>
      <c r="RUB59" s="89"/>
      <c r="RUC59" s="89"/>
      <c r="RUD59" s="89"/>
      <c r="RUE59" s="89"/>
      <c r="RUF59" s="89"/>
      <c r="RUG59" s="89"/>
      <c r="RUH59" s="89"/>
      <c r="RUI59" s="89"/>
      <c r="RUJ59" s="89"/>
      <c r="RUK59" s="89"/>
      <c r="RUL59" s="89"/>
      <c r="RUM59" s="89"/>
      <c r="RUN59" s="89"/>
      <c r="RUO59" s="89"/>
      <c r="RUP59" s="89"/>
      <c r="RUQ59" s="89"/>
      <c r="RUR59" s="89"/>
      <c r="RUS59" s="89"/>
      <c r="RUT59" s="89"/>
      <c r="RUU59" s="89"/>
      <c r="RUV59" s="89"/>
      <c r="RUW59" s="89"/>
      <c r="RUX59" s="89"/>
      <c r="RUY59" s="89"/>
      <c r="RUZ59" s="89"/>
      <c r="RVA59" s="89"/>
      <c r="RVB59" s="89"/>
      <c r="RVC59" s="89"/>
      <c r="RVD59" s="89"/>
      <c r="RVE59" s="89"/>
      <c r="RVF59" s="89"/>
      <c r="RVG59" s="89"/>
      <c r="RVH59" s="89"/>
      <c r="RVI59" s="89"/>
      <c r="RVJ59" s="89"/>
      <c r="RVK59" s="89"/>
      <c r="RVL59" s="89"/>
      <c r="RVM59" s="89"/>
      <c r="RVN59" s="89"/>
      <c r="RVO59" s="89"/>
      <c r="RVP59" s="89"/>
      <c r="RVQ59" s="89"/>
      <c r="RVR59" s="89"/>
      <c r="RVS59" s="89"/>
      <c r="RVT59" s="89"/>
      <c r="RVU59" s="89"/>
      <c r="RVV59" s="89"/>
      <c r="RVW59" s="89"/>
      <c r="RVX59" s="89"/>
      <c r="RVY59" s="89"/>
      <c r="RVZ59" s="89"/>
      <c r="RWA59" s="89"/>
      <c r="RWB59" s="89"/>
      <c r="RWC59" s="89"/>
      <c r="RWD59" s="89"/>
      <c r="RWE59" s="89"/>
      <c r="RWF59" s="89"/>
      <c r="RWG59" s="89"/>
      <c r="RWH59" s="89"/>
      <c r="RWI59" s="89"/>
      <c r="RWJ59" s="89"/>
      <c r="RWK59" s="89"/>
      <c r="RWL59" s="89"/>
      <c r="RWM59" s="89"/>
      <c r="RWN59" s="89"/>
      <c r="RWO59" s="89"/>
      <c r="RWP59" s="89"/>
      <c r="RWQ59" s="89"/>
      <c r="RWR59" s="89"/>
      <c r="RWS59" s="89"/>
      <c r="RWT59" s="89"/>
      <c r="RWU59" s="89"/>
      <c r="RWV59" s="89"/>
      <c r="RWW59" s="89"/>
      <c r="RWX59" s="89"/>
      <c r="RWY59" s="89"/>
      <c r="RWZ59" s="89"/>
      <c r="RXA59" s="89"/>
      <c r="RXB59" s="89"/>
      <c r="RXC59" s="89"/>
      <c r="RXD59" s="89"/>
      <c r="RXE59" s="89"/>
      <c r="RXF59" s="89"/>
      <c r="RXG59" s="89"/>
      <c r="RXH59" s="89"/>
      <c r="RXI59" s="89"/>
      <c r="RXJ59" s="89"/>
      <c r="RXK59" s="89"/>
      <c r="RXL59" s="89"/>
      <c r="RXM59" s="89"/>
      <c r="RXN59" s="89"/>
      <c r="RXO59" s="89"/>
      <c r="RXP59" s="89"/>
      <c r="RXQ59" s="89"/>
      <c r="RXR59" s="89"/>
      <c r="RXS59" s="89"/>
      <c r="RXT59" s="89"/>
      <c r="RXU59" s="89"/>
      <c r="RXV59" s="89"/>
      <c r="RXW59" s="89"/>
      <c r="RXX59" s="89"/>
      <c r="RXY59" s="89"/>
      <c r="RXZ59" s="89"/>
      <c r="RYA59" s="89"/>
      <c r="RYB59" s="89"/>
      <c r="RYC59" s="89"/>
      <c r="RYD59" s="89"/>
      <c r="RYE59" s="89"/>
      <c r="RYF59" s="89"/>
      <c r="RYG59" s="89"/>
      <c r="RYH59" s="89"/>
      <c r="RYI59" s="89"/>
      <c r="RYJ59" s="89"/>
      <c r="RYK59" s="89"/>
      <c r="RYL59" s="89"/>
      <c r="RYM59" s="89"/>
      <c r="RYN59" s="89"/>
      <c r="RYO59" s="89"/>
      <c r="RYP59" s="89"/>
      <c r="RYQ59" s="89"/>
      <c r="RYR59" s="89"/>
      <c r="RYS59" s="89"/>
      <c r="RYT59" s="89"/>
      <c r="RYU59" s="89"/>
      <c r="RYV59" s="89"/>
      <c r="RYW59" s="89"/>
      <c r="RYX59" s="89"/>
      <c r="RYY59" s="89"/>
      <c r="RYZ59" s="89"/>
      <c r="RZA59" s="89"/>
      <c r="RZB59" s="89"/>
      <c r="RZC59" s="89"/>
      <c r="RZD59" s="89"/>
      <c r="RZE59" s="89"/>
      <c r="RZF59" s="89"/>
      <c r="RZG59" s="89"/>
      <c r="RZH59" s="89"/>
      <c r="RZI59" s="89"/>
      <c r="RZJ59" s="89"/>
      <c r="RZK59" s="89"/>
      <c r="RZL59" s="89"/>
      <c r="RZM59" s="89"/>
      <c r="RZN59" s="89"/>
      <c r="RZO59" s="89"/>
      <c r="RZP59" s="89"/>
      <c r="RZQ59" s="89"/>
      <c r="RZR59" s="89"/>
      <c r="RZS59" s="89"/>
      <c r="RZT59" s="89"/>
      <c r="RZU59" s="89"/>
      <c r="RZV59" s="89"/>
      <c r="RZW59" s="89"/>
      <c r="RZX59" s="89"/>
      <c r="RZY59" s="89"/>
      <c r="RZZ59" s="89"/>
      <c r="SAA59" s="89"/>
      <c r="SAB59" s="89"/>
      <c r="SAC59" s="89"/>
      <c r="SAD59" s="89"/>
      <c r="SAE59" s="89"/>
      <c r="SAF59" s="89"/>
      <c r="SAG59" s="89"/>
      <c r="SAH59" s="89"/>
      <c r="SAI59" s="89"/>
      <c r="SAJ59" s="89"/>
      <c r="SAK59" s="89"/>
      <c r="SAL59" s="89"/>
      <c r="SAM59" s="89"/>
      <c r="SAN59" s="89"/>
      <c r="SAO59" s="89"/>
      <c r="SAP59" s="89"/>
      <c r="SAQ59" s="89"/>
      <c r="SAR59" s="89"/>
      <c r="SAS59" s="89"/>
      <c r="SAT59" s="89"/>
      <c r="SAU59" s="89"/>
      <c r="SAV59" s="89"/>
      <c r="SAW59" s="89"/>
      <c r="SAX59" s="89"/>
      <c r="SAY59" s="89"/>
      <c r="SAZ59" s="89"/>
      <c r="SBA59" s="89"/>
      <c r="SBB59" s="89"/>
      <c r="SBC59" s="89"/>
      <c r="SBD59" s="89"/>
      <c r="SBE59" s="89"/>
      <c r="SBF59" s="89"/>
      <c r="SBG59" s="89"/>
      <c r="SBH59" s="89"/>
      <c r="SBI59" s="89"/>
      <c r="SBJ59" s="89"/>
      <c r="SBK59" s="89"/>
      <c r="SBL59" s="89"/>
      <c r="SBM59" s="89"/>
      <c r="SBN59" s="89"/>
      <c r="SBO59" s="89"/>
      <c r="SBP59" s="89"/>
      <c r="SBQ59" s="89"/>
      <c r="SBR59" s="89"/>
      <c r="SBS59" s="89"/>
      <c r="SBT59" s="89"/>
      <c r="SBU59" s="89"/>
      <c r="SBV59" s="89"/>
      <c r="SBW59" s="89"/>
      <c r="SBX59" s="89"/>
      <c r="SBY59" s="89"/>
      <c r="SBZ59" s="89"/>
      <c r="SCA59" s="89"/>
      <c r="SCB59" s="89"/>
      <c r="SCC59" s="89"/>
      <c r="SCD59" s="89"/>
      <c r="SCE59" s="89"/>
      <c r="SCF59" s="89"/>
      <c r="SCG59" s="89"/>
      <c r="SCH59" s="89"/>
      <c r="SCI59" s="89"/>
      <c r="SCJ59" s="89"/>
      <c r="SCK59" s="89"/>
      <c r="SCL59" s="89"/>
      <c r="SCM59" s="89"/>
      <c r="SCN59" s="89"/>
      <c r="SCO59" s="89"/>
      <c r="SCP59" s="89"/>
      <c r="SCQ59" s="89"/>
      <c r="SCR59" s="89"/>
      <c r="SCS59" s="89"/>
      <c r="SCT59" s="89"/>
      <c r="SCU59" s="89"/>
      <c r="SCV59" s="89"/>
      <c r="SCW59" s="89"/>
      <c r="SCX59" s="89"/>
      <c r="SCY59" s="89"/>
      <c r="SCZ59" s="89"/>
      <c r="SDA59" s="89"/>
      <c r="SDB59" s="89"/>
      <c r="SDC59" s="89"/>
      <c r="SDD59" s="89"/>
      <c r="SDE59" s="89"/>
      <c r="SDF59" s="89"/>
      <c r="SDG59" s="89"/>
      <c r="SDH59" s="89"/>
      <c r="SDI59" s="89"/>
      <c r="SDJ59" s="89"/>
      <c r="SDK59" s="89"/>
      <c r="SDL59" s="89"/>
      <c r="SDM59" s="89"/>
      <c r="SDN59" s="89"/>
      <c r="SDO59" s="89"/>
      <c r="SDP59" s="89"/>
      <c r="SDQ59" s="89"/>
      <c r="SDR59" s="89"/>
      <c r="SDS59" s="89"/>
      <c r="SDT59" s="89"/>
      <c r="SDU59" s="89"/>
      <c r="SDV59" s="89"/>
      <c r="SDW59" s="89"/>
      <c r="SDX59" s="89"/>
      <c r="SDY59" s="89"/>
      <c r="SDZ59" s="89"/>
      <c r="SEA59" s="89"/>
      <c r="SEB59" s="89"/>
      <c r="SEC59" s="89"/>
      <c r="SED59" s="89"/>
      <c r="SEE59" s="89"/>
      <c r="SEF59" s="89"/>
      <c r="SEG59" s="89"/>
      <c r="SEH59" s="89"/>
      <c r="SEI59" s="89"/>
      <c r="SEJ59" s="89"/>
      <c r="SEK59" s="89"/>
      <c r="SEL59" s="89"/>
      <c r="SEM59" s="89"/>
      <c r="SEN59" s="89"/>
      <c r="SEO59" s="89"/>
      <c r="SEP59" s="89"/>
      <c r="SEQ59" s="89"/>
      <c r="SER59" s="89"/>
      <c r="SES59" s="89"/>
      <c r="SET59" s="89"/>
      <c r="SEU59" s="89"/>
      <c r="SEV59" s="89"/>
      <c r="SEW59" s="89"/>
      <c r="SEX59" s="89"/>
      <c r="SEY59" s="89"/>
      <c r="SEZ59" s="89"/>
      <c r="SFA59" s="89"/>
      <c r="SFB59" s="89"/>
      <c r="SFC59" s="89"/>
      <c r="SFD59" s="89"/>
      <c r="SFE59" s="89"/>
      <c r="SFF59" s="89"/>
      <c r="SFG59" s="89"/>
      <c r="SFH59" s="89"/>
      <c r="SFI59" s="89"/>
      <c r="SFJ59" s="89"/>
      <c r="SFK59" s="89"/>
      <c r="SFL59" s="89"/>
      <c r="SFM59" s="89"/>
      <c r="SFN59" s="89"/>
      <c r="SFO59" s="89"/>
      <c r="SFP59" s="89"/>
      <c r="SFQ59" s="89"/>
      <c r="SFR59" s="89"/>
      <c r="SFS59" s="89"/>
      <c r="SFT59" s="89"/>
      <c r="SFU59" s="89"/>
      <c r="SFV59" s="89"/>
      <c r="SFW59" s="89"/>
      <c r="SFX59" s="89"/>
      <c r="SFY59" s="89"/>
      <c r="SFZ59" s="89"/>
      <c r="SGA59" s="89"/>
      <c r="SGB59" s="89"/>
      <c r="SGC59" s="89"/>
      <c r="SGD59" s="89"/>
      <c r="SGE59" s="89"/>
      <c r="SGF59" s="89"/>
      <c r="SGG59" s="89"/>
      <c r="SGH59" s="89"/>
      <c r="SGI59" s="89"/>
      <c r="SGJ59" s="89"/>
      <c r="SGK59" s="89"/>
      <c r="SGL59" s="89"/>
      <c r="SGM59" s="89"/>
      <c r="SGN59" s="89"/>
      <c r="SGO59" s="89"/>
      <c r="SGP59" s="89"/>
      <c r="SGQ59" s="89"/>
      <c r="SGR59" s="89"/>
      <c r="SGS59" s="89"/>
      <c r="SGT59" s="89"/>
      <c r="SGU59" s="89"/>
      <c r="SGV59" s="89"/>
      <c r="SGW59" s="89"/>
      <c r="SGX59" s="89"/>
      <c r="SGY59" s="89"/>
      <c r="SGZ59" s="89"/>
      <c r="SHA59" s="89"/>
      <c r="SHB59" s="89"/>
      <c r="SHC59" s="89"/>
      <c r="SHD59" s="89"/>
      <c r="SHE59" s="89"/>
      <c r="SHF59" s="89"/>
      <c r="SHG59" s="89"/>
      <c r="SHH59" s="89"/>
      <c r="SHI59" s="89"/>
      <c r="SHJ59" s="89"/>
      <c r="SHK59" s="89"/>
      <c r="SHL59" s="89"/>
      <c r="SHM59" s="89"/>
      <c r="SHN59" s="89"/>
      <c r="SHO59" s="89"/>
      <c r="SHP59" s="89"/>
      <c r="SHQ59" s="89"/>
      <c r="SHR59" s="89"/>
      <c r="SHS59" s="89"/>
      <c r="SHT59" s="89"/>
      <c r="SHU59" s="89"/>
      <c r="SHV59" s="89"/>
      <c r="SHW59" s="89"/>
      <c r="SHX59" s="89"/>
      <c r="SHY59" s="89"/>
      <c r="SHZ59" s="89"/>
      <c r="SIA59" s="89"/>
      <c r="SIB59" s="89"/>
      <c r="SIC59" s="89"/>
      <c r="SID59" s="89"/>
      <c r="SIE59" s="89"/>
      <c r="SIF59" s="89"/>
      <c r="SIG59" s="89"/>
      <c r="SIH59" s="89"/>
      <c r="SII59" s="89"/>
      <c r="SIJ59" s="89"/>
      <c r="SIK59" s="89"/>
      <c r="SIL59" s="89"/>
      <c r="SIM59" s="89"/>
      <c r="SIN59" s="89"/>
      <c r="SIO59" s="89"/>
      <c r="SIP59" s="89"/>
      <c r="SIQ59" s="89"/>
      <c r="SIR59" s="89"/>
      <c r="SIS59" s="89"/>
      <c r="SIT59" s="89"/>
      <c r="SIU59" s="89"/>
      <c r="SIV59" s="89"/>
      <c r="SIW59" s="89"/>
      <c r="SIX59" s="89"/>
      <c r="SIY59" s="89"/>
      <c r="SIZ59" s="89"/>
      <c r="SJA59" s="89"/>
      <c r="SJB59" s="89"/>
      <c r="SJC59" s="89"/>
      <c r="SJD59" s="89"/>
      <c r="SJE59" s="89"/>
      <c r="SJF59" s="89"/>
      <c r="SJG59" s="89"/>
      <c r="SJH59" s="89"/>
      <c r="SJI59" s="89"/>
      <c r="SJJ59" s="89"/>
      <c r="SJK59" s="89"/>
      <c r="SJL59" s="89"/>
      <c r="SJM59" s="89"/>
      <c r="SJN59" s="89"/>
      <c r="SJO59" s="89"/>
      <c r="SJP59" s="89"/>
      <c r="SJQ59" s="89"/>
      <c r="SJR59" s="89"/>
      <c r="SJS59" s="89"/>
      <c r="SJT59" s="89"/>
      <c r="SJU59" s="89"/>
      <c r="SJV59" s="89"/>
      <c r="SJW59" s="89"/>
      <c r="SJX59" s="89"/>
      <c r="SJY59" s="89"/>
      <c r="SJZ59" s="89"/>
      <c r="SKA59" s="89"/>
      <c r="SKB59" s="89"/>
      <c r="SKC59" s="89"/>
      <c r="SKD59" s="89"/>
      <c r="SKE59" s="89"/>
      <c r="SKF59" s="89"/>
      <c r="SKG59" s="89"/>
      <c r="SKH59" s="89"/>
      <c r="SKI59" s="89"/>
      <c r="SKJ59" s="89"/>
      <c r="SKK59" s="89"/>
      <c r="SKL59" s="89"/>
      <c r="SKM59" s="89"/>
      <c r="SKN59" s="89"/>
      <c r="SKO59" s="89"/>
      <c r="SKP59" s="89"/>
      <c r="SKQ59" s="89"/>
      <c r="SKR59" s="89"/>
      <c r="SKS59" s="89"/>
      <c r="SKT59" s="89"/>
      <c r="SKU59" s="89"/>
      <c r="SKV59" s="89"/>
      <c r="SKW59" s="89"/>
      <c r="SKX59" s="89"/>
      <c r="SKY59" s="89"/>
      <c r="SKZ59" s="89"/>
      <c r="SLA59" s="89"/>
      <c r="SLB59" s="89"/>
      <c r="SLC59" s="89"/>
      <c r="SLD59" s="89"/>
      <c r="SLE59" s="89"/>
      <c r="SLF59" s="89"/>
      <c r="SLG59" s="89"/>
      <c r="SLH59" s="89"/>
      <c r="SLI59" s="89"/>
      <c r="SLJ59" s="89"/>
      <c r="SLK59" s="89"/>
      <c r="SLL59" s="89"/>
      <c r="SLM59" s="89"/>
      <c r="SLN59" s="89"/>
      <c r="SLO59" s="89"/>
      <c r="SLP59" s="89"/>
      <c r="SLQ59" s="89"/>
      <c r="SLR59" s="89"/>
      <c r="SLS59" s="89"/>
      <c r="SLT59" s="89"/>
      <c r="SLU59" s="89"/>
      <c r="SLV59" s="89"/>
      <c r="SLW59" s="89"/>
      <c r="SLX59" s="89"/>
      <c r="SLY59" s="89"/>
      <c r="SLZ59" s="89"/>
      <c r="SMA59" s="89"/>
      <c r="SMB59" s="89"/>
      <c r="SMC59" s="89"/>
      <c r="SMD59" s="89"/>
      <c r="SME59" s="89"/>
      <c r="SMF59" s="89"/>
      <c r="SMG59" s="89"/>
      <c r="SMH59" s="89"/>
      <c r="SMI59" s="89"/>
      <c r="SMJ59" s="89"/>
      <c r="SMK59" s="89"/>
      <c r="SML59" s="89"/>
      <c r="SMM59" s="89"/>
      <c r="SMN59" s="89"/>
      <c r="SMO59" s="89"/>
      <c r="SMP59" s="89"/>
      <c r="SMQ59" s="89"/>
      <c r="SMR59" s="89"/>
      <c r="SMS59" s="89"/>
      <c r="SMT59" s="89"/>
      <c r="SMU59" s="89"/>
      <c r="SMV59" s="89"/>
      <c r="SMW59" s="89"/>
      <c r="SMX59" s="89"/>
      <c r="SMY59" s="89"/>
      <c r="SMZ59" s="89"/>
      <c r="SNA59" s="89"/>
      <c r="SNB59" s="89"/>
      <c r="SNC59" s="89"/>
      <c r="SND59" s="89"/>
      <c r="SNE59" s="89"/>
      <c r="SNF59" s="89"/>
      <c r="SNG59" s="89"/>
      <c r="SNH59" s="89"/>
      <c r="SNI59" s="89"/>
      <c r="SNJ59" s="89"/>
      <c r="SNK59" s="89"/>
      <c r="SNL59" s="89"/>
      <c r="SNM59" s="89"/>
      <c r="SNN59" s="89"/>
      <c r="SNO59" s="89"/>
      <c r="SNP59" s="89"/>
      <c r="SNQ59" s="89"/>
      <c r="SNR59" s="89"/>
      <c r="SNS59" s="89"/>
      <c r="SNT59" s="89"/>
      <c r="SNU59" s="89"/>
      <c r="SNV59" s="89"/>
      <c r="SNW59" s="89"/>
      <c r="SNX59" s="89"/>
      <c r="SNY59" s="89"/>
      <c r="SNZ59" s="89"/>
      <c r="SOA59" s="89"/>
      <c r="SOB59" s="89"/>
      <c r="SOC59" s="89"/>
      <c r="SOD59" s="89"/>
      <c r="SOE59" s="89"/>
      <c r="SOF59" s="89"/>
      <c r="SOG59" s="89"/>
      <c r="SOH59" s="89"/>
      <c r="SOI59" s="89"/>
      <c r="SOJ59" s="89"/>
      <c r="SOK59" s="89"/>
      <c r="SOL59" s="89"/>
      <c r="SOM59" s="89"/>
      <c r="SON59" s="89"/>
      <c r="SOO59" s="89"/>
      <c r="SOP59" s="89"/>
      <c r="SOQ59" s="89"/>
      <c r="SOR59" s="89"/>
      <c r="SOS59" s="89"/>
      <c r="SOT59" s="89"/>
      <c r="SOU59" s="89"/>
      <c r="SOV59" s="89"/>
      <c r="SOW59" s="89"/>
      <c r="SOX59" s="89"/>
      <c r="SOY59" s="89"/>
      <c r="SOZ59" s="89"/>
      <c r="SPA59" s="89"/>
      <c r="SPB59" s="89"/>
      <c r="SPC59" s="89"/>
      <c r="SPD59" s="89"/>
      <c r="SPE59" s="89"/>
      <c r="SPF59" s="89"/>
      <c r="SPG59" s="89"/>
      <c r="SPH59" s="89"/>
      <c r="SPI59" s="89"/>
      <c r="SPJ59" s="89"/>
      <c r="SPK59" s="89"/>
      <c r="SPL59" s="89"/>
      <c r="SPM59" s="89"/>
      <c r="SPN59" s="89"/>
      <c r="SPO59" s="89"/>
      <c r="SPP59" s="89"/>
      <c r="SPQ59" s="89"/>
      <c r="SPR59" s="89"/>
      <c r="SPS59" s="89"/>
      <c r="SPT59" s="89"/>
      <c r="SPU59" s="89"/>
      <c r="SPV59" s="89"/>
      <c r="SPW59" s="89"/>
      <c r="SPX59" s="89"/>
      <c r="SPY59" s="89"/>
      <c r="SPZ59" s="89"/>
      <c r="SQA59" s="89"/>
      <c r="SQB59" s="89"/>
      <c r="SQC59" s="89"/>
      <c r="SQD59" s="89"/>
      <c r="SQE59" s="89"/>
      <c r="SQF59" s="89"/>
      <c r="SQG59" s="89"/>
      <c r="SQH59" s="89"/>
      <c r="SQI59" s="89"/>
      <c r="SQJ59" s="89"/>
      <c r="SQK59" s="89"/>
      <c r="SQL59" s="89"/>
      <c r="SQM59" s="89"/>
      <c r="SQN59" s="89"/>
      <c r="SQO59" s="89"/>
      <c r="SQP59" s="89"/>
      <c r="SQQ59" s="89"/>
      <c r="SQR59" s="89"/>
      <c r="SQS59" s="89"/>
      <c r="SQT59" s="89"/>
      <c r="SQU59" s="89"/>
      <c r="SQV59" s="89"/>
      <c r="SQW59" s="89"/>
      <c r="SQX59" s="89"/>
      <c r="SQY59" s="89"/>
      <c r="SQZ59" s="89"/>
      <c r="SRA59" s="89"/>
      <c r="SRB59" s="89"/>
      <c r="SRC59" s="89"/>
      <c r="SRD59" s="89"/>
      <c r="SRE59" s="89"/>
      <c r="SRF59" s="89"/>
      <c r="SRG59" s="89"/>
      <c r="SRH59" s="89"/>
      <c r="SRI59" s="89"/>
      <c r="SRJ59" s="89"/>
      <c r="SRK59" s="89"/>
      <c r="SRL59" s="89"/>
      <c r="SRM59" s="89"/>
      <c r="SRN59" s="89"/>
      <c r="SRO59" s="89"/>
      <c r="SRP59" s="89"/>
      <c r="SRQ59" s="89"/>
      <c r="SRR59" s="89"/>
      <c r="SRS59" s="89"/>
      <c r="SRT59" s="89"/>
      <c r="SRU59" s="89"/>
      <c r="SRV59" s="89"/>
      <c r="SRW59" s="89"/>
      <c r="SRX59" s="89"/>
      <c r="SRY59" s="89"/>
      <c r="SRZ59" s="89"/>
      <c r="SSA59" s="89"/>
      <c r="SSB59" s="89"/>
      <c r="SSC59" s="89"/>
      <c r="SSD59" s="89"/>
      <c r="SSE59" s="89"/>
      <c r="SSF59" s="89"/>
      <c r="SSG59" s="89"/>
      <c r="SSH59" s="89"/>
      <c r="SSI59" s="89"/>
      <c r="SSJ59" s="89"/>
      <c r="SSK59" s="89"/>
      <c r="SSL59" s="89"/>
      <c r="SSM59" s="89"/>
      <c r="SSN59" s="89"/>
      <c r="SSO59" s="89"/>
      <c r="SSP59" s="89"/>
      <c r="SSQ59" s="89"/>
      <c r="SSR59" s="89"/>
      <c r="SSS59" s="89"/>
      <c r="SST59" s="89"/>
      <c r="SSU59" s="89"/>
      <c r="SSV59" s="89"/>
      <c r="SSW59" s="89"/>
      <c r="SSX59" s="89"/>
      <c r="SSY59" s="89"/>
      <c r="SSZ59" s="89"/>
      <c r="STA59" s="89"/>
      <c r="STB59" s="89"/>
      <c r="STC59" s="89"/>
      <c r="STD59" s="89"/>
      <c r="STE59" s="89"/>
      <c r="STF59" s="89"/>
      <c r="STG59" s="89"/>
      <c r="STH59" s="89"/>
      <c r="STI59" s="89"/>
      <c r="STJ59" s="89"/>
      <c r="STK59" s="89"/>
      <c r="STL59" s="89"/>
      <c r="STM59" s="89"/>
      <c r="STN59" s="89"/>
      <c r="STO59" s="89"/>
      <c r="STP59" s="89"/>
      <c r="STQ59" s="89"/>
      <c r="STR59" s="89"/>
      <c r="STS59" s="89"/>
      <c r="STT59" s="89"/>
      <c r="STU59" s="89"/>
      <c r="STV59" s="89"/>
      <c r="STW59" s="89"/>
      <c r="STX59" s="89"/>
      <c r="STY59" s="89"/>
      <c r="STZ59" s="89"/>
      <c r="SUA59" s="89"/>
      <c r="SUB59" s="89"/>
      <c r="SUC59" s="89"/>
      <c r="SUD59" s="89"/>
      <c r="SUE59" s="89"/>
      <c r="SUF59" s="89"/>
      <c r="SUG59" s="89"/>
      <c r="SUH59" s="89"/>
      <c r="SUI59" s="89"/>
      <c r="SUJ59" s="89"/>
      <c r="SUK59" s="89"/>
      <c r="SUL59" s="89"/>
      <c r="SUM59" s="89"/>
      <c r="SUN59" s="89"/>
      <c r="SUO59" s="89"/>
      <c r="SUP59" s="89"/>
      <c r="SUQ59" s="89"/>
      <c r="SUR59" s="89"/>
      <c r="SUS59" s="89"/>
      <c r="SUT59" s="89"/>
      <c r="SUU59" s="89"/>
      <c r="SUV59" s="89"/>
      <c r="SUW59" s="89"/>
      <c r="SUX59" s="89"/>
      <c r="SUY59" s="89"/>
      <c r="SUZ59" s="89"/>
      <c r="SVA59" s="89"/>
      <c r="SVB59" s="89"/>
      <c r="SVC59" s="89"/>
      <c r="SVD59" s="89"/>
      <c r="SVE59" s="89"/>
      <c r="SVF59" s="89"/>
      <c r="SVG59" s="89"/>
      <c r="SVH59" s="89"/>
      <c r="SVI59" s="89"/>
      <c r="SVJ59" s="89"/>
      <c r="SVK59" s="89"/>
      <c r="SVL59" s="89"/>
      <c r="SVM59" s="89"/>
      <c r="SVN59" s="89"/>
      <c r="SVO59" s="89"/>
      <c r="SVP59" s="89"/>
      <c r="SVQ59" s="89"/>
      <c r="SVR59" s="89"/>
      <c r="SVS59" s="89"/>
      <c r="SVT59" s="89"/>
      <c r="SVU59" s="89"/>
      <c r="SVV59" s="89"/>
      <c r="SVW59" s="89"/>
      <c r="SVX59" s="89"/>
      <c r="SVY59" s="89"/>
      <c r="SVZ59" s="89"/>
      <c r="SWA59" s="89"/>
      <c r="SWB59" s="89"/>
      <c r="SWC59" s="89"/>
      <c r="SWD59" s="89"/>
      <c r="SWE59" s="89"/>
      <c r="SWF59" s="89"/>
      <c r="SWG59" s="89"/>
      <c r="SWH59" s="89"/>
      <c r="SWI59" s="89"/>
      <c r="SWJ59" s="89"/>
      <c r="SWK59" s="89"/>
      <c r="SWL59" s="89"/>
      <c r="SWM59" s="89"/>
      <c r="SWN59" s="89"/>
      <c r="SWO59" s="89"/>
      <c r="SWP59" s="89"/>
      <c r="SWQ59" s="89"/>
      <c r="SWR59" s="89"/>
      <c r="SWS59" s="89"/>
      <c r="SWT59" s="89"/>
      <c r="SWU59" s="89"/>
      <c r="SWV59" s="89"/>
      <c r="SWW59" s="89"/>
      <c r="SWX59" s="89"/>
      <c r="SWY59" s="89"/>
      <c r="SWZ59" s="89"/>
      <c r="SXA59" s="89"/>
      <c r="SXB59" s="89"/>
      <c r="SXC59" s="89"/>
      <c r="SXD59" s="89"/>
      <c r="SXE59" s="89"/>
      <c r="SXF59" s="89"/>
      <c r="SXG59" s="89"/>
      <c r="SXH59" s="89"/>
      <c r="SXI59" s="89"/>
      <c r="SXJ59" s="89"/>
      <c r="SXK59" s="89"/>
      <c r="SXL59" s="89"/>
      <c r="SXM59" s="89"/>
      <c r="SXN59" s="89"/>
      <c r="SXO59" s="89"/>
      <c r="SXP59" s="89"/>
      <c r="SXQ59" s="89"/>
      <c r="SXR59" s="89"/>
      <c r="SXS59" s="89"/>
      <c r="SXT59" s="89"/>
      <c r="SXU59" s="89"/>
      <c r="SXV59" s="89"/>
      <c r="SXW59" s="89"/>
      <c r="SXX59" s="89"/>
      <c r="SXY59" s="89"/>
      <c r="SXZ59" s="89"/>
      <c r="SYA59" s="89"/>
      <c r="SYB59" s="89"/>
      <c r="SYC59" s="89"/>
      <c r="SYD59" s="89"/>
      <c r="SYE59" s="89"/>
      <c r="SYF59" s="89"/>
      <c r="SYG59" s="89"/>
      <c r="SYH59" s="89"/>
      <c r="SYI59" s="89"/>
      <c r="SYJ59" s="89"/>
      <c r="SYK59" s="89"/>
      <c r="SYL59" s="89"/>
      <c r="SYM59" s="89"/>
      <c r="SYN59" s="89"/>
      <c r="SYO59" s="89"/>
      <c r="SYP59" s="89"/>
      <c r="SYQ59" s="89"/>
      <c r="SYR59" s="89"/>
      <c r="SYS59" s="89"/>
      <c r="SYT59" s="89"/>
      <c r="SYU59" s="89"/>
      <c r="SYV59" s="89"/>
      <c r="SYW59" s="89"/>
      <c r="SYX59" s="89"/>
      <c r="SYY59" s="89"/>
      <c r="SYZ59" s="89"/>
      <c r="SZA59" s="89"/>
      <c r="SZB59" s="89"/>
      <c r="SZC59" s="89"/>
      <c r="SZD59" s="89"/>
      <c r="SZE59" s="89"/>
      <c r="SZF59" s="89"/>
      <c r="SZG59" s="89"/>
      <c r="SZH59" s="89"/>
      <c r="SZI59" s="89"/>
      <c r="SZJ59" s="89"/>
      <c r="SZK59" s="89"/>
      <c r="SZL59" s="89"/>
      <c r="SZM59" s="89"/>
      <c r="SZN59" s="89"/>
      <c r="SZO59" s="89"/>
      <c r="SZP59" s="89"/>
      <c r="SZQ59" s="89"/>
      <c r="SZR59" s="89"/>
      <c r="SZS59" s="89"/>
      <c r="SZT59" s="89"/>
      <c r="SZU59" s="89"/>
      <c r="SZV59" s="89"/>
      <c r="SZW59" s="89"/>
      <c r="SZX59" s="89"/>
      <c r="SZY59" s="89"/>
      <c r="SZZ59" s="89"/>
      <c r="TAA59" s="89"/>
      <c r="TAB59" s="89"/>
      <c r="TAC59" s="89"/>
      <c r="TAD59" s="89"/>
      <c r="TAE59" s="89"/>
      <c r="TAF59" s="89"/>
      <c r="TAG59" s="89"/>
      <c r="TAH59" s="89"/>
      <c r="TAI59" s="89"/>
      <c r="TAJ59" s="89"/>
      <c r="TAK59" s="89"/>
      <c r="TAL59" s="89"/>
      <c r="TAM59" s="89"/>
      <c r="TAN59" s="89"/>
      <c r="TAO59" s="89"/>
      <c r="TAP59" s="89"/>
      <c r="TAQ59" s="89"/>
      <c r="TAR59" s="89"/>
      <c r="TAS59" s="89"/>
      <c r="TAT59" s="89"/>
      <c r="TAU59" s="89"/>
      <c r="TAV59" s="89"/>
      <c r="TAW59" s="89"/>
      <c r="TAX59" s="89"/>
      <c r="TAY59" s="89"/>
      <c r="TAZ59" s="89"/>
      <c r="TBA59" s="89"/>
      <c r="TBB59" s="89"/>
      <c r="TBC59" s="89"/>
      <c r="TBD59" s="89"/>
      <c r="TBE59" s="89"/>
      <c r="TBF59" s="89"/>
      <c r="TBG59" s="89"/>
      <c r="TBH59" s="89"/>
      <c r="TBI59" s="89"/>
      <c r="TBJ59" s="89"/>
      <c r="TBK59" s="89"/>
      <c r="TBL59" s="89"/>
      <c r="TBM59" s="89"/>
      <c r="TBN59" s="89"/>
      <c r="TBO59" s="89"/>
      <c r="TBP59" s="89"/>
      <c r="TBQ59" s="89"/>
      <c r="TBR59" s="89"/>
      <c r="TBS59" s="89"/>
      <c r="TBT59" s="89"/>
      <c r="TBU59" s="89"/>
      <c r="TBV59" s="89"/>
      <c r="TBW59" s="89"/>
      <c r="TBX59" s="89"/>
      <c r="TBY59" s="89"/>
      <c r="TBZ59" s="89"/>
      <c r="TCA59" s="89"/>
      <c r="TCB59" s="89"/>
      <c r="TCC59" s="89"/>
      <c r="TCD59" s="89"/>
      <c r="TCE59" s="89"/>
      <c r="TCF59" s="89"/>
      <c r="TCG59" s="89"/>
      <c r="TCH59" s="89"/>
      <c r="TCI59" s="89"/>
      <c r="TCJ59" s="89"/>
      <c r="TCK59" s="89"/>
      <c r="TCL59" s="89"/>
      <c r="TCM59" s="89"/>
      <c r="TCN59" s="89"/>
      <c r="TCO59" s="89"/>
      <c r="TCP59" s="89"/>
      <c r="TCQ59" s="89"/>
      <c r="TCR59" s="89"/>
      <c r="TCS59" s="89"/>
      <c r="TCT59" s="89"/>
      <c r="TCU59" s="89"/>
      <c r="TCV59" s="89"/>
      <c r="TCW59" s="89"/>
      <c r="TCX59" s="89"/>
      <c r="TCY59" s="89"/>
      <c r="TCZ59" s="89"/>
      <c r="TDA59" s="89"/>
      <c r="TDB59" s="89"/>
      <c r="TDC59" s="89"/>
      <c r="TDD59" s="89"/>
      <c r="TDE59" s="89"/>
      <c r="TDF59" s="89"/>
      <c r="TDG59" s="89"/>
      <c r="TDH59" s="89"/>
      <c r="TDI59" s="89"/>
      <c r="TDJ59" s="89"/>
      <c r="TDK59" s="89"/>
      <c r="TDL59" s="89"/>
      <c r="TDM59" s="89"/>
      <c r="TDN59" s="89"/>
      <c r="TDO59" s="89"/>
      <c r="TDP59" s="89"/>
      <c r="TDQ59" s="89"/>
      <c r="TDR59" s="89"/>
      <c r="TDS59" s="89"/>
      <c r="TDT59" s="89"/>
      <c r="TDU59" s="89"/>
      <c r="TDV59" s="89"/>
      <c r="TDW59" s="89"/>
      <c r="TDX59" s="89"/>
      <c r="TDY59" s="89"/>
      <c r="TDZ59" s="89"/>
      <c r="TEA59" s="89"/>
      <c r="TEB59" s="89"/>
      <c r="TEC59" s="89"/>
      <c r="TED59" s="89"/>
      <c r="TEE59" s="89"/>
      <c r="TEF59" s="89"/>
      <c r="TEG59" s="89"/>
      <c r="TEH59" s="89"/>
      <c r="TEI59" s="89"/>
      <c r="TEJ59" s="89"/>
      <c r="TEK59" s="89"/>
      <c r="TEL59" s="89"/>
      <c r="TEM59" s="89"/>
      <c r="TEN59" s="89"/>
      <c r="TEO59" s="89"/>
      <c r="TEP59" s="89"/>
      <c r="TEQ59" s="89"/>
      <c r="TER59" s="89"/>
      <c r="TES59" s="89"/>
      <c r="TET59" s="89"/>
      <c r="TEU59" s="89"/>
      <c r="TEV59" s="89"/>
      <c r="TEW59" s="89"/>
      <c r="TEX59" s="89"/>
      <c r="TEY59" s="89"/>
      <c r="TEZ59" s="89"/>
      <c r="TFA59" s="89"/>
      <c r="TFB59" s="89"/>
      <c r="TFC59" s="89"/>
      <c r="TFD59" s="89"/>
      <c r="TFE59" s="89"/>
      <c r="TFF59" s="89"/>
      <c r="TFG59" s="89"/>
      <c r="TFH59" s="89"/>
      <c r="TFI59" s="89"/>
      <c r="TFJ59" s="89"/>
      <c r="TFK59" s="89"/>
      <c r="TFL59" s="89"/>
      <c r="TFM59" s="89"/>
      <c r="TFN59" s="89"/>
      <c r="TFO59" s="89"/>
      <c r="TFP59" s="89"/>
      <c r="TFQ59" s="89"/>
      <c r="TFR59" s="89"/>
      <c r="TFS59" s="89"/>
      <c r="TFT59" s="89"/>
      <c r="TFU59" s="89"/>
      <c r="TFV59" s="89"/>
      <c r="TFW59" s="89"/>
      <c r="TFX59" s="89"/>
      <c r="TFY59" s="89"/>
      <c r="TFZ59" s="89"/>
      <c r="TGA59" s="89"/>
      <c r="TGB59" s="89"/>
      <c r="TGC59" s="89"/>
      <c r="TGD59" s="89"/>
      <c r="TGE59" s="89"/>
      <c r="TGF59" s="89"/>
      <c r="TGG59" s="89"/>
      <c r="TGH59" s="89"/>
      <c r="TGI59" s="89"/>
      <c r="TGJ59" s="89"/>
      <c r="TGK59" s="89"/>
      <c r="TGL59" s="89"/>
      <c r="TGM59" s="89"/>
      <c r="TGN59" s="89"/>
      <c r="TGO59" s="89"/>
      <c r="TGP59" s="89"/>
      <c r="TGQ59" s="89"/>
      <c r="TGR59" s="89"/>
      <c r="TGS59" s="89"/>
      <c r="TGT59" s="89"/>
      <c r="TGU59" s="89"/>
      <c r="TGV59" s="89"/>
      <c r="TGW59" s="89"/>
      <c r="TGX59" s="89"/>
      <c r="TGY59" s="89"/>
      <c r="TGZ59" s="89"/>
      <c r="THA59" s="89"/>
      <c r="THB59" s="89"/>
      <c r="THC59" s="89"/>
      <c r="THD59" s="89"/>
      <c r="THE59" s="89"/>
      <c r="THF59" s="89"/>
      <c r="THG59" s="89"/>
      <c r="THH59" s="89"/>
      <c r="THI59" s="89"/>
      <c r="THJ59" s="89"/>
      <c r="THK59" s="89"/>
      <c r="THL59" s="89"/>
      <c r="THM59" s="89"/>
      <c r="THN59" s="89"/>
      <c r="THO59" s="89"/>
      <c r="THP59" s="89"/>
      <c r="THQ59" s="89"/>
      <c r="THR59" s="89"/>
      <c r="THS59" s="89"/>
      <c r="THT59" s="89"/>
      <c r="THU59" s="89"/>
      <c r="THV59" s="89"/>
      <c r="THW59" s="89"/>
      <c r="THX59" s="89"/>
      <c r="THY59" s="89"/>
      <c r="THZ59" s="89"/>
      <c r="TIA59" s="89"/>
      <c r="TIB59" s="89"/>
      <c r="TIC59" s="89"/>
      <c r="TID59" s="89"/>
      <c r="TIE59" s="89"/>
      <c r="TIF59" s="89"/>
      <c r="TIG59" s="89"/>
      <c r="TIH59" s="89"/>
      <c r="TII59" s="89"/>
      <c r="TIJ59" s="89"/>
      <c r="TIK59" s="89"/>
      <c r="TIL59" s="89"/>
      <c r="TIM59" s="89"/>
      <c r="TIN59" s="89"/>
      <c r="TIO59" s="89"/>
      <c r="TIP59" s="89"/>
      <c r="TIQ59" s="89"/>
      <c r="TIR59" s="89"/>
      <c r="TIS59" s="89"/>
      <c r="TIT59" s="89"/>
      <c r="TIU59" s="89"/>
      <c r="TIV59" s="89"/>
      <c r="TIW59" s="89"/>
      <c r="TIX59" s="89"/>
      <c r="TIY59" s="89"/>
      <c r="TIZ59" s="89"/>
      <c r="TJA59" s="89"/>
      <c r="TJB59" s="89"/>
      <c r="TJC59" s="89"/>
      <c r="TJD59" s="89"/>
      <c r="TJE59" s="89"/>
      <c r="TJF59" s="89"/>
      <c r="TJG59" s="89"/>
      <c r="TJH59" s="89"/>
      <c r="TJI59" s="89"/>
      <c r="TJJ59" s="89"/>
      <c r="TJK59" s="89"/>
      <c r="TJL59" s="89"/>
      <c r="TJM59" s="89"/>
      <c r="TJN59" s="89"/>
      <c r="TJO59" s="89"/>
      <c r="TJP59" s="89"/>
      <c r="TJQ59" s="89"/>
      <c r="TJR59" s="89"/>
      <c r="TJS59" s="89"/>
      <c r="TJT59" s="89"/>
      <c r="TJU59" s="89"/>
      <c r="TJV59" s="89"/>
      <c r="TJW59" s="89"/>
      <c r="TJX59" s="89"/>
      <c r="TJY59" s="89"/>
      <c r="TJZ59" s="89"/>
      <c r="TKA59" s="89"/>
      <c r="TKB59" s="89"/>
      <c r="TKC59" s="89"/>
      <c r="TKD59" s="89"/>
      <c r="TKE59" s="89"/>
      <c r="TKF59" s="89"/>
      <c r="TKG59" s="89"/>
      <c r="TKH59" s="89"/>
      <c r="TKI59" s="89"/>
      <c r="TKJ59" s="89"/>
      <c r="TKK59" s="89"/>
      <c r="TKL59" s="89"/>
      <c r="TKM59" s="89"/>
      <c r="TKN59" s="89"/>
      <c r="TKO59" s="89"/>
      <c r="TKP59" s="89"/>
      <c r="TKQ59" s="89"/>
      <c r="TKR59" s="89"/>
      <c r="TKS59" s="89"/>
      <c r="TKT59" s="89"/>
      <c r="TKU59" s="89"/>
      <c r="TKV59" s="89"/>
      <c r="TKW59" s="89"/>
      <c r="TKX59" s="89"/>
      <c r="TKY59" s="89"/>
      <c r="TKZ59" s="89"/>
      <c r="TLA59" s="89"/>
      <c r="TLB59" s="89"/>
      <c r="TLC59" s="89"/>
      <c r="TLD59" s="89"/>
      <c r="TLE59" s="89"/>
      <c r="TLF59" s="89"/>
      <c r="TLG59" s="89"/>
      <c r="TLH59" s="89"/>
      <c r="TLI59" s="89"/>
      <c r="TLJ59" s="89"/>
      <c r="TLK59" s="89"/>
      <c r="TLL59" s="89"/>
      <c r="TLM59" s="89"/>
      <c r="TLN59" s="89"/>
      <c r="TLO59" s="89"/>
      <c r="TLP59" s="89"/>
      <c r="TLQ59" s="89"/>
      <c r="TLR59" s="89"/>
      <c r="TLS59" s="89"/>
      <c r="TLT59" s="89"/>
      <c r="TLU59" s="89"/>
      <c r="TLV59" s="89"/>
      <c r="TLW59" s="89"/>
      <c r="TLX59" s="89"/>
      <c r="TLY59" s="89"/>
      <c r="TLZ59" s="89"/>
      <c r="TMA59" s="89"/>
      <c r="TMB59" s="89"/>
      <c r="TMC59" s="89"/>
      <c r="TMD59" s="89"/>
      <c r="TME59" s="89"/>
      <c r="TMF59" s="89"/>
      <c r="TMG59" s="89"/>
      <c r="TMH59" s="89"/>
      <c r="TMI59" s="89"/>
      <c r="TMJ59" s="89"/>
      <c r="TMK59" s="89"/>
      <c r="TML59" s="89"/>
      <c r="TMM59" s="89"/>
      <c r="TMN59" s="89"/>
      <c r="TMO59" s="89"/>
      <c r="TMP59" s="89"/>
      <c r="TMQ59" s="89"/>
      <c r="TMR59" s="89"/>
      <c r="TMS59" s="89"/>
      <c r="TMT59" s="89"/>
      <c r="TMU59" s="89"/>
      <c r="TMV59" s="89"/>
      <c r="TMW59" s="89"/>
      <c r="TMX59" s="89"/>
      <c r="TMY59" s="89"/>
      <c r="TMZ59" s="89"/>
      <c r="TNA59" s="89"/>
      <c r="TNB59" s="89"/>
      <c r="TNC59" s="89"/>
      <c r="TND59" s="89"/>
      <c r="TNE59" s="89"/>
      <c r="TNF59" s="89"/>
      <c r="TNG59" s="89"/>
      <c r="TNH59" s="89"/>
      <c r="TNI59" s="89"/>
      <c r="TNJ59" s="89"/>
      <c r="TNK59" s="89"/>
      <c r="TNL59" s="89"/>
      <c r="TNM59" s="89"/>
      <c r="TNN59" s="89"/>
      <c r="TNO59" s="89"/>
      <c r="TNP59" s="89"/>
      <c r="TNQ59" s="89"/>
      <c r="TNR59" s="89"/>
      <c r="TNS59" s="89"/>
      <c r="TNT59" s="89"/>
      <c r="TNU59" s="89"/>
      <c r="TNV59" s="89"/>
      <c r="TNW59" s="89"/>
      <c r="TNX59" s="89"/>
      <c r="TNY59" s="89"/>
      <c r="TNZ59" s="89"/>
      <c r="TOA59" s="89"/>
      <c r="TOB59" s="89"/>
      <c r="TOC59" s="89"/>
      <c r="TOD59" s="89"/>
      <c r="TOE59" s="89"/>
      <c r="TOF59" s="89"/>
      <c r="TOG59" s="89"/>
      <c r="TOH59" s="89"/>
      <c r="TOI59" s="89"/>
      <c r="TOJ59" s="89"/>
      <c r="TOK59" s="89"/>
      <c r="TOL59" s="89"/>
      <c r="TOM59" s="89"/>
      <c r="TON59" s="89"/>
      <c r="TOO59" s="89"/>
      <c r="TOP59" s="89"/>
      <c r="TOQ59" s="89"/>
      <c r="TOR59" s="89"/>
      <c r="TOS59" s="89"/>
      <c r="TOT59" s="89"/>
      <c r="TOU59" s="89"/>
      <c r="TOV59" s="89"/>
      <c r="TOW59" s="89"/>
      <c r="TOX59" s="89"/>
      <c r="TOY59" s="89"/>
      <c r="TOZ59" s="89"/>
      <c r="TPA59" s="89"/>
      <c r="TPB59" s="89"/>
      <c r="TPC59" s="89"/>
      <c r="TPD59" s="89"/>
      <c r="TPE59" s="89"/>
      <c r="TPF59" s="89"/>
      <c r="TPG59" s="89"/>
      <c r="TPH59" s="89"/>
      <c r="TPI59" s="89"/>
      <c r="TPJ59" s="89"/>
      <c r="TPK59" s="89"/>
      <c r="TPL59" s="89"/>
      <c r="TPM59" s="89"/>
      <c r="TPN59" s="89"/>
      <c r="TPO59" s="89"/>
      <c r="TPP59" s="89"/>
      <c r="TPQ59" s="89"/>
      <c r="TPR59" s="89"/>
      <c r="TPS59" s="89"/>
      <c r="TPT59" s="89"/>
      <c r="TPU59" s="89"/>
      <c r="TPV59" s="89"/>
      <c r="TPW59" s="89"/>
      <c r="TPX59" s="89"/>
      <c r="TPY59" s="89"/>
      <c r="TPZ59" s="89"/>
      <c r="TQA59" s="89"/>
      <c r="TQB59" s="89"/>
      <c r="TQC59" s="89"/>
      <c r="TQD59" s="89"/>
      <c r="TQE59" s="89"/>
      <c r="TQF59" s="89"/>
      <c r="TQG59" s="89"/>
      <c r="TQH59" s="89"/>
      <c r="TQI59" s="89"/>
      <c r="TQJ59" s="89"/>
      <c r="TQK59" s="89"/>
      <c r="TQL59" s="89"/>
      <c r="TQM59" s="89"/>
      <c r="TQN59" s="89"/>
      <c r="TQO59" s="89"/>
      <c r="TQP59" s="89"/>
      <c r="TQQ59" s="89"/>
      <c r="TQR59" s="89"/>
      <c r="TQS59" s="89"/>
      <c r="TQT59" s="89"/>
      <c r="TQU59" s="89"/>
      <c r="TQV59" s="89"/>
      <c r="TQW59" s="89"/>
      <c r="TQX59" s="89"/>
      <c r="TQY59" s="89"/>
      <c r="TQZ59" s="89"/>
      <c r="TRA59" s="89"/>
      <c r="TRB59" s="89"/>
      <c r="TRC59" s="89"/>
      <c r="TRD59" s="89"/>
      <c r="TRE59" s="89"/>
      <c r="TRF59" s="89"/>
      <c r="TRG59" s="89"/>
      <c r="TRH59" s="89"/>
      <c r="TRI59" s="89"/>
      <c r="TRJ59" s="89"/>
      <c r="TRK59" s="89"/>
      <c r="TRL59" s="89"/>
      <c r="TRM59" s="89"/>
      <c r="TRN59" s="89"/>
      <c r="TRO59" s="89"/>
      <c r="TRP59" s="89"/>
      <c r="TRQ59" s="89"/>
      <c r="TRR59" s="89"/>
      <c r="TRS59" s="89"/>
      <c r="TRT59" s="89"/>
      <c r="TRU59" s="89"/>
      <c r="TRV59" s="89"/>
      <c r="TRW59" s="89"/>
      <c r="TRX59" s="89"/>
      <c r="TRY59" s="89"/>
      <c r="TRZ59" s="89"/>
      <c r="TSA59" s="89"/>
      <c r="TSB59" s="89"/>
      <c r="TSC59" s="89"/>
      <c r="TSD59" s="89"/>
      <c r="TSE59" s="89"/>
      <c r="TSF59" s="89"/>
      <c r="TSG59" s="89"/>
      <c r="TSH59" s="89"/>
      <c r="TSI59" s="89"/>
      <c r="TSJ59" s="89"/>
      <c r="TSK59" s="89"/>
      <c r="TSL59" s="89"/>
      <c r="TSM59" s="89"/>
      <c r="TSN59" s="89"/>
      <c r="TSO59" s="89"/>
      <c r="TSP59" s="89"/>
      <c r="TSQ59" s="89"/>
      <c r="TSR59" s="89"/>
      <c r="TSS59" s="89"/>
      <c r="TST59" s="89"/>
      <c r="TSU59" s="89"/>
      <c r="TSV59" s="89"/>
      <c r="TSW59" s="89"/>
      <c r="TSX59" s="89"/>
      <c r="TSY59" s="89"/>
      <c r="TSZ59" s="89"/>
      <c r="TTA59" s="89"/>
      <c r="TTB59" s="89"/>
      <c r="TTC59" s="89"/>
      <c r="TTD59" s="89"/>
      <c r="TTE59" s="89"/>
      <c r="TTF59" s="89"/>
      <c r="TTG59" s="89"/>
      <c r="TTH59" s="89"/>
      <c r="TTI59" s="89"/>
      <c r="TTJ59" s="89"/>
      <c r="TTK59" s="89"/>
      <c r="TTL59" s="89"/>
      <c r="TTM59" s="89"/>
      <c r="TTN59" s="89"/>
      <c r="TTO59" s="89"/>
      <c r="TTP59" s="89"/>
      <c r="TTQ59" s="89"/>
      <c r="TTR59" s="89"/>
      <c r="TTS59" s="89"/>
      <c r="TTT59" s="89"/>
      <c r="TTU59" s="89"/>
      <c r="TTV59" s="89"/>
      <c r="TTW59" s="89"/>
      <c r="TTX59" s="89"/>
      <c r="TTY59" s="89"/>
      <c r="TTZ59" s="89"/>
      <c r="TUA59" s="89"/>
      <c r="TUB59" s="89"/>
      <c r="TUC59" s="89"/>
      <c r="TUD59" s="89"/>
      <c r="TUE59" s="89"/>
      <c r="TUF59" s="89"/>
      <c r="TUG59" s="89"/>
      <c r="TUH59" s="89"/>
      <c r="TUI59" s="89"/>
      <c r="TUJ59" s="89"/>
      <c r="TUK59" s="89"/>
      <c r="TUL59" s="89"/>
      <c r="TUM59" s="89"/>
      <c r="TUN59" s="89"/>
      <c r="TUO59" s="89"/>
      <c r="TUP59" s="89"/>
      <c r="TUQ59" s="89"/>
      <c r="TUR59" s="89"/>
      <c r="TUS59" s="89"/>
      <c r="TUT59" s="89"/>
      <c r="TUU59" s="89"/>
      <c r="TUV59" s="89"/>
      <c r="TUW59" s="89"/>
      <c r="TUX59" s="89"/>
      <c r="TUY59" s="89"/>
      <c r="TUZ59" s="89"/>
      <c r="TVA59" s="89"/>
      <c r="TVB59" s="89"/>
      <c r="TVC59" s="89"/>
      <c r="TVD59" s="89"/>
      <c r="TVE59" s="89"/>
      <c r="TVF59" s="89"/>
      <c r="TVG59" s="89"/>
      <c r="TVH59" s="89"/>
      <c r="TVI59" s="89"/>
      <c r="TVJ59" s="89"/>
      <c r="TVK59" s="89"/>
      <c r="TVL59" s="89"/>
      <c r="TVM59" s="89"/>
      <c r="TVN59" s="89"/>
      <c r="TVO59" s="89"/>
      <c r="TVP59" s="89"/>
      <c r="TVQ59" s="89"/>
      <c r="TVR59" s="89"/>
      <c r="TVS59" s="89"/>
      <c r="TVT59" s="89"/>
      <c r="TVU59" s="89"/>
      <c r="TVV59" s="89"/>
      <c r="TVW59" s="89"/>
      <c r="TVX59" s="89"/>
      <c r="TVY59" s="89"/>
      <c r="TVZ59" s="89"/>
      <c r="TWA59" s="89"/>
      <c r="TWB59" s="89"/>
      <c r="TWC59" s="89"/>
      <c r="TWD59" s="89"/>
      <c r="TWE59" s="89"/>
      <c r="TWF59" s="89"/>
      <c r="TWG59" s="89"/>
      <c r="TWH59" s="89"/>
      <c r="TWI59" s="89"/>
      <c r="TWJ59" s="89"/>
      <c r="TWK59" s="89"/>
      <c r="TWL59" s="89"/>
      <c r="TWM59" s="89"/>
      <c r="TWN59" s="89"/>
      <c r="TWO59" s="89"/>
      <c r="TWP59" s="89"/>
      <c r="TWQ59" s="89"/>
      <c r="TWR59" s="89"/>
      <c r="TWS59" s="89"/>
      <c r="TWT59" s="89"/>
      <c r="TWU59" s="89"/>
      <c r="TWV59" s="89"/>
      <c r="TWW59" s="89"/>
      <c r="TWX59" s="89"/>
      <c r="TWY59" s="89"/>
      <c r="TWZ59" s="89"/>
      <c r="TXA59" s="89"/>
      <c r="TXB59" s="89"/>
      <c r="TXC59" s="89"/>
      <c r="TXD59" s="89"/>
      <c r="TXE59" s="89"/>
      <c r="TXF59" s="89"/>
      <c r="TXG59" s="89"/>
      <c r="TXH59" s="89"/>
      <c r="TXI59" s="89"/>
      <c r="TXJ59" s="89"/>
      <c r="TXK59" s="89"/>
      <c r="TXL59" s="89"/>
      <c r="TXM59" s="89"/>
      <c r="TXN59" s="89"/>
      <c r="TXO59" s="89"/>
      <c r="TXP59" s="89"/>
      <c r="TXQ59" s="89"/>
      <c r="TXR59" s="89"/>
      <c r="TXS59" s="89"/>
      <c r="TXT59" s="89"/>
      <c r="TXU59" s="89"/>
      <c r="TXV59" s="89"/>
      <c r="TXW59" s="89"/>
      <c r="TXX59" s="89"/>
      <c r="TXY59" s="89"/>
      <c r="TXZ59" s="89"/>
      <c r="TYA59" s="89"/>
      <c r="TYB59" s="89"/>
      <c r="TYC59" s="89"/>
      <c r="TYD59" s="89"/>
      <c r="TYE59" s="89"/>
      <c r="TYF59" s="89"/>
      <c r="TYG59" s="89"/>
      <c r="TYH59" s="89"/>
      <c r="TYI59" s="89"/>
      <c r="TYJ59" s="89"/>
      <c r="TYK59" s="89"/>
      <c r="TYL59" s="89"/>
      <c r="TYM59" s="89"/>
      <c r="TYN59" s="89"/>
      <c r="TYO59" s="89"/>
      <c r="TYP59" s="89"/>
      <c r="TYQ59" s="89"/>
      <c r="TYR59" s="89"/>
      <c r="TYS59" s="89"/>
      <c r="TYT59" s="89"/>
      <c r="TYU59" s="89"/>
      <c r="TYV59" s="89"/>
      <c r="TYW59" s="89"/>
      <c r="TYX59" s="89"/>
      <c r="TYY59" s="89"/>
      <c r="TYZ59" s="89"/>
      <c r="TZA59" s="89"/>
      <c r="TZB59" s="89"/>
      <c r="TZC59" s="89"/>
      <c r="TZD59" s="89"/>
      <c r="TZE59" s="89"/>
      <c r="TZF59" s="89"/>
      <c r="TZG59" s="89"/>
      <c r="TZH59" s="89"/>
      <c r="TZI59" s="89"/>
      <c r="TZJ59" s="89"/>
      <c r="TZK59" s="89"/>
      <c r="TZL59" s="89"/>
      <c r="TZM59" s="89"/>
      <c r="TZN59" s="89"/>
      <c r="TZO59" s="89"/>
      <c r="TZP59" s="89"/>
      <c r="TZQ59" s="89"/>
      <c r="TZR59" s="89"/>
      <c r="TZS59" s="89"/>
      <c r="TZT59" s="89"/>
      <c r="TZU59" s="89"/>
      <c r="TZV59" s="89"/>
      <c r="TZW59" s="89"/>
      <c r="TZX59" s="89"/>
      <c r="TZY59" s="89"/>
      <c r="TZZ59" s="89"/>
      <c r="UAA59" s="89"/>
      <c r="UAB59" s="89"/>
      <c r="UAC59" s="89"/>
      <c r="UAD59" s="89"/>
      <c r="UAE59" s="89"/>
      <c r="UAF59" s="89"/>
      <c r="UAG59" s="89"/>
      <c r="UAH59" s="89"/>
      <c r="UAI59" s="89"/>
      <c r="UAJ59" s="89"/>
      <c r="UAK59" s="89"/>
      <c r="UAL59" s="89"/>
      <c r="UAM59" s="89"/>
      <c r="UAN59" s="89"/>
      <c r="UAO59" s="89"/>
      <c r="UAP59" s="89"/>
      <c r="UAQ59" s="89"/>
      <c r="UAR59" s="89"/>
      <c r="UAS59" s="89"/>
      <c r="UAT59" s="89"/>
      <c r="UAU59" s="89"/>
      <c r="UAV59" s="89"/>
      <c r="UAW59" s="89"/>
      <c r="UAX59" s="89"/>
      <c r="UAY59" s="89"/>
      <c r="UAZ59" s="89"/>
      <c r="UBA59" s="89"/>
      <c r="UBB59" s="89"/>
      <c r="UBC59" s="89"/>
      <c r="UBD59" s="89"/>
      <c r="UBE59" s="89"/>
      <c r="UBF59" s="89"/>
      <c r="UBG59" s="89"/>
      <c r="UBH59" s="89"/>
      <c r="UBI59" s="89"/>
      <c r="UBJ59" s="89"/>
      <c r="UBK59" s="89"/>
      <c r="UBL59" s="89"/>
      <c r="UBM59" s="89"/>
      <c r="UBN59" s="89"/>
      <c r="UBO59" s="89"/>
      <c r="UBP59" s="89"/>
      <c r="UBQ59" s="89"/>
      <c r="UBR59" s="89"/>
      <c r="UBS59" s="89"/>
      <c r="UBT59" s="89"/>
      <c r="UBU59" s="89"/>
      <c r="UBV59" s="89"/>
      <c r="UBW59" s="89"/>
      <c r="UBX59" s="89"/>
      <c r="UBY59" s="89"/>
      <c r="UBZ59" s="89"/>
      <c r="UCA59" s="89"/>
      <c r="UCB59" s="89"/>
      <c r="UCC59" s="89"/>
      <c r="UCD59" s="89"/>
      <c r="UCE59" s="89"/>
      <c r="UCF59" s="89"/>
      <c r="UCG59" s="89"/>
      <c r="UCH59" s="89"/>
      <c r="UCI59" s="89"/>
      <c r="UCJ59" s="89"/>
      <c r="UCK59" s="89"/>
      <c r="UCL59" s="89"/>
      <c r="UCM59" s="89"/>
      <c r="UCN59" s="89"/>
      <c r="UCO59" s="89"/>
      <c r="UCP59" s="89"/>
      <c r="UCQ59" s="89"/>
      <c r="UCR59" s="89"/>
      <c r="UCS59" s="89"/>
      <c r="UCT59" s="89"/>
      <c r="UCU59" s="89"/>
      <c r="UCV59" s="89"/>
      <c r="UCW59" s="89"/>
      <c r="UCX59" s="89"/>
      <c r="UCY59" s="89"/>
      <c r="UCZ59" s="89"/>
      <c r="UDA59" s="89"/>
      <c r="UDB59" s="89"/>
      <c r="UDC59" s="89"/>
      <c r="UDD59" s="89"/>
      <c r="UDE59" s="89"/>
      <c r="UDF59" s="89"/>
      <c r="UDG59" s="89"/>
      <c r="UDH59" s="89"/>
      <c r="UDI59" s="89"/>
      <c r="UDJ59" s="89"/>
      <c r="UDK59" s="89"/>
      <c r="UDL59" s="89"/>
      <c r="UDM59" s="89"/>
      <c r="UDN59" s="89"/>
      <c r="UDO59" s="89"/>
      <c r="UDP59" s="89"/>
      <c r="UDQ59" s="89"/>
      <c r="UDR59" s="89"/>
      <c r="UDS59" s="89"/>
      <c r="UDT59" s="89"/>
      <c r="UDU59" s="89"/>
      <c r="UDV59" s="89"/>
      <c r="UDW59" s="89"/>
      <c r="UDX59" s="89"/>
      <c r="UDY59" s="89"/>
      <c r="UDZ59" s="89"/>
      <c r="UEA59" s="89"/>
      <c r="UEB59" s="89"/>
      <c r="UEC59" s="89"/>
      <c r="UED59" s="89"/>
      <c r="UEE59" s="89"/>
      <c r="UEF59" s="89"/>
      <c r="UEG59" s="89"/>
      <c r="UEH59" s="89"/>
      <c r="UEI59" s="89"/>
      <c r="UEJ59" s="89"/>
      <c r="UEK59" s="89"/>
      <c r="UEL59" s="89"/>
      <c r="UEM59" s="89"/>
      <c r="UEN59" s="89"/>
      <c r="UEO59" s="89"/>
      <c r="UEP59" s="89"/>
      <c r="UEQ59" s="89"/>
      <c r="UER59" s="89"/>
      <c r="UES59" s="89"/>
      <c r="UET59" s="89"/>
      <c r="UEU59" s="89"/>
      <c r="UEV59" s="89"/>
      <c r="UEW59" s="89"/>
      <c r="UEX59" s="89"/>
      <c r="UEY59" s="89"/>
      <c r="UEZ59" s="89"/>
      <c r="UFA59" s="89"/>
      <c r="UFB59" s="89"/>
      <c r="UFC59" s="89"/>
      <c r="UFD59" s="89"/>
      <c r="UFE59" s="89"/>
      <c r="UFF59" s="89"/>
      <c r="UFG59" s="89"/>
      <c r="UFH59" s="89"/>
      <c r="UFI59" s="89"/>
      <c r="UFJ59" s="89"/>
      <c r="UFK59" s="89"/>
      <c r="UFL59" s="89"/>
      <c r="UFM59" s="89"/>
      <c r="UFN59" s="89"/>
      <c r="UFO59" s="89"/>
      <c r="UFP59" s="89"/>
      <c r="UFQ59" s="89"/>
      <c r="UFR59" s="89"/>
      <c r="UFS59" s="89"/>
      <c r="UFT59" s="89"/>
      <c r="UFU59" s="89"/>
      <c r="UFV59" s="89"/>
      <c r="UFW59" s="89"/>
      <c r="UFX59" s="89"/>
      <c r="UFY59" s="89"/>
      <c r="UFZ59" s="89"/>
      <c r="UGA59" s="89"/>
      <c r="UGB59" s="89"/>
      <c r="UGC59" s="89"/>
      <c r="UGD59" s="89"/>
      <c r="UGE59" s="89"/>
      <c r="UGF59" s="89"/>
      <c r="UGG59" s="89"/>
      <c r="UGH59" s="89"/>
      <c r="UGI59" s="89"/>
      <c r="UGJ59" s="89"/>
      <c r="UGK59" s="89"/>
      <c r="UGL59" s="89"/>
      <c r="UGM59" s="89"/>
      <c r="UGN59" s="89"/>
      <c r="UGO59" s="89"/>
      <c r="UGP59" s="89"/>
      <c r="UGQ59" s="89"/>
      <c r="UGR59" s="89"/>
      <c r="UGS59" s="89"/>
      <c r="UGT59" s="89"/>
      <c r="UGU59" s="89"/>
      <c r="UGV59" s="89"/>
      <c r="UGW59" s="89"/>
      <c r="UGX59" s="89"/>
      <c r="UGY59" s="89"/>
      <c r="UGZ59" s="89"/>
      <c r="UHA59" s="89"/>
      <c r="UHB59" s="89"/>
      <c r="UHC59" s="89"/>
      <c r="UHD59" s="89"/>
      <c r="UHE59" s="89"/>
      <c r="UHF59" s="89"/>
      <c r="UHG59" s="89"/>
      <c r="UHH59" s="89"/>
      <c r="UHI59" s="89"/>
      <c r="UHJ59" s="89"/>
      <c r="UHK59" s="89"/>
      <c r="UHL59" s="89"/>
      <c r="UHM59" s="89"/>
      <c r="UHN59" s="89"/>
      <c r="UHO59" s="89"/>
      <c r="UHP59" s="89"/>
      <c r="UHQ59" s="89"/>
      <c r="UHR59" s="89"/>
      <c r="UHS59" s="89"/>
      <c r="UHT59" s="89"/>
      <c r="UHU59" s="89"/>
      <c r="UHV59" s="89"/>
      <c r="UHW59" s="89"/>
      <c r="UHX59" s="89"/>
      <c r="UHY59" s="89"/>
      <c r="UHZ59" s="89"/>
      <c r="UIA59" s="89"/>
      <c r="UIB59" s="89"/>
      <c r="UIC59" s="89"/>
      <c r="UID59" s="89"/>
      <c r="UIE59" s="89"/>
      <c r="UIF59" s="89"/>
      <c r="UIG59" s="89"/>
      <c r="UIH59" s="89"/>
      <c r="UII59" s="89"/>
      <c r="UIJ59" s="89"/>
      <c r="UIK59" s="89"/>
      <c r="UIL59" s="89"/>
      <c r="UIM59" s="89"/>
      <c r="UIN59" s="89"/>
      <c r="UIO59" s="89"/>
      <c r="UIP59" s="89"/>
      <c r="UIQ59" s="89"/>
      <c r="UIR59" s="89"/>
      <c r="UIS59" s="89"/>
      <c r="UIT59" s="89"/>
      <c r="UIU59" s="89"/>
      <c r="UIV59" s="89"/>
      <c r="UIW59" s="89"/>
      <c r="UIX59" s="89"/>
      <c r="UIY59" s="89"/>
      <c r="UIZ59" s="89"/>
      <c r="UJA59" s="89"/>
      <c r="UJB59" s="89"/>
      <c r="UJC59" s="89"/>
      <c r="UJD59" s="89"/>
      <c r="UJE59" s="89"/>
      <c r="UJF59" s="89"/>
      <c r="UJG59" s="89"/>
      <c r="UJH59" s="89"/>
      <c r="UJI59" s="89"/>
      <c r="UJJ59" s="89"/>
      <c r="UJK59" s="89"/>
      <c r="UJL59" s="89"/>
      <c r="UJM59" s="89"/>
      <c r="UJN59" s="89"/>
      <c r="UJO59" s="89"/>
      <c r="UJP59" s="89"/>
      <c r="UJQ59" s="89"/>
      <c r="UJR59" s="89"/>
      <c r="UJS59" s="89"/>
      <c r="UJT59" s="89"/>
      <c r="UJU59" s="89"/>
      <c r="UJV59" s="89"/>
      <c r="UJW59" s="89"/>
      <c r="UJX59" s="89"/>
      <c r="UJY59" s="89"/>
      <c r="UJZ59" s="89"/>
      <c r="UKA59" s="89"/>
      <c r="UKB59" s="89"/>
      <c r="UKC59" s="89"/>
      <c r="UKD59" s="89"/>
      <c r="UKE59" s="89"/>
      <c r="UKF59" s="89"/>
      <c r="UKG59" s="89"/>
      <c r="UKH59" s="89"/>
      <c r="UKI59" s="89"/>
      <c r="UKJ59" s="89"/>
      <c r="UKK59" s="89"/>
      <c r="UKL59" s="89"/>
      <c r="UKM59" s="89"/>
      <c r="UKN59" s="89"/>
      <c r="UKO59" s="89"/>
      <c r="UKP59" s="89"/>
      <c r="UKQ59" s="89"/>
      <c r="UKR59" s="89"/>
      <c r="UKS59" s="89"/>
      <c r="UKT59" s="89"/>
      <c r="UKU59" s="89"/>
      <c r="UKV59" s="89"/>
      <c r="UKW59" s="89"/>
      <c r="UKX59" s="89"/>
      <c r="UKY59" s="89"/>
      <c r="UKZ59" s="89"/>
      <c r="ULA59" s="89"/>
      <c r="ULB59" s="89"/>
      <c r="ULC59" s="89"/>
      <c r="ULD59" s="89"/>
      <c r="ULE59" s="89"/>
      <c r="ULF59" s="89"/>
      <c r="ULG59" s="89"/>
      <c r="ULH59" s="89"/>
      <c r="ULI59" s="89"/>
      <c r="ULJ59" s="89"/>
      <c r="ULK59" s="89"/>
      <c r="ULL59" s="89"/>
      <c r="ULM59" s="89"/>
      <c r="ULN59" s="89"/>
      <c r="ULO59" s="89"/>
      <c r="ULP59" s="89"/>
      <c r="ULQ59" s="89"/>
      <c r="ULR59" s="89"/>
      <c r="ULS59" s="89"/>
      <c r="ULT59" s="89"/>
      <c r="ULU59" s="89"/>
      <c r="ULV59" s="89"/>
      <c r="ULW59" s="89"/>
      <c r="ULX59" s="89"/>
      <c r="ULY59" s="89"/>
      <c r="ULZ59" s="89"/>
      <c r="UMA59" s="89"/>
      <c r="UMB59" s="89"/>
      <c r="UMC59" s="89"/>
      <c r="UMD59" s="89"/>
      <c r="UME59" s="89"/>
      <c r="UMF59" s="89"/>
      <c r="UMG59" s="89"/>
      <c r="UMH59" s="89"/>
      <c r="UMI59" s="89"/>
      <c r="UMJ59" s="89"/>
      <c r="UMK59" s="89"/>
      <c r="UML59" s="89"/>
      <c r="UMM59" s="89"/>
      <c r="UMN59" s="89"/>
      <c r="UMO59" s="89"/>
      <c r="UMP59" s="89"/>
      <c r="UMQ59" s="89"/>
      <c r="UMR59" s="89"/>
      <c r="UMS59" s="89"/>
      <c r="UMT59" s="89"/>
      <c r="UMU59" s="89"/>
      <c r="UMV59" s="89"/>
      <c r="UMW59" s="89"/>
      <c r="UMX59" s="89"/>
      <c r="UMY59" s="89"/>
      <c r="UMZ59" s="89"/>
      <c r="UNA59" s="89"/>
      <c r="UNB59" s="89"/>
      <c r="UNC59" s="89"/>
      <c r="UND59" s="89"/>
      <c r="UNE59" s="89"/>
      <c r="UNF59" s="89"/>
      <c r="UNG59" s="89"/>
      <c r="UNH59" s="89"/>
      <c r="UNI59" s="89"/>
      <c r="UNJ59" s="89"/>
      <c r="UNK59" s="89"/>
      <c r="UNL59" s="89"/>
      <c r="UNM59" s="89"/>
      <c r="UNN59" s="89"/>
      <c r="UNO59" s="89"/>
      <c r="UNP59" s="89"/>
      <c r="UNQ59" s="89"/>
      <c r="UNR59" s="89"/>
      <c r="UNS59" s="89"/>
      <c r="UNT59" s="89"/>
      <c r="UNU59" s="89"/>
      <c r="UNV59" s="89"/>
      <c r="UNW59" s="89"/>
      <c r="UNX59" s="89"/>
      <c r="UNY59" s="89"/>
      <c r="UNZ59" s="89"/>
      <c r="UOA59" s="89"/>
      <c r="UOB59" s="89"/>
      <c r="UOC59" s="89"/>
      <c r="UOD59" s="89"/>
      <c r="UOE59" s="89"/>
      <c r="UOF59" s="89"/>
      <c r="UOG59" s="89"/>
      <c r="UOH59" s="89"/>
      <c r="UOI59" s="89"/>
      <c r="UOJ59" s="89"/>
      <c r="UOK59" s="89"/>
      <c r="UOL59" s="89"/>
      <c r="UOM59" s="89"/>
      <c r="UON59" s="89"/>
      <c r="UOO59" s="89"/>
      <c r="UOP59" s="89"/>
      <c r="UOQ59" s="89"/>
      <c r="UOR59" s="89"/>
      <c r="UOS59" s="89"/>
      <c r="UOT59" s="89"/>
      <c r="UOU59" s="89"/>
      <c r="UOV59" s="89"/>
      <c r="UOW59" s="89"/>
      <c r="UOX59" s="89"/>
      <c r="UOY59" s="89"/>
      <c r="UOZ59" s="89"/>
      <c r="UPA59" s="89"/>
      <c r="UPB59" s="89"/>
      <c r="UPC59" s="89"/>
      <c r="UPD59" s="89"/>
      <c r="UPE59" s="89"/>
      <c r="UPF59" s="89"/>
      <c r="UPG59" s="89"/>
      <c r="UPH59" s="89"/>
      <c r="UPI59" s="89"/>
      <c r="UPJ59" s="89"/>
      <c r="UPK59" s="89"/>
      <c r="UPL59" s="89"/>
      <c r="UPM59" s="89"/>
      <c r="UPN59" s="89"/>
      <c r="UPO59" s="89"/>
      <c r="UPP59" s="89"/>
      <c r="UPQ59" s="89"/>
      <c r="UPR59" s="89"/>
      <c r="UPS59" s="89"/>
      <c r="UPT59" s="89"/>
      <c r="UPU59" s="89"/>
      <c r="UPV59" s="89"/>
      <c r="UPW59" s="89"/>
      <c r="UPX59" s="89"/>
      <c r="UPY59" s="89"/>
      <c r="UPZ59" s="89"/>
      <c r="UQA59" s="89"/>
      <c r="UQB59" s="89"/>
      <c r="UQC59" s="89"/>
      <c r="UQD59" s="89"/>
      <c r="UQE59" s="89"/>
      <c r="UQF59" s="89"/>
      <c r="UQG59" s="89"/>
      <c r="UQH59" s="89"/>
      <c r="UQI59" s="89"/>
      <c r="UQJ59" s="89"/>
      <c r="UQK59" s="89"/>
      <c r="UQL59" s="89"/>
      <c r="UQM59" s="89"/>
      <c r="UQN59" s="89"/>
      <c r="UQO59" s="89"/>
      <c r="UQP59" s="89"/>
      <c r="UQQ59" s="89"/>
      <c r="UQR59" s="89"/>
      <c r="UQS59" s="89"/>
      <c r="UQT59" s="89"/>
      <c r="UQU59" s="89"/>
      <c r="UQV59" s="89"/>
      <c r="UQW59" s="89"/>
      <c r="UQX59" s="89"/>
      <c r="UQY59" s="89"/>
      <c r="UQZ59" s="89"/>
      <c r="URA59" s="89"/>
      <c r="URB59" s="89"/>
      <c r="URC59" s="89"/>
      <c r="URD59" s="89"/>
      <c r="URE59" s="89"/>
      <c r="URF59" s="89"/>
      <c r="URG59" s="89"/>
      <c r="URH59" s="89"/>
      <c r="URI59" s="89"/>
      <c r="URJ59" s="89"/>
      <c r="URK59" s="89"/>
      <c r="URL59" s="89"/>
      <c r="URM59" s="89"/>
      <c r="URN59" s="89"/>
      <c r="URO59" s="89"/>
      <c r="URP59" s="89"/>
      <c r="URQ59" s="89"/>
      <c r="URR59" s="89"/>
      <c r="URS59" s="89"/>
      <c r="URT59" s="89"/>
      <c r="URU59" s="89"/>
      <c r="URV59" s="89"/>
      <c r="URW59" s="89"/>
      <c r="URX59" s="89"/>
      <c r="URY59" s="89"/>
      <c r="URZ59" s="89"/>
      <c r="USA59" s="89"/>
      <c r="USB59" s="89"/>
      <c r="USC59" s="89"/>
      <c r="USD59" s="89"/>
      <c r="USE59" s="89"/>
      <c r="USF59" s="89"/>
      <c r="USG59" s="89"/>
      <c r="USH59" s="89"/>
      <c r="USI59" s="89"/>
      <c r="USJ59" s="89"/>
      <c r="USK59" s="89"/>
      <c r="USL59" s="89"/>
      <c r="USM59" s="89"/>
      <c r="USN59" s="89"/>
      <c r="USO59" s="89"/>
      <c r="USP59" s="89"/>
      <c r="USQ59" s="89"/>
      <c r="USR59" s="89"/>
      <c r="USS59" s="89"/>
      <c r="UST59" s="89"/>
      <c r="USU59" s="89"/>
      <c r="USV59" s="89"/>
      <c r="USW59" s="89"/>
      <c r="USX59" s="89"/>
      <c r="USY59" s="89"/>
      <c r="USZ59" s="89"/>
      <c r="UTA59" s="89"/>
      <c r="UTB59" s="89"/>
      <c r="UTC59" s="89"/>
      <c r="UTD59" s="89"/>
      <c r="UTE59" s="89"/>
      <c r="UTF59" s="89"/>
      <c r="UTG59" s="89"/>
      <c r="UTH59" s="89"/>
      <c r="UTI59" s="89"/>
      <c r="UTJ59" s="89"/>
      <c r="UTK59" s="89"/>
      <c r="UTL59" s="89"/>
      <c r="UTM59" s="89"/>
      <c r="UTN59" s="89"/>
      <c r="UTO59" s="89"/>
      <c r="UTP59" s="89"/>
      <c r="UTQ59" s="89"/>
      <c r="UTR59" s="89"/>
      <c r="UTS59" s="89"/>
      <c r="UTT59" s="89"/>
      <c r="UTU59" s="89"/>
      <c r="UTV59" s="89"/>
      <c r="UTW59" s="89"/>
      <c r="UTX59" s="89"/>
      <c r="UTY59" s="89"/>
      <c r="UTZ59" s="89"/>
      <c r="UUA59" s="89"/>
      <c r="UUB59" s="89"/>
      <c r="UUC59" s="89"/>
      <c r="UUD59" s="89"/>
      <c r="UUE59" s="89"/>
      <c r="UUF59" s="89"/>
      <c r="UUG59" s="89"/>
      <c r="UUH59" s="89"/>
      <c r="UUI59" s="89"/>
      <c r="UUJ59" s="89"/>
      <c r="UUK59" s="89"/>
      <c r="UUL59" s="89"/>
      <c r="UUM59" s="89"/>
      <c r="UUN59" s="89"/>
      <c r="UUO59" s="89"/>
      <c r="UUP59" s="89"/>
      <c r="UUQ59" s="89"/>
      <c r="UUR59" s="89"/>
      <c r="UUS59" s="89"/>
      <c r="UUT59" s="89"/>
      <c r="UUU59" s="89"/>
      <c r="UUV59" s="89"/>
      <c r="UUW59" s="89"/>
      <c r="UUX59" s="89"/>
      <c r="UUY59" s="89"/>
      <c r="UUZ59" s="89"/>
      <c r="UVA59" s="89"/>
      <c r="UVB59" s="89"/>
      <c r="UVC59" s="89"/>
      <c r="UVD59" s="89"/>
      <c r="UVE59" s="89"/>
      <c r="UVF59" s="89"/>
      <c r="UVG59" s="89"/>
      <c r="UVH59" s="89"/>
      <c r="UVI59" s="89"/>
      <c r="UVJ59" s="89"/>
      <c r="UVK59" s="89"/>
      <c r="UVL59" s="89"/>
      <c r="UVM59" s="89"/>
      <c r="UVN59" s="89"/>
      <c r="UVO59" s="89"/>
      <c r="UVP59" s="89"/>
      <c r="UVQ59" s="89"/>
      <c r="UVR59" s="89"/>
      <c r="UVS59" s="89"/>
      <c r="UVT59" s="89"/>
      <c r="UVU59" s="89"/>
      <c r="UVV59" s="89"/>
      <c r="UVW59" s="89"/>
      <c r="UVX59" s="89"/>
      <c r="UVY59" s="89"/>
      <c r="UVZ59" s="89"/>
      <c r="UWA59" s="89"/>
      <c r="UWB59" s="89"/>
      <c r="UWC59" s="89"/>
      <c r="UWD59" s="89"/>
      <c r="UWE59" s="89"/>
      <c r="UWF59" s="89"/>
      <c r="UWG59" s="89"/>
      <c r="UWH59" s="89"/>
      <c r="UWI59" s="89"/>
      <c r="UWJ59" s="89"/>
      <c r="UWK59" s="89"/>
      <c r="UWL59" s="89"/>
      <c r="UWM59" s="89"/>
      <c r="UWN59" s="89"/>
      <c r="UWO59" s="89"/>
      <c r="UWP59" s="89"/>
      <c r="UWQ59" s="89"/>
      <c r="UWR59" s="89"/>
      <c r="UWS59" s="89"/>
      <c r="UWT59" s="89"/>
      <c r="UWU59" s="89"/>
      <c r="UWV59" s="89"/>
      <c r="UWW59" s="89"/>
      <c r="UWX59" s="89"/>
      <c r="UWY59" s="89"/>
      <c r="UWZ59" s="89"/>
      <c r="UXA59" s="89"/>
      <c r="UXB59" s="89"/>
      <c r="UXC59" s="89"/>
      <c r="UXD59" s="89"/>
      <c r="UXE59" s="89"/>
      <c r="UXF59" s="89"/>
      <c r="UXG59" s="89"/>
      <c r="UXH59" s="89"/>
      <c r="UXI59" s="89"/>
      <c r="UXJ59" s="89"/>
      <c r="UXK59" s="89"/>
      <c r="UXL59" s="89"/>
      <c r="UXM59" s="89"/>
      <c r="UXN59" s="89"/>
      <c r="UXO59" s="89"/>
      <c r="UXP59" s="89"/>
      <c r="UXQ59" s="89"/>
      <c r="UXR59" s="89"/>
      <c r="UXS59" s="89"/>
      <c r="UXT59" s="89"/>
      <c r="UXU59" s="89"/>
      <c r="UXV59" s="89"/>
      <c r="UXW59" s="89"/>
      <c r="UXX59" s="89"/>
      <c r="UXY59" s="89"/>
      <c r="UXZ59" s="89"/>
      <c r="UYA59" s="89"/>
      <c r="UYB59" s="89"/>
      <c r="UYC59" s="89"/>
      <c r="UYD59" s="89"/>
      <c r="UYE59" s="89"/>
      <c r="UYF59" s="89"/>
      <c r="UYG59" s="89"/>
      <c r="UYH59" s="89"/>
      <c r="UYI59" s="89"/>
      <c r="UYJ59" s="89"/>
      <c r="UYK59" s="89"/>
      <c r="UYL59" s="89"/>
      <c r="UYM59" s="89"/>
      <c r="UYN59" s="89"/>
      <c r="UYO59" s="89"/>
      <c r="UYP59" s="89"/>
      <c r="UYQ59" s="89"/>
      <c r="UYR59" s="89"/>
      <c r="UYS59" s="89"/>
      <c r="UYT59" s="89"/>
      <c r="UYU59" s="89"/>
      <c r="UYV59" s="89"/>
      <c r="UYW59" s="89"/>
      <c r="UYX59" s="89"/>
      <c r="UYY59" s="89"/>
      <c r="UYZ59" s="89"/>
      <c r="UZA59" s="89"/>
      <c r="UZB59" s="89"/>
      <c r="UZC59" s="89"/>
      <c r="UZD59" s="89"/>
      <c r="UZE59" s="89"/>
      <c r="UZF59" s="89"/>
      <c r="UZG59" s="89"/>
      <c r="UZH59" s="89"/>
      <c r="UZI59" s="89"/>
      <c r="UZJ59" s="89"/>
      <c r="UZK59" s="89"/>
      <c r="UZL59" s="89"/>
      <c r="UZM59" s="89"/>
      <c r="UZN59" s="89"/>
      <c r="UZO59" s="89"/>
      <c r="UZP59" s="89"/>
      <c r="UZQ59" s="89"/>
      <c r="UZR59" s="89"/>
      <c r="UZS59" s="89"/>
      <c r="UZT59" s="89"/>
      <c r="UZU59" s="89"/>
      <c r="UZV59" s="89"/>
      <c r="UZW59" s="89"/>
      <c r="UZX59" s="89"/>
      <c r="UZY59" s="89"/>
      <c r="UZZ59" s="89"/>
      <c r="VAA59" s="89"/>
      <c r="VAB59" s="89"/>
      <c r="VAC59" s="89"/>
      <c r="VAD59" s="89"/>
      <c r="VAE59" s="89"/>
      <c r="VAF59" s="89"/>
      <c r="VAG59" s="89"/>
      <c r="VAH59" s="89"/>
      <c r="VAI59" s="89"/>
      <c r="VAJ59" s="89"/>
      <c r="VAK59" s="89"/>
      <c r="VAL59" s="89"/>
      <c r="VAM59" s="89"/>
      <c r="VAN59" s="89"/>
      <c r="VAO59" s="89"/>
      <c r="VAP59" s="89"/>
      <c r="VAQ59" s="89"/>
      <c r="VAR59" s="89"/>
      <c r="VAS59" s="89"/>
      <c r="VAT59" s="89"/>
      <c r="VAU59" s="89"/>
      <c r="VAV59" s="89"/>
      <c r="VAW59" s="89"/>
      <c r="VAX59" s="89"/>
      <c r="VAY59" s="89"/>
      <c r="VAZ59" s="89"/>
      <c r="VBA59" s="89"/>
      <c r="VBB59" s="89"/>
      <c r="VBC59" s="89"/>
      <c r="VBD59" s="89"/>
      <c r="VBE59" s="89"/>
      <c r="VBF59" s="89"/>
      <c r="VBG59" s="89"/>
      <c r="VBH59" s="89"/>
      <c r="VBI59" s="89"/>
      <c r="VBJ59" s="89"/>
      <c r="VBK59" s="89"/>
      <c r="VBL59" s="89"/>
      <c r="VBM59" s="89"/>
      <c r="VBN59" s="89"/>
      <c r="VBO59" s="89"/>
      <c r="VBP59" s="89"/>
      <c r="VBQ59" s="89"/>
      <c r="VBR59" s="89"/>
      <c r="VBS59" s="89"/>
      <c r="VBT59" s="89"/>
      <c r="VBU59" s="89"/>
      <c r="VBV59" s="89"/>
      <c r="VBW59" s="89"/>
      <c r="VBX59" s="89"/>
      <c r="VBY59" s="89"/>
      <c r="VBZ59" s="89"/>
      <c r="VCA59" s="89"/>
      <c r="VCB59" s="89"/>
      <c r="VCC59" s="89"/>
      <c r="VCD59" s="89"/>
      <c r="VCE59" s="89"/>
      <c r="VCF59" s="89"/>
      <c r="VCG59" s="89"/>
      <c r="VCH59" s="89"/>
      <c r="VCI59" s="89"/>
      <c r="VCJ59" s="89"/>
      <c r="VCK59" s="89"/>
      <c r="VCL59" s="89"/>
      <c r="VCM59" s="89"/>
      <c r="VCN59" s="89"/>
      <c r="VCO59" s="89"/>
      <c r="VCP59" s="89"/>
      <c r="VCQ59" s="89"/>
      <c r="VCR59" s="89"/>
      <c r="VCS59" s="89"/>
      <c r="VCT59" s="89"/>
      <c r="VCU59" s="89"/>
      <c r="VCV59" s="89"/>
      <c r="VCW59" s="89"/>
      <c r="VCX59" s="89"/>
      <c r="VCY59" s="89"/>
      <c r="VCZ59" s="89"/>
      <c r="VDA59" s="89"/>
      <c r="VDB59" s="89"/>
      <c r="VDC59" s="89"/>
      <c r="VDD59" s="89"/>
      <c r="VDE59" s="89"/>
      <c r="VDF59" s="89"/>
      <c r="VDG59" s="89"/>
      <c r="VDH59" s="89"/>
      <c r="VDI59" s="89"/>
      <c r="VDJ59" s="89"/>
      <c r="VDK59" s="89"/>
      <c r="VDL59" s="89"/>
      <c r="VDM59" s="89"/>
      <c r="VDN59" s="89"/>
      <c r="VDO59" s="89"/>
      <c r="VDP59" s="89"/>
      <c r="VDQ59" s="89"/>
      <c r="VDR59" s="89"/>
      <c r="VDS59" s="89"/>
      <c r="VDT59" s="89"/>
      <c r="VDU59" s="89"/>
      <c r="VDV59" s="89"/>
      <c r="VDW59" s="89"/>
      <c r="VDX59" s="89"/>
      <c r="VDY59" s="89"/>
      <c r="VDZ59" s="89"/>
      <c r="VEA59" s="89"/>
      <c r="VEB59" s="89"/>
      <c r="VEC59" s="89"/>
      <c r="VED59" s="89"/>
      <c r="VEE59" s="89"/>
      <c r="VEF59" s="89"/>
      <c r="VEG59" s="89"/>
      <c r="VEH59" s="89"/>
      <c r="VEI59" s="89"/>
      <c r="VEJ59" s="89"/>
      <c r="VEK59" s="89"/>
      <c r="VEL59" s="89"/>
      <c r="VEM59" s="89"/>
      <c r="VEN59" s="89"/>
      <c r="VEO59" s="89"/>
      <c r="VEP59" s="89"/>
      <c r="VEQ59" s="89"/>
      <c r="VER59" s="89"/>
      <c r="VES59" s="89"/>
      <c r="VET59" s="89"/>
      <c r="VEU59" s="89"/>
      <c r="VEV59" s="89"/>
      <c r="VEW59" s="89"/>
      <c r="VEX59" s="89"/>
      <c r="VEY59" s="89"/>
      <c r="VEZ59" s="89"/>
      <c r="VFA59" s="89"/>
      <c r="VFB59" s="89"/>
      <c r="VFC59" s="89"/>
      <c r="VFD59" s="89"/>
      <c r="VFE59" s="89"/>
      <c r="VFF59" s="89"/>
      <c r="VFG59" s="89"/>
      <c r="VFH59" s="89"/>
      <c r="VFI59" s="89"/>
      <c r="VFJ59" s="89"/>
      <c r="VFK59" s="89"/>
      <c r="VFL59" s="89"/>
      <c r="VFM59" s="89"/>
      <c r="VFN59" s="89"/>
      <c r="VFO59" s="89"/>
      <c r="VFP59" s="89"/>
      <c r="VFQ59" s="89"/>
      <c r="VFR59" s="89"/>
      <c r="VFS59" s="89"/>
      <c r="VFT59" s="89"/>
      <c r="VFU59" s="89"/>
      <c r="VFV59" s="89"/>
      <c r="VFW59" s="89"/>
      <c r="VFX59" s="89"/>
      <c r="VFY59" s="89"/>
      <c r="VFZ59" s="89"/>
      <c r="VGA59" s="89"/>
      <c r="VGB59" s="89"/>
      <c r="VGC59" s="89"/>
      <c r="VGD59" s="89"/>
      <c r="VGE59" s="89"/>
      <c r="VGF59" s="89"/>
      <c r="VGG59" s="89"/>
      <c r="VGH59" s="89"/>
      <c r="VGI59" s="89"/>
      <c r="VGJ59" s="89"/>
      <c r="VGK59" s="89"/>
      <c r="VGL59" s="89"/>
      <c r="VGM59" s="89"/>
      <c r="VGN59" s="89"/>
      <c r="VGO59" s="89"/>
      <c r="VGP59" s="89"/>
      <c r="VGQ59" s="89"/>
      <c r="VGR59" s="89"/>
      <c r="VGS59" s="89"/>
      <c r="VGT59" s="89"/>
      <c r="VGU59" s="89"/>
      <c r="VGV59" s="89"/>
      <c r="VGW59" s="89"/>
      <c r="VGX59" s="89"/>
      <c r="VGY59" s="89"/>
      <c r="VGZ59" s="89"/>
      <c r="VHA59" s="89"/>
      <c r="VHB59" s="89"/>
      <c r="VHC59" s="89"/>
      <c r="VHD59" s="89"/>
      <c r="VHE59" s="89"/>
      <c r="VHF59" s="89"/>
      <c r="VHG59" s="89"/>
      <c r="VHH59" s="89"/>
      <c r="VHI59" s="89"/>
      <c r="VHJ59" s="89"/>
      <c r="VHK59" s="89"/>
      <c r="VHL59" s="89"/>
      <c r="VHM59" s="89"/>
      <c r="VHN59" s="89"/>
      <c r="VHO59" s="89"/>
      <c r="VHP59" s="89"/>
      <c r="VHQ59" s="89"/>
      <c r="VHR59" s="89"/>
      <c r="VHS59" s="89"/>
      <c r="VHT59" s="89"/>
      <c r="VHU59" s="89"/>
      <c r="VHV59" s="89"/>
      <c r="VHW59" s="89"/>
      <c r="VHX59" s="89"/>
      <c r="VHY59" s="89"/>
      <c r="VHZ59" s="89"/>
      <c r="VIA59" s="89"/>
      <c r="VIB59" s="89"/>
      <c r="VIC59" s="89"/>
      <c r="VID59" s="89"/>
      <c r="VIE59" s="89"/>
      <c r="VIF59" s="89"/>
      <c r="VIG59" s="89"/>
      <c r="VIH59" s="89"/>
      <c r="VII59" s="89"/>
      <c r="VIJ59" s="89"/>
      <c r="VIK59" s="89"/>
      <c r="VIL59" s="89"/>
      <c r="VIM59" s="89"/>
      <c r="VIN59" s="89"/>
      <c r="VIO59" s="89"/>
      <c r="VIP59" s="89"/>
      <c r="VIQ59" s="89"/>
      <c r="VIR59" s="89"/>
      <c r="VIS59" s="89"/>
      <c r="VIT59" s="89"/>
      <c r="VIU59" s="89"/>
      <c r="VIV59" s="89"/>
      <c r="VIW59" s="89"/>
      <c r="VIX59" s="89"/>
      <c r="VIY59" s="89"/>
      <c r="VIZ59" s="89"/>
      <c r="VJA59" s="89"/>
      <c r="VJB59" s="89"/>
      <c r="VJC59" s="89"/>
      <c r="VJD59" s="89"/>
      <c r="VJE59" s="89"/>
      <c r="VJF59" s="89"/>
      <c r="VJG59" s="89"/>
      <c r="VJH59" s="89"/>
      <c r="VJI59" s="89"/>
      <c r="VJJ59" s="89"/>
      <c r="VJK59" s="89"/>
      <c r="VJL59" s="89"/>
      <c r="VJM59" s="89"/>
      <c r="VJN59" s="89"/>
      <c r="VJO59" s="89"/>
      <c r="VJP59" s="89"/>
      <c r="VJQ59" s="89"/>
      <c r="VJR59" s="89"/>
      <c r="VJS59" s="89"/>
      <c r="VJT59" s="89"/>
      <c r="VJU59" s="89"/>
      <c r="VJV59" s="89"/>
      <c r="VJW59" s="89"/>
      <c r="VJX59" s="89"/>
      <c r="VJY59" s="89"/>
      <c r="VJZ59" s="89"/>
      <c r="VKA59" s="89"/>
      <c r="VKB59" s="89"/>
      <c r="VKC59" s="89"/>
      <c r="VKD59" s="89"/>
      <c r="VKE59" s="89"/>
      <c r="VKF59" s="89"/>
      <c r="VKG59" s="89"/>
      <c r="VKH59" s="89"/>
      <c r="VKI59" s="89"/>
      <c r="VKJ59" s="89"/>
      <c r="VKK59" s="89"/>
      <c r="VKL59" s="89"/>
      <c r="VKM59" s="89"/>
      <c r="VKN59" s="89"/>
      <c r="VKO59" s="89"/>
      <c r="VKP59" s="89"/>
      <c r="VKQ59" s="89"/>
      <c r="VKR59" s="89"/>
      <c r="VKS59" s="89"/>
      <c r="VKT59" s="89"/>
      <c r="VKU59" s="89"/>
      <c r="VKV59" s="89"/>
      <c r="VKW59" s="89"/>
      <c r="VKX59" s="89"/>
      <c r="VKY59" s="89"/>
      <c r="VKZ59" s="89"/>
      <c r="VLA59" s="89"/>
      <c r="VLB59" s="89"/>
      <c r="VLC59" s="89"/>
      <c r="VLD59" s="89"/>
      <c r="VLE59" s="89"/>
      <c r="VLF59" s="89"/>
      <c r="VLG59" s="89"/>
      <c r="VLH59" s="89"/>
      <c r="VLI59" s="89"/>
      <c r="VLJ59" s="89"/>
      <c r="VLK59" s="89"/>
      <c r="VLL59" s="89"/>
      <c r="VLM59" s="89"/>
      <c r="VLN59" s="89"/>
      <c r="VLO59" s="89"/>
      <c r="VLP59" s="89"/>
      <c r="VLQ59" s="89"/>
      <c r="VLR59" s="89"/>
      <c r="VLS59" s="89"/>
      <c r="VLT59" s="89"/>
      <c r="VLU59" s="89"/>
      <c r="VLV59" s="89"/>
      <c r="VLW59" s="89"/>
      <c r="VLX59" s="89"/>
      <c r="VLY59" s="89"/>
      <c r="VLZ59" s="89"/>
      <c r="VMA59" s="89"/>
      <c r="VMB59" s="89"/>
      <c r="VMC59" s="89"/>
      <c r="VMD59" s="89"/>
      <c r="VME59" s="89"/>
      <c r="VMF59" s="89"/>
      <c r="VMG59" s="89"/>
      <c r="VMH59" s="89"/>
      <c r="VMI59" s="89"/>
      <c r="VMJ59" s="89"/>
      <c r="VMK59" s="89"/>
      <c r="VML59" s="89"/>
      <c r="VMM59" s="89"/>
      <c r="VMN59" s="89"/>
      <c r="VMO59" s="89"/>
      <c r="VMP59" s="89"/>
      <c r="VMQ59" s="89"/>
      <c r="VMR59" s="89"/>
      <c r="VMS59" s="89"/>
      <c r="VMT59" s="89"/>
      <c r="VMU59" s="89"/>
      <c r="VMV59" s="89"/>
      <c r="VMW59" s="89"/>
      <c r="VMX59" s="89"/>
      <c r="VMY59" s="89"/>
      <c r="VMZ59" s="89"/>
      <c r="VNA59" s="89"/>
      <c r="VNB59" s="89"/>
      <c r="VNC59" s="89"/>
      <c r="VND59" s="89"/>
      <c r="VNE59" s="89"/>
      <c r="VNF59" s="89"/>
      <c r="VNG59" s="89"/>
      <c r="VNH59" s="89"/>
      <c r="VNI59" s="89"/>
      <c r="VNJ59" s="89"/>
      <c r="VNK59" s="89"/>
      <c r="VNL59" s="89"/>
      <c r="VNM59" s="89"/>
      <c r="VNN59" s="89"/>
      <c r="VNO59" s="89"/>
      <c r="VNP59" s="89"/>
      <c r="VNQ59" s="89"/>
      <c r="VNR59" s="89"/>
      <c r="VNS59" s="89"/>
      <c r="VNT59" s="89"/>
      <c r="VNU59" s="89"/>
      <c r="VNV59" s="89"/>
      <c r="VNW59" s="89"/>
      <c r="VNX59" s="89"/>
      <c r="VNY59" s="89"/>
      <c r="VNZ59" s="89"/>
      <c r="VOA59" s="89"/>
      <c r="VOB59" s="89"/>
      <c r="VOC59" s="89"/>
      <c r="VOD59" s="89"/>
      <c r="VOE59" s="89"/>
      <c r="VOF59" s="89"/>
      <c r="VOG59" s="89"/>
      <c r="VOH59" s="89"/>
      <c r="VOI59" s="89"/>
      <c r="VOJ59" s="89"/>
      <c r="VOK59" s="89"/>
      <c r="VOL59" s="89"/>
      <c r="VOM59" s="89"/>
      <c r="VON59" s="89"/>
      <c r="VOO59" s="89"/>
      <c r="VOP59" s="89"/>
      <c r="VOQ59" s="89"/>
      <c r="VOR59" s="89"/>
      <c r="VOS59" s="89"/>
      <c r="VOT59" s="89"/>
      <c r="VOU59" s="89"/>
      <c r="VOV59" s="89"/>
      <c r="VOW59" s="89"/>
      <c r="VOX59" s="89"/>
      <c r="VOY59" s="89"/>
      <c r="VOZ59" s="89"/>
      <c r="VPA59" s="89"/>
      <c r="VPB59" s="89"/>
      <c r="VPC59" s="89"/>
      <c r="VPD59" s="89"/>
      <c r="VPE59" s="89"/>
      <c r="VPF59" s="89"/>
      <c r="VPG59" s="89"/>
      <c r="VPH59" s="89"/>
      <c r="VPI59" s="89"/>
      <c r="VPJ59" s="89"/>
      <c r="VPK59" s="89"/>
      <c r="VPL59" s="89"/>
      <c r="VPM59" s="89"/>
      <c r="VPN59" s="89"/>
      <c r="VPO59" s="89"/>
      <c r="VPP59" s="89"/>
      <c r="VPQ59" s="89"/>
      <c r="VPR59" s="89"/>
      <c r="VPS59" s="89"/>
      <c r="VPT59" s="89"/>
      <c r="VPU59" s="89"/>
      <c r="VPV59" s="89"/>
      <c r="VPW59" s="89"/>
      <c r="VPX59" s="89"/>
      <c r="VPY59" s="89"/>
      <c r="VPZ59" s="89"/>
      <c r="VQA59" s="89"/>
      <c r="VQB59" s="89"/>
      <c r="VQC59" s="89"/>
      <c r="VQD59" s="89"/>
      <c r="VQE59" s="89"/>
      <c r="VQF59" s="89"/>
      <c r="VQG59" s="89"/>
      <c r="VQH59" s="89"/>
      <c r="VQI59" s="89"/>
      <c r="VQJ59" s="89"/>
      <c r="VQK59" s="89"/>
      <c r="VQL59" s="89"/>
      <c r="VQM59" s="89"/>
      <c r="VQN59" s="89"/>
      <c r="VQO59" s="89"/>
      <c r="VQP59" s="89"/>
      <c r="VQQ59" s="89"/>
      <c r="VQR59" s="89"/>
      <c r="VQS59" s="89"/>
      <c r="VQT59" s="89"/>
      <c r="VQU59" s="89"/>
      <c r="VQV59" s="89"/>
      <c r="VQW59" s="89"/>
      <c r="VQX59" s="89"/>
      <c r="VQY59" s="89"/>
      <c r="VQZ59" s="89"/>
      <c r="VRA59" s="89"/>
      <c r="VRB59" s="89"/>
      <c r="VRC59" s="89"/>
      <c r="VRD59" s="89"/>
      <c r="VRE59" s="89"/>
      <c r="VRF59" s="89"/>
      <c r="VRG59" s="89"/>
      <c r="VRH59" s="89"/>
      <c r="VRI59" s="89"/>
      <c r="VRJ59" s="89"/>
      <c r="VRK59" s="89"/>
      <c r="VRL59" s="89"/>
      <c r="VRM59" s="89"/>
      <c r="VRN59" s="89"/>
      <c r="VRO59" s="89"/>
      <c r="VRP59" s="89"/>
      <c r="VRQ59" s="89"/>
      <c r="VRR59" s="89"/>
      <c r="VRS59" s="89"/>
      <c r="VRT59" s="89"/>
      <c r="VRU59" s="89"/>
      <c r="VRV59" s="89"/>
      <c r="VRW59" s="89"/>
      <c r="VRX59" s="89"/>
      <c r="VRY59" s="89"/>
      <c r="VRZ59" s="89"/>
      <c r="VSA59" s="89"/>
      <c r="VSB59" s="89"/>
      <c r="VSC59" s="89"/>
      <c r="VSD59" s="89"/>
      <c r="VSE59" s="89"/>
      <c r="VSF59" s="89"/>
      <c r="VSG59" s="89"/>
      <c r="VSH59" s="89"/>
      <c r="VSI59" s="89"/>
      <c r="VSJ59" s="89"/>
      <c r="VSK59" s="89"/>
      <c r="VSL59" s="89"/>
      <c r="VSM59" s="89"/>
      <c r="VSN59" s="89"/>
      <c r="VSO59" s="89"/>
      <c r="VSP59" s="89"/>
      <c r="VSQ59" s="89"/>
      <c r="VSR59" s="89"/>
      <c r="VSS59" s="89"/>
      <c r="VST59" s="89"/>
      <c r="VSU59" s="89"/>
      <c r="VSV59" s="89"/>
      <c r="VSW59" s="89"/>
      <c r="VSX59" s="89"/>
      <c r="VSY59" s="89"/>
      <c r="VSZ59" s="89"/>
      <c r="VTA59" s="89"/>
      <c r="VTB59" s="89"/>
      <c r="VTC59" s="89"/>
      <c r="VTD59" s="89"/>
      <c r="VTE59" s="89"/>
      <c r="VTF59" s="89"/>
      <c r="VTG59" s="89"/>
      <c r="VTH59" s="89"/>
      <c r="VTI59" s="89"/>
      <c r="VTJ59" s="89"/>
      <c r="VTK59" s="89"/>
      <c r="VTL59" s="89"/>
      <c r="VTM59" s="89"/>
      <c r="VTN59" s="89"/>
      <c r="VTO59" s="89"/>
      <c r="VTP59" s="89"/>
      <c r="VTQ59" s="89"/>
      <c r="VTR59" s="89"/>
      <c r="VTS59" s="89"/>
      <c r="VTT59" s="89"/>
      <c r="VTU59" s="89"/>
      <c r="VTV59" s="89"/>
      <c r="VTW59" s="89"/>
      <c r="VTX59" s="89"/>
      <c r="VTY59" s="89"/>
      <c r="VTZ59" s="89"/>
      <c r="VUA59" s="89"/>
      <c r="VUB59" s="89"/>
      <c r="VUC59" s="89"/>
      <c r="VUD59" s="89"/>
      <c r="VUE59" s="89"/>
      <c r="VUF59" s="89"/>
      <c r="VUG59" s="89"/>
      <c r="VUH59" s="89"/>
      <c r="VUI59" s="89"/>
      <c r="VUJ59" s="89"/>
      <c r="VUK59" s="89"/>
      <c r="VUL59" s="89"/>
      <c r="VUM59" s="89"/>
      <c r="VUN59" s="89"/>
      <c r="VUO59" s="89"/>
      <c r="VUP59" s="89"/>
      <c r="VUQ59" s="89"/>
      <c r="VUR59" s="89"/>
      <c r="VUS59" s="89"/>
      <c r="VUT59" s="89"/>
      <c r="VUU59" s="89"/>
      <c r="VUV59" s="89"/>
      <c r="VUW59" s="89"/>
      <c r="VUX59" s="89"/>
      <c r="VUY59" s="89"/>
      <c r="VUZ59" s="89"/>
      <c r="VVA59" s="89"/>
      <c r="VVB59" s="89"/>
      <c r="VVC59" s="89"/>
      <c r="VVD59" s="89"/>
      <c r="VVE59" s="89"/>
      <c r="VVF59" s="89"/>
      <c r="VVG59" s="89"/>
      <c r="VVH59" s="89"/>
      <c r="VVI59" s="89"/>
      <c r="VVJ59" s="89"/>
      <c r="VVK59" s="89"/>
      <c r="VVL59" s="89"/>
      <c r="VVM59" s="89"/>
      <c r="VVN59" s="89"/>
      <c r="VVO59" s="89"/>
      <c r="VVP59" s="89"/>
      <c r="VVQ59" s="89"/>
      <c r="VVR59" s="89"/>
      <c r="VVS59" s="89"/>
      <c r="VVT59" s="89"/>
      <c r="VVU59" s="89"/>
      <c r="VVV59" s="89"/>
      <c r="VVW59" s="89"/>
      <c r="VVX59" s="89"/>
      <c r="VVY59" s="89"/>
      <c r="VVZ59" s="89"/>
      <c r="VWA59" s="89"/>
      <c r="VWB59" s="89"/>
      <c r="VWC59" s="89"/>
      <c r="VWD59" s="89"/>
      <c r="VWE59" s="89"/>
      <c r="VWF59" s="89"/>
      <c r="VWG59" s="89"/>
      <c r="VWH59" s="89"/>
      <c r="VWI59" s="89"/>
      <c r="VWJ59" s="89"/>
      <c r="VWK59" s="89"/>
      <c r="VWL59" s="89"/>
      <c r="VWM59" s="89"/>
      <c r="VWN59" s="89"/>
      <c r="VWO59" s="89"/>
      <c r="VWP59" s="89"/>
      <c r="VWQ59" s="89"/>
      <c r="VWR59" s="89"/>
      <c r="VWS59" s="89"/>
      <c r="VWT59" s="89"/>
      <c r="VWU59" s="89"/>
      <c r="VWV59" s="89"/>
      <c r="VWW59" s="89"/>
      <c r="VWX59" s="89"/>
      <c r="VWY59" s="89"/>
      <c r="VWZ59" s="89"/>
      <c r="VXA59" s="89"/>
      <c r="VXB59" s="89"/>
      <c r="VXC59" s="89"/>
      <c r="VXD59" s="89"/>
      <c r="VXE59" s="89"/>
      <c r="VXF59" s="89"/>
      <c r="VXG59" s="89"/>
      <c r="VXH59" s="89"/>
      <c r="VXI59" s="89"/>
      <c r="VXJ59" s="89"/>
      <c r="VXK59" s="89"/>
      <c r="VXL59" s="89"/>
      <c r="VXM59" s="89"/>
      <c r="VXN59" s="89"/>
      <c r="VXO59" s="89"/>
      <c r="VXP59" s="89"/>
      <c r="VXQ59" s="89"/>
      <c r="VXR59" s="89"/>
      <c r="VXS59" s="89"/>
      <c r="VXT59" s="89"/>
      <c r="VXU59" s="89"/>
      <c r="VXV59" s="89"/>
      <c r="VXW59" s="89"/>
      <c r="VXX59" s="89"/>
      <c r="VXY59" s="89"/>
      <c r="VXZ59" s="89"/>
      <c r="VYA59" s="89"/>
      <c r="VYB59" s="89"/>
      <c r="VYC59" s="89"/>
      <c r="VYD59" s="89"/>
      <c r="VYE59" s="89"/>
      <c r="VYF59" s="89"/>
      <c r="VYG59" s="89"/>
      <c r="VYH59" s="89"/>
      <c r="VYI59" s="89"/>
      <c r="VYJ59" s="89"/>
      <c r="VYK59" s="89"/>
      <c r="VYL59" s="89"/>
      <c r="VYM59" s="89"/>
      <c r="VYN59" s="89"/>
      <c r="VYO59" s="89"/>
      <c r="VYP59" s="89"/>
      <c r="VYQ59" s="89"/>
      <c r="VYR59" s="89"/>
      <c r="VYS59" s="89"/>
      <c r="VYT59" s="89"/>
      <c r="VYU59" s="89"/>
      <c r="VYV59" s="89"/>
      <c r="VYW59" s="89"/>
      <c r="VYX59" s="89"/>
      <c r="VYY59" s="89"/>
      <c r="VYZ59" s="89"/>
      <c r="VZA59" s="89"/>
      <c r="VZB59" s="89"/>
      <c r="VZC59" s="89"/>
      <c r="VZD59" s="89"/>
      <c r="VZE59" s="89"/>
      <c r="VZF59" s="89"/>
      <c r="VZG59" s="89"/>
      <c r="VZH59" s="89"/>
      <c r="VZI59" s="89"/>
      <c r="VZJ59" s="89"/>
      <c r="VZK59" s="89"/>
      <c r="VZL59" s="89"/>
      <c r="VZM59" s="89"/>
      <c r="VZN59" s="89"/>
      <c r="VZO59" s="89"/>
      <c r="VZP59" s="89"/>
      <c r="VZQ59" s="89"/>
      <c r="VZR59" s="89"/>
      <c r="VZS59" s="89"/>
      <c r="VZT59" s="89"/>
      <c r="VZU59" s="89"/>
      <c r="VZV59" s="89"/>
      <c r="VZW59" s="89"/>
      <c r="VZX59" s="89"/>
      <c r="VZY59" s="89"/>
      <c r="VZZ59" s="89"/>
      <c r="WAA59" s="89"/>
      <c r="WAB59" s="89"/>
      <c r="WAC59" s="89"/>
      <c r="WAD59" s="89"/>
      <c r="WAE59" s="89"/>
      <c r="WAF59" s="89"/>
      <c r="WAG59" s="89"/>
      <c r="WAH59" s="89"/>
      <c r="WAI59" s="89"/>
      <c r="WAJ59" s="89"/>
      <c r="WAK59" s="89"/>
      <c r="WAL59" s="89"/>
      <c r="WAM59" s="89"/>
      <c r="WAN59" s="89"/>
      <c r="WAO59" s="89"/>
      <c r="WAP59" s="89"/>
      <c r="WAQ59" s="89"/>
      <c r="WAR59" s="89"/>
      <c r="WAS59" s="89"/>
      <c r="WAT59" s="89"/>
      <c r="WAU59" s="89"/>
      <c r="WAV59" s="89"/>
      <c r="WAW59" s="89"/>
      <c r="WAX59" s="89"/>
      <c r="WAY59" s="89"/>
      <c r="WAZ59" s="89"/>
      <c r="WBA59" s="89"/>
      <c r="WBB59" s="89"/>
      <c r="WBC59" s="89"/>
      <c r="WBD59" s="89"/>
      <c r="WBE59" s="89"/>
      <c r="WBF59" s="89"/>
      <c r="WBG59" s="89"/>
      <c r="WBH59" s="89"/>
      <c r="WBI59" s="89"/>
      <c r="WBJ59" s="89"/>
      <c r="WBK59" s="89"/>
      <c r="WBL59" s="89"/>
      <c r="WBM59" s="89"/>
      <c r="WBN59" s="89"/>
      <c r="WBO59" s="89"/>
      <c r="WBP59" s="89"/>
      <c r="WBQ59" s="89"/>
      <c r="WBR59" s="89"/>
      <c r="WBS59" s="89"/>
      <c r="WBT59" s="89"/>
      <c r="WBU59" s="89"/>
      <c r="WBV59" s="89"/>
      <c r="WBW59" s="89"/>
      <c r="WBX59" s="89"/>
      <c r="WBY59" s="89"/>
      <c r="WBZ59" s="89"/>
      <c r="WCA59" s="89"/>
      <c r="WCB59" s="89"/>
      <c r="WCC59" s="89"/>
      <c r="WCD59" s="89"/>
      <c r="WCE59" s="89"/>
      <c r="WCF59" s="89"/>
      <c r="WCG59" s="89"/>
      <c r="WCH59" s="89"/>
      <c r="WCI59" s="89"/>
      <c r="WCJ59" s="89"/>
      <c r="WCK59" s="89"/>
      <c r="WCL59" s="89"/>
      <c r="WCM59" s="89"/>
      <c r="WCN59" s="89"/>
      <c r="WCO59" s="89"/>
      <c r="WCP59" s="89"/>
      <c r="WCQ59" s="89"/>
      <c r="WCR59" s="89"/>
      <c r="WCS59" s="89"/>
      <c r="WCT59" s="89"/>
      <c r="WCU59" s="89"/>
      <c r="WCV59" s="89"/>
      <c r="WCW59" s="89"/>
      <c r="WCX59" s="89"/>
      <c r="WCY59" s="89"/>
      <c r="WCZ59" s="89"/>
      <c r="WDA59" s="89"/>
      <c r="WDB59" s="89"/>
      <c r="WDC59" s="89"/>
      <c r="WDD59" s="89"/>
      <c r="WDE59" s="89"/>
      <c r="WDF59" s="89"/>
      <c r="WDG59" s="89"/>
      <c r="WDH59" s="89"/>
      <c r="WDI59" s="89"/>
      <c r="WDJ59" s="89"/>
      <c r="WDK59" s="89"/>
      <c r="WDL59" s="89"/>
      <c r="WDM59" s="89"/>
      <c r="WDN59" s="89"/>
      <c r="WDO59" s="89"/>
      <c r="WDP59" s="89"/>
      <c r="WDQ59" s="89"/>
      <c r="WDR59" s="89"/>
      <c r="WDS59" s="89"/>
      <c r="WDT59" s="89"/>
      <c r="WDU59" s="89"/>
      <c r="WDV59" s="89"/>
      <c r="WDW59" s="89"/>
      <c r="WDX59" s="89"/>
      <c r="WDY59" s="89"/>
      <c r="WDZ59" s="89"/>
      <c r="WEA59" s="89"/>
      <c r="WEB59" s="89"/>
      <c r="WEC59" s="89"/>
      <c r="WED59" s="89"/>
      <c r="WEE59" s="89"/>
      <c r="WEF59" s="89"/>
      <c r="WEG59" s="89"/>
      <c r="WEH59" s="89"/>
      <c r="WEI59" s="89"/>
      <c r="WEJ59" s="89"/>
      <c r="WEK59" s="89"/>
      <c r="WEL59" s="89"/>
      <c r="WEM59" s="89"/>
      <c r="WEN59" s="89"/>
      <c r="WEO59" s="89"/>
      <c r="WEP59" s="89"/>
      <c r="WEQ59" s="89"/>
      <c r="WER59" s="89"/>
      <c r="WES59" s="89"/>
      <c r="WET59" s="89"/>
      <c r="WEU59" s="89"/>
      <c r="WEV59" s="89"/>
      <c r="WEW59" s="89"/>
      <c r="WEX59" s="89"/>
      <c r="WEY59" s="89"/>
      <c r="WEZ59" s="89"/>
      <c r="WFA59" s="89"/>
      <c r="WFB59" s="89"/>
      <c r="WFC59" s="89"/>
      <c r="WFD59" s="89"/>
      <c r="WFE59" s="89"/>
      <c r="WFF59" s="89"/>
      <c r="WFG59" s="89"/>
      <c r="WFH59" s="89"/>
      <c r="WFI59" s="89"/>
      <c r="WFJ59" s="89"/>
      <c r="WFK59" s="89"/>
      <c r="WFL59" s="89"/>
      <c r="WFM59" s="89"/>
      <c r="WFN59" s="89"/>
      <c r="WFO59" s="89"/>
      <c r="WFP59" s="89"/>
      <c r="WFQ59" s="89"/>
      <c r="WFR59" s="89"/>
      <c r="WFS59" s="89"/>
      <c r="WFT59" s="89"/>
      <c r="WFU59" s="89"/>
      <c r="WFV59" s="89"/>
      <c r="WFW59" s="89"/>
      <c r="WFX59" s="89"/>
      <c r="WFY59" s="89"/>
      <c r="WFZ59" s="89"/>
      <c r="WGA59" s="89"/>
      <c r="WGB59" s="89"/>
      <c r="WGC59" s="89"/>
      <c r="WGD59" s="89"/>
      <c r="WGE59" s="89"/>
      <c r="WGF59" s="89"/>
      <c r="WGG59" s="89"/>
      <c r="WGH59" s="89"/>
      <c r="WGI59" s="89"/>
      <c r="WGJ59" s="89"/>
      <c r="WGK59" s="89"/>
      <c r="WGL59" s="89"/>
      <c r="WGM59" s="89"/>
      <c r="WGN59" s="89"/>
      <c r="WGO59" s="89"/>
      <c r="WGP59" s="89"/>
      <c r="WGQ59" s="89"/>
      <c r="WGR59" s="89"/>
      <c r="WGS59" s="89"/>
      <c r="WGT59" s="89"/>
      <c r="WGU59" s="89"/>
      <c r="WGV59" s="89"/>
      <c r="WGW59" s="89"/>
      <c r="WGX59" s="89"/>
      <c r="WGY59" s="89"/>
      <c r="WGZ59" s="89"/>
      <c r="WHA59" s="89"/>
      <c r="WHB59" s="89"/>
      <c r="WHC59" s="89"/>
      <c r="WHD59" s="89"/>
      <c r="WHE59" s="89"/>
      <c r="WHF59" s="89"/>
      <c r="WHG59" s="89"/>
      <c r="WHH59" s="89"/>
      <c r="WHI59" s="89"/>
      <c r="WHJ59" s="89"/>
      <c r="WHK59" s="89"/>
      <c r="WHL59" s="89"/>
      <c r="WHM59" s="89"/>
      <c r="WHN59" s="89"/>
      <c r="WHO59" s="89"/>
      <c r="WHP59" s="89"/>
      <c r="WHQ59" s="89"/>
      <c r="WHR59" s="89"/>
      <c r="WHS59" s="89"/>
      <c r="WHT59" s="89"/>
      <c r="WHU59" s="89"/>
      <c r="WHV59" s="89"/>
      <c r="WHW59" s="89"/>
      <c r="WHX59" s="89"/>
      <c r="WHY59" s="89"/>
      <c r="WHZ59" s="89"/>
      <c r="WIA59" s="89"/>
      <c r="WIB59" s="89"/>
      <c r="WIC59" s="89"/>
      <c r="WID59" s="89"/>
      <c r="WIE59" s="89"/>
      <c r="WIF59" s="89"/>
      <c r="WIG59" s="89"/>
      <c r="WIH59" s="89"/>
      <c r="WII59" s="89"/>
      <c r="WIJ59" s="89"/>
      <c r="WIK59" s="89"/>
      <c r="WIL59" s="89"/>
      <c r="WIM59" s="89"/>
      <c r="WIN59" s="89"/>
      <c r="WIO59" s="89"/>
      <c r="WIP59" s="89"/>
      <c r="WIQ59" s="89"/>
      <c r="WIR59" s="89"/>
      <c r="WIS59" s="89"/>
      <c r="WIT59" s="89"/>
      <c r="WIU59" s="89"/>
      <c r="WIV59" s="89"/>
      <c r="WIW59" s="89"/>
      <c r="WIX59" s="89"/>
      <c r="WIY59" s="89"/>
      <c r="WIZ59" s="89"/>
      <c r="WJA59" s="89"/>
      <c r="WJB59" s="89"/>
      <c r="WJC59" s="89"/>
      <c r="WJD59" s="89"/>
      <c r="WJE59" s="89"/>
      <c r="WJF59" s="89"/>
      <c r="WJG59" s="89"/>
      <c r="WJH59" s="89"/>
      <c r="WJI59" s="89"/>
      <c r="WJJ59" s="89"/>
      <c r="WJK59" s="89"/>
      <c r="WJL59" s="89"/>
      <c r="WJM59" s="89"/>
      <c r="WJN59" s="89"/>
      <c r="WJO59" s="89"/>
      <c r="WJP59" s="89"/>
      <c r="WJQ59" s="89"/>
      <c r="WJR59" s="89"/>
      <c r="WJS59" s="89"/>
      <c r="WJT59" s="89"/>
      <c r="WJU59" s="89"/>
      <c r="WJV59" s="89"/>
      <c r="WJW59" s="89"/>
      <c r="WJX59" s="89"/>
      <c r="WJY59" s="89"/>
      <c r="WJZ59" s="89"/>
      <c r="WKA59" s="89"/>
      <c r="WKB59" s="89"/>
      <c r="WKC59" s="89"/>
      <c r="WKD59" s="89"/>
      <c r="WKE59" s="89"/>
      <c r="WKF59" s="89"/>
      <c r="WKG59" s="89"/>
      <c r="WKH59" s="89"/>
      <c r="WKI59" s="89"/>
      <c r="WKJ59" s="89"/>
      <c r="WKK59" s="89"/>
      <c r="WKL59" s="89"/>
      <c r="WKM59" s="89"/>
      <c r="WKN59" s="89"/>
      <c r="WKO59" s="89"/>
      <c r="WKP59" s="89"/>
      <c r="WKQ59" s="89"/>
      <c r="WKR59" s="89"/>
      <c r="WKS59" s="89"/>
      <c r="WKT59" s="89"/>
      <c r="WKU59" s="89"/>
      <c r="WKV59" s="89"/>
      <c r="WKW59" s="89"/>
      <c r="WKX59" s="89"/>
      <c r="WKY59" s="89"/>
      <c r="WKZ59" s="89"/>
      <c r="WLA59" s="89"/>
      <c r="WLB59" s="89"/>
      <c r="WLC59" s="89"/>
      <c r="WLD59" s="89"/>
      <c r="WLE59" s="89"/>
      <c r="WLF59" s="89"/>
      <c r="WLG59" s="89"/>
      <c r="WLH59" s="89"/>
      <c r="WLI59" s="89"/>
      <c r="WLJ59" s="89"/>
      <c r="WLK59" s="89"/>
      <c r="WLL59" s="89"/>
      <c r="WLM59" s="89"/>
      <c r="WLN59" s="89"/>
      <c r="WLO59" s="89"/>
      <c r="WLP59" s="89"/>
      <c r="WLQ59" s="89"/>
      <c r="WLR59" s="89"/>
      <c r="WLS59" s="89"/>
      <c r="WLT59" s="89"/>
      <c r="WLU59" s="89"/>
      <c r="WLV59" s="89"/>
      <c r="WLW59" s="89"/>
      <c r="WLX59" s="89"/>
      <c r="WLY59" s="89"/>
      <c r="WLZ59" s="89"/>
      <c r="WMA59" s="89"/>
      <c r="WMB59" s="89"/>
      <c r="WMC59" s="89"/>
      <c r="WMD59" s="89"/>
      <c r="WME59" s="89"/>
      <c r="WMF59" s="89"/>
      <c r="WMG59" s="89"/>
      <c r="WMH59" s="89"/>
      <c r="WMI59" s="89"/>
      <c r="WMJ59" s="89"/>
      <c r="WMK59" s="89"/>
      <c r="WML59" s="89"/>
      <c r="WMM59" s="89"/>
      <c r="WMN59" s="89"/>
      <c r="WMO59" s="89"/>
      <c r="WMP59" s="89"/>
      <c r="WMQ59" s="89"/>
      <c r="WMR59" s="89"/>
      <c r="WMS59" s="89"/>
      <c r="WMT59" s="89"/>
      <c r="WMU59" s="89"/>
      <c r="WMV59" s="89"/>
      <c r="WMW59" s="89"/>
      <c r="WMX59" s="89"/>
      <c r="WMY59" s="89"/>
      <c r="WMZ59" s="89"/>
      <c r="WNA59" s="89"/>
      <c r="WNB59" s="89"/>
      <c r="WNC59" s="89"/>
      <c r="WND59" s="89"/>
      <c r="WNE59" s="89"/>
      <c r="WNF59" s="89"/>
      <c r="WNG59" s="89"/>
      <c r="WNH59" s="89"/>
      <c r="WNI59" s="89"/>
      <c r="WNJ59" s="89"/>
      <c r="WNK59" s="89"/>
      <c r="WNL59" s="89"/>
      <c r="WNM59" s="89"/>
      <c r="WNN59" s="89"/>
      <c r="WNO59" s="89"/>
      <c r="WNP59" s="89"/>
      <c r="WNQ59" s="89"/>
      <c r="WNR59" s="89"/>
      <c r="WNS59" s="89"/>
      <c r="WNT59" s="89"/>
      <c r="WNU59" s="89"/>
      <c r="WNV59" s="89"/>
      <c r="WNW59" s="89"/>
      <c r="WNX59" s="89"/>
      <c r="WNY59" s="89"/>
      <c r="WNZ59" s="89"/>
      <c r="WOA59" s="89"/>
      <c r="WOB59" s="89"/>
      <c r="WOC59" s="89"/>
      <c r="WOD59" s="89"/>
      <c r="WOE59" s="89"/>
      <c r="WOF59" s="89"/>
      <c r="WOG59" s="89"/>
      <c r="WOH59" s="89"/>
      <c r="WOI59" s="89"/>
      <c r="WOJ59" s="89"/>
      <c r="WOK59" s="89"/>
      <c r="WOL59" s="89"/>
      <c r="WOM59" s="89"/>
      <c r="WON59" s="89"/>
      <c r="WOO59" s="89"/>
      <c r="WOP59" s="89"/>
      <c r="WOQ59" s="89"/>
      <c r="WOR59" s="89"/>
      <c r="WOS59" s="89"/>
      <c r="WOT59" s="89"/>
      <c r="WOU59" s="89"/>
      <c r="WOV59" s="89"/>
      <c r="WOW59" s="89"/>
      <c r="WOX59" s="89"/>
      <c r="WOY59" s="89"/>
      <c r="WOZ59" s="89"/>
      <c r="WPA59" s="89"/>
      <c r="WPB59" s="89"/>
      <c r="WPC59" s="89"/>
      <c r="WPD59" s="89"/>
      <c r="WPE59" s="89"/>
      <c r="WPF59" s="89"/>
      <c r="WPG59" s="89"/>
      <c r="WPH59" s="89"/>
      <c r="WPI59" s="89"/>
      <c r="WPJ59" s="89"/>
      <c r="WPK59" s="89"/>
      <c r="WPL59" s="89"/>
      <c r="WPM59" s="89"/>
      <c r="WPN59" s="89"/>
      <c r="WPO59" s="89"/>
      <c r="WPP59" s="89"/>
      <c r="WPQ59" s="89"/>
      <c r="WPR59" s="89"/>
      <c r="WPS59" s="89"/>
      <c r="WPT59" s="89"/>
      <c r="WPU59" s="89"/>
      <c r="WPV59" s="89"/>
      <c r="WPW59" s="89"/>
      <c r="WPX59" s="89"/>
      <c r="WPY59" s="89"/>
      <c r="WPZ59" s="89"/>
      <c r="WQA59" s="89"/>
      <c r="WQB59" s="89"/>
      <c r="WQC59" s="89"/>
      <c r="WQD59" s="89"/>
      <c r="WQE59" s="89"/>
      <c r="WQF59" s="89"/>
      <c r="WQG59" s="89"/>
      <c r="WQH59" s="89"/>
      <c r="WQI59" s="89"/>
      <c r="WQJ59" s="89"/>
      <c r="WQK59" s="89"/>
      <c r="WQL59" s="89"/>
      <c r="WQM59" s="89"/>
      <c r="WQN59" s="89"/>
      <c r="WQO59" s="89"/>
      <c r="WQP59" s="89"/>
      <c r="WQQ59" s="89"/>
      <c r="WQR59" s="89"/>
      <c r="WQS59" s="89"/>
      <c r="WQT59" s="89"/>
      <c r="WQU59" s="89"/>
      <c r="WQV59" s="89"/>
      <c r="WQW59" s="89"/>
      <c r="WQX59" s="89"/>
      <c r="WQY59" s="89"/>
      <c r="WQZ59" s="89"/>
      <c r="WRA59" s="89"/>
      <c r="WRB59" s="89"/>
      <c r="WRC59" s="89"/>
      <c r="WRD59" s="89"/>
      <c r="WRE59" s="89"/>
      <c r="WRF59" s="89"/>
      <c r="WRG59" s="89"/>
      <c r="WRH59" s="89"/>
      <c r="WRI59" s="89"/>
      <c r="WRJ59" s="89"/>
      <c r="WRK59" s="89"/>
      <c r="WRL59" s="89"/>
      <c r="WRM59" s="89"/>
      <c r="WRN59" s="89"/>
      <c r="WRO59" s="89"/>
      <c r="WRP59" s="89"/>
      <c r="WRQ59" s="89"/>
      <c r="WRR59" s="89"/>
      <c r="WRS59" s="89"/>
      <c r="WRT59" s="89"/>
      <c r="WRU59" s="89"/>
      <c r="WRV59" s="89"/>
      <c r="WRW59" s="89"/>
      <c r="WRX59" s="89"/>
      <c r="WRY59" s="89"/>
      <c r="WRZ59" s="89"/>
      <c r="WSA59" s="89"/>
      <c r="WSB59" s="89"/>
      <c r="WSC59" s="89"/>
      <c r="WSD59" s="89"/>
      <c r="WSE59" s="89"/>
      <c r="WSF59" s="89"/>
      <c r="WSG59" s="89"/>
      <c r="WSH59" s="89"/>
      <c r="WSI59" s="89"/>
      <c r="WSJ59" s="89"/>
      <c r="WSK59" s="89"/>
      <c r="WSL59" s="89"/>
      <c r="WSM59" s="89"/>
      <c r="WSN59" s="89"/>
      <c r="WSO59" s="89"/>
      <c r="WSP59" s="89"/>
      <c r="WSQ59" s="89"/>
      <c r="WSR59" s="89"/>
      <c r="WSS59" s="89"/>
      <c r="WST59" s="89"/>
      <c r="WSU59" s="89"/>
      <c r="WSV59" s="89"/>
      <c r="WSW59" s="89"/>
      <c r="WSX59" s="89"/>
      <c r="WSY59" s="89"/>
      <c r="WSZ59" s="89"/>
      <c r="WTA59" s="89"/>
      <c r="WTB59" s="89"/>
      <c r="WTC59" s="89"/>
      <c r="WTD59" s="89"/>
      <c r="WTE59" s="89"/>
      <c r="WTF59" s="89"/>
      <c r="WTG59" s="89"/>
      <c r="WTH59" s="89"/>
      <c r="WTI59" s="89"/>
      <c r="WTJ59" s="89"/>
      <c r="WTK59" s="89"/>
      <c r="WTL59" s="89"/>
      <c r="WTM59" s="89"/>
      <c r="WTN59" s="89"/>
      <c r="WTO59" s="89"/>
      <c r="WTP59" s="89"/>
      <c r="WTQ59" s="89"/>
      <c r="WTR59" s="89"/>
      <c r="WTS59" s="89"/>
      <c r="WTT59" s="89"/>
      <c r="WTU59" s="89"/>
      <c r="WTV59" s="89"/>
      <c r="WTW59" s="89"/>
      <c r="WTX59" s="89"/>
      <c r="WTY59" s="89"/>
      <c r="WTZ59" s="89"/>
      <c r="WUA59" s="89"/>
      <c r="WUB59" s="89"/>
      <c r="WUC59" s="89"/>
      <c r="WUD59" s="89"/>
      <c r="WUE59" s="89"/>
      <c r="WUF59" s="89"/>
      <c r="WUG59" s="89"/>
      <c r="WUH59" s="89"/>
      <c r="WUI59" s="89"/>
      <c r="WUJ59" s="89"/>
      <c r="WUK59" s="89"/>
      <c r="WUL59" s="89"/>
      <c r="WUM59" s="89"/>
      <c r="WUN59" s="89"/>
      <c r="WUO59" s="89"/>
      <c r="WUP59" s="89"/>
      <c r="WUQ59" s="89"/>
      <c r="WUR59" s="89"/>
      <c r="WUS59" s="89"/>
      <c r="WUT59" s="89"/>
      <c r="WUU59" s="89"/>
      <c r="WUV59" s="89"/>
      <c r="WUW59" s="89"/>
      <c r="WUX59" s="89"/>
      <c r="WUY59" s="89"/>
      <c r="WUZ59" s="89"/>
      <c r="WVA59" s="89"/>
      <c r="WVB59" s="89"/>
      <c r="WVC59" s="89"/>
      <c r="WVD59" s="89"/>
      <c r="WVE59" s="89"/>
      <c r="WVF59" s="89"/>
      <c r="WVG59" s="89"/>
      <c r="WVH59" s="89"/>
      <c r="WVI59" s="89"/>
      <c r="WVJ59" s="89"/>
      <c r="WVK59" s="89"/>
      <c r="WVL59" s="89"/>
      <c r="WVM59" s="89"/>
      <c r="WVN59" s="89"/>
      <c r="WVO59" s="89"/>
      <c r="WVP59" s="89"/>
      <c r="WVQ59" s="89"/>
    </row>
    <row r="60" spans="1:16137" ht="12.75" hidden="1" customHeight="1" x14ac:dyDescent="0.2">
      <c r="A60" s="300" t="str">
        <f>Ma</f>
        <v>DC1CB90-DCK67</v>
      </c>
      <c r="B60" s="300" t="str">
        <f>MaHP</f>
        <v>DC1CB90</v>
      </c>
      <c r="C60" s="519">
        <v>59</v>
      </c>
      <c r="D60" s="519" t="s">
        <v>3379</v>
      </c>
      <c r="E60" s="519" t="s">
        <v>3380</v>
      </c>
      <c r="F60" s="519" t="s">
        <v>3378</v>
      </c>
      <c r="G60" s="519" t="s">
        <v>2990</v>
      </c>
      <c r="H60" s="519" t="s">
        <v>2197</v>
      </c>
      <c r="I60" s="519" t="s">
        <v>2159</v>
      </c>
      <c r="J60" s="519">
        <v>56</v>
      </c>
      <c r="K60" s="520">
        <v>60</v>
      </c>
      <c r="L60" s="520" t="s">
        <v>3313</v>
      </c>
      <c r="M60" s="520" t="s">
        <v>3335</v>
      </c>
      <c r="N60" s="301" t="str">
        <f t="shared" si="4"/>
        <v>67DCVL22</v>
      </c>
      <c r="P60" s="232" t="e">
        <f>_trangay</f>
        <v>#N/A</v>
      </c>
      <c r="Q60" s="232" t="e">
        <f>_trangay</f>
        <v>#N/A</v>
      </c>
      <c r="R60" s="233" t="e">
        <f>_trangay</f>
        <v>#N/A</v>
      </c>
      <c r="S60" s="232" t="e">
        <f>+P60+G61</f>
        <v>#N/A</v>
      </c>
      <c r="T60" s="335" t="e">
        <f>IF(P60&lt;#REF!,"??","")</f>
        <v>#N/A</v>
      </c>
      <c r="U60" s="335" t="e">
        <f>IF(P60&gt;#REF!+1,"??","")</f>
        <v>#N/A</v>
      </c>
    </row>
    <row r="61" spans="1:16137" ht="12.75" hidden="1" customHeight="1" x14ac:dyDescent="0.2">
      <c r="A61" s="300" t="str">
        <f>Ma</f>
        <v>DC1CB90-DCK67</v>
      </c>
      <c r="B61" s="435" t="str">
        <f>MaHP</f>
        <v>DC1CB90</v>
      </c>
      <c r="C61" s="519">
        <v>60</v>
      </c>
      <c r="D61" s="519" t="s">
        <v>3381</v>
      </c>
      <c r="E61" s="519" t="s">
        <v>3382</v>
      </c>
      <c r="F61" s="519" t="s">
        <v>3378</v>
      </c>
      <c r="G61" s="519" t="s">
        <v>2990</v>
      </c>
      <c r="H61" s="519" t="s">
        <v>2197</v>
      </c>
      <c r="I61" s="519" t="s">
        <v>2159</v>
      </c>
      <c r="J61" s="519">
        <v>70</v>
      </c>
      <c r="K61" s="520">
        <v>74</v>
      </c>
      <c r="L61" s="520" t="s">
        <v>3313</v>
      </c>
      <c r="M61" s="520" t="s">
        <v>3335</v>
      </c>
      <c r="N61" s="301" t="str">
        <f t="shared" si="4"/>
        <v>67DCVB21</v>
      </c>
      <c r="P61" s="232" t="e">
        <f>_trangay</f>
        <v>#N/A</v>
      </c>
      <c r="Q61" s="232" t="e">
        <f>_trangay</f>
        <v>#N/A</v>
      </c>
      <c r="R61" s="233" t="e">
        <f>_trangay</f>
        <v>#N/A</v>
      </c>
      <c r="T61" s="335" t="e">
        <f>IF(P61&lt;S60,"??","")</f>
        <v>#N/A</v>
      </c>
      <c r="U61" s="335" t="e">
        <f>IF(P61&gt;S60+1,"??","")</f>
        <v>#N/A</v>
      </c>
    </row>
    <row r="62" spans="1:16137" ht="12.75" hidden="1" customHeight="1" x14ac:dyDescent="0.2">
      <c r="A62" s="300" t="str">
        <f>Ma</f>
        <v>CC2KV68-CCK67</v>
      </c>
      <c r="B62" s="435" t="str">
        <f>MaHP</f>
        <v>CC2KV68</v>
      </c>
      <c r="C62" s="519">
        <v>61</v>
      </c>
      <c r="D62" s="519" t="s">
        <v>3874</v>
      </c>
      <c r="E62" s="519" t="s">
        <v>3875</v>
      </c>
      <c r="F62" s="519" t="s">
        <v>283</v>
      </c>
      <c r="G62" s="519" t="s">
        <v>2996</v>
      </c>
      <c r="H62" s="519" t="s">
        <v>2164</v>
      </c>
      <c r="I62" s="519" t="s">
        <v>2159</v>
      </c>
      <c r="J62" s="519">
        <v>34</v>
      </c>
      <c r="K62" s="520">
        <v>34</v>
      </c>
      <c r="L62" s="520" t="s">
        <v>3854</v>
      </c>
      <c r="M62" s="520" t="s">
        <v>3267</v>
      </c>
      <c r="N62" s="301" t="str">
        <f t="shared" si="4"/>
        <v>67CCKT21</v>
      </c>
      <c r="P62" s="232" t="e">
        <f>_trangay</f>
        <v>#N/A</v>
      </c>
      <c r="Q62" s="232" t="e">
        <f>_trangay</f>
        <v>#N/A</v>
      </c>
      <c r="T62" s="335"/>
      <c r="U62" s="335"/>
    </row>
    <row r="63" spans="1:16137" ht="12.75" hidden="1" customHeight="1" x14ac:dyDescent="0.2">
      <c r="A63" s="300" t="str">
        <f>Ma</f>
        <v>DC2KV68-DCK67</v>
      </c>
      <c r="B63" s="300" t="str">
        <f>MaHP</f>
        <v>DC2KV68</v>
      </c>
      <c r="C63" s="519">
        <v>62</v>
      </c>
      <c r="D63" s="519" t="s">
        <v>3626</v>
      </c>
      <c r="E63" s="519" t="s">
        <v>3627</v>
      </c>
      <c r="F63" s="519" t="s">
        <v>283</v>
      </c>
      <c r="G63" s="519" t="s">
        <v>2996</v>
      </c>
      <c r="H63" s="519" t="s">
        <v>2164</v>
      </c>
      <c r="I63" s="519" t="s">
        <v>2159</v>
      </c>
      <c r="J63" s="519">
        <v>0</v>
      </c>
      <c r="K63" s="520">
        <v>0</v>
      </c>
      <c r="L63" s="520" t="s">
        <v>3313</v>
      </c>
      <c r="M63" s="520" t="s">
        <v>3628</v>
      </c>
      <c r="N63" s="301" t="str">
        <f t="shared" si="4"/>
        <v>67DCKT21</v>
      </c>
      <c r="P63" s="232" t="e">
        <f>_trangay</f>
        <v>#N/A</v>
      </c>
      <c r="Q63" s="232" t="e">
        <f>_trangay</f>
        <v>#N/A</v>
      </c>
      <c r="R63" s="233" t="e">
        <f>_trangay</f>
        <v>#N/A</v>
      </c>
      <c r="S63" s="232" t="e">
        <f>+P63+G64</f>
        <v>#N/A</v>
      </c>
      <c r="T63" s="335" t="e">
        <f>IF(P63&lt;S62,"??","")</f>
        <v>#N/A</v>
      </c>
      <c r="U63" s="335" t="e">
        <f>IF(P63&gt;S62+1,"??","")</f>
        <v>#N/A</v>
      </c>
    </row>
    <row r="64" spans="1:16137" ht="12.75" hidden="1" customHeight="1" x14ac:dyDescent="0.2">
      <c r="A64" s="300" t="str">
        <f>Ma</f>
        <v>DC2KV68-DCK67</v>
      </c>
      <c r="B64" s="300" t="str">
        <f>MaHP</f>
        <v>DC2KV68</v>
      </c>
      <c r="C64" s="519">
        <v>63</v>
      </c>
      <c r="D64" s="519" t="s">
        <v>3629</v>
      </c>
      <c r="E64" s="519" t="s">
        <v>3630</v>
      </c>
      <c r="F64" s="519" t="s">
        <v>283</v>
      </c>
      <c r="G64" s="519" t="s">
        <v>2996</v>
      </c>
      <c r="H64" s="519" t="s">
        <v>2164</v>
      </c>
      <c r="I64" s="519" t="s">
        <v>2159</v>
      </c>
      <c r="J64" s="519">
        <v>0</v>
      </c>
      <c r="K64" s="520">
        <v>0</v>
      </c>
      <c r="L64" s="520" t="s">
        <v>3313</v>
      </c>
      <c r="M64" s="520" t="s">
        <v>3631</v>
      </c>
      <c r="N64" s="300" t="str">
        <f t="shared" si="4"/>
        <v>67DCKT22</v>
      </c>
      <c r="P64" s="232" t="e">
        <f>_trangay</f>
        <v>#N/A</v>
      </c>
      <c r="Q64" s="232" t="e">
        <f>_trangay</f>
        <v>#N/A</v>
      </c>
      <c r="R64" s="233" t="e">
        <f>_trangay</f>
        <v>#N/A</v>
      </c>
      <c r="S64" s="232" t="e">
        <f>+P64+G66</f>
        <v>#N/A</v>
      </c>
      <c r="T64" s="335" t="e">
        <f>IF(P64&lt;S62,"??","")</f>
        <v>#N/A</v>
      </c>
      <c r="U64" s="335" t="e">
        <f>IF(P64&gt;S62+1,"??","")</f>
        <v>#N/A</v>
      </c>
    </row>
    <row r="65" spans="1:16137" s="89" customFormat="1" ht="12.75" hidden="1" customHeight="1" x14ac:dyDescent="0.2">
      <c r="A65" s="300" t="str">
        <f>Ma</f>
        <v>DC2KV68-DCK67</v>
      </c>
      <c r="B65" s="435" t="str">
        <f>MaHP</f>
        <v>DC2KV68</v>
      </c>
      <c r="C65" s="519">
        <v>64</v>
      </c>
      <c r="D65" s="519" t="s">
        <v>3632</v>
      </c>
      <c r="E65" s="519" t="s">
        <v>3633</v>
      </c>
      <c r="F65" s="519" t="s">
        <v>283</v>
      </c>
      <c r="G65" s="519" t="s">
        <v>2996</v>
      </c>
      <c r="H65" s="519" t="s">
        <v>2164</v>
      </c>
      <c r="I65" s="519" t="s">
        <v>2159</v>
      </c>
      <c r="J65" s="519">
        <v>0</v>
      </c>
      <c r="K65" s="520">
        <v>0</v>
      </c>
      <c r="L65" s="520" t="s">
        <v>3313</v>
      </c>
      <c r="M65" s="520" t="s">
        <v>3634</v>
      </c>
      <c r="N65" s="300" t="str">
        <f t="shared" si="4"/>
        <v>67DCKT23</v>
      </c>
      <c r="O65" s="341"/>
      <c r="P65" s="232" t="e">
        <f>_trangay</f>
        <v>#N/A</v>
      </c>
      <c r="Q65" s="232" t="e">
        <f>_trangay</f>
        <v>#N/A</v>
      </c>
      <c r="R65" s="37"/>
      <c r="S65" s="37"/>
      <c r="T65" s="335"/>
      <c r="U65" s="335"/>
      <c r="V65" s="37"/>
      <c r="W65" s="37"/>
      <c r="X65" s="37"/>
      <c r="Y65" s="37"/>
      <c r="Z65" s="37"/>
      <c r="AA65" s="37"/>
      <c r="AB65" s="37"/>
      <c r="AC65" s="37"/>
      <c r="AD65" s="37"/>
      <c r="AE65" s="37"/>
      <c r="AF65" s="37"/>
      <c r="AG65" s="37"/>
      <c r="AH65" s="37"/>
      <c r="AI65" s="37"/>
      <c r="AJ65" s="37"/>
      <c r="AK65" s="37"/>
      <c r="AL65" s="37"/>
      <c r="AM65" s="37"/>
      <c r="AN65" s="37"/>
      <c r="AO65" s="37"/>
      <c r="AP65" s="37"/>
      <c r="AQ65" s="37"/>
      <c r="AR65" s="37"/>
      <c r="AS65" s="37"/>
      <c r="AT65" s="37"/>
      <c r="AU65" s="37"/>
      <c r="AV65" s="37"/>
      <c r="AW65" s="37"/>
      <c r="AX65" s="37"/>
      <c r="AY65" s="37"/>
      <c r="AZ65" s="37"/>
      <c r="BA65" s="37"/>
      <c r="BB65" s="37"/>
      <c r="BC65" s="37"/>
      <c r="BD65" s="37"/>
      <c r="BE65" s="37"/>
      <c r="BF65" s="37"/>
      <c r="BG65" s="37"/>
      <c r="BH65" s="37"/>
      <c r="BI65" s="37"/>
      <c r="BJ65" s="37"/>
      <c r="BK65" s="37"/>
      <c r="BL65" s="37"/>
      <c r="BM65" s="37"/>
      <c r="BN65" s="37"/>
      <c r="BO65" s="37"/>
      <c r="BP65" s="37"/>
      <c r="BQ65" s="37"/>
      <c r="BR65" s="37"/>
      <c r="BS65" s="37"/>
      <c r="BT65" s="37"/>
      <c r="BU65" s="37"/>
      <c r="BV65" s="37"/>
      <c r="BW65" s="37"/>
      <c r="BX65" s="37"/>
      <c r="BY65" s="37"/>
      <c r="BZ65" s="37"/>
      <c r="CA65" s="37"/>
      <c r="CB65" s="37"/>
      <c r="CC65" s="37"/>
      <c r="CD65" s="37"/>
      <c r="CE65" s="37"/>
      <c r="CF65" s="37"/>
      <c r="CG65" s="37"/>
      <c r="CH65" s="37"/>
      <c r="CI65" s="37"/>
      <c r="CJ65" s="37"/>
      <c r="CK65" s="37"/>
      <c r="CL65" s="37"/>
      <c r="CM65" s="37"/>
      <c r="CN65" s="37"/>
      <c r="CO65" s="37"/>
      <c r="CP65" s="37"/>
      <c r="CQ65" s="37"/>
      <c r="CR65" s="37"/>
      <c r="CS65" s="37"/>
      <c r="CT65" s="37"/>
      <c r="CU65" s="37"/>
      <c r="CV65" s="37"/>
      <c r="CW65" s="37"/>
      <c r="CX65" s="37"/>
      <c r="CY65" s="37"/>
      <c r="CZ65" s="37"/>
      <c r="DA65" s="37"/>
      <c r="DB65" s="37"/>
      <c r="DC65" s="37"/>
      <c r="DD65" s="37"/>
      <c r="DE65" s="37"/>
      <c r="DF65" s="37"/>
      <c r="DG65" s="37"/>
      <c r="DH65" s="37"/>
      <c r="DI65" s="37"/>
      <c r="DJ65" s="37"/>
      <c r="DK65" s="37"/>
      <c r="DL65" s="37"/>
      <c r="DM65" s="37"/>
      <c r="DN65" s="37"/>
      <c r="DO65" s="37"/>
      <c r="DP65" s="37"/>
      <c r="DQ65" s="37"/>
      <c r="DR65" s="37"/>
      <c r="DS65" s="37"/>
      <c r="DT65" s="37"/>
      <c r="DU65" s="37"/>
      <c r="DV65" s="37"/>
      <c r="DW65" s="37"/>
      <c r="DX65" s="37"/>
      <c r="DY65" s="37"/>
      <c r="DZ65" s="37"/>
      <c r="EA65" s="37"/>
      <c r="EB65" s="37"/>
      <c r="EC65" s="37"/>
      <c r="ED65" s="37"/>
      <c r="EE65" s="37"/>
      <c r="EF65" s="37"/>
      <c r="EG65" s="37"/>
      <c r="EH65" s="37"/>
      <c r="EI65" s="37"/>
      <c r="EJ65" s="37"/>
      <c r="EK65" s="37"/>
      <c r="EL65" s="37"/>
      <c r="EM65" s="37"/>
      <c r="EN65" s="37"/>
      <c r="EO65" s="37"/>
      <c r="EP65" s="37"/>
      <c r="EQ65" s="37"/>
      <c r="ER65" s="37"/>
      <c r="ES65" s="37"/>
      <c r="ET65" s="37"/>
      <c r="EU65" s="37"/>
      <c r="EV65" s="37"/>
      <c r="EW65" s="37"/>
      <c r="EX65" s="37"/>
      <c r="EY65" s="37"/>
      <c r="EZ65" s="37"/>
      <c r="FA65" s="37"/>
      <c r="FB65" s="37"/>
      <c r="FC65" s="37"/>
      <c r="FD65" s="37"/>
      <c r="FE65" s="37"/>
      <c r="FF65" s="37"/>
      <c r="FG65" s="37"/>
      <c r="FH65" s="37"/>
      <c r="FI65" s="37"/>
      <c r="FJ65" s="37"/>
      <c r="FK65" s="37"/>
      <c r="FL65" s="37"/>
      <c r="FM65" s="37"/>
      <c r="FN65" s="37"/>
      <c r="FO65" s="37"/>
      <c r="FP65" s="37"/>
      <c r="FQ65" s="37"/>
      <c r="FR65" s="37"/>
      <c r="FS65" s="37"/>
      <c r="FT65" s="37"/>
      <c r="FU65" s="37"/>
      <c r="FV65" s="37"/>
      <c r="FW65" s="37"/>
      <c r="FX65" s="37"/>
      <c r="FY65" s="37"/>
      <c r="FZ65" s="37"/>
      <c r="GA65" s="37"/>
      <c r="GB65" s="37"/>
      <c r="GC65" s="37"/>
      <c r="GD65" s="37"/>
      <c r="GE65" s="37"/>
      <c r="GF65" s="37"/>
      <c r="GG65" s="37"/>
      <c r="GH65" s="37"/>
      <c r="GI65" s="37"/>
      <c r="GJ65" s="37"/>
      <c r="GK65" s="37"/>
      <c r="GL65" s="37"/>
      <c r="GM65" s="37"/>
      <c r="GN65" s="37"/>
      <c r="GO65" s="37"/>
      <c r="GP65" s="37"/>
      <c r="GQ65" s="37"/>
      <c r="GR65" s="37"/>
      <c r="GS65" s="37"/>
      <c r="GT65" s="37"/>
      <c r="GU65" s="37"/>
      <c r="GV65" s="37"/>
      <c r="GW65" s="37"/>
      <c r="GX65" s="37"/>
      <c r="GY65" s="37"/>
      <c r="GZ65" s="37"/>
      <c r="HA65" s="37"/>
      <c r="HB65" s="37"/>
      <c r="HC65" s="37"/>
      <c r="HD65" s="37"/>
      <c r="HE65" s="37"/>
      <c r="HF65" s="37"/>
      <c r="HG65" s="37"/>
      <c r="HH65" s="37"/>
      <c r="HI65" s="37"/>
      <c r="HJ65" s="37"/>
      <c r="HK65" s="37"/>
      <c r="HL65" s="37"/>
      <c r="HM65" s="37"/>
      <c r="HN65" s="37"/>
      <c r="HO65" s="37"/>
      <c r="HP65" s="37"/>
      <c r="HQ65" s="37"/>
      <c r="HR65" s="37"/>
      <c r="HS65" s="37"/>
      <c r="HT65" s="37"/>
      <c r="HU65" s="37"/>
      <c r="HV65" s="37"/>
      <c r="HW65" s="37"/>
      <c r="HX65" s="37"/>
      <c r="HY65" s="37"/>
      <c r="HZ65" s="37"/>
      <c r="IA65" s="37"/>
      <c r="IB65" s="37"/>
      <c r="IC65" s="37"/>
      <c r="ID65" s="37"/>
      <c r="IE65" s="37"/>
      <c r="IF65" s="37"/>
      <c r="IG65" s="37"/>
      <c r="IH65" s="37"/>
      <c r="II65" s="37"/>
      <c r="IJ65" s="37"/>
      <c r="IK65" s="37"/>
      <c r="IL65" s="37"/>
      <c r="IM65" s="37"/>
      <c r="IN65" s="37"/>
      <c r="IO65" s="37"/>
      <c r="IP65" s="37"/>
      <c r="IQ65" s="37"/>
      <c r="IR65" s="37"/>
      <c r="IS65" s="37"/>
      <c r="IT65" s="37"/>
      <c r="IU65" s="37"/>
      <c r="IV65" s="37"/>
      <c r="IW65" s="37"/>
      <c r="IX65" s="37"/>
      <c r="IY65" s="37"/>
      <c r="IZ65" s="37"/>
      <c r="JA65" s="37"/>
      <c r="JB65" s="37"/>
      <c r="JC65" s="37"/>
      <c r="JD65" s="37"/>
      <c r="JE65" s="37"/>
      <c r="JF65" s="37"/>
      <c r="JG65" s="37"/>
      <c r="JH65" s="37"/>
      <c r="JI65" s="37"/>
      <c r="JJ65" s="37"/>
      <c r="JK65" s="37"/>
      <c r="JL65" s="37"/>
      <c r="JM65" s="37"/>
      <c r="JN65" s="37"/>
      <c r="JO65" s="37"/>
      <c r="JP65" s="37"/>
      <c r="JQ65" s="37"/>
      <c r="JR65" s="37"/>
      <c r="JS65" s="37"/>
      <c r="JT65" s="37"/>
      <c r="JU65" s="37"/>
      <c r="JV65" s="37"/>
      <c r="JW65" s="37"/>
      <c r="JX65" s="37"/>
      <c r="JY65" s="37"/>
      <c r="JZ65" s="37"/>
      <c r="KA65" s="37"/>
      <c r="KB65" s="37"/>
      <c r="KC65" s="37"/>
      <c r="KD65" s="37"/>
      <c r="KE65" s="37"/>
      <c r="KF65" s="37"/>
      <c r="KG65" s="37"/>
      <c r="KH65" s="37"/>
      <c r="KI65" s="37"/>
      <c r="KJ65" s="37"/>
      <c r="KK65" s="37"/>
      <c r="KL65" s="37"/>
      <c r="KM65" s="37"/>
      <c r="KN65" s="37"/>
      <c r="KO65" s="37"/>
      <c r="KP65" s="37"/>
      <c r="KQ65" s="37"/>
      <c r="KR65" s="37"/>
      <c r="KS65" s="37"/>
      <c r="KT65" s="37"/>
      <c r="KU65" s="37"/>
      <c r="KV65" s="37"/>
      <c r="KW65" s="37"/>
      <c r="KX65" s="37"/>
      <c r="KY65" s="37"/>
      <c r="KZ65" s="37"/>
      <c r="LA65" s="37"/>
      <c r="LB65" s="37"/>
      <c r="LC65" s="37"/>
      <c r="LD65" s="37"/>
      <c r="LE65" s="37"/>
      <c r="LF65" s="37"/>
      <c r="LG65" s="37"/>
      <c r="LH65" s="37"/>
      <c r="LI65" s="37"/>
      <c r="LJ65" s="37"/>
      <c r="LK65" s="37"/>
      <c r="LL65" s="37"/>
      <c r="LM65" s="37"/>
      <c r="LN65" s="37"/>
      <c r="LO65" s="37"/>
      <c r="LP65" s="37"/>
      <c r="LQ65" s="37"/>
      <c r="LR65" s="37"/>
      <c r="LS65" s="37"/>
      <c r="LT65" s="37"/>
      <c r="LU65" s="37"/>
      <c r="LV65" s="37"/>
      <c r="LW65" s="37"/>
      <c r="LX65" s="37"/>
      <c r="LY65" s="37"/>
      <c r="LZ65" s="37"/>
      <c r="MA65" s="37"/>
      <c r="MB65" s="37"/>
      <c r="MC65" s="37"/>
      <c r="MD65" s="37"/>
      <c r="ME65" s="37"/>
      <c r="MF65" s="37"/>
      <c r="MG65" s="37"/>
      <c r="MH65" s="37"/>
      <c r="MI65" s="37"/>
      <c r="MJ65" s="37"/>
      <c r="MK65" s="37"/>
      <c r="ML65" s="37"/>
      <c r="MM65" s="37"/>
      <c r="MN65" s="37"/>
      <c r="MO65" s="37"/>
      <c r="MP65" s="37"/>
      <c r="MQ65" s="37"/>
      <c r="MR65" s="37"/>
      <c r="MS65" s="37"/>
      <c r="MT65" s="37"/>
      <c r="MU65" s="37"/>
      <c r="MV65" s="37"/>
      <c r="MW65" s="37"/>
      <c r="MX65" s="37"/>
      <c r="MY65" s="37"/>
      <c r="MZ65" s="37"/>
      <c r="NA65" s="37"/>
      <c r="NB65" s="37"/>
      <c r="NC65" s="37"/>
      <c r="ND65" s="37"/>
      <c r="NE65" s="37"/>
      <c r="NF65" s="37"/>
      <c r="NG65" s="37"/>
      <c r="NH65" s="37"/>
      <c r="NI65" s="37"/>
      <c r="NJ65" s="37"/>
      <c r="NK65" s="37"/>
      <c r="NL65" s="37"/>
      <c r="NM65" s="37"/>
      <c r="NN65" s="37"/>
      <c r="NO65" s="37"/>
      <c r="NP65" s="37"/>
      <c r="NQ65" s="37"/>
      <c r="NR65" s="37"/>
      <c r="NS65" s="37"/>
      <c r="NT65" s="37"/>
      <c r="NU65" s="37"/>
      <c r="NV65" s="37"/>
      <c r="NW65" s="37"/>
      <c r="NX65" s="37"/>
      <c r="NY65" s="37"/>
      <c r="NZ65" s="37"/>
      <c r="OA65" s="37"/>
      <c r="OB65" s="37"/>
      <c r="OC65" s="37"/>
      <c r="OD65" s="37"/>
      <c r="OE65" s="37"/>
      <c r="OF65" s="37"/>
      <c r="OG65" s="37"/>
      <c r="OH65" s="37"/>
      <c r="OI65" s="37"/>
      <c r="OJ65" s="37"/>
      <c r="OK65" s="37"/>
      <c r="OL65" s="37"/>
      <c r="OM65" s="37"/>
      <c r="ON65" s="37"/>
      <c r="OO65" s="37"/>
      <c r="OP65" s="37"/>
      <c r="OQ65" s="37"/>
      <c r="OR65" s="37"/>
      <c r="OS65" s="37"/>
      <c r="OT65" s="37"/>
      <c r="OU65" s="37"/>
      <c r="OV65" s="37"/>
      <c r="OW65" s="37"/>
      <c r="OX65" s="37"/>
      <c r="OY65" s="37"/>
      <c r="OZ65" s="37"/>
      <c r="PA65" s="37"/>
      <c r="PB65" s="37"/>
      <c r="PC65" s="37"/>
      <c r="PD65" s="37"/>
      <c r="PE65" s="37"/>
      <c r="PF65" s="37"/>
      <c r="PG65" s="37"/>
      <c r="PH65" s="37"/>
      <c r="PI65" s="37"/>
      <c r="PJ65" s="37"/>
      <c r="PK65" s="37"/>
      <c r="PL65" s="37"/>
      <c r="PM65" s="37"/>
      <c r="PN65" s="37"/>
      <c r="PO65" s="37"/>
      <c r="PP65" s="37"/>
      <c r="PQ65" s="37"/>
      <c r="PR65" s="37"/>
      <c r="PS65" s="37"/>
      <c r="PT65" s="37"/>
      <c r="PU65" s="37"/>
      <c r="PV65" s="37"/>
      <c r="PW65" s="37"/>
      <c r="PX65" s="37"/>
      <c r="PY65" s="37"/>
      <c r="PZ65" s="37"/>
      <c r="QA65" s="37"/>
      <c r="QB65" s="37"/>
      <c r="QC65" s="37"/>
      <c r="QD65" s="37"/>
      <c r="QE65" s="37"/>
      <c r="QF65" s="37"/>
      <c r="QG65" s="37"/>
      <c r="QH65" s="37"/>
      <c r="QI65" s="37"/>
      <c r="QJ65" s="37"/>
      <c r="QK65" s="37"/>
      <c r="QL65" s="37"/>
      <c r="QM65" s="37"/>
      <c r="QN65" s="37"/>
      <c r="QO65" s="37"/>
      <c r="QP65" s="37"/>
      <c r="QQ65" s="37"/>
      <c r="QR65" s="37"/>
      <c r="QS65" s="37"/>
      <c r="QT65" s="37"/>
      <c r="QU65" s="37"/>
      <c r="QV65" s="37"/>
      <c r="QW65" s="37"/>
      <c r="QX65" s="37"/>
      <c r="QY65" s="37"/>
      <c r="QZ65" s="37"/>
      <c r="RA65" s="37"/>
      <c r="RB65" s="37"/>
      <c r="RC65" s="37"/>
      <c r="RD65" s="37"/>
      <c r="RE65" s="37"/>
      <c r="RF65" s="37"/>
      <c r="RG65" s="37"/>
      <c r="RH65" s="37"/>
      <c r="RI65" s="37"/>
      <c r="RJ65" s="37"/>
      <c r="RK65" s="37"/>
      <c r="RL65" s="37"/>
      <c r="RM65" s="37"/>
      <c r="RN65" s="37"/>
      <c r="RO65" s="37"/>
      <c r="RP65" s="37"/>
      <c r="RQ65" s="37"/>
      <c r="RR65" s="37"/>
      <c r="RS65" s="37"/>
      <c r="RT65" s="37"/>
      <c r="RU65" s="37"/>
      <c r="RV65" s="37"/>
      <c r="RW65" s="37"/>
      <c r="RX65" s="37"/>
      <c r="RY65" s="37"/>
      <c r="RZ65" s="37"/>
      <c r="SA65" s="37"/>
      <c r="SB65" s="37"/>
      <c r="SC65" s="37"/>
      <c r="SD65" s="37"/>
      <c r="SE65" s="37"/>
      <c r="SF65" s="37"/>
      <c r="SG65" s="37"/>
      <c r="SH65" s="37"/>
      <c r="SI65" s="37"/>
      <c r="SJ65" s="37"/>
      <c r="SK65" s="37"/>
      <c r="SL65" s="37"/>
      <c r="SM65" s="37"/>
      <c r="SN65" s="37"/>
      <c r="SO65" s="37"/>
      <c r="SP65" s="37"/>
      <c r="SQ65" s="37"/>
      <c r="SR65" s="37"/>
      <c r="SS65" s="37"/>
      <c r="ST65" s="37"/>
      <c r="SU65" s="37"/>
      <c r="SV65" s="37"/>
      <c r="SW65" s="37"/>
      <c r="SX65" s="37"/>
      <c r="SY65" s="37"/>
      <c r="SZ65" s="37"/>
      <c r="TA65" s="37"/>
      <c r="TB65" s="37"/>
      <c r="TC65" s="37"/>
      <c r="TD65" s="37"/>
      <c r="TE65" s="37"/>
      <c r="TF65" s="37"/>
      <c r="TG65" s="37"/>
      <c r="TH65" s="37"/>
      <c r="TI65" s="37"/>
      <c r="TJ65" s="37"/>
      <c r="TK65" s="37"/>
      <c r="TL65" s="37"/>
      <c r="TM65" s="37"/>
      <c r="TN65" s="37"/>
      <c r="TO65" s="37"/>
      <c r="TP65" s="37"/>
      <c r="TQ65" s="37"/>
      <c r="TR65" s="37"/>
      <c r="TS65" s="37"/>
      <c r="TT65" s="37"/>
      <c r="TU65" s="37"/>
      <c r="TV65" s="37"/>
      <c r="TW65" s="37"/>
      <c r="TX65" s="37"/>
      <c r="TY65" s="37"/>
      <c r="TZ65" s="37"/>
      <c r="UA65" s="37"/>
      <c r="UB65" s="37"/>
      <c r="UC65" s="37"/>
      <c r="UD65" s="37"/>
      <c r="UE65" s="37"/>
      <c r="UF65" s="37"/>
      <c r="UG65" s="37"/>
      <c r="UH65" s="37"/>
      <c r="UI65" s="37"/>
      <c r="UJ65" s="37"/>
      <c r="UK65" s="37"/>
      <c r="UL65" s="37"/>
      <c r="UM65" s="37"/>
      <c r="UN65" s="37"/>
      <c r="UO65" s="37"/>
      <c r="UP65" s="37"/>
      <c r="UQ65" s="37"/>
      <c r="UR65" s="37"/>
      <c r="US65" s="37"/>
      <c r="UT65" s="37"/>
      <c r="UU65" s="37"/>
      <c r="UV65" s="37"/>
      <c r="UW65" s="37"/>
      <c r="UX65" s="37"/>
      <c r="UY65" s="37"/>
      <c r="UZ65" s="37"/>
      <c r="VA65" s="37"/>
      <c r="VB65" s="37"/>
      <c r="VC65" s="37"/>
      <c r="VD65" s="37"/>
      <c r="VE65" s="37"/>
      <c r="VF65" s="37"/>
      <c r="VG65" s="37"/>
      <c r="VH65" s="37"/>
      <c r="VI65" s="37"/>
      <c r="VJ65" s="37"/>
      <c r="VK65" s="37"/>
      <c r="VL65" s="37"/>
      <c r="VM65" s="37"/>
      <c r="VN65" s="37"/>
      <c r="VO65" s="37"/>
      <c r="VP65" s="37"/>
      <c r="VQ65" s="37"/>
      <c r="VR65" s="37"/>
      <c r="VS65" s="37"/>
      <c r="VT65" s="37"/>
      <c r="VU65" s="37"/>
      <c r="VV65" s="37"/>
      <c r="VW65" s="37"/>
      <c r="VX65" s="37"/>
      <c r="VY65" s="37"/>
      <c r="VZ65" s="37"/>
      <c r="WA65" s="37"/>
      <c r="WB65" s="37"/>
      <c r="WC65" s="37"/>
      <c r="WD65" s="37"/>
      <c r="WE65" s="37"/>
      <c r="WF65" s="37"/>
      <c r="WG65" s="37"/>
      <c r="WH65" s="37"/>
      <c r="WI65" s="37"/>
      <c r="WJ65" s="37"/>
      <c r="WK65" s="37"/>
      <c r="WL65" s="37"/>
      <c r="WM65" s="37"/>
      <c r="WN65" s="37"/>
      <c r="WO65" s="37"/>
      <c r="WP65" s="37"/>
      <c r="WQ65" s="37"/>
      <c r="WR65" s="37"/>
      <c r="WS65" s="37"/>
      <c r="WT65" s="37"/>
      <c r="WU65" s="37"/>
      <c r="WV65" s="37"/>
      <c r="WW65" s="37"/>
      <c r="WX65" s="37"/>
      <c r="WY65" s="37"/>
      <c r="WZ65" s="37"/>
      <c r="XA65" s="37"/>
      <c r="XB65" s="37"/>
      <c r="XC65" s="37"/>
      <c r="XD65" s="37"/>
      <c r="XE65" s="37"/>
      <c r="XF65" s="37"/>
      <c r="XG65" s="37"/>
      <c r="XH65" s="37"/>
      <c r="XI65" s="37"/>
      <c r="XJ65" s="37"/>
      <c r="XK65" s="37"/>
      <c r="XL65" s="37"/>
      <c r="XM65" s="37"/>
      <c r="XN65" s="37"/>
      <c r="XO65" s="37"/>
      <c r="XP65" s="37"/>
      <c r="XQ65" s="37"/>
      <c r="XR65" s="37"/>
      <c r="XS65" s="37"/>
      <c r="XT65" s="37"/>
      <c r="XU65" s="37"/>
      <c r="XV65" s="37"/>
      <c r="XW65" s="37"/>
      <c r="XX65" s="37"/>
      <c r="XY65" s="37"/>
      <c r="XZ65" s="37"/>
      <c r="YA65" s="37"/>
      <c r="YB65" s="37"/>
      <c r="YC65" s="37"/>
      <c r="YD65" s="37"/>
      <c r="YE65" s="37"/>
      <c r="YF65" s="37"/>
      <c r="YG65" s="37"/>
      <c r="YH65" s="37"/>
      <c r="YI65" s="37"/>
      <c r="YJ65" s="37"/>
      <c r="YK65" s="37"/>
      <c r="YL65" s="37"/>
      <c r="YM65" s="37"/>
      <c r="YN65" s="37"/>
      <c r="YO65" s="37"/>
      <c r="YP65" s="37"/>
      <c r="YQ65" s="37"/>
      <c r="YR65" s="37"/>
      <c r="YS65" s="37"/>
      <c r="YT65" s="37"/>
      <c r="YU65" s="37"/>
      <c r="YV65" s="37"/>
      <c r="YW65" s="37"/>
      <c r="YX65" s="37"/>
      <c r="YY65" s="37"/>
      <c r="YZ65" s="37"/>
      <c r="ZA65" s="37"/>
      <c r="ZB65" s="37"/>
      <c r="ZC65" s="37"/>
      <c r="ZD65" s="37"/>
      <c r="ZE65" s="37"/>
      <c r="ZF65" s="37"/>
      <c r="ZG65" s="37"/>
      <c r="ZH65" s="37"/>
      <c r="ZI65" s="37"/>
      <c r="ZJ65" s="37"/>
      <c r="ZK65" s="37"/>
      <c r="ZL65" s="37"/>
      <c r="ZM65" s="37"/>
      <c r="ZN65" s="37"/>
      <c r="ZO65" s="37"/>
      <c r="ZP65" s="37"/>
      <c r="ZQ65" s="37"/>
      <c r="ZR65" s="37"/>
      <c r="ZS65" s="37"/>
      <c r="ZT65" s="37"/>
      <c r="ZU65" s="37"/>
      <c r="ZV65" s="37"/>
      <c r="ZW65" s="37"/>
      <c r="ZX65" s="37"/>
      <c r="ZY65" s="37"/>
      <c r="ZZ65" s="37"/>
      <c r="AAA65" s="37"/>
      <c r="AAB65" s="37"/>
      <c r="AAC65" s="37"/>
      <c r="AAD65" s="37"/>
      <c r="AAE65" s="37"/>
      <c r="AAF65" s="37"/>
      <c r="AAG65" s="37"/>
      <c r="AAH65" s="37"/>
      <c r="AAI65" s="37"/>
      <c r="AAJ65" s="37"/>
      <c r="AAK65" s="37"/>
      <c r="AAL65" s="37"/>
      <c r="AAM65" s="37"/>
      <c r="AAN65" s="37"/>
      <c r="AAO65" s="37"/>
      <c r="AAP65" s="37"/>
      <c r="AAQ65" s="37"/>
      <c r="AAR65" s="37"/>
      <c r="AAS65" s="37"/>
      <c r="AAT65" s="37"/>
      <c r="AAU65" s="37"/>
      <c r="AAV65" s="37"/>
      <c r="AAW65" s="37"/>
      <c r="AAX65" s="37"/>
      <c r="AAY65" s="37"/>
      <c r="AAZ65" s="37"/>
      <c r="ABA65" s="37"/>
      <c r="ABB65" s="37"/>
      <c r="ABC65" s="37"/>
      <c r="ABD65" s="37"/>
      <c r="ABE65" s="37"/>
      <c r="ABF65" s="37"/>
      <c r="ABG65" s="37"/>
      <c r="ABH65" s="37"/>
      <c r="ABI65" s="37"/>
      <c r="ABJ65" s="37"/>
      <c r="ABK65" s="37"/>
      <c r="ABL65" s="37"/>
      <c r="ABM65" s="37"/>
      <c r="ABN65" s="37"/>
      <c r="ABO65" s="37"/>
      <c r="ABP65" s="37"/>
      <c r="ABQ65" s="37"/>
      <c r="ABR65" s="37"/>
      <c r="ABS65" s="37"/>
      <c r="ABT65" s="37"/>
      <c r="ABU65" s="37"/>
      <c r="ABV65" s="37"/>
      <c r="ABW65" s="37"/>
      <c r="ABX65" s="37"/>
      <c r="ABY65" s="37"/>
      <c r="ABZ65" s="37"/>
      <c r="ACA65" s="37"/>
      <c r="ACB65" s="37"/>
      <c r="ACC65" s="37"/>
      <c r="ACD65" s="37"/>
      <c r="ACE65" s="37"/>
      <c r="ACF65" s="37"/>
      <c r="ACG65" s="37"/>
      <c r="ACH65" s="37"/>
      <c r="ACI65" s="37"/>
      <c r="ACJ65" s="37"/>
      <c r="ACK65" s="37"/>
      <c r="ACL65" s="37"/>
      <c r="ACM65" s="37"/>
      <c r="ACN65" s="37"/>
      <c r="ACO65" s="37"/>
      <c r="ACP65" s="37"/>
      <c r="ACQ65" s="37"/>
      <c r="ACR65" s="37"/>
      <c r="ACS65" s="37"/>
      <c r="ACT65" s="37"/>
      <c r="ACU65" s="37"/>
      <c r="ACV65" s="37"/>
      <c r="ACW65" s="37"/>
      <c r="ACX65" s="37"/>
      <c r="ACY65" s="37"/>
      <c r="ACZ65" s="37"/>
      <c r="ADA65" s="37"/>
      <c r="ADB65" s="37"/>
      <c r="ADC65" s="37"/>
      <c r="ADD65" s="37"/>
      <c r="ADE65" s="37"/>
      <c r="ADF65" s="37"/>
      <c r="ADG65" s="37"/>
      <c r="ADH65" s="37"/>
      <c r="ADI65" s="37"/>
      <c r="ADJ65" s="37"/>
      <c r="ADK65" s="37"/>
      <c r="ADL65" s="37"/>
      <c r="ADM65" s="37"/>
      <c r="ADN65" s="37"/>
      <c r="ADO65" s="37"/>
      <c r="ADP65" s="37"/>
      <c r="ADQ65" s="37"/>
      <c r="ADR65" s="37"/>
      <c r="ADS65" s="37"/>
      <c r="ADT65" s="37"/>
      <c r="ADU65" s="37"/>
      <c r="ADV65" s="37"/>
      <c r="ADW65" s="37"/>
      <c r="ADX65" s="37"/>
      <c r="ADY65" s="37"/>
      <c r="ADZ65" s="37"/>
      <c r="AEA65" s="37"/>
      <c r="AEB65" s="37"/>
      <c r="AEC65" s="37"/>
      <c r="AED65" s="37"/>
      <c r="AEE65" s="37"/>
      <c r="AEF65" s="37"/>
      <c r="AEG65" s="37"/>
      <c r="AEH65" s="37"/>
      <c r="AEI65" s="37"/>
      <c r="AEJ65" s="37"/>
      <c r="AEK65" s="37"/>
      <c r="AEL65" s="37"/>
      <c r="AEM65" s="37"/>
      <c r="AEN65" s="37"/>
      <c r="AEO65" s="37"/>
      <c r="AEP65" s="37"/>
      <c r="AEQ65" s="37"/>
      <c r="AER65" s="37"/>
      <c r="AES65" s="37"/>
      <c r="AET65" s="37"/>
      <c r="AEU65" s="37"/>
      <c r="AEV65" s="37"/>
      <c r="AEW65" s="37"/>
      <c r="AEX65" s="37"/>
      <c r="AEY65" s="37"/>
      <c r="AEZ65" s="37"/>
      <c r="AFA65" s="37"/>
      <c r="AFB65" s="37"/>
      <c r="AFC65" s="37"/>
      <c r="AFD65" s="37"/>
      <c r="AFE65" s="37"/>
      <c r="AFF65" s="37"/>
      <c r="AFG65" s="37"/>
      <c r="AFH65" s="37"/>
      <c r="AFI65" s="37"/>
      <c r="AFJ65" s="37"/>
      <c r="AFK65" s="37"/>
      <c r="AFL65" s="37"/>
      <c r="AFM65" s="37"/>
      <c r="AFN65" s="37"/>
      <c r="AFO65" s="37"/>
      <c r="AFP65" s="37"/>
      <c r="AFQ65" s="37"/>
      <c r="AFR65" s="37"/>
      <c r="AFS65" s="37"/>
      <c r="AFT65" s="37"/>
      <c r="AFU65" s="37"/>
      <c r="AFV65" s="37"/>
      <c r="AFW65" s="37"/>
      <c r="AFX65" s="37"/>
      <c r="AFY65" s="37"/>
      <c r="AFZ65" s="37"/>
      <c r="AGA65" s="37"/>
      <c r="AGB65" s="37"/>
      <c r="AGC65" s="37"/>
      <c r="AGD65" s="37"/>
      <c r="AGE65" s="37"/>
      <c r="AGF65" s="37"/>
      <c r="AGG65" s="37"/>
      <c r="AGH65" s="37"/>
      <c r="AGI65" s="37"/>
      <c r="AGJ65" s="37"/>
      <c r="AGK65" s="37"/>
      <c r="AGL65" s="37"/>
      <c r="AGM65" s="37"/>
      <c r="AGN65" s="37"/>
      <c r="AGO65" s="37"/>
      <c r="AGP65" s="37"/>
      <c r="AGQ65" s="37"/>
      <c r="AGR65" s="37"/>
      <c r="AGS65" s="37"/>
      <c r="AGT65" s="37"/>
      <c r="AGU65" s="37"/>
      <c r="AGV65" s="37"/>
      <c r="AGW65" s="37"/>
      <c r="AGX65" s="37"/>
      <c r="AGY65" s="37"/>
      <c r="AGZ65" s="37"/>
      <c r="AHA65" s="37"/>
      <c r="AHB65" s="37"/>
      <c r="AHC65" s="37"/>
      <c r="AHD65" s="37"/>
      <c r="AHE65" s="37"/>
      <c r="AHF65" s="37"/>
      <c r="AHG65" s="37"/>
      <c r="AHH65" s="37"/>
      <c r="AHI65" s="37"/>
      <c r="AHJ65" s="37"/>
      <c r="AHK65" s="37"/>
      <c r="AHL65" s="37"/>
      <c r="AHM65" s="37"/>
      <c r="AHN65" s="37"/>
      <c r="AHO65" s="37"/>
      <c r="AHP65" s="37"/>
      <c r="AHQ65" s="37"/>
      <c r="AHR65" s="37"/>
      <c r="AHS65" s="37"/>
      <c r="AHT65" s="37"/>
      <c r="AHU65" s="37"/>
      <c r="AHV65" s="37"/>
      <c r="AHW65" s="37"/>
      <c r="AHX65" s="37"/>
      <c r="AHY65" s="37"/>
      <c r="AHZ65" s="37"/>
      <c r="AIA65" s="37"/>
      <c r="AIB65" s="37"/>
      <c r="AIC65" s="37"/>
      <c r="AID65" s="37"/>
      <c r="AIE65" s="37"/>
      <c r="AIF65" s="37"/>
      <c r="AIG65" s="37"/>
      <c r="AIH65" s="37"/>
      <c r="AII65" s="37"/>
      <c r="AIJ65" s="37"/>
      <c r="AIK65" s="37"/>
      <c r="AIL65" s="37"/>
      <c r="AIM65" s="37"/>
      <c r="AIN65" s="37"/>
      <c r="AIO65" s="37"/>
      <c r="AIP65" s="37"/>
      <c r="AIQ65" s="37"/>
      <c r="AIR65" s="37"/>
      <c r="AIS65" s="37"/>
      <c r="AIT65" s="37"/>
      <c r="AIU65" s="37"/>
      <c r="AIV65" s="37"/>
      <c r="AIW65" s="37"/>
      <c r="AIX65" s="37"/>
      <c r="AIY65" s="37"/>
      <c r="AIZ65" s="37"/>
      <c r="AJA65" s="37"/>
      <c r="AJB65" s="37"/>
      <c r="AJC65" s="37"/>
      <c r="AJD65" s="37"/>
      <c r="AJE65" s="37"/>
      <c r="AJF65" s="37"/>
      <c r="AJG65" s="37"/>
      <c r="AJH65" s="37"/>
      <c r="AJI65" s="37"/>
      <c r="AJJ65" s="37"/>
      <c r="AJK65" s="37"/>
      <c r="AJL65" s="37"/>
      <c r="AJM65" s="37"/>
      <c r="AJN65" s="37"/>
      <c r="AJO65" s="37"/>
      <c r="AJP65" s="37"/>
      <c r="AJQ65" s="37"/>
      <c r="AJR65" s="37"/>
      <c r="AJS65" s="37"/>
      <c r="AJT65" s="37"/>
      <c r="AJU65" s="37"/>
      <c r="AJV65" s="37"/>
      <c r="AJW65" s="37"/>
      <c r="AJX65" s="37"/>
      <c r="AJY65" s="37"/>
      <c r="AJZ65" s="37"/>
      <c r="AKA65" s="37"/>
      <c r="AKB65" s="37"/>
      <c r="AKC65" s="37"/>
      <c r="AKD65" s="37"/>
      <c r="AKE65" s="37"/>
      <c r="AKF65" s="37"/>
      <c r="AKG65" s="37"/>
      <c r="AKH65" s="37"/>
      <c r="AKI65" s="37"/>
      <c r="AKJ65" s="37"/>
      <c r="AKK65" s="37"/>
      <c r="AKL65" s="37"/>
      <c r="AKM65" s="37"/>
      <c r="AKN65" s="37"/>
      <c r="AKO65" s="37"/>
      <c r="AKP65" s="37"/>
      <c r="AKQ65" s="37"/>
      <c r="AKR65" s="37"/>
      <c r="AKS65" s="37"/>
      <c r="AKT65" s="37"/>
      <c r="AKU65" s="37"/>
      <c r="AKV65" s="37"/>
      <c r="AKW65" s="37"/>
      <c r="AKX65" s="37"/>
      <c r="AKY65" s="37"/>
      <c r="AKZ65" s="37"/>
      <c r="ALA65" s="37"/>
      <c r="ALB65" s="37"/>
      <c r="ALC65" s="37"/>
      <c r="ALD65" s="37"/>
      <c r="ALE65" s="37"/>
      <c r="ALF65" s="37"/>
      <c r="ALG65" s="37"/>
      <c r="ALH65" s="37"/>
      <c r="ALI65" s="37"/>
      <c r="ALJ65" s="37"/>
      <c r="ALK65" s="37"/>
      <c r="ALL65" s="37"/>
      <c r="ALM65" s="37"/>
      <c r="ALN65" s="37"/>
      <c r="ALO65" s="37"/>
      <c r="ALP65" s="37"/>
      <c r="ALQ65" s="37"/>
      <c r="ALR65" s="37"/>
      <c r="ALS65" s="37"/>
      <c r="ALT65" s="37"/>
      <c r="ALU65" s="37"/>
      <c r="ALV65" s="37"/>
      <c r="ALW65" s="37"/>
      <c r="ALX65" s="37"/>
      <c r="ALY65" s="37"/>
      <c r="ALZ65" s="37"/>
      <c r="AMA65" s="37"/>
      <c r="AMB65" s="37"/>
      <c r="AMC65" s="37"/>
      <c r="AMD65" s="37"/>
      <c r="AME65" s="37"/>
      <c r="AMF65" s="37"/>
      <c r="AMG65" s="37"/>
      <c r="AMH65" s="37"/>
      <c r="AMI65" s="37"/>
      <c r="AMJ65" s="37"/>
      <c r="AMK65" s="37"/>
      <c r="AML65" s="37"/>
      <c r="AMM65" s="37"/>
      <c r="AMN65" s="37"/>
      <c r="AMO65" s="37"/>
      <c r="AMP65" s="37"/>
      <c r="AMQ65" s="37"/>
      <c r="AMR65" s="37"/>
      <c r="AMS65" s="37"/>
      <c r="AMT65" s="37"/>
      <c r="AMU65" s="37"/>
      <c r="AMV65" s="37"/>
      <c r="AMW65" s="37"/>
      <c r="AMX65" s="37"/>
      <c r="AMY65" s="37"/>
      <c r="AMZ65" s="37"/>
      <c r="ANA65" s="37"/>
      <c r="ANB65" s="37"/>
      <c r="ANC65" s="37"/>
      <c r="AND65" s="37"/>
      <c r="ANE65" s="37"/>
      <c r="ANF65" s="37"/>
      <c r="ANG65" s="37"/>
      <c r="ANH65" s="37"/>
      <c r="ANI65" s="37"/>
      <c r="ANJ65" s="37"/>
      <c r="ANK65" s="37"/>
      <c r="ANL65" s="37"/>
      <c r="ANM65" s="37"/>
      <c r="ANN65" s="37"/>
      <c r="ANO65" s="37"/>
      <c r="ANP65" s="37"/>
      <c r="ANQ65" s="37"/>
      <c r="ANR65" s="37"/>
      <c r="ANS65" s="37"/>
      <c r="ANT65" s="37"/>
      <c r="ANU65" s="37"/>
      <c r="ANV65" s="37"/>
      <c r="ANW65" s="37"/>
      <c r="ANX65" s="37"/>
      <c r="ANY65" s="37"/>
      <c r="ANZ65" s="37"/>
      <c r="AOA65" s="37"/>
      <c r="AOB65" s="37"/>
      <c r="AOC65" s="37"/>
      <c r="AOD65" s="37"/>
      <c r="AOE65" s="37"/>
      <c r="AOF65" s="37"/>
      <c r="AOG65" s="37"/>
      <c r="AOH65" s="37"/>
      <c r="AOI65" s="37"/>
      <c r="AOJ65" s="37"/>
      <c r="AOK65" s="37"/>
      <c r="AOL65" s="37"/>
      <c r="AOM65" s="37"/>
      <c r="AON65" s="37"/>
      <c r="AOO65" s="37"/>
      <c r="AOP65" s="37"/>
      <c r="AOQ65" s="37"/>
      <c r="AOR65" s="37"/>
      <c r="AOS65" s="37"/>
      <c r="AOT65" s="37"/>
      <c r="AOU65" s="37"/>
      <c r="AOV65" s="37"/>
      <c r="AOW65" s="37"/>
      <c r="AOX65" s="37"/>
      <c r="AOY65" s="37"/>
      <c r="AOZ65" s="37"/>
      <c r="APA65" s="37"/>
      <c r="APB65" s="37"/>
      <c r="APC65" s="37"/>
      <c r="APD65" s="37"/>
      <c r="APE65" s="37"/>
      <c r="APF65" s="37"/>
      <c r="APG65" s="37"/>
      <c r="APH65" s="37"/>
      <c r="API65" s="37"/>
      <c r="APJ65" s="37"/>
      <c r="APK65" s="37"/>
      <c r="APL65" s="37"/>
      <c r="APM65" s="37"/>
      <c r="APN65" s="37"/>
      <c r="APO65" s="37"/>
      <c r="APP65" s="37"/>
      <c r="APQ65" s="37"/>
      <c r="APR65" s="37"/>
      <c r="APS65" s="37"/>
      <c r="APT65" s="37"/>
      <c r="APU65" s="37"/>
      <c r="APV65" s="37"/>
      <c r="APW65" s="37"/>
      <c r="APX65" s="37"/>
      <c r="APY65" s="37"/>
      <c r="APZ65" s="37"/>
      <c r="AQA65" s="37"/>
      <c r="AQB65" s="37"/>
      <c r="AQC65" s="37"/>
      <c r="AQD65" s="37"/>
      <c r="AQE65" s="37"/>
      <c r="AQF65" s="37"/>
      <c r="AQG65" s="37"/>
      <c r="AQH65" s="37"/>
      <c r="AQI65" s="37"/>
      <c r="AQJ65" s="37"/>
      <c r="AQK65" s="37"/>
      <c r="AQL65" s="37"/>
      <c r="AQM65" s="37"/>
      <c r="AQN65" s="37"/>
      <c r="AQO65" s="37"/>
      <c r="AQP65" s="37"/>
      <c r="AQQ65" s="37"/>
      <c r="AQR65" s="37"/>
      <c r="AQS65" s="37"/>
      <c r="AQT65" s="37"/>
      <c r="AQU65" s="37"/>
      <c r="AQV65" s="37"/>
      <c r="AQW65" s="37"/>
      <c r="AQX65" s="37"/>
      <c r="AQY65" s="37"/>
      <c r="AQZ65" s="37"/>
      <c r="ARA65" s="37"/>
      <c r="ARB65" s="37"/>
      <c r="ARC65" s="37"/>
      <c r="ARD65" s="37"/>
      <c r="ARE65" s="37"/>
      <c r="ARF65" s="37"/>
      <c r="ARG65" s="37"/>
      <c r="ARH65" s="37"/>
      <c r="ARI65" s="37"/>
      <c r="ARJ65" s="37"/>
      <c r="ARK65" s="37"/>
      <c r="ARL65" s="37"/>
      <c r="ARM65" s="37"/>
      <c r="ARN65" s="37"/>
      <c r="ARO65" s="37"/>
      <c r="ARP65" s="37"/>
      <c r="ARQ65" s="37"/>
      <c r="ARR65" s="37"/>
      <c r="ARS65" s="37"/>
      <c r="ART65" s="37"/>
      <c r="ARU65" s="37"/>
      <c r="ARV65" s="37"/>
      <c r="ARW65" s="37"/>
      <c r="ARX65" s="37"/>
      <c r="ARY65" s="37"/>
      <c r="ARZ65" s="37"/>
      <c r="ASA65" s="37"/>
      <c r="ASB65" s="37"/>
      <c r="ASC65" s="37"/>
      <c r="ASD65" s="37"/>
      <c r="ASE65" s="37"/>
      <c r="ASF65" s="37"/>
      <c r="ASG65" s="37"/>
      <c r="ASH65" s="37"/>
      <c r="ASI65" s="37"/>
      <c r="ASJ65" s="37"/>
      <c r="ASK65" s="37"/>
      <c r="ASL65" s="37"/>
      <c r="ASM65" s="37"/>
      <c r="ASN65" s="37"/>
      <c r="ASO65" s="37"/>
      <c r="ASP65" s="37"/>
      <c r="ASQ65" s="37"/>
      <c r="ASR65" s="37"/>
      <c r="ASS65" s="37"/>
      <c r="AST65" s="37"/>
      <c r="ASU65" s="37"/>
      <c r="ASV65" s="37"/>
      <c r="ASW65" s="37"/>
      <c r="ASX65" s="37"/>
      <c r="ASY65" s="37"/>
      <c r="ASZ65" s="37"/>
      <c r="ATA65" s="37"/>
      <c r="ATB65" s="37"/>
      <c r="ATC65" s="37"/>
      <c r="ATD65" s="37"/>
      <c r="ATE65" s="37"/>
      <c r="ATF65" s="37"/>
      <c r="ATG65" s="37"/>
      <c r="ATH65" s="37"/>
      <c r="ATI65" s="37"/>
      <c r="ATJ65" s="37"/>
      <c r="ATK65" s="37"/>
      <c r="ATL65" s="37"/>
      <c r="ATM65" s="37"/>
      <c r="ATN65" s="37"/>
      <c r="ATO65" s="37"/>
      <c r="ATP65" s="37"/>
      <c r="ATQ65" s="37"/>
      <c r="ATR65" s="37"/>
      <c r="ATS65" s="37"/>
      <c r="ATT65" s="37"/>
      <c r="ATU65" s="37"/>
      <c r="ATV65" s="37"/>
      <c r="ATW65" s="37"/>
      <c r="ATX65" s="37"/>
      <c r="ATY65" s="37"/>
      <c r="ATZ65" s="37"/>
      <c r="AUA65" s="37"/>
      <c r="AUB65" s="37"/>
      <c r="AUC65" s="37"/>
      <c r="AUD65" s="37"/>
      <c r="AUE65" s="37"/>
      <c r="AUF65" s="37"/>
      <c r="AUG65" s="37"/>
      <c r="AUH65" s="37"/>
      <c r="AUI65" s="37"/>
      <c r="AUJ65" s="37"/>
      <c r="AUK65" s="37"/>
      <c r="AUL65" s="37"/>
      <c r="AUM65" s="37"/>
      <c r="AUN65" s="37"/>
      <c r="AUO65" s="37"/>
      <c r="AUP65" s="37"/>
      <c r="AUQ65" s="37"/>
      <c r="AUR65" s="37"/>
      <c r="AUS65" s="37"/>
      <c r="AUT65" s="37"/>
      <c r="AUU65" s="37"/>
      <c r="AUV65" s="37"/>
      <c r="AUW65" s="37"/>
      <c r="AUX65" s="37"/>
      <c r="AUY65" s="37"/>
      <c r="AUZ65" s="37"/>
      <c r="AVA65" s="37"/>
      <c r="AVB65" s="37"/>
      <c r="AVC65" s="37"/>
      <c r="AVD65" s="37"/>
      <c r="AVE65" s="37"/>
      <c r="AVF65" s="37"/>
      <c r="AVG65" s="37"/>
      <c r="AVH65" s="37"/>
      <c r="AVI65" s="37"/>
      <c r="AVJ65" s="37"/>
      <c r="AVK65" s="37"/>
      <c r="AVL65" s="37"/>
      <c r="AVM65" s="37"/>
      <c r="AVN65" s="37"/>
      <c r="AVO65" s="37"/>
      <c r="AVP65" s="37"/>
      <c r="AVQ65" s="37"/>
      <c r="AVR65" s="37"/>
      <c r="AVS65" s="37"/>
      <c r="AVT65" s="37"/>
      <c r="AVU65" s="37"/>
      <c r="AVV65" s="37"/>
      <c r="AVW65" s="37"/>
      <c r="AVX65" s="37"/>
      <c r="AVY65" s="37"/>
      <c r="AVZ65" s="37"/>
      <c r="AWA65" s="37"/>
      <c r="AWB65" s="37"/>
      <c r="AWC65" s="37"/>
      <c r="AWD65" s="37"/>
      <c r="AWE65" s="37"/>
      <c r="AWF65" s="37"/>
      <c r="AWG65" s="37"/>
      <c r="AWH65" s="37"/>
      <c r="AWI65" s="37"/>
      <c r="AWJ65" s="37"/>
      <c r="AWK65" s="37"/>
      <c r="AWL65" s="37"/>
      <c r="AWM65" s="37"/>
      <c r="AWN65" s="37"/>
      <c r="AWO65" s="37"/>
      <c r="AWP65" s="37"/>
      <c r="AWQ65" s="37"/>
      <c r="AWR65" s="37"/>
      <c r="AWS65" s="37"/>
      <c r="AWT65" s="37"/>
      <c r="AWU65" s="37"/>
      <c r="AWV65" s="37"/>
      <c r="AWW65" s="37"/>
      <c r="AWX65" s="37"/>
      <c r="AWY65" s="37"/>
      <c r="AWZ65" s="37"/>
      <c r="AXA65" s="37"/>
      <c r="AXB65" s="37"/>
      <c r="AXC65" s="37"/>
      <c r="AXD65" s="37"/>
      <c r="AXE65" s="37"/>
      <c r="AXF65" s="37"/>
      <c r="AXG65" s="37"/>
      <c r="AXH65" s="37"/>
      <c r="AXI65" s="37"/>
      <c r="AXJ65" s="37"/>
      <c r="AXK65" s="37"/>
      <c r="AXL65" s="37"/>
      <c r="AXM65" s="37"/>
      <c r="AXN65" s="37"/>
      <c r="AXO65" s="37"/>
      <c r="AXP65" s="37"/>
      <c r="AXQ65" s="37"/>
      <c r="AXR65" s="37"/>
      <c r="AXS65" s="37"/>
      <c r="AXT65" s="37"/>
      <c r="AXU65" s="37"/>
      <c r="AXV65" s="37"/>
      <c r="AXW65" s="37"/>
      <c r="AXX65" s="37"/>
      <c r="AXY65" s="37"/>
      <c r="AXZ65" s="37"/>
      <c r="AYA65" s="37"/>
      <c r="AYB65" s="37"/>
      <c r="AYC65" s="37"/>
      <c r="AYD65" s="37"/>
      <c r="AYE65" s="37"/>
      <c r="AYF65" s="37"/>
      <c r="AYG65" s="37"/>
      <c r="AYH65" s="37"/>
      <c r="AYI65" s="37"/>
      <c r="AYJ65" s="37"/>
      <c r="AYK65" s="37"/>
      <c r="AYL65" s="37"/>
      <c r="AYM65" s="37"/>
      <c r="AYN65" s="37"/>
      <c r="AYO65" s="37"/>
      <c r="AYP65" s="37"/>
      <c r="AYQ65" s="37"/>
      <c r="AYR65" s="37"/>
      <c r="AYS65" s="37"/>
      <c r="AYT65" s="37"/>
      <c r="AYU65" s="37"/>
      <c r="AYV65" s="37"/>
      <c r="AYW65" s="37"/>
      <c r="AYX65" s="37"/>
      <c r="AYY65" s="37"/>
      <c r="AYZ65" s="37"/>
      <c r="AZA65" s="37"/>
      <c r="AZB65" s="37"/>
      <c r="AZC65" s="37"/>
      <c r="AZD65" s="37"/>
      <c r="AZE65" s="37"/>
      <c r="AZF65" s="37"/>
      <c r="AZG65" s="37"/>
      <c r="AZH65" s="37"/>
      <c r="AZI65" s="37"/>
      <c r="AZJ65" s="37"/>
      <c r="AZK65" s="37"/>
      <c r="AZL65" s="37"/>
      <c r="AZM65" s="37"/>
      <c r="AZN65" s="37"/>
      <c r="AZO65" s="37"/>
      <c r="AZP65" s="37"/>
      <c r="AZQ65" s="37"/>
      <c r="AZR65" s="37"/>
      <c r="AZS65" s="37"/>
      <c r="AZT65" s="37"/>
      <c r="AZU65" s="37"/>
      <c r="AZV65" s="37"/>
      <c r="AZW65" s="37"/>
      <c r="AZX65" s="37"/>
      <c r="AZY65" s="37"/>
      <c r="AZZ65" s="37"/>
      <c r="BAA65" s="37"/>
      <c r="BAB65" s="37"/>
      <c r="BAC65" s="37"/>
      <c r="BAD65" s="37"/>
      <c r="BAE65" s="37"/>
      <c r="BAF65" s="37"/>
      <c r="BAG65" s="37"/>
      <c r="BAH65" s="37"/>
      <c r="BAI65" s="37"/>
      <c r="BAJ65" s="37"/>
      <c r="BAK65" s="37"/>
      <c r="BAL65" s="37"/>
      <c r="BAM65" s="37"/>
      <c r="BAN65" s="37"/>
      <c r="BAO65" s="37"/>
      <c r="BAP65" s="37"/>
      <c r="BAQ65" s="37"/>
      <c r="BAR65" s="37"/>
      <c r="BAS65" s="37"/>
      <c r="BAT65" s="37"/>
      <c r="BAU65" s="37"/>
      <c r="BAV65" s="37"/>
      <c r="BAW65" s="37"/>
      <c r="BAX65" s="37"/>
      <c r="BAY65" s="37"/>
      <c r="BAZ65" s="37"/>
      <c r="BBA65" s="37"/>
      <c r="BBB65" s="37"/>
      <c r="BBC65" s="37"/>
      <c r="BBD65" s="37"/>
      <c r="BBE65" s="37"/>
      <c r="BBF65" s="37"/>
      <c r="BBG65" s="37"/>
      <c r="BBH65" s="37"/>
      <c r="BBI65" s="37"/>
      <c r="BBJ65" s="37"/>
      <c r="BBK65" s="37"/>
      <c r="BBL65" s="37"/>
      <c r="BBM65" s="37"/>
      <c r="BBN65" s="37"/>
      <c r="BBO65" s="37"/>
      <c r="BBP65" s="37"/>
      <c r="BBQ65" s="37"/>
      <c r="BBR65" s="37"/>
      <c r="BBS65" s="37"/>
      <c r="BBT65" s="37"/>
      <c r="BBU65" s="37"/>
      <c r="BBV65" s="37"/>
      <c r="BBW65" s="37"/>
      <c r="BBX65" s="37"/>
      <c r="BBY65" s="37"/>
      <c r="BBZ65" s="37"/>
      <c r="BCA65" s="37"/>
      <c r="BCB65" s="37"/>
      <c r="BCC65" s="37"/>
      <c r="BCD65" s="37"/>
      <c r="BCE65" s="37"/>
      <c r="BCF65" s="37"/>
      <c r="BCG65" s="37"/>
      <c r="BCH65" s="37"/>
      <c r="BCI65" s="37"/>
      <c r="BCJ65" s="37"/>
      <c r="BCK65" s="37"/>
      <c r="BCL65" s="37"/>
      <c r="BCM65" s="37"/>
      <c r="BCN65" s="37"/>
      <c r="BCO65" s="37"/>
      <c r="BCP65" s="37"/>
      <c r="BCQ65" s="37"/>
      <c r="BCR65" s="37"/>
      <c r="BCS65" s="37"/>
      <c r="BCT65" s="37"/>
      <c r="BCU65" s="37"/>
      <c r="BCV65" s="37"/>
      <c r="BCW65" s="37"/>
      <c r="BCX65" s="37"/>
      <c r="BCY65" s="37"/>
      <c r="BCZ65" s="37"/>
      <c r="BDA65" s="37"/>
      <c r="BDB65" s="37"/>
      <c r="BDC65" s="37"/>
      <c r="BDD65" s="37"/>
      <c r="BDE65" s="37"/>
      <c r="BDF65" s="37"/>
      <c r="BDG65" s="37"/>
      <c r="BDH65" s="37"/>
      <c r="BDI65" s="37"/>
      <c r="BDJ65" s="37"/>
      <c r="BDK65" s="37"/>
      <c r="BDL65" s="37"/>
      <c r="BDM65" s="37"/>
      <c r="BDN65" s="37"/>
      <c r="BDO65" s="37"/>
      <c r="BDP65" s="37"/>
      <c r="BDQ65" s="37"/>
      <c r="BDR65" s="37"/>
      <c r="BDS65" s="37"/>
      <c r="BDT65" s="37"/>
      <c r="BDU65" s="37"/>
      <c r="BDV65" s="37"/>
      <c r="BDW65" s="37"/>
      <c r="BDX65" s="37"/>
      <c r="BDY65" s="37"/>
      <c r="BDZ65" s="37"/>
      <c r="BEA65" s="37"/>
      <c r="BEB65" s="37"/>
      <c r="BEC65" s="37"/>
      <c r="BED65" s="37"/>
      <c r="BEE65" s="37"/>
      <c r="BEF65" s="37"/>
      <c r="BEG65" s="37"/>
      <c r="BEH65" s="37"/>
      <c r="BEI65" s="37"/>
      <c r="BEJ65" s="37"/>
      <c r="BEK65" s="37"/>
      <c r="BEL65" s="37"/>
      <c r="BEM65" s="37"/>
      <c r="BEN65" s="37"/>
      <c r="BEO65" s="37"/>
      <c r="BEP65" s="37"/>
      <c r="BEQ65" s="37"/>
      <c r="BER65" s="37"/>
      <c r="BES65" s="37"/>
      <c r="BET65" s="37"/>
      <c r="BEU65" s="37"/>
      <c r="BEV65" s="37"/>
      <c r="BEW65" s="37"/>
      <c r="BEX65" s="37"/>
      <c r="BEY65" s="37"/>
      <c r="BEZ65" s="37"/>
      <c r="BFA65" s="37"/>
      <c r="BFB65" s="37"/>
      <c r="BFC65" s="37"/>
      <c r="BFD65" s="37"/>
      <c r="BFE65" s="37"/>
      <c r="BFF65" s="37"/>
      <c r="BFG65" s="37"/>
      <c r="BFH65" s="37"/>
      <c r="BFI65" s="37"/>
      <c r="BFJ65" s="37"/>
      <c r="BFK65" s="37"/>
      <c r="BFL65" s="37"/>
      <c r="BFM65" s="37"/>
      <c r="BFN65" s="37"/>
      <c r="BFO65" s="37"/>
      <c r="BFP65" s="37"/>
      <c r="BFQ65" s="37"/>
      <c r="BFR65" s="37"/>
      <c r="BFS65" s="37"/>
      <c r="BFT65" s="37"/>
      <c r="BFU65" s="37"/>
      <c r="BFV65" s="37"/>
      <c r="BFW65" s="37"/>
      <c r="BFX65" s="37"/>
      <c r="BFY65" s="37"/>
      <c r="BFZ65" s="37"/>
      <c r="BGA65" s="37"/>
      <c r="BGB65" s="37"/>
      <c r="BGC65" s="37"/>
      <c r="BGD65" s="37"/>
      <c r="BGE65" s="37"/>
      <c r="BGF65" s="37"/>
      <c r="BGG65" s="37"/>
      <c r="BGH65" s="37"/>
      <c r="BGI65" s="37"/>
      <c r="BGJ65" s="37"/>
      <c r="BGK65" s="37"/>
      <c r="BGL65" s="37"/>
      <c r="BGM65" s="37"/>
      <c r="BGN65" s="37"/>
      <c r="BGO65" s="37"/>
      <c r="BGP65" s="37"/>
      <c r="BGQ65" s="37"/>
      <c r="BGR65" s="37"/>
      <c r="BGS65" s="37"/>
      <c r="BGT65" s="37"/>
      <c r="BGU65" s="37"/>
      <c r="BGV65" s="37"/>
      <c r="BGW65" s="37"/>
      <c r="BGX65" s="37"/>
      <c r="BGY65" s="37"/>
      <c r="BGZ65" s="37"/>
      <c r="BHA65" s="37"/>
      <c r="BHB65" s="37"/>
      <c r="BHC65" s="37"/>
      <c r="BHD65" s="37"/>
      <c r="BHE65" s="37"/>
      <c r="BHF65" s="37"/>
      <c r="BHG65" s="37"/>
      <c r="BHH65" s="37"/>
      <c r="BHI65" s="37"/>
      <c r="BHJ65" s="37"/>
      <c r="BHK65" s="37"/>
      <c r="BHL65" s="37"/>
      <c r="BHM65" s="37"/>
      <c r="BHN65" s="37"/>
      <c r="BHO65" s="37"/>
      <c r="BHP65" s="37"/>
      <c r="BHQ65" s="37"/>
      <c r="BHR65" s="37"/>
      <c r="BHS65" s="37"/>
      <c r="BHT65" s="37"/>
      <c r="BHU65" s="37"/>
      <c r="BHV65" s="37"/>
      <c r="BHW65" s="37"/>
      <c r="BHX65" s="37"/>
      <c r="BHY65" s="37"/>
      <c r="BHZ65" s="37"/>
      <c r="BIA65" s="37"/>
      <c r="BIB65" s="37"/>
      <c r="BIC65" s="37"/>
      <c r="BID65" s="37"/>
      <c r="BIE65" s="37"/>
      <c r="BIF65" s="37"/>
      <c r="BIG65" s="37"/>
      <c r="BIH65" s="37"/>
      <c r="BII65" s="37"/>
      <c r="BIJ65" s="37"/>
      <c r="BIK65" s="37"/>
      <c r="BIL65" s="37"/>
      <c r="BIM65" s="37"/>
      <c r="BIN65" s="37"/>
      <c r="BIO65" s="37"/>
      <c r="BIP65" s="37"/>
      <c r="BIQ65" s="37"/>
      <c r="BIR65" s="37"/>
      <c r="BIS65" s="37"/>
      <c r="BIT65" s="37"/>
      <c r="BIU65" s="37"/>
      <c r="BIV65" s="37"/>
      <c r="BIW65" s="37"/>
      <c r="BIX65" s="37"/>
      <c r="BIY65" s="37"/>
      <c r="BIZ65" s="37"/>
      <c r="BJA65" s="37"/>
      <c r="BJB65" s="37"/>
      <c r="BJC65" s="37"/>
      <c r="BJD65" s="37"/>
      <c r="BJE65" s="37"/>
      <c r="BJF65" s="37"/>
      <c r="BJG65" s="37"/>
      <c r="BJH65" s="37"/>
      <c r="BJI65" s="37"/>
      <c r="BJJ65" s="37"/>
      <c r="BJK65" s="37"/>
      <c r="BJL65" s="37"/>
      <c r="BJM65" s="37"/>
      <c r="BJN65" s="37"/>
      <c r="BJO65" s="37"/>
      <c r="BJP65" s="37"/>
      <c r="BJQ65" s="37"/>
      <c r="BJR65" s="37"/>
      <c r="BJS65" s="37"/>
      <c r="BJT65" s="37"/>
      <c r="BJU65" s="37"/>
      <c r="BJV65" s="37"/>
      <c r="BJW65" s="37"/>
      <c r="BJX65" s="37"/>
      <c r="BJY65" s="37"/>
      <c r="BJZ65" s="37"/>
      <c r="BKA65" s="37"/>
      <c r="BKB65" s="37"/>
      <c r="BKC65" s="37"/>
      <c r="BKD65" s="37"/>
      <c r="BKE65" s="37"/>
      <c r="BKF65" s="37"/>
      <c r="BKG65" s="37"/>
      <c r="BKH65" s="37"/>
      <c r="BKI65" s="37"/>
      <c r="BKJ65" s="37"/>
      <c r="BKK65" s="37"/>
      <c r="BKL65" s="37"/>
      <c r="BKM65" s="37"/>
      <c r="BKN65" s="37"/>
      <c r="BKO65" s="37"/>
      <c r="BKP65" s="37"/>
      <c r="BKQ65" s="37"/>
      <c r="BKR65" s="37"/>
      <c r="BKS65" s="37"/>
      <c r="BKT65" s="37"/>
      <c r="BKU65" s="37"/>
      <c r="BKV65" s="37"/>
      <c r="BKW65" s="37"/>
      <c r="BKX65" s="37"/>
      <c r="BKY65" s="37"/>
      <c r="BKZ65" s="37"/>
      <c r="BLA65" s="37"/>
      <c r="BLB65" s="37"/>
      <c r="BLC65" s="37"/>
      <c r="BLD65" s="37"/>
      <c r="BLE65" s="37"/>
      <c r="BLF65" s="37"/>
      <c r="BLG65" s="37"/>
      <c r="BLH65" s="37"/>
      <c r="BLI65" s="37"/>
      <c r="BLJ65" s="37"/>
      <c r="BLK65" s="37"/>
      <c r="BLL65" s="37"/>
      <c r="BLM65" s="37"/>
      <c r="BLN65" s="37"/>
      <c r="BLO65" s="37"/>
      <c r="BLP65" s="37"/>
      <c r="BLQ65" s="37"/>
      <c r="BLR65" s="37"/>
      <c r="BLS65" s="37"/>
      <c r="BLT65" s="37"/>
      <c r="BLU65" s="37"/>
      <c r="BLV65" s="37"/>
      <c r="BLW65" s="37"/>
      <c r="BLX65" s="37"/>
      <c r="BLY65" s="37"/>
      <c r="BLZ65" s="37"/>
      <c r="BMA65" s="37"/>
      <c r="BMB65" s="37"/>
      <c r="BMC65" s="37"/>
      <c r="BMD65" s="37"/>
      <c r="BME65" s="37"/>
      <c r="BMF65" s="37"/>
      <c r="BMG65" s="37"/>
      <c r="BMH65" s="37"/>
      <c r="BMI65" s="37"/>
      <c r="BMJ65" s="37"/>
      <c r="BMK65" s="37"/>
      <c r="BML65" s="37"/>
      <c r="BMM65" s="37"/>
      <c r="BMN65" s="37"/>
      <c r="BMO65" s="37"/>
      <c r="BMP65" s="37"/>
      <c r="BMQ65" s="37"/>
      <c r="BMR65" s="37"/>
      <c r="BMS65" s="37"/>
      <c r="BMT65" s="37"/>
      <c r="BMU65" s="37"/>
      <c r="BMV65" s="37"/>
      <c r="BMW65" s="37"/>
      <c r="BMX65" s="37"/>
      <c r="BMY65" s="37"/>
      <c r="BMZ65" s="37"/>
      <c r="BNA65" s="37"/>
      <c r="BNB65" s="37"/>
      <c r="BNC65" s="37"/>
      <c r="BND65" s="37"/>
      <c r="BNE65" s="37"/>
      <c r="BNF65" s="37"/>
      <c r="BNG65" s="37"/>
      <c r="BNH65" s="37"/>
      <c r="BNI65" s="37"/>
      <c r="BNJ65" s="37"/>
      <c r="BNK65" s="37"/>
      <c r="BNL65" s="37"/>
      <c r="BNM65" s="37"/>
      <c r="BNN65" s="37"/>
      <c r="BNO65" s="37"/>
      <c r="BNP65" s="37"/>
      <c r="BNQ65" s="37"/>
      <c r="BNR65" s="37"/>
      <c r="BNS65" s="37"/>
      <c r="BNT65" s="37"/>
      <c r="BNU65" s="37"/>
      <c r="BNV65" s="37"/>
      <c r="BNW65" s="37"/>
      <c r="BNX65" s="37"/>
      <c r="BNY65" s="37"/>
      <c r="BNZ65" s="37"/>
      <c r="BOA65" s="37"/>
      <c r="BOB65" s="37"/>
      <c r="BOC65" s="37"/>
      <c r="BOD65" s="37"/>
      <c r="BOE65" s="37"/>
      <c r="BOF65" s="37"/>
      <c r="BOG65" s="37"/>
      <c r="BOH65" s="37"/>
      <c r="BOI65" s="37"/>
      <c r="BOJ65" s="37"/>
      <c r="BOK65" s="37"/>
      <c r="BOL65" s="37"/>
      <c r="BOM65" s="37"/>
      <c r="BON65" s="37"/>
      <c r="BOO65" s="37"/>
      <c r="BOP65" s="37"/>
      <c r="BOQ65" s="37"/>
      <c r="BOR65" s="37"/>
      <c r="BOS65" s="37"/>
      <c r="BOT65" s="37"/>
      <c r="BOU65" s="37"/>
      <c r="BOV65" s="37"/>
      <c r="BOW65" s="37"/>
      <c r="BOX65" s="37"/>
      <c r="BOY65" s="37"/>
      <c r="BOZ65" s="37"/>
      <c r="BPA65" s="37"/>
      <c r="BPB65" s="37"/>
      <c r="BPC65" s="37"/>
      <c r="BPD65" s="37"/>
      <c r="BPE65" s="37"/>
      <c r="BPF65" s="37"/>
      <c r="BPG65" s="37"/>
      <c r="BPH65" s="37"/>
      <c r="BPI65" s="37"/>
      <c r="BPJ65" s="37"/>
      <c r="BPK65" s="37"/>
      <c r="BPL65" s="37"/>
      <c r="BPM65" s="37"/>
      <c r="BPN65" s="37"/>
      <c r="BPO65" s="37"/>
      <c r="BPP65" s="37"/>
      <c r="BPQ65" s="37"/>
      <c r="BPR65" s="37"/>
      <c r="BPS65" s="37"/>
      <c r="BPT65" s="37"/>
      <c r="BPU65" s="37"/>
      <c r="BPV65" s="37"/>
      <c r="BPW65" s="37"/>
      <c r="BPX65" s="37"/>
      <c r="BPY65" s="37"/>
      <c r="BPZ65" s="37"/>
      <c r="BQA65" s="37"/>
      <c r="BQB65" s="37"/>
      <c r="BQC65" s="37"/>
      <c r="BQD65" s="37"/>
      <c r="BQE65" s="37"/>
      <c r="BQF65" s="37"/>
      <c r="BQG65" s="37"/>
      <c r="BQH65" s="37"/>
      <c r="BQI65" s="37"/>
      <c r="BQJ65" s="37"/>
      <c r="BQK65" s="37"/>
      <c r="BQL65" s="37"/>
      <c r="BQM65" s="37"/>
      <c r="BQN65" s="37"/>
      <c r="BQO65" s="37"/>
      <c r="BQP65" s="37"/>
      <c r="BQQ65" s="37"/>
      <c r="BQR65" s="37"/>
      <c r="BQS65" s="37"/>
      <c r="BQT65" s="37"/>
      <c r="BQU65" s="37"/>
      <c r="BQV65" s="37"/>
      <c r="BQW65" s="37"/>
      <c r="BQX65" s="37"/>
      <c r="BQY65" s="37"/>
      <c r="BQZ65" s="37"/>
      <c r="BRA65" s="37"/>
      <c r="BRB65" s="37"/>
      <c r="BRC65" s="37"/>
      <c r="BRD65" s="37"/>
      <c r="BRE65" s="37"/>
      <c r="BRF65" s="37"/>
      <c r="BRG65" s="37"/>
      <c r="BRH65" s="37"/>
      <c r="BRI65" s="37"/>
      <c r="BRJ65" s="37"/>
      <c r="BRK65" s="37"/>
      <c r="BRL65" s="37"/>
      <c r="BRM65" s="37"/>
      <c r="BRN65" s="37"/>
      <c r="BRO65" s="37"/>
      <c r="BRP65" s="37"/>
      <c r="BRQ65" s="37"/>
      <c r="BRR65" s="37"/>
      <c r="BRS65" s="37"/>
      <c r="BRT65" s="37"/>
      <c r="BRU65" s="37"/>
      <c r="BRV65" s="37"/>
      <c r="BRW65" s="37"/>
      <c r="BRX65" s="37"/>
      <c r="BRY65" s="37"/>
      <c r="BRZ65" s="37"/>
      <c r="BSA65" s="37"/>
      <c r="BSB65" s="37"/>
      <c r="BSC65" s="37"/>
      <c r="BSD65" s="37"/>
      <c r="BSE65" s="37"/>
      <c r="BSF65" s="37"/>
      <c r="BSG65" s="37"/>
      <c r="BSH65" s="37"/>
      <c r="BSI65" s="37"/>
      <c r="BSJ65" s="37"/>
      <c r="BSK65" s="37"/>
      <c r="BSL65" s="37"/>
      <c r="BSM65" s="37"/>
      <c r="BSN65" s="37"/>
      <c r="BSO65" s="37"/>
      <c r="BSP65" s="37"/>
      <c r="BSQ65" s="37"/>
      <c r="BSR65" s="37"/>
      <c r="BSS65" s="37"/>
      <c r="BST65" s="37"/>
      <c r="BSU65" s="37"/>
      <c r="BSV65" s="37"/>
      <c r="BSW65" s="37"/>
      <c r="BSX65" s="37"/>
      <c r="BSY65" s="37"/>
      <c r="BSZ65" s="37"/>
      <c r="BTA65" s="37"/>
      <c r="BTB65" s="37"/>
      <c r="BTC65" s="37"/>
      <c r="BTD65" s="37"/>
      <c r="BTE65" s="37"/>
      <c r="BTF65" s="37"/>
      <c r="BTG65" s="37"/>
      <c r="BTH65" s="37"/>
      <c r="BTI65" s="37"/>
      <c r="BTJ65" s="37"/>
      <c r="BTK65" s="37"/>
      <c r="BTL65" s="37"/>
      <c r="BTM65" s="37"/>
      <c r="BTN65" s="37"/>
      <c r="BTO65" s="37"/>
      <c r="BTP65" s="37"/>
      <c r="BTQ65" s="37"/>
      <c r="BTR65" s="37"/>
      <c r="BTS65" s="37"/>
      <c r="BTT65" s="37"/>
      <c r="BTU65" s="37"/>
      <c r="BTV65" s="37"/>
      <c r="BTW65" s="37"/>
      <c r="BTX65" s="37"/>
      <c r="BTY65" s="37"/>
      <c r="BTZ65" s="37"/>
      <c r="BUA65" s="37"/>
      <c r="BUB65" s="37"/>
      <c r="BUC65" s="37"/>
      <c r="BUD65" s="37"/>
      <c r="BUE65" s="37"/>
      <c r="BUF65" s="37"/>
      <c r="BUG65" s="37"/>
      <c r="BUH65" s="37"/>
      <c r="BUI65" s="37"/>
      <c r="BUJ65" s="37"/>
      <c r="BUK65" s="37"/>
      <c r="BUL65" s="37"/>
      <c r="BUM65" s="37"/>
      <c r="BUN65" s="37"/>
      <c r="BUO65" s="37"/>
      <c r="BUP65" s="37"/>
      <c r="BUQ65" s="37"/>
      <c r="BUR65" s="37"/>
      <c r="BUS65" s="37"/>
      <c r="BUT65" s="37"/>
      <c r="BUU65" s="37"/>
      <c r="BUV65" s="37"/>
      <c r="BUW65" s="37"/>
      <c r="BUX65" s="37"/>
      <c r="BUY65" s="37"/>
      <c r="BUZ65" s="37"/>
      <c r="BVA65" s="37"/>
      <c r="BVB65" s="37"/>
      <c r="BVC65" s="37"/>
      <c r="BVD65" s="37"/>
      <c r="BVE65" s="37"/>
      <c r="BVF65" s="37"/>
      <c r="BVG65" s="37"/>
      <c r="BVH65" s="37"/>
      <c r="BVI65" s="37"/>
      <c r="BVJ65" s="37"/>
      <c r="BVK65" s="37"/>
      <c r="BVL65" s="37"/>
      <c r="BVM65" s="37"/>
      <c r="BVN65" s="37"/>
      <c r="BVO65" s="37"/>
      <c r="BVP65" s="37"/>
      <c r="BVQ65" s="37"/>
      <c r="BVR65" s="37"/>
      <c r="BVS65" s="37"/>
      <c r="BVT65" s="37"/>
      <c r="BVU65" s="37"/>
      <c r="BVV65" s="37"/>
      <c r="BVW65" s="37"/>
      <c r="BVX65" s="37"/>
      <c r="BVY65" s="37"/>
      <c r="BVZ65" s="37"/>
      <c r="BWA65" s="37"/>
      <c r="BWB65" s="37"/>
      <c r="BWC65" s="37"/>
      <c r="BWD65" s="37"/>
      <c r="BWE65" s="37"/>
      <c r="BWF65" s="37"/>
      <c r="BWG65" s="37"/>
      <c r="BWH65" s="37"/>
      <c r="BWI65" s="37"/>
      <c r="BWJ65" s="37"/>
      <c r="BWK65" s="37"/>
      <c r="BWL65" s="37"/>
      <c r="BWM65" s="37"/>
      <c r="BWN65" s="37"/>
      <c r="BWO65" s="37"/>
      <c r="BWP65" s="37"/>
      <c r="BWQ65" s="37"/>
      <c r="BWR65" s="37"/>
      <c r="BWS65" s="37"/>
      <c r="BWT65" s="37"/>
      <c r="BWU65" s="37"/>
      <c r="BWV65" s="37"/>
      <c r="BWW65" s="37"/>
      <c r="BWX65" s="37"/>
      <c r="BWY65" s="37"/>
      <c r="BWZ65" s="37"/>
      <c r="BXA65" s="37"/>
      <c r="BXB65" s="37"/>
      <c r="BXC65" s="37"/>
      <c r="BXD65" s="37"/>
      <c r="BXE65" s="37"/>
      <c r="BXF65" s="37"/>
      <c r="BXG65" s="37"/>
      <c r="BXH65" s="37"/>
      <c r="BXI65" s="37"/>
      <c r="BXJ65" s="37"/>
      <c r="BXK65" s="37"/>
      <c r="BXL65" s="37"/>
      <c r="BXM65" s="37"/>
      <c r="BXN65" s="37"/>
      <c r="BXO65" s="37"/>
      <c r="BXP65" s="37"/>
      <c r="BXQ65" s="37"/>
      <c r="BXR65" s="37"/>
      <c r="BXS65" s="37"/>
      <c r="BXT65" s="37"/>
      <c r="BXU65" s="37"/>
      <c r="BXV65" s="37"/>
      <c r="BXW65" s="37"/>
      <c r="BXX65" s="37"/>
      <c r="BXY65" s="37"/>
      <c r="BXZ65" s="37"/>
      <c r="BYA65" s="37"/>
      <c r="BYB65" s="37"/>
      <c r="BYC65" s="37"/>
      <c r="BYD65" s="37"/>
      <c r="BYE65" s="37"/>
      <c r="BYF65" s="37"/>
      <c r="BYG65" s="37"/>
      <c r="BYH65" s="37"/>
      <c r="BYI65" s="37"/>
      <c r="BYJ65" s="37"/>
      <c r="BYK65" s="37"/>
      <c r="BYL65" s="37"/>
      <c r="BYM65" s="37"/>
      <c r="BYN65" s="37"/>
      <c r="BYO65" s="37"/>
      <c r="BYP65" s="37"/>
      <c r="BYQ65" s="37"/>
      <c r="BYR65" s="37"/>
      <c r="BYS65" s="37"/>
      <c r="BYT65" s="37"/>
      <c r="BYU65" s="37"/>
      <c r="BYV65" s="37"/>
      <c r="BYW65" s="37"/>
      <c r="BYX65" s="37"/>
      <c r="BYY65" s="37"/>
      <c r="BYZ65" s="37"/>
      <c r="BZA65" s="37"/>
      <c r="BZB65" s="37"/>
      <c r="BZC65" s="37"/>
      <c r="BZD65" s="37"/>
      <c r="BZE65" s="37"/>
      <c r="BZF65" s="37"/>
      <c r="BZG65" s="37"/>
      <c r="BZH65" s="37"/>
      <c r="BZI65" s="37"/>
      <c r="BZJ65" s="37"/>
      <c r="BZK65" s="37"/>
      <c r="BZL65" s="37"/>
      <c r="BZM65" s="37"/>
      <c r="BZN65" s="37"/>
      <c r="BZO65" s="37"/>
      <c r="BZP65" s="37"/>
      <c r="BZQ65" s="37"/>
      <c r="BZR65" s="37"/>
      <c r="BZS65" s="37"/>
      <c r="BZT65" s="37"/>
      <c r="BZU65" s="37"/>
      <c r="BZV65" s="37"/>
      <c r="BZW65" s="37"/>
      <c r="BZX65" s="37"/>
      <c r="BZY65" s="37"/>
      <c r="BZZ65" s="37"/>
      <c r="CAA65" s="37"/>
      <c r="CAB65" s="37"/>
      <c r="CAC65" s="37"/>
      <c r="CAD65" s="37"/>
      <c r="CAE65" s="37"/>
      <c r="CAF65" s="37"/>
      <c r="CAG65" s="37"/>
      <c r="CAH65" s="37"/>
      <c r="CAI65" s="37"/>
      <c r="CAJ65" s="37"/>
      <c r="CAK65" s="37"/>
      <c r="CAL65" s="37"/>
      <c r="CAM65" s="37"/>
      <c r="CAN65" s="37"/>
      <c r="CAO65" s="37"/>
      <c r="CAP65" s="37"/>
      <c r="CAQ65" s="37"/>
      <c r="CAR65" s="37"/>
      <c r="CAS65" s="37"/>
      <c r="CAT65" s="37"/>
      <c r="CAU65" s="37"/>
      <c r="CAV65" s="37"/>
      <c r="CAW65" s="37"/>
      <c r="CAX65" s="37"/>
      <c r="CAY65" s="37"/>
      <c r="CAZ65" s="37"/>
      <c r="CBA65" s="37"/>
      <c r="CBB65" s="37"/>
      <c r="CBC65" s="37"/>
      <c r="CBD65" s="37"/>
      <c r="CBE65" s="37"/>
      <c r="CBF65" s="37"/>
      <c r="CBG65" s="37"/>
      <c r="CBH65" s="37"/>
      <c r="CBI65" s="37"/>
      <c r="CBJ65" s="37"/>
      <c r="CBK65" s="37"/>
      <c r="CBL65" s="37"/>
      <c r="CBM65" s="37"/>
      <c r="CBN65" s="37"/>
      <c r="CBO65" s="37"/>
      <c r="CBP65" s="37"/>
      <c r="CBQ65" s="37"/>
      <c r="CBR65" s="37"/>
      <c r="CBS65" s="37"/>
      <c r="CBT65" s="37"/>
      <c r="CBU65" s="37"/>
      <c r="CBV65" s="37"/>
      <c r="CBW65" s="37"/>
      <c r="CBX65" s="37"/>
      <c r="CBY65" s="37"/>
      <c r="CBZ65" s="37"/>
      <c r="CCA65" s="37"/>
      <c r="CCB65" s="37"/>
      <c r="CCC65" s="37"/>
      <c r="CCD65" s="37"/>
      <c r="CCE65" s="37"/>
      <c r="CCF65" s="37"/>
      <c r="CCG65" s="37"/>
      <c r="CCH65" s="37"/>
      <c r="CCI65" s="37"/>
      <c r="CCJ65" s="37"/>
      <c r="CCK65" s="37"/>
      <c r="CCL65" s="37"/>
      <c r="CCM65" s="37"/>
      <c r="CCN65" s="37"/>
      <c r="CCO65" s="37"/>
      <c r="CCP65" s="37"/>
      <c r="CCQ65" s="37"/>
      <c r="CCR65" s="37"/>
      <c r="CCS65" s="37"/>
      <c r="CCT65" s="37"/>
      <c r="CCU65" s="37"/>
      <c r="CCV65" s="37"/>
      <c r="CCW65" s="37"/>
      <c r="CCX65" s="37"/>
      <c r="CCY65" s="37"/>
      <c r="CCZ65" s="37"/>
      <c r="CDA65" s="37"/>
      <c r="CDB65" s="37"/>
      <c r="CDC65" s="37"/>
      <c r="CDD65" s="37"/>
      <c r="CDE65" s="37"/>
      <c r="CDF65" s="37"/>
      <c r="CDG65" s="37"/>
      <c r="CDH65" s="37"/>
      <c r="CDI65" s="37"/>
      <c r="CDJ65" s="37"/>
      <c r="CDK65" s="37"/>
      <c r="CDL65" s="37"/>
      <c r="CDM65" s="37"/>
      <c r="CDN65" s="37"/>
      <c r="CDO65" s="37"/>
      <c r="CDP65" s="37"/>
      <c r="CDQ65" s="37"/>
      <c r="CDR65" s="37"/>
      <c r="CDS65" s="37"/>
      <c r="CDT65" s="37"/>
      <c r="CDU65" s="37"/>
      <c r="CDV65" s="37"/>
      <c r="CDW65" s="37"/>
      <c r="CDX65" s="37"/>
      <c r="CDY65" s="37"/>
      <c r="CDZ65" s="37"/>
      <c r="CEA65" s="37"/>
      <c r="CEB65" s="37"/>
      <c r="CEC65" s="37"/>
      <c r="CED65" s="37"/>
      <c r="CEE65" s="37"/>
      <c r="CEF65" s="37"/>
      <c r="CEG65" s="37"/>
      <c r="CEH65" s="37"/>
      <c r="CEI65" s="37"/>
      <c r="CEJ65" s="37"/>
      <c r="CEK65" s="37"/>
      <c r="CEL65" s="37"/>
      <c r="CEM65" s="37"/>
      <c r="CEN65" s="37"/>
      <c r="CEO65" s="37"/>
      <c r="CEP65" s="37"/>
      <c r="CEQ65" s="37"/>
      <c r="CER65" s="37"/>
      <c r="CES65" s="37"/>
      <c r="CET65" s="37"/>
      <c r="CEU65" s="37"/>
      <c r="CEV65" s="37"/>
      <c r="CEW65" s="37"/>
      <c r="CEX65" s="37"/>
      <c r="CEY65" s="37"/>
      <c r="CEZ65" s="37"/>
      <c r="CFA65" s="37"/>
      <c r="CFB65" s="37"/>
      <c r="CFC65" s="37"/>
      <c r="CFD65" s="37"/>
      <c r="CFE65" s="37"/>
      <c r="CFF65" s="37"/>
      <c r="CFG65" s="37"/>
      <c r="CFH65" s="37"/>
      <c r="CFI65" s="37"/>
      <c r="CFJ65" s="37"/>
      <c r="CFK65" s="37"/>
      <c r="CFL65" s="37"/>
      <c r="CFM65" s="37"/>
      <c r="CFN65" s="37"/>
      <c r="CFO65" s="37"/>
      <c r="CFP65" s="37"/>
      <c r="CFQ65" s="37"/>
      <c r="CFR65" s="37"/>
      <c r="CFS65" s="37"/>
      <c r="CFT65" s="37"/>
      <c r="CFU65" s="37"/>
      <c r="CFV65" s="37"/>
      <c r="CFW65" s="37"/>
      <c r="CFX65" s="37"/>
      <c r="CFY65" s="37"/>
      <c r="CFZ65" s="37"/>
      <c r="CGA65" s="37"/>
      <c r="CGB65" s="37"/>
      <c r="CGC65" s="37"/>
      <c r="CGD65" s="37"/>
      <c r="CGE65" s="37"/>
      <c r="CGF65" s="37"/>
      <c r="CGG65" s="37"/>
      <c r="CGH65" s="37"/>
      <c r="CGI65" s="37"/>
      <c r="CGJ65" s="37"/>
      <c r="CGK65" s="37"/>
      <c r="CGL65" s="37"/>
      <c r="CGM65" s="37"/>
      <c r="CGN65" s="37"/>
      <c r="CGO65" s="37"/>
      <c r="CGP65" s="37"/>
      <c r="CGQ65" s="37"/>
      <c r="CGR65" s="37"/>
      <c r="CGS65" s="37"/>
      <c r="CGT65" s="37"/>
      <c r="CGU65" s="37"/>
      <c r="CGV65" s="37"/>
      <c r="CGW65" s="37"/>
      <c r="CGX65" s="37"/>
      <c r="CGY65" s="37"/>
      <c r="CGZ65" s="37"/>
      <c r="CHA65" s="37"/>
      <c r="CHB65" s="37"/>
      <c r="CHC65" s="37"/>
      <c r="CHD65" s="37"/>
      <c r="CHE65" s="37"/>
      <c r="CHF65" s="37"/>
      <c r="CHG65" s="37"/>
      <c r="CHH65" s="37"/>
      <c r="CHI65" s="37"/>
      <c r="CHJ65" s="37"/>
      <c r="CHK65" s="37"/>
      <c r="CHL65" s="37"/>
      <c r="CHM65" s="37"/>
      <c r="CHN65" s="37"/>
      <c r="CHO65" s="37"/>
      <c r="CHP65" s="37"/>
      <c r="CHQ65" s="37"/>
      <c r="CHR65" s="37"/>
      <c r="CHS65" s="37"/>
      <c r="CHT65" s="37"/>
      <c r="CHU65" s="37"/>
      <c r="CHV65" s="37"/>
      <c r="CHW65" s="37"/>
      <c r="CHX65" s="37"/>
      <c r="CHY65" s="37"/>
      <c r="CHZ65" s="37"/>
      <c r="CIA65" s="37"/>
      <c r="CIB65" s="37"/>
      <c r="CIC65" s="37"/>
      <c r="CID65" s="37"/>
      <c r="CIE65" s="37"/>
      <c r="CIF65" s="37"/>
      <c r="CIG65" s="37"/>
      <c r="CIH65" s="37"/>
      <c r="CII65" s="37"/>
      <c r="CIJ65" s="37"/>
      <c r="CIK65" s="37"/>
      <c r="CIL65" s="37"/>
      <c r="CIM65" s="37"/>
      <c r="CIN65" s="37"/>
      <c r="CIO65" s="37"/>
      <c r="CIP65" s="37"/>
      <c r="CIQ65" s="37"/>
      <c r="CIR65" s="37"/>
      <c r="CIS65" s="37"/>
      <c r="CIT65" s="37"/>
      <c r="CIU65" s="37"/>
      <c r="CIV65" s="37"/>
      <c r="CIW65" s="37"/>
      <c r="CIX65" s="37"/>
      <c r="CIY65" s="37"/>
      <c r="CIZ65" s="37"/>
      <c r="CJA65" s="37"/>
      <c r="CJB65" s="37"/>
      <c r="CJC65" s="37"/>
      <c r="CJD65" s="37"/>
      <c r="CJE65" s="37"/>
      <c r="CJF65" s="37"/>
      <c r="CJG65" s="37"/>
      <c r="CJH65" s="37"/>
      <c r="CJI65" s="37"/>
      <c r="CJJ65" s="37"/>
      <c r="CJK65" s="37"/>
      <c r="CJL65" s="37"/>
      <c r="CJM65" s="37"/>
      <c r="CJN65" s="37"/>
      <c r="CJO65" s="37"/>
      <c r="CJP65" s="37"/>
      <c r="CJQ65" s="37"/>
      <c r="CJR65" s="37"/>
      <c r="CJS65" s="37"/>
      <c r="CJT65" s="37"/>
      <c r="CJU65" s="37"/>
      <c r="CJV65" s="37"/>
      <c r="CJW65" s="37"/>
      <c r="CJX65" s="37"/>
      <c r="CJY65" s="37"/>
      <c r="CJZ65" s="37"/>
      <c r="CKA65" s="37"/>
      <c r="CKB65" s="37"/>
      <c r="CKC65" s="37"/>
      <c r="CKD65" s="37"/>
      <c r="CKE65" s="37"/>
      <c r="CKF65" s="37"/>
      <c r="CKG65" s="37"/>
      <c r="CKH65" s="37"/>
      <c r="CKI65" s="37"/>
      <c r="CKJ65" s="37"/>
      <c r="CKK65" s="37"/>
      <c r="CKL65" s="37"/>
      <c r="CKM65" s="37"/>
      <c r="CKN65" s="37"/>
      <c r="CKO65" s="37"/>
      <c r="CKP65" s="37"/>
      <c r="CKQ65" s="37"/>
      <c r="CKR65" s="37"/>
      <c r="CKS65" s="37"/>
      <c r="CKT65" s="37"/>
      <c r="CKU65" s="37"/>
      <c r="CKV65" s="37"/>
      <c r="CKW65" s="37"/>
      <c r="CKX65" s="37"/>
      <c r="CKY65" s="37"/>
      <c r="CKZ65" s="37"/>
      <c r="CLA65" s="37"/>
      <c r="CLB65" s="37"/>
      <c r="CLC65" s="37"/>
      <c r="CLD65" s="37"/>
      <c r="CLE65" s="37"/>
      <c r="CLF65" s="37"/>
      <c r="CLG65" s="37"/>
      <c r="CLH65" s="37"/>
      <c r="CLI65" s="37"/>
      <c r="CLJ65" s="37"/>
      <c r="CLK65" s="37"/>
      <c r="CLL65" s="37"/>
      <c r="CLM65" s="37"/>
      <c r="CLN65" s="37"/>
      <c r="CLO65" s="37"/>
      <c r="CLP65" s="37"/>
      <c r="CLQ65" s="37"/>
      <c r="CLR65" s="37"/>
      <c r="CLS65" s="37"/>
      <c r="CLT65" s="37"/>
      <c r="CLU65" s="37"/>
      <c r="CLV65" s="37"/>
      <c r="CLW65" s="37"/>
      <c r="CLX65" s="37"/>
      <c r="CLY65" s="37"/>
      <c r="CLZ65" s="37"/>
      <c r="CMA65" s="37"/>
      <c r="CMB65" s="37"/>
      <c r="CMC65" s="37"/>
      <c r="CMD65" s="37"/>
      <c r="CME65" s="37"/>
      <c r="CMF65" s="37"/>
      <c r="CMG65" s="37"/>
      <c r="CMH65" s="37"/>
      <c r="CMI65" s="37"/>
      <c r="CMJ65" s="37"/>
      <c r="CMK65" s="37"/>
      <c r="CML65" s="37"/>
      <c r="CMM65" s="37"/>
      <c r="CMN65" s="37"/>
      <c r="CMO65" s="37"/>
      <c r="CMP65" s="37"/>
      <c r="CMQ65" s="37"/>
      <c r="CMR65" s="37"/>
      <c r="CMS65" s="37"/>
      <c r="CMT65" s="37"/>
      <c r="CMU65" s="37"/>
      <c r="CMV65" s="37"/>
      <c r="CMW65" s="37"/>
      <c r="CMX65" s="37"/>
      <c r="CMY65" s="37"/>
      <c r="CMZ65" s="37"/>
      <c r="CNA65" s="37"/>
      <c r="CNB65" s="37"/>
      <c r="CNC65" s="37"/>
      <c r="CND65" s="37"/>
      <c r="CNE65" s="37"/>
      <c r="CNF65" s="37"/>
      <c r="CNG65" s="37"/>
      <c r="CNH65" s="37"/>
      <c r="CNI65" s="37"/>
      <c r="CNJ65" s="37"/>
      <c r="CNK65" s="37"/>
      <c r="CNL65" s="37"/>
      <c r="CNM65" s="37"/>
      <c r="CNN65" s="37"/>
      <c r="CNO65" s="37"/>
      <c r="CNP65" s="37"/>
      <c r="CNQ65" s="37"/>
      <c r="CNR65" s="37"/>
      <c r="CNS65" s="37"/>
      <c r="CNT65" s="37"/>
      <c r="CNU65" s="37"/>
      <c r="CNV65" s="37"/>
      <c r="CNW65" s="37"/>
      <c r="CNX65" s="37"/>
      <c r="CNY65" s="37"/>
      <c r="CNZ65" s="37"/>
      <c r="COA65" s="37"/>
      <c r="COB65" s="37"/>
      <c r="COC65" s="37"/>
      <c r="COD65" s="37"/>
      <c r="COE65" s="37"/>
      <c r="COF65" s="37"/>
      <c r="COG65" s="37"/>
      <c r="COH65" s="37"/>
      <c r="COI65" s="37"/>
      <c r="COJ65" s="37"/>
      <c r="COK65" s="37"/>
      <c r="COL65" s="37"/>
      <c r="COM65" s="37"/>
      <c r="CON65" s="37"/>
      <c r="COO65" s="37"/>
      <c r="COP65" s="37"/>
      <c r="COQ65" s="37"/>
      <c r="COR65" s="37"/>
      <c r="COS65" s="37"/>
      <c r="COT65" s="37"/>
      <c r="COU65" s="37"/>
      <c r="COV65" s="37"/>
      <c r="COW65" s="37"/>
      <c r="COX65" s="37"/>
      <c r="COY65" s="37"/>
      <c r="COZ65" s="37"/>
      <c r="CPA65" s="37"/>
      <c r="CPB65" s="37"/>
      <c r="CPC65" s="37"/>
      <c r="CPD65" s="37"/>
      <c r="CPE65" s="37"/>
      <c r="CPF65" s="37"/>
      <c r="CPG65" s="37"/>
      <c r="CPH65" s="37"/>
      <c r="CPI65" s="37"/>
      <c r="CPJ65" s="37"/>
      <c r="CPK65" s="37"/>
      <c r="CPL65" s="37"/>
      <c r="CPM65" s="37"/>
      <c r="CPN65" s="37"/>
      <c r="CPO65" s="37"/>
      <c r="CPP65" s="37"/>
      <c r="CPQ65" s="37"/>
      <c r="CPR65" s="37"/>
      <c r="CPS65" s="37"/>
      <c r="CPT65" s="37"/>
      <c r="CPU65" s="37"/>
      <c r="CPV65" s="37"/>
      <c r="CPW65" s="37"/>
      <c r="CPX65" s="37"/>
      <c r="CPY65" s="37"/>
      <c r="CPZ65" s="37"/>
      <c r="CQA65" s="37"/>
      <c r="CQB65" s="37"/>
      <c r="CQC65" s="37"/>
      <c r="CQD65" s="37"/>
      <c r="CQE65" s="37"/>
      <c r="CQF65" s="37"/>
      <c r="CQG65" s="37"/>
      <c r="CQH65" s="37"/>
      <c r="CQI65" s="37"/>
      <c r="CQJ65" s="37"/>
      <c r="CQK65" s="37"/>
      <c r="CQL65" s="37"/>
      <c r="CQM65" s="37"/>
      <c r="CQN65" s="37"/>
      <c r="CQO65" s="37"/>
      <c r="CQP65" s="37"/>
      <c r="CQQ65" s="37"/>
      <c r="CQR65" s="37"/>
      <c r="CQS65" s="37"/>
      <c r="CQT65" s="37"/>
      <c r="CQU65" s="37"/>
      <c r="CQV65" s="37"/>
      <c r="CQW65" s="37"/>
      <c r="CQX65" s="37"/>
      <c r="CQY65" s="37"/>
      <c r="CQZ65" s="37"/>
      <c r="CRA65" s="37"/>
      <c r="CRB65" s="37"/>
      <c r="CRC65" s="37"/>
      <c r="CRD65" s="37"/>
      <c r="CRE65" s="37"/>
      <c r="CRF65" s="37"/>
      <c r="CRG65" s="37"/>
      <c r="CRH65" s="37"/>
      <c r="CRI65" s="37"/>
      <c r="CRJ65" s="37"/>
      <c r="CRK65" s="37"/>
      <c r="CRL65" s="37"/>
      <c r="CRM65" s="37"/>
      <c r="CRN65" s="37"/>
      <c r="CRO65" s="37"/>
      <c r="CRP65" s="37"/>
      <c r="CRQ65" s="37"/>
      <c r="CRR65" s="37"/>
      <c r="CRS65" s="37"/>
      <c r="CRT65" s="37"/>
      <c r="CRU65" s="37"/>
      <c r="CRV65" s="37"/>
      <c r="CRW65" s="37"/>
      <c r="CRX65" s="37"/>
      <c r="CRY65" s="37"/>
      <c r="CRZ65" s="37"/>
      <c r="CSA65" s="37"/>
      <c r="CSB65" s="37"/>
      <c r="CSC65" s="37"/>
      <c r="CSD65" s="37"/>
      <c r="CSE65" s="37"/>
      <c r="CSF65" s="37"/>
      <c r="CSG65" s="37"/>
      <c r="CSH65" s="37"/>
      <c r="CSI65" s="37"/>
      <c r="CSJ65" s="37"/>
      <c r="CSK65" s="37"/>
      <c r="CSL65" s="37"/>
      <c r="CSM65" s="37"/>
      <c r="CSN65" s="37"/>
      <c r="CSO65" s="37"/>
      <c r="CSP65" s="37"/>
      <c r="CSQ65" s="37"/>
      <c r="CSR65" s="37"/>
      <c r="CSS65" s="37"/>
      <c r="CST65" s="37"/>
      <c r="CSU65" s="37"/>
      <c r="CSV65" s="37"/>
      <c r="CSW65" s="37"/>
      <c r="CSX65" s="37"/>
      <c r="CSY65" s="37"/>
      <c r="CSZ65" s="37"/>
      <c r="CTA65" s="37"/>
      <c r="CTB65" s="37"/>
      <c r="CTC65" s="37"/>
      <c r="CTD65" s="37"/>
      <c r="CTE65" s="37"/>
      <c r="CTF65" s="37"/>
      <c r="CTG65" s="37"/>
      <c r="CTH65" s="37"/>
      <c r="CTI65" s="37"/>
      <c r="CTJ65" s="37"/>
      <c r="CTK65" s="37"/>
      <c r="CTL65" s="37"/>
      <c r="CTM65" s="37"/>
      <c r="CTN65" s="37"/>
      <c r="CTO65" s="37"/>
      <c r="CTP65" s="37"/>
      <c r="CTQ65" s="37"/>
      <c r="CTR65" s="37"/>
      <c r="CTS65" s="37"/>
      <c r="CTT65" s="37"/>
      <c r="CTU65" s="37"/>
      <c r="CTV65" s="37"/>
      <c r="CTW65" s="37"/>
      <c r="CTX65" s="37"/>
      <c r="CTY65" s="37"/>
      <c r="CTZ65" s="37"/>
      <c r="CUA65" s="37"/>
      <c r="CUB65" s="37"/>
      <c r="CUC65" s="37"/>
      <c r="CUD65" s="37"/>
      <c r="CUE65" s="37"/>
      <c r="CUF65" s="37"/>
      <c r="CUG65" s="37"/>
      <c r="CUH65" s="37"/>
      <c r="CUI65" s="37"/>
      <c r="CUJ65" s="37"/>
      <c r="CUK65" s="37"/>
      <c r="CUL65" s="37"/>
      <c r="CUM65" s="37"/>
      <c r="CUN65" s="37"/>
      <c r="CUO65" s="37"/>
      <c r="CUP65" s="37"/>
      <c r="CUQ65" s="37"/>
      <c r="CUR65" s="37"/>
      <c r="CUS65" s="37"/>
      <c r="CUT65" s="37"/>
      <c r="CUU65" s="37"/>
      <c r="CUV65" s="37"/>
      <c r="CUW65" s="37"/>
      <c r="CUX65" s="37"/>
      <c r="CUY65" s="37"/>
      <c r="CUZ65" s="37"/>
      <c r="CVA65" s="37"/>
      <c r="CVB65" s="37"/>
      <c r="CVC65" s="37"/>
      <c r="CVD65" s="37"/>
      <c r="CVE65" s="37"/>
      <c r="CVF65" s="37"/>
      <c r="CVG65" s="37"/>
      <c r="CVH65" s="37"/>
      <c r="CVI65" s="37"/>
      <c r="CVJ65" s="37"/>
      <c r="CVK65" s="37"/>
      <c r="CVL65" s="37"/>
      <c r="CVM65" s="37"/>
      <c r="CVN65" s="37"/>
      <c r="CVO65" s="37"/>
      <c r="CVP65" s="37"/>
      <c r="CVQ65" s="37"/>
      <c r="CVR65" s="37"/>
      <c r="CVS65" s="37"/>
      <c r="CVT65" s="37"/>
      <c r="CVU65" s="37"/>
      <c r="CVV65" s="37"/>
      <c r="CVW65" s="37"/>
      <c r="CVX65" s="37"/>
      <c r="CVY65" s="37"/>
      <c r="CVZ65" s="37"/>
      <c r="CWA65" s="37"/>
      <c r="CWB65" s="37"/>
      <c r="CWC65" s="37"/>
      <c r="CWD65" s="37"/>
      <c r="CWE65" s="37"/>
      <c r="CWF65" s="37"/>
      <c r="CWG65" s="37"/>
      <c r="CWH65" s="37"/>
      <c r="CWI65" s="37"/>
      <c r="CWJ65" s="37"/>
      <c r="CWK65" s="37"/>
      <c r="CWL65" s="37"/>
      <c r="CWM65" s="37"/>
      <c r="CWN65" s="37"/>
      <c r="CWO65" s="37"/>
      <c r="CWP65" s="37"/>
      <c r="CWQ65" s="37"/>
      <c r="CWR65" s="37"/>
      <c r="CWS65" s="37"/>
      <c r="CWT65" s="37"/>
      <c r="CWU65" s="37"/>
      <c r="CWV65" s="37"/>
      <c r="CWW65" s="37"/>
      <c r="CWX65" s="37"/>
      <c r="CWY65" s="37"/>
      <c r="CWZ65" s="37"/>
      <c r="CXA65" s="37"/>
      <c r="CXB65" s="37"/>
      <c r="CXC65" s="37"/>
      <c r="CXD65" s="37"/>
      <c r="CXE65" s="37"/>
      <c r="CXF65" s="37"/>
      <c r="CXG65" s="37"/>
      <c r="CXH65" s="37"/>
      <c r="CXI65" s="37"/>
      <c r="CXJ65" s="37"/>
      <c r="CXK65" s="37"/>
      <c r="CXL65" s="37"/>
      <c r="CXM65" s="37"/>
      <c r="CXN65" s="37"/>
      <c r="CXO65" s="37"/>
      <c r="CXP65" s="37"/>
      <c r="CXQ65" s="37"/>
      <c r="CXR65" s="37"/>
      <c r="CXS65" s="37"/>
      <c r="CXT65" s="37"/>
      <c r="CXU65" s="37"/>
      <c r="CXV65" s="37"/>
      <c r="CXW65" s="37"/>
      <c r="CXX65" s="37"/>
      <c r="CXY65" s="37"/>
      <c r="CXZ65" s="37"/>
      <c r="CYA65" s="37"/>
      <c r="CYB65" s="37"/>
      <c r="CYC65" s="37"/>
      <c r="CYD65" s="37"/>
      <c r="CYE65" s="37"/>
      <c r="CYF65" s="37"/>
      <c r="CYG65" s="37"/>
      <c r="CYH65" s="37"/>
      <c r="CYI65" s="37"/>
      <c r="CYJ65" s="37"/>
      <c r="CYK65" s="37"/>
      <c r="CYL65" s="37"/>
      <c r="CYM65" s="37"/>
      <c r="CYN65" s="37"/>
      <c r="CYO65" s="37"/>
      <c r="CYP65" s="37"/>
      <c r="CYQ65" s="37"/>
      <c r="CYR65" s="37"/>
      <c r="CYS65" s="37"/>
      <c r="CYT65" s="37"/>
      <c r="CYU65" s="37"/>
      <c r="CYV65" s="37"/>
      <c r="CYW65" s="37"/>
      <c r="CYX65" s="37"/>
      <c r="CYY65" s="37"/>
      <c r="CYZ65" s="37"/>
      <c r="CZA65" s="37"/>
      <c r="CZB65" s="37"/>
      <c r="CZC65" s="37"/>
      <c r="CZD65" s="37"/>
      <c r="CZE65" s="37"/>
      <c r="CZF65" s="37"/>
      <c r="CZG65" s="37"/>
      <c r="CZH65" s="37"/>
      <c r="CZI65" s="37"/>
      <c r="CZJ65" s="37"/>
      <c r="CZK65" s="37"/>
      <c r="CZL65" s="37"/>
      <c r="CZM65" s="37"/>
      <c r="CZN65" s="37"/>
      <c r="CZO65" s="37"/>
      <c r="CZP65" s="37"/>
      <c r="CZQ65" s="37"/>
      <c r="CZR65" s="37"/>
      <c r="CZS65" s="37"/>
      <c r="CZT65" s="37"/>
      <c r="CZU65" s="37"/>
      <c r="CZV65" s="37"/>
      <c r="CZW65" s="37"/>
      <c r="CZX65" s="37"/>
      <c r="CZY65" s="37"/>
      <c r="CZZ65" s="37"/>
      <c r="DAA65" s="37"/>
      <c r="DAB65" s="37"/>
      <c r="DAC65" s="37"/>
      <c r="DAD65" s="37"/>
      <c r="DAE65" s="37"/>
      <c r="DAF65" s="37"/>
      <c r="DAG65" s="37"/>
      <c r="DAH65" s="37"/>
      <c r="DAI65" s="37"/>
      <c r="DAJ65" s="37"/>
      <c r="DAK65" s="37"/>
      <c r="DAL65" s="37"/>
      <c r="DAM65" s="37"/>
      <c r="DAN65" s="37"/>
      <c r="DAO65" s="37"/>
      <c r="DAP65" s="37"/>
      <c r="DAQ65" s="37"/>
      <c r="DAR65" s="37"/>
      <c r="DAS65" s="37"/>
      <c r="DAT65" s="37"/>
      <c r="DAU65" s="37"/>
      <c r="DAV65" s="37"/>
      <c r="DAW65" s="37"/>
      <c r="DAX65" s="37"/>
      <c r="DAY65" s="37"/>
      <c r="DAZ65" s="37"/>
      <c r="DBA65" s="37"/>
      <c r="DBB65" s="37"/>
      <c r="DBC65" s="37"/>
      <c r="DBD65" s="37"/>
      <c r="DBE65" s="37"/>
      <c r="DBF65" s="37"/>
      <c r="DBG65" s="37"/>
      <c r="DBH65" s="37"/>
      <c r="DBI65" s="37"/>
      <c r="DBJ65" s="37"/>
      <c r="DBK65" s="37"/>
      <c r="DBL65" s="37"/>
      <c r="DBM65" s="37"/>
      <c r="DBN65" s="37"/>
      <c r="DBO65" s="37"/>
      <c r="DBP65" s="37"/>
      <c r="DBQ65" s="37"/>
      <c r="DBR65" s="37"/>
      <c r="DBS65" s="37"/>
      <c r="DBT65" s="37"/>
      <c r="DBU65" s="37"/>
      <c r="DBV65" s="37"/>
      <c r="DBW65" s="37"/>
      <c r="DBX65" s="37"/>
      <c r="DBY65" s="37"/>
      <c r="DBZ65" s="37"/>
      <c r="DCA65" s="37"/>
      <c r="DCB65" s="37"/>
      <c r="DCC65" s="37"/>
      <c r="DCD65" s="37"/>
      <c r="DCE65" s="37"/>
      <c r="DCF65" s="37"/>
      <c r="DCG65" s="37"/>
      <c r="DCH65" s="37"/>
      <c r="DCI65" s="37"/>
      <c r="DCJ65" s="37"/>
      <c r="DCK65" s="37"/>
      <c r="DCL65" s="37"/>
      <c r="DCM65" s="37"/>
      <c r="DCN65" s="37"/>
      <c r="DCO65" s="37"/>
      <c r="DCP65" s="37"/>
      <c r="DCQ65" s="37"/>
      <c r="DCR65" s="37"/>
      <c r="DCS65" s="37"/>
      <c r="DCT65" s="37"/>
      <c r="DCU65" s="37"/>
      <c r="DCV65" s="37"/>
      <c r="DCW65" s="37"/>
      <c r="DCX65" s="37"/>
      <c r="DCY65" s="37"/>
      <c r="DCZ65" s="37"/>
      <c r="DDA65" s="37"/>
      <c r="DDB65" s="37"/>
      <c r="DDC65" s="37"/>
      <c r="DDD65" s="37"/>
      <c r="DDE65" s="37"/>
      <c r="DDF65" s="37"/>
      <c r="DDG65" s="37"/>
      <c r="DDH65" s="37"/>
      <c r="DDI65" s="37"/>
      <c r="DDJ65" s="37"/>
      <c r="DDK65" s="37"/>
      <c r="DDL65" s="37"/>
      <c r="DDM65" s="37"/>
      <c r="DDN65" s="37"/>
      <c r="DDO65" s="37"/>
      <c r="DDP65" s="37"/>
      <c r="DDQ65" s="37"/>
      <c r="DDR65" s="37"/>
      <c r="DDS65" s="37"/>
      <c r="DDT65" s="37"/>
      <c r="DDU65" s="37"/>
      <c r="DDV65" s="37"/>
      <c r="DDW65" s="37"/>
      <c r="DDX65" s="37"/>
      <c r="DDY65" s="37"/>
      <c r="DDZ65" s="37"/>
      <c r="DEA65" s="37"/>
      <c r="DEB65" s="37"/>
      <c r="DEC65" s="37"/>
      <c r="DED65" s="37"/>
      <c r="DEE65" s="37"/>
      <c r="DEF65" s="37"/>
      <c r="DEG65" s="37"/>
      <c r="DEH65" s="37"/>
      <c r="DEI65" s="37"/>
      <c r="DEJ65" s="37"/>
      <c r="DEK65" s="37"/>
      <c r="DEL65" s="37"/>
      <c r="DEM65" s="37"/>
      <c r="DEN65" s="37"/>
      <c r="DEO65" s="37"/>
      <c r="DEP65" s="37"/>
      <c r="DEQ65" s="37"/>
      <c r="DER65" s="37"/>
      <c r="DES65" s="37"/>
      <c r="DET65" s="37"/>
      <c r="DEU65" s="37"/>
      <c r="DEV65" s="37"/>
      <c r="DEW65" s="37"/>
      <c r="DEX65" s="37"/>
      <c r="DEY65" s="37"/>
      <c r="DEZ65" s="37"/>
      <c r="DFA65" s="37"/>
      <c r="DFB65" s="37"/>
      <c r="DFC65" s="37"/>
      <c r="DFD65" s="37"/>
      <c r="DFE65" s="37"/>
      <c r="DFF65" s="37"/>
      <c r="DFG65" s="37"/>
      <c r="DFH65" s="37"/>
      <c r="DFI65" s="37"/>
      <c r="DFJ65" s="37"/>
      <c r="DFK65" s="37"/>
      <c r="DFL65" s="37"/>
      <c r="DFM65" s="37"/>
      <c r="DFN65" s="37"/>
      <c r="DFO65" s="37"/>
      <c r="DFP65" s="37"/>
      <c r="DFQ65" s="37"/>
      <c r="DFR65" s="37"/>
      <c r="DFS65" s="37"/>
      <c r="DFT65" s="37"/>
      <c r="DFU65" s="37"/>
      <c r="DFV65" s="37"/>
      <c r="DFW65" s="37"/>
      <c r="DFX65" s="37"/>
      <c r="DFY65" s="37"/>
      <c r="DFZ65" s="37"/>
      <c r="DGA65" s="37"/>
      <c r="DGB65" s="37"/>
      <c r="DGC65" s="37"/>
      <c r="DGD65" s="37"/>
      <c r="DGE65" s="37"/>
      <c r="DGF65" s="37"/>
      <c r="DGG65" s="37"/>
      <c r="DGH65" s="37"/>
      <c r="DGI65" s="37"/>
      <c r="DGJ65" s="37"/>
      <c r="DGK65" s="37"/>
      <c r="DGL65" s="37"/>
      <c r="DGM65" s="37"/>
      <c r="DGN65" s="37"/>
      <c r="DGO65" s="37"/>
      <c r="DGP65" s="37"/>
      <c r="DGQ65" s="37"/>
      <c r="DGR65" s="37"/>
      <c r="DGS65" s="37"/>
      <c r="DGT65" s="37"/>
      <c r="DGU65" s="37"/>
      <c r="DGV65" s="37"/>
      <c r="DGW65" s="37"/>
      <c r="DGX65" s="37"/>
      <c r="DGY65" s="37"/>
      <c r="DGZ65" s="37"/>
      <c r="DHA65" s="37"/>
      <c r="DHB65" s="37"/>
      <c r="DHC65" s="37"/>
      <c r="DHD65" s="37"/>
      <c r="DHE65" s="37"/>
      <c r="DHF65" s="37"/>
      <c r="DHG65" s="37"/>
      <c r="DHH65" s="37"/>
      <c r="DHI65" s="37"/>
      <c r="DHJ65" s="37"/>
      <c r="DHK65" s="37"/>
      <c r="DHL65" s="37"/>
      <c r="DHM65" s="37"/>
      <c r="DHN65" s="37"/>
      <c r="DHO65" s="37"/>
      <c r="DHP65" s="37"/>
      <c r="DHQ65" s="37"/>
      <c r="DHR65" s="37"/>
      <c r="DHS65" s="37"/>
      <c r="DHT65" s="37"/>
      <c r="DHU65" s="37"/>
      <c r="DHV65" s="37"/>
      <c r="DHW65" s="37"/>
      <c r="DHX65" s="37"/>
      <c r="DHY65" s="37"/>
      <c r="DHZ65" s="37"/>
      <c r="DIA65" s="37"/>
      <c r="DIB65" s="37"/>
      <c r="DIC65" s="37"/>
      <c r="DID65" s="37"/>
      <c r="DIE65" s="37"/>
      <c r="DIF65" s="37"/>
      <c r="DIG65" s="37"/>
      <c r="DIH65" s="37"/>
      <c r="DII65" s="37"/>
      <c r="DIJ65" s="37"/>
      <c r="DIK65" s="37"/>
      <c r="DIL65" s="37"/>
      <c r="DIM65" s="37"/>
      <c r="DIN65" s="37"/>
      <c r="DIO65" s="37"/>
      <c r="DIP65" s="37"/>
      <c r="DIQ65" s="37"/>
      <c r="DIR65" s="37"/>
      <c r="DIS65" s="37"/>
      <c r="DIT65" s="37"/>
      <c r="DIU65" s="37"/>
      <c r="DIV65" s="37"/>
      <c r="DIW65" s="37"/>
      <c r="DIX65" s="37"/>
      <c r="DIY65" s="37"/>
      <c r="DIZ65" s="37"/>
      <c r="DJA65" s="37"/>
      <c r="DJB65" s="37"/>
      <c r="DJC65" s="37"/>
      <c r="DJD65" s="37"/>
      <c r="DJE65" s="37"/>
      <c r="DJF65" s="37"/>
      <c r="DJG65" s="37"/>
      <c r="DJH65" s="37"/>
      <c r="DJI65" s="37"/>
      <c r="DJJ65" s="37"/>
      <c r="DJK65" s="37"/>
      <c r="DJL65" s="37"/>
      <c r="DJM65" s="37"/>
      <c r="DJN65" s="37"/>
      <c r="DJO65" s="37"/>
      <c r="DJP65" s="37"/>
      <c r="DJQ65" s="37"/>
      <c r="DJR65" s="37"/>
      <c r="DJS65" s="37"/>
      <c r="DJT65" s="37"/>
      <c r="DJU65" s="37"/>
      <c r="DJV65" s="37"/>
      <c r="DJW65" s="37"/>
      <c r="DJX65" s="37"/>
      <c r="DJY65" s="37"/>
      <c r="DJZ65" s="37"/>
      <c r="DKA65" s="37"/>
      <c r="DKB65" s="37"/>
      <c r="DKC65" s="37"/>
      <c r="DKD65" s="37"/>
      <c r="DKE65" s="37"/>
      <c r="DKF65" s="37"/>
      <c r="DKG65" s="37"/>
      <c r="DKH65" s="37"/>
      <c r="DKI65" s="37"/>
      <c r="DKJ65" s="37"/>
      <c r="DKK65" s="37"/>
      <c r="DKL65" s="37"/>
      <c r="DKM65" s="37"/>
      <c r="DKN65" s="37"/>
      <c r="DKO65" s="37"/>
      <c r="DKP65" s="37"/>
      <c r="DKQ65" s="37"/>
      <c r="DKR65" s="37"/>
      <c r="DKS65" s="37"/>
      <c r="DKT65" s="37"/>
      <c r="DKU65" s="37"/>
      <c r="DKV65" s="37"/>
      <c r="DKW65" s="37"/>
      <c r="DKX65" s="37"/>
      <c r="DKY65" s="37"/>
      <c r="DKZ65" s="37"/>
      <c r="DLA65" s="37"/>
      <c r="DLB65" s="37"/>
      <c r="DLC65" s="37"/>
      <c r="DLD65" s="37"/>
      <c r="DLE65" s="37"/>
      <c r="DLF65" s="37"/>
      <c r="DLG65" s="37"/>
      <c r="DLH65" s="37"/>
      <c r="DLI65" s="37"/>
      <c r="DLJ65" s="37"/>
      <c r="DLK65" s="37"/>
      <c r="DLL65" s="37"/>
      <c r="DLM65" s="37"/>
      <c r="DLN65" s="37"/>
      <c r="DLO65" s="37"/>
      <c r="DLP65" s="37"/>
      <c r="DLQ65" s="37"/>
      <c r="DLR65" s="37"/>
      <c r="DLS65" s="37"/>
      <c r="DLT65" s="37"/>
      <c r="DLU65" s="37"/>
      <c r="DLV65" s="37"/>
      <c r="DLW65" s="37"/>
      <c r="DLX65" s="37"/>
      <c r="DLY65" s="37"/>
      <c r="DLZ65" s="37"/>
      <c r="DMA65" s="37"/>
      <c r="DMB65" s="37"/>
      <c r="DMC65" s="37"/>
      <c r="DMD65" s="37"/>
      <c r="DME65" s="37"/>
      <c r="DMF65" s="37"/>
      <c r="DMG65" s="37"/>
      <c r="DMH65" s="37"/>
      <c r="DMI65" s="37"/>
      <c r="DMJ65" s="37"/>
      <c r="DMK65" s="37"/>
      <c r="DML65" s="37"/>
      <c r="DMM65" s="37"/>
      <c r="DMN65" s="37"/>
      <c r="DMO65" s="37"/>
      <c r="DMP65" s="37"/>
      <c r="DMQ65" s="37"/>
      <c r="DMR65" s="37"/>
      <c r="DMS65" s="37"/>
      <c r="DMT65" s="37"/>
      <c r="DMU65" s="37"/>
      <c r="DMV65" s="37"/>
      <c r="DMW65" s="37"/>
      <c r="DMX65" s="37"/>
      <c r="DMY65" s="37"/>
      <c r="DMZ65" s="37"/>
      <c r="DNA65" s="37"/>
      <c r="DNB65" s="37"/>
      <c r="DNC65" s="37"/>
      <c r="DND65" s="37"/>
      <c r="DNE65" s="37"/>
      <c r="DNF65" s="37"/>
      <c r="DNG65" s="37"/>
      <c r="DNH65" s="37"/>
      <c r="DNI65" s="37"/>
      <c r="DNJ65" s="37"/>
      <c r="DNK65" s="37"/>
      <c r="DNL65" s="37"/>
      <c r="DNM65" s="37"/>
      <c r="DNN65" s="37"/>
      <c r="DNO65" s="37"/>
      <c r="DNP65" s="37"/>
      <c r="DNQ65" s="37"/>
      <c r="DNR65" s="37"/>
      <c r="DNS65" s="37"/>
      <c r="DNT65" s="37"/>
      <c r="DNU65" s="37"/>
      <c r="DNV65" s="37"/>
      <c r="DNW65" s="37"/>
      <c r="DNX65" s="37"/>
      <c r="DNY65" s="37"/>
      <c r="DNZ65" s="37"/>
      <c r="DOA65" s="37"/>
      <c r="DOB65" s="37"/>
      <c r="DOC65" s="37"/>
      <c r="DOD65" s="37"/>
      <c r="DOE65" s="37"/>
      <c r="DOF65" s="37"/>
      <c r="DOG65" s="37"/>
      <c r="DOH65" s="37"/>
      <c r="DOI65" s="37"/>
      <c r="DOJ65" s="37"/>
      <c r="DOK65" s="37"/>
      <c r="DOL65" s="37"/>
      <c r="DOM65" s="37"/>
      <c r="DON65" s="37"/>
      <c r="DOO65" s="37"/>
      <c r="DOP65" s="37"/>
      <c r="DOQ65" s="37"/>
      <c r="DOR65" s="37"/>
      <c r="DOS65" s="37"/>
      <c r="DOT65" s="37"/>
      <c r="DOU65" s="37"/>
      <c r="DOV65" s="37"/>
      <c r="DOW65" s="37"/>
      <c r="DOX65" s="37"/>
      <c r="DOY65" s="37"/>
      <c r="DOZ65" s="37"/>
      <c r="DPA65" s="37"/>
      <c r="DPB65" s="37"/>
      <c r="DPC65" s="37"/>
      <c r="DPD65" s="37"/>
      <c r="DPE65" s="37"/>
      <c r="DPF65" s="37"/>
      <c r="DPG65" s="37"/>
      <c r="DPH65" s="37"/>
      <c r="DPI65" s="37"/>
      <c r="DPJ65" s="37"/>
      <c r="DPK65" s="37"/>
      <c r="DPL65" s="37"/>
      <c r="DPM65" s="37"/>
      <c r="DPN65" s="37"/>
      <c r="DPO65" s="37"/>
      <c r="DPP65" s="37"/>
      <c r="DPQ65" s="37"/>
      <c r="DPR65" s="37"/>
      <c r="DPS65" s="37"/>
      <c r="DPT65" s="37"/>
      <c r="DPU65" s="37"/>
      <c r="DPV65" s="37"/>
      <c r="DPW65" s="37"/>
      <c r="DPX65" s="37"/>
      <c r="DPY65" s="37"/>
      <c r="DPZ65" s="37"/>
      <c r="DQA65" s="37"/>
      <c r="DQB65" s="37"/>
      <c r="DQC65" s="37"/>
      <c r="DQD65" s="37"/>
      <c r="DQE65" s="37"/>
      <c r="DQF65" s="37"/>
      <c r="DQG65" s="37"/>
      <c r="DQH65" s="37"/>
      <c r="DQI65" s="37"/>
      <c r="DQJ65" s="37"/>
      <c r="DQK65" s="37"/>
      <c r="DQL65" s="37"/>
      <c r="DQM65" s="37"/>
      <c r="DQN65" s="37"/>
      <c r="DQO65" s="37"/>
      <c r="DQP65" s="37"/>
      <c r="DQQ65" s="37"/>
      <c r="DQR65" s="37"/>
      <c r="DQS65" s="37"/>
      <c r="DQT65" s="37"/>
      <c r="DQU65" s="37"/>
      <c r="DQV65" s="37"/>
      <c r="DQW65" s="37"/>
      <c r="DQX65" s="37"/>
      <c r="DQY65" s="37"/>
      <c r="DQZ65" s="37"/>
      <c r="DRA65" s="37"/>
      <c r="DRB65" s="37"/>
      <c r="DRC65" s="37"/>
      <c r="DRD65" s="37"/>
      <c r="DRE65" s="37"/>
      <c r="DRF65" s="37"/>
      <c r="DRG65" s="37"/>
      <c r="DRH65" s="37"/>
      <c r="DRI65" s="37"/>
      <c r="DRJ65" s="37"/>
      <c r="DRK65" s="37"/>
      <c r="DRL65" s="37"/>
      <c r="DRM65" s="37"/>
      <c r="DRN65" s="37"/>
      <c r="DRO65" s="37"/>
      <c r="DRP65" s="37"/>
      <c r="DRQ65" s="37"/>
      <c r="DRR65" s="37"/>
      <c r="DRS65" s="37"/>
      <c r="DRT65" s="37"/>
      <c r="DRU65" s="37"/>
      <c r="DRV65" s="37"/>
      <c r="DRW65" s="37"/>
      <c r="DRX65" s="37"/>
      <c r="DRY65" s="37"/>
      <c r="DRZ65" s="37"/>
      <c r="DSA65" s="37"/>
      <c r="DSB65" s="37"/>
      <c r="DSC65" s="37"/>
      <c r="DSD65" s="37"/>
      <c r="DSE65" s="37"/>
      <c r="DSF65" s="37"/>
      <c r="DSG65" s="37"/>
      <c r="DSH65" s="37"/>
      <c r="DSI65" s="37"/>
      <c r="DSJ65" s="37"/>
      <c r="DSK65" s="37"/>
      <c r="DSL65" s="37"/>
      <c r="DSM65" s="37"/>
      <c r="DSN65" s="37"/>
      <c r="DSO65" s="37"/>
      <c r="DSP65" s="37"/>
      <c r="DSQ65" s="37"/>
      <c r="DSR65" s="37"/>
      <c r="DSS65" s="37"/>
      <c r="DST65" s="37"/>
      <c r="DSU65" s="37"/>
      <c r="DSV65" s="37"/>
      <c r="DSW65" s="37"/>
      <c r="DSX65" s="37"/>
      <c r="DSY65" s="37"/>
      <c r="DSZ65" s="37"/>
      <c r="DTA65" s="37"/>
      <c r="DTB65" s="37"/>
      <c r="DTC65" s="37"/>
      <c r="DTD65" s="37"/>
      <c r="DTE65" s="37"/>
      <c r="DTF65" s="37"/>
      <c r="DTG65" s="37"/>
      <c r="DTH65" s="37"/>
      <c r="DTI65" s="37"/>
      <c r="DTJ65" s="37"/>
      <c r="DTK65" s="37"/>
      <c r="DTL65" s="37"/>
      <c r="DTM65" s="37"/>
      <c r="DTN65" s="37"/>
      <c r="DTO65" s="37"/>
      <c r="DTP65" s="37"/>
      <c r="DTQ65" s="37"/>
      <c r="DTR65" s="37"/>
      <c r="DTS65" s="37"/>
      <c r="DTT65" s="37"/>
      <c r="DTU65" s="37"/>
      <c r="DTV65" s="37"/>
      <c r="DTW65" s="37"/>
      <c r="DTX65" s="37"/>
      <c r="DTY65" s="37"/>
      <c r="DTZ65" s="37"/>
      <c r="DUA65" s="37"/>
      <c r="DUB65" s="37"/>
      <c r="DUC65" s="37"/>
      <c r="DUD65" s="37"/>
      <c r="DUE65" s="37"/>
      <c r="DUF65" s="37"/>
      <c r="DUG65" s="37"/>
      <c r="DUH65" s="37"/>
      <c r="DUI65" s="37"/>
      <c r="DUJ65" s="37"/>
      <c r="DUK65" s="37"/>
      <c r="DUL65" s="37"/>
      <c r="DUM65" s="37"/>
      <c r="DUN65" s="37"/>
      <c r="DUO65" s="37"/>
      <c r="DUP65" s="37"/>
      <c r="DUQ65" s="37"/>
      <c r="DUR65" s="37"/>
      <c r="DUS65" s="37"/>
      <c r="DUT65" s="37"/>
      <c r="DUU65" s="37"/>
      <c r="DUV65" s="37"/>
      <c r="DUW65" s="37"/>
      <c r="DUX65" s="37"/>
      <c r="DUY65" s="37"/>
      <c r="DUZ65" s="37"/>
      <c r="DVA65" s="37"/>
      <c r="DVB65" s="37"/>
      <c r="DVC65" s="37"/>
      <c r="DVD65" s="37"/>
      <c r="DVE65" s="37"/>
      <c r="DVF65" s="37"/>
      <c r="DVG65" s="37"/>
      <c r="DVH65" s="37"/>
      <c r="DVI65" s="37"/>
      <c r="DVJ65" s="37"/>
      <c r="DVK65" s="37"/>
      <c r="DVL65" s="37"/>
      <c r="DVM65" s="37"/>
      <c r="DVN65" s="37"/>
      <c r="DVO65" s="37"/>
      <c r="DVP65" s="37"/>
      <c r="DVQ65" s="37"/>
      <c r="DVR65" s="37"/>
      <c r="DVS65" s="37"/>
      <c r="DVT65" s="37"/>
      <c r="DVU65" s="37"/>
      <c r="DVV65" s="37"/>
      <c r="DVW65" s="37"/>
      <c r="DVX65" s="37"/>
      <c r="DVY65" s="37"/>
      <c r="DVZ65" s="37"/>
      <c r="DWA65" s="37"/>
      <c r="DWB65" s="37"/>
      <c r="DWC65" s="37"/>
      <c r="DWD65" s="37"/>
      <c r="DWE65" s="37"/>
      <c r="DWF65" s="37"/>
      <c r="DWG65" s="37"/>
      <c r="DWH65" s="37"/>
      <c r="DWI65" s="37"/>
      <c r="DWJ65" s="37"/>
      <c r="DWK65" s="37"/>
      <c r="DWL65" s="37"/>
      <c r="DWM65" s="37"/>
      <c r="DWN65" s="37"/>
      <c r="DWO65" s="37"/>
      <c r="DWP65" s="37"/>
      <c r="DWQ65" s="37"/>
      <c r="DWR65" s="37"/>
      <c r="DWS65" s="37"/>
      <c r="DWT65" s="37"/>
      <c r="DWU65" s="37"/>
      <c r="DWV65" s="37"/>
      <c r="DWW65" s="37"/>
      <c r="DWX65" s="37"/>
      <c r="DWY65" s="37"/>
      <c r="DWZ65" s="37"/>
      <c r="DXA65" s="37"/>
      <c r="DXB65" s="37"/>
      <c r="DXC65" s="37"/>
      <c r="DXD65" s="37"/>
      <c r="DXE65" s="37"/>
      <c r="DXF65" s="37"/>
      <c r="DXG65" s="37"/>
      <c r="DXH65" s="37"/>
      <c r="DXI65" s="37"/>
      <c r="DXJ65" s="37"/>
      <c r="DXK65" s="37"/>
      <c r="DXL65" s="37"/>
      <c r="DXM65" s="37"/>
      <c r="DXN65" s="37"/>
      <c r="DXO65" s="37"/>
      <c r="DXP65" s="37"/>
      <c r="DXQ65" s="37"/>
      <c r="DXR65" s="37"/>
      <c r="DXS65" s="37"/>
      <c r="DXT65" s="37"/>
      <c r="DXU65" s="37"/>
      <c r="DXV65" s="37"/>
      <c r="DXW65" s="37"/>
      <c r="DXX65" s="37"/>
      <c r="DXY65" s="37"/>
      <c r="DXZ65" s="37"/>
      <c r="DYA65" s="37"/>
      <c r="DYB65" s="37"/>
      <c r="DYC65" s="37"/>
      <c r="DYD65" s="37"/>
      <c r="DYE65" s="37"/>
      <c r="DYF65" s="37"/>
      <c r="DYG65" s="37"/>
      <c r="DYH65" s="37"/>
      <c r="DYI65" s="37"/>
      <c r="DYJ65" s="37"/>
      <c r="DYK65" s="37"/>
      <c r="DYL65" s="37"/>
      <c r="DYM65" s="37"/>
      <c r="DYN65" s="37"/>
      <c r="DYO65" s="37"/>
      <c r="DYP65" s="37"/>
      <c r="DYQ65" s="37"/>
      <c r="DYR65" s="37"/>
      <c r="DYS65" s="37"/>
      <c r="DYT65" s="37"/>
      <c r="DYU65" s="37"/>
      <c r="DYV65" s="37"/>
      <c r="DYW65" s="37"/>
      <c r="DYX65" s="37"/>
      <c r="DYY65" s="37"/>
      <c r="DYZ65" s="37"/>
      <c r="DZA65" s="37"/>
      <c r="DZB65" s="37"/>
      <c r="DZC65" s="37"/>
      <c r="DZD65" s="37"/>
      <c r="DZE65" s="37"/>
      <c r="DZF65" s="37"/>
      <c r="DZG65" s="37"/>
      <c r="DZH65" s="37"/>
      <c r="DZI65" s="37"/>
      <c r="DZJ65" s="37"/>
      <c r="DZK65" s="37"/>
      <c r="DZL65" s="37"/>
      <c r="DZM65" s="37"/>
      <c r="DZN65" s="37"/>
      <c r="DZO65" s="37"/>
      <c r="DZP65" s="37"/>
      <c r="DZQ65" s="37"/>
      <c r="DZR65" s="37"/>
      <c r="DZS65" s="37"/>
      <c r="DZT65" s="37"/>
      <c r="DZU65" s="37"/>
      <c r="DZV65" s="37"/>
      <c r="DZW65" s="37"/>
      <c r="DZX65" s="37"/>
      <c r="DZY65" s="37"/>
      <c r="DZZ65" s="37"/>
      <c r="EAA65" s="37"/>
      <c r="EAB65" s="37"/>
      <c r="EAC65" s="37"/>
      <c r="EAD65" s="37"/>
      <c r="EAE65" s="37"/>
      <c r="EAF65" s="37"/>
      <c r="EAG65" s="37"/>
      <c r="EAH65" s="37"/>
      <c r="EAI65" s="37"/>
      <c r="EAJ65" s="37"/>
      <c r="EAK65" s="37"/>
      <c r="EAL65" s="37"/>
      <c r="EAM65" s="37"/>
      <c r="EAN65" s="37"/>
      <c r="EAO65" s="37"/>
      <c r="EAP65" s="37"/>
      <c r="EAQ65" s="37"/>
      <c r="EAR65" s="37"/>
      <c r="EAS65" s="37"/>
      <c r="EAT65" s="37"/>
      <c r="EAU65" s="37"/>
      <c r="EAV65" s="37"/>
      <c r="EAW65" s="37"/>
      <c r="EAX65" s="37"/>
      <c r="EAY65" s="37"/>
      <c r="EAZ65" s="37"/>
      <c r="EBA65" s="37"/>
      <c r="EBB65" s="37"/>
      <c r="EBC65" s="37"/>
      <c r="EBD65" s="37"/>
      <c r="EBE65" s="37"/>
      <c r="EBF65" s="37"/>
      <c r="EBG65" s="37"/>
      <c r="EBH65" s="37"/>
      <c r="EBI65" s="37"/>
      <c r="EBJ65" s="37"/>
      <c r="EBK65" s="37"/>
      <c r="EBL65" s="37"/>
      <c r="EBM65" s="37"/>
      <c r="EBN65" s="37"/>
      <c r="EBO65" s="37"/>
      <c r="EBP65" s="37"/>
      <c r="EBQ65" s="37"/>
      <c r="EBR65" s="37"/>
      <c r="EBS65" s="37"/>
      <c r="EBT65" s="37"/>
      <c r="EBU65" s="37"/>
      <c r="EBV65" s="37"/>
      <c r="EBW65" s="37"/>
      <c r="EBX65" s="37"/>
      <c r="EBY65" s="37"/>
      <c r="EBZ65" s="37"/>
      <c r="ECA65" s="37"/>
      <c r="ECB65" s="37"/>
      <c r="ECC65" s="37"/>
      <c r="ECD65" s="37"/>
      <c r="ECE65" s="37"/>
      <c r="ECF65" s="37"/>
      <c r="ECG65" s="37"/>
      <c r="ECH65" s="37"/>
      <c r="ECI65" s="37"/>
      <c r="ECJ65" s="37"/>
      <c r="ECK65" s="37"/>
      <c r="ECL65" s="37"/>
      <c r="ECM65" s="37"/>
      <c r="ECN65" s="37"/>
      <c r="ECO65" s="37"/>
      <c r="ECP65" s="37"/>
      <c r="ECQ65" s="37"/>
      <c r="ECR65" s="37"/>
      <c r="ECS65" s="37"/>
      <c r="ECT65" s="37"/>
      <c r="ECU65" s="37"/>
      <c r="ECV65" s="37"/>
      <c r="ECW65" s="37"/>
      <c r="ECX65" s="37"/>
      <c r="ECY65" s="37"/>
      <c r="ECZ65" s="37"/>
      <c r="EDA65" s="37"/>
      <c r="EDB65" s="37"/>
      <c r="EDC65" s="37"/>
      <c r="EDD65" s="37"/>
      <c r="EDE65" s="37"/>
      <c r="EDF65" s="37"/>
      <c r="EDG65" s="37"/>
      <c r="EDH65" s="37"/>
      <c r="EDI65" s="37"/>
      <c r="EDJ65" s="37"/>
      <c r="EDK65" s="37"/>
      <c r="EDL65" s="37"/>
      <c r="EDM65" s="37"/>
      <c r="EDN65" s="37"/>
      <c r="EDO65" s="37"/>
      <c r="EDP65" s="37"/>
      <c r="EDQ65" s="37"/>
      <c r="EDR65" s="37"/>
      <c r="EDS65" s="37"/>
      <c r="EDT65" s="37"/>
      <c r="EDU65" s="37"/>
      <c r="EDV65" s="37"/>
      <c r="EDW65" s="37"/>
      <c r="EDX65" s="37"/>
      <c r="EDY65" s="37"/>
      <c r="EDZ65" s="37"/>
      <c r="EEA65" s="37"/>
      <c r="EEB65" s="37"/>
      <c r="EEC65" s="37"/>
      <c r="EED65" s="37"/>
      <c r="EEE65" s="37"/>
      <c r="EEF65" s="37"/>
      <c r="EEG65" s="37"/>
      <c r="EEH65" s="37"/>
      <c r="EEI65" s="37"/>
      <c r="EEJ65" s="37"/>
      <c r="EEK65" s="37"/>
      <c r="EEL65" s="37"/>
      <c r="EEM65" s="37"/>
      <c r="EEN65" s="37"/>
      <c r="EEO65" s="37"/>
      <c r="EEP65" s="37"/>
      <c r="EEQ65" s="37"/>
      <c r="EER65" s="37"/>
      <c r="EES65" s="37"/>
      <c r="EET65" s="37"/>
      <c r="EEU65" s="37"/>
      <c r="EEV65" s="37"/>
      <c r="EEW65" s="37"/>
      <c r="EEX65" s="37"/>
      <c r="EEY65" s="37"/>
      <c r="EEZ65" s="37"/>
      <c r="EFA65" s="37"/>
      <c r="EFB65" s="37"/>
      <c r="EFC65" s="37"/>
      <c r="EFD65" s="37"/>
      <c r="EFE65" s="37"/>
      <c r="EFF65" s="37"/>
      <c r="EFG65" s="37"/>
      <c r="EFH65" s="37"/>
      <c r="EFI65" s="37"/>
      <c r="EFJ65" s="37"/>
      <c r="EFK65" s="37"/>
      <c r="EFL65" s="37"/>
      <c r="EFM65" s="37"/>
      <c r="EFN65" s="37"/>
      <c r="EFO65" s="37"/>
      <c r="EFP65" s="37"/>
      <c r="EFQ65" s="37"/>
      <c r="EFR65" s="37"/>
      <c r="EFS65" s="37"/>
      <c r="EFT65" s="37"/>
      <c r="EFU65" s="37"/>
      <c r="EFV65" s="37"/>
      <c r="EFW65" s="37"/>
      <c r="EFX65" s="37"/>
      <c r="EFY65" s="37"/>
      <c r="EFZ65" s="37"/>
      <c r="EGA65" s="37"/>
      <c r="EGB65" s="37"/>
      <c r="EGC65" s="37"/>
      <c r="EGD65" s="37"/>
      <c r="EGE65" s="37"/>
      <c r="EGF65" s="37"/>
      <c r="EGG65" s="37"/>
      <c r="EGH65" s="37"/>
      <c r="EGI65" s="37"/>
      <c r="EGJ65" s="37"/>
      <c r="EGK65" s="37"/>
      <c r="EGL65" s="37"/>
      <c r="EGM65" s="37"/>
      <c r="EGN65" s="37"/>
      <c r="EGO65" s="37"/>
      <c r="EGP65" s="37"/>
      <c r="EGQ65" s="37"/>
      <c r="EGR65" s="37"/>
      <c r="EGS65" s="37"/>
      <c r="EGT65" s="37"/>
      <c r="EGU65" s="37"/>
      <c r="EGV65" s="37"/>
      <c r="EGW65" s="37"/>
      <c r="EGX65" s="37"/>
      <c r="EGY65" s="37"/>
      <c r="EGZ65" s="37"/>
      <c r="EHA65" s="37"/>
      <c r="EHB65" s="37"/>
      <c r="EHC65" s="37"/>
      <c r="EHD65" s="37"/>
      <c r="EHE65" s="37"/>
      <c r="EHF65" s="37"/>
      <c r="EHG65" s="37"/>
      <c r="EHH65" s="37"/>
      <c r="EHI65" s="37"/>
      <c r="EHJ65" s="37"/>
      <c r="EHK65" s="37"/>
      <c r="EHL65" s="37"/>
      <c r="EHM65" s="37"/>
      <c r="EHN65" s="37"/>
      <c r="EHO65" s="37"/>
      <c r="EHP65" s="37"/>
      <c r="EHQ65" s="37"/>
      <c r="EHR65" s="37"/>
      <c r="EHS65" s="37"/>
      <c r="EHT65" s="37"/>
      <c r="EHU65" s="37"/>
      <c r="EHV65" s="37"/>
      <c r="EHW65" s="37"/>
      <c r="EHX65" s="37"/>
      <c r="EHY65" s="37"/>
      <c r="EHZ65" s="37"/>
      <c r="EIA65" s="37"/>
      <c r="EIB65" s="37"/>
      <c r="EIC65" s="37"/>
      <c r="EID65" s="37"/>
      <c r="EIE65" s="37"/>
      <c r="EIF65" s="37"/>
      <c r="EIG65" s="37"/>
      <c r="EIH65" s="37"/>
      <c r="EII65" s="37"/>
      <c r="EIJ65" s="37"/>
      <c r="EIK65" s="37"/>
      <c r="EIL65" s="37"/>
      <c r="EIM65" s="37"/>
      <c r="EIN65" s="37"/>
      <c r="EIO65" s="37"/>
      <c r="EIP65" s="37"/>
      <c r="EIQ65" s="37"/>
      <c r="EIR65" s="37"/>
      <c r="EIS65" s="37"/>
      <c r="EIT65" s="37"/>
      <c r="EIU65" s="37"/>
      <c r="EIV65" s="37"/>
      <c r="EIW65" s="37"/>
      <c r="EIX65" s="37"/>
      <c r="EIY65" s="37"/>
      <c r="EIZ65" s="37"/>
      <c r="EJA65" s="37"/>
      <c r="EJB65" s="37"/>
      <c r="EJC65" s="37"/>
      <c r="EJD65" s="37"/>
      <c r="EJE65" s="37"/>
      <c r="EJF65" s="37"/>
      <c r="EJG65" s="37"/>
      <c r="EJH65" s="37"/>
      <c r="EJI65" s="37"/>
      <c r="EJJ65" s="37"/>
      <c r="EJK65" s="37"/>
      <c r="EJL65" s="37"/>
      <c r="EJM65" s="37"/>
      <c r="EJN65" s="37"/>
      <c r="EJO65" s="37"/>
      <c r="EJP65" s="37"/>
      <c r="EJQ65" s="37"/>
      <c r="EJR65" s="37"/>
      <c r="EJS65" s="37"/>
      <c r="EJT65" s="37"/>
      <c r="EJU65" s="37"/>
      <c r="EJV65" s="37"/>
      <c r="EJW65" s="37"/>
      <c r="EJX65" s="37"/>
      <c r="EJY65" s="37"/>
      <c r="EJZ65" s="37"/>
      <c r="EKA65" s="37"/>
      <c r="EKB65" s="37"/>
      <c r="EKC65" s="37"/>
      <c r="EKD65" s="37"/>
      <c r="EKE65" s="37"/>
      <c r="EKF65" s="37"/>
      <c r="EKG65" s="37"/>
      <c r="EKH65" s="37"/>
      <c r="EKI65" s="37"/>
      <c r="EKJ65" s="37"/>
      <c r="EKK65" s="37"/>
      <c r="EKL65" s="37"/>
      <c r="EKM65" s="37"/>
      <c r="EKN65" s="37"/>
      <c r="EKO65" s="37"/>
      <c r="EKP65" s="37"/>
      <c r="EKQ65" s="37"/>
      <c r="EKR65" s="37"/>
      <c r="EKS65" s="37"/>
      <c r="EKT65" s="37"/>
      <c r="EKU65" s="37"/>
      <c r="EKV65" s="37"/>
      <c r="EKW65" s="37"/>
      <c r="EKX65" s="37"/>
      <c r="EKY65" s="37"/>
      <c r="EKZ65" s="37"/>
      <c r="ELA65" s="37"/>
      <c r="ELB65" s="37"/>
      <c r="ELC65" s="37"/>
      <c r="ELD65" s="37"/>
      <c r="ELE65" s="37"/>
      <c r="ELF65" s="37"/>
      <c r="ELG65" s="37"/>
      <c r="ELH65" s="37"/>
      <c r="ELI65" s="37"/>
      <c r="ELJ65" s="37"/>
      <c r="ELK65" s="37"/>
      <c r="ELL65" s="37"/>
      <c r="ELM65" s="37"/>
      <c r="ELN65" s="37"/>
      <c r="ELO65" s="37"/>
      <c r="ELP65" s="37"/>
      <c r="ELQ65" s="37"/>
      <c r="ELR65" s="37"/>
      <c r="ELS65" s="37"/>
      <c r="ELT65" s="37"/>
      <c r="ELU65" s="37"/>
      <c r="ELV65" s="37"/>
      <c r="ELW65" s="37"/>
      <c r="ELX65" s="37"/>
      <c r="ELY65" s="37"/>
      <c r="ELZ65" s="37"/>
      <c r="EMA65" s="37"/>
      <c r="EMB65" s="37"/>
      <c r="EMC65" s="37"/>
      <c r="EMD65" s="37"/>
      <c r="EME65" s="37"/>
      <c r="EMF65" s="37"/>
      <c r="EMG65" s="37"/>
      <c r="EMH65" s="37"/>
      <c r="EMI65" s="37"/>
      <c r="EMJ65" s="37"/>
      <c r="EMK65" s="37"/>
      <c r="EML65" s="37"/>
      <c r="EMM65" s="37"/>
      <c r="EMN65" s="37"/>
      <c r="EMO65" s="37"/>
      <c r="EMP65" s="37"/>
      <c r="EMQ65" s="37"/>
      <c r="EMR65" s="37"/>
      <c r="EMS65" s="37"/>
      <c r="EMT65" s="37"/>
      <c r="EMU65" s="37"/>
      <c r="EMV65" s="37"/>
      <c r="EMW65" s="37"/>
      <c r="EMX65" s="37"/>
      <c r="EMY65" s="37"/>
      <c r="EMZ65" s="37"/>
      <c r="ENA65" s="37"/>
      <c r="ENB65" s="37"/>
      <c r="ENC65" s="37"/>
      <c r="END65" s="37"/>
      <c r="ENE65" s="37"/>
      <c r="ENF65" s="37"/>
      <c r="ENG65" s="37"/>
      <c r="ENH65" s="37"/>
      <c r="ENI65" s="37"/>
      <c r="ENJ65" s="37"/>
      <c r="ENK65" s="37"/>
      <c r="ENL65" s="37"/>
      <c r="ENM65" s="37"/>
      <c r="ENN65" s="37"/>
      <c r="ENO65" s="37"/>
      <c r="ENP65" s="37"/>
      <c r="ENQ65" s="37"/>
      <c r="ENR65" s="37"/>
      <c r="ENS65" s="37"/>
      <c r="ENT65" s="37"/>
      <c r="ENU65" s="37"/>
      <c r="ENV65" s="37"/>
      <c r="ENW65" s="37"/>
      <c r="ENX65" s="37"/>
      <c r="ENY65" s="37"/>
      <c r="ENZ65" s="37"/>
      <c r="EOA65" s="37"/>
      <c r="EOB65" s="37"/>
      <c r="EOC65" s="37"/>
      <c r="EOD65" s="37"/>
      <c r="EOE65" s="37"/>
      <c r="EOF65" s="37"/>
      <c r="EOG65" s="37"/>
      <c r="EOH65" s="37"/>
      <c r="EOI65" s="37"/>
      <c r="EOJ65" s="37"/>
      <c r="EOK65" s="37"/>
      <c r="EOL65" s="37"/>
      <c r="EOM65" s="37"/>
      <c r="EON65" s="37"/>
      <c r="EOO65" s="37"/>
      <c r="EOP65" s="37"/>
      <c r="EOQ65" s="37"/>
      <c r="EOR65" s="37"/>
      <c r="EOS65" s="37"/>
      <c r="EOT65" s="37"/>
      <c r="EOU65" s="37"/>
      <c r="EOV65" s="37"/>
      <c r="EOW65" s="37"/>
      <c r="EOX65" s="37"/>
      <c r="EOY65" s="37"/>
      <c r="EOZ65" s="37"/>
      <c r="EPA65" s="37"/>
      <c r="EPB65" s="37"/>
      <c r="EPC65" s="37"/>
      <c r="EPD65" s="37"/>
      <c r="EPE65" s="37"/>
      <c r="EPF65" s="37"/>
      <c r="EPG65" s="37"/>
      <c r="EPH65" s="37"/>
      <c r="EPI65" s="37"/>
      <c r="EPJ65" s="37"/>
      <c r="EPK65" s="37"/>
      <c r="EPL65" s="37"/>
      <c r="EPM65" s="37"/>
      <c r="EPN65" s="37"/>
      <c r="EPO65" s="37"/>
      <c r="EPP65" s="37"/>
      <c r="EPQ65" s="37"/>
      <c r="EPR65" s="37"/>
      <c r="EPS65" s="37"/>
      <c r="EPT65" s="37"/>
      <c r="EPU65" s="37"/>
      <c r="EPV65" s="37"/>
      <c r="EPW65" s="37"/>
      <c r="EPX65" s="37"/>
      <c r="EPY65" s="37"/>
      <c r="EPZ65" s="37"/>
      <c r="EQA65" s="37"/>
      <c r="EQB65" s="37"/>
      <c r="EQC65" s="37"/>
      <c r="EQD65" s="37"/>
      <c r="EQE65" s="37"/>
      <c r="EQF65" s="37"/>
      <c r="EQG65" s="37"/>
      <c r="EQH65" s="37"/>
      <c r="EQI65" s="37"/>
      <c r="EQJ65" s="37"/>
      <c r="EQK65" s="37"/>
      <c r="EQL65" s="37"/>
      <c r="EQM65" s="37"/>
      <c r="EQN65" s="37"/>
      <c r="EQO65" s="37"/>
      <c r="EQP65" s="37"/>
      <c r="EQQ65" s="37"/>
      <c r="EQR65" s="37"/>
      <c r="EQS65" s="37"/>
      <c r="EQT65" s="37"/>
      <c r="EQU65" s="37"/>
      <c r="EQV65" s="37"/>
      <c r="EQW65" s="37"/>
      <c r="EQX65" s="37"/>
      <c r="EQY65" s="37"/>
      <c r="EQZ65" s="37"/>
      <c r="ERA65" s="37"/>
      <c r="ERB65" s="37"/>
      <c r="ERC65" s="37"/>
      <c r="ERD65" s="37"/>
      <c r="ERE65" s="37"/>
      <c r="ERF65" s="37"/>
      <c r="ERG65" s="37"/>
      <c r="ERH65" s="37"/>
      <c r="ERI65" s="37"/>
      <c r="ERJ65" s="37"/>
      <c r="ERK65" s="37"/>
      <c r="ERL65" s="37"/>
      <c r="ERM65" s="37"/>
      <c r="ERN65" s="37"/>
      <c r="ERO65" s="37"/>
      <c r="ERP65" s="37"/>
      <c r="ERQ65" s="37"/>
      <c r="ERR65" s="37"/>
      <c r="ERS65" s="37"/>
      <c r="ERT65" s="37"/>
      <c r="ERU65" s="37"/>
      <c r="ERV65" s="37"/>
      <c r="ERW65" s="37"/>
      <c r="ERX65" s="37"/>
      <c r="ERY65" s="37"/>
      <c r="ERZ65" s="37"/>
      <c r="ESA65" s="37"/>
      <c r="ESB65" s="37"/>
      <c r="ESC65" s="37"/>
      <c r="ESD65" s="37"/>
      <c r="ESE65" s="37"/>
      <c r="ESF65" s="37"/>
      <c r="ESG65" s="37"/>
      <c r="ESH65" s="37"/>
      <c r="ESI65" s="37"/>
      <c r="ESJ65" s="37"/>
      <c r="ESK65" s="37"/>
      <c r="ESL65" s="37"/>
      <c r="ESM65" s="37"/>
      <c r="ESN65" s="37"/>
      <c r="ESO65" s="37"/>
      <c r="ESP65" s="37"/>
      <c r="ESQ65" s="37"/>
      <c r="ESR65" s="37"/>
      <c r="ESS65" s="37"/>
      <c r="EST65" s="37"/>
      <c r="ESU65" s="37"/>
      <c r="ESV65" s="37"/>
      <c r="ESW65" s="37"/>
      <c r="ESX65" s="37"/>
      <c r="ESY65" s="37"/>
      <c r="ESZ65" s="37"/>
      <c r="ETA65" s="37"/>
      <c r="ETB65" s="37"/>
      <c r="ETC65" s="37"/>
      <c r="ETD65" s="37"/>
      <c r="ETE65" s="37"/>
      <c r="ETF65" s="37"/>
      <c r="ETG65" s="37"/>
      <c r="ETH65" s="37"/>
      <c r="ETI65" s="37"/>
      <c r="ETJ65" s="37"/>
      <c r="ETK65" s="37"/>
      <c r="ETL65" s="37"/>
      <c r="ETM65" s="37"/>
      <c r="ETN65" s="37"/>
      <c r="ETO65" s="37"/>
      <c r="ETP65" s="37"/>
      <c r="ETQ65" s="37"/>
      <c r="ETR65" s="37"/>
      <c r="ETS65" s="37"/>
      <c r="ETT65" s="37"/>
      <c r="ETU65" s="37"/>
      <c r="ETV65" s="37"/>
      <c r="ETW65" s="37"/>
      <c r="ETX65" s="37"/>
      <c r="ETY65" s="37"/>
      <c r="ETZ65" s="37"/>
      <c r="EUA65" s="37"/>
      <c r="EUB65" s="37"/>
      <c r="EUC65" s="37"/>
      <c r="EUD65" s="37"/>
      <c r="EUE65" s="37"/>
      <c r="EUF65" s="37"/>
      <c r="EUG65" s="37"/>
      <c r="EUH65" s="37"/>
      <c r="EUI65" s="37"/>
      <c r="EUJ65" s="37"/>
      <c r="EUK65" s="37"/>
      <c r="EUL65" s="37"/>
      <c r="EUM65" s="37"/>
      <c r="EUN65" s="37"/>
      <c r="EUO65" s="37"/>
      <c r="EUP65" s="37"/>
      <c r="EUQ65" s="37"/>
      <c r="EUR65" s="37"/>
      <c r="EUS65" s="37"/>
      <c r="EUT65" s="37"/>
      <c r="EUU65" s="37"/>
      <c r="EUV65" s="37"/>
      <c r="EUW65" s="37"/>
      <c r="EUX65" s="37"/>
      <c r="EUY65" s="37"/>
      <c r="EUZ65" s="37"/>
      <c r="EVA65" s="37"/>
      <c r="EVB65" s="37"/>
      <c r="EVC65" s="37"/>
      <c r="EVD65" s="37"/>
      <c r="EVE65" s="37"/>
      <c r="EVF65" s="37"/>
      <c r="EVG65" s="37"/>
      <c r="EVH65" s="37"/>
      <c r="EVI65" s="37"/>
      <c r="EVJ65" s="37"/>
      <c r="EVK65" s="37"/>
      <c r="EVL65" s="37"/>
      <c r="EVM65" s="37"/>
      <c r="EVN65" s="37"/>
      <c r="EVO65" s="37"/>
      <c r="EVP65" s="37"/>
      <c r="EVQ65" s="37"/>
      <c r="EVR65" s="37"/>
      <c r="EVS65" s="37"/>
      <c r="EVT65" s="37"/>
      <c r="EVU65" s="37"/>
      <c r="EVV65" s="37"/>
      <c r="EVW65" s="37"/>
      <c r="EVX65" s="37"/>
      <c r="EVY65" s="37"/>
      <c r="EVZ65" s="37"/>
      <c r="EWA65" s="37"/>
      <c r="EWB65" s="37"/>
      <c r="EWC65" s="37"/>
      <c r="EWD65" s="37"/>
      <c r="EWE65" s="37"/>
      <c r="EWF65" s="37"/>
      <c r="EWG65" s="37"/>
      <c r="EWH65" s="37"/>
      <c r="EWI65" s="37"/>
      <c r="EWJ65" s="37"/>
      <c r="EWK65" s="37"/>
      <c r="EWL65" s="37"/>
      <c r="EWM65" s="37"/>
      <c r="EWN65" s="37"/>
      <c r="EWO65" s="37"/>
      <c r="EWP65" s="37"/>
      <c r="EWQ65" s="37"/>
      <c r="EWR65" s="37"/>
      <c r="EWS65" s="37"/>
      <c r="EWT65" s="37"/>
      <c r="EWU65" s="37"/>
      <c r="EWV65" s="37"/>
      <c r="EWW65" s="37"/>
      <c r="EWX65" s="37"/>
      <c r="EWY65" s="37"/>
      <c r="EWZ65" s="37"/>
      <c r="EXA65" s="37"/>
      <c r="EXB65" s="37"/>
      <c r="EXC65" s="37"/>
      <c r="EXD65" s="37"/>
      <c r="EXE65" s="37"/>
      <c r="EXF65" s="37"/>
      <c r="EXG65" s="37"/>
      <c r="EXH65" s="37"/>
      <c r="EXI65" s="37"/>
      <c r="EXJ65" s="37"/>
      <c r="EXK65" s="37"/>
      <c r="EXL65" s="37"/>
      <c r="EXM65" s="37"/>
      <c r="EXN65" s="37"/>
      <c r="EXO65" s="37"/>
      <c r="EXP65" s="37"/>
      <c r="EXQ65" s="37"/>
      <c r="EXR65" s="37"/>
      <c r="EXS65" s="37"/>
      <c r="EXT65" s="37"/>
      <c r="EXU65" s="37"/>
      <c r="EXV65" s="37"/>
      <c r="EXW65" s="37"/>
      <c r="EXX65" s="37"/>
      <c r="EXY65" s="37"/>
      <c r="EXZ65" s="37"/>
      <c r="EYA65" s="37"/>
      <c r="EYB65" s="37"/>
      <c r="EYC65" s="37"/>
      <c r="EYD65" s="37"/>
      <c r="EYE65" s="37"/>
      <c r="EYF65" s="37"/>
      <c r="EYG65" s="37"/>
      <c r="EYH65" s="37"/>
      <c r="EYI65" s="37"/>
      <c r="EYJ65" s="37"/>
      <c r="EYK65" s="37"/>
      <c r="EYL65" s="37"/>
      <c r="EYM65" s="37"/>
      <c r="EYN65" s="37"/>
      <c r="EYO65" s="37"/>
      <c r="EYP65" s="37"/>
      <c r="EYQ65" s="37"/>
      <c r="EYR65" s="37"/>
      <c r="EYS65" s="37"/>
      <c r="EYT65" s="37"/>
      <c r="EYU65" s="37"/>
      <c r="EYV65" s="37"/>
      <c r="EYW65" s="37"/>
      <c r="EYX65" s="37"/>
      <c r="EYY65" s="37"/>
      <c r="EYZ65" s="37"/>
      <c r="EZA65" s="37"/>
      <c r="EZB65" s="37"/>
      <c r="EZC65" s="37"/>
      <c r="EZD65" s="37"/>
      <c r="EZE65" s="37"/>
      <c r="EZF65" s="37"/>
      <c r="EZG65" s="37"/>
      <c r="EZH65" s="37"/>
      <c r="EZI65" s="37"/>
      <c r="EZJ65" s="37"/>
      <c r="EZK65" s="37"/>
      <c r="EZL65" s="37"/>
      <c r="EZM65" s="37"/>
      <c r="EZN65" s="37"/>
      <c r="EZO65" s="37"/>
      <c r="EZP65" s="37"/>
      <c r="EZQ65" s="37"/>
      <c r="EZR65" s="37"/>
      <c r="EZS65" s="37"/>
      <c r="EZT65" s="37"/>
      <c r="EZU65" s="37"/>
      <c r="EZV65" s="37"/>
      <c r="EZW65" s="37"/>
      <c r="EZX65" s="37"/>
      <c r="EZY65" s="37"/>
      <c r="EZZ65" s="37"/>
      <c r="FAA65" s="37"/>
      <c r="FAB65" s="37"/>
      <c r="FAC65" s="37"/>
      <c r="FAD65" s="37"/>
      <c r="FAE65" s="37"/>
      <c r="FAF65" s="37"/>
      <c r="FAG65" s="37"/>
      <c r="FAH65" s="37"/>
      <c r="FAI65" s="37"/>
      <c r="FAJ65" s="37"/>
      <c r="FAK65" s="37"/>
      <c r="FAL65" s="37"/>
      <c r="FAM65" s="37"/>
      <c r="FAN65" s="37"/>
      <c r="FAO65" s="37"/>
      <c r="FAP65" s="37"/>
      <c r="FAQ65" s="37"/>
      <c r="FAR65" s="37"/>
      <c r="FAS65" s="37"/>
      <c r="FAT65" s="37"/>
      <c r="FAU65" s="37"/>
      <c r="FAV65" s="37"/>
      <c r="FAW65" s="37"/>
      <c r="FAX65" s="37"/>
      <c r="FAY65" s="37"/>
      <c r="FAZ65" s="37"/>
      <c r="FBA65" s="37"/>
      <c r="FBB65" s="37"/>
      <c r="FBC65" s="37"/>
      <c r="FBD65" s="37"/>
      <c r="FBE65" s="37"/>
      <c r="FBF65" s="37"/>
      <c r="FBG65" s="37"/>
      <c r="FBH65" s="37"/>
      <c r="FBI65" s="37"/>
      <c r="FBJ65" s="37"/>
      <c r="FBK65" s="37"/>
      <c r="FBL65" s="37"/>
      <c r="FBM65" s="37"/>
      <c r="FBN65" s="37"/>
      <c r="FBO65" s="37"/>
      <c r="FBP65" s="37"/>
      <c r="FBQ65" s="37"/>
      <c r="FBR65" s="37"/>
      <c r="FBS65" s="37"/>
      <c r="FBT65" s="37"/>
      <c r="FBU65" s="37"/>
      <c r="FBV65" s="37"/>
      <c r="FBW65" s="37"/>
      <c r="FBX65" s="37"/>
      <c r="FBY65" s="37"/>
      <c r="FBZ65" s="37"/>
      <c r="FCA65" s="37"/>
      <c r="FCB65" s="37"/>
      <c r="FCC65" s="37"/>
      <c r="FCD65" s="37"/>
      <c r="FCE65" s="37"/>
      <c r="FCF65" s="37"/>
      <c r="FCG65" s="37"/>
      <c r="FCH65" s="37"/>
      <c r="FCI65" s="37"/>
      <c r="FCJ65" s="37"/>
      <c r="FCK65" s="37"/>
      <c r="FCL65" s="37"/>
      <c r="FCM65" s="37"/>
      <c r="FCN65" s="37"/>
      <c r="FCO65" s="37"/>
      <c r="FCP65" s="37"/>
      <c r="FCQ65" s="37"/>
      <c r="FCR65" s="37"/>
      <c r="FCS65" s="37"/>
      <c r="FCT65" s="37"/>
      <c r="FCU65" s="37"/>
      <c r="FCV65" s="37"/>
      <c r="FCW65" s="37"/>
      <c r="FCX65" s="37"/>
      <c r="FCY65" s="37"/>
      <c r="FCZ65" s="37"/>
      <c r="FDA65" s="37"/>
      <c r="FDB65" s="37"/>
      <c r="FDC65" s="37"/>
      <c r="FDD65" s="37"/>
      <c r="FDE65" s="37"/>
      <c r="FDF65" s="37"/>
      <c r="FDG65" s="37"/>
      <c r="FDH65" s="37"/>
      <c r="FDI65" s="37"/>
      <c r="FDJ65" s="37"/>
      <c r="FDK65" s="37"/>
      <c r="FDL65" s="37"/>
      <c r="FDM65" s="37"/>
      <c r="FDN65" s="37"/>
      <c r="FDO65" s="37"/>
      <c r="FDP65" s="37"/>
      <c r="FDQ65" s="37"/>
      <c r="FDR65" s="37"/>
      <c r="FDS65" s="37"/>
      <c r="FDT65" s="37"/>
      <c r="FDU65" s="37"/>
      <c r="FDV65" s="37"/>
      <c r="FDW65" s="37"/>
      <c r="FDX65" s="37"/>
      <c r="FDY65" s="37"/>
      <c r="FDZ65" s="37"/>
      <c r="FEA65" s="37"/>
      <c r="FEB65" s="37"/>
      <c r="FEC65" s="37"/>
      <c r="FED65" s="37"/>
      <c r="FEE65" s="37"/>
      <c r="FEF65" s="37"/>
      <c r="FEG65" s="37"/>
      <c r="FEH65" s="37"/>
      <c r="FEI65" s="37"/>
      <c r="FEJ65" s="37"/>
      <c r="FEK65" s="37"/>
      <c r="FEL65" s="37"/>
      <c r="FEM65" s="37"/>
      <c r="FEN65" s="37"/>
      <c r="FEO65" s="37"/>
      <c r="FEP65" s="37"/>
      <c r="FEQ65" s="37"/>
      <c r="FER65" s="37"/>
      <c r="FES65" s="37"/>
      <c r="FET65" s="37"/>
      <c r="FEU65" s="37"/>
      <c r="FEV65" s="37"/>
      <c r="FEW65" s="37"/>
      <c r="FEX65" s="37"/>
      <c r="FEY65" s="37"/>
      <c r="FEZ65" s="37"/>
      <c r="FFA65" s="37"/>
      <c r="FFB65" s="37"/>
      <c r="FFC65" s="37"/>
      <c r="FFD65" s="37"/>
      <c r="FFE65" s="37"/>
      <c r="FFF65" s="37"/>
      <c r="FFG65" s="37"/>
      <c r="FFH65" s="37"/>
      <c r="FFI65" s="37"/>
      <c r="FFJ65" s="37"/>
      <c r="FFK65" s="37"/>
      <c r="FFL65" s="37"/>
      <c r="FFM65" s="37"/>
      <c r="FFN65" s="37"/>
      <c r="FFO65" s="37"/>
      <c r="FFP65" s="37"/>
      <c r="FFQ65" s="37"/>
      <c r="FFR65" s="37"/>
      <c r="FFS65" s="37"/>
      <c r="FFT65" s="37"/>
      <c r="FFU65" s="37"/>
      <c r="FFV65" s="37"/>
      <c r="FFW65" s="37"/>
      <c r="FFX65" s="37"/>
      <c r="FFY65" s="37"/>
      <c r="FFZ65" s="37"/>
      <c r="FGA65" s="37"/>
      <c r="FGB65" s="37"/>
      <c r="FGC65" s="37"/>
      <c r="FGD65" s="37"/>
      <c r="FGE65" s="37"/>
      <c r="FGF65" s="37"/>
      <c r="FGG65" s="37"/>
      <c r="FGH65" s="37"/>
      <c r="FGI65" s="37"/>
      <c r="FGJ65" s="37"/>
      <c r="FGK65" s="37"/>
      <c r="FGL65" s="37"/>
      <c r="FGM65" s="37"/>
      <c r="FGN65" s="37"/>
      <c r="FGO65" s="37"/>
      <c r="FGP65" s="37"/>
      <c r="FGQ65" s="37"/>
      <c r="FGR65" s="37"/>
      <c r="FGS65" s="37"/>
      <c r="FGT65" s="37"/>
      <c r="FGU65" s="37"/>
      <c r="FGV65" s="37"/>
      <c r="FGW65" s="37"/>
      <c r="FGX65" s="37"/>
      <c r="FGY65" s="37"/>
      <c r="FGZ65" s="37"/>
      <c r="FHA65" s="37"/>
      <c r="FHB65" s="37"/>
      <c r="FHC65" s="37"/>
      <c r="FHD65" s="37"/>
      <c r="FHE65" s="37"/>
      <c r="FHF65" s="37"/>
      <c r="FHG65" s="37"/>
      <c r="FHH65" s="37"/>
      <c r="FHI65" s="37"/>
      <c r="FHJ65" s="37"/>
      <c r="FHK65" s="37"/>
      <c r="FHL65" s="37"/>
      <c r="FHM65" s="37"/>
      <c r="FHN65" s="37"/>
      <c r="FHO65" s="37"/>
      <c r="FHP65" s="37"/>
      <c r="FHQ65" s="37"/>
      <c r="FHR65" s="37"/>
      <c r="FHS65" s="37"/>
      <c r="FHT65" s="37"/>
      <c r="FHU65" s="37"/>
      <c r="FHV65" s="37"/>
      <c r="FHW65" s="37"/>
      <c r="FHX65" s="37"/>
      <c r="FHY65" s="37"/>
      <c r="FHZ65" s="37"/>
      <c r="FIA65" s="37"/>
      <c r="FIB65" s="37"/>
      <c r="FIC65" s="37"/>
      <c r="FID65" s="37"/>
      <c r="FIE65" s="37"/>
      <c r="FIF65" s="37"/>
      <c r="FIG65" s="37"/>
      <c r="FIH65" s="37"/>
      <c r="FII65" s="37"/>
      <c r="FIJ65" s="37"/>
      <c r="FIK65" s="37"/>
      <c r="FIL65" s="37"/>
      <c r="FIM65" s="37"/>
      <c r="FIN65" s="37"/>
      <c r="FIO65" s="37"/>
      <c r="FIP65" s="37"/>
      <c r="FIQ65" s="37"/>
      <c r="FIR65" s="37"/>
      <c r="FIS65" s="37"/>
      <c r="FIT65" s="37"/>
      <c r="FIU65" s="37"/>
      <c r="FIV65" s="37"/>
      <c r="FIW65" s="37"/>
      <c r="FIX65" s="37"/>
      <c r="FIY65" s="37"/>
      <c r="FIZ65" s="37"/>
      <c r="FJA65" s="37"/>
      <c r="FJB65" s="37"/>
      <c r="FJC65" s="37"/>
      <c r="FJD65" s="37"/>
      <c r="FJE65" s="37"/>
      <c r="FJF65" s="37"/>
      <c r="FJG65" s="37"/>
      <c r="FJH65" s="37"/>
      <c r="FJI65" s="37"/>
      <c r="FJJ65" s="37"/>
      <c r="FJK65" s="37"/>
      <c r="FJL65" s="37"/>
      <c r="FJM65" s="37"/>
      <c r="FJN65" s="37"/>
      <c r="FJO65" s="37"/>
      <c r="FJP65" s="37"/>
      <c r="FJQ65" s="37"/>
      <c r="FJR65" s="37"/>
      <c r="FJS65" s="37"/>
      <c r="FJT65" s="37"/>
      <c r="FJU65" s="37"/>
      <c r="FJV65" s="37"/>
      <c r="FJW65" s="37"/>
      <c r="FJX65" s="37"/>
      <c r="FJY65" s="37"/>
      <c r="FJZ65" s="37"/>
      <c r="FKA65" s="37"/>
      <c r="FKB65" s="37"/>
      <c r="FKC65" s="37"/>
      <c r="FKD65" s="37"/>
      <c r="FKE65" s="37"/>
      <c r="FKF65" s="37"/>
      <c r="FKG65" s="37"/>
      <c r="FKH65" s="37"/>
      <c r="FKI65" s="37"/>
      <c r="FKJ65" s="37"/>
      <c r="FKK65" s="37"/>
      <c r="FKL65" s="37"/>
      <c r="FKM65" s="37"/>
      <c r="FKN65" s="37"/>
      <c r="FKO65" s="37"/>
      <c r="FKP65" s="37"/>
      <c r="FKQ65" s="37"/>
      <c r="FKR65" s="37"/>
      <c r="FKS65" s="37"/>
      <c r="FKT65" s="37"/>
      <c r="FKU65" s="37"/>
      <c r="FKV65" s="37"/>
      <c r="FKW65" s="37"/>
      <c r="FKX65" s="37"/>
      <c r="FKY65" s="37"/>
      <c r="FKZ65" s="37"/>
      <c r="FLA65" s="37"/>
      <c r="FLB65" s="37"/>
      <c r="FLC65" s="37"/>
      <c r="FLD65" s="37"/>
      <c r="FLE65" s="37"/>
      <c r="FLF65" s="37"/>
      <c r="FLG65" s="37"/>
      <c r="FLH65" s="37"/>
      <c r="FLI65" s="37"/>
      <c r="FLJ65" s="37"/>
      <c r="FLK65" s="37"/>
      <c r="FLL65" s="37"/>
      <c r="FLM65" s="37"/>
      <c r="FLN65" s="37"/>
      <c r="FLO65" s="37"/>
      <c r="FLP65" s="37"/>
      <c r="FLQ65" s="37"/>
      <c r="FLR65" s="37"/>
      <c r="FLS65" s="37"/>
      <c r="FLT65" s="37"/>
      <c r="FLU65" s="37"/>
      <c r="FLV65" s="37"/>
      <c r="FLW65" s="37"/>
      <c r="FLX65" s="37"/>
      <c r="FLY65" s="37"/>
      <c r="FLZ65" s="37"/>
      <c r="FMA65" s="37"/>
      <c r="FMB65" s="37"/>
      <c r="FMC65" s="37"/>
      <c r="FMD65" s="37"/>
      <c r="FME65" s="37"/>
      <c r="FMF65" s="37"/>
      <c r="FMG65" s="37"/>
      <c r="FMH65" s="37"/>
      <c r="FMI65" s="37"/>
      <c r="FMJ65" s="37"/>
      <c r="FMK65" s="37"/>
      <c r="FML65" s="37"/>
      <c r="FMM65" s="37"/>
      <c r="FMN65" s="37"/>
      <c r="FMO65" s="37"/>
      <c r="FMP65" s="37"/>
      <c r="FMQ65" s="37"/>
      <c r="FMR65" s="37"/>
      <c r="FMS65" s="37"/>
      <c r="FMT65" s="37"/>
      <c r="FMU65" s="37"/>
      <c r="FMV65" s="37"/>
      <c r="FMW65" s="37"/>
      <c r="FMX65" s="37"/>
      <c r="FMY65" s="37"/>
      <c r="FMZ65" s="37"/>
      <c r="FNA65" s="37"/>
      <c r="FNB65" s="37"/>
      <c r="FNC65" s="37"/>
      <c r="FND65" s="37"/>
      <c r="FNE65" s="37"/>
      <c r="FNF65" s="37"/>
      <c r="FNG65" s="37"/>
      <c r="FNH65" s="37"/>
      <c r="FNI65" s="37"/>
      <c r="FNJ65" s="37"/>
      <c r="FNK65" s="37"/>
      <c r="FNL65" s="37"/>
      <c r="FNM65" s="37"/>
      <c r="FNN65" s="37"/>
      <c r="FNO65" s="37"/>
      <c r="FNP65" s="37"/>
      <c r="FNQ65" s="37"/>
      <c r="FNR65" s="37"/>
      <c r="FNS65" s="37"/>
      <c r="FNT65" s="37"/>
      <c r="FNU65" s="37"/>
      <c r="FNV65" s="37"/>
      <c r="FNW65" s="37"/>
      <c r="FNX65" s="37"/>
      <c r="FNY65" s="37"/>
      <c r="FNZ65" s="37"/>
      <c r="FOA65" s="37"/>
      <c r="FOB65" s="37"/>
      <c r="FOC65" s="37"/>
      <c r="FOD65" s="37"/>
      <c r="FOE65" s="37"/>
      <c r="FOF65" s="37"/>
      <c r="FOG65" s="37"/>
      <c r="FOH65" s="37"/>
      <c r="FOI65" s="37"/>
      <c r="FOJ65" s="37"/>
      <c r="FOK65" s="37"/>
      <c r="FOL65" s="37"/>
      <c r="FOM65" s="37"/>
      <c r="FON65" s="37"/>
      <c r="FOO65" s="37"/>
      <c r="FOP65" s="37"/>
      <c r="FOQ65" s="37"/>
      <c r="FOR65" s="37"/>
      <c r="FOS65" s="37"/>
      <c r="FOT65" s="37"/>
      <c r="FOU65" s="37"/>
      <c r="FOV65" s="37"/>
      <c r="FOW65" s="37"/>
      <c r="FOX65" s="37"/>
      <c r="FOY65" s="37"/>
      <c r="FOZ65" s="37"/>
      <c r="FPA65" s="37"/>
      <c r="FPB65" s="37"/>
      <c r="FPC65" s="37"/>
      <c r="FPD65" s="37"/>
      <c r="FPE65" s="37"/>
      <c r="FPF65" s="37"/>
      <c r="FPG65" s="37"/>
      <c r="FPH65" s="37"/>
      <c r="FPI65" s="37"/>
      <c r="FPJ65" s="37"/>
      <c r="FPK65" s="37"/>
      <c r="FPL65" s="37"/>
      <c r="FPM65" s="37"/>
      <c r="FPN65" s="37"/>
      <c r="FPO65" s="37"/>
      <c r="FPP65" s="37"/>
      <c r="FPQ65" s="37"/>
      <c r="FPR65" s="37"/>
      <c r="FPS65" s="37"/>
      <c r="FPT65" s="37"/>
      <c r="FPU65" s="37"/>
      <c r="FPV65" s="37"/>
      <c r="FPW65" s="37"/>
      <c r="FPX65" s="37"/>
      <c r="FPY65" s="37"/>
      <c r="FPZ65" s="37"/>
      <c r="FQA65" s="37"/>
      <c r="FQB65" s="37"/>
      <c r="FQC65" s="37"/>
      <c r="FQD65" s="37"/>
      <c r="FQE65" s="37"/>
      <c r="FQF65" s="37"/>
      <c r="FQG65" s="37"/>
      <c r="FQH65" s="37"/>
      <c r="FQI65" s="37"/>
      <c r="FQJ65" s="37"/>
      <c r="FQK65" s="37"/>
      <c r="FQL65" s="37"/>
      <c r="FQM65" s="37"/>
      <c r="FQN65" s="37"/>
      <c r="FQO65" s="37"/>
      <c r="FQP65" s="37"/>
      <c r="FQQ65" s="37"/>
      <c r="FQR65" s="37"/>
      <c r="FQS65" s="37"/>
      <c r="FQT65" s="37"/>
      <c r="FQU65" s="37"/>
      <c r="FQV65" s="37"/>
      <c r="FQW65" s="37"/>
      <c r="FQX65" s="37"/>
      <c r="FQY65" s="37"/>
      <c r="FQZ65" s="37"/>
      <c r="FRA65" s="37"/>
      <c r="FRB65" s="37"/>
      <c r="FRC65" s="37"/>
      <c r="FRD65" s="37"/>
      <c r="FRE65" s="37"/>
      <c r="FRF65" s="37"/>
      <c r="FRG65" s="37"/>
      <c r="FRH65" s="37"/>
      <c r="FRI65" s="37"/>
      <c r="FRJ65" s="37"/>
      <c r="FRK65" s="37"/>
      <c r="FRL65" s="37"/>
      <c r="FRM65" s="37"/>
      <c r="FRN65" s="37"/>
      <c r="FRO65" s="37"/>
      <c r="FRP65" s="37"/>
      <c r="FRQ65" s="37"/>
      <c r="FRR65" s="37"/>
      <c r="FRS65" s="37"/>
      <c r="FRT65" s="37"/>
      <c r="FRU65" s="37"/>
      <c r="FRV65" s="37"/>
      <c r="FRW65" s="37"/>
      <c r="FRX65" s="37"/>
      <c r="FRY65" s="37"/>
      <c r="FRZ65" s="37"/>
      <c r="FSA65" s="37"/>
      <c r="FSB65" s="37"/>
      <c r="FSC65" s="37"/>
      <c r="FSD65" s="37"/>
      <c r="FSE65" s="37"/>
      <c r="FSF65" s="37"/>
      <c r="FSG65" s="37"/>
      <c r="FSH65" s="37"/>
      <c r="FSI65" s="37"/>
      <c r="FSJ65" s="37"/>
      <c r="FSK65" s="37"/>
      <c r="FSL65" s="37"/>
      <c r="FSM65" s="37"/>
      <c r="FSN65" s="37"/>
      <c r="FSO65" s="37"/>
      <c r="FSP65" s="37"/>
      <c r="FSQ65" s="37"/>
      <c r="FSR65" s="37"/>
      <c r="FSS65" s="37"/>
      <c r="FST65" s="37"/>
      <c r="FSU65" s="37"/>
      <c r="FSV65" s="37"/>
      <c r="FSW65" s="37"/>
      <c r="FSX65" s="37"/>
      <c r="FSY65" s="37"/>
      <c r="FSZ65" s="37"/>
      <c r="FTA65" s="37"/>
      <c r="FTB65" s="37"/>
      <c r="FTC65" s="37"/>
      <c r="FTD65" s="37"/>
      <c r="FTE65" s="37"/>
      <c r="FTF65" s="37"/>
      <c r="FTG65" s="37"/>
      <c r="FTH65" s="37"/>
      <c r="FTI65" s="37"/>
      <c r="FTJ65" s="37"/>
      <c r="FTK65" s="37"/>
      <c r="FTL65" s="37"/>
      <c r="FTM65" s="37"/>
      <c r="FTN65" s="37"/>
      <c r="FTO65" s="37"/>
      <c r="FTP65" s="37"/>
      <c r="FTQ65" s="37"/>
      <c r="FTR65" s="37"/>
      <c r="FTS65" s="37"/>
      <c r="FTT65" s="37"/>
      <c r="FTU65" s="37"/>
      <c r="FTV65" s="37"/>
      <c r="FTW65" s="37"/>
      <c r="FTX65" s="37"/>
      <c r="FTY65" s="37"/>
      <c r="FTZ65" s="37"/>
      <c r="FUA65" s="37"/>
      <c r="FUB65" s="37"/>
      <c r="FUC65" s="37"/>
      <c r="FUD65" s="37"/>
      <c r="FUE65" s="37"/>
      <c r="FUF65" s="37"/>
      <c r="FUG65" s="37"/>
      <c r="FUH65" s="37"/>
      <c r="FUI65" s="37"/>
      <c r="FUJ65" s="37"/>
      <c r="FUK65" s="37"/>
      <c r="FUL65" s="37"/>
      <c r="FUM65" s="37"/>
      <c r="FUN65" s="37"/>
      <c r="FUO65" s="37"/>
      <c r="FUP65" s="37"/>
      <c r="FUQ65" s="37"/>
      <c r="FUR65" s="37"/>
      <c r="FUS65" s="37"/>
      <c r="FUT65" s="37"/>
      <c r="FUU65" s="37"/>
      <c r="FUV65" s="37"/>
      <c r="FUW65" s="37"/>
      <c r="FUX65" s="37"/>
      <c r="FUY65" s="37"/>
      <c r="FUZ65" s="37"/>
      <c r="FVA65" s="37"/>
      <c r="FVB65" s="37"/>
      <c r="FVC65" s="37"/>
      <c r="FVD65" s="37"/>
      <c r="FVE65" s="37"/>
      <c r="FVF65" s="37"/>
      <c r="FVG65" s="37"/>
      <c r="FVH65" s="37"/>
      <c r="FVI65" s="37"/>
      <c r="FVJ65" s="37"/>
      <c r="FVK65" s="37"/>
      <c r="FVL65" s="37"/>
      <c r="FVM65" s="37"/>
      <c r="FVN65" s="37"/>
      <c r="FVO65" s="37"/>
      <c r="FVP65" s="37"/>
      <c r="FVQ65" s="37"/>
      <c r="FVR65" s="37"/>
      <c r="FVS65" s="37"/>
      <c r="FVT65" s="37"/>
      <c r="FVU65" s="37"/>
      <c r="FVV65" s="37"/>
      <c r="FVW65" s="37"/>
      <c r="FVX65" s="37"/>
      <c r="FVY65" s="37"/>
      <c r="FVZ65" s="37"/>
      <c r="FWA65" s="37"/>
      <c r="FWB65" s="37"/>
      <c r="FWC65" s="37"/>
      <c r="FWD65" s="37"/>
      <c r="FWE65" s="37"/>
      <c r="FWF65" s="37"/>
      <c r="FWG65" s="37"/>
      <c r="FWH65" s="37"/>
      <c r="FWI65" s="37"/>
      <c r="FWJ65" s="37"/>
      <c r="FWK65" s="37"/>
      <c r="FWL65" s="37"/>
      <c r="FWM65" s="37"/>
      <c r="FWN65" s="37"/>
      <c r="FWO65" s="37"/>
      <c r="FWP65" s="37"/>
      <c r="FWQ65" s="37"/>
      <c r="FWR65" s="37"/>
      <c r="FWS65" s="37"/>
      <c r="FWT65" s="37"/>
      <c r="FWU65" s="37"/>
      <c r="FWV65" s="37"/>
      <c r="FWW65" s="37"/>
      <c r="FWX65" s="37"/>
      <c r="FWY65" s="37"/>
      <c r="FWZ65" s="37"/>
      <c r="FXA65" s="37"/>
      <c r="FXB65" s="37"/>
      <c r="FXC65" s="37"/>
      <c r="FXD65" s="37"/>
      <c r="FXE65" s="37"/>
      <c r="FXF65" s="37"/>
      <c r="FXG65" s="37"/>
      <c r="FXH65" s="37"/>
      <c r="FXI65" s="37"/>
      <c r="FXJ65" s="37"/>
      <c r="FXK65" s="37"/>
      <c r="FXL65" s="37"/>
      <c r="FXM65" s="37"/>
      <c r="FXN65" s="37"/>
      <c r="FXO65" s="37"/>
      <c r="FXP65" s="37"/>
      <c r="FXQ65" s="37"/>
      <c r="FXR65" s="37"/>
      <c r="FXS65" s="37"/>
      <c r="FXT65" s="37"/>
      <c r="FXU65" s="37"/>
      <c r="FXV65" s="37"/>
      <c r="FXW65" s="37"/>
      <c r="FXX65" s="37"/>
      <c r="FXY65" s="37"/>
      <c r="FXZ65" s="37"/>
      <c r="FYA65" s="37"/>
      <c r="FYB65" s="37"/>
      <c r="FYC65" s="37"/>
      <c r="FYD65" s="37"/>
      <c r="FYE65" s="37"/>
      <c r="FYF65" s="37"/>
      <c r="FYG65" s="37"/>
      <c r="FYH65" s="37"/>
      <c r="FYI65" s="37"/>
      <c r="FYJ65" s="37"/>
      <c r="FYK65" s="37"/>
      <c r="FYL65" s="37"/>
      <c r="FYM65" s="37"/>
      <c r="FYN65" s="37"/>
      <c r="FYO65" s="37"/>
      <c r="FYP65" s="37"/>
      <c r="FYQ65" s="37"/>
      <c r="FYR65" s="37"/>
      <c r="FYS65" s="37"/>
      <c r="FYT65" s="37"/>
      <c r="FYU65" s="37"/>
      <c r="FYV65" s="37"/>
      <c r="FYW65" s="37"/>
      <c r="FYX65" s="37"/>
      <c r="FYY65" s="37"/>
      <c r="FYZ65" s="37"/>
      <c r="FZA65" s="37"/>
      <c r="FZB65" s="37"/>
      <c r="FZC65" s="37"/>
      <c r="FZD65" s="37"/>
      <c r="FZE65" s="37"/>
      <c r="FZF65" s="37"/>
      <c r="FZG65" s="37"/>
      <c r="FZH65" s="37"/>
      <c r="FZI65" s="37"/>
      <c r="FZJ65" s="37"/>
      <c r="FZK65" s="37"/>
      <c r="FZL65" s="37"/>
      <c r="FZM65" s="37"/>
      <c r="FZN65" s="37"/>
      <c r="FZO65" s="37"/>
      <c r="FZP65" s="37"/>
      <c r="FZQ65" s="37"/>
      <c r="FZR65" s="37"/>
      <c r="FZS65" s="37"/>
      <c r="FZT65" s="37"/>
      <c r="FZU65" s="37"/>
      <c r="FZV65" s="37"/>
      <c r="FZW65" s="37"/>
      <c r="FZX65" s="37"/>
      <c r="FZY65" s="37"/>
      <c r="FZZ65" s="37"/>
      <c r="GAA65" s="37"/>
      <c r="GAB65" s="37"/>
      <c r="GAC65" s="37"/>
      <c r="GAD65" s="37"/>
      <c r="GAE65" s="37"/>
      <c r="GAF65" s="37"/>
      <c r="GAG65" s="37"/>
      <c r="GAH65" s="37"/>
      <c r="GAI65" s="37"/>
      <c r="GAJ65" s="37"/>
      <c r="GAK65" s="37"/>
      <c r="GAL65" s="37"/>
      <c r="GAM65" s="37"/>
      <c r="GAN65" s="37"/>
      <c r="GAO65" s="37"/>
      <c r="GAP65" s="37"/>
      <c r="GAQ65" s="37"/>
      <c r="GAR65" s="37"/>
      <c r="GAS65" s="37"/>
      <c r="GAT65" s="37"/>
      <c r="GAU65" s="37"/>
      <c r="GAV65" s="37"/>
      <c r="GAW65" s="37"/>
      <c r="GAX65" s="37"/>
      <c r="GAY65" s="37"/>
      <c r="GAZ65" s="37"/>
      <c r="GBA65" s="37"/>
      <c r="GBB65" s="37"/>
      <c r="GBC65" s="37"/>
      <c r="GBD65" s="37"/>
      <c r="GBE65" s="37"/>
      <c r="GBF65" s="37"/>
      <c r="GBG65" s="37"/>
      <c r="GBH65" s="37"/>
      <c r="GBI65" s="37"/>
      <c r="GBJ65" s="37"/>
      <c r="GBK65" s="37"/>
      <c r="GBL65" s="37"/>
      <c r="GBM65" s="37"/>
      <c r="GBN65" s="37"/>
      <c r="GBO65" s="37"/>
      <c r="GBP65" s="37"/>
      <c r="GBQ65" s="37"/>
      <c r="GBR65" s="37"/>
      <c r="GBS65" s="37"/>
      <c r="GBT65" s="37"/>
      <c r="GBU65" s="37"/>
      <c r="GBV65" s="37"/>
      <c r="GBW65" s="37"/>
      <c r="GBX65" s="37"/>
      <c r="GBY65" s="37"/>
      <c r="GBZ65" s="37"/>
      <c r="GCA65" s="37"/>
      <c r="GCB65" s="37"/>
      <c r="GCC65" s="37"/>
      <c r="GCD65" s="37"/>
      <c r="GCE65" s="37"/>
      <c r="GCF65" s="37"/>
      <c r="GCG65" s="37"/>
      <c r="GCH65" s="37"/>
      <c r="GCI65" s="37"/>
      <c r="GCJ65" s="37"/>
      <c r="GCK65" s="37"/>
      <c r="GCL65" s="37"/>
      <c r="GCM65" s="37"/>
      <c r="GCN65" s="37"/>
      <c r="GCO65" s="37"/>
      <c r="GCP65" s="37"/>
      <c r="GCQ65" s="37"/>
      <c r="GCR65" s="37"/>
      <c r="GCS65" s="37"/>
      <c r="GCT65" s="37"/>
      <c r="GCU65" s="37"/>
      <c r="GCV65" s="37"/>
      <c r="GCW65" s="37"/>
      <c r="GCX65" s="37"/>
      <c r="GCY65" s="37"/>
      <c r="GCZ65" s="37"/>
      <c r="GDA65" s="37"/>
      <c r="GDB65" s="37"/>
      <c r="GDC65" s="37"/>
      <c r="GDD65" s="37"/>
      <c r="GDE65" s="37"/>
      <c r="GDF65" s="37"/>
      <c r="GDG65" s="37"/>
      <c r="GDH65" s="37"/>
      <c r="GDI65" s="37"/>
      <c r="GDJ65" s="37"/>
      <c r="GDK65" s="37"/>
      <c r="GDL65" s="37"/>
      <c r="GDM65" s="37"/>
      <c r="GDN65" s="37"/>
      <c r="GDO65" s="37"/>
      <c r="GDP65" s="37"/>
      <c r="GDQ65" s="37"/>
      <c r="GDR65" s="37"/>
      <c r="GDS65" s="37"/>
      <c r="GDT65" s="37"/>
      <c r="GDU65" s="37"/>
      <c r="GDV65" s="37"/>
      <c r="GDW65" s="37"/>
      <c r="GDX65" s="37"/>
      <c r="GDY65" s="37"/>
      <c r="GDZ65" s="37"/>
      <c r="GEA65" s="37"/>
      <c r="GEB65" s="37"/>
      <c r="GEC65" s="37"/>
      <c r="GED65" s="37"/>
      <c r="GEE65" s="37"/>
      <c r="GEF65" s="37"/>
      <c r="GEG65" s="37"/>
      <c r="GEH65" s="37"/>
      <c r="GEI65" s="37"/>
      <c r="GEJ65" s="37"/>
      <c r="GEK65" s="37"/>
      <c r="GEL65" s="37"/>
      <c r="GEM65" s="37"/>
      <c r="GEN65" s="37"/>
      <c r="GEO65" s="37"/>
      <c r="GEP65" s="37"/>
      <c r="GEQ65" s="37"/>
      <c r="GER65" s="37"/>
      <c r="GES65" s="37"/>
      <c r="GET65" s="37"/>
      <c r="GEU65" s="37"/>
      <c r="GEV65" s="37"/>
      <c r="GEW65" s="37"/>
      <c r="GEX65" s="37"/>
      <c r="GEY65" s="37"/>
      <c r="GEZ65" s="37"/>
      <c r="GFA65" s="37"/>
      <c r="GFB65" s="37"/>
      <c r="GFC65" s="37"/>
      <c r="GFD65" s="37"/>
      <c r="GFE65" s="37"/>
      <c r="GFF65" s="37"/>
      <c r="GFG65" s="37"/>
      <c r="GFH65" s="37"/>
      <c r="GFI65" s="37"/>
      <c r="GFJ65" s="37"/>
      <c r="GFK65" s="37"/>
      <c r="GFL65" s="37"/>
      <c r="GFM65" s="37"/>
      <c r="GFN65" s="37"/>
      <c r="GFO65" s="37"/>
      <c r="GFP65" s="37"/>
      <c r="GFQ65" s="37"/>
      <c r="GFR65" s="37"/>
      <c r="GFS65" s="37"/>
      <c r="GFT65" s="37"/>
      <c r="GFU65" s="37"/>
      <c r="GFV65" s="37"/>
      <c r="GFW65" s="37"/>
      <c r="GFX65" s="37"/>
      <c r="GFY65" s="37"/>
      <c r="GFZ65" s="37"/>
      <c r="GGA65" s="37"/>
      <c r="GGB65" s="37"/>
      <c r="GGC65" s="37"/>
      <c r="GGD65" s="37"/>
      <c r="GGE65" s="37"/>
      <c r="GGF65" s="37"/>
      <c r="GGG65" s="37"/>
      <c r="GGH65" s="37"/>
      <c r="GGI65" s="37"/>
      <c r="GGJ65" s="37"/>
      <c r="GGK65" s="37"/>
      <c r="GGL65" s="37"/>
      <c r="GGM65" s="37"/>
      <c r="GGN65" s="37"/>
      <c r="GGO65" s="37"/>
      <c r="GGP65" s="37"/>
      <c r="GGQ65" s="37"/>
      <c r="GGR65" s="37"/>
      <c r="GGS65" s="37"/>
      <c r="GGT65" s="37"/>
      <c r="GGU65" s="37"/>
      <c r="GGV65" s="37"/>
      <c r="GGW65" s="37"/>
      <c r="GGX65" s="37"/>
      <c r="GGY65" s="37"/>
      <c r="GGZ65" s="37"/>
      <c r="GHA65" s="37"/>
      <c r="GHB65" s="37"/>
      <c r="GHC65" s="37"/>
      <c r="GHD65" s="37"/>
      <c r="GHE65" s="37"/>
      <c r="GHF65" s="37"/>
      <c r="GHG65" s="37"/>
      <c r="GHH65" s="37"/>
      <c r="GHI65" s="37"/>
      <c r="GHJ65" s="37"/>
      <c r="GHK65" s="37"/>
      <c r="GHL65" s="37"/>
      <c r="GHM65" s="37"/>
      <c r="GHN65" s="37"/>
      <c r="GHO65" s="37"/>
      <c r="GHP65" s="37"/>
      <c r="GHQ65" s="37"/>
      <c r="GHR65" s="37"/>
      <c r="GHS65" s="37"/>
      <c r="GHT65" s="37"/>
      <c r="GHU65" s="37"/>
      <c r="GHV65" s="37"/>
      <c r="GHW65" s="37"/>
      <c r="GHX65" s="37"/>
      <c r="GHY65" s="37"/>
      <c r="GHZ65" s="37"/>
      <c r="GIA65" s="37"/>
      <c r="GIB65" s="37"/>
      <c r="GIC65" s="37"/>
      <c r="GID65" s="37"/>
      <c r="GIE65" s="37"/>
      <c r="GIF65" s="37"/>
      <c r="GIG65" s="37"/>
      <c r="GIH65" s="37"/>
      <c r="GII65" s="37"/>
      <c r="GIJ65" s="37"/>
      <c r="GIK65" s="37"/>
      <c r="GIL65" s="37"/>
      <c r="GIM65" s="37"/>
      <c r="GIN65" s="37"/>
      <c r="GIO65" s="37"/>
      <c r="GIP65" s="37"/>
      <c r="GIQ65" s="37"/>
      <c r="GIR65" s="37"/>
      <c r="GIS65" s="37"/>
      <c r="GIT65" s="37"/>
      <c r="GIU65" s="37"/>
      <c r="GIV65" s="37"/>
      <c r="GIW65" s="37"/>
      <c r="GIX65" s="37"/>
      <c r="GIY65" s="37"/>
      <c r="GIZ65" s="37"/>
      <c r="GJA65" s="37"/>
      <c r="GJB65" s="37"/>
      <c r="GJC65" s="37"/>
      <c r="GJD65" s="37"/>
      <c r="GJE65" s="37"/>
      <c r="GJF65" s="37"/>
      <c r="GJG65" s="37"/>
      <c r="GJH65" s="37"/>
      <c r="GJI65" s="37"/>
      <c r="GJJ65" s="37"/>
      <c r="GJK65" s="37"/>
      <c r="GJL65" s="37"/>
      <c r="GJM65" s="37"/>
      <c r="GJN65" s="37"/>
      <c r="GJO65" s="37"/>
      <c r="GJP65" s="37"/>
      <c r="GJQ65" s="37"/>
      <c r="GJR65" s="37"/>
      <c r="GJS65" s="37"/>
      <c r="GJT65" s="37"/>
      <c r="GJU65" s="37"/>
      <c r="GJV65" s="37"/>
      <c r="GJW65" s="37"/>
      <c r="GJX65" s="37"/>
      <c r="GJY65" s="37"/>
      <c r="GJZ65" s="37"/>
      <c r="GKA65" s="37"/>
      <c r="GKB65" s="37"/>
      <c r="GKC65" s="37"/>
      <c r="GKD65" s="37"/>
      <c r="GKE65" s="37"/>
      <c r="GKF65" s="37"/>
      <c r="GKG65" s="37"/>
      <c r="GKH65" s="37"/>
      <c r="GKI65" s="37"/>
      <c r="GKJ65" s="37"/>
      <c r="GKK65" s="37"/>
      <c r="GKL65" s="37"/>
      <c r="GKM65" s="37"/>
      <c r="GKN65" s="37"/>
      <c r="GKO65" s="37"/>
      <c r="GKP65" s="37"/>
      <c r="GKQ65" s="37"/>
      <c r="GKR65" s="37"/>
      <c r="GKS65" s="37"/>
      <c r="GKT65" s="37"/>
      <c r="GKU65" s="37"/>
      <c r="GKV65" s="37"/>
      <c r="GKW65" s="37"/>
      <c r="GKX65" s="37"/>
      <c r="GKY65" s="37"/>
      <c r="GKZ65" s="37"/>
      <c r="GLA65" s="37"/>
      <c r="GLB65" s="37"/>
      <c r="GLC65" s="37"/>
      <c r="GLD65" s="37"/>
      <c r="GLE65" s="37"/>
      <c r="GLF65" s="37"/>
      <c r="GLG65" s="37"/>
      <c r="GLH65" s="37"/>
      <c r="GLI65" s="37"/>
      <c r="GLJ65" s="37"/>
      <c r="GLK65" s="37"/>
      <c r="GLL65" s="37"/>
      <c r="GLM65" s="37"/>
      <c r="GLN65" s="37"/>
      <c r="GLO65" s="37"/>
      <c r="GLP65" s="37"/>
      <c r="GLQ65" s="37"/>
      <c r="GLR65" s="37"/>
      <c r="GLS65" s="37"/>
      <c r="GLT65" s="37"/>
      <c r="GLU65" s="37"/>
      <c r="GLV65" s="37"/>
      <c r="GLW65" s="37"/>
      <c r="GLX65" s="37"/>
      <c r="GLY65" s="37"/>
      <c r="GLZ65" s="37"/>
      <c r="GMA65" s="37"/>
      <c r="GMB65" s="37"/>
      <c r="GMC65" s="37"/>
      <c r="GMD65" s="37"/>
      <c r="GME65" s="37"/>
      <c r="GMF65" s="37"/>
      <c r="GMG65" s="37"/>
      <c r="GMH65" s="37"/>
      <c r="GMI65" s="37"/>
      <c r="GMJ65" s="37"/>
      <c r="GMK65" s="37"/>
      <c r="GML65" s="37"/>
      <c r="GMM65" s="37"/>
      <c r="GMN65" s="37"/>
      <c r="GMO65" s="37"/>
      <c r="GMP65" s="37"/>
      <c r="GMQ65" s="37"/>
      <c r="GMR65" s="37"/>
      <c r="GMS65" s="37"/>
      <c r="GMT65" s="37"/>
      <c r="GMU65" s="37"/>
      <c r="GMV65" s="37"/>
      <c r="GMW65" s="37"/>
      <c r="GMX65" s="37"/>
      <c r="GMY65" s="37"/>
      <c r="GMZ65" s="37"/>
      <c r="GNA65" s="37"/>
      <c r="GNB65" s="37"/>
      <c r="GNC65" s="37"/>
      <c r="GND65" s="37"/>
      <c r="GNE65" s="37"/>
      <c r="GNF65" s="37"/>
      <c r="GNG65" s="37"/>
      <c r="GNH65" s="37"/>
      <c r="GNI65" s="37"/>
      <c r="GNJ65" s="37"/>
      <c r="GNK65" s="37"/>
      <c r="GNL65" s="37"/>
      <c r="GNM65" s="37"/>
      <c r="GNN65" s="37"/>
      <c r="GNO65" s="37"/>
      <c r="GNP65" s="37"/>
      <c r="GNQ65" s="37"/>
      <c r="GNR65" s="37"/>
      <c r="GNS65" s="37"/>
      <c r="GNT65" s="37"/>
      <c r="GNU65" s="37"/>
      <c r="GNV65" s="37"/>
      <c r="GNW65" s="37"/>
      <c r="GNX65" s="37"/>
      <c r="GNY65" s="37"/>
      <c r="GNZ65" s="37"/>
      <c r="GOA65" s="37"/>
      <c r="GOB65" s="37"/>
      <c r="GOC65" s="37"/>
      <c r="GOD65" s="37"/>
      <c r="GOE65" s="37"/>
      <c r="GOF65" s="37"/>
      <c r="GOG65" s="37"/>
      <c r="GOH65" s="37"/>
      <c r="GOI65" s="37"/>
      <c r="GOJ65" s="37"/>
      <c r="GOK65" s="37"/>
      <c r="GOL65" s="37"/>
      <c r="GOM65" s="37"/>
      <c r="GON65" s="37"/>
      <c r="GOO65" s="37"/>
      <c r="GOP65" s="37"/>
      <c r="GOQ65" s="37"/>
      <c r="GOR65" s="37"/>
      <c r="GOS65" s="37"/>
      <c r="GOT65" s="37"/>
      <c r="GOU65" s="37"/>
      <c r="GOV65" s="37"/>
      <c r="GOW65" s="37"/>
      <c r="GOX65" s="37"/>
      <c r="GOY65" s="37"/>
      <c r="GOZ65" s="37"/>
      <c r="GPA65" s="37"/>
      <c r="GPB65" s="37"/>
      <c r="GPC65" s="37"/>
      <c r="GPD65" s="37"/>
      <c r="GPE65" s="37"/>
      <c r="GPF65" s="37"/>
      <c r="GPG65" s="37"/>
      <c r="GPH65" s="37"/>
      <c r="GPI65" s="37"/>
      <c r="GPJ65" s="37"/>
      <c r="GPK65" s="37"/>
      <c r="GPL65" s="37"/>
      <c r="GPM65" s="37"/>
      <c r="GPN65" s="37"/>
      <c r="GPO65" s="37"/>
      <c r="GPP65" s="37"/>
      <c r="GPQ65" s="37"/>
      <c r="GPR65" s="37"/>
      <c r="GPS65" s="37"/>
      <c r="GPT65" s="37"/>
      <c r="GPU65" s="37"/>
      <c r="GPV65" s="37"/>
      <c r="GPW65" s="37"/>
      <c r="GPX65" s="37"/>
      <c r="GPY65" s="37"/>
      <c r="GPZ65" s="37"/>
      <c r="GQA65" s="37"/>
      <c r="GQB65" s="37"/>
      <c r="GQC65" s="37"/>
      <c r="GQD65" s="37"/>
      <c r="GQE65" s="37"/>
      <c r="GQF65" s="37"/>
      <c r="GQG65" s="37"/>
      <c r="GQH65" s="37"/>
      <c r="GQI65" s="37"/>
      <c r="GQJ65" s="37"/>
      <c r="GQK65" s="37"/>
      <c r="GQL65" s="37"/>
      <c r="GQM65" s="37"/>
      <c r="GQN65" s="37"/>
      <c r="GQO65" s="37"/>
      <c r="GQP65" s="37"/>
      <c r="GQQ65" s="37"/>
      <c r="GQR65" s="37"/>
      <c r="GQS65" s="37"/>
      <c r="GQT65" s="37"/>
      <c r="GQU65" s="37"/>
      <c r="GQV65" s="37"/>
      <c r="GQW65" s="37"/>
      <c r="GQX65" s="37"/>
      <c r="GQY65" s="37"/>
      <c r="GQZ65" s="37"/>
      <c r="GRA65" s="37"/>
      <c r="GRB65" s="37"/>
      <c r="GRC65" s="37"/>
      <c r="GRD65" s="37"/>
      <c r="GRE65" s="37"/>
      <c r="GRF65" s="37"/>
      <c r="GRG65" s="37"/>
      <c r="GRH65" s="37"/>
      <c r="GRI65" s="37"/>
      <c r="GRJ65" s="37"/>
      <c r="GRK65" s="37"/>
      <c r="GRL65" s="37"/>
      <c r="GRM65" s="37"/>
      <c r="GRN65" s="37"/>
      <c r="GRO65" s="37"/>
      <c r="GRP65" s="37"/>
      <c r="GRQ65" s="37"/>
      <c r="GRR65" s="37"/>
      <c r="GRS65" s="37"/>
      <c r="GRT65" s="37"/>
      <c r="GRU65" s="37"/>
      <c r="GRV65" s="37"/>
      <c r="GRW65" s="37"/>
      <c r="GRX65" s="37"/>
      <c r="GRY65" s="37"/>
      <c r="GRZ65" s="37"/>
      <c r="GSA65" s="37"/>
      <c r="GSB65" s="37"/>
      <c r="GSC65" s="37"/>
      <c r="GSD65" s="37"/>
      <c r="GSE65" s="37"/>
      <c r="GSF65" s="37"/>
      <c r="GSG65" s="37"/>
      <c r="GSH65" s="37"/>
      <c r="GSI65" s="37"/>
      <c r="GSJ65" s="37"/>
      <c r="GSK65" s="37"/>
      <c r="GSL65" s="37"/>
      <c r="GSM65" s="37"/>
      <c r="GSN65" s="37"/>
      <c r="GSO65" s="37"/>
      <c r="GSP65" s="37"/>
      <c r="GSQ65" s="37"/>
      <c r="GSR65" s="37"/>
      <c r="GSS65" s="37"/>
      <c r="GST65" s="37"/>
      <c r="GSU65" s="37"/>
      <c r="GSV65" s="37"/>
      <c r="GSW65" s="37"/>
      <c r="GSX65" s="37"/>
      <c r="GSY65" s="37"/>
      <c r="GSZ65" s="37"/>
      <c r="GTA65" s="37"/>
      <c r="GTB65" s="37"/>
      <c r="GTC65" s="37"/>
      <c r="GTD65" s="37"/>
      <c r="GTE65" s="37"/>
      <c r="GTF65" s="37"/>
      <c r="GTG65" s="37"/>
      <c r="GTH65" s="37"/>
      <c r="GTI65" s="37"/>
      <c r="GTJ65" s="37"/>
      <c r="GTK65" s="37"/>
      <c r="GTL65" s="37"/>
      <c r="GTM65" s="37"/>
      <c r="GTN65" s="37"/>
      <c r="GTO65" s="37"/>
      <c r="GTP65" s="37"/>
      <c r="GTQ65" s="37"/>
      <c r="GTR65" s="37"/>
      <c r="GTS65" s="37"/>
      <c r="GTT65" s="37"/>
      <c r="GTU65" s="37"/>
      <c r="GTV65" s="37"/>
      <c r="GTW65" s="37"/>
      <c r="GTX65" s="37"/>
      <c r="GTY65" s="37"/>
      <c r="GTZ65" s="37"/>
      <c r="GUA65" s="37"/>
      <c r="GUB65" s="37"/>
      <c r="GUC65" s="37"/>
      <c r="GUD65" s="37"/>
      <c r="GUE65" s="37"/>
      <c r="GUF65" s="37"/>
      <c r="GUG65" s="37"/>
      <c r="GUH65" s="37"/>
      <c r="GUI65" s="37"/>
      <c r="GUJ65" s="37"/>
      <c r="GUK65" s="37"/>
      <c r="GUL65" s="37"/>
      <c r="GUM65" s="37"/>
      <c r="GUN65" s="37"/>
      <c r="GUO65" s="37"/>
      <c r="GUP65" s="37"/>
      <c r="GUQ65" s="37"/>
      <c r="GUR65" s="37"/>
      <c r="GUS65" s="37"/>
      <c r="GUT65" s="37"/>
      <c r="GUU65" s="37"/>
      <c r="GUV65" s="37"/>
      <c r="GUW65" s="37"/>
      <c r="GUX65" s="37"/>
      <c r="GUY65" s="37"/>
      <c r="GUZ65" s="37"/>
      <c r="GVA65" s="37"/>
      <c r="GVB65" s="37"/>
      <c r="GVC65" s="37"/>
      <c r="GVD65" s="37"/>
      <c r="GVE65" s="37"/>
      <c r="GVF65" s="37"/>
      <c r="GVG65" s="37"/>
      <c r="GVH65" s="37"/>
      <c r="GVI65" s="37"/>
      <c r="GVJ65" s="37"/>
      <c r="GVK65" s="37"/>
      <c r="GVL65" s="37"/>
      <c r="GVM65" s="37"/>
      <c r="GVN65" s="37"/>
      <c r="GVO65" s="37"/>
      <c r="GVP65" s="37"/>
      <c r="GVQ65" s="37"/>
      <c r="GVR65" s="37"/>
      <c r="GVS65" s="37"/>
      <c r="GVT65" s="37"/>
      <c r="GVU65" s="37"/>
      <c r="GVV65" s="37"/>
      <c r="GVW65" s="37"/>
      <c r="GVX65" s="37"/>
      <c r="GVY65" s="37"/>
      <c r="GVZ65" s="37"/>
      <c r="GWA65" s="37"/>
      <c r="GWB65" s="37"/>
      <c r="GWC65" s="37"/>
      <c r="GWD65" s="37"/>
      <c r="GWE65" s="37"/>
      <c r="GWF65" s="37"/>
      <c r="GWG65" s="37"/>
      <c r="GWH65" s="37"/>
      <c r="GWI65" s="37"/>
      <c r="GWJ65" s="37"/>
      <c r="GWK65" s="37"/>
      <c r="GWL65" s="37"/>
      <c r="GWM65" s="37"/>
      <c r="GWN65" s="37"/>
      <c r="GWO65" s="37"/>
      <c r="GWP65" s="37"/>
      <c r="GWQ65" s="37"/>
      <c r="GWR65" s="37"/>
      <c r="GWS65" s="37"/>
      <c r="GWT65" s="37"/>
      <c r="GWU65" s="37"/>
      <c r="GWV65" s="37"/>
      <c r="GWW65" s="37"/>
      <c r="GWX65" s="37"/>
      <c r="GWY65" s="37"/>
      <c r="GWZ65" s="37"/>
      <c r="GXA65" s="37"/>
      <c r="GXB65" s="37"/>
      <c r="GXC65" s="37"/>
      <c r="GXD65" s="37"/>
      <c r="GXE65" s="37"/>
      <c r="GXF65" s="37"/>
      <c r="GXG65" s="37"/>
      <c r="GXH65" s="37"/>
      <c r="GXI65" s="37"/>
      <c r="GXJ65" s="37"/>
      <c r="GXK65" s="37"/>
      <c r="GXL65" s="37"/>
      <c r="GXM65" s="37"/>
      <c r="GXN65" s="37"/>
      <c r="GXO65" s="37"/>
      <c r="GXP65" s="37"/>
      <c r="GXQ65" s="37"/>
      <c r="GXR65" s="37"/>
      <c r="GXS65" s="37"/>
      <c r="GXT65" s="37"/>
      <c r="GXU65" s="37"/>
      <c r="GXV65" s="37"/>
      <c r="GXW65" s="37"/>
      <c r="GXX65" s="37"/>
      <c r="GXY65" s="37"/>
      <c r="GXZ65" s="37"/>
      <c r="GYA65" s="37"/>
      <c r="GYB65" s="37"/>
      <c r="GYC65" s="37"/>
      <c r="GYD65" s="37"/>
      <c r="GYE65" s="37"/>
      <c r="GYF65" s="37"/>
      <c r="GYG65" s="37"/>
      <c r="GYH65" s="37"/>
      <c r="GYI65" s="37"/>
      <c r="GYJ65" s="37"/>
      <c r="GYK65" s="37"/>
      <c r="GYL65" s="37"/>
      <c r="GYM65" s="37"/>
      <c r="GYN65" s="37"/>
      <c r="GYO65" s="37"/>
      <c r="GYP65" s="37"/>
      <c r="GYQ65" s="37"/>
      <c r="GYR65" s="37"/>
      <c r="GYS65" s="37"/>
      <c r="GYT65" s="37"/>
      <c r="GYU65" s="37"/>
      <c r="GYV65" s="37"/>
      <c r="GYW65" s="37"/>
      <c r="GYX65" s="37"/>
      <c r="GYY65" s="37"/>
      <c r="GYZ65" s="37"/>
      <c r="GZA65" s="37"/>
      <c r="GZB65" s="37"/>
      <c r="GZC65" s="37"/>
      <c r="GZD65" s="37"/>
      <c r="GZE65" s="37"/>
      <c r="GZF65" s="37"/>
      <c r="GZG65" s="37"/>
      <c r="GZH65" s="37"/>
      <c r="GZI65" s="37"/>
      <c r="GZJ65" s="37"/>
      <c r="GZK65" s="37"/>
      <c r="GZL65" s="37"/>
      <c r="GZM65" s="37"/>
      <c r="GZN65" s="37"/>
      <c r="GZO65" s="37"/>
      <c r="GZP65" s="37"/>
      <c r="GZQ65" s="37"/>
      <c r="GZR65" s="37"/>
      <c r="GZS65" s="37"/>
      <c r="GZT65" s="37"/>
      <c r="GZU65" s="37"/>
      <c r="GZV65" s="37"/>
      <c r="GZW65" s="37"/>
      <c r="GZX65" s="37"/>
      <c r="GZY65" s="37"/>
      <c r="GZZ65" s="37"/>
      <c r="HAA65" s="37"/>
      <c r="HAB65" s="37"/>
      <c r="HAC65" s="37"/>
      <c r="HAD65" s="37"/>
      <c r="HAE65" s="37"/>
      <c r="HAF65" s="37"/>
      <c r="HAG65" s="37"/>
      <c r="HAH65" s="37"/>
      <c r="HAI65" s="37"/>
      <c r="HAJ65" s="37"/>
      <c r="HAK65" s="37"/>
      <c r="HAL65" s="37"/>
      <c r="HAM65" s="37"/>
      <c r="HAN65" s="37"/>
      <c r="HAO65" s="37"/>
      <c r="HAP65" s="37"/>
      <c r="HAQ65" s="37"/>
      <c r="HAR65" s="37"/>
      <c r="HAS65" s="37"/>
      <c r="HAT65" s="37"/>
      <c r="HAU65" s="37"/>
      <c r="HAV65" s="37"/>
      <c r="HAW65" s="37"/>
      <c r="HAX65" s="37"/>
      <c r="HAY65" s="37"/>
      <c r="HAZ65" s="37"/>
      <c r="HBA65" s="37"/>
      <c r="HBB65" s="37"/>
      <c r="HBC65" s="37"/>
      <c r="HBD65" s="37"/>
      <c r="HBE65" s="37"/>
      <c r="HBF65" s="37"/>
      <c r="HBG65" s="37"/>
      <c r="HBH65" s="37"/>
      <c r="HBI65" s="37"/>
      <c r="HBJ65" s="37"/>
      <c r="HBK65" s="37"/>
      <c r="HBL65" s="37"/>
      <c r="HBM65" s="37"/>
      <c r="HBN65" s="37"/>
      <c r="HBO65" s="37"/>
      <c r="HBP65" s="37"/>
      <c r="HBQ65" s="37"/>
      <c r="HBR65" s="37"/>
      <c r="HBS65" s="37"/>
      <c r="HBT65" s="37"/>
      <c r="HBU65" s="37"/>
      <c r="HBV65" s="37"/>
      <c r="HBW65" s="37"/>
      <c r="HBX65" s="37"/>
      <c r="HBY65" s="37"/>
      <c r="HBZ65" s="37"/>
      <c r="HCA65" s="37"/>
      <c r="HCB65" s="37"/>
      <c r="HCC65" s="37"/>
      <c r="HCD65" s="37"/>
      <c r="HCE65" s="37"/>
      <c r="HCF65" s="37"/>
      <c r="HCG65" s="37"/>
      <c r="HCH65" s="37"/>
      <c r="HCI65" s="37"/>
      <c r="HCJ65" s="37"/>
      <c r="HCK65" s="37"/>
      <c r="HCL65" s="37"/>
      <c r="HCM65" s="37"/>
      <c r="HCN65" s="37"/>
      <c r="HCO65" s="37"/>
      <c r="HCP65" s="37"/>
      <c r="HCQ65" s="37"/>
      <c r="HCR65" s="37"/>
      <c r="HCS65" s="37"/>
      <c r="HCT65" s="37"/>
      <c r="HCU65" s="37"/>
      <c r="HCV65" s="37"/>
      <c r="HCW65" s="37"/>
      <c r="HCX65" s="37"/>
      <c r="HCY65" s="37"/>
      <c r="HCZ65" s="37"/>
      <c r="HDA65" s="37"/>
      <c r="HDB65" s="37"/>
      <c r="HDC65" s="37"/>
      <c r="HDD65" s="37"/>
      <c r="HDE65" s="37"/>
      <c r="HDF65" s="37"/>
      <c r="HDG65" s="37"/>
      <c r="HDH65" s="37"/>
      <c r="HDI65" s="37"/>
      <c r="HDJ65" s="37"/>
      <c r="HDK65" s="37"/>
      <c r="HDL65" s="37"/>
      <c r="HDM65" s="37"/>
      <c r="HDN65" s="37"/>
      <c r="HDO65" s="37"/>
      <c r="HDP65" s="37"/>
      <c r="HDQ65" s="37"/>
      <c r="HDR65" s="37"/>
      <c r="HDS65" s="37"/>
      <c r="HDT65" s="37"/>
      <c r="HDU65" s="37"/>
      <c r="HDV65" s="37"/>
      <c r="HDW65" s="37"/>
      <c r="HDX65" s="37"/>
      <c r="HDY65" s="37"/>
      <c r="HDZ65" s="37"/>
      <c r="HEA65" s="37"/>
      <c r="HEB65" s="37"/>
      <c r="HEC65" s="37"/>
      <c r="HED65" s="37"/>
      <c r="HEE65" s="37"/>
      <c r="HEF65" s="37"/>
      <c r="HEG65" s="37"/>
      <c r="HEH65" s="37"/>
      <c r="HEI65" s="37"/>
      <c r="HEJ65" s="37"/>
      <c r="HEK65" s="37"/>
      <c r="HEL65" s="37"/>
      <c r="HEM65" s="37"/>
      <c r="HEN65" s="37"/>
      <c r="HEO65" s="37"/>
      <c r="HEP65" s="37"/>
      <c r="HEQ65" s="37"/>
      <c r="HER65" s="37"/>
      <c r="HES65" s="37"/>
      <c r="HET65" s="37"/>
      <c r="HEU65" s="37"/>
      <c r="HEV65" s="37"/>
      <c r="HEW65" s="37"/>
      <c r="HEX65" s="37"/>
      <c r="HEY65" s="37"/>
      <c r="HEZ65" s="37"/>
      <c r="HFA65" s="37"/>
      <c r="HFB65" s="37"/>
      <c r="HFC65" s="37"/>
      <c r="HFD65" s="37"/>
      <c r="HFE65" s="37"/>
      <c r="HFF65" s="37"/>
      <c r="HFG65" s="37"/>
      <c r="HFH65" s="37"/>
      <c r="HFI65" s="37"/>
      <c r="HFJ65" s="37"/>
      <c r="HFK65" s="37"/>
      <c r="HFL65" s="37"/>
      <c r="HFM65" s="37"/>
      <c r="HFN65" s="37"/>
      <c r="HFO65" s="37"/>
      <c r="HFP65" s="37"/>
      <c r="HFQ65" s="37"/>
      <c r="HFR65" s="37"/>
      <c r="HFS65" s="37"/>
      <c r="HFT65" s="37"/>
      <c r="HFU65" s="37"/>
      <c r="HFV65" s="37"/>
      <c r="HFW65" s="37"/>
      <c r="HFX65" s="37"/>
      <c r="HFY65" s="37"/>
      <c r="HFZ65" s="37"/>
      <c r="HGA65" s="37"/>
      <c r="HGB65" s="37"/>
      <c r="HGC65" s="37"/>
      <c r="HGD65" s="37"/>
      <c r="HGE65" s="37"/>
      <c r="HGF65" s="37"/>
      <c r="HGG65" s="37"/>
      <c r="HGH65" s="37"/>
      <c r="HGI65" s="37"/>
      <c r="HGJ65" s="37"/>
      <c r="HGK65" s="37"/>
      <c r="HGL65" s="37"/>
      <c r="HGM65" s="37"/>
      <c r="HGN65" s="37"/>
      <c r="HGO65" s="37"/>
      <c r="HGP65" s="37"/>
      <c r="HGQ65" s="37"/>
      <c r="HGR65" s="37"/>
      <c r="HGS65" s="37"/>
      <c r="HGT65" s="37"/>
      <c r="HGU65" s="37"/>
      <c r="HGV65" s="37"/>
      <c r="HGW65" s="37"/>
      <c r="HGX65" s="37"/>
      <c r="HGY65" s="37"/>
      <c r="HGZ65" s="37"/>
      <c r="HHA65" s="37"/>
      <c r="HHB65" s="37"/>
      <c r="HHC65" s="37"/>
      <c r="HHD65" s="37"/>
      <c r="HHE65" s="37"/>
      <c r="HHF65" s="37"/>
      <c r="HHG65" s="37"/>
      <c r="HHH65" s="37"/>
      <c r="HHI65" s="37"/>
      <c r="HHJ65" s="37"/>
      <c r="HHK65" s="37"/>
      <c r="HHL65" s="37"/>
      <c r="HHM65" s="37"/>
      <c r="HHN65" s="37"/>
      <c r="HHO65" s="37"/>
      <c r="HHP65" s="37"/>
      <c r="HHQ65" s="37"/>
      <c r="HHR65" s="37"/>
      <c r="HHS65" s="37"/>
      <c r="HHT65" s="37"/>
      <c r="HHU65" s="37"/>
      <c r="HHV65" s="37"/>
      <c r="HHW65" s="37"/>
      <c r="HHX65" s="37"/>
      <c r="HHY65" s="37"/>
      <c r="HHZ65" s="37"/>
      <c r="HIA65" s="37"/>
      <c r="HIB65" s="37"/>
      <c r="HIC65" s="37"/>
      <c r="HID65" s="37"/>
      <c r="HIE65" s="37"/>
      <c r="HIF65" s="37"/>
      <c r="HIG65" s="37"/>
      <c r="HIH65" s="37"/>
      <c r="HII65" s="37"/>
      <c r="HIJ65" s="37"/>
      <c r="HIK65" s="37"/>
      <c r="HIL65" s="37"/>
      <c r="HIM65" s="37"/>
      <c r="HIN65" s="37"/>
      <c r="HIO65" s="37"/>
      <c r="HIP65" s="37"/>
      <c r="HIQ65" s="37"/>
      <c r="HIR65" s="37"/>
      <c r="HIS65" s="37"/>
      <c r="HIT65" s="37"/>
      <c r="HIU65" s="37"/>
      <c r="HIV65" s="37"/>
      <c r="HIW65" s="37"/>
      <c r="HIX65" s="37"/>
      <c r="HIY65" s="37"/>
      <c r="HIZ65" s="37"/>
      <c r="HJA65" s="37"/>
      <c r="HJB65" s="37"/>
      <c r="HJC65" s="37"/>
      <c r="HJD65" s="37"/>
      <c r="HJE65" s="37"/>
      <c r="HJF65" s="37"/>
      <c r="HJG65" s="37"/>
      <c r="HJH65" s="37"/>
      <c r="HJI65" s="37"/>
      <c r="HJJ65" s="37"/>
      <c r="HJK65" s="37"/>
      <c r="HJL65" s="37"/>
      <c r="HJM65" s="37"/>
      <c r="HJN65" s="37"/>
      <c r="HJO65" s="37"/>
      <c r="HJP65" s="37"/>
      <c r="HJQ65" s="37"/>
      <c r="HJR65" s="37"/>
      <c r="HJS65" s="37"/>
      <c r="HJT65" s="37"/>
      <c r="HJU65" s="37"/>
      <c r="HJV65" s="37"/>
      <c r="HJW65" s="37"/>
      <c r="HJX65" s="37"/>
      <c r="HJY65" s="37"/>
      <c r="HJZ65" s="37"/>
      <c r="HKA65" s="37"/>
      <c r="HKB65" s="37"/>
      <c r="HKC65" s="37"/>
      <c r="HKD65" s="37"/>
      <c r="HKE65" s="37"/>
      <c r="HKF65" s="37"/>
      <c r="HKG65" s="37"/>
      <c r="HKH65" s="37"/>
      <c r="HKI65" s="37"/>
      <c r="HKJ65" s="37"/>
      <c r="HKK65" s="37"/>
      <c r="HKL65" s="37"/>
      <c r="HKM65" s="37"/>
      <c r="HKN65" s="37"/>
      <c r="HKO65" s="37"/>
      <c r="HKP65" s="37"/>
      <c r="HKQ65" s="37"/>
      <c r="HKR65" s="37"/>
      <c r="HKS65" s="37"/>
      <c r="HKT65" s="37"/>
      <c r="HKU65" s="37"/>
      <c r="HKV65" s="37"/>
      <c r="HKW65" s="37"/>
      <c r="HKX65" s="37"/>
      <c r="HKY65" s="37"/>
      <c r="HKZ65" s="37"/>
      <c r="HLA65" s="37"/>
      <c r="HLB65" s="37"/>
      <c r="HLC65" s="37"/>
      <c r="HLD65" s="37"/>
      <c r="HLE65" s="37"/>
      <c r="HLF65" s="37"/>
      <c r="HLG65" s="37"/>
      <c r="HLH65" s="37"/>
      <c r="HLI65" s="37"/>
      <c r="HLJ65" s="37"/>
      <c r="HLK65" s="37"/>
      <c r="HLL65" s="37"/>
      <c r="HLM65" s="37"/>
      <c r="HLN65" s="37"/>
      <c r="HLO65" s="37"/>
      <c r="HLP65" s="37"/>
      <c r="HLQ65" s="37"/>
      <c r="HLR65" s="37"/>
      <c r="HLS65" s="37"/>
      <c r="HLT65" s="37"/>
      <c r="HLU65" s="37"/>
      <c r="HLV65" s="37"/>
      <c r="HLW65" s="37"/>
      <c r="HLX65" s="37"/>
      <c r="HLY65" s="37"/>
      <c r="HLZ65" s="37"/>
      <c r="HMA65" s="37"/>
      <c r="HMB65" s="37"/>
      <c r="HMC65" s="37"/>
      <c r="HMD65" s="37"/>
      <c r="HME65" s="37"/>
      <c r="HMF65" s="37"/>
      <c r="HMG65" s="37"/>
      <c r="HMH65" s="37"/>
      <c r="HMI65" s="37"/>
      <c r="HMJ65" s="37"/>
      <c r="HMK65" s="37"/>
      <c r="HML65" s="37"/>
      <c r="HMM65" s="37"/>
      <c r="HMN65" s="37"/>
      <c r="HMO65" s="37"/>
      <c r="HMP65" s="37"/>
      <c r="HMQ65" s="37"/>
      <c r="HMR65" s="37"/>
      <c r="HMS65" s="37"/>
      <c r="HMT65" s="37"/>
      <c r="HMU65" s="37"/>
      <c r="HMV65" s="37"/>
      <c r="HMW65" s="37"/>
      <c r="HMX65" s="37"/>
      <c r="HMY65" s="37"/>
      <c r="HMZ65" s="37"/>
      <c r="HNA65" s="37"/>
      <c r="HNB65" s="37"/>
      <c r="HNC65" s="37"/>
      <c r="HND65" s="37"/>
      <c r="HNE65" s="37"/>
      <c r="HNF65" s="37"/>
      <c r="HNG65" s="37"/>
      <c r="HNH65" s="37"/>
      <c r="HNI65" s="37"/>
      <c r="HNJ65" s="37"/>
      <c r="HNK65" s="37"/>
      <c r="HNL65" s="37"/>
      <c r="HNM65" s="37"/>
      <c r="HNN65" s="37"/>
      <c r="HNO65" s="37"/>
      <c r="HNP65" s="37"/>
      <c r="HNQ65" s="37"/>
      <c r="HNR65" s="37"/>
      <c r="HNS65" s="37"/>
      <c r="HNT65" s="37"/>
      <c r="HNU65" s="37"/>
      <c r="HNV65" s="37"/>
      <c r="HNW65" s="37"/>
      <c r="HNX65" s="37"/>
      <c r="HNY65" s="37"/>
      <c r="HNZ65" s="37"/>
      <c r="HOA65" s="37"/>
      <c r="HOB65" s="37"/>
      <c r="HOC65" s="37"/>
      <c r="HOD65" s="37"/>
      <c r="HOE65" s="37"/>
      <c r="HOF65" s="37"/>
      <c r="HOG65" s="37"/>
      <c r="HOH65" s="37"/>
      <c r="HOI65" s="37"/>
      <c r="HOJ65" s="37"/>
      <c r="HOK65" s="37"/>
      <c r="HOL65" s="37"/>
      <c r="HOM65" s="37"/>
      <c r="HON65" s="37"/>
      <c r="HOO65" s="37"/>
      <c r="HOP65" s="37"/>
      <c r="HOQ65" s="37"/>
      <c r="HOR65" s="37"/>
      <c r="HOS65" s="37"/>
      <c r="HOT65" s="37"/>
      <c r="HOU65" s="37"/>
      <c r="HOV65" s="37"/>
      <c r="HOW65" s="37"/>
      <c r="HOX65" s="37"/>
      <c r="HOY65" s="37"/>
      <c r="HOZ65" s="37"/>
      <c r="HPA65" s="37"/>
      <c r="HPB65" s="37"/>
      <c r="HPC65" s="37"/>
      <c r="HPD65" s="37"/>
      <c r="HPE65" s="37"/>
      <c r="HPF65" s="37"/>
      <c r="HPG65" s="37"/>
      <c r="HPH65" s="37"/>
      <c r="HPI65" s="37"/>
      <c r="HPJ65" s="37"/>
      <c r="HPK65" s="37"/>
      <c r="HPL65" s="37"/>
      <c r="HPM65" s="37"/>
      <c r="HPN65" s="37"/>
      <c r="HPO65" s="37"/>
      <c r="HPP65" s="37"/>
      <c r="HPQ65" s="37"/>
      <c r="HPR65" s="37"/>
      <c r="HPS65" s="37"/>
      <c r="HPT65" s="37"/>
      <c r="HPU65" s="37"/>
      <c r="HPV65" s="37"/>
      <c r="HPW65" s="37"/>
      <c r="HPX65" s="37"/>
      <c r="HPY65" s="37"/>
      <c r="HPZ65" s="37"/>
      <c r="HQA65" s="37"/>
      <c r="HQB65" s="37"/>
      <c r="HQC65" s="37"/>
      <c r="HQD65" s="37"/>
      <c r="HQE65" s="37"/>
      <c r="HQF65" s="37"/>
      <c r="HQG65" s="37"/>
      <c r="HQH65" s="37"/>
      <c r="HQI65" s="37"/>
      <c r="HQJ65" s="37"/>
      <c r="HQK65" s="37"/>
      <c r="HQL65" s="37"/>
      <c r="HQM65" s="37"/>
      <c r="HQN65" s="37"/>
      <c r="HQO65" s="37"/>
      <c r="HQP65" s="37"/>
      <c r="HQQ65" s="37"/>
      <c r="HQR65" s="37"/>
      <c r="HQS65" s="37"/>
      <c r="HQT65" s="37"/>
      <c r="HQU65" s="37"/>
      <c r="HQV65" s="37"/>
      <c r="HQW65" s="37"/>
      <c r="HQX65" s="37"/>
      <c r="HQY65" s="37"/>
      <c r="HQZ65" s="37"/>
      <c r="HRA65" s="37"/>
      <c r="HRB65" s="37"/>
      <c r="HRC65" s="37"/>
      <c r="HRD65" s="37"/>
      <c r="HRE65" s="37"/>
      <c r="HRF65" s="37"/>
      <c r="HRG65" s="37"/>
      <c r="HRH65" s="37"/>
      <c r="HRI65" s="37"/>
      <c r="HRJ65" s="37"/>
      <c r="HRK65" s="37"/>
      <c r="HRL65" s="37"/>
      <c r="HRM65" s="37"/>
      <c r="HRN65" s="37"/>
      <c r="HRO65" s="37"/>
      <c r="HRP65" s="37"/>
      <c r="HRQ65" s="37"/>
      <c r="HRR65" s="37"/>
      <c r="HRS65" s="37"/>
      <c r="HRT65" s="37"/>
      <c r="HRU65" s="37"/>
      <c r="HRV65" s="37"/>
      <c r="HRW65" s="37"/>
      <c r="HRX65" s="37"/>
      <c r="HRY65" s="37"/>
      <c r="HRZ65" s="37"/>
      <c r="HSA65" s="37"/>
      <c r="HSB65" s="37"/>
      <c r="HSC65" s="37"/>
      <c r="HSD65" s="37"/>
      <c r="HSE65" s="37"/>
      <c r="HSF65" s="37"/>
      <c r="HSG65" s="37"/>
      <c r="HSH65" s="37"/>
      <c r="HSI65" s="37"/>
      <c r="HSJ65" s="37"/>
      <c r="HSK65" s="37"/>
      <c r="HSL65" s="37"/>
      <c r="HSM65" s="37"/>
      <c r="HSN65" s="37"/>
      <c r="HSO65" s="37"/>
      <c r="HSP65" s="37"/>
      <c r="HSQ65" s="37"/>
      <c r="HSR65" s="37"/>
      <c r="HSS65" s="37"/>
      <c r="HST65" s="37"/>
      <c r="HSU65" s="37"/>
      <c r="HSV65" s="37"/>
      <c r="HSW65" s="37"/>
      <c r="HSX65" s="37"/>
      <c r="HSY65" s="37"/>
      <c r="HSZ65" s="37"/>
      <c r="HTA65" s="37"/>
      <c r="HTB65" s="37"/>
      <c r="HTC65" s="37"/>
      <c r="HTD65" s="37"/>
      <c r="HTE65" s="37"/>
      <c r="HTF65" s="37"/>
      <c r="HTG65" s="37"/>
      <c r="HTH65" s="37"/>
      <c r="HTI65" s="37"/>
      <c r="HTJ65" s="37"/>
      <c r="HTK65" s="37"/>
      <c r="HTL65" s="37"/>
      <c r="HTM65" s="37"/>
      <c r="HTN65" s="37"/>
      <c r="HTO65" s="37"/>
      <c r="HTP65" s="37"/>
      <c r="HTQ65" s="37"/>
      <c r="HTR65" s="37"/>
      <c r="HTS65" s="37"/>
      <c r="HTT65" s="37"/>
      <c r="HTU65" s="37"/>
      <c r="HTV65" s="37"/>
      <c r="HTW65" s="37"/>
      <c r="HTX65" s="37"/>
      <c r="HTY65" s="37"/>
      <c r="HTZ65" s="37"/>
      <c r="HUA65" s="37"/>
      <c r="HUB65" s="37"/>
      <c r="HUC65" s="37"/>
      <c r="HUD65" s="37"/>
      <c r="HUE65" s="37"/>
      <c r="HUF65" s="37"/>
      <c r="HUG65" s="37"/>
      <c r="HUH65" s="37"/>
      <c r="HUI65" s="37"/>
      <c r="HUJ65" s="37"/>
      <c r="HUK65" s="37"/>
      <c r="HUL65" s="37"/>
      <c r="HUM65" s="37"/>
      <c r="HUN65" s="37"/>
      <c r="HUO65" s="37"/>
      <c r="HUP65" s="37"/>
      <c r="HUQ65" s="37"/>
      <c r="HUR65" s="37"/>
      <c r="HUS65" s="37"/>
      <c r="HUT65" s="37"/>
      <c r="HUU65" s="37"/>
      <c r="HUV65" s="37"/>
      <c r="HUW65" s="37"/>
      <c r="HUX65" s="37"/>
      <c r="HUY65" s="37"/>
      <c r="HUZ65" s="37"/>
      <c r="HVA65" s="37"/>
      <c r="HVB65" s="37"/>
      <c r="HVC65" s="37"/>
      <c r="HVD65" s="37"/>
      <c r="HVE65" s="37"/>
      <c r="HVF65" s="37"/>
      <c r="HVG65" s="37"/>
      <c r="HVH65" s="37"/>
      <c r="HVI65" s="37"/>
      <c r="HVJ65" s="37"/>
      <c r="HVK65" s="37"/>
      <c r="HVL65" s="37"/>
      <c r="HVM65" s="37"/>
      <c r="HVN65" s="37"/>
      <c r="HVO65" s="37"/>
      <c r="HVP65" s="37"/>
      <c r="HVQ65" s="37"/>
      <c r="HVR65" s="37"/>
      <c r="HVS65" s="37"/>
      <c r="HVT65" s="37"/>
      <c r="HVU65" s="37"/>
      <c r="HVV65" s="37"/>
      <c r="HVW65" s="37"/>
      <c r="HVX65" s="37"/>
      <c r="HVY65" s="37"/>
      <c r="HVZ65" s="37"/>
      <c r="HWA65" s="37"/>
      <c r="HWB65" s="37"/>
      <c r="HWC65" s="37"/>
      <c r="HWD65" s="37"/>
      <c r="HWE65" s="37"/>
      <c r="HWF65" s="37"/>
      <c r="HWG65" s="37"/>
      <c r="HWH65" s="37"/>
      <c r="HWI65" s="37"/>
      <c r="HWJ65" s="37"/>
      <c r="HWK65" s="37"/>
      <c r="HWL65" s="37"/>
      <c r="HWM65" s="37"/>
      <c r="HWN65" s="37"/>
      <c r="HWO65" s="37"/>
      <c r="HWP65" s="37"/>
      <c r="HWQ65" s="37"/>
      <c r="HWR65" s="37"/>
      <c r="HWS65" s="37"/>
      <c r="HWT65" s="37"/>
      <c r="HWU65" s="37"/>
      <c r="HWV65" s="37"/>
      <c r="HWW65" s="37"/>
      <c r="HWX65" s="37"/>
      <c r="HWY65" s="37"/>
      <c r="HWZ65" s="37"/>
      <c r="HXA65" s="37"/>
      <c r="HXB65" s="37"/>
      <c r="HXC65" s="37"/>
      <c r="HXD65" s="37"/>
      <c r="HXE65" s="37"/>
      <c r="HXF65" s="37"/>
      <c r="HXG65" s="37"/>
      <c r="HXH65" s="37"/>
      <c r="HXI65" s="37"/>
      <c r="HXJ65" s="37"/>
      <c r="HXK65" s="37"/>
      <c r="HXL65" s="37"/>
      <c r="HXM65" s="37"/>
      <c r="HXN65" s="37"/>
      <c r="HXO65" s="37"/>
      <c r="HXP65" s="37"/>
      <c r="HXQ65" s="37"/>
      <c r="HXR65" s="37"/>
      <c r="HXS65" s="37"/>
      <c r="HXT65" s="37"/>
      <c r="HXU65" s="37"/>
      <c r="HXV65" s="37"/>
      <c r="HXW65" s="37"/>
      <c r="HXX65" s="37"/>
      <c r="HXY65" s="37"/>
      <c r="HXZ65" s="37"/>
      <c r="HYA65" s="37"/>
      <c r="HYB65" s="37"/>
      <c r="HYC65" s="37"/>
      <c r="HYD65" s="37"/>
      <c r="HYE65" s="37"/>
      <c r="HYF65" s="37"/>
      <c r="HYG65" s="37"/>
      <c r="HYH65" s="37"/>
      <c r="HYI65" s="37"/>
      <c r="HYJ65" s="37"/>
      <c r="HYK65" s="37"/>
      <c r="HYL65" s="37"/>
      <c r="HYM65" s="37"/>
      <c r="HYN65" s="37"/>
      <c r="HYO65" s="37"/>
      <c r="HYP65" s="37"/>
      <c r="HYQ65" s="37"/>
      <c r="HYR65" s="37"/>
      <c r="HYS65" s="37"/>
      <c r="HYT65" s="37"/>
      <c r="HYU65" s="37"/>
      <c r="HYV65" s="37"/>
      <c r="HYW65" s="37"/>
      <c r="HYX65" s="37"/>
      <c r="HYY65" s="37"/>
      <c r="HYZ65" s="37"/>
      <c r="HZA65" s="37"/>
      <c r="HZB65" s="37"/>
      <c r="HZC65" s="37"/>
      <c r="HZD65" s="37"/>
      <c r="HZE65" s="37"/>
      <c r="HZF65" s="37"/>
      <c r="HZG65" s="37"/>
      <c r="HZH65" s="37"/>
      <c r="HZI65" s="37"/>
      <c r="HZJ65" s="37"/>
      <c r="HZK65" s="37"/>
      <c r="HZL65" s="37"/>
      <c r="HZM65" s="37"/>
      <c r="HZN65" s="37"/>
      <c r="HZO65" s="37"/>
      <c r="HZP65" s="37"/>
      <c r="HZQ65" s="37"/>
      <c r="HZR65" s="37"/>
      <c r="HZS65" s="37"/>
      <c r="HZT65" s="37"/>
      <c r="HZU65" s="37"/>
      <c r="HZV65" s="37"/>
      <c r="HZW65" s="37"/>
      <c r="HZX65" s="37"/>
      <c r="HZY65" s="37"/>
      <c r="HZZ65" s="37"/>
      <c r="IAA65" s="37"/>
      <c r="IAB65" s="37"/>
      <c r="IAC65" s="37"/>
      <c r="IAD65" s="37"/>
      <c r="IAE65" s="37"/>
      <c r="IAF65" s="37"/>
      <c r="IAG65" s="37"/>
      <c r="IAH65" s="37"/>
      <c r="IAI65" s="37"/>
      <c r="IAJ65" s="37"/>
      <c r="IAK65" s="37"/>
      <c r="IAL65" s="37"/>
      <c r="IAM65" s="37"/>
      <c r="IAN65" s="37"/>
      <c r="IAO65" s="37"/>
      <c r="IAP65" s="37"/>
      <c r="IAQ65" s="37"/>
      <c r="IAR65" s="37"/>
      <c r="IAS65" s="37"/>
      <c r="IAT65" s="37"/>
      <c r="IAU65" s="37"/>
      <c r="IAV65" s="37"/>
      <c r="IAW65" s="37"/>
      <c r="IAX65" s="37"/>
      <c r="IAY65" s="37"/>
      <c r="IAZ65" s="37"/>
      <c r="IBA65" s="37"/>
      <c r="IBB65" s="37"/>
      <c r="IBC65" s="37"/>
      <c r="IBD65" s="37"/>
      <c r="IBE65" s="37"/>
      <c r="IBF65" s="37"/>
      <c r="IBG65" s="37"/>
      <c r="IBH65" s="37"/>
      <c r="IBI65" s="37"/>
      <c r="IBJ65" s="37"/>
      <c r="IBK65" s="37"/>
      <c r="IBL65" s="37"/>
      <c r="IBM65" s="37"/>
      <c r="IBN65" s="37"/>
      <c r="IBO65" s="37"/>
      <c r="IBP65" s="37"/>
      <c r="IBQ65" s="37"/>
      <c r="IBR65" s="37"/>
      <c r="IBS65" s="37"/>
      <c r="IBT65" s="37"/>
      <c r="IBU65" s="37"/>
      <c r="IBV65" s="37"/>
      <c r="IBW65" s="37"/>
      <c r="IBX65" s="37"/>
      <c r="IBY65" s="37"/>
      <c r="IBZ65" s="37"/>
      <c r="ICA65" s="37"/>
      <c r="ICB65" s="37"/>
      <c r="ICC65" s="37"/>
      <c r="ICD65" s="37"/>
      <c r="ICE65" s="37"/>
      <c r="ICF65" s="37"/>
      <c r="ICG65" s="37"/>
      <c r="ICH65" s="37"/>
      <c r="ICI65" s="37"/>
      <c r="ICJ65" s="37"/>
      <c r="ICK65" s="37"/>
      <c r="ICL65" s="37"/>
      <c r="ICM65" s="37"/>
      <c r="ICN65" s="37"/>
      <c r="ICO65" s="37"/>
      <c r="ICP65" s="37"/>
      <c r="ICQ65" s="37"/>
      <c r="ICR65" s="37"/>
      <c r="ICS65" s="37"/>
      <c r="ICT65" s="37"/>
      <c r="ICU65" s="37"/>
      <c r="ICV65" s="37"/>
      <c r="ICW65" s="37"/>
      <c r="ICX65" s="37"/>
      <c r="ICY65" s="37"/>
      <c r="ICZ65" s="37"/>
      <c r="IDA65" s="37"/>
      <c r="IDB65" s="37"/>
      <c r="IDC65" s="37"/>
      <c r="IDD65" s="37"/>
      <c r="IDE65" s="37"/>
      <c r="IDF65" s="37"/>
      <c r="IDG65" s="37"/>
      <c r="IDH65" s="37"/>
      <c r="IDI65" s="37"/>
      <c r="IDJ65" s="37"/>
      <c r="IDK65" s="37"/>
      <c r="IDL65" s="37"/>
      <c r="IDM65" s="37"/>
      <c r="IDN65" s="37"/>
      <c r="IDO65" s="37"/>
      <c r="IDP65" s="37"/>
      <c r="IDQ65" s="37"/>
      <c r="IDR65" s="37"/>
      <c r="IDS65" s="37"/>
      <c r="IDT65" s="37"/>
      <c r="IDU65" s="37"/>
      <c r="IDV65" s="37"/>
      <c r="IDW65" s="37"/>
      <c r="IDX65" s="37"/>
      <c r="IDY65" s="37"/>
      <c r="IDZ65" s="37"/>
      <c r="IEA65" s="37"/>
      <c r="IEB65" s="37"/>
      <c r="IEC65" s="37"/>
      <c r="IED65" s="37"/>
      <c r="IEE65" s="37"/>
      <c r="IEF65" s="37"/>
      <c r="IEG65" s="37"/>
      <c r="IEH65" s="37"/>
      <c r="IEI65" s="37"/>
      <c r="IEJ65" s="37"/>
      <c r="IEK65" s="37"/>
      <c r="IEL65" s="37"/>
      <c r="IEM65" s="37"/>
      <c r="IEN65" s="37"/>
      <c r="IEO65" s="37"/>
      <c r="IEP65" s="37"/>
      <c r="IEQ65" s="37"/>
      <c r="IER65" s="37"/>
      <c r="IES65" s="37"/>
      <c r="IET65" s="37"/>
      <c r="IEU65" s="37"/>
      <c r="IEV65" s="37"/>
      <c r="IEW65" s="37"/>
      <c r="IEX65" s="37"/>
      <c r="IEY65" s="37"/>
      <c r="IEZ65" s="37"/>
      <c r="IFA65" s="37"/>
      <c r="IFB65" s="37"/>
      <c r="IFC65" s="37"/>
      <c r="IFD65" s="37"/>
      <c r="IFE65" s="37"/>
      <c r="IFF65" s="37"/>
      <c r="IFG65" s="37"/>
      <c r="IFH65" s="37"/>
      <c r="IFI65" s="37"/>
      <c r="IFJ65" s="37"/>
      <c r="IFK65" s="37"/>
      <c r="IFL65" s="37"/>
      <c r="IFM65" s="37"/>
      <c r="IFN65" s="37"/>
      <c r="IFO65" s="37"/>
      <c r="IFP65" s="37"/>
      <c r="IFQ65" s="37"/>
      <c r="IFR65" s="37"/>
      <c r="IFS65" s="37"/>
      <c r="IFT65" s="37"/>
      <c r="IFU65" s="37"/>
      <c r="IFV65" s="37"/>
      <c r="IFW65" s="37"/>
      <c r="IFX65" s="37"/>
      <c r="IFY65" s="37"/>
      <c r="IFZ65" s="37"/>
      <c r="IGA65" s="37"/>
      <c r="IGB65" s="37"/>
      <c r="IGC65" s="37"/>
      <c r="IGD65" s="37"/>
      <c r="IGE65" s="37"/>
      <c r="IGF65" s="37"/>
      <c r="IGG65" s="37"/>
      <c r="IGH65" s="37"/>
      <c r="IGI65" s="37"/>
      <c r="IGJ65" s="37"/>
      <c r="IGK65" s="37"/>
      <c r="IGL65" s="37"/>
      <c r="IGM65" s="37"/>
      <c r="IGN65" s="37"/>
      <c r="IGO65" s="37"/>
      <c r="IGP65" s="37"/>
      <c r="IGQ65" s="37"/>
      <c r="IGR65" s="37"/>
      <c r="IGS65" s="37"/>
      <c r="IGT65" s="37"/>
      <c r="IGU65" s="37"/>
      <c r="IGV65" s="37"/>
      <c r="IGW65" s="37"/>
      <c r="IGX65" s="37"/>
      <c r="IGY65" s="37"/>
      <c r="IGZ65" s="37"/>
      <c r="IHA65" s="37"/>
      <c r="IHB65" s="37"/>
      <c r="IHC65" s="37"/>
      <c r="IHD65" s="37"/>
      <c r="IHE65" s="37"/>
      <c r="IHF65" s="37"/>
      <c r="IHG65" s="37"/>
      <c r="IHH65" s="37"/>
      <c r="IHI65" s="37"/>
      <c r="IHJ65" s="37"/>
      <c r="IHK65" s="37"/>
      <c r="IHL65" s="37"/>
      <c r="IHM65" s="37"/>
      <c r="IHN65" s="37"/>
      <c r="IHO65" s="37"/>
      <c r="IHP65" s="37"/>
      <c r="IHQ65" s="37"/>
      <c r="IHR65" s="37"/>
      <c r="IHS65" s="37"/>
      <c r="IHT65" s="37"/>
      <c r="IHU65" s="37"/>
      <c r="IHV65" s="37"/>
      <c r="IHW65" s="37"/>
      <c r="IHX65" s="37"/>
      <c r="IHY65" s="37"/>
      <c r="IHZ65" s="37"/>
      <c r="IIA65" s="37"/>
      <c r="IIB65" s="37"/>
      <c r="IIC65" s="37"/>
      <c r="IID65" s="37"/>
      <c r="IIE65" s="37"/>
      <c r="IIF65" s="37"/>
      <c r="IIG65" s="37"/>
      <c r="IIH65" s="37"/>
      <c r="III65" s="37"/>
      <c r="IIJ65" s="37"/>
      <c r="IIK65" s="37"/>
      <c r="IIL65" s="37"/>
      <c r="IIM65" s="37"/>
      <c r="IIN65" s="37"/>
      <c r="IIO65" s="37"/>
      <c r="IIP65" s="37"/>
      <c r="IIQ65" s="37"/>
      <c r="IIR65" s="37"/>
      <c r="IIS65" s="37"/>
      <c r="IIT65" s="37"/>
      <c r="IIU65" s="37"/>
      <c r="IIV65" s="37"/>
      <c r="IIW65" s="37"/>
      <c r="IIX65" s="37"/>
      <c r="IIY65" s="37"/>
      <c r="IIZ65" s="37"/>
      <c r="IJA65" s="37"/>
      <c r="IJB65" s="37"/>
      <c r="IJC65" s="37"/>
      <c r="IJD65" s="37"/>
      <c r="IJE65" s="37"/>
      <c r="IJF65" s="37"/>
      <c r="IJG65" s="37"/>
      <c r="IJH65" s="37"/>
      <c r="IJI65" s="37"/>
      <c r="IJJ65" s="37"/>
      <c r="IJK65" s="37"/>
      <c r="IJL65" s="37"/>
      <c r="IJM65" s="37"/>
      <c r="IJN65" s="37"/>
      <c r="IJO65" s="37"/>
      <c r="IJP65" s="37"/>
      <c r="IJQ65" s="37"/>
      <c r="IJR65" s="37"/>
      <c r="IJS65" s="37"/>
      <c r="IJT65" s="37"/>
      <c r="IJU65" s="37"/>
      <c r="IJV65" s="37"/>
      <c r="IJW65" s="37"/>
      <c r="IJX65" s="37"/>
      <c r="IJY65" s="37"/>
      <c r="IJZ65" s="37"/>
      <c r="IKA65" s="37"/>
      <c r="IKB65" s="37"/>
      <c r="IKC65" s="37"/>
      <c r="IKD65" s="37"/>
      <c r="IKE65" s="37"/>
      <c r="IKF65" s="37"/>
      <c r="IKG65" s="37"/>
      <c r="IKH65" s="37"/>
      <c r="IKI65" s="37"/>
      <c r="IKJ65" s="37"/>
      <c r="IKK65" s="37"/>
      <c r="IKL65" s="37"/>
      <c r="IKM65" s="37"/>
      <c r="IKN65" s="37"/>
      <c r="IKO65" s="37"/>
      <c r="IKP65" s="37"/>
      <c r="IKQ65" s="37"/>
      <c r="IKR65" s="37"/>
      <c r="IKS65" s="37"/>
      <c r="IKT65" s="37"/>
      <c r="IKU65" s="37"/>
      <c r="IKV65" s="37"/>
      <c r="IKW65" s="37"/>
      <c r="IKX65" s="37"/>
      <c r="IKY65" s="37"/>
      <c r="IKZ65" s="37"/>
      <c r="ILA65" s="37"/>
      <c r="ILB65" s="37"/>
      <c r="ILC65" s="37"/>
      <c r="ILD65" s="37"/>
      <c r="ILE65" s="37"/>
      <c r="ILF65" s="37"/>
      <c r="ILG65" s="37"/>
      <c r="ILH65" s="37"/>
      <c r="ILI65" s="37"/>
      <c r="ILJ65" s="37"/>
      <c r="ILK65" s="37"/>
      <c r="ILL65" s="37"/>
      <c r="ILM65" s="37"/>
      <c r="ILN65" s="37"/>
      <c r="ILO65" s="37"/>
      <c r="ILP65" s="37"/>
      <c r="ILQ65" s="37"/>
      <c r="ILR65" s="37"/>
      <c r="ILS65" s="37"/>
      <c r="ILT65" s="37"/>
      <c r="ILU65" s="37"/>
      <c r="ILV65" s="37"/>
      <c r="ILW65" s="37"/>
      <c r="ILX65" s="37"/>
      <c r="ILY65" s="37"/>
      <c r="ILZ65" s="37"/>
      <c r="IMA65" s="37"/>
      <c r="IMB65" s="37"/>
      <c r="IMC65" s="37"/>
      <c r="IMD65" s="37"/>
      <c r="IME65" s="37"/>
      <c r="IMF65" s="37"/>
      <c r="IMG65" s="37"/>
      <c r="IMH65" s="37"/>
      <c r="IMI65" s="37"/>
      <c r="IMJ65" s="37"/>
      <c r="IMK65" s="37"/>
      <c r="IML65" s="37"/>
      <c r="IMM65" s="37"/>
      <c r="IMN65" s="37"/>
      <c r="IMO65" s="37"/>
      <c r="IMP65" s="37"/>
      <c r="IMQ65" s="37"/>
      <c r="IMR65" s="37"/>
      <c r="IMS65" s="37"/>
      <c r="IMT65" s="37"/>
      <c r="IMU65" s="37"/>
      <c r="IMV65" s="37"/>
      <c r="IMW65" s="37"/>
      <c r="IMX65" s="37"/>
      <c r="IMY65" s="37"/>
      <c r="IMZ65" s="37"/>
      <c r="INA65" s="37"/>
      <c r="INB65" s="37"/>
      <c r="INC65" s="37"/>
      <c r="IND65" s="37"/>
      <c r="INE65" s="37"/>
      <c r="INF65" s="37"/>
      <c r="ING65" s="37"/>
      <c r="INH65" s="37"/>
      <c r="INI65" s="37"/>
      <c r="INJ65" s="37"/>
      <c r="INK65" s="37"/>
      <c r="INL65" s="37"/>
      <c r="INM65" s="37"/>
      <c r="INN65" s="37"/>
      <c r="INO65" s="37"/>
      <c r="INP65" s="37"/>
      <c r="INQ65" s="37"/>
      <c r="INR65" s="37"/>
      <c r="INS65" s="37"/>
      <c r="INT65" s="37"/>
      <c r="INU65" s="37"/>
      <c r="INV65" s="37"/>
      <c r="INW65" s="37"/>
      <c r="INX65" s="37"/>
      <c r="INY65" s="37"/>
      <c r="INZ65" s="37"/>
      <c r="IOA65" s="37"/>
      <c r="IOB65" s="37"/>
      <c r="IOC65" s="37"/>
      <c r="IOD65" s="37"/>
      <c r="IOE65" s="37"/>
      <c r="IOF65" s="37"/>
      <c r="IOG65" s="37"/>
      <c r="IOH65" s="37"/>
      <c r="IOI65" s="37"/>
      <c r="IOJ65" s="37"/>
      <c r="IOK65" s="37"/>
      <c r="IOL65" s="37"/>
      <c r="IOM65" s="37"/>
      <c r="ION65" s="37"/>
      <c r="IOO65" s="37"/>
      <c r="IOP65" s="37"/>
      <c r="IOQ65" s="37"/>
      <c r="IOR65" s="37"/>
      <c r="IOS65" s="37"/>
      <c r="IOT65" s="37"/>
      <c r="IOU65" s="37"/>
      <c r="IOV65" s="37"/>
      <c r="IOW65" s="37"/>
      <c r="IOX65" s="37"/>
      <c r="IOY65" s="37"/>
      <c r="IOZ65" s="37"/>
      <c r="IPA65" s="37"/>
      <c r="IPB65" s="37"/>
      <c r="IPC65" s="37"/>
      <c r="IPD65" s="37"/>
      <c r="IPE65" s="37"/>
      <c r="IPF65" s="37"/>
      <c r="IPG65" s="37"/>
      <c r="IPH65" s="37"/>
      <c r="IPI65" s="37"/>
      <c r="IPJ65" s="37"/>
      <c r="IPK65" s="37"/>
      <c r="IPL65" s="37"/>
      <c r="IPM65" s="37"/>
      <c r="IPN65" s="37"/>
      <c r="IPO65" s="37"/>
      <c r="IPP65" s="37"/>
      <c r="IPQ65" s="37"/>
      <c r="IPR65" s="37"/>
      <c r="IPS65" s="37"/>
      <c r="IPT65" s="37"/>
      <c r="IPU65" s="37"/>
      <c r="IPV65" s="37"/>
      <c r="IPW65" s="37"/>
      <c r="IPX65" s="37"/>
      <c r="IPY65" s="37"/>
      <c r="IPZ65" s="37"/>
      <c r="IQA65" s="37"/>
      <c r="IQB65" s="37"/>
      <c r="IQC65" s="37"/>
      <c r="IQD65" s="37"/>
      <c r="IQE65" s="37"/>
      <c r="IQF65" s="37"/>
      <c r="IQG65" s="37"/>
      <c r="IQH65" s="37"/>
      <c r="IQI65" s="37"/>
      <c r="IQJ65" s="37"/>
      <c r="IQK65" s="37"/>
      <c r="IQL65" s="37"/>
      <c r="IQM65" s="37"/>
      <c r="IQN65" s="37"/>
      <c r="IQO65" s="37"/>
      <c r="IQP65" s="37"/>
      <c r="IQQ65" s="37"/>
      <c r="IQR65" s="37"/>
      <c r="IQS65" s="37"/>
      <c r="IQT65" s="37"/>
      <c r="IQU65" s="37"/>
      <c r="IQV65" s="37"/>
      <c r="IQW65" s="37"/>
      <c r="IQX65" s="37"/>
      <c r="IQY65" s="37"/>
      <c r="IQZ65" s="37"/>
      <c r="IRA65" s="37"/>
      <c r="IRB65" s="37"/>
      <c r="IRC65" s="37"/>
      <c r="IRD65" s="37"/>
      <c r="IRE65" s="37"/>
      <c r="IRF65" s="37"/>
      <c r="IRG65" s="37"/>
      <c r="IRH65" s="37"/>
      <c r="IRI65" s="37"/>
      <c r="IRJ65" s="37"/>
      <c r="IRK65" s="37"/>
      <c r="IRL65" s="37"/>
      <c r="IRM65" s="37"/>
      <c r="IRN65" s="37"/>
      <c r="IRO65" s="37"/>
      <c r="IRP65" s="37"/>
      <c r="IRQ65" s="37"/>
      <c r="IRR65" s="37"/>
      <c r="IRS65" s="37"/>
      <c r="IRT65" s="37"/>
      <c r="IRU65" s="37"/>
      <c r="IRV65" s="37"/>
      <c r="IRW65" s="37"/>
      <c r="IRX65" s="37"/>
      <c r="IRY65" s="37"/>
      <c r="IRZ65" s="37"/>
      <c r="ISA65" s="37"/>
      <c r="ISB65" s="37"/>
      <c r="ISC65" s="37"/>
      <c r="ISD65" s="37"/>
      <c r="ISE65" s="37"/>
      <c r="ISF65" s="37"/>
      <c r="ISG65" s="37"/>
      <c r="ISH65" s="37"/>
      <c r="ISI65" s="37"/>
      <c r="ISJ65" s="37"/>
      <c r="ISK65" s="37"/>
      <c r="ISL65" s="37"/>
      <c r="ISM65" s="37"/>
      <c r="ISN65" s="37"/>
      <c r="ISO65" s="37"/>
      <c r="ISP65" s="37"/>
      <c r="ISQ65" s="37"/>
      <c r="ISR65" s="37"/>
      <c r="ISS65" s="37"/>
      <c r="IST65" s="37"/>
      <c r="ISU65" s="37"/>
      <c r="ISV65" s="37"/>
      <c r="ISW65" s="37"/>
      <c r="ISX65" s="37"/>
      <c r="ISY65" s="37"/>
      <c r="ISZ65" s="37"/>
      <c r="ITA65" s="37"/>
      <c r="ITB65" s="37"/>
      <c r="ITC65" s="37"/>
      <c r="ITD65" s="37"/>
      <c r="ITE65" s="37"/>
      <c r="ITF65" s="37"/>
      <c r="ITG65" s="37"/>
      <c r="ITH65" s="37"/>
      <c r="ITI65" s="37"/>
      <c r="ITJ65" s="37"/>
      <c r="ITK65" s="37"/>
      <c r="ITL65" s="37"/>
      <c r="ITM65" s="37"/>
      <c r="ITN65" s="37"/>
      <c r="ITO65" s="37"/>
      <c r="ITP65" s="37"/>
      <c r="ITQ65" s="37"/>
      <c r="ITR65" s="37"/>
      <c r="ITS65" s="37"/>
      <c r="ITT65" s="37"/>
      <c r="ITU65" s="37"/>
      <c r="ITV65" s="37"/>
      <c r="ITW65" s="37"/>
      <c r="ITX65" s="37"/>
      <c r="ITY65" s="37"/>
      <c r="ITZ65" s="37"/>
      <c r="IUA65" s="37"/>
      <c r="IUB65" s="37"/>
      <c r="IUC65" s="37"/>
      <c r="IUD65" s="37"/>
      <c r="IUE65" s="37"/>
      <c r="IUF65" s="37"/>
      <c r="IUG65" s="37"/>
      <c r="IUH65" s="37"/>
      <c r="IUI65" s="37"/>
      <c r="IUJ65" s="37"/>
      <c r="IUK65" s="37"/>
      <c r="IUL65" s="37"/>
      <c r="IUM65" s="37"/>
      <c r="IUN65" s="37"/>
      <c r="IUO65" s="37"/>
      <c r="IUP65" s="37"/>
      <c r="IUQ65" s="37"/>
      <c r="IUR65" s="37"/>
      <c r="IUS65" s="37"/>
      <c r="IUT65" s="37"/>
      <c r="IUU65" s="37"/>
      <c r="IUV65" s="37"/>
      <c r="IUW65" s="37"/>
      <c r="IUX65" s="37"/>
      <c r="IUY65" s="37"/>
      <c r="IUZ65" s="37"/>
      <c r="IVA65" s="37"/>
      <c r="IVB65" s="37"/>
      <c r="IVC65" s="37"/>
      <c r="IVD65" s="37"/>
      <c r="IVE65" s="37"/>
      <c r="IVF65" s="37"/>
      <c r="IVG65" s="37"/>
      <c r="IVH65" s="37"/>
      <c r="IVI65" s="37"/>
      <c r="IVJ65" s="37"/>
      <c r="IVK65" s="37"/>
      <c r="IVL65" s="37"/>
      <c r="IVM65" s="37"/>
      <c r="IVN65" s="37"/>
      <c r="IVO65" s="37"/>
      <c r="IVP65" s="37"/>
      <c r="IVQ65" s="37"/>
      <c r="IVR65" s="37"/>
      <c r="IVS65" s="37"/>
      <c r="IVT65" s="37"/>
      <c r="IVU65" s="37"/>
      <c r="IVV65" s="37"/>
      <c r="IVW65" s="37"/>
      <c r="IVX65" s="37"/>
      <c r="IVY65" s="37"/>
      <c r="IVZ65" s="37"/>
      <c r="IWA65" s="37"/>
      <c r="IWB65" s="37"/>
      <c r="IWC65" s="37"/>
      <c r="IWD65" s="37"/>
      <c r="IWE65" s="37"/>
      <c r="IWF65" s="37"/>
      <c r="IWG65" s="37"/>
      <c r="IWH65" s="37"/>
      <c r="IWI65" s="37"/>
      <c r="IWJ65" s="37"/>
      <c r="IWK65" s="37"/>
      <c r="IWL65" s="37"/>
      <c r="IWM65" s="37"/>
      <c r="IWN65" s="37"/>
      <c r="IWO65" s="37"/>
      <c r="IWP65" s="37"/>
      <c r="IWQ65" s="37"/>
      <c r="IWR65" s="37"/>
      <c r="IWS65" s="37"/>
      <c r="IWT65" s="37"/>
      <c r="IWU65" s="37"/>
      <c r="IWV65" s="37"/>
      <c r="IWW65" s="37"/>
      <c r="IWX65" s="37"/>
      <c r="IWY65" s="37"/>
      <c r="IWZ65" s="37"/>
      <c r="IXA65" s="37"/>
      <c r="IXB65" s="37"/>
      <c r="IXC65" s="37"/>
      <c r="IXD65" s="37"/>
      <c r="IXE65" s="37"/>
      <c r="IXF65" s="37"/>
      <c r="IXG65" s="37"/>
      <c r="IXH65" s="37"/>
      <c r="IXI65" s="37"/>
      <c r="IXJ65" s="37"/>
      <c r="IXK65" s="37"/>
      <c r="IXL65" s="37"/>
      <c r="IXM65" s="37"/>
      <c r="IXN65" s="37"/>
      <c r="IXO65" s="37"/>
      <c r="IXP65" s="37"/>
      <c r="IXQ65" s="37"/>
      <c r="IXR65" s="37"/>
      <c r="IXS65" s="37"/>
      <c r="IXT65" s="37"/>
      <c r="IXU65" s="37"/>
      <c r="IXV65" s="37"/>
      <c r="IXW65" s="37"/>
      <c r="IXX65" s="37"/>
      <c r="IXY65" s="37"/>
      <c r="IXZ65" s="37"/>
      <c r="IYA65" s="37"/>
      <c r="IYB65" s="37"/>
      <c r="IYC65" s="37"/>
      <c r="IYD65" s="37"/>
      <c r="IYE65" s="37"/>
      <c r="IYF65" s="37"/>
      <c r="IYG65" s="37"/>
      <c r="IYH65" s="37"/>
      <c r="IYI65" s="37"/>
      <c r="IYJ65" s="37"/>
      <c r="IYK65" s="37"/>
      <c r="IYL65" s="37"/>
      <c r="IYM65" s="37"/>
      <c r="IYN65" s="37"/>
      <c r="IYO65" s="37"/>
      <c r="IYP65" s="37"/>
      <c r="IYQ65" s="37"/>
      <c r="IYR65" s="37"/>
      <c r="IYS65" s="37"/>
      <c r="IYT65" s="37"/>
      <c r="IYU65" s="37"/>
      <c r="IYV65" s="37"/>
      <c r="IYW65" s="37"/>
      <c r="IYX65" s="37"/>
      <c r="IYY65" s="37"/>
      <c r="IYZ65" s="37"/>
      <c r="IZA65" s="37"/>
      <c r="IZB65" s="37"/>
      <c r="IZC65" s="37"/>
      <c r="IZD65" s="37"/>
      <c r="IZE65" s="37"/>
      <c r="IZF65" s="37"/>
      <c r="IZG65" s="37"/>
      <c r="IZH65" s="37"/>
      <c r="IZI65" s="37"/>
      <c r="IZJ65" s="37"/>
      <c r="IZK65" s="37"/>
      <c r="IZL65" s="37"/>
      <c r="IZM65" s="37"/>
      <c r="IZN65" s="37"/>
      <c r="IZO65" s="37"/>
      <c r="IZP65" s="37"/>
      <c r="IZQ65" s="37"/>
      <c r="IZR65" s="37"/>
      <c r="IZS65" s="37"/>
      <c r="IZT65" s="37"/>
      <c r="IZU65" s="37"/>
      <c r="IZV65" s="37"/>
      <c r="IZW65" s="37"/>
      <c r="IZX65" s="37"/>
      <c r="IZY65" s="37"/>
      <c r="IZZ65" s="37"/>
      <c r="JAA65" s="37"/>
      <c r="JAB65" s="37"/>
      <c r="JAC65" s="37"/>
      <c r="JAD65" s="37"/>
      <c r="JAE65" s="37"/>
      <c r="JAF65" s="37"/>
      <c r="JAG65" s="37"/>
      <c r="JAH65" s="37"/>
      <c r="JAI65" s="37"/>
      <c r="JAJ65" s="37"/>
      <c r="JAK65" s="37"/>
      <c r="JAL65" s="37"/>
      <c r="JAM65" s="37"/>
      <c r="JAN65" s="37"/>
      <c r="JAO65" s="37"/>
      <c r="JAP65" s="37"/>
      <c r="JAQ65" s="37"/>
      <c r="JAR65" s="37"/>
      <c r="JAS65" s="37"/>
      <c r="JAT65" s="37"/>
      <c r="JAU65" s="37"/>
      <c r="JAV65" s="37"/>
      <c r="JAW65" s="37"/>
      <c r="JAX65" s="37"/>
      <c r="JAY65" s="37"/>
      <c r="JAZ65" s="37"/>
      <c r="JBA65" s="37"/>
      <c r="JBB65" s="37"/>
      <c r="JBC65" s="37"/>
      <c r="JBD65" s="37"/>
      <c r="JBE65" s="37"/>
      <c r="JBF65" s="37"/>
      <c r="JBG65" s="37"/>
      <c r="JBH65" s="37"/>
      <c r="JBI65" s="37"/>
      <c r="JBJ65" s="37"/>
      <c r="JBK65" s="37"/>
      <c r="JBL65" s="37"/>
      <c r="JBM65" s="37"/>
      <c r="JBN65" s="37"/>
      <c r="JBO65" s="37"/>
      <c r="JBP65" s="37"/>
      <c r="JBQ65" s="37"/>
      <c r="JBR65" s="37"/>
      <c r="JBS65" s="37"/>
      <c r="JBT65" s="37"/>
      <c r="JBU65" s="37"/>
      <c r="JBV65" s="37"/>
      <c r="JBW65" s="37"/>
      <c r="JBX65" s="37"/>
      <c r="JBY65" s="37"/>
      <c r="JBZ65" s="37"/>
      <c r="JCA65" s="37"/>
      <c r="JCB65" s="37"/>
      <c r="JCC65" s="37"/>
      <c r="JCD65" s="37"/>
      <c r="JCE65" s="37"/>
      <c r="JCF65" s="37"/>
      <c r="JCG65" s="37"/>
      <c r="JCH65" s="37"/>
      <c r="JCI65" s="37"/>
      <c r="JCJ65" s="37"/>
      <c r="JCK65" s="37"/>
      <c r="JCL65" s="37"/>
      <c r="JCM65" s="37"/>
      <c r="JCN65" s="37"/>
      <c r="JCO65" s="37"/>
      <c r="JCP65" s="37"/>
      <c r="JCQ65" s="37"/>
      <c r="JCR65" s="37"/>
      <c r="JCS65" s="37"/>
      <c r="JCT65" s="37"/>
      <c r="JCU65" s="37"/>
      <c r="JCV65" s="37"/>
      <c r="JCW65" s="37"/>
      <c r="JCX65" s="37"/>
      <c r="JCY65" s="37"/>
      <c r="JCZ65" s="37"/>
      <c r="JDA65" s="37"/>
      <c r="JDB65" s="37"/>
      <c r="JDC65" s="37"/>
      <c r="JDD65" s="37"/>
      <c r="JDE65" s="37"/>
      <c r="JDF65" s="37"/>
      <c r="JDG65" s="37"/>
      <c r="JDH65" s="37"/>
      <c r="JDI65" s="37"/>
      <c r="JDJ65" s="37"/>
      <c r="JDK65" s="37"/>
      <c r="JDL65" s="37"/>
      <c r="JDM65" s="37"/>
      <c r="JDN65" s="37"/>
      <c r="JDO65" s="37"/>
      <c r="JDP65" s="37"/>
      <c r="JDQ65" s="37"/>
      <c r="JDR65" s="37"/>
      <c r="JDS65" s="37"/>
      <c r="JDT65" s="37"/>
      <c r="JDU65" s="37"/>
      <c r="JDV65" s="37"/>
      <c r="JDW65" s="37"/>
      <c r="JDX65" s="37"/>
      <c r="JDY65" s="37"/>
      <c r="JDZ65" s="37"/>
      <c r="JEA65" s="37"/>
      <c r="JEB65" s="37"/>
      <c r="JEC65" s="37"/>
      <c r="JED65" s="37"/>
      <c r="JEE65" s="37"/>
      <c r="JEF65" s="37"/>
      <c r="JEG65" s="37"/>
      <c r="JEH65" s="37"/>
      <c r="JEI65" s="37"/>
      <c r="JEJ65" s="37"/>
      <c r="JEK65" s="37"/>
      <c r="JEL65" s="37"/>
      <c r="JEM65" s="37"/>
      <c r="JEN65" s="37"/>
      <c r="JEO65" s="37"/>
      <c r="JEP65" s="37"/>
      <c r="JEQ65" s="37"/>
      <c r="JER65" s="37"/>
      <c r="JES65" s="37"/>
      <c r="JET65" s="37"/>
      <c r="JEU65" s="37"/>
      <c r="JEV65" s="37"/>
      <c r="JEW65" s="37"/>
      <c r="JEX65" s="37"/>
      <c r="JEY65" s="37"/>
      <c r="JEZ65" s="37"/>
      <c r="JFA65" s="37"/>
      <c r="JFB65" s="37"/>
      <c r="JFC65" s="37"/>
      <c r="JFD65" s="37"/>
      <c r="JFE65" s="37"/>
      <c r="JFF65" s="37"/>
      <c r="JFG65" s="37"/>
      <c r="JFH65" s="37"/>
      <c r="JFI65" s="37"/>
      <c r="JFJ65" s="37"/>
      <c r="JFK65" s="37"/>
      <c r="JFL65" s="37"/>
      <c r="JFM65" s="37"/>
      <c r="JFN65" s="37"/>
      <c r="JFO65" s="37"/>
      <c r="JFP65" s="37"/>
      <c r="JFQ65" s="37"/>
      <c r="JFR65" s="37"/>
      <c r="JFS65" s="37"/>
      <c r="JFT65" s="37"/>
      <c r="JFU65" s="37"/>
      <c r="JFV65" s="37"/>
      <c r="JFW65" s="37"/>
      <c r="JFX65" s="37"/>
      <c r="JFY65" s="37"/>
      <c r="JFZ65" s="37"/>
      <c r="JGA65" s="37"/>
      <c r="JGB65" s="37"/>
      <c r="JGC65" s="37"/>
      <c r="JGD65" s="37"/>
      <c r="JGE65" s="37"/>
      <c r="JGF65" s="37"/>
      <c r="JGG65" s="37"/>
      <c r="JGH65" s="37"/>
      <c r="JGI65" s="37"/>
      <c r="JGJ65" s="37"/>
      <c r="JGK65" s="37"/>
      <c r="JGL65" s="37"/>
      <c r="JGM65" s="37"/>
      <c r="JGN65" s="37"/>
      <c r="JGO65" s="37"/>
      <c r="JGP65" s="37"/>
      <c r="JGQ65" s="37"/>
      <c r="JGR65" s="37"/>
      <c r="JGS65" s="37"/>
      <c r="JGT65" s="37"/>
      <c r="JGU65" s="37"/>
      <c r="JGV65" s="37"/>
      <c r="JGW65" s="37"/>
      <c r="JGX65" s="37"/>
      <c r="JGY65" s="37"/>
      <c r="JGZ65" s="37"/>
      <c r="JHA65" s="37"/>
      <c r="JHB65" s="37"/>
      <c r="JHC65" s="37"/>
      <c r="JHD65" s="37"/>
      <c r="JHE65" s="37"/>
      <c r="JHF65" s="37"/>
      <c r="JHG65" s="37"/>
      <c r="JHH65" s="37"/>
      <c r="JHI65" s="37"/>
      <c r="JHJ65" s="37"/>
      <c r="JHK65" s="37"/>
      <c r="JHL65" s="37"/>
      <c r="JHM65" s="37"/>
      <c r="JHN65" s="37"/>
      <c r="JHO65" s="37"/>
      <c r="JHP65" s="37"/>
      <c r="JHQ65" s="37"/>
      <c r="JHR65" s="37"/>
      <c r="JHS65" s="37"/>
      <c r="JHT65" s="37"/>
      <c r="JHU65" s="37"/>
      <c r="JHV65" s="37"/>
      <c r="JHW65" s="37"/>
      <c r="JHX65" s="37"/>
      <c r="JHY65" s="37"/>
      <c r="JHZ65" s="37"/>
      <c r="JIA65" s="37"/>
      <c r="JIB65" s="37"/>
      <c r="JIC65" s="37"/>
      <c r="JID65" s="37"/>
      <c r="JIE65" s="37"/>
      <c r="JIF65" s="37"/>
      <c r="JIG65" s="37"/>
      <c r="JIH65" s="37"/>
      <c r="JII65" s="37"/>
      <c r="JIJ65" s="37"/>
      <c r="JIK65" s="37"/>
      <c r="JIL65" s="37"/>
      <c r="JIM65" s="37"/>
      <c r="JIN65" s="37"/>
      <c r="JIO65" s="37"/>
      <c r="JIP65" s="37"/>
      <c r="JIQ65" s="37"/>
      <c r="JIR65" s="37"/>
      <c r="JIS65" s="37"/>
      <c r="JIT65" s="37"/>
      <c r="JIU65" s="37"/>
      <c r="JIV65" s="37"/>
      <c r="JIW65" s="37"/>
      <c r="JIX65" s="37"/>
      <c r="JIY65" s="37"/>
      <c r="JIZ65" s="37"/>
      <c r="JJA65" s="37"/>
      <c r="JJB65" s="37"/>
      <c r="JJC65" s="37"/>
      <c r="JJD65" s="37"/>
      <c r="JJE65" s="37"/>
      <c r="JJF65" s="37"/>
      <c r="JJG65" s="37"/>
      <c r="JJH65" s="37"/>
      <c r="JJI65" s="37"/>
      <c r="JJJ65" s="37"/>
      <c r="JJK65" s="37"/>
      <c r="JJL65" s="37"/>
      <c r="JJM65" s="37"/>
      <c r="JJN65" s="37"/>
      <c r="JJO65" s="37"/>
      <c r="JJP65" s="37"/>
      <c r="JJQ65" s="37"/>
      <c r="JJR65" s="37"/>
      <c r="JJS65" s="37"/>
      <c r="JJT65" s="37"/>
      <c r="JJU65" s="37"/>
      <c r="JJV65" s="37"/>
      <c r="JJW65" s="37"/>
      <c r="JJX65" s="37"/>
      <c r="JJY65" s="37"/>
      <c r="JJZ65" s="37"/>
      <c r="JKA65" s="37"/>
      <c r="JKB65" s="37"/>
      <c r="JKC65" s="37"/>
      <c r="JKD65" s="37"/>
      <c r="JKE65" s="37"/>
      <c r="JKF65" s="37"/>
      <c r="JKG65" s="37"/>
      <c r="JKH65" s="37"/>
      <c r="JKI65" s="37"/>
      <c r="JKJ65" s="37"/>
      <c r="JKK65" s="37"/>
      <c r="JKL65" s="37"/>
      <c r="JKM65" s="37"/>
      <c r="JKN65" s="37"/>
      <c r="JKO65" s="37"/>
      <c r="JKP65" s="37"/>
      <c r="JKQ65" s="37"/>
      <c r="JKR65" s="37"/>
      <c r="JKS65" s="37"/>
      <c r="JKT65" s="37"/>
      <c r="JKU65" s="37"/>
      <c r="JKV65" s="37"/>
      <c r="JKW65" s="37"/>
      <c r="JKX65" s="37"/>
      <c r="JKY65" s="37"/>
      <c r="JKZ65" s="37"/>
      <c r="JLA65" s="37"/>
      <c r="JLB65" s="37"/>
      <c r="JLC65" s="37"/>
      <c r="JLD65" s="37"/>
      <c r="JLE65" s="37"/>
      <c r="JLF65" s="37"/>
      <c r="JLG65" s="37"/>
      <c r="JLH65" s="37"/>
      <c r="JLI65" s="37"/>
      <c r="JLJ65" s="37"/>
      <c r="JLK65" s="37"/>
      <c r="JLL65" s="37"/>
      <c r="JLM65" s="37"/>
      <c r="JLN65" s="37"/>
      <c r="JLO65" s="37"/>
      <c r="JLP65" s="37"/>
      <c r="JLQ65" s="37"/>
      <c r="JLR65" s="37"/>
      <c r="JLS65" s="37"/>
      <c r="JLT65" s="37"/>
      <c r="JLU65" s="37"/>
      <c r="JLV65" s="37"/>
      <c r="JLW65" s="37"/>
      <c r="JLX65" s="37"/>
      <c r="JLY65" s="37"/>
      <c r="JLZ65" s="37"/>
      <c r="JMA65" s="37"/>
      <c r="JMB65" s="37"/>
      <c r="JMC65" s="37"/>
      <c r="JMD65" s="37"/>
      <c r="JME65" s="37"/>
      <c r="JMF65" s="37"/>
      <c r="JMG65" s="37"/>
      <c r="JMH65" s="37"/>
      <c r="JMI65" s="37"/>
      <c r="JMJ65" s="37"/>
      <c r="JMK65" s="37"/>
      <c r="JML65" s="37"/>
      <c r="JMM65" s="37"/>
      <c r="JMN65" s="37"/>
      <c r="JMO65" s="37"/>
      <c r="JMP65" s="37"/>
      <c r="JMQ65" s="37"/>
      <c r="JMR65" s="37"/>
      <c r="JMS65" s="37"/>
      <c r="JMT65" s="37"/>
      <c r="JMU65" s="37"/>
      <c r="JMV65" s="37"/>
      <c r="JMW65" s="37"/>
      <c r="JMX65" s="37"/>
      <c r="JMY65" s="37"/>
      <c r="JMZ65" s="37"/>
      <c r="JNA65" s="37"/>
      <c r="JNB65" s="37"/>
      <c r="JNC65" s="37"/>
      <c r="JND65" s="37"/>
      <c r="JNE65" s="37"/>
      <c r="JNF65" s="37"/>
      <c r="JNG65" s="37"/>
      <c r="JNH65" s="37"/>
      <c r="JNI65" s="37"/>
      <c r="JNJ65" s="37"/>
      <c r="JNK65" s="37"/>
      <c r="JNL65" s="37"/>
      <c r="JNM65" s="37"/>
      <c r="JNN65" s="37"/>
      <c r="JNO65" s="37"/>
      <c r="JNP65" s="37"/>
      <c r="JNQ65" s="37"/>
      <c r="JNR65" s="37"/>
      <c r="JNS65" s="37"/>
      <c r="JNT65" s="37"/>
      <c r="JNU65" s="37"/>
      <c r="JNV65" s="37"/>
      <c r="JNW65" s="37"/>
      <c r="JNX65" s="37"/>
      <c r="JNY65" s="37"/>
      <c r="JNZ65" s="37"/>
      <c r="JOA65" s="37"/>
      <c r="JOB65" s="37"/>
      <c r="JOC65" s="37"/>
      <c r="JOD65" s="37"/>
      <c r="JOE65" s="37"/>
      <c r="JOF65" s="37"/>
      <c r="JOG65" s="37"/>
      <c r="JOH65" s="37"/>
      <c r="JOI65" s="37"/>
      <c r="JOJ65" s="37"/>
      <c r="JOK65" s="37"/>
      <c r="JOL65" s="37"/>
      <c r="JOM65" s="37"/>
      <c r="JON65" s="37"/>
      <c r="JOO65" s="37"/>
      <c r="JOP65" s="37"/>
      <c r="JOQ65" s="37"/>
      <c r="JOR65" s="37"/>
      <c r="JOS65" s="37"/>
      <c r="JOT65" s="37"/>
      <c r="JOU65" s="37"/>
      <c r="JOV65" s="37"/>
      <c r="JOW65" s="37"/>
      <c r="JOX65" s="37"/>
      <c r="JOY65" s="37"/>
      <c r="JOZ65" s="37"/>
      <c r="JPA65" s="37"/>
      <c r="JPB65" s="37"/>
      <c r="JPC65" s="37"/>
      <c r="JPD65" s="37"/>
      <c r="JPE65" s="37"/>
      <c r="JPF65" s="37"/>
      <c r="JPG65" s="37"/>
      <c r="JPH65" s="37"/>
      <c r="JPI65" s="37"/>
      <c r="JPJ65" s="37"/>
      <c r="JPK65" s="37"/>
      <c r="JPL65" s="37"/>
      <c r="JPM65" s="37"/>
      <c r="JPN65" s="37"/>
      <c r="JPO65" s="37"/>
      <c r="JPP65" s="37"/>
      <c r="JPQ65" s="37"/>
      <c r="JPR65" s="37"/>
      <c r="JPS65" s="37"/>
      <c r="JPT65" s="37"/>
      <c r="JPU65" s="37"/>
      <c r="JPV65" s="37"/>
      <c r="JPW65" s="37"/>
      <c r="JPX65" s="37"/>
      <c r="JPY65" s="37"/>
      <c r="JPZ65" s="37"/>
      <c r="JQA65" s="37"/>
      <c r="JQB65" s="37"/>
      <c r="JQC65" s="37"/>
      <c r="JQD65" s="37"/>
      <c r="JQE65" s="37"/>
      <c r="JQF65" s="37"/>
      <c r="JQG65" s="37"/>
      <c r="JQH65" s="37"/>
      <c r="JQI65" s="37"/>
      <c r="JQJ65" s="37"/>
      <c r="JQK65" s="37"/>
      <c r="JQL65" s="37"/>
      <c r="JQM65" s="37"/>
      <c r="JQN65" s="37"/>
      <c r="JQO65" s="37"/>
      <c r="JQP65" s="37"/>
      <c r="JQQ65" s="37"/>
      <c r="JQR65" s="37"/>
      <c r="JQS65" s="37"/>
      <c r="JQT65" s="37"/>
      <c r="JQU65" s="37"/>
      <c r="JQV65" s="37"/>
      <c r="JQW65" s="37"/>
      <c r="JQX65" s="37"/>
      <c r="JQY65" s="37"/>
      <c r="JQZ65" s="37"/>
      <c r="JRA65" s="37"/>
      <c r="JRB65" s="37"/>
      <c r="JRC65" s="37"/>
      <c r="JRD65" s="37"/>
      <c r="JRE65" s="37"/>
      <c r="JRF65" s="37"/>
      <c r="JRG65" s="37"/>
      <c r="JRH65" s="37"/>
      <c r="JRI65" s="37"/>
      <c r="JRJ65" s="37"/>
      <c r="JRK65" s="37"/>
      <c r="JRL65" s="37"/>
      <c r="JRM65" s="37"/>
      <c r="JRN65" s="37"/>
      <c r="JRO65" s="37"/>
      <c r="JRP65" s="37"/>
      <c r="JRQ65" s="37"/>
      <c r="JRR65" s="37"/>
      <c r="JRS65" s="37"/>
      <c r="JRT65" s="37"/>
      <c r="JRU65" s="37"/>
      <c r="JRV65" s="37"/>
      <c r="JRW65" s="37"/>
      <c r="JRX65" s="37"/>
      <c r="JRY65" s="37"/>
      <c r="JRZ65" s="37"/>
      <c r="JSA65" s="37"/>
      <c r="JSB65" s="37"/>
      <c r="JSC65" s="37"/>
      <c r="JSD65" s="37"/>
      <c r="JSE65" s="37"/>
      <c r="JSF65" s="37"/>
      <c r="JSG65" s="37"/>
      <c r="JSH65" s="37"/>
      <c r="JSI65" s="37"/>
      <c r="JSJ65" s="37"/>
      <c r="JSK65" s="37"/>
      <c r="JSL65" s="37"/>
      <c r="JSM65" s="37"/>
      <c r="JSN65" s="37"/>
      <c r="JSO65" s="37"/>
      <c r="JSP65" s="37"/>
      <c r="JSQ65" s="37"/>
      <c r="JSR65" s="37"/>
      <c r="JSS65" s="37"/>
      <c r="JST65" s="37"/>
      <c r="JSU65" s="37"/>
      <c r="JSV65" s="37"/>
      <c r="JSW65" s="37"/>
      <c r="JSX65" s="37"/>
      <c r="JSY65" s="37"/>
      <c r="JSZ65" s="37"/>
      <c r="JTA65" s="37"/>
      <c r="JTB65" s="37"/>
      <c r="JTC65" s="37"/>
      <c r="JTD65" s="37"/>
      <c r="JTE65" s="37"/>
      <c r="JTF65" s="37"/>
      <c r="JTG65" s="37"/>
      <c r="JTH65" s="37"/>
      <c r="JTI65" s="37"/>
      <c r="JTJ65" s="37"/>
      <c r="JTK65" s="37"/>
      <c r="JTL65" s="37"/>
      <c r="JTM65" s="37"/>
      <c r="JTN65" s="37"/>
      <c r="JTO65" s="37"/>
      <c r="JTP65" s="37"/>
      <c r="JTQ65" s="37"/>
      <c r="JTR65" s="37"/>
      <c r="JTS65" s="37"/>
      <c r="JTT65" s="37"/>
      <c r="JTU65" s="37"/>
      <c r="JTV65" s="37"/>
      <c r="JTW65" s="37"/>
      <c r="JTX65" s="37"/>
      <c r="JTY65" s="37"/>
      <c r="JTZ65" s="37"/>
      <c r="JUA65" s="37"/>
      <c r="JUB65" s="37"/>
      <c r="JUC65" s="37"/>
      <c r="JUD65" s="37"/>
      <c r="JUE65" s="37"/>
      <c r="JUF65" s="37"/>
      <c r="JUG65" s="37"/>
      <c r="JUH65" s="37"/>
      <c r="JUI65" s="37"/>
      <c r="JUJ65" s="37"/>
      <c r="JUK65" s="37"/>
      <c r="JUL65" s="37"/>
      <c r="JUM65" s="37"/>
      <c r="JUN65" s="37"/>
      <c r="JUO65" s="37"/>
      <c r="JUP65" s="37"/>
      <c r="JUQ65" s="37"/>
      <c r="JUR65" s="37"/>
      <c r="JUS65" s="37"/>
      <c r="JUT65" s="37"/>
      <c r="JUU65" s="37"/>
      <c r="JUV65" s="37"/>
      <c r="JUW65" s="37"/>
      <c r="JUX65" s="37"/>
      <c r="JUY65" s="37"/>
      <c r="JUZ65" s="37"/>
      <c r="JVA65" s="37"/>
      <c r="JVB65" s="37"/>
      <c r="JVC65" s="37"/>
      <c r="JVD65" s="37"/>
      <c r="JVE65" s="37"/>
      <c r="JVF65" s="37"/>
      <c r="JVG65" s="37"/>
      <c r="JVH65" s="37"/>
      <c r="JVI65" s="37"/>
      <c r="JVJ65" s="37"/>
      <c r="JVK65" s="37"/>
      <c r="JVL65" s="37"/>
      <c r="JVM65" s="37"/>
      <c r="JVN65" s="37"/>
      <c r="JVO65" s="37"/>
      <c r="JVP65" s="37"/>
      <c r="JVQ65" s="37"/>
      <c r="JVR65" s="37"/>
      <c r="JVS65" s="37"/>
      <c r="JVT65" s="37"/>
      <c r="JVU65" s="37"/>
      <c r="JVV65" s="37"/>
      <c r="JVW65" s="37"/>
      <c r="JVX65" s="37"/>
      <c r="JVY65" s="37"/>
      <c r="JVZ65" s="37"/>
      <c r="JWA65" s="37"/>
      <c r="JWB65" s="37"/>
      <c r="JWC65" s="37"/>
      <c r="JWD65" s="37"/>
      <c r="JWE65" s="37"/>
      <c r="JWF65" s="37"/>
      <c r="JWG65" s="37"/>
      <c r="JWH65" s="37"/>
      <c r="JWI65" s="37"/>
      <c r="JWJ65" s="37"/>
      <c r="JWK65" s="37"/>
      <c r="JWL65" s="37"/>
      <c r="JWM65" s="37"/>
      <c r="JWN65" s="37"/>
      <c r="JWO65" s="37"/>
      <c r="JWP65" s="37"/>
      <c r="JWQ65" s="37"/>
      <c r="JWR65" s="37"/>
      <c r="JWS65" s="37"/>
      <c r="JWT65" s="37"/>
      <c r="JWU65" s="37"/>
      <c r="JWV65" s="37"/>
      <c r="JWW65" s="37"/>
      <c r="JWX65" s="37"/>
      <c r="JWY65" s="37"/>
      <c r="JWZ65" s="37"/>
      <c r="JXA65" s="37"/>
      <c r="JXB65" s="37"/>
      <c r="JXC65" s="37"/>
      <c r="JXD65" s="37"/>
      <c r="JXE65" s="37"/>
      <c r="JXF65" s="37"/>
      <c r="JXG65" s="37"/>
      <c r="JXH65" s="37"/>
      <c r="JXI65" s="37"/>
      <c r="JXJ65" s="37"/>
      <c r="JXK65" s="37"/>
      <c r="JXL65" s="37"/>
      <c r="JXM65" s="37"/>
      <c r="JXN65" s="37"/>
      <c r="JXO65" s="37"/>
      <c r="JXP65" s="37"/>
      <c r="JXQ65" s="37"/>
      <c r="JXR65" s="37"/>
      <c r="JXS65" s="37"/>
      <c r="JXT65" s="37"/>
      <c r="JXU65" s="37"/>
      <c r="JXV65" s="37"/>
      <c r="JXW65" s="37"/>
      <c r="JXX65" s="37"/>
      <c r="JXY65" s="37"/>
      <c r="JXZ65" s="37"/>
      <c r="JYA65" s="37"/>
      <c r="JYB65" s="37"/>
      <c r="JYC65" s="37"/>
      <c r="JYD65" s="37"/>
      <c r="JYE65" s="37"/>
      <c r="JYF65" s="37"/>
      <c r="JYG65" s="37"/>
      <c r="JYH65" s="37"/>
      <c r="JYI65" s="37"/>
      <c r="JYJ65" s="37"/>
      <c r="JYK65" s="37"/>
      <c r="JYL65" s="37"/>
      <c r="JYM65" s="37"/>
      <c r="JYN65" s="37"/>
      <c r="JYO65" s="37"/>
      <c r="JYP65" s="37"/>
      <c r="JYQ65" s="37"/>
      <c r="JYR65" s="37"/>
      <c r="JYS65" s="37"/>
      <c r="JYT65" s="37"/>
      <c r="JYU65" s="37"/>
      <c r="JYV65" s="37"/>
      <c r="JYW65" s="37"/>
      <c r="JYX65" s="37"/>
      <c r="JYY65" s="37"/>
      <c r="JYZ65" s="37"/>
      <c r="JZA65" s="37"/>
      <c r="JZB65" s="37"/>
      <c r="JZC65" s="37"/>
      <c r="JZD65" s="37"/>
      <c r="JZE65" s="37"/>
      <c r="JZF65" s="37"/>
      <c r="JZG65" s="37"/>
      <c r="JZH65" s="37"/>
      <c r="JZI65" s="37"/>
      <c r="JZJ65" s="37"/>
      <c r="JZK65" s="37"/>
      <c r="JZL65" s="37"/>
      <c r="JZM65" s="37"/>
      <c r="JZN65" s="37"/>
      <c r="JZO65" s="37"/>
      <c r="JZP65" s="37"/>
      <c r="JZQ65" s="37"/>
      <c r="JZR65" s="37"/>
      <c r="JZS65" s="37"/>
      <c r="JZT65" s="37"/>
      <c r="JZU65" s="37"/>
      <c r="JZV65" s="37"/>
      <c r="JZW65" s="37"/>
      <c r="JZX65" s="37"/>
      <c r="JZY65" s="37"/>
      <c r="JZZ65" s="37"/>
      <c r="KAA65" s="37"/>
      <c r="KAB65" s="37"/>
      <c r="KAC65" s="37"/>
      <c r="KAD65" s="37"/>
      <c r="KAE65" s="37"/>
      <c r="KAF65" s="37"/>
      <c r="KAG65" s="37"/>
      <c r="KAH65" s="37"/>
      <c r="KAI65" s="37"/>
      <c r="KAJ65" s="37"/>
      <c r="KAK65" s="37"/>
      <c r="KAL65" s="37"/>
      <c r="KAM65" s="37"/>
      <c r="KAN65" s="37"/>
      <c r="KAO65" s="37"/>
      <c r="KAP65" s="37"/>
      <c r="KAQ65" s="37"/>
      <c r="KAR65" s="37"/>
      <c r="KAS65" s="37"/>
      <c r="KAT65" s="37"/>
      <c r="KAU65" s="37"/>
      <c r="KAV65" s="37"/>
      <c r="KAW65" s="37"/>
      <c r="KAX65" s="37"/>
      <c r="KAY65" s="37"/>
      <c r="KAZ65" s="37"/>
      <c r="KBA65" s="37"/>
      <c r="KBB65" s="37"/>
      <c r="KBC65" s="37"/>
      <c r="KBD65" s="37"/>
      <c r="KBE65" s="37"/>
      <c r="KBF65" s="37"/>
      <c r="KBG65" s="37"/>
      <c r="KBH65" s="37"/>
      <c r="KBI65" s="37"/>
      <c r="KBJ65" s="37"/>
      <c r="KBK65" s="37"/>
      <c r="KBL65" s="37"/>
      <c r="KBM65" s="37"/>
      <c r="KBN65" s="37"/>
      <c r="KBO65" s="37"/>
      <c r="KBP65" s="37"/>
      <c r="KBQ65" s="37"/>
      <c r="KBR65" s="37"/>
      <c r="KBS65" s="37"/>
      <c r="KBT65" s="37"/>
      <c r="KBU65" s="37"/>
      <c r="KBV65" s="37"/>
      <c r="KBW65" s="37"/>
      <c r="KBX65" s="37"/>
      <c r="KBY65" s="37"/>
      <c r="KBZ65" s="37"/>
      <c r="KCA65" s="37"/>
      <c r="KCB65" s="37"/>
      <c r="KCC65" s="37"/>
      <c r="KCD65" s="37"/>
      <c r="KCE65" s="37"/>
      <c r="KCF65" s="37"/>
      <c r="KCG65" s="37"/>
      <c r="KCH65" s="37"/>
      <c r="KCI65" s="37"/>
      <c r="KCJ65" s="37"/>
      <c r="KCK65" s="37"/>
      <c r="KCL65" s="37"/>
      <c r="KCM65" s="37"/>
      <c r="KCN65" s="37"/>
      <c r="KCO65" s="37"/>
      <c r="KCP65" s="37"/>
      <c r="KCQ65" s="37"/>
      <c r="KCR65" s="37"/>
      <c r="KCS65" s="37"/>
      <c r="KCT65" s="37"/>
      <c r="KCU65" s="37"/>
      <c r="KCV65" s="37"/>
      <c r="KCW65" s="37"/>
      <c r="KCX65" s="37"/>
      <c r="KCY65" s="37"/>
      <c r="KCZ65" s="37"/>
      <c r="KDA65" s="37"/>
      <c r="KDB65" s="37"/>
      <c r="KDC65" s="37"/>
      <c r="KDD65" s="37"/>
      <c r="KDE65" s="37"/>
      <c r="KDF65" s="37"/>
      <c r="KDG65" s="37"/>
      <c r="KDH65" s="37"/>
      <c r="KDI65" s="37"/>
      <c r="KDJ65" s="37"/>
      <c r="KDK65" s="37"/>
      <c r="KDL65" s="37"/>
      <c r="KDM65" s="37"/>
      <c r="KDN65" s="37"/>
      <c r="KDO65" s="37"/>
      <c r="KDP65" s="37"/>
      <c r="KDQ65" s="37"/>
      <c r="KDR65" s="37"/>
      <c r="KDS65" s="37"/>
      <c r="KDT65" s="37"/>
      <c r="KDU65" s="37"/>
      <c r="KDV65" s="37"/>
      <c r="KDW65" s="37"/>
      <c r="KDX65" s="37"/>
      <c r="KDY65" s="37"/>
      <c r="KDZ65" s="37"/>
      <c r="KEA65" s="37"/>
      <c r="KEB65" s="37"/>
      <c r="KEC65" s="37"/>
      <c r="KED65" s="37"/>
      <c r="KEE65" s="37"/>
      <c r="KEF65" s="37"/>
      <c r="KEG65" s="37"/>
      <c r="KEH65" s="37"/>
      <c r="KEI65" s="37"/>
      <c r="KEJ65" s="37"/>
      <c r="KEK65" s="37"/>
      <c r="KEL65" s="37"/>
      <c r="KEM65" s="37"/>
      <c r="KEN65" s="37"/>
      <c r="KEO65" s="37"/>
      <c r="KEP65" s="37"/>
      <c r="KEQ65" s="37"/>
      <c r="KER65" s="37"/>
      <c r="KES65" s="37"/>
      <c r="KET65" s="37"/>
      <c r="KEU65" s="37"/>
      <c r="KEV65" s="37"/>
      <c r="KEW65" s="37"/>
      <c r="KEX65" s="37"/>
      <c r="KEY65" s="37"/>
      <c r="KEZ65" s="37"/>
      <c r="KFA65" s="37"/>
      <c r="KFB65" s="37"/>
      <c r="KFC65" s="37"/>
      <c r="KFD65" s="37"/>
      <c r="KFE65" s="37"/>
      <c r="KFF65" s="37"/>
      <c r="KFG65" s="37"/>
      <c r="KFH65" s="37"/>
      <c r="KFI65" s="37"/>
      <c r="KFJ65" s="37"/>
      <c r="KFK65" s="37"/>
      <c r="KFL65" s="37"/>
      <c r="KFM65" s="37"/>
      <c r="KFN65" s="37"/>
      <c r="KFO65" s="37"/>
      <c r="KFP65" s="37"/>
      <c r="KFQ65" s="37"/>
      <c r="KFR65" s="37"/>
      <c r="KFS65" s="37"/>
      <c r="KFT65" s="37"/>
      <c r="KFU65" s="37"/>
      <c r="KFV65" s="37"/>
      <c r="KFW65" s="37"/>
      <c r="KFX65" s="37"/>
      <c r="KFY65" s="37"/>
      <c r="KFZ65" s="37"/>
      <c r="KGA65" s="37"/>
      <c r="KGB65" s="37"/>
      <c r="KGC65" s="37"/>
      <c r="KGD65" s="37"/>
      <c r="KGE65" s="37"/>
      <c r="KGF65" s="37"/>
      <c r="KGG65" s="37"/>
      <c r="KGH65" s="37"/>
      <c r="KGI65" s="37"/>
      <c r="KGJ65" s="37"/>
      <c r="KGK65" s="37"/>
      <c r="KGL65" s="37"/>
      <c r="KGM65" s="37"/>
      <c r="KGN65" s="37"/>
      <c r="KGO65" s="37"/>
      <c r="KGP65" s="37"/>
      <c r="KGQ65" s="37"/>
      <c r="KGR65" s="37"/>
      <c r="KGS65" s="37"/>
      <c r="KGT65" s="37"/>
      <c r="KGU65" s="37"/>
      <c r="KGV65" s="37"/>
      <c r="KGW65" s="37"/>
      <c r="KGX65" s="37"/>
      <c r="KGY65" s="37"/>
      <c r="KGZ65" s="37"/>
      <c r="KHA65" s="37"/>
      <c r="KHB65" s="37"/>
      <c r="KHC65" s="37"/>
      <c r="KHD65" s="37"/>
      <c r="KHE65" s="37"/>
      <c r="KHF65" s="37"/>
      <c r="KHG65" s="37"/>
      <c r="KHH65" s="37"/>
      <c r="KHI65" s="37"/>
      <c r="KHJ65" s="37"/>
      <c r="KHK65" s="37"/>
      <c r="KHL65" s="37"/>
      <c r="KHM65" s="37"/>
      <c r="KHN65" s="37"/>
      <c r="KHO65" s="37"/>
      <c r="KHP65" s="37"/>
      <c r="KHQ65" s="37"/>
      <c r="KHR65" s="37"/>
      <c r="KHS65" s="37"/>
      <c r="KHT65" s="37"/>
      <c r="KHU65" s="37"/>
      <c r="KHV65" s="37"/>
      <c r="KHW65" s="37"/>
      <c r="KHX65" s="37"/>
      <c r="KHY65" s="37"/>
      <c r="KHZ65" s="37"/>
      <c r="KIA65" s="37"/>
      <c r="KIB65" s="37"/>
      <c r="KIC65" s="37"/>
      <c r="KID65" s="37"/>
      <c r="KIE65" s="37"/>
      <c r="KIF65" s="37"/>
      <c r="KIG65" s="37"/>
      <c r="KIH65" s="37"/>
      <c r="KII65" s="37"/>
      <c r="KIJ65" s="37"/>
      <c r="KIK65" s="37"/>
      <c r="KIL65" s="37"/>
      <c r="KIM65" s="37"/>
      <c r="KIN65" s="37"/>
      <c r="KIO65" s="37"/>
      <c r="KIP65" s="37"/>
      <c r="KIQ65" s="37"/>
      <c r="KIR65" s="37"/>
      <c r="KIS65" s="37"/>
      <c r="KIT65" s="37"/>
      <c r="KIU65" s="37"/>
      <c r="KIV65" s="37"/>
      <c r="KIW65" s="37"/>
      <c r="KIX65" s="37"/>
      <c r="KIY65" s="37"/>
      <c r="KIZ65" s="37"/>
      <c r="KJA65" s="37"/>
      <c r="KJB65" s="37"/>
      <c r="KJC65" s="37"/>
      <c r="KJD65" s="37"/>
      <c r="KJE65" s="37"/>
      <c r="KJF65" s="37"/>
      <c r="KJG65" s="37"/>
      <c r="KJH65" s="37"/>
      <c r="KJI65" s="37"/>
      <c r="KJJ65" s="37"/>
      <c r="KJK65" s="37"/>
      <c r="KJL65" s="37"/>
      <c r="KJM65" s="37"/>
      <c r="KJN65" s="37"/>
      <c r="KJO65" s="37"/>
      <c r="KJP65" s="37"/>
      <c r="KJQ65" s="37"/>
      <c r="KJR65" s="37"/>
      <c r="KJS65" s="37"/>
      <c r="KJT65" s="37"/>
      <c r="KJU65" s="37"/>
      <c r="KJV65" s="37"/>
      <c r="KJW65" s="37"/>
      <c r="KJX65" s="37"/>
      <c r="KJY65" s="37"/>
      <c r="KJZ65" s="37"/>
      <c r="KKA65" s="37"/>
      <c r="KKB65" s="37"/>
      <c r="KKC65" s="37"/>
      <c r="KKD65" s="37"/>
      <c r="KKE65" s="37"/>
      <c r="KKF65" s="37"/>
      <c r="KKG65" s="37"/>
      <c r="KKH65" s="37"/>
      <c r="KKI65" s="37"/>
      <c r="KKJ65" s="37"/>
      <c r="KKK65" s="37"/>
      <c r="KKL65" s="37"/>
      <c r="KKM65" s="37"/>
      <c r="KKN65" s="37"/>
      <c r="KKO65" s="37"/>
      <c r="KKP65" s="37"/>
      <c r="KKQ65" s="37"/>
      <c r="KKR65" s="37"/>
      <c r="KKS65" s="37"/>
      <c r="KKT65" s="37"/>
      <c r="KKU65" s="37"/>
      <c r="KKV65" s="37"/>
      <c r="KKW65" s="37"/>
      <c r="KKX65" s="37"/>
      <c r="KKY65" s="37"/>
      <c r="KKZ65" s="37"/>
      <c r="KLA65" s="37"/>
      <c r="KLB65" s="37"/>
      <c r="KLC65" s="37"/>
      <c r="KLD65" s="37"/>
      <c r="KLE65" s="37"/>
      <c r="KLF65" s="37"/>
      <c r="KLG65" s="37"/>
      <c r="KLH65" s="37"/>
      <c r="KLI65" s="37"/>
      <c r="KLJ65" s="37"/>
      <c r="KLK65" s="37"/>
      <c r="KLL65" s="37"/>
      <c r="KLM65" s="37"/>
      <c r="KLN65" s="37"/>
      <c r="KLO65" s="37"/>
      <c r="KLP65" s="37"/>
      <c r="KLQ65" s="37"/>
      <c r="KLR65" s="37"/>
      <c r="KLS65" s="37"/>
      <c r="KLT65" s="37"/>
      <c r="KLU65" s="37"/>
      <c r="KLV65" s="37"/>
      <c r="KLW65" s="37"/>
      <c r="KLX65" s="37"/>
      <c r="KLY65" s="37"/>
      <c r="KLZ65" s="37"/>
      <c r="KMA65" s="37"/>
      <c r="KMB65" s="37"/>
      <c r="KMC65" s="37"/>
      <c r="KMD65" s="37"/>
      <c r="KME65" s="37"/>
      <c r="KMF65" s="37"/>
      <c r="KMG65" s="37"/>
      <c r="KMH65" s="37"/>
      <c r="KMI65" s="37"/>
      <c r="KMJ65" s="37"/>
      <c r="KMK65" s="37"/>
      <c r="KML65" s="37"/>
      <c r="KMM65" s="37"/>
      <c r="KMN65" s="37"/>
      <c r="KMO65" s="37"/>
      <c r="KMP65" s="37"/>
      <c r="KMQ65" s="37"/>
      <c r="KMR65" s="37"/>
      <c r="KMS65" s="37"/>
      <c r="KMT65" s="37"/>
      <c r="KMU65" s="37"/>
      <c r="KMV65" s="37"/>
      <c r="KMW65" s="37"/>
      <c r="KMX65" s="37"/>
      <c r="KMY65" s="37"/>
      <c r="KMZ65" s="37"/>
      <c r="KNA65" s="37"/>
      <c r="KNB65" s="37"/>
      <c r="KNC65" s="37"/>
      <c r="KND65" s="37"/>
      <c r="KNE65" s="37"/>
      <c r="KNF65" s="37"/>
      <c r="KNG65" s="37"/>
      <c r="KNH65" s="37"/>
      <c r="KNI65" s="37"/>
      <c r="KNJ65" s="37"/>
      <c r="KNK65" s="37"/>
      <c r="KNL65" s="37"/>
      <c r="KNM65" s="37"/>
      <c r="KNN65" s="37"/>
      <c r="KNO65" s="37"/>
      <c r="KNP65" s="37"/>
      <c r="KNQ65" s="37"/>
      <c r="KNR65" s="37"/>
      <c r="KNS65" s="37"/>
      <c r="KNT65" s="37"/>
      <c r="KNU65" s="37"/>
      <c r="KNV65" s="37"/>
      <c r="KNW65" s="37"/>
      <c r="KNX65" s="37"/>
      <c r="KNY65" s="37"/>
      <c r="KNZ65" s="37"/>
      <c r="KOA65" s="37"/>
      <c r="KOB65" s="37"/>
      <c r="KOC65" s="37"/>
      <c r="KOD65" s="37"/>
      <c r="KOE65" s="37"/>
      <c r="KOF65" s="37"/>
      <c r="KOG65" s="37"/>
      <c r="KOH65" s="37"/>
      <c r="KOI65" s="37"/>
      <c r="KOJ65" s="37"/>
      <c r="KOK65" s="37"/>
      <c r="KOL65" s="37"/>
      <c r="KOM65" s="37"/>
      <c r="KON65" s="37"/>
      <c r="KOO65" s="37"/>
      <c r="KOP65" s="37"/>
      <c r="KOQ65" s="37"/>
      <c r="KOR65" s="37"/>
      <c r="KOS65" s="37"/>
      <c r="KOT65" s="37"/>
      <c r="KOU65" s="37"/>
      <c r="KOV65" s="37"/>
      <c r="KOW65" s="37"/>
      <c r="KOX65" s="37"/>
      <c r="KOY65" s="37"/>
      <c r="KOZ65" s="37"/>
      <c r="KPA65" s="37"/>
      <c r="KPB65" s="37"/>
      <c r="KPC65" s="37"/>
      <c r="KPD65" s="37"/>
      <c r="KPE65" s="37"/>
      <c r="KPF65" s="37"/>
      <c r="KPG65" s="37"/>
      <c r="KPH65" s="37"/>
      <c r="KPI65" s="37"/>
      <c r="KPJ65" s="37"/>
      <c r="KPK65" s="37"/>
      <c r="KPL65" s="37"/>
      <c r="KPM65" s="37"/>
      <c r="KPN65" s="37"/>
      <c r="KPO65" s="37"/>
      <c r="KPP65" s="37"/>
      <c r="KPQ65" s="37"/>
      <c r="KPR65" s="37"/>
      <c r="KPS65" s="37"/>
      <c r="KPT65" s="37"/>
      <c r="KPU65" s="37"/>
      <c r="KPV65" s="37"/>
      <c r="KPW65" s="37"/>
      <c r="KPX65" s="37"/>
      <c r="KPY65" s="37"/>
      <c r="KPZ65" s="37"/>
      <c r="KQA65" s="37"/>
      <c r="KQB65" s="37"/>
      <c r="KQC65" s="37"/>
      <c r="KQD65" s="37"/>
      <c r="KQE65" s="37"/>
      <c r="KQF65" s="37"/>
      <c r="KQG65" s="37"/>
      <c r="KQH65" s="37"/>
      <c r="KQI65" s="37"/>
      <c r="KQJ65" s="37"/>
      <c r="KQK65" s="37"/>
      <c r="KQL65" s="37"/>
      <c r="KQM65" s="37"/>
      <c r="KQN65" s="37"/>
      <c r="KQO65" s="37"/>
      <c r="KQP65" s="37"/>
      <c r="KQQ65" s="37"/>
      <c r="KQR65" s="37"/>
      <c r="KQS65" s="37"/>
      <c r="KQT65" s="37"/>
      <c r="KQU65" s="37"/>
      <c r="KQV65" s="37"/>
      <c r="KQW65" s="37"/>
      <c r="KQX65" s="37"/>
      <c r="KQY65" s="37"/>
      <c r="KQZ65" s="37"/>
      <c r="KRA65" s="37"/>
      <c r="KRB65" s="37"/>
      <c r="KRC65" s="37"/>
      <c r="KRD65" s="37"/>
      <c r="KRE65" s="37"/>
      <c r="KRF65" s="37"/>
      <c r="KRG65" s="37"/>
      <c r="KRH65" s="37"/>
      <c r="KRI65" s="37"/>
      <c r="KRJ65" s="37"/>
      <c r="KRK65" s="37"/>
      <c r="KRL65" s="37"/>
      <c r="KRM65" s="37"/>
      <c r="KRN65" s="37"/>
      <c r="KRO65" s="37"/>
      <c r="KRP65" s="37"/>
      <c r="KRQ65" s="37"/>
      <c r="KRR65" s="37"/>
      <c r="KRS65" s="37"/>
      <c r="KRT65" s="37"/>
      <c r="KRU65" s="37"/>
      <c r="KRV65" s="37"/>
      <c r="KRW65" s="37"/>
      <c r="KRX65" s="37"/>
      <c r="KRY65" s="37"/>
      <c r="KRZ65" s="37"/>
      <c r="KSA65" s="37"/>
      <c r="KSB65" s="37"/>
      <c r="KSC65" s="37"/>
      <c r="KSD65" s="37"/>
      <c r="KSE65" s="37"/>
      <c r="KSF65" s="37"/>
      <c r="KSG65" s="37"/>
      <c r="KSH65" s="37"/>
      <c r="KSI65" s="37"/>
      <c r="KSJ65" s="37"/>
      <c r="KSK65" s="37"/>
      <c r="KSL65" s="37"/>
      <c r="KSM65" s="37"/>
      <c r="KSN65" s="37"/>
      <c r="KSO65" s="37"/>
      <c r="KSP65" s="37"/>
      <c r="KSQ65" s="37"/>
      <c r="KSR65" s="37"/>
      <c r="KSS65" s="37"/>
      <c r="KST65" s="37"/>
      <c r="KSU65" s="37"/>
      <c r="KSV65" s="37"/>
      <c r="KSW65" s="37"/>
      <c r="KSX65" s="37"/>
      <c r="KSY65" s="37"/>
      <c r="KSZ65" s="37"/>
      <c r="KTA65" s="37"/>
      <c r="KTB65" s="37"/>
      <c r="KTC65" s="37"/>
      <c r="KTD65" s="37"/>
      <c r="KTE65" s="37"/>
      <c r="KTF65" s="37"/>
      <c r="KTG65" s="37"/>
      <c r="KTH65" s="37"/>
      <c r="KTI65" s="37"/>
      <c r="KTJ65" s="37"/>
      <c r="KTK65" s="37"/>
      <c r="KTL65" s="37"/>
      <c r="KTM65" s="37"/>
      <c r="KTN65" s="37"/>
      <c r="KTO65" s="37"/>
      <c r="KTP65" s="37"/>
      <c r="KTQ65" s="37"/>
      <c r="KTR65" s="37"/>
      <c r="KTS65" s="37"/>
      <c r="KTT65" s="37"/>
      <c r="KTU65" s="37"/>
      <c r="KTV65" s="37"/>
      <c r="KTW65" s="37"/>
      <c r="KTX65" s="37"/>
      <c r="KTY65" s="37"/>
      <c r="KTZ65" s="37"/>
      <c r="KUA65" s="37"/>
      <c r="KUB65" s="37"/>
      <c r="KUC65" s="37"/>
      <c r="KUD65" s="37"/>
      <c r="KUE65" s="37"/>
      <c r="KUF65" s="37"/>
      <c r="KUG65" s="37"/>
      <c r="KUH65" s="37"/>
      <c r="KUI65" s="37"/>
      <c r="KUJ65" s="37"/>
      <c r="KUK65" s="37"/>
      <c r="KUL65" s="37"/>
      <c r="KUM65" s="37"/>
      <c r="KUN65" s="37"/>
      <c r="KUO65" s="37"/>
      <c r="KUP65" s="37"/>
      <c r="KUQ65" s="37"/>
      <c r="KUR65" s="37"/>
      <c r="KUS65" s="37"/>
      <c r="KUT65" s="37"/>
      <c r="KUU65" s="37"/>
      <c r="KUV65" s="37"/>
      <c r="KUW65" s="37"/>
      <c r="KUX65" s="37"/>
      <c r="KUY65" s="37"/>
      <c r="KUZ65" s="37"/>
      <c r="KVA65" s="37"/>
      <c r="KVB65" s="37"/>
      <c r="KVC65" s="37"/>
      <c r="KVD65" s="37"/>
      <c r="KVE65" s="37"/>
      <c r="KVF65" s="37"/>
      <c r="KVG65" s="37"/>
      <c r="KVH65" s="37"/>
      <c r="KVI65" s="37"/>
      <c r="KVJ65" s="37"/>
      <c r="KVK65" s="37"/>
      <c r="KVL65" s="37"/>
      <c r="KVM65" s="37"/>
      <c r="KVN65" s="37"/>
      <c r="KVO65" s="37"/>
      <c r="KVP65" s="37"/>
      <c r="KVQ65" s="37"/>
      <c r="KVR65" s="37"/>
      <c r="KVS65" s="37"/>
      <c r="KVT65" s="37"/>
      <c r="KVU65" s="37"/>
      <c r="KVV65" s="37"/>
      <c r="KVW65" s="37"/>
      <c r="KVX65" s="37"/>
      <c r="KVY65" s="37"/>
      <c r="KVZ65" s="37"/>
      <c r="KWA65" s="37"/>
      <c r="KWB65" s="37"/>
      <c r="KWC65" s="37"/>
      <c r="KWD65" s="37"/>
      <c r="KWE65" s="37"/>
      <c r="KWF65" s="37"/>
      <c r="KWG65" s="37"/>
      <c r="KWH65" s="37"/>
      <c r="KWI65" s="37"/>
      <c r="KWJ65" s="37"/>
      <c r="KWK65" s="37"/>
      <c r="KWL65" s="37"/>
      <c r="KWM65" s="37"/>
      <c r="KWN65" s="37"/>
      <c r="KWO65" s="37"/>
      <c r="KWP65" s="37"/>
      <c r="KWQ65" s="37"/>
      <c r="KWR65" s="37"/>
      <c r="KWS65" s="37"/>
      <c r="KWT65" s="37"/>
      <c r="KWU65" s="37"/>
      <c r="KWV65" s="37"/>
      <c r="KWW65" s="37"/>
      <c r="KWX65" s="37"/>
      <c r="KWY65" s="37"/>
      <c r="KWZ65" s="37"/>
      <c r="KXA65" s="37"/>
      <c r="KXB65" s="37"/>
      <c r="KXC65" s="37"/>
      <c r="KXD65" s="37"/>
      <c r="KXE65" s="37"/>
      <c r="KXF65" s="37"/>
      <c r="KXG65" s="37"/>
      <c r="KXH65" s="37"/>
      <c r="KXI65" s="37"/>
      <c r="KXJ65" s="37"/>
      <c r="KXK65" s="37"/>
      <c r="KXL65" s="37"/>
      <c r="KXM65" s="37"/>
      <c r="KXN65" s="37"/>
      <c r="KXO65" s="37"/>
      <c r="KXP65" s="37"/>
      <c r="KXQ65" s="37"/>
      <c r="KXR65" s="37"/>
      <c r="KXS65" s="37"/>
      <c r="KXT65" s="37"/>
      <c r="KXU65" s="37"/>
      <c r="KXV65" s="37"/>
      <c r="KXW65" s="37"/>
      <c r="KXX65" s="37"/>
      <c r="KXY65" s="37"/>
      <c r="KXZ65" s="37"/>
      <c r="KYA65" s="37"/>
      <c r="KYB65" s="37"/>
      <c r="KYC65" s="37"/>
      <c r="KYD65" s="37"/>
      <c r="KYE65" s="37"/>
      <c r="KYF65" s="37"/>
      <c r="KYG65" s="37"/>
      <c r="KYH65" s="37"/>
      <c r="KYI65" s="37"/>
      <c r="KYJ65" s="37"/>
      <c r="KYK65" s="37"/>
      <c r="KYL65" s="37"/>
      <c r="KYM65" s="37"/>
      <c r="KYN65" s="37"/>
      <c r="KYO65" s="37"/>
      <c r="KYP65" s="37"/>
      <c r="KYQ65" s="37"/>
      <c r="KYR65" s="37"/>
      <c r="KYS65" s="37"/>
      <c r="KYT65" s="37"/>
      <c r="KYU65" s="37"/>
      <c r="KYV65" s="37"/>
      <c r="KYW65" s="37"/>
      <c r="KYX65" s="37"/>
      <c r="KYY65" s="37"/>
      <c r="KYZ65" s="37"/>
      <c r="KZA65" s="37"/>
      <c r="KZB65" s="37"/>
      <c r="KZC65" s="37"/>
      <c r="KZD65" s="37"/>
      <c r="KZE65" s="37"/>
      <c r="KZF65" s="37"/>
      <c r="KZG65" s="37"/>
      <c r="KZH65" s="37"/>
      <c r="KZI65" s="37"/>
      <c r="KZJ65" s="37"/>
      <c r="KZK65" s="37"/>
      <c r="KZL65" s="37"/>
      <c r="KZM65" s="37"/>
      <c r="KZN65" s="37"/>
      <c r="KZO65" s="37"/>
      <c r="KZP65" s="37"/>
      <c r="KZQ65" s="37"/>
      <c r="KZR65" s="37"/>
      <c r="KZS65" s="37"/>
      <c r="KZT65" s="37"/>
      <c r="KZU65" s="37"/>
      <c r="KZV65" s="37"/>
      <c r="KZW65" s="37"/>
      <c r="KZX65" s="37"/>
      <c r="KZY65" s="37"/>
      <c r="KZZ65" s="37"/>
      <c r="LAA65" s="37"/>
      <c r="LAB65" s="37"/>
      <c r="LAC65" s="37"/>
      <c r="LAD65" s="37"/>
      <c r="LAE65" s="37"/>
      <c r="LAF65" s="37"/>
      <c r="LAG65" s="37"/>
      <c r="LAH65" s="37"/>
      <c r="LAI65" s="37"/>
      <c r="LAJ65" s="37"/>
      <c r="LAK65" s="37"/>
      <c r="LAL65" s="37"/>
      <c r="LAM65" s="37"/>
      <c r="LAN65" s="37"/>
      <c r="LAO65" s="37"/>
      <c r="LAP65" s="37"/>
      <c r="LAQ65" s="37"/>
      <c r="LAR65" s="37"/>
      <c r="LAS65" s="37"/>
      <c r="LAT65" s="37"/>
      <c r="LAU65" s="37"/>
      <c r="LAV65" s="37"/>
      <c r="LAW65" s="37"/>
      <c r="LAX65" s="37"/>
      <c r="LAY65" s="37"/>
      <c r="LAZ65" s="37"/>
      <c r="LBA65" s="37"/>
      <c r="LBB65" s="37"/>
      <c r="LBC65" s="37"/>
      <c r="LBD65" s="37"/>
      <c r="LBE65" s="37"/>
      <c r="LBF65" s="37"/>
      <c r="LBG65" s="37"/>
      <c r="LBH65" s="37"/>
      <c r="LBI65" s="37"/>
      <c r="LBJ65" s="37"/>
      <c r="LBK65" s="37"/>
      <c r="LBL65" s="37"/>
      <c r="LBM65" s="37"/>
      <c r="LBN65" s="37"/>
      <c r="LBO65" s="37"/>
      <c r="LBP65" s="37"/>
      <c r="LBQ65" s="37"/>
      <c r="LBR65" s="37"/>
      <c r="LBS65" s="37"/>
      <c r="LBT65" s="37"/>
      <c r="LBU65" s="37"/>
      <c r="LBV65" s="37"/>
      <c r="LBW65" s="37"/>
      <c r="LBX65" s="37"/>
      <c r="LBY65" s="37"/>
      <c r="LBZ65" s="37"/>
      <c r="LCA65" s="37"/>
      <c r="LCB65" s="37"/>
      <c r="LCC65" s="37"/>
      <c r="LCD65" s="37"/>
      <c r="LCE65" s="37"/>
      <c r="LCF65" s="37"/>
      <c r="LCG65" s="37"/>
      <c r="LCH65" s="37"/>
      <c r="LCI65" s="37"/>
      <c r="LCJ65" s="37"/>
      <c r="LCK65" s="37"/>
      <c r="LCL65" s="37"/>
      <c r="LCM65" s="37"/>
      <c r="LCN65" s="37"/>
      <c r="LCO65" s="37"/>
      <c r="LCP65" s="37"/>
      <c r="LCQ65" s="37"/>
      <c r="LCR65" s="37"/>
      <c r="LCS65" s="37"/>
      <c r="LCT65" s="37"/>
      <c r="LCU65" s="37"/>
      <c r="LCV65" s="37"/>
      <c r="LCW65" s="37"/>
      <c r="LCX65" s="37"/>
      <c r="LCY65" s="37"/>
      <c r="LCZ65" s="37"/>
      <c r="LDA65" s="37"/>
      <c r="LDB65" s="37"/>
      <c r="LDC65" s="37"/>
      <c r="LDD65" s="37"/>
      <c r="LDE65" s="37"/>
      <c r="LDF65" s="37"/>
      <c r="LDG65" s="37"/>
      <c r="LDH65" s="37"/>
      <c r="LDI65" s="37"/>
      <c r="LDJ65" s="37"/>
      <c r="LDK65" s="37"/>
      <c r="LDL65" s="37"/>
      <c r="LDM65" s="37"/>
      <c r="LDN65" s="37"/>
      <c r="LDO65" s="37"/>
      <c r="LDP65" s="37"/>
      <c r="LDQ65" s="37"/>
      <c r="LDR65" s="37"/>
      <c r="LDS65" s="37"/>
      <c r="LDT65" s="37"/>
      <c r="LDU65" s="37"/>
      <c r="LDV65" s="37"/>
      <c r="LDW65" s="37"/>
      <c r="LDX65" s="37"/>
      <c r="LDY65" s="37"/>
      <c r="LDZ65" s="37"/>
      <c r="LEA65" s="37"/>
      <c r="LEB65" s="37"/>
      <c r="LEC65" s="37"/>
      <c r="LED65" s="37"/>
      <c r="LEE65" s="37"/>
      <c r="LEF65" s="37"/>
      <c r="LEG65" s="37"/>
      <c r="LEH65" s="37"/>
      <c r="LEI65" s="37"/>
      <c r="LEJ65" s="37"/>
      <c r="LEK65" s="37"/>
      <c r="LEL65" s="37"/>
      <c r="LEM65" s="37"/>
      <c r="LEN65" s="37"/>
      <c r="LEO65" s="37"/>
      <c r="LEP65" s="37"/>
      <c r="LEQ65" s="37"/>
      <c r="LER65" s="37"/>
      <c r="LES65" s="37"/>
      <c r="LET65" s="37"/>
      <c r="LEU65" s="37"/>
      <c r="LEV65" s="37"/>
      <c r="LEW65" s="37"/>
      <c r="LEX65" s="37"/>
      <c r="LEY65" s="37"/>
      <c r="LEZ65" s="37"/>
      <c r="LFA65" s="37"/>
      <c r="LFB65" s="37"/>
      <c r="LFC65" s="37"/>
      <c r="LFD65" s="37"/>
      <c r="LFE65" s="37"/>
      <c r="LFF65" s="37"/>
      <c r="LFG65" s="37"/>
      <c r="LFH65" s="37"/>
      <c r="LFI65" s="37"/>
      <c r="LFJ65" s="37"/>
      <c r="LFK65" s="37"/>
      <c r="LFL65" s="37"/>
      <c r="LFM65" s="37"/>
      <c r="LFN65" s="37"/>
      <c r="LFO65" s="37"/>
      <c r="LFP65" s="37"/>
      <c r="LFQ65" s="37"/>
      <c r="LFR65" s="37"/>
      <c r="LFS65" s="37"/>
      <c r="LFT65" s="37"/>
      <c r="LFU65" s="37"/>
      <c r="LFV65" s="37"/>
      <c r="LFW65" s="37"/>
      <c r="LFX65" s="37"/>
      <c r="LFY65" s="37"/>
      <c r="LFZ65" s="37"/>
      <c r="LGA65" s="37"/>
      <c r="LGB65" s="37"/>
      <c r="LGC65" s="37"/>
      <c r="LGD65" s="37"/>
      <c r="LGE65" s="37"/>
      <c r="LGF65" s="37"/>
      <c r="LGG65" s="37"/>
      <c r="LGH65" s="37"/>
      <c r="LGI65" s="37"/>
      <c r="LGJ65" s="37"/>
      <c r="LGK65" s="37"/>
      <c r="LGL65" s="37"/>
      <c r="LGM65" s="37"/>
      <c r="LGN65" s="37"/>
      <c r="LGO65" s="37"/>
      <c r="LGP65" s="37"/>
      <c r="LGQ65" s="37"/>
      <c r="LGR65" s="37"/>
      <c r="LGS65" s="37"/>
      <c r="LGT65" s="37"/>
      <c r="LGU65" s="37"/>
      <c r="LGV65" s="37"/>
      <c r="LGW65" s="37"/>
      <c r="LGX65" s="37"/>
      <c r="LGY65" s="37"/>
      <c r="LGZ65" s="37"/>
      <c r="LHA65" s="37"/>
      <c r="LHB65" s="37"/>
      <c r="LHC65" s="37"/>
      <c r="LHD65" s="37"/>
      <c r="LHE65" s="37"/>
      <c r="LHF65" s="37"/>
      <c r="LHG65" s="37"/>
      <c r="LHH65" s="37"/>
      <c r="LHI65" s="37"/>
      <c r="LHJ65" s="37"/>
      <c r="LHK65" s="37"/>
      <c r="LHL65" s="37"/>
      <c r="LHM65" s="37"/>
      <c r="LHN65" s="37"/>
      <c r="LHO65" s="37"/>
      <c r="LHP65" s="37"/>
      <c r="LHQ65" s="37"/>
      <c r="LHR65" s="37"/>
      <c r="LHS65" s="37"/>
      <c r="LHT65" s="37"/>
      <c r="LHU65" s="37"/>
      <c r="LHV65" s="37"/>
      <c r="LHW65" s="37"/>
      <c r="LHX65" s="37"/>
      <c r="LHY65" s="37"/>
      <c r="LHZ65" s="37"/>
      <c r="LIA65" s="37"/>
      <c r="LIB65" s="37"/>
      <c r="LIC65" s="37"/>
      <c r="LID65" s="37"/>
      <c r="LIE65" s="37"/>
      <c r="LIF65" s="37"/>
      <c r="LIG65" s="37"/>
      <c r="LIH65" s="37"/>
      <c r="LII65" s="37"/>
      <c r="LIJ65" s="37"/>
      <c r="LIK65" s="37"/>
      <c r="LIL65" s="37"/>
      <c r="LIM65" s="37"/>
      <c r="LIN65" s="37"/>
      <c r="LIO65" s="37"/>
      <c r="LIP65" s="37"/>
      <c r="LIQ65" s="37"/>
      <c r="LIR65" s="37"/>
      <c r="LIS65" s="37"/>
      <c r="LIT65" s="37"/>
      <c r="LIU65" s="37"/>
      <c r="LIV65" s="37"/>
      <c r="LIW65" s="37"/>
      <c r="LIX65" s="37"/>
      <c r="LIY65" s="37"/>
      <c r="LIZ65" s="37"/>
      <c r="LJA65" s="37"/>
      <c r="LJB65" s="37"/>
      <c r="LJC65" s="37"/>
      <c r="LJD65" s="37"/>
      <c r="LJE65" s="37"/>
      <c r="LJF65" s="37"/>
      <c r="LJG65" s="37"/>
      <c r="LJH65" s="37"/>
      <c r="LJI65" s="37"/>
      <c r="LJJ65" s="37"/>
      <c r="LJK65" s="37"/>
      <c r="LJL65" s="37"/>
      <c r="LJM65" s="37"/>
      <c r="LJN65" s="37"/>
      <c r="LJO65" s="37"/>
      <c r="LJP65" s="37"/>
      <c r="LJQ65" s="37"/>
      <c r="LJR65" s="37"/>
      <c r="LJS65" s="37"/>
      <c r="LJT65" s="37"/>
      <c r="LJU65" s="37"/>
      <c r="LJV65" s="37"/>
      <c r="LJW65" s="37"/>
      <c r="LJX65" s="37"/>
      <c r="LJY65" s="37"/>
      <c r="LJZ65" s="37"/>
      <c r="LKA65" s="37"/>
      <c r="LKB65" s="37"/>
      <c r="LKC65" s="37"/>
      <c r="LKD65" s="37"/>
      <c r="LKE65" s="37"/>
      <c r="LKF65" s="37"/>
      <c r="LKG65" s="37"/>
      <c r="LKH65" s="37"/>
      <c r="LKI65" s="37"/>
      <c r="LKJ65" s="37"/>
      <c r="LKK65" s="37"/>
      <c r="LKL65" s="37"/>
      <c r="LKM65" s="37"/>
      <c r="LKN65" s="37"/>
      <c r="LKO65" s="37"/>
      <c r="LKP65" s="37"/>
      <c r="LKQ65" s="37"/>
      <c r="LKR65" s="37"/>
      <c r="LKS65" s="37"/>
      <c r="LKT65" s="37"/>
      <c r="LKU65" s="37"/>
      <c r="LKV65" s="37"/>
      <c r="LKW65" s="37"/>
      <c r="LKX65" s="37"/>
      <c r="LKY65" s="37"/>
      <c r="LKZ65" s="37"/>
      <c r="LLA65" s="37"/>
      <c r="LLB65" s="37"/>
      <c r="LLC65" s="37"/>
      <c r="LLD65" s="37"/>
      <c r="LLE65" s="37"/>
      <c r="LLF65" s="37"/>
      <c r="LLG65" s="37"/>
      <c r="LLH65" s="37"/>
      <c r="LLI65" s="37"/>
      <c r="LLJ65" s="37"/>
      <c r="LLK65" s="37"/>
      <c r="LLL65" s="37"/>
      <c r="LLM65" s="37"/>
      <c r="LLN65" s="37"/>
      <c r="LLO65" s="37"/>
      <c r="LLP65" s="37"/>
      <c r="LLQ65" s="37"/>
      <c r="LLR65" s="37"/>
      <c r="LLS65" s="37"/>
      <c r="LLT65" s="37"/>
      <c r="LLU65" s="37"/>
      <c r="LLV65" s="37"/>
      <c r="LLW65" s="37"/>
      <c r="LLX65" s="37"/>
      <c r="LLY65" s="37"/>
      <c r="LLZ65" s="37"/>
      <c r="LMA65" s="37"/>
      <c r="LMB65" s="37"/>
      <c r="LMC65" s="37"/>
      <c r="LMD65" s="37"/>
      <c r="LME65" s="37"/>
      <c r="LMF65" s="37"/>
      <c r="LMG65" s="37"/>
      <c r="LMH65" s="37"/>
      <c r="LMI65" s="37"/>
      <c r="LMJ65" s="37"/>
      <c r="LMK65" s="37"/>
      <c r="LML65" s="37"/>
      <c r="LMM65" s="37"/>
      <c r="LMN65" s="37"/>
      <c r="LMO65" s="37"/>
      <c r="LMP65" s="37"/>
      <c r="LMQ65" s="37"/>
      <c r="LMR65" s="37"/>
      <c r="LMS65" s="37"/>
      <c r="LMT65" s="37"/>
      <c r="LMU65" s="37"/>
      <c r="LMV65" s="37"/>
      <c r="LMW65" s="37"/>
      <c r="LMX65" s="37"/>
      <c r="LMY65" s="37"/>
      <c r="LMZ65" s="37"/>
      <c r="LNA65" s="37"/>
      <c r="LNB65" s="37"/>
      <c r="LNC65" s="37"/>
      <c r="LND65" s="37"/>
      <c r="LNE65" s="37"/>
      <c r="LNF65" s="37"/>
      <c r="LNG65" s="37"/>
      <c r="LNH65" s="37"/>
      <c r="LNI65" s="37"/>
      <c r="LNJ65" s="37"/>
      <c r="LNK65" s="37"/>
      <c r="LNL65" s="37"/>
      <c r="LNM65" s="37"/>
      <c r="LNN65" s="37"/>
      <c r="LNO65" s="37"/>
      <c r="LNP65" s="37"/>
      <c r="LNQ65" s="37"/>
      <c r="LNR65" s="37"/>
      <c r="LNS65" s="37"/>
      <c r="LNT65" s="37"/>
      <c r="LNU65" s="37"/>
      <c r="LNV65" s="37"/>
      <c r="LNW65" s="37"/>
      <c r="LNX65" s="37"/>
      <c r="LNY65" s="37"/>
      <c r="LNZ65" s="37"/>
      <c r="LOA65" s="37"/>
      <c r="LOB65" s="37"/>
      <c r="LOC65" s="37"/>
      <c r="LOD65" s="37"/>
      <c r="LOE65" s="37"/>
      <c r="LOF65" s="37"/>
      <c r="LOG65" s="37"/>
      <c r="LOH65" s="37"/>
      <c r="LOI65" s="37"/>
      <c r="LOJ65" s="37"/>
      <c r="LOK65" s="37"/>
      <c r="LOL65" s="37"/>
      <c r="LOM65" s="37"/>
      <c r="LON65" s="37"/>
      <c r="LOO65" s="37"/>
      <c r="LOP65" s="37"/>
      <c r="LOQ65" s="37"/>
      <c r="LOR65" s="37"/>
      <c r="LOS65" s="37"/>
      <c r="LOT65" s="37"/>
      <c r="LOU65" s="37"/>
      <c r="LOV65" s="37"/>
      <c r="LOW65" s="37"/>
      <c r="LOX65" s="37"/>
      <c r="LOY65" s="37"/>
      <c r="LOZ65" s="37"/>
      <c r="LPA65" s="37"/>
      <c r="LPB65" s="37"/>
      <c r="LPC65" s="37"/>
      <c r="LPD65" s="37"/>
      <c r="LPE65" s="37"/>
      <c r="LPF65" s="37"/>
      <c r="LPG65" s="37"/>
      <c r="LPH65" s="37"/>
      <c r="LPI65" s="37"/>
      <c r="LPJ65" s="37"/>
      <c r="LPK65" s="37"/>
      <c r="LPL65" s="37"/>
      <c r="LPM65" s="37"/>
      <c r="LPN65" s="37"/>
      <c r="LPO65" s="37"/>
      <c r="LPP65" s="37"/>
      <c r="LPQ65" s="37"/>
      <c r="LPR65" s="37"/>
      <c r="LPS65" s="37"/>
      <c r="LPT65" s="37"/>
      <c r="LPU65" s="37"/>
      <c r="LPV65" s="37"/>
      <c r="LPW65" s="37"/>
      <c r="LPX65" s="37"/>
      <c r="LPY65" s="37"/>
      <c r="LPZ65" s="37"/>
      <c r="LQA65" s="37"/>
      <c r="LQB65" s="37"/>
      <c r="LQC65" s="37"/>
      <c r="LQD65" s="37"/>
      <c r="LQE65" s="37"/>
      <c r="LQF65" s="37"/>
      <c r="LQG65" s="37"/>
      <c r="LQH65" s="37"/>
      <c r="LQI65" s="37"/>
      <c r="LQJ65" s="37"/>
      <c r="LQK65" s="37"/>
      <c r="LQL65" s="37"/>
      <c r="LQM65" s="37"/>
      <c r="LQN65" s="37"/>
      <c r="LQO65" s="37"/>
      <c r="LQP65" s="37"/>
      <c r="LQQ65" s="37"/>
      <c r="LQR65" s="37"/>
      <c r="LQS65" s="37"/>
      <c r="LQT65" s="37"/>
      <c r="LQU65" s="37"/>
      <c r="LQV65" s="37"/>
      <c r="LQW65" s="37"/>
      <c r="LQX65" s="37"/>
      <c r="LQY65" s="37"/>
      <c r="LQZ65" s="37"/>
      <c r="LRA65" s="37"/>
      <c r="LRB65" s="37"/>
      <c r="LRC65" s="37"/>
      <c r="LRD65" s="37"/>
      <c r="LRE65" s="37"/>
      <c r="LRF65" s="37"/>
      <c r="LRG65" s="37"/>
      <c r="LRH65" s="37"/>
      <c r="LRI65" s="37"/>
      <c r="LRJ65" s="37"/>
      <c r="LRK65" s="37"/>
      <c r="LRL65" s="37"/>
      <c r="LRM65" s="37"/>
      <c r="LRN65" s="37"/>
      <c r="LRO65" s="37"/>
      <c r="LRP65" s="37"/>
      <c r="LRQ65" s="37"/>
      <c r="LRR65" s="37"/>
      <c r="LRS65" s="37"/>
      <c r="LRT65" s="37"/>
      <c r="LRU65" s="37"/>
      <c r="LRV65" s="37"/>
      <c r="LRW65" s="37"/>
      <c r="LRX65" s="37"/>
      <c r="LRY65" s="37"/>
      <c r="LRZ65" s="37"/>
      <c r="LSA65" s="37"/>
      <c r="LSB65" s="37"/>
      <c r="LSC65" s="37"/>
      <c r="LSD65" s="37"/>
      <c r="LSE65" s="37"/>
      <c r="LSF65" s="37"/>
      <c r="LSG65" s="37"/>
      <c r="LSH65" s="37"/>
      <c r="LSI65" s="37"/>
      <c r="LSJ65" s="37"/>
      <c r="LSK65" s="37"/>
      <c r="LSL65" s="37"/>
      <c r="LSM65" s="37"/>
      <c r="LSN65" s="37"/>
      <c r="LSO65" s="37"/>
      <c r="LSP65" s="37"/>
      <c r="LSQ65" s="37"/>
      <c r="LSR65" s="37"/>
      <c r="LSS65" s="37"/>
      <c r="LST65" s="37"/>
      <c r="LSU65" s="37"/>
      <c r="LSV65" s="37"/>
      <c r="LSW65" s="37"/>
      <c r="LSX65" s="37"/>
      <c r="LSY65" s="37"/>
      <c r="LSZ65" s="37"/>
      <c r="LTA65" s="37"/>
      <c r="LTB65" s="37"/>
      <c r="LTC65" s="37"/>
      <c r="LTD65" s="37"/>
      <c r="LTE65" s="37"/>
      <c r="LTF65" s="37"/>
      <c r="LTG65" s="37"/>
      <c r="LTH65" s="37"/>
      <c r="LTI65" s="37"/>
      <c r="LTJ65" s="37"/>
      <c r="LTK65" s="37"/>
      <c r="LTL65" s="37"/>
      <c r="LTM65" s="37"/>
      <c r="LTN65" s="37"/>
      <c r="LTO65" s="37"/>
      <c r="LTP65" s="37"/>
      <c r="LTQ65" s="37"/>
      <c r="LTR65" s="37"/>
      <c r="LTS65" s="37"/>
      <c r="LTT65" s="37"/>
      <c r="LTU65" s="37"/>
      <c r="LTV65" s="37"/>
      <c r="LTW65" s="37"/>
      <c r="LTX65" s="37"/>
      <c r="LTY65" s="37"/>
      <c r="LTZ65" s="37"/>
      <c r="LUA65" s="37"/>
      <c r="LUB65" s="37"/>
      <c r="LUC65" s="37"/>
      <c r="LUD65" s="37"/>
      <c r="LUE65" s="37"/>
      <c r="LUF65" s="37"/>
      <c r="LUG65" s="37"/>
      <c r="LUH65" s="37"/>
      <c r="LUI65" s="37"/>
      <c r="LUJ65" s="37"/>
      <c r="LUK65" s="37"/>
      <c r="LUL65" s="37"/>
      <c r="LUM65" s="37"/>
      <c r="LUN65" s="37"/>
      <c r="LUO65" s="37"/>
      <c r="LUP65" s="37"/>
      <c r="LUQ65" s="37"/>
      <c r="LUR65" s="37"/>
      <c r="LUS65" s="37"/>
      <c r="LUT65" s="37"/>
      <c r="LUU65" s="37"/>
      <c r="LUV65" s="37"/>
      <c r="LUW65" s="37"/>
      <c r="LUX65" s="37"/>
      <c r="LUY65" s="37"/>
      <c r="LUZ65" s="37"/>
      <c r="LVA65" s="37"/>
      <c r="LVB65" s="37"/>
      <c r="LVC65" s="37"/>
      <c r="LVD65" s="37"/>
      <c r="LVE65" s="37"/>
      <c r="LVF65" s="37"/>
      <c r="LVG65" s="37"/>
      <c r="LVH65" s="37"/>
      <c r="LVI65" s="37"/>
      <c r="LVJ65" s="37"/>
      <c r="LVK65" s="37"/>
      <c r="LVL65" s="37"/>
      <c r="LVM65" s="37"/>
      <c r="LVN65" s="37"/>
      <c r="LVO65" s="37"/>
      <c r="LVP65" s="37"/>
      <c r="LVQ65" s="37"/>
      <c r="LVR65" s="37"/>
      <c r="LVS65" s="37"/>
      <c r="LVT65" s="37"/>
      <c r="LVU65" s="37"/>
      <c r="LVV65" s="37"/>
      <c r="LVW65" s="37"/>
      <c r="LVX65" s="37"/>
      <c r="LVY65" s="37"/>
      <c r="LVZ65" s="37"/>
      <c r="LWA65" s="37"/>
      <c r="LWB65" s="37"/>
      <c r="LWC65" s="37"/>
      <c r="LWD65" s="37"/>
      <c r="LWE65" s="37"/>
      <c r="LWF65" s="37"/>
      <c r="LWG65" s="37"/>
      <c r="LWH65" s="37"/>
      <c r="LWI65" s="37"/>
      <c r="LWJ65" s="37"/>
      <c r="LWK65" s="37"/>
      <c r="LWL65" s="37"/>
      <c r="LWM65" s="37"/>
      <c r="LWN65" s="37"/>
      <c r="LWO65" s="37"/>
      <c r="LWP65" s="37"/>
      <c r="LWQ65" s="37"/>
      <c r="LWR65" s="37"/>
      <c r="LWS65" s="37"/>
      <c r="LWT65" s="37"/>
      <c r="LWU65" s="37"/>
      <c r="LWV65" s="37"/>
      <c r="LWW65" s="37"/>
      <c r="LWX65" s="37"/>
      <c r="LWY65" s="37"/>
      <c r="LWZ65" s="37"/>
      <c r="LXA65" s="37"/>
      <c r="LXB65" s="37"/>
      <c r="LXC65" s="37"/>
      <c r="LXD65" s="37"/>
      <c r="LXE65" s="37"/>
      <c r="LXF65" s="37"/>
      <c r="LXG65" s="37"/>
      <c r="LXH65" s="37"/>
      <c r="LXI65" s="37"/>
      <c r="LXJ65" s="37"/>
      <c r="LXK65" s="37"/>
      <c r="LXL65" s="37"/>
      <c r="LXM65" s="37"/>
      <c r="LXN65" s="37"/>
      <c r="LXO65" s="37"/>
      <c r="LXP65" s="37"/>
      <c r="LXQ65" s="37"/>
      <c r="LXR65" s="37"/>
      <c r="LXS65" s="37"/>
      <c r="LXT65" s="37"/>
      <c r="LXU65" s="37"/>
      <c r="LXV65" s="37"/>
      <c r="LXW65" s="37"/>
      <c r="LXX65" s="37"/>
      <c r="LXY65" s="37"/>
      <c r="LXZ65" s="37"/>
      <c r="LYA65" s="37"/>
      <c r="LYB65" s="37"/>
      <c r="LYC65" s="37"/>
      <c r="LYD65" s="37"/>
      <c r="LYE65" s="37"/>
      <c r="LYF65" s="37"/>
      <c r="LYG65" s="37"/>
      <c r="LYH65" s="37"/>
      <c r="LYI65" s="37"/>
      <c r="LYJ65" s="37"/>
      <c r="LYK65" s="37"/>
      <c r="LYL65" s="37"/>
      <c r="LYM65" s="37"/>
      <c r="LYN65" s="37"/>
      <c r="LYO65" s="37"/>
      <c r="LYP65" s="37"/>
      <c r="LYQ65" s="37"/>
      <c r="LYR65" s="37"/>
      <c r="LYS65" s="37"/>
      <c r="LYT65" s="37"/>
      <c r="LYU65" s="37"/>
      <c r="LYV65" s="37"/>
      <c r="LYW65" s="37"/>
      <c r="LYX65" s="37"/>
      <c r="LYY65" s="37"/>
      <c r="LYZ65" s="37"/>
      <c r="LZA65" s="37"/>
      <c r="LZB65" s="37"/>
      <c r="LZC65" s="37"/>
      <c r="LZD65" s="37"/>
      <c r="LZE65" s="37"/>
      <c r="LZF65" s="37"/>
      <c r="LZG65" s="37"/>
      <c r="LZH65" s="37"/>
      <c r="LZI65" s="37"/>
      <c r="LZJ65" s="37"/>
      <c r="LZK65" s="37"/>
      <c r="LZL65" s="37"/>
      <c r="LZM65" s="37"/>
      <c r="LZN65" s="37"/>
      <c r="LZO65" s="37"/>
      <c r="LZP65" s="37"/>
      <c r="LZQ65" s="37"/>
      <c r="LZR65" s="37"/>
      <c r="LZS65" s="37"/>
      <c r="LZT65" s="37"/>
      <c r="LZU65" s="37"/>
      <c r="LZV65" s="37"/>
      <c r="LZW65" s="37"/>
      <c r="LZX65" s="37"/>
      <c r="LZY65" s="37"/>
      <c r="LZZ65" s="37"/>
      <c r="MAA65" s="37"/>
      <c r="MAB65" s="37"/>
      <c r="MAC65" s="37"/>
      <c r="MAD65" s="37"/>
      <c r="MAE65" s="37"/>
      <c r="MAF65" s="37"/>
      <c r="MAG65" s="37"/>
      <c r="MAH65" s="37"/>
      <c r="MAI65" s="37"/>
      <c r="MAJ65" s="37"/>
      <c r="MAK65" s="37"/>
      <c r="MAL65" s="37"/>
      <c r="MAM65" s="37"/>
      <c r="MAN65" s="37"/>
      <c r="MAO65" s="37"/>
      <c r="MAP65" s="37"/>
      <c r="MAQ65" s="37"/>
      <c r="MAR65" s="37"/>
      <c r="MAS65" s="37"/>
      <c r="MAT65" s="37"/>
      <c r="MAU65" s="37"/>
      <c r="MAV65" s="37"/>
      <c r="MAW65" s="37"/>
      <c r="MAX65" s="37"/>
      <c r="MAY65" s="37"/>
      <c r="MAZ65" s="37"/>
      <c r="MBA65" s="37"/>
      <c r="MBB65" s="37"/>
      <c r="MBC65" s="37"/>
      <c r="MBD65" s="37"/>
      <c r="MBE65" s="37"/>
      <c r="MBF65" s="37"/>
      <c r="MBG65" s="37"/>
      <c r="MBH65" s="37"/>
      <c r="MBI65" s="37"/>
      <c r="MBJ65" s="37"/>
      <c r="MBK65" s="37"/>
      <c r="MBL65" s="37"/>
      <c r="MBM65" s="37"/>
      <c r="MBN65" s="37"/>
      <c r="MBO65" s="37"/>
      <c r="MBP65" s="37"/>
      <c r="MBQ65" s="37"/>
      <c r="MBR65" s="37"/>
      <c r="MBS65" s="37"/>
      <c r="MBT65" s="37"/>
      <c r="MBU65" s="37"/>
      <c r="MBV65" s="37"/>
      <c r="MBW65" s="37"/>
      <c r="MBX65" s="37"/>
      <c r="MBY65" s="37"/>
      <c r="MBZ65" s="37"/>
      <c r="MCA65" s="37"/>
      <c r="MCB65" s="37"/>
      <c r="MCC65" s="37"/>
      <c r="MCD65" s="37"/>
      <c r="MCE65" s="37"/>
      <c r="MCF65" s="37"/>
      <c r="MCG65" s="37"/>
      <c r="MCH65" s="37"/>
      <c r="MCI65" s="37"/>
      <c r="MCJ65" s="37"/>
      <c r="MCK65" s="37"/>
      <c r="MCL65" s="37"/>
      <c r="MCM65" s="37"/>
      <c r="MCN65" s="37"/>
      <c r="MCO65" s="37"/>
      <c r="MCP65" s="37"/>
      <c r="MCQ65" s="37"/>
      <c r="MCR65" s="37"/>
      <c r="MCS65" s="37"/>
      <c r="MCT65" s="37"/>
      <c r="MCU65" s="37"/>
      <c r="MCV65" s="37"/>
      <c r="MCW65" s="37"/>
      <c r="MCX65" s="37"/>
      <c r="MCY65" s="37"/>
      <c r="MCZ65" s="37"/>
      <c r="MDA65" s="37"/>
      <c r="MDB65" s="37"/>
      <c r="MDC65" s="37"/>
      <c r="MDD65" s="37"/>
      <c r="MDE65" s="37"/>
      <c r="MDF65" s="37"/>
      <c r="MDG65" s="37"/>
      <c r="MDH65" s="37"/>
      <c r="MDI65" s="37"/>
      <c r="MDJ65" s="37"/>
      <c r="MDK65" s="37"/>
      <c r="MDL65" s="37"/>
      <c r="MDM65" s="37"/>
      <c r="MDN65" s="37"/>
      <c r="MDO65" s="37"/>
      <c r="MDP65" s="37"/>
      <c r="MDQ65" s="37"/>
      <c r="MDR65" s="37"/>
      <c r="MDS65" s="37"/>
      <c r="MDT65" s="37"/>
      <c r="MDU65" s="37"/>
      <c r="MDV65" s="37"/>
      <c r="MDW65" s="37"/>
      <c r="MDX65" s="37"/>
      <c r="MDY65" s="37"/>
      <c r="MDZ65" s="37"/>
      <c r="MEA65" s="37"/>
      <c r="MEB65" s="37"/>
      <c r="MEC65" s="37"/>
      <c r="MED65" s="37"/>
      <c r="MEE65" s="37"/>
      <c r="MEF65" s="37"/>
      <c r="MEG65" s="37"/>
      <c r="MEH65" s="37"/>
      <c r="MEI65" s="37"/>
      <c r="MEJ65" s="37"/>
      <c r="MEK65" s="37"/>
      <c r="MEL65" s="37"/>
      <c r="MEM65" s="37"/>
      <c r="MEN65" s="37"/>
      <c r="MEO65" s="37"/>
      <c r="MEP65" s="37"/>
      <c r="MEQ65" s="37"/>
      <c r="MER65" s="37"/>
      <c r="MES65" s="37"/>
      <c r="MET65" s="37"/>
      <c r="MEU65" s="37"/>
      <c r="MEV65" s="37"/>
      <c r="MEW65" s="37"/>
      <c r="MEX65" s="37"/>
      <c r="MEY65" s="37"/>
      <c r="MEZ65" s="37"/>
      <c r="MFA65" s="37"/>
      <c r="MFB65" s="37"/>
      <c r="MFC65" s="37"/>
      <c r="MFD65" s="37"/>
      <c r="MFE65" s="37"/>
      <c r="MFF65" s="37"/>
      <c r="MFG65" s="37"/>
      <c r="MFH65" s="37"/>
      <c r="MFI65" s="37"/>
      <c r="MFJ65" s="37"/>
      <c r="MFK65" s="37"/>
      <c r="MFL65" s="37"/>
      <c r="MFM65" s="37"/>
      <c r="MFN65" s="37"/>
      <c r="MFO65" s="37"/>
      <c r="MFP65" s="37"/>
      <c r="MFQ65" s="37"/>
      <c r="MFR65" s="37"/>
      <c r="MFS65" s="37"/>
      <c r="MFT65" s="37"/>
      <c r="MFU65" s="37"/>
      <c r="MFV65" s="37"/>
      <c r="MFW65" s="37"/>
      <c r="MFX65" s="37"/>
      <c r="MFY65" s="37"/>
      <c r="MFZ65" s="37"/>
      <c r="MGA65" s="37"/>
      <c r="MGB65" s="37"/>
      <c r="MGC65" s="37"/>
      <c r="MGD65" s="37"/>
      <c r="MGE65" s="37"/>
      <c r="MGF65" s="37"/>
      <c r="MGG65" s="37"/>
      <c r="MGH65" s="37"/>
      <c r="MGI65" s="37"/>
      <c r="MGJ65" s="37"/>
      <c r="MGK65" s="37"/>
      <c r="MGL65" s="37"/>
      <c r="MGM65" s="37"/>
      <c r="MGN65" s="37"/>
      <c r="MGO65" s="37"/>
      <c r="MGP65" s="37"/>
      <c r="MGQ65" s="37"/>
      <c r="MGR65" s="37"/>
      <c r="MGS65" s="37"/>
      <c r="MGT65" s="37"/>
      <c r="MGU65" s="37"/>
      <c r="MGV65" s="37"/>
      <c r="MGW65" s="37"/>
      <c r="MGX65" s="37"/>
      <c r="MGY65" s="37"/>
      <c r="MGZ65" s="37"/>
      <c r="MHA65" s="37"/>
      <c r="MHB65" s="37"/>
      <c r="MHC65" s="37"/>
      <c r="MHD65" s="37"/>
      <c r="MHE65" s="37"/>
      <c r="MHF65" s="37"/>
      <c r="MHG65" s="37"/>
      <c r="MHH65" s="37"/>
      <c r="MHI65" s="37"/>
      <c r="MHJ65" s="37"/>
      <c r="MHK65" s="37"/>
      <c r="MHL65" s="37"/>
      <c r="MHM65" s="37"/>
      <c r="MHN65" s="37"/>
      <c r="MHO65" s="37"/>
      <c r="MHP65" s="37"/>
      <c r="MHQ65" s="37"/>
      <c r="MHR65" s="37"/>
      <c r="MHS65" s="37"/>
      <c r="MHT65" s="37"/>
      <c r="MHU65" s="37"/>
      <c r="MHV65" s="37"/>
      <c r="MHW65" s="37"/>
      <c r="MHX65" s="37"/>
      <c r="MHY65" s="37"/>
      <c r="MHZ65" s="37"/>
      <c r="MIA65" s="37"/>
      <c r="MIB65" s="37"/>
      <c r="MIC65" s="37"/>
      <c r="MID65" s="37"/>
      <c r="MIE65" s="37"/>
      <c r="MIF65" s="37"/>
      <c r="MIG65" s="37"/>
      <c r="MIH65" s="37"/>
      <c r="MII65" s="37"/>
      <c r="MIJ65" s="37"/>
      <c r="MIK65" s="37"/>
      <c r="MIL65" s="37"/>
      <c r="MIM65" s="37"/>
      <c r="MIN65" s="37"/>
      <c r="MIO65" s="37"/>
      <c r="MIP65" s="37"/>
      <c r="MIQ65" s="37"/>
      <c r="MIR65" s="37"/>
      <c r="MIS65" s="37"/>
      <c r="MIT65" s="37"/>
      <c r="MIU65" s="37"/>
      <c r="MIV65" s="37"/>
      <c r="MIW65" s="37"/>
      <c r="MIX65" s="37"/>
      <c r="MIY65" s="37"/>
      <c r="MIZ65" s="37"/>
      <c r="MJA65" s="37"/>
      <c r="MJB65" s="37"/>
      <c r="MJC65" s="37"/>
      <c r="MJD65" s="37"/>
      <c r="MJE65" s="37"/>
      <c r="MJF65" s="37"/>
      <c r="MJG65" s="37"/>
      <c r="MJH65" s="37"/>
      <c r="MJI65" s="37"/>
      <c r="MJJ65" s="37"/>
      <c r="MJK65" s="37"/>
      <c r="MJL65" s="37"/>
      <c r="MJM65" s="37"/>
      <c r="MJN65" s="37"/>
      <c r="MJO65" s="37"/>
      <c r="MJP65" s="37"/>
      <c r="MJQ65" s="37"/>
      <c r="MJR65" s="37"/>
      <c r="MJS65" s="37"/>
      <c r="MJT65" s="37"/>
      <c r="MJU65" s="37"/>
      <c r="MJV65" s="37"/>
      <c r="MJW65" s="37"/>
      <c r="MJX65" s="37"/>
      <c r="MJY65" s="37"/>
      <c r="MJZ65" s="37"/>
      <c r="MKA65" s="37"/>
      <c r="MKB65" s="37"/>
      <c r="MKC65" s="37"/>
      <c r="MKD65" s="37"/>
      <c r="MKE65" s="37"/>
      <c r="MKF65" s="37"/>
      <c r="MKG65" s="37"/>
      <c r="MKH65" s="37"/>
      <c r="MKI65" s="37"/>
      <c r="MKJ65" s="37"/>
      <c r="MKK65" s="37"/>
      <c r="MKL65" s="37"/>
      <c r="MKM65" s="37"/>
      <c r="MKN65" s="37"/>
      <c r="MKO65" s="37"/>
      <c r="MKP65" s="37"/>
      <c r="MKQ65" s="37"/>
      <c r="MKR65" s="37"/>
      <c r="MKS65" s="37"/>
      <c r="MKT65" s="37"/>
      <c r="MKU65" s="37"/>
      <c r="MKV65" s="37"/>
      <c r="MKW65" s="37"/>
      <c r="MKX65" s="37"/>
      <c r="MKY65" s="37"/>
      <c r="MKZ65" s="37"/>
      <c r="MLA65" s="37"/>
      <c r="MLB65" s="37"/>
      <c r="MLC65" s="37"/>
      <c r="MLD65" s="37"/>
      <c r="MLE65" s="37"/>
      <c r="MLF65" s="37"/>
      <c r="MLG65" s="37"/>
      <c r="MLH65" s="37"/>
      <c r="MLI65" s="37"/>
      <c r="MLJ65" s="37"/>
      <c r="MLK65" s="37"/>
      <c r="MLL65" s="37"/>
      <c r="MLM65" s="37"/>
      <c r="MLN65" s="37"/>
      <c r="MLO65" s="37"/>
      <c r="MLP65" s="37"/>
      <c r="MLQ65" s="37"/>
      <c r="MLR65" s="37"/>
      <c r="MLS65" s="37"/>
      <c r="MLT65" s="37"/>
      <c r="MLU65" s="37"/>
      <c r="MLV65" s="37"/>
      <c r="MLW65" s="37"/>
      <c r="MLX65" s="37"/>
      <c r="MLY65" s="37"/>
      <c r="MLZ65" s="37"/>
      <c r="MMA65" s="37"/>
      <c r="MMB65" s="37"/>
      <c r="MMC65" s="37"/>
      <c r="MMD65" s="37"/>
      <c r="MME65" s="37"/>
      <c r="MMF65" s="37"/>
      <c r="MMG65" s="37"/>
      <c r="MMH65" s="37"/>
      <c r="MMI65" s="37"/>
      <c r="MMJ65" s="37"/>
      <c r="MMK65" s="37"/>
      <c r="MML65" s="37"/>
      <c r="MMM65" s="37"/>
      <c r="MMN65" s="37"/>
      <c r="MMO65" s="37"/>
      <c r="MMP65" s="37"/>
      <c r="MMQ65" s="37"/>
      <c r="MMR65" s="37"/>
      <c r="MMS65" s="37"/>
      <c r="MMT65" s="37"/>
      <c r="MMU65" s="37"/>
      <c r="MMV65" s="37"/>
      <c r="MMW65" s="37"/>
      <c r="MMX65" s="37"/>
      <c r="MMY65" s="37"/>
      <c r="MMZ65" s="37"/>
      <c r="MNA65" s="37"/>
      <c r="MNB65" s="37"/>
      <c r="MNC65" s="37"/>
      <c r="MND65" s="37"/>
      <c r="MNE65" s="37"/>
      <c r="MNF65" s="37"/>
      <c r="MNG65" s="37"/>
      <c r="MNH65" s="37"/>
      <c r="MNI65" s="37"/>
      <c r="MNJ65" s="37"/>
      <c r="MNK65" s="37"/>
      <c r="MNL65" s="37"/>
      <c r="MNM65" s="37"/>
      <c r="MNN65" s="37"/>
      <c r="MNO65" s="37"/>
      <c r="MNP65" s="37"/>
      <c r="MNQ65" s="37"/>
      <c r="MNR65" s="37"/>
      <c r="MNS65" s="37"/>
      <c r="MNT65" s="37"/>
      <c r="MNU65" s="37"/>
      <c r="MNV65" s="37"/>
      <c r="MNW65" s="37"/>
      <c r="MNX65" s="37"/>
      <c r="MNY65" s="37"/>
      <c r="MNZ65" s="37"/>
      <c r="MOA65" s="37"/>
      <c r="MOB65" s="37"/>
      <c r="MOC65" s="37"/>
      <c r="MOD65" s="37"/>
      <c r="MOE65" s="37"/>
      <c r="MOF65" s="37"/>
      <c r="MOG65" s="37"/>
      <c r="MOH65" s="37"/>
      <c r="MOI65" s="37"/>
      <c r="MOJ65" s="37"/>
      <c r="MOK65" s="37"/>
      <c r="MOL65" s="37"/>
      <c r="MOM65" s="37"/>
      <c r="MON65" s="37"/>
      <c r="MOO65" s="37"/>
      <c r="MOP65" s="37"/>
      <c r="MOQ65" s="37"/>
      <c r="MOR65" s="37"/>
      <c r="MOS65" s="37"/>
      <c r="MOT65" s="37"/>
      <c r="MOU65" s="37"/>
      <c r="MOV65" s="37"/>
      <c r="MOW65" s="37"/>
      <c r="MOX65" s="37"/>
      <c r="MOY65" s="37"/>
      <c r="MOZ65" s="37"/>
      <c r="MPA65" s="37"/>
      <c r="MPB65" s="37"/>
      <c r="MPC65" s="37"/>
      <c r="MPD65" s="37"/>
      <c r="MPE65" s="37"/>
      <c r="MPF65" s="37"/>
      <c r="MPG65" s="37"/>
      <c r="MPH65" s="37"/>
      <c r="MPI65" s="37"/>
      <c r="MPJ65" s="37"/>
      <c r="MPK65" s="37"/>
      <c r="MPL65" s="37"/>
      <c r="MPM65" s="37"/>
      <c r="MPN65" s="37"/>
      <c r="MPO65" s="37"/>
      <c r="MPP65" s="37"/>
      <c r="MPQ65" s="37"/>
      <c r="MPR65" s="37"/>
      <c r="MPS65" s="37"/>
      <c r="MPT65" s="37"/>
      <c r="MPU65" s="37"/>
      <c r="MPV65" s="37"/>
      <c r="MPW65" s="37"/>
      <c r="MPX65" s="37"/>
      <c r="MPY65" s="37"/>
      <c r="MPZ65" s="37"/>
      <c r="MQA65" s="37"/>
      <c r="MQB65" s="37"/>
      <c r="MQC65" s="37"/>
      <c r="MQD65" s="37"/>
      <c r="MQE65" s="37"/>
      <c r="MQF65" s="37"/>
      <c r="MQG65" s="37"/>
      <c r="MQH65" s="37"/>
      <c r="MQI65" s="37"/>
      <c r="MQJ65" s="37"/>
      <c r="MQK65" s="37"/>
      <c r="MQL65" s="37"/>
      <c r="MQM65" s="37"/>
      <c r="MQN65" s="37"/>
      <c r="MQO65" s="37"/>
      <c r="MQP65" s="37"/>
      <c r="MQQ65" s="37"/>
      <c r="MQR65" s="37"/>
      <c r="MQS65" s="37"/>
      <c r="MQT65" s="37"/>
      <c r="MQU65" s="37"/>
      <c r="MQV65" s="37"/>
      <c r="MQW65" s="37"/>
      <c r="MQX65" s="37"/>
      <c r="MQY65" s="37"/>
      <c r="MQZ65" s="37"/>
      <c r="MRA65" s="37"/>
      <c r="MRB65" s="37"/>
      <c r="MRC65" s="37"/>
      <c r="MRD65" s="37"/>
      <c r="MRE65" s="37"/>
      <c r="MRF65" s="37"/>
      <c r="MRG65" s="37"/>
      <c r="MRH65" s="37"/>
      <c r="MRI65" s="37"/>
      <c r="MRJ65" s="37"/>
      <c r="MRK65" s="37"/>
      <c r="MRL65" s="37"/>
      <c r="MRM65" s="37"/>
      <c r="MRN65" s="37"/>
      <c r="MRO65" s="37"/>
      <c r="MRP65" s="37"/>
      <c r="MRQ65" s="37"/>
      <c r="MRR65" s="37"/>
      <c r="MRS65" s="37"/>
      <c r="MRT65" s="37"/>
      <c r="MRU65" s="37"/>
      <c r="MRV65" s="37"/>
      <c r="MRW65" s="37"/>
      <c r="MRX65" s="37"/>
      <c r="MRY65" s="37"/>
      <c r="MRZ65" s="37"/>
      <c r="MSA65" s="37"/>
      <c r="MSB65" s="37"/>
      <c r="MSC65" s="37"/>
      <c r="MSD65" s="37"/>
      <c r="MSE65" s="37"/>
      <c r="MSF65" s="37"/>
      <c r="MSG65" s="37"/>
      <c r="MSH65" s="37"/>
      <c r="MSI65" s="37"/>
      <c r="MSJ65" s="37"/>
      <c r="MSK65" s="37"/>
      <c r="MSL65" s="37"/>
      <c r="MSM65" s="37"/>
      <c r="MSN65" s="37"/>
      <c r="MSO65" s="37"/>
      <c r="MSP65" s="37"/>
      <c r="MSQ65" s="37"/>
      <c r="MSR65" s="37"/>
      <c r="MSS65" s="37"/>
      <c r="MST65" s="37"/>
      <c r="MSU65" s="37"/>
      <c r="MSV65" s="37"/>
      <c r="MSW65" s="37"/>
      <c r="MSX65" s="37"/>
      <c r="MSY65" s="37"/>
      <c r="MSZ65" s="37"/>
      <c r="MTA65" s="37"/>
      <c r="MTB65" s="37"/>
      <c r="MTC65" s="37"/>
      <c r="MTD65" s="37"/>
      <c r="MTE65" s="37"/>
      <c r="MTF65" s="37"/>
      <c r="MTG65" s="37"/>
      <c r="MTH65" s="37"/>
      <c r="MTI65" s="37"/>
      <c r="MTJ65" s="37"/>
      <c r="MTK65" s="37"/>
      <c r="MTL65" s="37"/>
      <c r="MTM65" s="37"/>
      <c r="MTN65" s="37"/>
      <c r="MTO65" s="37"/>
      <c r="MTP65" s="37"/>
      <c r="MTQ65" s="37"/>
      <c r="MTR65" s="37"/>
      <c r="MTS65" s="37"/>
      <c r="MTT65" s="37"/>
      <c r="MTU65" s="37"/>
      <c r="MTV65" s="37"/>
      <c r="MTW65" s="37"/>
      <c r="MTX65" s="37"/>
      <c r="MTY65" s="37"/>
      <c r="MTZ65" s="37"/>
      <c r="MUA65" s="37"/>
      <c r="MUB65" s="37"/>
      <c r="MUC65" s="37"/>
      <c r="MUD65" s="37"/>
      <c r="MUE65" s="37"/>
      <c r="MUF65" s="37"/>
      <c r="MUG65" s="37"/>
      <c r="MUH65" s="37"/>
      <c r="MUI65" s="37"/>
      <c r="MUJ65" s="37"/>
      <c r="MUK65" s="37"/>
      <c r="MUL65" s="37"/>
      <c r="MUM65" s="37"/>
      <c r="MUN65" s="37"/>
      <c r="MUO65" s="37"/>
      <c r="MUP65" s="37"/>
      <c r="MUQ65" s="37"/>
      <c r="MUR65" s="37"/>
      <c r="MUS65" s="37"/>
      <c r="MUT65" s="37"/>
      <c r="MUU65" s="37"/>
      <c r="MUV65" s="37"/>
      <c r="MUW65" s="37"/>
      <c r="MUX65" s="37"/>
      <c r="MUY65" s="37"/>
      <c r="MUZ65" s="37"/>
      <c r="MVA65" s="37"/>
      <c r="MVB65" s="37"/>
      <c r="MVC65" s="37"/>
      <c r="MVD65" s="37"/>
      <c r="MVE65" s="37"/>
      <c r="MVF65" s="37"/>
      <c r="MVG65" s="37"/>
      <c r="MVH65" s="37"/>
      <c r="MVI65" s="37"/>
      <c r="MVJ65" s="37"/>
      <c r="MVK65" s="37"/>
      <c r="MVL65" s="37"/>
      <c r="MVM65" s="37"/>
      <c r="MVN65" s="37"/>
      <c r="MVO65" s="37"/>
      <c r="MVP65" s="37"/>
      <c r="MVQ65" s="37"/>
      <c r="MVR65" s="37"/>
      <c r="MVS65" s="37"/>
      <c r="MVT65" s="37"/>
      <c r="MVU65" s="37"/>
      <c r="MVV65" s="37"/>
      <c r="MVW65" s="37"/>
      <c r="MVX65" s="37"/>
      <c r="MVY65" s="37"/>
      <c r="MVZ65" s="37"/>
      <c r="MWA65" s="37"/>
      <c r="MWB65" s="37"/>
      <c r="MWC65" s="37"/>
      <c r="MWD65" s="37"/>
      <c r="MWE65" s="37"/>
      <c r="MWF65" s="37"/>
      <c r="MWG65" s="37"/>
      <c r="MWH65" s="37"/>
      <c r="MWI65" s="37"/>
      <c r="MWJ65" s="37"/>
      <c r="MWK65" s="37"/>
      <c r="MWL65" s="37"/>
      <c r="MWM65" s="37"/>
      <c r="MWN65" s="37"/>
      <c r="MWO65" s="37"/>
      <c r="MWP65" s="37"/>
      <c r="MWQ65" s="37"/>
      <c r="MWR65" s="37"/>
      <c r="MWS65" s="37"/>
      <c r="MWT65" s="37"/>
      <c r="MWU65" s="37"/>
      <c r="MWV65" s="37"/>
      <c r="MWW65" s="37"/>
      <c r="MWX65" s="37"/>
      <c r="MWY65" s="37"/>
      <c r="MWZ65" s="37"/>
      <c r="MXA65" s="37"/>
      <c r="MXB65" s="37"/>
      <c r="MXC65" s="37"/>
      <c r="MXD65" s="37"/>
      <c r="MXE65" s="37"/>
      <c r="MXF65" s="37"/>
      <c r="MXG65" s="37"/>
      <c r="MXH65" s="37"/>
      <c r="MXI65" s="37"/>
      <c r="MXJ65" s="37"/>
      <c r="MXK65" s="37"/>
      <c r="MXL65" s="37"/>
      <c r="MXM65" s="37"/>
      <c r="MXN65" s="37"/>
      <c r="MXO65" s="37"/>
      <c r="MXP65" s="37"/>
      <c r="MXQ65" s="37"/>
      <c r="MXR65" s="37"/>
      <c r="MXS65" s="37"/>
      <c r="MXT65" s="37"/>
      <c r="MXU65" s="37"/>
      <c r="MXV65" s="37"/>
      <c r="MXW65" s="37"/>
      <c r="MXX65" s="37"/>
      <c r="MXY65" s="37"/>
      <c r="MXZ65" s="37"/>
      <c r="MYA65" s="37"/>
      <c r="MYB65" s="37"/>
      <c r="MYC65" s="37"/>
      <c r="MYD65" s="37"/>
      <c r="MYE65" s="37"/>
      <c r="MYF65" s="37"/>
      <c r="MYG65" s="37"/>
      <c r="MYH65" s="37"/>
      <c r="MYI65" s="37"/>
      <c r="MYJ65" s="37"/>
      <c r="MYK65" s="37"/>
      <c r="MYL65" s="37"/>
      <c r="MYM65" s="37"/>
      <c r="MYN65" s="37"/>
      <c r="MYO65" s="37"/>
      <c r="MYP65" s="37"/>
      <c r="MYQ65" s="37"/>
      <c r="MYR65" s="37"/>
      <c r="MYS65" s="37"/>
      <c r="MYT65" s="37"/>
      <c r="MYU65" s="37"/>
      <c r="MYV65" s="37"/>
      <c r="MYW65" s="37"/>
      <c r="MYX65" s="37"/>
      <c r="MYY65" s="37"/>
      <c r="MYZ65" s="37"/>
      <c r="MZA65" s="37"/>
      <c r="MZB65" s="37"/>
      <c r="MZC65" s="37"/>
      <c r="MZD65" s="37"/>
      <c r="MZE65" s="37"/>
      <c r="MZF65" s="37"/>
      <c r="MZG65" s="37"/>
      <c r="MZH65" s="37"/>
      <c r="MZI65" s="37"/>
      <c r="MZJ65" s="37"/>
      <c r="MZK65" s="37"/>
      <c r="MZL65" s="37"/>
      <c r="MZM65" s="37"/>
      <c r="MZN65" s="37"/>
      <c r="MZO65" s="37"/>
      <c r="MZP65" s="37"/>
      <c r="MZQ65" s="37"/>
      <c r="MZR65" s="37"/>
      <c r="MZS65" s="37"/>
      <c r="MZT65" s="37"/>
      <c r="MZU65" s="37"/>
      <c r="MZV65" s="37"/>
      <c r="MZW65" s="37"/>
      <c r="MZX65" s="37"/>
      <c r="MZY65" s="37"/>
      <c r="MZZ65" s="37"/>
      <c r="NAA65" s="37"/>
      <c r="NAB65" s="37"/>
      <c r="NAC65" s="37"/>
      <c r="NAD65" s="37"/>
      <c r="NAE65" s="37"/>
      <c r="NAF65" s="37"/>
      <c r="NAG65" s="37"/>
      <c r="NAH65" s="37"/>
      <c r="NAI65" s="37"/>
      <c r="NAJ65" s="37"/>
      <c r="NAK65" s="37"/>
      <c r="NAL65" s="37"/>
      <c r="NAM65" s="37"/>
      <c r="NAN65" s="37"/>
      <c r="NAO65" s="37"/>
      <c r="NAP65" s="37"/>
      <c r="NAQ65" s="37"/>
      <c r="NAR65" s="37"/>
      <c r="NAS65" s="37"/>
      <c r="NAT65" s="37"/>
      <c r="NAU65" s="37"/>
      <c r="NAV65" s="37"/>
      <c r="NAW65" s="37"/>
      <c r="NAX65" s="37"/>
      <c r="NAY65" s="37"/>
      <c r="NAZ65" s="37"/>
      <c r="NBA65" s="37"/>
      <c r="NBB65" s="37"/>
      <c r="NBC65" s="37"/>
      <c r="NBD65" s="37"/>
      <c r="NBE65" s="37"/>
      <c r="NBF65" s="37"/>
      <c r="NBG65" s="37"/>
      <c r="NBH65" s="37"/>
      <c r="NBI65" s="37"/>
      <c r="NBJ65" s="37"/>
      <c r="NBK65" s="37"/>
      <c r="NBL65" s="37"/>
      <c r="NBM65" s="37"/>
      <c r="NBN65" s="37"/>
      <c r="NBO65" s="37"/>
      <c r="NBP65" s="37"/>
      <c r="NBQ65" s="37"/>
      <c r="NBR65" s="37"/>
      <c r="NBS65" s="37"/>
      <c r="NBT65" s="37"/>
      <c r="NBU65" s="37"/>
      <c r="NBV65" s="37"/>
      <c r="NBW65" s="37"/>
      <c r="NBX65" s="37"/>
      <c r="NBY65" s="37"/>
      <c r="NBZ65" s="37"/>
      <c r="NCA65" s="37"/>
      <c r="NCB65" s="37"/>
      <c r="NCC65" s="37"/>
      <c r="NCD65" s="37"/>
      <c r="NCE65" s="37"/>
      <c r="NCF65" s="37"/>
      <c r="NCG65" s="37"/>
      <c r="NCH65" s="37"/>
      <c r="NCI65" s="37"/>
      <c r="NCJ65" s="37"/>
      <c r="NCK65" s="37"/>
      <c r="NCL65" s="37"/>
      <c r="NCM65" s="37"/>
      <c r="NCN65" s="37"/>
      <c r="NCO65" s="37"/>
      <c r="NCP65" s="37"/>
      <c r="NCQ65" s="37"/>
      <c r="NCR65" s="37"/>
      <c r="NCS65" s="37"/>
      <c r="NCT65" s="37"/>
      <c r="NCU65" s="37"/>
      <c r="NCV65" s="37"/>
      <c r="NCW65" s="37"/>
      <c r="NCX65" s="37"/>
      <c r="NCY65" s="37"/>
      <c r="NCZ65" s="37"/>
      <c r="NDA65" s="37"/>
      <c r="NDB65" s="37"/>
      <c r="NDC65" s="37"/>
      <c r="NDD65" s="37"/>
      <c r="NDE65" s="37"/>
      <c r="NDF65" s="37"/>
      <c r="NDG65" s="37"/>
      <c r="NDH65" s="37"/>
      <c r="NDI65" s="37"/>
      <c r="NDJ65" s="37"/>
      <c r="NDK65" s="37"/>
      <c r="NDL65" s="37"/>
      <c r="NDM65" s="37"/>
      <c r="NDN65" s="37"/>
      <c r="NDO65" s="37"/>
      <c r="NDP65" s="37"/>
      <c r="NDQ65" s="37"/>
      <c r="NDR65" s="37"/>
      <c r="NDS65" s="37"/>
      <c r="NDT65" s="37"/>
      <c r="NDU65" s="37"/>
      <c r="NDV65" s="37"/>
      <c r="NDW65" s="37"/>
      <c r="NDX65" s="37"/>
      <c r="NDY65" s="37"/>
      <c r="NDZ65" s="37"/>
      <c r="NEA65" s="37"/>
      <c r="NEB65" s="37"/>
      <c r="NEC65" s="37"/>
      <c r="NED65" s="37"/>
      <c r="NEE65" s="37"/>
      <c r="NEF65" s="37"/>
      <c r="NEG65" s="37"/>
      <c r="NEH65" s="37"/>
      <c r="NEI65" s="37"/>
      <c r="NEJ65" s="37"/>
      <c r="NEK65" s="37"/>
      <c r="NEL65" s="37"/>
      <c r="NEM65" s="37"/>
      <c r="NEN65" s="37"/>
      <c r="NEO65" s="37"/>
      <c r="NEP65" s="37"/>
      <c r="NEQ65" s="37"/>
      <c r="NER65" s="37"/>
      <c r="NES65" s="37"/>
      <c r="NET65" s="37"/>
      <c r="NEU65" s="37"/>
      <c r="NEV65" s="37"/>
      <c r="NEW65" s="37"/>
      <c r="NEX65" s="37"/>
      <c r="NEY65" s="37"/>
      <c r="NEZ65" s="37"/>
      <c r="NFA65" s="37"/>
      <c r="NFB65" s="37"/>
      <c r="NFC65" s="37"/>
      <c r="NFD65" s="37"/>
      <c r="NFE65" s="37"/>
      <c r="NFF65" s="37"/>
      <c r="NFG65" s="37"/>
      <c r="NFH65" s="37"/>
      <c r="NFI65" s="37"/>
      <c r="NFJ65" s="37"/>
      <c r="NFK65" s="37"/>
      <c r="NFL65" s="37"/>
      <c r="NFM65" s="37"/>
      <c r="NFN65" s="37"/>
      <c r="NFO65" s="37"/>
      <c r="NFP65" s="37"/>
      <c r="NFQ65" s="37"/>
      <c r="NFR65" s="37"/>
      <c r="NFS65" s="37"/>
      <c r="NFT65" s="37"/>
      <c r="NFU65" s="37"/>
      <c r="NFV65" s="37"/>
      <c r="NFW65" s="37"/>
      <c r="NFX65" s="37"/>
      <c r="NFY65" s="37"/>
      <c r="NFZ65" s="37"/>
      <c r="NGA65" s="37"/>
      <c r="NGB65" s="37"/>
      <c r="NGC65" s="37"/>
      <c r="NGD65" s="37"/>
      <c r="NGE65" s="37"/>
      <c r="NGF65" s="37"/>
      <c r="NGG65" s="37"/>
      <c r="NGH65" s="37"/>
      <c r="NGI65" s="37"/>
      <c r="NGJ65" s="37"/>
      <c r="NGK65" s="37"/>
      <c r="NGL65" s="37"/>
      <c r="NGM65" s="37"/>
      <c r="NGN65" s="37"/>
      <c r="NGO65" s="37"/>
      <c r="NGP65" s="37"/>
      <c r="NGQ65" s="37"/>
      <c r="NGR65" s="37"/>
      <c r="NGS65" s="37"/>
      <c r="NGT65" s="37"/>
      <c r="NGU65" s="37"/>
      <c r="NGV65" s="37"/>
      <c r="NGW65" s="37"/>
      <c r="NGX65" s="37"/>
      <c r="NGY65" s="37"/>
      <c r="NGZ65" s="37"/>
      <c r="NHA65" s="37"/>
      <c r="NHB65" s="37"/>
      <c r="NHC65" s="37"/>
      <c r="NHD65" s="37"/>
      <c r="NHE65" s="37"/>
      <c r="NHF65" s="37"/>
      <c r="NHG65" s="37"/>
      <c r="NHH65" s="37"/>
      <c r="NHI65" s="37"/>
      <c r="NHJ65" s="37"/>
      <c r="NHK65" s="37"/>
      <c r="NHL65" s="37"/>
      <c r="NHM65" s="37"/>
      <c r="NHN65" s="37"/>
      <c r="NHO65" s="37"/>
      <c r="NHP65" s="37"/>
      <c r="NHQ65" s="37"/>
      <c r="NHR65" s="37"/>
      <c r="NHS65" s="37"/>
      <c r="NHT65" s="37"/>
      <c r="NHU65" s="37"/>
      <c r="NHV65" s="37"/>
      <c r="NHW65" s="37"/>
      <c r="NHX65" s="37"/>
      <c r="NHY65" s="37"/>
      <c r="NHZ65" s="37"/>
      <c r="NIA65" s="37"/>
      <c r="NIB65" s="37"/>
      <c r="NIC65" s="37"/>
      <c r="NID65" s="37"/>
      <c r="NIE65" s="37"/>
      <c r="NIF65" s="37"/>
      <c r="NIG65" s="37"/>
      <c r="NIH65" s="37"/>
      <c r="NII65" s="37"/>
      <c r="NIJ65" s="37"/>
      <c r="NIK65" s="37"/>
      <c r="NIL65" s="37"/>
      <c r="NIM65" s="37"/>
      <c r="NIN65" s="37"/>
      <c r="NIO65" s="37"/>
      <c r="NIP65" s="37"/>
      <c r="NIQ65" s="37"/>
      <c r="NIR65" s="37"/>
      <c r="NIS65" s="37"/>
      <c r="NIT65" s="37"/>
      <c r="NIU65" s="37"/>
      <c r="NIV65" s="37"/>
      <c r="NIW65" s="37"/>
      <c r="NIX65" s="37"/>
      <c r="NIY65" s="37"/>
      <c r="NIZ65" s="37"/>
      <c r="NJA65" s="37"/>
      <c r="NJB65" s="37"/>
      <c r="NJC65" s="37"/>
      <c r="NJD65" s="37"/>
      <c r="NJE65" s="37"/>
      <c r="NJF65" s="37"/>
      <c r="NJG65" s="37"/>
      <c r="NJH65" s="37"/>
      <c r="NJI65" s="37"/>
      <c r="NJJ65" s="37"/>
      <c r="NJK65" s="37"/>
      <c r="NJL65" s="37"/>
      <c r="NJM65" s="37"/>
      <c r="NJN65" s="37"/>
      <c r="NJO65" s="37"/>
      <c r="NJP65" s="37"/>
      <c r="NJQ65" s="37"/>
      <c r="NJR65" s="37"/>
      <c r="NJS65" s="37"/>
      <c r="NJT65" s="37"/>
      <c r="NJU65" s="37"/>
      <c r="NJV65" s="37"/>
      <c r="NJW65" s="37"/>
      <c r="NJX65" s="37"/>
      <c r="NJY65" s="37"/>
      <c r="NJZ65" s="37"/>
      <c r="NKA65" s="37"/>
      <c r="NKB65" s="37"/>
      <c r="NKC65" s="37"/>
      <c r="NKD65" s="37"/>
      <c r="NKE65" s="37"/>
      <c r="NKF65" s="37"/>
      <c r="NKG65" s="37"/>
      <c r="NKH65" s="37"/>
      <c r="NKI65" s="37"/>
      <c r="NKJ65" s="37"/>
      <c r="NKK65" s="37"/>
      <c r="NKL65" s="37"/>
      <c r="NKM65" s="37"/>
      <c r="NKN65" s="37"/>
      <c r="NKO65" s="37"/>
      <c r="NKP65" s="37"/>
      <c r="NKQ65" s="37"/>
      <c r="NKR65" s="37"/>
      <c r="NKS65" s="37"/>
      <c r="NKT65" s="37"/>
      <c r="NKU65" s="37"/>
      <c r="NKV65" s="37"/>
      <c r="NKW65" s="37"/>
      <c r="NKX65" s="37"/>
      <c r="NKY65" s="37"/>
      <c r="NKZ65" s="37"/>
      <c r="NLA65" s="37"/>
      <c r="NLB65" s="37"/>
      <c r="NLC65" s="37"/>
      <c r="NLD65" s="37"/>
      <c r="NLE65" s="37"/>
      <c r="NLF65" s="37"/>
      <c r="NLG65" s="37"/>
      <c r="NLH65" s="37"/>
      <c r="NLI65" s="37"/>
      <c r="NLJ65" s="37"/>
      <c r="NLK65" s="37"/>
      <c r="NLL65" s="37"/>
      <c r="NLM65" s="37"/>
      <c r="NLN65" s="37"/>
      <c r="NLO65" s="37"/>
      <c r="NLP65" s="37"/>
      <c r="NLQ65" s="37"/>
      <c r="NLR65" s="37"/>
      <c r="NLS65" s="37"/>
      <c r="NLT65" s="37"/>
      <c r="NLU65" s="37"/>
      <c r="NLV65" s="37"/>
      <c r="NLW65" s="37"/>
      <c r="NLX65" s="37"/>
      <c r="NLY65" s="37"/>
      <c r="NLZ65" s="37"/>
      <c r="NMA65" s="37"/>
      <c r="NMB65" s="37"/>
      <c r="NMC65" s="37"/>
      <c r="NMD65" s="37"/>
      <c r="NME65" s="37"/>
      <c r="NMF65" s="37"/>
      <c r="NMG65" s="37"/>
      <c r="NMH65" s="37"/>
      <c r="NMI65" s="37"/>
      <c r="NMJ65" s="37"/>
      <c r="NMK65" s="37"/>
      <c r="NML65" s="37"/>
      <c r="NMM65" s="37"/>
      <c r="NMN65" s="37"/>
      <c r="NMO65" s="37"/>
      <c r="NMP65" s="37"/>
      <c r="NMQ65" s="37"/>
      <c r="NMR65" s="37"/>
      <c r="NMS65" s="37"/>
      <c r="NMT65" s="37"/>
      <c r="NMU65" s="37"/>
      <c r="NMV65" s="37"/>
      <c r="NMW65" s="37"/>
      <c r="NMX65" s="37"/>
      <c r="NMY65" s="37"/>
      <c r="NMZ65" s="37"/>
      <c r="NNA65" s="37"/>
      <c r="NNB65" s="37"/>
      <c r="NNC65" s="37"/>
      <c r="NND65" s="37"/>
      <c r="NNE65" s="37"/>
      <c r="NNF65" s="37"/>
      <c r="NNG65" s="37"/>
      <c r="NNH65" s="37"/>
      <c r="NNI65" s="37"/>
      <c r="NNJ65" s="37"/>
      <c r="NNK65" s="37"/>
      <c r="NNL65" s="37"/>
      <c r="NNM65" s="37"/>
      <c r="NNN65" s="37"/>
      <c r="NNO65" s="37"/>
      <c r="NNP65" s="37"/>
      <c r="NNQ65" s="37"/>
      <c r="NNR65" s="37"/>
      <c r="NNS65" s="37"/>
      <c r="NNT65" s="37"/>
      <c r="NNU65" s="37"/>
      <c r="NNV65" s="37"/>
      <c r="NNW65" s="37"/>
      <c r="NNX65" s="37"/>
      <c r="NNY65" s="37"/>
      <c r="NNZ65" s="37"/>
      <c r="NOA65" s="37"/>
      <c r="NOB65" s="37"/>
      <c r="NOC65" s="37"/>
      <c r="NOD65" s="37"/>
      <c r="NOE65" s="37"/>
      <c r="NOF65" s="37"/>
      <c r="NOG65" s="37"/>
      <c r="NOH65" s="37"/>
      <c r="NOI65" s="37"/>
      <c r="NOJ65" s="37"/>
      <c r="NOK65" s="37"/>
      <c r="NOL65" s="37"/>
      <c r="NOM65" s="37"/>
      <c r="NON65" s="37"/>
      <c r="NOO65" s="37"/>
      <c r="NOP65" s="37"/>
      <c r="NOQ65" s="37"/>
      <c r="NOR65" s="37"/>
      <c r="NOS65" s="37"/>
      <c r="NOT65" s="37"/>
      <c r="NOU65" s="37"/>
      <c r="NOV65" s="37"/>
      <c r="NOW65" s="37"/>
      <c r="NOX65" s="37"/>
      <c r="NOY65" s="37"/>
      <c r="NOZ65" s="37"/>
      <c r="NPA65" s="37"/>
      <c r="NPB65" s="37"/>
      <c r="NPC65" s="37"/>
      <c r="NPD65" s="37"/>
      <c r="NPE65" s="37"/>
      <c r="NPF65" s="37"/>
      <c r="NPG65" s="37"/>
      <c r="NPH65" s="37"/>
      <c r="NPI65" s="37"/>
      <c r="NPJ65" s="37"/>
      <c r="NPK65" s="37"/>
      <c r="NPL65" s="37"/>
      <c r="NPM65" s="37"/>
      <c r="NPN65" s="37"/>
      <c r="NPO65" s="37"/>
      <c r="NPP65" s="37"/>
      <c r="NPQ65" s="37"/>
      <c r="NPR65" s="37"/>
      <c r="NPS65" s="37"/>
      <c r="NPT65" s="37"/>
      <c r="NPU65" s="37"/>
      <c r="NPV65" s="37"/>
      <c r="NPW65" s="37"/>
      <c r="NPX65" s="37"/>
      <c r="NPY65" s="37"/>
      <c r="NPZ65" s="37"/>
      <c r="NQA65" s="37"/>
      <c r="NQB65" s="37"/>
      <c r="NQC65" s="37"/>
      <c r="NQD65" s="37"/>
      <c r="NQE65" s="37"/>
      <c r="NQF65" s="37"/>
      <c r="NQG65" s="37"/>
      <c r="NQH65" s="37"/>
      <c r="NQI65" s="37"/>
      <c r="NQJ65" s="37"/>
      <c r="NQK65" s="37"/>
      <c r="NQL65" s="37"/>
      <c r="NQM65" s="37"/>
      <c r="NQN65" s="37"/>
      <c r="NQO65" s="37"/>
      <c r="NQP65" s="37"/>
      <c r="NQQ65" s="37"/>
      <c r="NQR65" s="37"/>
      <c r="NQS65" s="37"/>
      <c r="NQT65" s="37"/>
      <c r="NQU65" s="37"/>
      <c r="NQV65" s="37"/>
      <c r="NQW65" s="37"/>
      <c r="NQX65" s="37"/>
      <c r="NQY65" s="37"/>
      <c r="NQZ65" s="37"/>
      <c r="NRA65" s="37"/>
      <c r="NRB65" s="37"/>
      <c r="NRC65" s="37"/>
      <c r="NRD65" s="37"/>
      <c r="NRE65" s="37"/>
      <c r="NRF65" s="37"/>
      <c r="NRG65" s="37"/>
      <c r="NRH65" s="37"/>
      <c r="NRI65" s="37"/>
      <c r="NRJ65" s="37"/>
      <c r="NRK65" s="37"/>
      <c r="NRL65" s="37"/>
      <c r="NRM65" s="37"/>
      <c r="NRN65" s="37"/>
      <c r="NRO65" s="37"/>
      <c r="NRP65" s="37"/>
      <c r="NRQ65" s="37"/>
      <c r="NRR65" s="37"/>
      <c r="NRS65" s="37"/>
      <c r="NRT65" s="37"/>
      <c r="NRU65" s="37"/>
      <c r="NRV65" s="37"/>
      <c r="NRW65" s="37"/>
      <c r="NRX65" s="37"/>
      <c r="NRY65" s="37"/>
      <c r="NRZ65" s="37"/>
      <c r="NSA65" s="37"/>
      <c r="NSB65" s="37"/>
      <c r="NSC65" s="37"/>
      <c r="NSD65" s="37"/>
      <c r="NSE65" s="37"/>
      <c r="NSF65" s="37"/>
      <c r="NSG65" s="37"/>
      <c r="NSH65" s="37"/>
      <c r="NSI65" s="37"/>
      <c r="NSJ65" s="37"/>
      <c r="NSK65" s="37"/>
      <c r="NSL65" s="37"/>
      <c r="NSM65" s="37"/>
      <c r="NSN65" s="37"/>
      <c r="NSO65" s="37"/>
      <c r="NSP65" s="37"/>
      <c r="NSQ65" s="37"/>
      <c r="NSR65" s="37"/>
      <c r="NSS65" s="37"/>
      <c r="NST65" s="37"/>
      <c r="NSU65" s="37"/>
      <c r="NSV65" s="37"/>
      <c r="NSW65" s="37"/>
      <c r="NSX65" s="37"/>
      <c r="NSY65" s="37"/>
      <c r="NSZ65" s="37"/>
      <c r="NTA65" s="37"/>
      <c r="NTB65" s="37"/>
      <c r="NTC65" s="37"/>
      <c r="NTD65" s="37"/>
      <c r="NTE65" s="37"/>
      <c r="NTF65" s="37"/>
      <c r="NTG65" s="37"/>
      <c r="NTH65" s="37"/>
      <c r="NTI65" s="37"/>
      <c r="NTJ65" s="37"/>
      <c r="NTK65" s="37"/>
      <c r="NTL65" s="37"/>
      <c r="NTM65" s="37"/>
      <c r="NTN65" s="37"/>
      <c r="NTO65" s="37"/>
      <c r="NTP65" s="37"/>
      <c r="NTQ65" s="37"/>
      <c r="NTR65" s="37"/>
      <c r="NTS65" s="37"/>
      <c r="NTT65" s="37"/>
      <c r="NTU65" s="37"/>
      <c r="NTV65" s="37"/>
      <c r="NTW65" s="37"/>
      <c r="NTX65" s="37"/>
      <c r="NTY65" s="37"/>
      <c r="NTZ65" s="37"/>
      <c r="NUA65" s="37"/>
      <c r="NUB65" s="37"/>
      <c r="NUC65" s="37"/>
      <c r="NUD65" s="37"/>
      <c r="NUE65" s="37"/>
      <c r="NUF65" s="37"/>
      <c r="NUG65" s="37"/>
      <c r="NUH65" s="37"/>
      <c r="NUI65" s="37"/>
      <c r="NUJ65" s="37"/>
      <c r="NUK65" s="37"/>
      <c r="NUL65" s="37"/>
      <c r="NUM65" s="37"/>
      <c r="NUN65" s="37"/>
      <c r="NUO65" s="37"/>
      <c r="NUP65" s="37"/>
      <c r="NUQ65" s="37"/>
      <c r="NUR65" s="37"/>
      <c r="NUS65" s="37"/>
      <c r="NUT65" s="37"/>
      <c r="NUU65" s="37"/>
      <c r="NUV65" s="37"/>
      <c r="NUW65" s="37"/>
      <c r="NUX65" s="37"/>
      <c r="NUY65" s="37"/>
      <c r="NUZ65" s="37"/>
      <c r="NVA65" s="37"/>
      <c r="NVB65" s="37"/>
      <c r="NVC65" s="37"/>
      <c r="NVD65" s="37"/>
      <c r="NVE65" s="37"/>
      <c r="NVF65" s="37"/>
      <c r="NVG65" s="37"/>
      <c r="NVH65" s="37"/>
      <c r="NVI65" s="37"/>
      <c r="NVJ65" s="37"/>
      <c r="NVK65" s="37"/>
      <c r="NVL65" s="37"/>
      <c r="NVM65" s="37"/>
      <c r="NVN65" s="37"/>
      <c r="NVO65" s="37"/>
      <c r="NVP65" s="37"/>
      <c r="NVQ65" s="37"/>
      <c r="NVR65" s="37"/>
      <c r="NVS65" s="37"/>
      <c r="NVT65" s="37"/>
      <c r="NVU65" s="37"/>
      <c r="NVV65" s="37"/>
      <c r="NVW65" s="37"/>
      <c r="NVX65" s="37"/>
      <c r="NVY65" s="37"/>
      <c r="NVZ65" s="37"/>
      <c r="NWA65" s="37"/>
      <c r="NWB65" s="37"/>
      <c r="NWC65" s="37"/>
      <c r="NWD65" s="37"/>
      <c r="NWE65" s="37"/>
      <c r="NWF65" s="37"/>
      <c r="NWG65" s="37"/>
      <c r="NWH65" s="37"/>
      <c r="NWI65" s="37"/>
      <c r="NWJ65" s="37"/>
      <c r="NWK65" s="37"/>
      <c r="NWL65" s="37"/>
      <c r="NWM65" s="37"/>
      <c r="NWN65" s="37"/>
      <c r="NWO65" s="37"/>
      <c r="NWP65" s="37"/>
      <c r="NWQ65" s="37"/>
      <c r="NWR65" s="37"/>
      <c r="NWS65" s="37"/>
      <c r="NWT65" s="37"/>
      <c r="NWU65" s="37"/>
      <c r="NWV65" s="37"/>
      <c r="NWW65" s="37"/>
      <c r="NWX65" s="37"/>
      <c r="NWY65" s="37"/>
      <c r="NWZ65" s="37"/>
      <c r="NXA65" s="37"/>
      <c r="NXB65" s="37"/>
      <c r="NXC65" s="37"/>
      <c r="NXD65" s="37"/>
      <c r="NXE65" s="37"/>
      <c r="NXF65" s="37"/>
      <c r="NXG65" s="37"/>
      <c r="NXH65" s="37"/>
      <c r="NXI65" s="37"/>
      <c r="NXJ65" s="37"/>
      <c r="NXK65" s="37"/>
      <c r="NXL65" s="37"/>
      <c r="NXM65" s="37"/>
      <c r="NXN65" s="37"/>
      <c r="NXO65" s="37"/>
      <c r="NXP65" s="37"/>
      <c r="NXQ65" s="37"/>
      <c r="NXR65" s="37"/>
      <c r="NXS65" s="37"/>
      <c r="NXT65" s="37"/>
      <c r="NXU65" s="37"/>
      <c r="NXV65" s="37"/>
      <c r="NXW65" s="37"/>
      <c r="NXX65" s="37"/>
      <c r="NXY65" s="37"/>
      <c r="NXZ65" s="37"/>
      <c r="NYA65" s="37"/>
      <c r="NYB65" s="37"/>
      <c r="NYC65" s="37"/>
      <c r="NYD65" s="37"/>
      <c r="NYE65" s="37"/>
      <c r="NYF65" s="37"/>
      <c r="NYG65" s="37"/>
      <c r="NYH65" s="37"/>
      <c r="NYI65" s="37"/>
      <c r="NYJ65" s="37"/>
      <c r="NYK65" s="37"/>
      <c r="NYL65" s="37"/>
      <c r="NYM65" s="37"/>
      <c r="NYN65" s="37"/>
      <c r="NYO65" s="37"/>
      <c r="NYP65" s="37"/>
      <c r="NYQ65" s="37"/>
      <c r="NYR65" s="37"/>
      <c r="NYS65" s="37"/>
      <c r="NYT65" s="37"/>
      <c r="NYU65" s="37"/>
      <c r="NYV65" s="37"/>
      <c r="NYW65" s="37"/>
      <c r="NYX65" s="37"/>
      <c r="NYY65" s="37"/>
      <c r="NYZ65" s="37"/>
      <c r="NZA65" s="37"/>
      <c r="NZB65" s="37"/>
      <c r="NZC65" s="37"/>
      <c r="NZD65" s="37"/>
      <c r="NZE65" s="37"/>
      <c r="NZF65" s="37"/>
      <c r="NZG65" s="37"/>
      <c r="NZH65" s="37"/>
      <c r="NZI65" s="37"/>
      <c r="NZJ65" s="37"/>
      <c r="NZK65" s="37"/>
      <c r="NZL65" s="37"/>
      <c r="NZM65" s="37"/>
      <c r="NZN65" s="37"/>
      <c r="NZO65" s="37"/>
      <c r="NZP65" s="37"/>
      <c r="NZQ65" s="37"/>
      <c r="NZR65" s="37"/>
      <c r="NZS65" s="37"/>
      <c r="NZT65" s="37"/>
      <c r="NZU65" s="37"/>
      <c r="NZV65" s="37"/>
      <c r="NZW65" s="37"/>
      <c r="NZX65" s="37"/>
      <c r="NZY65" s="37"/>
      <c r="NZZ65" s="37"/>
      <c r="OAA65" s="37"/>
      <c r="OAB65" s="37"/>
      <c r="OAC65" s="37"/>
      <c r="OAD65" s="37"/>
      <c r="OAE65" s="37"/>
      <c r="OAF65" s="37"/>
      <c r="OAG65" s="37"/>
      <c r="OAH65" s="37"/>
      <c r="OAI65" s="37"/>
      <c r="OAJ65" s="37"/>
      <c r="OAK65" s="37"/>
      <c r="OAL65" s="37"/>
      <c r="OAM65" s="37"/>
      <c r="OAN65" s="37"/>
      <c r="OAO65" s="37"/>
      <c r="OAP65" s="37"/>
      <c r="OAQ65" s="37"/>
      <c r="OAR65" s="37"/>
      <c r="OAS65" s="37"/>
      <c r="OAT65" s="37"/>
      <c r="OAU65" s="37"/>
      <c r="OAV65" s="37"/>
      <c r="OAW65" s="37"/>
      <c r="OAX65" s="37"/>
      <c r="OAY65" s="37"/>
      <c r="OAZ65" s="37"/>
      <c r="OBA65" s="37"/>
      <c r="OBB65" s="37"/>
      <c r="OBC65" s="37"/>
      <c r="OBD65" s="37"/>
      <c r="OBE65" s="37"/>
      <c r="OBF65" s="37"/>
      <c r="OBG65" s="37"/>
      <c r="OBH65" s="37"/>
      <c r="OBI65" s="37"/>
      <c r="OBJ65" s="37"/>
      <c r="OBK65" s="37"/>
      <c r="OBL65" s="37"/>
      <c r="OBM65" s="37"/>
      <c r="OBN65" s="37"/>
      <c r="OBO65" s="37"/>
      <c r="OBP65" s="37"/>
      <c r="OBQ65" s="37"/>
      <c r="OBR65" s="37"/>
      <c r="OBS65" s="37"/>
      <c r="OBT65" s="37"/>
      <c r="OBU65" s="37"/>
      <c r="OBV65" s="37"/>
      <c r="OBW65" s="37"/>
      <c r="OBX65" s="37"/>
      <c r="OBY65" s="37"/>
      <c r="OBZ65" s="37"/>
      <c r="OCA65" s="37"/>
      <c r="OCB65" s="37"/>
      <c r="OCC65" s="37"/>
      <c r="OCD65" s="37"/>
      <c r="OCE65" s="37"/>
      <c r="OCF65" s="37"/>
      <c r="OCG65" s="37"/>
      <c r="OCH65" s="37"/>
      <c r="OCI65" s="37"/>
      <c r="OCJ65" s="37"/>
      <c r="OCK65" s="37"/>
      <c r="OCL65" s="37"/>
      <c r="OCM65" s="37"/>
      <c r="OCN65" s="37"/>
      <c r="OCO65" s="37"/>
      <c r="OCP65" s="37"/>
      <c r="OCQ65" s="37"/>
      <c r="OCR65" s="37"/>
      <c r="OCS65" s="37"/>
      <c r="OCT65" s="37"/>
      <c r="OCU65" s="37"/>
      <c r="OCV65" s="37"/>
      <c r="OCW65" s="37"/>
      <c r="OCX65" s="37"/>
      <c r="OCY65" s="37"/>
      <c r="OCZ65" s="37"/>
      <c r="ODA65" s="37"/>
      <c r="ODB65" s="37"/>
      <c r="ODC65" s="37"/>
      <c r="ODD65" s="37"/>
      <c r="ODE65" s="37"/>
      <c r="ODF65" s="37"/>
      <c r="ODG65" s="37"/>
      <c r="ODH65" s="37"/>
      <c r="ODI65" s="37"/>
      <c r="ODJ65" s="37"/>
      <c r="ODK65" s="37"/>
      <c r="ODL65" s="37"/>
      <c r="ODM65" s="37"/>
      <c r="ODN65" s="37"/>
      <c r="ODO65" s="37"/>
      <c r="ODP65" s="37"/>
      <c r="ODQ65" s="37"/>
      <c r="ODR65" s="37"/>
      <c r="ODS65" s="37"/>
      <c r="ODT65" s="37"/>
      <c r="ODU65" s="37"/>
      <c r="ODV65" s="37"/>
      <c r="ODW65" s="37"/>
      <c r="ODX65" s="37"/>
      <c r="ODY65" s="37"/>
      <c r="ODZ65" s="37"/>
      <c r="OEA65" s="37"/>
      <c r="OEB65" s="37"/>
      <c r="OEC65" s="37"/>
      <c r="OED65" s="37"/>
      <c r="OEE65" s="37"/>
      <c r="OEF65" s="37"/>
      <c r="OEG65" s="37"/>
      <c r="OEH65" s="37"/>
      <c r="OEI65" s="37"/>
      <c r="OEJ65" s="37"/>
      <c r="OEK65" s="37"/>
      <c r="OEL65" s="37"/>
      <c r="OEM65" s="37"/>
      <c r="OEN65" s="37"/>
      <c r="OEO65" s="37"/>
      <c r="OEP65" s="37"/>
      <c r="OEQ65" s="37"/>
      <c r="OER65" s="37"/>
      <c r="OES65" s="37"/>
      <c r="OET65" s="37"/>
      <c r="OEU65" s="37"/>
      <c r="OEV65" s="37"/>
      <c r="OEW65" s="37"/>
      <c r="OEX65" s="37"/>
      <c r="OEY65" s="37"/>
      <c r="OEZ65" s="37"/>
      <c r="OFA65" s="37"/>
      <c r="OFB65" s="37"/>
      <c r="OFC65" s="37"/>
      <c r="OFD65" s="37"/>
      <c r="OFE65" s="37"/>
      <c r="OFF65" s="37"/>
      <c r="OFG65" s="37"/>
      <c r="OFH65" s="37"/>
      <c r="OFI65" s="37"/>
      <c r="OFJ65" s="37"/>
      <c r="OFK65" s="37"/>
      <c r="OFL65" s="37"/>
      <c r="OFM65" s="37"/>
      <c r="OFN65" s="37"/>
      <c r="OFO65" s="37"/>
      <c r="OFP65" s="37"/>
      <c r="OFQ65" s="37"/>
      <c r="OFR65" s="37"/>
      <c r="OFS65" s="37"/>
      <c r="OFT65" s="37"/>
      <c r="OFU65" s="37"/>
      <c r="OFV65" s="37"/>
      <c r="OFW65" s="37"/>
      <c r="OFX65" s="37"/>
      <c r="OFY65" s="37"/>
      <c r="OFZ65" s="37"/>
      <c r="OGA65" s="37"/>
      <c r="OGB65" s="37"/>
      <c r="OGC65" s="37"/>
      <c r="OGD65" s="37"/>
      <c r="OGE65" s="37"/>
      <c r="OGF65" s="37"/>
      <c r="OGG65" s="37"/>
      <c r="OGH65" s="37"/>
      <c r="OGI65" s="37"/>
      <c r="OGJ65" s="37"/>
      <c r="OGK65" s="37"/>
      <c r="OGL65" s="37"/>
      <c r="OGM65" s="37"/>
      <c r="OGN65" s="37"/>
      <c r="OGO65" s="37"/>
      <c r="OGP65" s="37"/>
      <c r="OGQ65" s="37"/>
      <c r="OGR65" s="37"/>
      <c r="OGS65" s="37"/>
      <c r="OGT65" s="37"/>
      <c r="OGU65" s="37"/>
      <c r="OGV65" s="37"/>
      <c r="OGW65" s="37"/>
      <c r="OGX65" s="37"/>
      <c r="OGY65" s="37"/>
      <c r="OGZ65" s="37"/>
      <c r="OHA65" s="37"/>
      <c r="OHB65" s="37"/>
      <c r="OHC65" s="37"/>
      <c r="OHD65" s="37"/>
      <c r="OHE65" s="37"/>
      <c r="OHF65" s="37"/>
      <c r="OHG65" s="37"/>
      <c r="OHH65" s="37"/>
      <c r="OHI65" s="37"/>
      <c r="OHJ65" s="37"/>
      <c r="OHK65" s="37"/>
      <c r="OHL65" s="37"/>
      <c r="OHM65" s="37"/>
      <c r="OHN65" s="37"/>
      <c r="OHO65" s="37"/>
      <c r="OHP65" s="37"/>
      <c r="OHQ65" s="37"/>
      <c r="OHR65" s="37"/>
      <c r="OHS65" s="37"/>
      <c r="OHT65" s="37"/>
      <c r="OHU65" s="37"/>
      <c r="OHV65" s="37"/>
      <c r="OHW65" s="37"/>
      <c r="OHX65" s="37"/>
      <c r="OHY65" s="37"/>
      <c r="OHZ65" s="37"/>
      <c r="OIA65" s="37"/>
      <c r="OIB65" s="37"/>
      <c r="OIC65" s="37"/>
      <c r="OID65" s="37"/>
      <c r="OIE65" s="37"/>
      <c r="OIF65" s="37"/>
      <c r="OIG65" s="37"/>
      <c r="OIH65" s="37"/>
      <c r="OII65" s="37"/>
      <c r="OIJ65" s="37"/>
      <c r="OIK65" s="37"/>
      <c r="OIL65" s="37"/>
      <c r="OIM65" s="37"/>
      <c r="OIN65" s="37"/>
      <c r="OIO65" s="37"/>
      <c r="OIP65" s="37"/>
      <c r="OIQ65" s="37"/>
      <c r="OIR65" s="37"/>
      <c r="OIS65" s="37"/>
      <c r="OIT65" s="37"/>
      <c r="OIU65" s="37"/>
      <c r="OIV65" s="37"/>
      <c r="OIW65" s="37"/>
      <c r="OIX65" s="37"/>
      <c r="OIY65" s="37"/>
      <c r="OIZ65" s="37"/>
      <c r="OJA65" s="37"/>
      <c r="OJB65" s="37"/>
      <c r="OJC65" s="37"/>
      <c r="OJD65" s="37"/>
      <c r="OJE65" s="37"/>
      <c r="OJF65" s="37"/>
      <c r="OJG65" s="37"/>
      <c r="OJH65" s="37"/>
      <c r="OJI65" s="37"/>
      <c r="OJJ65" s="37"/>
      <c r="OJK65" s="37"/>
      <c r="OJL65" s="37"/>
      <c r="OJM65" s="37"/>
      <c r="OJN65" s="37"/>
      <c r="OJO65" s="37"/>
      <c r="OJP65" s="37"/>
      <c r="OJQ65" s="37"/>
      <c r="OJR65" s="37"/>
      <c r="OJS65" s="37"/>
      <c r="OJT65" s="37"/>
      <c r="OJU65" s="37"/>
      <c r="OJV65" s="37"/>
      <c r="OJW65" s="37"/>
      <c r="OJX65" s="37"/>
      <c r="OJY65" s="37"/>
      <c r="OJZ65" s="37"/>
      <c r="OKA65" s="37"/>
      <c r="OKB65" s="37"/>
      <c r="OKC65" s="37"/>
      <c r="OKD65" s="37"/>
      <c r="OKE65" s="37"/>
      <c r="OKF65" s="37"/>
      <c r="OKG65" s="37"/>
      <c r="OKH65" s="37"/>
      <c r="OKI65" s="37"/>
      <c r="OKJ65" s="37"/>
      <c r="OKK65" s="37"/>
      <c r="OKL65" s="37"/>
      <c r="OKM65" s="37"/>
      <c r="OKN65" s="37"/>
      <c r="OKO65" s="37"/>
      <c r="OKP65" s="37"/>
      <c r="OKQ65" s="37"/>
      <c r="OKR65" s="37"/>
      <c r="OKS65" s="37"/>
      <c r="OKT65" s="37"/>
      <c r="OKU65" s="37"/>
      <c r="OKV65" s="37"/>
      <c r="OKW65" s="37"/>
      <c r="OKX65" s="37"/>
      <c r="OKY65" s="37"/>
      <c r="OKZ65" s="37"/>
      <c r="OLA65" s="37"/>
      <c r="OLB65" s="37"/>
      <c r="OLC65" s="37"/>
      <c r="OLD65" s="37"/>
      <c r="OLE65" s="37"/>
      <c r="OLF65" s="37"/>
      <c r="OLG65" s="37"/>
      <c r="OLH65" s="37"/>
      <c r="OLI65" s="37"/>
      <c r="OLJ65" s="37"/>
      <c r="OLK65" s="37"/>
      <c r="OLL65" s="37"/>
      <c r="OLM65" s="37"/>
      <c r="OLN65" s="37"/>
      <c r="OLO65" s="37"/>
      <c r="OLP65" s="37"/>
      <c r="OLQ65" s="37"/>
      <c r="OLR65" s="37"/>
      <c r="OLS65" s="37"/>
      <c r="OLT65" s="37"/>
      <c r="OLU65" s="37"/>
      <c r="OLV65" s="37"/>
      <c r="OLW65" s="37"/>
      <c r="OLX65" s="37"/>
      <c r="OLY65" s="37"/>
      <c r="OLZ65" s="37"/>
      <c r="OMA65" s="37"/>
      <c r="OMB65" s="37"/>
      <c r="OMC65" s="37"/>
      <c r="OMD65" s="37"/>
      <c r="OME65" s="37"/>
      <c r="OMF65" s="37"/>
      <c r="OMG65" s="37"/>
      <c r="OMH65" s="37"/>
      <c r="OMI65" s="37"/>
      <c r="OMJ65" s="37"/>
      <c r="OMK65" s="37"/>
      <c r="OML65" s="37"/>
      <c r="OMM65" s="37"/>
      <c r="OMN65" s="37"/>
      <c r="OMO65" s="37"/>
      <c r="OMP65" s="37"/>
      <c r="OMQ65" s="37"/>
      <c r="OMR65" s="37"/>
      <c r="OMS65" s="37"/>
      <c r="OMT65" s="37"/>
      <c r="OMU65" s="37"/>
      <c r="OMV65" s="37"/>
      <c r="OMW65" s="37"/>
      <c r="OMX65" s="37"/>
      <c r="OMY65" s="37"/>
      <c r="OMZ65" s="37"/>
      <c r="ONA65" s="37"/>
      <c r="ONB65" s="37"/>
      <c r="ONC65" s="37"/>
      <c r="OND65" s="37"/>
      <c r="ONE65" s="37"/>
      <c r="ONF65" s="37"/>
      <c r="ONG65" s="37"/>
      <c r="ONH65" s="37"/>
      <c r="ONI65" s="37"/>
      <c r="ONJ65" s="37"/>
      <c r="ONK65" s="37"/>
      <c r="ONL65" s="37"/>
      <c r="ONM65" s="37"/>
      <c r="ONN65" s="37"/>
      <c r="ONO65" s="37"/>
      <c r="ONP65" s="37"/>
      <c r="ONQ65" s="37"/>
      <c r="ONR65" s="37"/>
      <c r="ONS65" s="37"/>
      <c r="ONT65" s="37"/>
      <c r="ONU65" s="37"/>
      <c r="ONV65" s="37"/>
      <c r="ONW65" s="37"/>
      <c r="ONX65" s="37"/>
      <c r="ONY65" s="37"/>
      <c r="ONZ65" s="37"/>
      <c r="OOA65" s="37"/>
      <c r="OOB65" s="37"/>
      <c r="OOC65" s="37"/>
      <c r="OOD65" s="37"/>
      <c r="OOE65" s="37"/>
      <c r="OOF65" s="37"/>
      <c r="OOG65" s="37"/>
      <c r="OOH65" s="37"/>
      <c r="OOI65" s="37"/>
      <c r="OOJ65" s="37"/>
      <c r="OOK65" s="37"/>
      <c r="OOL65" s="37"/>
      <c r="OOM65" s="37"/>
      <c r="OON65" s="37"/>
      <c r="OOO65" s="37"/>
      <c r="OOP65" s="37"/>
      <c r="OOQ65" s="37"/>
      <c r="OOR65" s="37"/>
      <c r="OOS65" s="37"/>
      <c r="OOT65" s="37"/>
      <c r="OOU65" s="37"/>
      <c r="OOV65" s="37"/>
      <c r="OOW65" s="37"/>
      <c r="OOX65" s="37"/>
      <c r="OOY65" s="37"/>
      <c r="OOZ65" s="37"/>
      <c r="OPA65" s="37"/>
      <c r="OPB65" s="37"/>
      <c r="OPC65" s="37"/>
      <c r="OPD65" s="37"/>
      <c r="OPE65" s="37"/>
      <c r="OPF65" s="37"/>
      <c r="OPG65" s="37"/>
      <c r="OPH65" s="37"/>
      <c r="OPI65" s="37"/>
      <c r="OPJ65" s="37"/>
      <c r="OPK65" s="37"/>
      <c r="OPL65" s="37"/>
      <c r="OPM65" s="37"/>
      <c r="OPN65" s="37"/>
      <c r="OPO65" s="37"/>
      <c r="OPP65" s="37"/>
      <c r="OPQ65" s="37"/>
      <c r="OPR65" s="37"/>
      <c r="OPS65" s="37"/>
      <c r="OPT65" s="37"/>
      <c r="OPU65" s="37"/>
      <c r="OPV65" s="37"/>
      <c r="OPW65" s="37"/>
      <c r="OPX65" s="37"/>
      <c r="OPY65" s="37"/>
      <c r="OPZ65" s="37"/>
      <c r="OQA65" s="37"/>
      <c r="OQB65" s="37"/>
      <c r="OQC65" s="37"/>
      <c r="OQD65" s="37"/>
      <c r="OQE65" s="37"/>
      <c r="OQF65" s="37"/>
      <c r="OQG65" s="37"/>
      <c r="OQH65" s="37"/>
      <c r="OQI65" s="37"/>
      <c r="OQJ65" s="37"/>
      <c r="OQK65" s="37"/>
      <c r="OQL65" s="37"/>
      <c r="OQM65" s="37"/>
      <c r="OQN65" s="37"/>
      <c r="OQO65" s="37"/>
      <c r="OQP65" s="37"/>
      <c r="OQQ65" s="37"/>
      <c r="OQR65" s="37"/>
      <c r="OQS65" s="37"/>
      <c r="OQT65" s="37"/>
      <c r="OQU65" s="37"/>
      <c r="OQV65" s="37"/>
      <c r="OQW65" s="37"/>
      <c r="OQX65" s="37"/>
      <c r="OQY65" s="37"/>
      <c r="OQZ65" s="37"/>
      <c r="ORA65" s="37"/>
      <c r="ORB65" s="37"/>
      <c r="ORC65" s="37"/>
      <c r="ORD65" s="37"/>
      <c r="ORE65" s="37"/>
      <c r="ORF65" s="37"/>
      <c r="ORG65" s="37"/>
      <c r="ORH65" s="37"/>
      <c r="ORI65" s="37"/>
      <c r="ORJ65" s="37"/>
      <c r="ORK65" s="37"/>
      <c r="ORL65" s="37"/>
      <c r="ORM65" s="37"/>
      <c r="ORN65" s="37"/>
      <c r="ORO65" s="37"/>
      <c r="ORP65" s="37"/>
      <c r="ORQ65" s="37"/>
      <c r="ORR65" s="37"/>
      <c r="ORS65" s="37"/>
      <c r="ORT65" s="37"/>
      <c r="ORU65" s="37"/>
      <c r="ORV65" s="37"/>
      <c r="ORW65" s="37"/>
      <c r="ORX65" s="37"/>
      <c r="ORY65" s="37"/>
      <c r="ORZ65" s="37"/>
      <c r="OSA65" s="37"/>
      <c r="OSB65" s="37"/>
      <c r="OSC65" s="37"/>
      <c r="OSD65" s="37"/>
      <c r="OSE65" s="37"/>
      <c r="OSF65" s="37"/>
      <c r="OSG65" s="37"/>
      <c r="OSH65" s="37"/>
      <c r="OSI65" s="37"/>
      <c r="OSJ65" s="37"/>
      <c r="OSK65" s="37"/>
      <c r="OSL65" s="37"/>
      <c r="OSM65" s="37"/>
      <c r="OSN65" s="37"/>
      <c r="OSO65" s="37"/>
      <c r="OSP65" s="37"/>
      <c r="OSQ65" s="37"/>
      <c r="OSR65" s="37"/>
      <c r="OSS65" s="37"/>
      <c r="OST65" s="37"/>
      <c r="OSU65" s="37"/>
      <c r="OSV65" s="37"/>
      <c r="OSW65" s="37"/>
      <c r="OSX65" s="37"/>
      <c r="OSY65" s="37"/>
      <c r="OSZ65" s="37"/>
      <c r="OTA65" s="37"/>
      <c r="OTB65" s="37"/>
      <c r="OTC65" s="37"/>
      <c r="OTD65" s="37"/>
      <c r="OTE65" s="37"/>
      <c r="OTF65" s="37"/>
      <c r="OTG65" s="37"/>
      <c r="OTH65" s="37"/>
      <c r="OTI65" s="37"/>
      <c r="OTJ65" s="37"/>
      <c r="OTK65" s="37"/>
      <c r="OTL65" s="37"/>
      <c r="OTM65" s="37"/>
      <c r="OTN65" s="37"/>
      <c r="OTO65" s="37"/>
      <c r="OTP65" s="37"/>
      <c r="OTQ65" s="37"/>
      <c r="OTR65" s="37"/>
      <c r="OTS65" s="37"/>
      <c r="OTT65" s="37"/>
      <c r="OTU65" s="37"/>
      <c r="OTV65" s="37"/>
      <c r="OTW65" s="37"/>
      <c r="OTX65" s="37"/>
      <c r="OTY65" s="37"/>
      <c r="OTZ65" s="37"/>
      <c r="OUA65" s="37"/>
      <c r="OUB65" s="37"/>
      <c r="OUC65" s="37"/>
      <c r="OUD65" s="37"/>
      <c r="OUE65" s="37"/>
      <c r="OUF65" s="37"/>
      <c r="OUG65" s="37"/>
      <c r="OUH65" s="37"/>
      <c r="OUI65" s="37"/>
      <c r="OUJ65" s="37"/>
      <c r="OUK65" s="37"/>
      <c r="OUL65" s="37"/>
      <c r="OUM65" s="37"/>
      <c r="OUN65" s="37"/>
      <c r="OUO65" s="37"/>
      <c r="OUP65" s="37"/>
      <c r="OUQ65" s="37"/>
      <c r="OUR65" s="37"/>
      <c r="OUS65" s="37"/>
      <c r="OUT65" s="37"/>
      <c r="OUU65" s="37"/>
      <c r="OUV65" s="37"/>
      <c r="OUW65" s="37"/>
      <c r="OUX65" s="37"/>
      <c r="OUY65" s="37"/>
      <c r="OUZ65" s="37"/>
      <c r="OVA65" s="37"/>
      <c r="OVB65" s="37"/>
      <c r="OVC65" s="37"/>
      <c r="OVD65" s="37"/>
      <c r="OVE65" s="37"/>
      <c r="OVF65" s="37"/>
      <c r="OVG65" s="37"/>
      <c r="OVH65" s="37"/>
      <c r="OVI65" s="37"/>
      <c r="OVJ65" s="37"/>
      <c r="OVK65" s="37"/>
      <c r="OVL65" s="37"/>
      <c r="OVM65" s="37"/>
      <c r="OVN65" s="37"/>
      <c r="OVO65" s="37"/>
      <c r="OVP65" s="37"/>
      <c r="OVQ65" s="37"/>
      <c r="OVR65" s="37"/>
      <c r="OVS65" s="37"/>
      <c r="OVT65" s="37"/>
      <c r="OVU65" s="37"/>
      <c r="OVV65" s="37"/>
      <c r="OVW65" s="37"/>
      <c r="OVX65" s="37"/>
      <c r="OVY65" s="37"/>
      <c r="OVZ65" s="37"/>
      <c r="OWA65" s="37"/>
      <c r="OWB65" s="37"/>
      <c r="OWC65" s="37"/>
      <c r="OWD65" s="37"/>
      <c r="OWE65" s="37"/>
      <c r="OWF65" s="37"/>
      <c r="OWG65" s="37"/>
      <c r="OWH65" s="37"/>
      <c r="OWI65" s="37"/>
      <c r="OWJ65" s="37"/>
      <c r="OWK65" s="37"/>
      <c r="OWL65" s="37"/>
      <c r="OWM65" s="37"/>
      <c r="OWN65" s="37"/>
      <c r="OWO65" s="37"/>
      <c r="OWP65" s="37"/>
      <c r="OWQ65" s="37"/>
      <c r="OWR65" s="37"/>
      <c r="OWS65" s="37"/>
      <c r="OWT65" s="37"/>
      <c r="OWU65" s="37"/>
      <c r="OWV65" s="37"/>
      <c r="OWW65" s="37"/>
      <c r="OWX65" s="37"/>
      <c r="OWY65" s="37"/>
      <c r="OWZ65" s="37"/>
      <c r="OXA65" s="37"/>
      <c r="OXB65" s="37"/>
      <c r="OXC65" s="37"/>
      <c r="OXD65" s="37"/>
      <c r="OXE65" s="37"/>
      <c r="OXF65" s="37"/>
      <c r="OXG65" s="37"/>
      <c r="OXH65" s="37"/>
      <c r="OXI65" s="37"/>
      <c r="OXJ65" s="37"/>
      <c r="OXK65" s="37"/>
      <c r="OXL65" s="37"/>
      <c r="OXM65" s="37"/>
      <c r="OXN65" s="37"/>
      <c r="OXO65" s="37"/>
      <c r="OXP65" s="37"/>
      <c r="OXQ65" s="37"/>
      <c r="OXR65" s="37"/>
      <c r="OXS65" s="37"/>
      <c r="OXT65" s="37"/>
      <c r="OXU65" s="37"/>
      <c r="OXV65" s="37"/>
      <c r="OXW65" s="37"/>
      <c r="OXX65" s="37"/>
      <c r="OXY65" s="37"/>
      <c r="OXZ65" s="37"/>
      <c r="OYA65" s="37"/>
      <c r="OYB65" s="37"/>
      <c r="OYC65" s="37"/>
      <c r="OYD65" s="37"/>
      <c r="OYE65" s="37"/>
      <c r="OYF65" s="37"/>
      <c r="OYG65" s="37"/>
      <c r="OYH65" s="37"/>
      <c r="OYI65" s="37"/>
      <c r="OYJ65" s="37"/>
      <c r="OYK65" s="37"/>
      <c r="OYL65" s="37"/>
      <c r="OYM65" s="37"/>
      <c r="OYN65" s="37"/>
      <c r="OYO65" s="37"/>
      <c r="OYP65" s="37"/>
      <c r="OYQ65" s="37"/>
      <c r="OYR65" s="37"/>
      <c r="OYS65" s="37"/>
      <c r="OYT65" s="37"/>
      <c r="OYU65" s="37"/>
      <c r="OYV65" s="37"/>
      <c r="OYW65" s="37"/>
      <c r="OYX65" s="37"/>
      <c r="OYY65" s="37"/>
      <c r="OYZ65" s="37"/>
      <c r="OZA65" s="37"/>
      <c r="OZB65" s="37"/>
      <c r="OZC65" s="37"/>
      <c r="OZD65" s="37"/>
      <c r="OZE65" s="37"/>
      <c r="OZF65" s="37"/>
      <c r="OZG65" s="37"/>
      <c r="OZH65" s="37"/>
      <c r="OZI65" s="37"/>
      <c r="OZJ65" s="37"/>
      <c r="OZK65" s="37"/>
      <c r="OZL65" s="37"/>
      <c r="OZM65" s="37"/>
      <c r="OZN65" s="37"/>
      <c r="OZO65" s="37"/>
      <c r="OZP65" s="37"/>
      <c r="OZQ65" s="37"/>
      <c r="OZR65" s="37"/>
      <c r="OZS65" s="37"/>
      <c r="OZT65" s="37"/>
      <c r="OZU65" s="37"/>
      <c r="OZV65" s="37"/>
      <c r="OZW65" s="37"/>
      <c r="OZX65" s="37"/>
      <c r="OZY65" s="37"/>
      <c r="OZZ65" s="37"/>
      <c r="PAA65" s="37"/>
      <c r="PAB65" s="37"/>
      <c r="PAC65" s="37"/>
      <c r="PAD65" s="37"/>
      <c r="PAE65" s="37"/>
      <c r="PAF65" s="37"/>
      <c r="PAG65" s="37"/>
      <c r="PAH65" s="37"/>
      <c r="PAI65" s="37"/>
      <c r="PAJ65" s="37"/>
      <c r="PAK65" s="37"/>
      <c r="PAL65" s="37"/>
      <c r="PAM65" s="37"/>
      <c r="PAN65" s="37"/>
      <c r="PAO65" s="37"/>
      <c r="PAP65" s="37"/>
      <c r="PAQ65" s="37"/>
      <c r="PAR65" s="37"/>
      <c r="PAS65" s="37"/>
      <c r="PAT65" s="37"/>
      <c r="PAU65" s="37"/>
      <c r="PAV65" s="37"/>
      <c r="PAW65" s="37"/>
      <c r="PAX65" s="37"/>
      <c r="PAY65" s="37"/>
      <c r="PAZ65" s="37"/>
      <c r="PBA65" s="37"/>
      <c r="PBB65" s="37"/>
      <c r="PBC65" s="37"/>
      <c r="PBD65" s="37"/>
      <c r="PBE65" s="37"/>
      <c r="PBF65" s="37"/>
      <c r="PBG65" s="37"/>
      <c r="PBH65" s="37"/>
      <c r="PBI65" s="37"/>
      <c r="PBJ65" s="37"/>
      <c r="PBK65" s="37"/>
      <c r="PBL65" s="37"/>
      <c r="PBM65" s="37"/>
      <c r="PBN65" s="37"/>
      <c r="PBO65" s="37"/>
      <c r="PBP65" s="37"/>
      <c r="PBQ65" s="37"/>
      <c r="PBR65" s="37"/>
      <c r="PBS65" s="37"/>
      <c r="PBT65" s="37"/>
      <c r="PBU65" s="37"/>
      <c r="PBV65" s="37"/>
      <c r="PBW65" s="37"/>
      <c r="PBX65" s="37"/>
      <c r="PBY65" s="37"/>
      <c r="PBZ65" s="37"/>
      <c r="PCA65" s="37"/>
      <c r="PCB65" s="37"/>
      <c r="PCC65" s="37"/>
      <c r="PCD65" s="37"/>
      <c r="PCE65" s="37"/>
      <c r="PCF65" s="37"/>
      <c r="PCG65" s="37"/>
      <c r="PCH65" s="37"/>
      <c r="PCI65" s="37"/>
      <c r="PCJ65" s="37"/>
      <c r="PCK65" s="37"/>
      <c r="PCL65" s="37"/>
      <c r="PCM65" s="37"/>
      <c r="PCN65" s="37"/>
      <c r="PCO65" s="37"/>
      <c r="PCP65" s="37"/>
      <c r="PCQ65" s="37"/>
      <c r="PCR65" s="37"/>
      <c r="PCS65" s="37"/>
      <c r="PCT65" s="37"/>
      <c r="PCU65" s="37"/>
      <c r="PCV65" s="37"/>
      <c r="PCW65" s="37"/>
      <c r="PCX65" s="37"/>
      <c r="PCY65" s="37"/>
      <c r="PCZ65" s="37"/>
      <c r="PDA65" s="37"/>
      <c r="PDB65" s="37"/>
      <c r="PDC65" s="37"/>
      <c r="PDD65" s="37"/>
      <c r="PDE65" s="37"/>
      <c r="PDF65" s="37"/>
      <c r="PDG65" s="37"/>
      <c r="PDH65" s="37"/>
      <c r="PDI65" s="37"/>
      <c r="PDJ65" s="37"/>
      <c r="PDK65" s="37"/>
      <c r="PDL65" s="37"/>
      <c r="PDM65" s="37"/>
      <c r="PDN65" s="37"/>
      <c r="PDO65" s="37"/>
      <c r="PDP65" s="37"/>
      <c r="PDQ65" s="37"/>
      <c r="PDR65" s="37"/>
      <c r="PDS65" s="37"/>
      <c r="PDT65" s="37"/>
      <c r="PDU65" s="37"/>
      <c r="PDV65" s="37"/>
      <c r="PDW65" s="37"/>
      <c r="PDX65" s="37"/>
      <c r="PDY65" s="37"/>
      <c r="PDZ65" s="37"/>
      <c r="PEA65" s="37"/>
      <c r="PEB65" s="37"/>
      <c r="PEC65" s="37"/>
      <c r="PED65" s="37"/>
      <c r="PEE65" s="37"/>
      <c r="PEF65" s="37"/>
      <c r="PEG65" s="37"/>
      <c r="PEH65" s="37"/>
      <c r="PEI65" s="37"/>
      <c r="PEJ65" s="37"/>
      <c r="PEK65" s="37"/>
      <c r="PEL65" s="37"/>
      <c r="PEM65" s="37"/>
      <c r="PEN65" s="37"/>
      <c r="PEO65" s="37"/>
      <c r="PEP65" s="37"/>
      <c r="PEQ65" s="37"/>
      <c r="PER65" s="37"/>
      <c r="PES65" s="37"/>
      <c r="PET65" s="37"/>
      <c r="PEU65" s="37"/>
      <c r="PEV65" s="37"/>
      <c r="PEW65" s="37"/>
      <c r="PEX65" s="37"/>
      <c r="PEY65" s="37"/>
      <c r="PEZ65" s="37"/>
      <c r="PFA65" s="37"/>
      <c r="PFB65" s="37"/>
      <c r="PFC65" s="37"/>
      <c r="PFD65" s="37"/>
      <c r="PFE65" s="37"/>
      <c r="PFF65" s="37"/>
      <c r="PFG65" s="37"/>
      <c r="PFH65" s="37"/>
      <c r="PFI65" s="37"/>
      <c r="PFJ65" s="37"/>
      <c r="PFK65" s="37"/>
      <c r="PFL65" s="37"/>
      <c r="PFM65" s="37"/>
      <c r="PFN65" s="37"/>
      <c r="PFO65" s="37"/>
      <c r="PFP65" s="37"/>
      <c r="PFQ65" s="37"/>
      <c r="PFR65" s="37"/>
      <c r="PFS65" s="37"/>
      <c r="PFT65" s="37"/>
      <c r="PFU65" s="37"/>
      <c r="PFV65" s="37"/>
      <c r="PFW65" s="37"/>
      <c r="PFX65" s="37"/>
      <c r="PFY65" s="37"/>
      <c r="PFZ65" s="37"/>
      <c r="PGA65" s="37"/>
      <c r="PGB65" s="37"/>
      <c r="PGC65" s="37"/>
      <c r="PGD65" s="37"/>
      <c r="PGE65" s="37"/>
      <c r="PGF65" s="37"/>
      <c r="PGG65" s="37"/>
      <c r="PGH65" s="37"/>
      <c r="PGI65" s="37"/>
      <c r="PGJ65" s="37"/>
      <c r="PGK65" s="37"/>
      <c r="PGL65" s="37"/>
      <c r="PGM65" s="37"/>
      <c r="PGN65" s="37"/>
      <c r="PGO65" s="37"/>
      <c r="PGP65" s="37"/>
      <c r="PGQ65" s="37"/>
      <c r="PGR65" s="37"/>
      <c r="PGS65" s="37"/>
      <c r="PGT65" s="37"/>
      <c r="PGU65" s="37"/>
      <c r="PGV65" s="37"/>
      <c r="PGW65" s="37"/>
      <c r="PGX65" s="37"/>
      <c r="PGY65" s="37"/>
      <c r="PGZ65" s="37"/>
      <c r="PHA65" s="37"/>
      <c r="PHB65" s="37"/>
      <c r="PHC65" s="37"/>
      <c r="PHD65" s="37"/>
      <c r="PHE65" s="37"/>
      <c r="PHF65" s="37"/>
      <c r="PHG65" s="37"/>
      <c r="PHH65" s="37"/>
      <c r="PHI65" s="37"/>
      <c r="PHJ65" s="37"/>
      <c r="PHK65" s="37"/>
      <c r="PHL65" s="37"/>
      <c r="PHM65" s="37"/>
      <c r="PHN65" s="37"/>
      <c r="PHO65" s="37"/>
      <c r="PHP65" s="37"/>
      <c r="PHQ65" s="37"/>
      <c r="PHR65" s="37"/>
      <c r="PHS65" s="37"/>
      <c r="PHT65" s="37"/>
      <c r="PHU65" s="37"/>
      <c r="PHV65" s="37"/>
      <c r="PHW65" s="37"/>
      <c r="PHX65" s="37"/>
      <c r="PHY65" s="37"/>
      <c r="PHZ65" s="37"/>
      <c r="PIA65" s="37"/>
      <c r="PIB65" s="37"/>
      <c r="PIC65" s="37"/>
      <c r="PID65" s="37"/>
      <c r="PIE65" s="37"/>
      <c r="PIF65" s="37"/>
      <c r="PIG65" s="37"/>
      <c r="PIH65" s="37"/>
      <c r="PII65" s="37"/>
      <c r="PIJ65" s="37"/>
      <c r="PIK65" s="37"/>
      <c r="PIL65" s="37"/>
      <c r="PIM65" s="37"/>
      <c r="PIN65" s="37"/>
      <c r="PIO65" s="37"/>
      <c r="PIP65" s="37"/>
      <c r="PIQ65" s="37"/>
      <c r="PIR65" s="37"/>
      <c r="PIS65" s="37"/>
      <c r="PIT65" s="37"/>
      <c r="PIU65" s="37"/>
      <c r="PIV65" s="37"/>
      <c r="PIW65" s="37"/>
      <c r="PIX65" s="37"/>
      <c r="PIY65" s="37"/>
      <c r="PIZ65" s="37"/>
      <c r="PJA65" s="37"/>
      <c r="PJB65" s="37"/>
      <c r="PJC65" s="37"/>
      <c r="PJD65" s="37"/>
      <c r="PJE65" s="37"/>
      <c r="PJF65" s="37"/>
      <c r="PJG65" s="37"/>
      <c r="PJH65" s="37"/>
      <c r="PJI65" s="37"/>
      <c r="PJJ65" s="37"/>
      <c r="PJK65" s="37"/>
      <c r="PJL65" s="37"/>
      <c r="PJM65" s="37"/>
      <c r="PJN65" s="37"/>
      <c r="PJO65" s="37"/>
      <c r="PJP65" s="37"/>
      <c r="PJQ65" s="37"/>
      <c r="PJR65" s="37"/>
      <c r="PJS65" s="37"/>
      <c r="PJT65" s="37"/>
      <c r="PJU65" s="37"/>
      <c r="PJV65" s="37"/>
      <c r="PJW65" s="37"/>
      <c r="PJX65" s="37"/>
      <c r="PJY65" s="37"/>
      <c r="PJZ65" s="37"/>
      <c r="PKA65" s="37"/>
      <c r="PKB65" s="37"/>
      <c r="PKC65" s="37"/>
      <c r="PKD65" s="37"/>
      <c r="PKE65" s="37"/>
      <c r="PKF65" s="37"/>
      <c r="PKG65" s="37"/>
      <c r="PKH65" s="37"/>
      <c r="PKI65" s="37"/>
      <c r="PKJ65" s="37"/>
      <c r="PKK65" s="37"/>
      <c r="PKL65" s="37"/>
      <c r="PKM65" s="37"/>
      <c r="PKN65" s="37"/>
      <c r="PKO65" s="37"/>
      <c r="PKP65" s="37"/>
      <c r="PKQ65" s="37"/>
      <c r="PKR65" s="37"/>
      <c r="PKS65" s="37"/>
      <c r="PKT65" s="37"/>
      <c r="PKU65" s="37"/>
      <c r="PKV65" s="37"/>
      <c r="PKW65" s="37"/>
      <c r="PKX65" s="37"/>
      <c r="PKY65" s="37"/>
      <c r="PKZ65" s="37"/>
      <c r="PLA65" s="37"/>
      <c r="PLB65" s="37"/>
      <c r="PLC65" s="37"/>
      <c r="PLD65" s="37"/>
      <c r="PLE65" s="37"/>
      <c r="PLF65" s="37"/>
      <c r="PLG65" s="37"/>
      <c r="PLH65" s="37"/>
      <c r="PLI65" s="37"/>
      <c r="PLJ65" s="37"/>
      <c r="PLK65" s="37"/>
      <c r="PLL65" s="37"/>
      <c r="PLM65" s="37"/>
      <c r="PLN65" s="37"/>
      <c r="PLO65" s="37"/>
      <c r="PLP65" s="37"/>
      <c r="PLQ65" s="37"/>
      <c r="PLR65" s="37"/>
      <c r="PLS65" s="37"/>
      <c r="PLT65" s="37"/>
      <c r="PLU65" s="37"/>
      <c r="PLV65" s="37"/>
      <c r="PLW65" s="37"/>
      <c r="PLX65" s="37"/>
      <c r="PLY65" s="37"/>
      <c r="PLZ65" s="37"/>
      <c r="PMA65" s="37"/>
      <c r="PMB65" s="37"/>
      <c r="PMC65" s="37"/>
      <c r="PMD65" s="37"/>
      <c r="PME65" s="37"/>
      <c r="PMF65" s="37"/>
      <c r="PMG65" s="37"/>
      <c r="PMH65" s="37"/>
      <c r="PMI65" s="37"/>
      <c r="PMJ65" s="37"/>
      <c r="PMK65" s="37"/>
      <c r="PML65" s="37"/>
      <c r="PMM65" s="37"/>
      <c r="PMN65" s="37"/>
      <c r="PMO65" s="37"/>
      <c r="PMP65" s="37"/>
      <c r="PMQ65" s="37"/>
      <c r="PMR65" s="37"/>
      <c r="PMS65" s="37"/>
      <c r="PMT65" s="37"/>
      <c r="PMU65" s="37"/>
      <c r="PMV65" s="37"/>
      <c r="PMW65" s="37"/>
      <c r="PMX65" s="37"/>
      <c r="PMY65" s="37"/>
      <c r="PMZ65" s="37"/>
      <c r="PNA65" s="37"/>
      <c r="PNB65" s="37"/>
      <c r="PNC65" s="37"/>
      <c r="PND65" s="37"/>
      <c r="PNE65" s="37"/>
      <c r="PNF65" s="37"/>
      <c r="PNG65" s="37"/>
      <c r="PNH65" s="37"/>
      <c r="PNI65" s="37"/>
      <c r="PNJ65" s="37"/>
      <c r="PNK65" s="37"/>
      <c r="PNL65" s="37"/>
      <c r="PNM65" s="37"/>
      <c r="PNN65" s="37"/>
      <c r="PNO65" s="37"/>
      <c r="PNP65" s="37"/>
      <c r="PNQ65" s="37"/>
      <c r="PNR65" s="37"/>
      <c r="PNS65" s="37"/>
      <c r="PNT65" s="37"/>
      <c r="PNU65" s="37"/>
      <c r="PNV65" s="37"/>
      <c r="PNW65" s="37"/>
      <c r="PNX65" s="37"/>
      <c r="PNY65" s="37"/>
      <c r="PNZ65" s="37"/>
      <c r="POA65" s="37"/>
      <c r="POB65" s="37"/>
      <c r="POC65" s="37"/>
      <c r="POD65" s="37"/>
      <c r="POE65" s="37"/>
      <c r="POF65" s="37"/>
      <c r="POG65" s="37"/>
      <c r="POH65" s="37"/>
      <c r="POI65" s="37"/>
      <c r="POJ65" s="37"/>
      <c r="POK65" s="37"/>
      <c r="POL65" s="37"/>
      <c r="POM65" s="37"/>
      <c r="PON65" s="37"/>
      <c r="POO65" s="37"/>
      <c r="POP65" s="37"/>
      <c r="POQ65" s="37"/>
      <c r="POR65" s="37"/>
      <c r="POS65" s="37"/>
      <c r="POT65" s="37"/>
      <c r="POU65" s="37"/>
      <c r="POV65" s="37"/>
      <c r="POW65" s="37"/>
      <c r="POX65" s="37"/>
      <c r="POY65" s="37"/>
      <c r="POZ65" s="37"/>
      <c r="PPA65" s="37"/>
      <c r="PPB65" s="37"/>
      <c r="PPC65" s="37"/>
      <c r="PPD65" s="37"/>
      <c r="PPE65" s="37"/>
      <c r="PPF65" s="37"/>
      <c r="PPG65" s="37"/>
      <c r="PPH65" s="37"/>
      <c r="PPI65" s="37"/>
      <c r="PPJ65" s="37"/>
      <c r="PPK65" s="37"/>
      <c r="PPL65" s="37"/>
      <c r="PPM65" s="37"/>
      <c r="PPN65" s="37"/>
      <c r="PPO65" s="37"/>
      <c r="PPP65" s="37"/>
      <c r="PPQ65" s="37"/>
      <c r="PPR65" s="37"/>
      <c r="PPS65" s="37"/>
      <c r="PPT65" s="37"/>
      <c r="PPU65" s="37"/>
      <c r="PPV65" s="37"/>
      <c r="PPW65" s="37"/>
      <c r="PPX65" s="37"/>
      <c r="PPY65" s="37"/>
      <c r="PPZ65" s="37"/>
      <c r="PQA65" s="37"/>
      <c r="PQB65" s="37"/>
      <c r="PQC65" s="37"/>
      <c r="PQD65" s="37"/>
      <c r="PQE65" s="37"/>
      <c r="PQF65" s="37"/>
      <c r="PQG65" s="37"/>
      <c r="PQH65" s="37"/>
      <c r="PQI65" s="37"/>
      <c r="PQJ65" s="37"/>
      <c r="PQK65" s="37"/>
      <c r="PQL65" s="37"/>
      <c r="PQM65" s="37"/>
      <c r="PQN65" s="37"/>
      <c r="PQO65" s="37"/>
      <c r="PQP65" s="37"/>
      <c r="PQQ65" s="37"/>
      <c r="PQR65" s="37"/>
      <c r="PQS65" s="37"/>
      <c r="PQT65" s="37"/>
      <c r="PQU65" s="37"/>
      <c r="PQV65" s="37"/>
      <c r="PQW65" s="37"/>
      <c r="PQX65" s="37"/>
      <c r="PQY65" s="37"/>
      <c r="PQZ65" s="37"/>
      <c r="PRA65" s="37"/>
      <c r="PRB65" s="37"/>
      <c r="PRC65" s="37"/>
      <c r="PRD65" s="37"/>
      <c r="PRE65" s="37"/>
      <c r="PRF65" s="37"/>
      <c r="PRG65" s="37"/>
      <c r="PRH65" s="37"/>
      <c r="PRI65" s="37"/>
      <c r="PRJ65" s="37"/>
      <c r="PRK65" s="37"/>
      <c r="PRL65" s="37"/>
      <c r="PRM65" s="37"/>
      <c r="PRN65" s="37"/>
      <c r="PRO65" s="37"/>
      <c r="PRP65" s="37"/>
      <c r="PRQ65" s="37"/>
      <c r="PRR65" s="37"/>
      <c r="PRS65" s="37"/>
      <c r="PRT65" s="37"/>
      <c r="PRU65" s="37"/>
      <c r="PRV65" s="37"/>
      <c r="PRW65" s="37"/>
      <c r="PRX65" s="37"/>
      <c r="PRY65" s="37"/>
      <c r="PRZ65" s="37"/>
      <c r="PSA65" s="37"/>
      <c r="PSB65" s="37"/>
      <c r="PSC65" s="37"/>
      <c r="PSD65" s="37"/>
      <c r="PSE65" s="37"/>
      <c r="PSF65" s="37"/>
      <c r="PSG65" s="37"/>
      <c r="PSH65" s="37"/>
      <c r="PSI65" s="37"/>
      <c r="PSJ65" s="37"/>
      <c r="PSK65" s="37"/>
      <c r="PSL65" s="37"/>
      <c r="PSM65" s="37"/>
      <c r="PSN65" s="37"/>
      <c r="PSO65" s="37"/>
      <c r="PSP65" s="37"/>
      <c r="PSQ65" s="37"/>
      <c r="PSR65" s="37"/>
      <c r="PSS65" s="37"/>
      <c r="PST65" s="37"/>
      <c r="PSU65" s="37"/>
      <c r="PSV65" s="37"/>
      <c r="PSW65" s="37"/>
      <c r="PSX65" s="37"/>
      <c r="PSY65" s="37"/>
      <c r="PSZ65" s="37"/>
      <c r="PTA65" s="37"/>
      <c r="PTB65" s="37"/>
      <c r="PTC65" s="37"/>
      <c r="PTD65" s="37"/>
      <c r="PTE65" s="37"/>
      <c r="PTF65" s="37"/>
      <c r="PTG65" s="37"/>
      <c r="PTH65" s="37"/>
      <c r="PTI65" s="37"/>
      <c r="PTJ65" s="37"/>
      <c r="PTK65" s="37"/>
      <c r="PTL65" s="37"/>
      <c r="PTM65" s="37"/>
      <c r="PTN65" s="37"/>
      <c r="PTO65" s="37"/>
      <c r="PTP65" s="37"/>
      <c r="PTQ65" s="37"/>
      <c r="PTR65" s="37"/>
      <c r="PTS65" s="37"/>
      <c r="PTT65" s="37"/>
      <c r="PTU65" s="37"/>
      <c r="PTV65" s="37"/>
      <c r="PTW65" s="37"/>
      <c r="PTX65" s="37"/>
      <c r="PTY65" s="37"/>
      <c r="PTZ65" s="37"/>
      <c r="PUA65" s="37"/>
      <c r="PUB65" s="37"/>
      <c r="PUC65" s="37"/>
      <c r="PUD65" s="37"/>
      <c r="PUE65" s="37"/>
      <c r="PUF65" s="37"/>
      <c r="PUG65" s="37"/>
      <c r="PUH65" s="37"/>
      <c r="PUI65" s="37"/>
      <c r="PUJ65" s="37"/>
      <c r="PUK65" s="37"/>
      <c r="PUL65" s="37"/>
      <c r="PUM65" s="37"/>
      <c r="PUN65" s="37"/>
      <c r="PUO65" s="37"/>
      <c r="PUP65" s="37"/>
      <c r="PUQ65" s="37"/>
      <c r="PUR65" s="37"/>
      <c r="PUS65" s="37"/>
      <c r="PUT65" s="37"/>
      <c r="PUU65" s="37"/>
      <c r="PUV65" s="37"/>
      <c r="PUW65" s="37"/>
      <c r="PUX65" s="37"/>
      <c r="PUY65" s="37"/>
      <c r="PUZ65" s="37"/>
      <c r="PVA65" s="37"/>
      <c r="PVB65" s="37"/>
      <c r="PVC65" s="37"/>
      <c r="PVD65" s="37"/>
      <c r="PVE65" s="37"/>
      <c r="PVF65" s="37"/>
      <c r="PVG65" s="37"/>
      <c r="PVH65" s="37"/>
      <c r="PVI65" s="37"/>
      <c r="PVJ65" s="37"/>
      <c r="PVK65" s="37"/>
      <c r="PVL65" s="37"/>
      <c r="PVM65" s="37"/>
      <c r="PVN65" s="37"/>
      <c r="PVO65" s="37"/>
      <c r="PVP65" s="37"/>
      <c r="PVQ65" s="37"/>
      <c r="PVR65" s="37"/>
      <c r="PVS65" s="37"/>
      <c r="PVT65" s="37"/>
      <c r="PVU65" s="37"/>
      <c r="PVV65" s="37"/>
      <c r="PVW65" s="37"/>
      <c r="PVX65" s="37"/>
      <c r="PVY65" s="37"/>
      <c r="PVZ65" s="37"/>
      <c r="PWA65" s="37"/>
      <c r="PWB65" s="37"/>
      <c r="PWC65" s="37"/>
      <c r="PWD65" s="37"/>
      <c r="PWE65" s="37"/>
      <c r="PWF65" s="37"/>
      <c r="PWG65" s="37"/>
      <c r="PWH65" s="37"/>
      <c r="PWI65" s="37"/>
      <c r="PWJ65" s="37"/>
      <c r="PWK65" s="37"/>
      <c r="PWL65" s="37"/>
      <c r="PWM65" s="37"/>
      <c r="PWN65" s="37"/>
      <c r="PWO65" s="37"/>
      <c r="PWP65" s="37"/>
      <c r="PWQ65" s="37"/>
      <c r="PWR65" s="37"/>
      <c r="PWS65" s="37"/>
      <c r="PWT65" s="37"/>
      <c r="PWU65" s="37"/>
      <c r="PWV65" s="37"/>
      <c r="PWW65" s="37"/>
      <c r="PWX65" s="37"/>
      <c r="PWY65" s="37"/>
      <c r="PWZ65" s="37"/>
      <c r="PXA65" s="37"/>
      <c r="PXB65" s="37"/>
      <c r="PXC65" s="37"/>
      <c r="PXD65" s="37"/>
      <c r="PXE65" s="37"/>
      <c r="PXF65" s="37"/>
      <c r="PXG65" s="37"/>
      <c r="PXH65" s="37"/>
      <c r="PXI65" s="37"/>
      <c r="PXJ65" s="37"/>
      <c r="PXK65" s="37"/>
      <c r="PXL65" s="37"/>
      <c r="PXM65" s="37"/>
      <c r="PXN65" s="37"/>
      <c r="PXO65" s="37"/>
      <c r="PXP65" s="37"/>
      <c r="PXQ65" s="37"/>
      <c r="PXR65" s="37"/>
      <c r="PXS65" s="37"/>
      <c r="PXT65" s="37"/>
      <c r="PXU65" s="37"/>
      <c r="PXV65" s="37"/>
      <c r="PXW65" s="37"/>
      <c r="PXX65" s="37"/>
      <c r="PXY65" s="37"/>
      <c r="PXZ65" s="37"/>
      <c r="PYA65" s="37"/>
      <c r="PYB65" s="37"/>
      <c r="PYC65" s="37"/>
      <c r="PYD65" s="37"/>
      <c r="PYE65" s="37"/>
      <c r="PYF65" s="37"/>
      <c r="PYG65" s="37"/>
      <c r="PYH65" s="37"/>
      <c r="PYI65" s="37"/>
      <c r="PYJ65" s="37"/>
      <c r="PYK65" s="37"/>
      <c r="PYL65" s="37"/>
      <c r="PYM65" s="37"/>
      <c r="PYN65" s="37"/>
      <c r="PYO65" s="37"/>
      <c r="PYP65" s="37"/>
      <c r="PYQ65" s="37"/>
      <c r="PYR65" s="37"/>
      <c r="PYS65" s="37"/>
      <c r="PYT65" s="37"/>
      <c r="PYU65" s="37"/>
      <c r="PYV65" s="37"/>
      <c r="PYW65" s="37"/>
      <c r="PYX65" s="37"/>
      <c r="PYY65" s="37"/>
      <c r="PYZ65" s="37"/>
      <c r="PZA65" s="37"/>
      <c r="PZB65" s="37"/>
      <c r="PZC65" s="37"/>
      <c r="PZD65" s="37"/>
      <c r="PZE65" s="37"/>
      <c r="PZF65" s="37"/>
      <c r="PZG65" s="37"/>
      <c r="PZH65" s="37"/>
      <c r="PZI65" s="37"/>
      <c r="PZJ65" s="37"/>
      <c r="PZK65" s="37"/>
      <c r="PZL65" s="37"/>
      <c r="PZM65" s="37"/>
      <c r="PZN65" s="37"/>
      <c r="PZO65" s="37"/>
      <c r="PZP65" s="37"/>
      <c r="PZQ65" s="37"/>
      <c r="PZR65" s="37"/>
      <c r="PZS65" s="37"/>
      <c r="PZT65" s="37"/>
      <c r="PZU65" s="37"/>
      <c r="PZV65" s="37"/>
      <c r="PZW65" s="37"/>
      <c r="PZX65" s="37"/>
      <c r="PZY65" s="37"/>
      <c r="PZZ65" s="37"/>
      <c r="QAA65" s="37"/>
      <c r="QAB65" s="37"/>
      <c r="QAC65" s="37"/>
      <c r="QAD65" s="37"/>
      <c r="QAE65" s="37"/>
      <c r="QAF65" s="37"/>
      <c r="QAG65" s="37"/>
      <c r="QAH65" s="37"/>
      <c r="QAI65" s="37"/>
      <c r="QAJ65" s="37"/>
      <c r="QAK65" s="37"/>
      <c r="QAL65" s="37"/>
      <c r="QAM65" s="37"/>
      <c r="QAN65" s="37"/>
      <c r="QAO65" s="37"/>
      <c r="QAP65" s="37"/>
      <c r="QAQ65" s="37"/>
      <c r="QAR65" s="37"/>
      <c r="QAS65" s="37"/>
      <c r="QAT65" s="37"/>
      <c r="QAU65" s="37"/>
      <c r="QAV65" s="37"/>
      <c r="QAW65" s="37"/>
      <c r="QAX65" s="37"/>
      <c r="QAY65" s="37"/>
      <c r="QAZ65" s="37"/>
      <c r="QBA65" s="37"/>
      <c r="QBB65" s="37"/>
      <c r="QBC65" s="37"/>
      <c r="QBD65" s="37"/>
      <c r="QBE65" s="37"/>
      <c r="QBF65" s="37"/>
      <c r="QBG65" s="37"/>
      <c r="QBH65" s="37"/>
      <c r="QBI65" s="37"/>
      <c r="QBJ65" s="37"/>
      <c r="QBK65" s="37"/>
      <c r="QBL65" s="37"/>
      <c r="QBM65" s="37"/>
      <c r="QBN65" s="37"/>
      <c r="QBO65" s="37"/>
      <c r="QBP65" s="37"/>
      <c r="QBQ65" s="37"/>
      <c r="QBR65" s="37"/>
      <c r="QBS65" s="37"/>
      <c r="QBT65" s="37"/>
      <c r="QBU65" s="37"/>
      <c r="QBV65" s="37"/>
      <c r="QBW65" s="37"/>
      <c r="QBX65" s="37"/>
      <c r="QBY65" s="37"/>
      <c r="QBZ65" s="37"/>
      <c r="QCA65" s="37"/>
      <c r="QCB65" s="37"/>
      <c r="QCC65" s="37"/>
      <c r="QCD65" s="37"/>
      <c r="QCE65" s="37"/>
      <c r="QCF65" s="37"/>
      <c r="QCG65" s="37"/>
      <c r="QCH65" s="37"/>
      <c r="QCI65" s="37"/>
      <c r="QCJ65" s="37"/>
      <c r="QCK65" s="37"/>
      <c r="QCL65" s="37"/>
      <c r="QCM65" s="37"/>
      <c r="QCN65" s="37"/>
      <c r="QCO65" s="37"/>
      <c r="QCP65" s="37"/>
      <c r="QCQ65" s="37"/>
      <c r="QCR65" s="37"/>
      <c r="QCS65" s="37"/>
      <c r="QCT65" s="37"/>
      <c r="QCU65" s="37"/>
      <c r="QCV65" s="37"/>
      <c r="QCW65" s="37"/>
      <c r="QCX65" s="37"/>
      <c r="QCY65" s="37"/>
      <c r="QCZ65" s="37"/>
      <c r="QDA65" s="37"/>
      <c r="QDB65" s="37"/>
      <c r="QDC65" s="37"/>
      <c r="QDD65" s="37"/>
      <c r="QDE65" s="37"/>
      <c r="QDF65" s="37"/>
      <c r="QDG65" s="37"/>
      <c r="QDH65" s="37"/>
      <c r="QDI65" s="37"/>
      <c r="QDJ65" s="37"/>
      <c r="QDK65" s="37"/>
      <c r="QDL65" s="37"/>
      <c r="QDM65" s="37"/>
      <c r="QDN65" s="37"/>
      <c r="QDO65" s="37"/>
      <c r="QDP65" s="37"/>
      <c r="QDQ65" s="37"/>
      <c r="QDR65" s="37"/>
      <c r="QDS65" s="37"/>
      <c r="QDT65" s="37"/>
      <c r="QDU65" s="37"/>
      <c r="QDV65" s="37"/>
      <c r="QDW65" s="37"/>
      <c r="QDX65" s="37"/>
      <c r="QDY65" s="37"/>
      <c r="QDZ65" s="37"/>
      <c r="QEA65" s="37"/>
      <c r="QEB65" s="37"/>
      <c r="QEC65" s="37"/>
      <c r="QED65" s="37"/>
      <c r="QEE65" s="37"/>
      <c r="QEF65" s="37"/>
      <c r="QEG65" s="37"/>
      <c r="QEH65" s="37"/>
      <c r="QEI65" s="37"/>
      <c r="QEJ65" s="37"/>
      <c r="QEK65" s="37"/>
      <c r="QEL65" s="37"/>
      <c r="QEM65" s="37"/>
      <c r="QEN65" s="37"/>
      <c r="QEO65" s="37"/>
      <c r="QEP65" s="37"/>
      <c r="QEQ65" s="37"/>
      <c r="QER65" s="37"/>
      <c r="QES65" s="37"/>
      <c r="QET65" s="37"/>
      <c r="QEU65" s="37"/>
      <c r="QEV65" s="37"/>
      <c r="QEW65" s="37"/>
      <c r="QEX65" s="37"/>
      <c r="QEY65" s="37"/>
      <c r="QEZ65" s="37"/>
      <c r="QFA65" s="37"/>
      <c r="QFB65" s="37"/>
      <c r="QFC65" s="37"/>
      <c r="QFD65" s="37"/>
      <c r="QFE65" s="37"/>
      <c r="QFF65" s="37"/>
      <c r="QFG65" s="37"/>
      <c r="QFH65" s="37"/>
      <c r="QFI65" s="37"/>
      <c r="QFJ65" s="37"/>
      <c r="QFK65" s="37"/>
      <c r="QFL65" s="37"/>
      <c r="QFM65" s="37"/>
      <c r="QFN65" s="37"/>
      <c r="QFO65" s="37"/>
      <c r="QFP65" s="37"/>
      <c r="QFQ65" s="37"/>
      <c r="QFR65" s="37"/>
      <c r="QFS65" s="37"/>
      <c r="QFT65" s="37"/>
      <c r="QFU65" s="37"/>
      <c r="QFV65" s="37"/>
      <c r="QFW65" s="37"/>
      <c r="QFX65" s="37"/>
      <c r="QFY65" s="37"/>
      <c r="QFZ65" s="37"/>
      <c r="QGA65" s="37"/>
      <c r="QGB65" s="37"/>
      <c r="QGC65" s="37"/>
      <c r="QGD65" s="37"/>
      <c r="QGE65" s="37"/>
      <c r="QGF65" s="37"/>
      <c r="QGG65" s="37"/>
      <c r="QGH65" s="37"/>
      <c r="QGI65" s="37"/>
      <c r="QGJ65" s="37"/>
      <c r="QGK65" s="37"/>
      <c r="QGL65" s="37"/>
      <c r="QGM65" s="37"/>
      <c r="QGN65" s="37"/>
      <c r="QGO65" s="37"/>
      <c r="QGP65" s="37"/>
      <c r="QGQ65" s="37"/>
      <c r="QGR65" s="37"/>
      <c r="QGS65" s="37"/>
      <c r="QGT65" s="37"/>
      <c r="QGU65" s="37"/>
      <c r="QGV65" s="37"/>
      <c r="QGW65" s="37"/>
      <c r="QGX65" s="37"/>
      <c r="QGY65" s="37"/>
      <c r="QGZ65" s="37"/>
      <c r="QHA65" s="37"/>
      <c r="QHB65" s="37"/>
      <c r="QHC65" s="37"/>
      <c r="QHD65" s="37"/>
      <c r="QHE65" s="37"/>
      <c r="QHF65" s="37"/>
      <c r="QHG65" s="37"/>
      <c r="QHH65" s="37"/>
      <c r="QHI65" s="37"/>
      <c r="QHJ65" s="37"/>
      <c r="QHK65" s="37"/>
      <c r="QHL65" s="37"/>
      <c r="QHM65" s="37"/>
      <c r="QHN65" s="37"/>
      <c r="QHO65" s="37"/>
      <c r="QHP65" s="37"/>
      <c r="QHQ65" s="37"/>
      <c r="QHR65" s="37"/>
      <c r="QHS65" s="37"/>
      <c r="QHT65" s="37"/>
      <c r="QHU65" s="37"/>
      <c r="QHV65" s="37"/>
      <c r="QHW65" s="37"/>
      <c r="QHX65" s="37"/>
      <c r="QHY65" s="37"/>
      <c r="QHZ65" s="37"/>
      <c r="QIA65" s="37"/>
      <c r="QIB65" s="37"/>
      <c r="QIC65" s="37"/>
      <c r="QID65" s="37"/>
      <c r="QIE65" s="37"/>
      <c r="QIF65" s="37"/>
      <c r="QIG65" s="37"/>
      <c r="QIH65" s="37"/>
      <c r="QII65" s="37"/>
      <c r="QIJ65" s="37"/>
      <c r="QIK65" s="37"/>
      <c r="QIL65" s="37"/>
      <c r="QIM65" s="37"/>
      <c r="QIN65" s="37"/>
      <c r="QIO65" s="37"/>
      <c r="QIP65" s="37"/>
      <c r="QIQ65" s="37"/>
      <c r="QIR65" s="37"/>
      <c r="QIS65" s="37"/>
      <c r="QIT65" s="37"/>
      <c r="QIU65" s="37"/>
      <c r="QIV65" s="37"/>
      <c r="QIW65" s="37"/>
      <c r="QIX65" s="37"/>
      <c r="QIY65" s="37"/>
      <c r="QIZ65" s="37"/>
      <c r="QJA65" s="37"/>
      <c r="QJB65" s="37"/>
      <c r="QJC65" s="37"/>
      <c r="QJD65" s="37"/>
      <c r="QJE65" s="37"/>
      <c r="QJF65" s="37"/>
      <c r="QJG65" s="37"/>
      <c r="QJH65" s="37"/>
      <c r="QJI65" s="37"/>
      <c r="QJJ65" s="37"/>
      <c r="QJK65" s="37"/>
      <c r="QJL65" s="37"/>
      <c r="QJM65" s="37"/>
      <c r="QJN65" s="37"/>
      <c r="QJO65" s="37"/>
      <c r="QJP65" s="37"/>
      <c r="QJQ65" s="37"/>
      <c r="QJR65" s="37"/>
      <c r="QJS65" s="37"/>
      <c r="QJT65" s="37"/>
      <c r="QJU65" s="37"/>
      <c r="QJV65" s="37"/>
      <c r="QJW65" s="37"/>
      <c r="QJX65" s="37"/>
      <c r="QJY65" s="37"/>
      <c r="QJZ65" s="37"/>
      <c r="QKA65" s="37"/>
      <c r="QKB65" s="37"/>
      <c r="QKC65" s="37"/>
      <c r="QKD65" s="37"/>
      <c r="QKE65" s="37"/>
      <c r="QKF65" s="37"/>
      <c r="QKG65" s="37"/>
      <c r="QKH65" s="37"/>
      <c r="QKI65" s="37"/>
      <c r="QKJ65" s="37"/>
      <c r="QKK65" s="37"/>
      <c r="QKL65" s="37"/>
      <c r="QKM65" s="37"/>
      <c r="QKN65" s="37"/>
      <c r="QKO65" s="37"/>
      <c r="QKP65" s="37"/>
      <c r="QKQ65" s="37"/>
      <c r="QKR65" s="37"/>
      <c r="QKS65" s="37"/>
      <c r="QKT65" s="37"/>
      <c r="QKU65" s="37"/>
      <c r="QKV65" s="37"/>
      <c r="QKW65" s="37"/>
      <c r="QKX65" s="37"/>
      <c r="QKY65" s="37"/>
      <c r="QKZ65" s="37"/>
      <c r="QLA65" s="37"/>
      <c r="QLB65" s="37"/>
      <c r="QLC65" s="37"/>
      <c r="QLD65" s="37"/>
      <c r="QLE65" s="37"/>
      <c r="QLF65" s="37"/>
      <c r="QLG65" s="37"/>
      <c r="QLH65" s="37"/>
      <c r="QLI65" s="37"/>
      <c r="QLJ65" s="37"/>
      <c r="QLK65" s="37"/>
      <c r="QLL65" s="37"/>
      <c r="QLM65" s="37"/>
      <c r="QLN65" s="37"/>
      <c r="QLO65" s="37"/>
      <c r="QLP65" s="37"/>
      <c r="QLQ65" s="37"/>
      <c r="QLR65" s="37"/>
      <c r="QLS65" s="37"/>
      <c r="QLT65" s="37"/>
      <c r="QLU65" s="37"/>
      <c r="QLV65" s="37"/>
      <c r="QLW65" s="37"/>
      <c r="QLX65" s="37"/>
      <c r="QLY65" s="37"/>
      <c r="QLZ65" s="37"/>
      <c r="QMA65" s="37"/>
      <c r="QMB65" s="37"/>
      <c r="QMC65" s="37"/>
      <c r="QMD65" s="37"/>
      <c r="QME65" s="37"/>
      <c r="QMF65" s="37"/>
      <c r="QMG65" s="37"/>
      <c r="QMH65" s="37"/>
      <c r="QMI65" s="37"/>
      <c r="QMJ65" s="37"/>
      <c r="QMK65" s="37"/>
      <c r="QML65" s="37"/>
      <c r="QMM65" s="37"/>
      <c r="QMN65" s="37"/>
      <c r="QMO65" s="37"/>
      <c r="QMP65" s="37"/>
      <c r="QMQ65" s="37"/>
      <c r="QMR65" s="37"/>
      <c r="QMS65" s="37"/>
      <c r="QMT65" s="37"/>
      <c r="QMU65" s="37"/>
      <c r="QMV65" s="37"/>
      <c r="QMW65" s="37"/>
      <c r="QMX65" s="37"/>
      <c r="QMY65" s="37"/>
      <c r="QMZ65" s="37"/>
      <c r="QNA65" s="37"/>
      <c r="QNB65" s="37"/>
      <c r="QNC65" s="37"/>
      <c r="QND65" s="37"/>
      <c r="QNE65" s="37"/>
      <c r="QNF65" s="37"/>
      <c r="QNG65" s="37"/>
      <c r="QNH65" s="37"/>
      <c r="QNI65" s="37"/>
      <c r="QNJ65" s="37"/>
      <c r="QNK65" s="37"/>
      <c r="QNL65" s="37"/>
      <c r="QNM65" s="37"/>
      <c r="QNN65" s="37"/>
      <c r="QNO65" s="37"/>
      <c r="QNP65" s="37"/>
      <c r="QNQ65" s="37"/>
      <c r="QNR65" s="37"/>
      <c r="QNS65" s="37"/>
      <c r="QNT65" s="37"/>
      <c r="QNU65" s="37"/>
      <c r="QNV65" s="37"/>
      <c r="QNW65" s="37"/>
      <c r="QNX65" s="37"/>
      <c r="QNY65" s="37"/>
      <c r="QNZ65" s="37"/>
      <c r="QOA65" s="37"/>
      <c r="QOB65" s="37"/>
      <c r="QOC65" s="37"/>
      <c r="QOD65" s="37"/>
      <c r="QOE65" s="37"/>
      <c r="QOF65" s="37"/>
      <c r="QOG65" s="37"/>
      <c r="QOH65" s="37"/>
      <c r="QOI65" s="37"/>
      <c r="QOJ65" s="37"/>
      <c r="QOK65" s="37"/>
      <c r="QOL65" s="37"/>
      <c r="QOM65" s="37"/>
      <c r="QON65" s="37"/>
      <c r="QOO65" s="37"/>
      <c r="QOP65" s="37"/>
      <c r="QOQ65" s="37"/>
      <c r="QOR65" s="37"/>
      <c r="QOS65" s="37"/>
      <c r="QOT65" s="37"/>
      <c r="QOU65" s="37"/>
      <c r="QOV65" s="37"/>
      <c r="QOW65" s="37"/>
      <c r="QOX65" s="37"/>
      <c r="QOY65" s="37"/>
      <c r="QOZ65" s="37"/>
      <c r="QPA65" s="37"/>
      <c r="QPB65" s="37"/>
      <c r="QPC65" s="37"/>
      <c r="QPD65" s="37"/>
      <c r="QPE65" s="37"/>
      <c r="QPF65" s="37"/>
      <c r="QPG65" s="37"/>
      <c r="QPH65" s="37"/>
      <c r="QPI65" s="37"/>
      <c r="QPJ65" s="37"/>
      <c r="QPK65" s="37"/>
      <c r="QPL65" s="37"/>
      <c r="QPM65" s="37"/>
      <c r="QPN65" s="37"/>
      <c r="QPO65" s="37"/>
      <c r="QPP65" s="37"/>
      <c r="QPQ65" s="37"/>
      <c r="QPR65" s="37"/>
      <c r="QPS65" s="37"/>
      <c r="QPT65" s="37"/>
      <c r="QPU65" s="37"/>
      <c r="QPV65" s="37"/>
      <c r="QPW65" s="37"/>
      <c r="QPX65" s="37"/>
      <c r="QPY65" s="37"/>
      <c r="QPZ65" s="37"/>
      <c r="QQA65" s="37"/>
      <c r="QQB65" s="37"/>
      <c r="QQC65" s="37"/>
      <c r="QQD65" s="37"/>
      <c r="QQE65" s="37"/>
      <c r="QQF65" s="37"/>
      <c r="QQG65" s="37"/>
      <c r="QQH65" s="37"/>
      <c r="QQI65" s="37"/>
      <c r="QQJ65" s="37"/>
      <c r="QQK65" s="37"/>
      <c r="QQL65" s="37"/>
      <c r="QQM65" s="37"/>
      <c r="QQN65" s="37"/>
      <c r="QQO65" s="37"/>
      <c r="QQP65" s="37"/>
      <c r="QQQ65" s="37"/>
      <c r="QQR65" s="37"/>
      <c r="QQS65" s="37"/>
      <c r="QQT65" s="37"/>
      <c r="QQU65" s="37"/>
      <c r="QQV65" s="37"/>
      <c r="QQW65" s="37"/>
      <c r="QQX65" s="37"/>
      <c r="QQY65" s="37"/>
      <c r="QQZ65" s="37"/>
      <c r="QRA65" s="37"/>
      <c r="QRB65" s="37"/>
      <c r="QRC65" s="37"/>
      <c r="QRD65" s="37"/>
      <c r="QRE65" s="37"/>
      <c r="QRF65" s="37"/>
      <c r="QRG65" s="37"/>
      <c r="QRH65" s="37"/>
      <c r="QRI65" s="37"/>
      <c r="QRJ65" s="37"/>
      <c r="QRK65" s="37"/>
      <c r="QRL65" s="37"/>
      <c r="QRM65" s="37"/>
      <c r="QRN65" s="37"/>
      <c r="QRO65" s="37"/>
      <c r="QRP65" s="37"/>
      <c r="QRQ65" s="37"/>
      <c r="QRR65" s="37"/>
      <c r="QRS65" s="37"/>
      <c r="QRT65" s="37"/>
      <c r="QRU65" s="37"/>
      <c r="QRV65" s="37"/>
      <c r="QRW65" s="37"/>
      <c r="QRX65" s="37"/>
      <c r="QRY65" s="37"/>
      <c r="QRZ65" s="37"/>
      <c r="QSA65" s="37"/>
      <c r="QSB65" s="37"/>
      <c r="QSC65" s="37"/>
      <c r="QSD65" s="37"/>
      <c r="QSE65" s="37"/>
      <c r="QSF65" s="37"/>
      <c r="QSG65" s="37"/>
      <c r="QSH65" s="37"/>
      <c r="QSI65" s="37"/>
      <c r="QSJ65" s="37"/>
      <c r="QSK65" s="37"/>
      <c r="QSL65" s="37"/>
      <c r="QSM65" s="37"/>
      <c r="QSN65" s="37"/>
      <c r="QSO65" s="37"/>
      <c r="QSP65" s="37"/>
      <c r="QSQ65" s="37"/>
      <c r="QSR65" s="37"/>
      <c r="QSS65" s="37"/>
      <c r="QST65" s="37"/>
      <c r="QSU65" s="37"/>
      <c r="QSV65" s="37"/>
      <c r="QSW65" s="37"/>
      <c r="QSX65" s="37"/>
      <c r="QSY65" s="37"/>
      <c r="QSZ65" s="37"/>
      <c r="QTA65" s="37"/>
      <c r="QTB65" s="37"/>
      <c r="QTC65" s="37"/>
      <c r="QTD65" s="37"/>
      <c r="QTE65" s="37"/>
      <c r="QTF65" s="37"/>
      <c r="QTG65" s="37"/>
      <c r="QTH65" s="37"/>
      <c r="QTI65" s="37"/>
      <c r="QTJ65" s="37"/>
      <c r="QTK65" s="37"/>
      <c r="QTL65" s="37"/>
      <c r="QTM65" s="37"/>
      <c r="QTN65" s="37"/>
      <c r="QTO65" s="37"/>
      <c r="QTP65" s="37"/>
      <c r="QTQ65" s="37"/>
      <c r="QTR65" s="37"/>
      <c r="QTS65" s="37"/>
      <c r="QTT65" s="37"/>
      <c r="QTU65" s="37"/>
      <c r="QTV65" s="37"/>
      <c r="QTW65" s="37"/>
      <c r="QTX65" s="37"/>
      <c r="QTY65" s="37"/>
      <c r="QTZ65" s="37"/>
      <c r="QUA65" s="37"/>
      <c r="QUB65" s="37"/>
      <c r="QUC65" s="37"/>
      <c r="QUD65" s="37"/>
      <c r="QUE65" s="37"/>
      <c r="QUF65" s="37"/>
      <c r="QUG65" s="37"/>
      <c r="QUH65" s="37"/>
      <c r="QUI65" s="37"/>
      <c r="QUJ65" s="37"/>
      <c r="QUK65" s="37"/>
      <c r="QUL65" s="37"/>
      <c r="QUM65" s="37"/>
      <c r="QUN65" s="37"/>
      <c r="QUO65" s="37"/>
      <c r="QUP65" s="37"/>
      <c r="QUQ65" s="37"/>
      <c r="QUR65" s="37"/>
      <c r="QUS65" s="37"/>
      <c r="QUT65" s="37"/>
      <c r="QUU65" s="37"/>
      <c r="QUV65" s="37"/>
      <c r="QUW65" s="37"/>
      <c r="QUX65" s="37"/>
      <c r="QUY65" s="37"/>
      <c r="QUZ65" s="37"/>
      <c r="QVA65" s="37"/>
      <c r="QVB65" s="37"/>
      <c r="QVC65" s="37"/>
      <c r="QVD65" s="37"/>
      <c r="QVE65" s="37"/>
      <c r="QVF65" s="37"/>
      <c r="QVG65" s="37"/>
      <c r="QVH65" s="37"/>
      <c r="QVI65" s="37"/>
      <c r="QVJ65" s="37"/>
      <c r="QVK65" s="37"/>
      <c r="QVL65" s="37"/>
      <c r="QVM65" s="37"/>
      <c r="QVN65" s="37"/>
      <c r="QVO65" s="37"/>
      <c r="QVP65" s="37"/>
      <c r="QVQ65" s="37"/>
      <c r="QVR65" s="37"/>
      <c r="QVS65" s="37"/>
      <c r="QVT65" s="37"/>
      <c r="QVU65" s="37"/>
      <c r="QVV65" s="37"/>
      <c r="QVW65" s="37"/>
      <c r="QVX65" s="37"/>
      <c r="QVY65" s="37"/>
      <c r="QVZ65" s="37"/>
      <c r="QWA65" s="37"/>
      <c r="QWB65" s="37"/>
      <c r="QWC65" s="37"/>
      <c r="QWD65" s="37"/>
      <c r="QWE65" s="37"/>
      <c r="QWF65" s="37"/>
      <c r="QWG65" s="37"/>
      <c r="QWH65" s="37"/>
      <c r="QWI65" s="37"/>
      <c r="QWJ65" s="37"/>
      <c r="QWK65" s="37"/>
      <c r="QWL65" s="37"/>
      <c r="QWM65" s="37"/>
      <c r="QWN65" s="37"/>
      <c r="QWO65" s="37"/>
      <c r="QWP65" s="37"/>
      <c r="QWQ65" s="37"/>
      <c r="QWR65" s="37"/>
      <c r="QWS65" s="37"/>
      <c r="QWT65" s="37"/>
      <c r="QWU65" s="37"/>
      <c r="QWV65" s="37"/>
      <c r="QWW65" s="37"/>
      <c r="QWX65" s="37"/>
      <c r="QWY65" s="37"/>
      <c r="QWZ65" s="37"/>
      <c r="QXA65" s="37"/>
      <c r="QXB65" s="37"/>
      <c r="QXC65" s="37"/>
      <c r="QXD65" s="37"/>
      <c r="QXE65" s="37"/>
      <c r="QXF65" s="37"/>
      <c r="QXG65" s="37"/>
      <c r="QXH65" s="37"/>
      <c r="QXI65" s="37"/>
      <c r="QXJ65" s="37"/>
      <c r="QXK65" s="37"/>
      <c r="QXL65" s="37"/>
      <c r="QXM65" s="37"/>
      <c r="QXN65" s="37"/>
      <c r="QXO65" s="37"/>
      <c r="QXP65" s="37"/>
      <c r="QXQ65" s="37"/>
      <c r="QXR65" s="37"/>
      <c r="QXS65" s="37"/>
      <c r="QXT65" s="37"/>
      <c r="QXU65" s="37"/>
      <c r="QXV65" s="37"/>
      <c r="QXW65" s="37"/>
      <c r="QXX65" s="37"/>
      <c r="QXY65" s="37"/>
      <c r="QXZ65" s="37"/>
      <c r="QYA65" s="37"/>
      <c r="QYB65" s="37"/>
      <c r="QYC65" s="37"/>
      <c r="QYD65" s="37"/>
      <c r="QYE65" s="37"/>
      <c r="QYF65" s="37"/>
      <c r="QYG65" s="37"/>
      <c r="QYH65" s="37"/>
      <c r="QYI65" s="37"/>
      <c r="QYJ65" s="37"/>
      <c r="QYK65" s="37"/>
      <c r="QYL65" s="37"/>
      <c r="QYM65" s="37"/>
      <c r="QYN65" s="37"/>
      <c r="QYO65" s="37"/>
      <c r="QYP65" s="37"/>
      <c r="QYQ65" s="37"/>
      <c r="QYR65" s="37"/>
      <c r="QYS65" s="37"/>
      <c r="QYT65" s="37"/>
      <c r="QYU65" s="37"/>
      <c r="QYV65" s="37"/>
      <c r="QYW65" s="37"/>
      <c r="QYX65" s="37"/>
      <c r="QYY65" s="37"/>
      <c r="QYZ65" s="37"/>
      <c r="QZA65" s="37"/>
      <c r="QZB65" s="37"/>
      <c r="QZC65" s="37"/>
      <c r="QZD65" s="37"/>
      <c r="QZE65" s="37"/>
      <c r="QZF65" s="37"/>
      <c r="QZG65" s="37"/>
      <c r="QZH65" s="37"/>
      <c r="QZI65" s="37"/>
      <c r="QZJ65" s="37"/>
      <c r="QZK65" s="37"/>
      <c r="QZL65" s="37"/>
      <c r="QZM65" s="37"/>
      <c r="QZN65" s="37"/>
      <c r="QZO65" s="37"/>
      <c r="QZP65" s="37"/>
      <c r="QZQ65" s="37"/>
      <c r="QZR65" s="37"/>
      <c r="QZS65" s="37"/>
      <c r="QZT65" s="37"/>
      <c r="QZU65" s="37"/>
      <c r="QZV65" s="37"/>
      <c r="QZW65" s="37"/>
      <c r="QZX65" s="37"/>
      <c r="QZY65" s="37"/>
      <c r="QZZ65" s="37"/>
      <c r="RAA65" s="37"/>
      <c r="RAB65" s="37"/>
      <c r="RAC65" s="37"/>
      <c r="RAD65" s="37"/>
      <c r="RAE65" s="37"/>
      <c r="RAF65" s="37"/>
      <c r="RAG65" s="37"/>
      <c r="RAH65" s="37"/>
      <c r="RAI65" s="37"/>
      <c r="RAJ65" s="37"/>
      <c r="RAK65" s="37"/>
      <c r="RAL65" s="37"/>
      <c r="RAM65" s="37"/>
      <c r="RAN65" s="37"/>
      <c r="RAO65" s="37"/>
      <c r="RAP65" s="37"/>
      <c r="RAQ65" s="37"/>
      <c r="RAR65" s="37"/>
      <c r="RAS65" s="37"/>
      <c r="RAT65" s="37"/>
      <c r="RAU65" s="37"/>
      <c r="RAV65" s="37"/>
      <c r="RAW65" s="37"/>
      <c r="RAX65" s="37"/>
      <c r="RAY65" s="37"/>
      <c r="RAZ65" s="37"/>
      <c r="RBA65" s="37"/>
      <c r="RBB65" s="37"/>
      <c r="RBC65" s="37"/>
      <c r="RBD65" s="37"/>
      <c r="RBE65" s="37"/>
      <c r="RBF65" s="37"/>
      <c r="RBG65" s="37"/>
      <c r="RBH65" s="37"/>
      <c r="RBI65" s="37"/>
      <c r="RBJ65" s="37"/>
      <c r="RBK65" s="37"/>
      <c r="RBL65" s="37"/>
      <c r="RBM65" s="37"/>
      <c r="RBN65" s="37"/>
      <c r="RBO65" s="37"/>
      <c r="RBP65" s="37"/>
      <c r="RBQ65" s="37"/>
      <c r="RBR65" s="37"/>
      <c r="RBS65" s="37"/>
      <c r="RBT65" s="37"/>
      <c r="RBU65" s="37"/>
      <c r="RBV65" s="37"/>
      <c r="RBW65" s="37"/>
      <c r="RBX65" s="37"/>
      <c r="RBY65" s="37"/>
      <c r="RBZ65" s="37"/>
      <c r="RCA65" s="37"/>
      <c r="RCB65" s="37"/>
      <c r="RCC65" s="37"/>
      <c r="RCD65" s="37"/>
      <c r="RCE65" s="37"/>
      <c r="RCF65" s="37"/>
      <c r="RCG65" s="37"/>
      <c r="RCH65" s="37"/>
      <c r="RCI65" s="37"/>
      <c r="RCJ65" s="37"/>
      <c r="RCK65" s="37"/>
      <c r="RCL65" s="37"/>
      <c r="RCM65" s="37"/>
      <c r="RCN65" s="37"/>
      <c r="RCO65" s="37"/>
      <c r="RCP65" s="37"/>
      <c r="RCQ65" s="37"/>
      <c r="RCR65" s="37"/>
      <c r="RCS65" s="37"/>
      <c r="RCT65" s="37"/>
      <c r="RCU65" s="37"/>
      <c r="RCV65" s="37"/>
      <c r="RCW65" s="37"/>
      <c r="RCX65" s="37"/>
      <c r="RCY65" s="37"/>
      <c r="RCZ65" s="37"/>
      <c r="RDA65" s="37"/>
      <c r="RDB65" s="37"/>
      <c r="RDC65" s="37"/>
      <c r="RDD65" s="37"/>
      <c r="RDE65" s="37"/>
      <c r="RDF65" s="37"/>
      <c r="RDG65" s="37"/>
      <c r="RDH65" s="37"/>
      <c r="RDI65" s="37"/>
      <c r="RDJ65" s="37"/>
      <c r="RDK65" s="37"/>
      <c r="RDL65" s="37"/>
      <c r="RDM65" s="37"/>
      <c r="RDN65" s="37"/>
      <c r="RDO65" s="37"/>
      <c r="RDP65" s="37"/>
      <c r="RDQ65" s="37"/>
      <c r="RDR65" s="37"/>
      <c r="RDS65" s="37"/>
      <c r="RDT65" s="37"/>
      <c r="RDU65" s="37"/>
      <c r="RDV65" s="37"/>
      <c r="RDW65" s="37"/>
      <c r="RDX65" s="37"/>
      <c r="RDY65" s="37"/>
      <c r="RDZ65" s="37"/>
      <c r="REA65" s="37"/>
      <c r="REB65" s="37"/>
      <c r="REC65" s="37"/>
      <c r="RED65" s="37"/>
      <c r="REE65" s="37"/>
      <c r="REF65" s="37"/>
      <c r="REG65" s="37"/>
      <c r="REH65" s="37"/>
      <c r="REI65" s="37"/>
      <c r="REJ65" s="37"/>
      <c r="REK65" s="37"/>
      <c r="REL65" s="37"/>
      <c r="REM65" s="37"/>
      <c r="REN65" s="37"/>
      <c r="REO65" s="37"/>
      <c r="REP65" s="37"/>
      <c r="REQ65" s="37"/>
      <c r="RER65" s="37"/>
      <c r="RES65" s="37"/>
      <c r="RET65" s="37"/>
      <c r="REU65" s="37"/>
      <c r="REV65" s="37"/>
      <c r="REW65" s="37"/>
      <c r="REX65" s="37"/>
      <c r="REY65" s="37"/>
      <c r="REZ65" s="37"/>
      <c r="RFA65" s="37"/>
      <c r="RFB65" s="37"/>
      <c r="RFC65" s="37"/>
      <c r="RFD65" s="37"/>
      <c r="RFE65" s="37"/>
      <c r="RFF65" s="37"/>
      <c r="RFG65" s="37"/>
      <c r="RFH65" s="37"/>
      <c r="RFI65" s="37"/>
      <c r="RFJ65" s="37"/>
      <c r="RFK65" s="37"/>
      <c r="RFL65" s="37"/>
      <c r="RFM65" s="37"/>
      <c r="RFN65" s="37"/>
      <c r="RFO65" s="37"/>
      <c r="RFP65" s="37"/>
      <c r="RFQ65" s="37"/>
      <c r="RFR65" s="37"/>
      <c r="RFS65" s="37"/>
      <c r="RFT65" s="37"/>
      <c r="RFU65" s="37"/>
      <c r="RFV65" s="37"/>
      <c r="RFW65" s="37"/>
      <c r="RFX65" s="37"/>
      <c r="RFY65" s="37"/>
      <c r="RFZ65" s="37"/>
      <c r="RGA65" s="37"/>
      <c r="RGB65" s="37"/>
      <c r="RGC65" s="37"/>
      <c r="RGD65" s="37"/>
      <c r="RGE65" s="37"/>
      <c r="RGF65" s="37"/>
      <c r="RGG65" s="37"/>
      <c r="RGH65" s="37"/>
      <c r="RGI65" s="37"/>
      <c r="RGJ65" s="37"/>
      <c r="RGK65" s="37"/>
      <c r="RGL65" s="37"/>
      <c r="RGM65" s="37"/>
      <c r="RGN65" s="37"/>
      <c r="RGO65" s="37"/>
      <c r="RGP65" s="37"/>
      <c r="RGQ65" s="37"/>
      <c r="RGR65" s="37"/>
      <c r="RGS65" s="37"/>
      <c r="RGT65" s="37"/>
      <c r="RGU65" s="37"/>
      <c r="RGV65" s="37"/>
      <c r="RGW65" s="37"/>
      <c r="RGX65" s="37"/>
      <c r="RGY65" s="37"/>
      <c r="RGZ65" s="37"/>
      <c r="RHA65" s="37"/>
      <c r="RHB65" s="37"/>
      <c r="RHC65" s="37"/>
      <c r="RHD65" s="37"/>
      <c r="RHE65" s="37"/>
      <c r="RHF65" s="37"/>
      <c r="RHG65" s="37"/>
      <c r="RHH65" s="37"/>
      <c r="RHI65" s="37"/>
      <c r="RHJ65" s="37"/>
      <c r="RHK65" s="37"/>
      <c r="RHL65" s="37"/>
      <c r="RHM65" s="37"/>
      <c r="RHN65" s="37"/>
      <c r="RHO65" s="37"/>
      <c r="RHP65" s="37"/>
      <c r="RHQ65" s="37"/>
      <c r="RHR65" s="37"/>
      <c r="RHS65" s="37"/>
      <c r="RHT65" s="37"/>
      <c r="RHU65" s="37"/>
      <c r="RHV65" s="37"/>
      <c r="RHW65" s="37"/>
      <c r="RHX65" s="37"/>
      <c r="RHY65" s="37"/>
      <c r="RHZ65" s="37"/>
      <c r="RIA65" s="37"/>
      <c r="RIB65" s="37"/>
      <c r="RIC65" s="37"/>
      <c r="RID65" s="37"/>
      <c r="RIE65" s="37"/>
      <c r="RIF65" s="37"/>
      <c r="RIG65" s="37"/>
      <c r="RIH65" s="37"/>
      <c r="RII65" s="37"/>
      <c r="RIJ65" s="37"/>
      <c r="RIK65" s="37"/>
      <c r="RIL65" s="37"/>
      <c r="RIM65" s="37"/>
      <c r="RIN65" s="37"/>
      <c r="RIO65" s="37"/>
      <c r="RIP65" s="37"/>
      <c r="RIQ65" s="37"/>
      <c r="RIR65" s="37"/>
      <c r="RIS65" s="37"/>
      <c r="RIT65" s="37"/>
      <c r="RIU65" s="37"/>
      <c r="RIV65" s="37"/>
      <c r="RIW65" s="37"/>
      <c r="RIX65" s="37"/>
      <c r="RIY65" s="37"/>
      <c r="RIZ65" s="37"/>
      <c r="RJA65" s="37"/>
      <c r="RJB65" s="37"/>
      <c r="RJC65" s="37"/>
      <c r="RJD65" s="37"/>
      <c r="RJE65" s="37"/>
      <c r="RJF65" s="37"/>
      <c r="RJG65" s="37"/>
      <c r="RJH65" s="37"/>
      <c r="RJI65" s="37"/>
      <c r="RJJ65" s="37"/>
      <c r="RJK65" s="37"/>
      <c r="RJL65" s="37"/>
      <c r="RJM65" s="37"/>
      <c r="RJN65" s="37"/>
      <c r="RJO65" s="37"/>
      <c r="RJP65" s="37"/>
      <c r="RJQ65" s="37"/>
      <c r="RJR65" s="37"/>
      <c r="RJS65" s="37"/>
      <c r="RJT65" s="37"/>
      <c r="RJU65" s="37"/>
      <c r="RJV65" s="37"/>
      <c r="RJW65" s="37"/>
      <c r="RJX65" s="37"/>
      <c r="RJY65" s="37"/>
      <c r="RJZ65" s="37"/>
      <c r="RKA65" s="37"/>
      <c r="RKB65" s="37"/>
      <c r="RKC65" s="37"/>
      <c r="RKD65" s="37"/>
      <c r="RKE65" s="37"/>
      <c r="RKF65" s="37"/>
      <c r="RKG65" s="37"/>
      <c r="RKH65" s="37"/>
      <c r="RKI65" s="37"/>
      <c r="RKJ65" s="37"/>
      <c r="RKK65" s="37"/>
      <c r="RKL65" s="37"/>
      <c r="RKM65" s="37"/>
      <c r="RKN65" s="37"/>
      <c r="RKO65" s="37"/>
      <c r="RKP65" s="37"/>
      <c r="RKQ65" s="37"/>
      <c r="RKR65" s="37"/>
      <c r="RKS65" s="37"/>
      <c r="RKT65" s="37"/>
      <c r="RKU65" s="37"/>
      <c r="RKV65" s="37"/>
      <c r="RKW65" s="37"/>
      <c r="RKX65" s="37"/>
      <c r="RKY65" s="37"/>
      <c r="RKZ65" s="37"/>
      <c r="RLA65" s="37"/>
      <c r="RLB65" s="37"/>
      <c r="RLC65" s="37"/>
      <c r="RLD65" s="37"/>
      <c r="RLE65" s="37"/>
      <c r="RLF65" s="37"/>
      <c r="RLG65" s="37"/>
      <c r="RLH65" s="37"/>
      <c r="RLI65" s="37"/>
      <c r="RLJ65" s="37"/>
      <c r="RLK65" s="37"/>
      <c r="RLL65" s="37"/>
      <c r="RLM65" s="37"/>
      <c r="RLN65" s="37"/>
      <c r="RLO65" s="37"/>
      <c r="RLP65" s="37"/>
      <c r="RLQ65" s="37"/>
      <c r="RLR65" s="37"/>
      <c r="RLS65" s="37"/>
      <c r="RLT65" s="37"/>
      <c r="RLU65" s="37"/>
      <c r="RLV65" s="37"/>
      <c r="RLW65" s="37"/>
      <c r="RLX65" s="37"/>
      <c r="RLY65" s="37"/>
      <c r="RLZ65" s="37"/>
      <c r="RMA65" s="37"/>
      <c r="RMB65" s="37"/>
      <c r="RMC65" s="37"/>
      <c r="RMD65" s="37"/>
      <c r="RME65" s="37"/>
      <c r="RMF65" s="37"/>
      <c r="RMG65" s="37"/>
      <c r="RMH65" s="37"/>
      <c r="RMI65" s="37"/>
      <c r="RMJ65" s="37"/>
      <c r="RMK65" s="37"/>
      <c r="RML65" s="37"/>
      <c r="RMM65" s="37"/>
      <c r="RMN65" s="37"/>
      <c r="RMO65" s="37"/>
      <c r="RMP65" s="37"/>
      <c r="RMQ65" s="37"/>
      <c r="RMR65" s="37"/>
      <c r="RMS65" s="37"/>
      <c r="RMT65" s="37"/>
      <c r="RMU65" s="37"/>
      <c r="RMV65" s="37"/>
      <c r="RMW65" s="37"/>
      <c r="RMX65" s="37"/>
      <c r="RMY65" s="37"/>
      <c r="RMZ65" s="37"/>
      <c r="RNA65" s="37"/>
      <c r="RNB65" s="37"/>
      <c r="RNC65" s="37"/>
      <c r="RND65" s="37"/>
      <c r="RNE65" s="37"/>
      <c r="RNF65" s="37"/>
      <c r="RNG65" s="37"/>
      <c r="RNH65" s="37"/>
      <c r="RNI65" s="37"/>
      <c r="RNJ65" s="37"/>
      <c r="RNK65" s="37"/>
      <c r="RNL65" s="37"/>
      <c r="RNM65" s="37"/>
      <c r="RNN65" s="37"/>
      <c r="RNO65" s="37"/>
      <c r="RNP65" s="37"/>
      <c r="RNQ65" s="37"/>
      <c r="RNR65" s="37"/>
      <c r="RNS65" s="37"/>
      <c r="RNT65" s="37"/>
      <c r="RNU65" s="37"/>
      <c r="RNV65" s="37"/>
      <c r="RNW65" s="37"/>
      <c r="RNX65" s="37"/>
      <c r="RNY65" s="37"/>
      <c r="RNZ65" s="37"/>
      <c r="ROA65" s="37"/>
      <c r="ROB65" s="37"/>
      <c r="ROC65" s="37"/>
      <c r="ROD65" s="37"/>
      <c r="ROE65" s="37"/>
      <c r="ROF65" s="37"/>
      <c r="ROG65" s="37"/>
      <c r="ROH65" s="37"/>
      <c r="ROI65" s="37"/>
      <c r="ROJ65" s="37"/>
      <c r="ROK65" s="37"/>
      <c r="ROL65" s="37"/>
      <c r="ROM65" s="37"/>
      <c r="RON65" s="37"/>
      <c r="ROO65" s="37"/>
      <c r="ROP65" s="37"/>
      <c r="ROQ65" s="37"/>
      <c r="ROR65" s="37"/>
      <c r="ROS65" s="37"/>
      <c r="ROT65" s="37"/>
      <c r="ROU65" s="37"/>
      <c r="ROV65" s="37"/>
      <c r="ROW65" s="37"/>
      <c r="ROX65" s="37"/>
      <c r="ROY65" s="37"/>
      <c r="ROZ65" s="37"/>
      <c r="RPA65" s="37"/>
      <c r="RPB65" s="37"/>
      <c r="RPC65" s="37"/>
      <c r="RPD65" s="37"/>
      <c r="RPE65" s="37"/>
      <c r="RPF65" s="37"/>
      <c r="RPG65" s="37"/>
      <c r="RPH65" s="37"/>
      <c r="RPI65" s="37"/>
      <c r="RPJ65" s="37"/>
      <c r="RPK65" s="37"/>
      <c r="RPL65" s="37"/>
      <c r="RPM65" s="37"/>
      <c r="RPN65" s="37"/>
      <c r="RPO65" s="37"/>
      <c r="RPP65" s="37"/>
      <c r="RPQ65" s="37"/>
      <c r="RPR65" s="37"/>
      <c r="RPS65" s="37"/>
      <c r="RPT65" s="37"/>
      <c r="RPU65" s="37"/>
      <c r="RPV65" s="37"/>
      <c r="RPW65" s="37"/>
      <c r="RPX65" s="37"/>
      <c r="RPY65" s="37"/>
      <c r="RPZ65" s="37"/>
      <c r="RQA65" s="37"/>
      <c r="RQB65" s="37"/>
      <c r="RQC65" s="37"/>
      <c r="RQD65" s="37"/>
      <c r="RQE65" s="37"/>
      <c r="RQF65" s="37"/>
      <c r="RQG65" s="37"/>
      <c r="RQH65" s="37"/>
      <c r="RQI65" s="37"/>
      <c r="RQJ65" s="37"/>
      <c r="RQK65" s="37"/>
      <c r="RQL65" s="37"/>
      <c r="RQM65" s="37"/>
      <c r="RQN65" s="37"/>
      <c r="RQO65" s="37"/>
      <c r="RQP65" s="37"/>
      <c r="RQQ65" s="37"/>
      <c r="RQR65" s="37"/>
      <c r="RQS65" s="37"/>
      <c r="RQT65" s="37"/>
      <c r="RQU65" s="37"/>
      <c r="RQV65" s="37"/>
      <c r="RQW65" s="37"/>
      <c r="RQX65" s="37"/>
      <c r="RQY65" s="37"/>
      <c r="RQZ65" s="37"/>
      <c r="RRA65" s="37"/>
      <c r="RRB65" s="37"/>
      <c r="RRC65" s="37"/>
      <c r="RRD65" s="37"/>
      <c r="RRE65" s="37"/>
      <c r="RRF65" s="37"/>
      <c r="RRG65" s="37"/>
      <c r="RRH65" s="37"/>
      <c r="RRI65" s="37"/>
      <c r="RRJ65" s="37"/>
      <c r="RRK65" s="37"/>
      <c r="RRL65" s="37"/>
      <c r="RRM65" s="37"/>
      <c r="RRN65" s="37"/>
      <c r="RRO65" s="37"/>
      <c r="RRP65" s="37"/>
      <c r="RRQ65" s="37"/>
      <c r="RRR65" s="37"/>
      <c r="RRS65" s="37"/>
      <c r="RRT65" s="37"/>
      <c r="RRU65" s="37"/>
      <c r="RRV65" s="37"/>
      <c r="RRW65" s="37"/>
      <c r="RRX65" s="37"/>
      <c r="RRY65" s="37"/>
      <c r="RRZ65" s="37"/>
      <c r="RSA65" s="37"/>
      <c r="RSB65" s="37"/>
      <c r="RSC65" s="37"/>
      <c r="RSD65" s="37"/>
      <c r="RSE65" s="37"/>
      <c r="RSF65" s="37"/>
      <c r="RSG65" s="37"/>
      <c r="RSH65" s="37"/>
      <c r="RSI65" s="37"/>
      <c r="RSJ65" s="37"/>
      <c r="RSK65" s="37"/>
      <c r="RSL65" s="37"/>
      <c r="RSM65" s="37"/>
      <c r="RSN65" s="37"/>
      <c r="RSO65" s="37"/>
      <c r="RSP65" s="37"/>
      <c r="RSQ65" s="37"/>
      <c r="RSR65" s="37"/>
      <c r="RSS65" s="37"/>
      <c r="RST65" s="37"/>
      <c r="RSU65" s="37"/>
      <c r="RSV65" s="37"/>
      <c r="RSW65" s="37"/>
      <c r="RSX65" s="37"/>
      <c r="RSY65" s="37"/>
      <c r="RSZ65" s="37"/>
      <c r="RTA65" s="37"/>
      <c r="RTB65" s="37"/>
      <c r="RTC65" s="37"/>
      <c r="RTD65" s="37"/>
      <c r="RTE65" s="37"/>
      <c r="RTF65" s="37"/>
      <c r="RTG65" s="37"/>
      <c r="RTH65" s="37"/>
      <c r="RTI65" s="37"/>
      <c r="RTJ65" s="37"/>
      <c r="RTK65" s="37"/>
      <c r="RTL65" s="37"/>
      <c r="RTM65" s="37"/>
      <c r="RTN65" s="37"/>
      <c r="RTO65" s="37"/>
      <c r="RTP65" s="37"/>
      <c r="RTQ65" s="37"/>
      <c r="RTR65" s="37"/>
      <c r="RTS65" s="37"/>
      <c r="RTT65" s="37"/>
      <c r="RTU65" s="37"/>
      <c r="RTV65" s="37"/>
      <c r="RTW65" s="37"/>
      <c r="RTX65" s="37"/>
      <c r="RTY65" s="37"/>
      <c r="RTZ65" s="37"/>
      <c r="RUA65" s="37"/>
      <c r="RUB65" s="37"/>
      <c r="RUC65" s="37"/>
      <c r="RUD65" s="37"/>
      <c r="RUE65" s="37"/>
      <c r="RUF65" s="37"/>
      <c r="RUG65" s="37"/>
      <c r="RUH65" s="37"/>
      <c r="RUI65" s="37"/>
      <c r="RUJ65" s="37"/>
      <c r="RUK65" s="37"/>
      <c r="RUL65" s="37"/>
      <c r="RUM65" s="37"/>
      <c r="RUN65" s="37"/>
      <c r="RUO65" s="37"/>
      <c r="RUP65" s="37"/>
      <c r="RUQ65" s="37"/>
      <c r="RUR65" s="37"/>
      <c r="RUS65" s="37"/>
      <c r="RUT65" s="37"/>
      <c r="RUU65" s="37"/>
      <c r="RUV65" s="37"/>
      <c r="RUW65" s="37"/>
      <c r="RUX65" s="37"/>
      <c r="RUY65" s="37"/>
      <c r="RUZ65" s="37"/>
      <c r="RVA65" s="37"/>
      <c r="RVB65" s="37"/>
      <c r="RVC65" s="37"/>
      <c r="RVD65" s="37"/>
      <c r="RVE65" s="37"/>
      <c r="RVF65" s="37"/>
      <c r="RVG65" s="37"/>
      <c r="RVH65" s="37"/>
      <c r="RVI65" s="37"/>
      <c r="RVJ65" s="37"/>
      <c r="RVK65" s="37"/>
      <c r="RVL65" s="37"/>
      <c r="RVM65" s="37"/>
      <c r="RVN65" s="37"/>
      <c r="RVO65" s="37"/>
      <c r="RVP65" s="37"/>
      <c r="RVQ65" s="37"/>
      <c r="RVR65" s="37"/>
      <c r="RVS65" s="37"/>
      <c r="RVT65" s="37"/>
      <c r="RVU65" s="37"/>
      <c r="RVV65" s="37"/>
      <c r="RVW65" s="37"/>
      <c r="RVX65" s="37"/>
      <c r="RVY65" s="37"/>
      <c r="RVZ65" s="37"/>
      <c r="RWA65" s="37"/>
      <c r="RWB65" s="37"/>
      <c r="RWC65" s="37"/>
      <c r="RWD65" s="37"/>
      <c r="RWE65" s="37"/>
      <c r="RWF65" s="37"/>
      <c r="RWG65" s="37"/>
      <c r="RWH65" s="37"/>
      <c r="RWI65" s="37"/>
      <c r="RWJ65" s="37"/>
      <c r="RWK65" s="37"/>
      <c r="RWL65" s="37"/>
      <c r="RWM65" s="37"/>
      <c r="RWN65" s="37"/>
      <c r="RWO65" s="37"/>
      <c r="RWP65" s="37"/>
      <c r="RWQ65" s="37"/>
      <c r="RWR65" s="37"/>
      <c r="RWS65" s="37"/>
      <c r="RWT65" s="37"/>
      <c r="RWU65" s="37"/>
      <c r="RWV65" s="37"/>
      <c r="RWW65" s="37"/>
      <c r="RWX65" s="37"/>
      <c r="RWY65" s="37"/>
      <c r="RWZ65" s="37"/>
      <c r="RXA65" s="37"/>
      <c r="RXB65" s="37"/>
      <c r="RXC65" s="37"/>
      <c r="RXD65" s="37"/>
      <c r="RXE65" s="37"/>
      <c r="RXF65" s="37"/>
      <c r="RXG65" s="37"/>
      <c r="RXH65" s="37"/>
      <c r="RXI65" s="37"/>
      <c r="RXJ65" s="37"/>
      <c r="RXK65" s="37"/>
      <c r="RXL65" s="37"/>
      <c r="RXM65" s="37"/>
      <c r="RXN65" s="37"/>
      <c r="RXO65" s="37"/>
      <c r="RXP65" s="37"/>
      <c r="RXQ65" s="37"/>
      <c r="RXR65" s="37"/>
      <c r="RXS65" s="37"/>
      <c r="RXT65" s="37"/>
      <c r="RXU65" s="37"/>
      <c r="RXV65" s="37"/>
      <c r="RXW65" s="37"/>
      <c r="RXX65" s="37"/>
      <c r="RXY65" s="37"/>
      <c r="RXZ65" s="37"/>
      <c r="RYA65" s="37"/>
      <c r="RYB65" s="37"/>
      <c r="RYC65" s="37"/>
      <c r="RYD65" s="37"/>
      <c r="RYE65" s="37"/>
      <c r="RYF65" s="37"/>
      <c r="RYG65" s="37"/>
      <c r="RYH65" s="37"/>
      <c r="RYI65" s="37"/>
      <c r="RYJ65" s="37"/>
      <c r="RYK65" s="37"/>
      <c r="RYL65" s="37"/>
      <c r="RYM65" s="37"/>
      <c r="RYN65" s="37"/>
      <c r="RYO65" s="37"/>
      <c r="RYP65" s="37"/>
      <c r="RYQ65" s="37"/>
      <c r="RYR65" s="37"/>
      <c r="RYS65" s="37"/>
      <c r="RYT65" s="37"/>
      <c r="RYU65" s="37"/>
      <c r="RYV65" s="37"/>
      <c r="RYW65" s="37"/>
      <c r="RYX65" s="37"/>
      <c r="RYY65" s="37"/>
      <c r="RYZ65" s="37"/>
      <c r="RZA65" s="37"/>
      <c r="RZB65" s="37"/>
      <c r="RZC65" s="37"/>
      <c r="RZD65" s="37"/>
      <c r="RZE65" s="37"/>
      <c r="RZF65" s="37"/>
      <c r="RZG65" s="37"/>
      <c r="RZH65" s="37"/>
      <c r="RZI65" s="37"/>
      <c r="RZJ65" s="37"/>
      <c r="RZK65" s="37"/>
      <c r="RZL65" s="37"/>
      <c r="RZM65" s="37"/>
      <c r="RZN65" s="37"/>
      <c r="RZO65" s="37"/>
      <c r="RZP65" s="37"/>
      <c r="RZQ65" s="37"/>
      <c r="RZR65" s="37"/>
      <c r="RZS65" s="37"/>
      <c r="RZT65" s="37"/>
      <c r="RZU65" s="37"/>
      <c r="RZV65" s="37"/>
      <c r="RZW65" s="37"/>
      <c r="RZX65" s="37"/>
      <c r="RZY65" s="37"/>
      <c r="RZZ65" s="37"/>
      <c r="SAA65" s="37"/>
      <c r="SAB65" s="37"/>
      <c r="SAC65" s="37"/>
      <c r="SAD65" s="37"/>
      <c r="SAE65" s="37"/>
      <c r="SAF65" s="37"/>
      <c r="SAG65" s="37"/>
      <c r="SAH65" s="37"/>
      <c r="SAI65" s="37"/>
      <c r="SAJ65" s="37"/>
      <c r="SAK65" s="37"/>
      <c r="SAL65" s="37"/>
      <c r="SAM65" s="37"/>
      <c r="SAN65" s="37"/>
      <c r="SAO65" s="37"/>
      <c r="SAP65" s="37"/>
      <c r="SAQ65" s="37"/>
      <c r="SAR65" s="37"/>
      <c r="SAS65" s="37"/>
      <c r="SAT65" s="37"/>
      <c r="SAU65" s="37"/>
      <c r="SAV65" s="37"/>
      <c r="SAW65" s="37"/>
      <c r="SAX65" s="37"/>
      <c r="SAY65" s="37"/>
      <c r="SAZ65" s="37"/>
      <c r="SBA65" s="37"/>
      <c r="SBB65" s="37"/>
      <c r="SBC65" s="37"/>
      <c r="SBD65" s="37"/>
      <c r="SBE65" s="37"/>
      <c r="SBF65" s="37"/>
      <c r="SBG65" s="37"/>
      <c r="SBH65" s="37"/>
      <c r="SBI65" s="37"/>
      <c r="SBJ65" s="37"/>
      <c r="SBK65" s="37"/>
      <c r="SBL65" s="37"/>
      <c r="SBM65" s="37"/>
      <c r="SBN65" s="37"/>
      <c r="SBO65" s="37"/>
      <c r="SBP65" s="37"/>
      <c r="SBQ65" s="37"/>
      <c r="SBR65" s="37"/>
      <c r="SBS65" s="37"/>
      <c r="SBT65" s="37"/>
      <c r="SBU65" s="37"/>
      <c r="SBV65" s="37"/>
      <c r="SBW65" s="37"/>
      <c r="SBX65" s="37"/>
      <c r="SBY65" s="37"/>
      <c r="SBZ65" s="37"/>
      <c r="SCA65" s="37"/>
      <c r="SCB65" s="37"/>
      <c r="SCC65" s="37"/>
      <c r="SCD65" s="37"/>
      <c r="SCE65" s="37"/>
      <c r="SCF65" s="37"/>
      <c r="SCG65" s="37"/>
      <c r="SCH65" s="37"/>
      <c r="SCI65" s="37"/>
      <c r="SCJ65" s="37"/>
      <c r="SCK65" s="37"/>
      <c r="SCL65" s="37"/>
      <c r="SCM65" s="37"/>
      <c r="SCN65" s="37"/>
      <c r="SCO65" s="37"/>
      <c r="SCP65" s="37"/>
      <c r="SCQ65" s="37"/>
      <c r="SCR65" s="37"/>
      <c r="SCS65" s="37"/>
      <c r="SCT65" s="37"/>
      <c r="SCU65" s="37"/>
      <c r="SCV65" s="37"/>
      <c r="SCW65" s="37"/>
      <c r="SCX65" s="37"/>
      <c r="SCY65" s="37"/>
      <c r="SCZ65" s="37"/>
      <c r="SDA65" s="37"/>
      <c r="SDB65" s="37"/>
      <c r="SDC65" s="37"/>
      <c r="SDD65" s="37"/>
      <c r="SDE65" s="37"/>
      <c r="SDF65" s="37"/>
      <c r="SDG65" s="37"/>
      <c r="SDH65" s="37"/>
      <c r="SDI65" s="37"/>
      <c r="SDJ65" s="37"/>
      <c r="SDK65" s="37"/>
      <c r="SDL65" s="37"/>
      <c r="SDM65" s="37"/>
      <c r="SDN65" s="37"/>
      <c r="SDO65" s="37"/>
      <c r="SDP65" s="37"/>
      <c r="SDQ65" s="37"/>
      <c r="SDR65" s="37"/>
      <c r="SDS65" s="37"/>
      <c r="SDT65" s="37"/>
      <c r="SDU65" s="37"/>
      <c r="SDV65" s="37"/>
      <c r="SDW65" s="37"/>
      <c r="SDX65" s="37"/>
      <c r="SDY65" s="37"/>
      <c r="SDZ65" s="37"/>
      <c r="SEA65" s="37"/>
      <c r="SEB65" s="37"/>
      <c r="SEC65" s="37"/>
      <c r="SED65" s="37"/>
      <c r="SEE65" s="37"/>
      <c r="SEF65" s="37"/>
      <c r="SEG65" s="37"/>
      <c r="SEH65" s="37"/>
      <c r="SEI65" s="37"/>
      <c r="SEJ65" s="37"/>
      <c r="SEK65" s="37"/>
      <c r="SEL65" s="37"/>
      <c r="SEM65" s="37"/>
      <c r="SEN65" s="37"/>
      <c r="SEO65" s="37"/>
      <c r="SEP65" s="37"/>
      <c r="SEQ65" s="37"/>
      <c r="SER65" s="37"/>
      <c r="SES65" s="37"/>
      <c r="SET65" s="37"/>
      <c r="SEU65" s="37"/>
      <c r="SEV65" s="37"/>
      <c r="SEW65" s="37"/>
      <c r="SEX65" s="37"/>
      <c r="SEY65" s="37"/>
      <c r="SEZ65" s="37"/>
      <c r="SFA65" s="37"/>
      <c r="SFB65" s="37"/>
      <c r="SFC65" s="37"/>
      <c r="SFD65" s="37"/>
      <c r="SFE65" s="37"/>
      <c r="SFF65" s="37"/>
      <c r="SFG65" s="37"/>
      <c r="SFH65" s="37"/>
      <c r="SFI65" s="37"/>
      <c r="SFJ65" s="37"/>
      <c r="SFK65" s="37"/>
      <c r="SFL65" s="37"/>
      <c r="SFM65" s="37"/>
      <c r="SFN65" s="37"/>
      <c r="SFO65" s="37"/>
      <c r="SFP65" s="37"/>
      <c r="SFQ65" s="37"/>
      <c r="SFR65" s="37"/>
      <c r="SFS65" s="37"/>
      <c r="SFT65" s="37"/>
      <c r="SFU65" s="37"/>
      <c r="SFV65" s="37"/>
      <c r="SFW65" s="37"/>
      <c r="SFX65" s="37"/>
      <c r="SFY65" s="37"/>
      <c r="SFZ65" s="37"/>
      <c r="SGA65" s="37"/>
      <c r="SGB65" s="37"/>
      <c r="SGC65" s="37"/>
      <c r="SGD65" s="37"/>
      <c r="SGE65" s="37"/>
      <c r="SGF65" s="37"/>
      <c r="SGG65" s="37"/>
      <c r="SGH65" s="37"/>
      <c r="SGI65" s="37"/>
      <c r="SGJ65" s="37"/>
      <c r="SGK65" s="37"/>
      <c r="SGL65" s="37"/>
      <c r="SGM65" s="37"/>
      <c r="SGN65" s="37"/>
      <c r="SGO65" s="37"/>
      <c r="SGP65" s="37"/>
      <c r="SGQ65" s="37"/>
      <c r="SGR65" s="37"/>
      <c r="SGS65" s="37"/>
      <c r="SGT65" s="37"/>
      <c r="SGU65" s="37"/>
      <c r="SGV65" s="37"/>
      <c r="SGW65" s="37"/>
      <c r="SGX65" s="37"/>
      <c r="SGY65" s="37"/>
      <c r="SGZ65" s="37"/>
      <c r="SHA65" s="37"/>
      <c r="SHB65" s="37"/>
      <c r="SHC65" s="37"/>
      <c r="SHD65" s="37"/>
      <c r="SHE65" s="37"/>
      <c r="SHF65" s="37"/>
      <c r="SHG65" s="37"/>
      <c r="SHH65" s="37"/>
      <c r="SHI65" s="37"/>
      <c r="SHJ65" s="37"/>
      <c r="SHK65" s="37"/>
      <c r="SHL65" s="37"/>
      <c r="SHM65" s="37"/>
      <c r="SHN65" s="37"/>
      <c r="SHO65" s="37"/>
      <c r="SHP65" s="37"/>
      <c r="SHQ65" s="37"/>
      <c r="SHR65" s="37"/>
      <c r="SHS65" s="37"/>
      <c r="SHT65" s="37"/>
      <c r="SHU65" s="37"/>
      <c r="SHV65" s="37"/>
      <c r="SHW65" s="37"/>
      <c r="SHX65" s="37"/>
      <c r="SHY65" s="37"/>
      <c r="SHZ65" s="37"/>
      <c r="SIA65" s="37"/>
      <c r="SIB65" s="37"/>
      <c r="SIC65" s="37"/>
      <c r="SID65" s="37"/>
      <c r="SIE65" s="37"/>
      <c r="SIF65" s="37"/>
      <c r="SIG65" s="37"/>
      <c r="SIH65" s="37"/>
      <c r="SII65" s="37"/>
      <c r="SIJ65" s="37"/>
      <c r="SIK65" s="37"/>
      <c r="SIL65" s="37"/>
      <c r="SIM65" s="37"/>
      <c r="SIN65" s="37"/>
      <c r="SIO65" s="37"/>
      <c r="SIP65" s="37"/>
      <c r="SIQ65" s="37"/>
      <c r="SIR65" s="37"/>
      <c r="SIS65" s="37"/>
      <c r="SIT65" s="37"/>
      <c r="SIU65" s="37"/>
      <c r="SIV65" s="37"/>
      <c r="SIW65" s="37"/>
      <c r="SIX65" s="37"/>
      <c r="SIY65" s="37"/>
      <c r="SIZ65" s="37"/>
      <c r="SJA65" s="37"/>
      <c r="SJB65" s="37"/>
      <c r="SJC65" s="37"/>
      <c r="SJD65" s="37"/>
      <c r="SJE65" s="37"/>
      <c r="SJF65" s="37"/>
      <c r="SJG65" s="37"/>
      <c r="SJH65" s="37"/>
      <c r="SJI65" s="37"/>
      <c r="SJJ65" s="37"/>
      <c r="SJK65" s="37"/>
      <c r="SJL65" s="37"/>
      <c r="SJM65" s="37"/>
      <c r="SJN65" s="37"/>
      <c r="SJO65" s="37"/>
      <c r="SJP65" s="37"/>
      <c r="SJQ65" s="37"/>
      <c r="SJR65" s="37"/>
      <c r="SJS65" s="37"/>
      <c r="SJT65" s="37"/>
      <c r="SJU65" s="37"/>
      <c r="SJV65" s="37"/>
      <c r="SJW65" s="37"/>
      <c r="SJX65" s="37"/>
      <c r="SJY65" s="37"/>
      <c r="SJZ65" s="37"/>
      <c r="SKA65" s="37"/>
      <c r="SKB65" s="37"/>
      <c r="SKC65" s="37"/>
      <c r="SKD65" s="37"/>
      <c r="SKE65" s="37"/>
      <c r="SKF65" s="37"/>
      <c r="SKG65" s="37"/>
      <c r="SKH65" s="37"/>
      <c r="SKI65" s="37"/>
      <c r="SKJ65" s="37"/>
      <c r="SKK65" s="37"/>
      <c r="SKL65" s="37"/>
      <c r="SKM65" s="37"/>
      <c r="SKN65" s="37"/>
      <c r="SKO65" s="37"/>
      <c r="SKP65" s="37"/>
      <c r="SKQ65" s="37"/>
      <c r="SKR65" s="37"/>
      <c r="SKS65" s="37"/>
      <c r="SKT65" s="37"/>
      <c r="SKU65" s="37"/>
      <c r="SKV65" s="37"/>
      <c r="SKW65" s="37"/>
      <c r="SKX65" s="37"/>
      <c r="SKY65" s="37"/>
      <c r="SKZ65" s="37"/>
      <c r="SLA65" s="37"/>
      <c r="SLB65" s="37"/>
      <c r="SLC65" s="37"/>
      <c r="SLD65" s="37"/>
      <c r="SLE65" s="37"/>
      <c r="SLF65" s="37"/>
      <c r="SLG65" s="37"/>
      <c r="SLH65" s="37"/>
      <c r="SLI65" s="37"/>
      <c r="SLJ65" s="37"/>
      <c r="SLK65" s="37"/>
      <c r="SLL65" s="37"/>
      <c r="SLM65" s="37"/>
      <c r="SLN65" s="37"/>
      <c r="SLO65" s="37"/>
      <c r="SLP65" s="37"/>
      <c r="SLQ65" s="37"/>
      <c r="SLR65" s="37"/>
      <c r="SLS65" s="37"/>
      <c r="SLT65" s="37"/>
      <c r="SLU65" s="37"/>
      <c r="SLV65" s="37"/>
      <c r="SLW65" s="37"/>
      <c r="SLX65" s="37"/>
      <c r="SLY65" s="37"/>
      <c r="SLZ65" s="37"/>
      <c r="SMA65" s="37"/>
      <c r="SMB65" s="37"/>
      <c r="SMC65" s="37"/>
      <c r="SMD65" s="37"/>
      <c r="SME65" s="37"/>
      <c r="SMF65" s="37"/>
      <c r="SMG65" s="37"/>
      <c r="SMH65" s="37"/>
      <c r="SMI65" s="37"/>
      <c r="SMJ65" s="37"/>
      <c r="SMK65" s="37"/>
      <c r="SML65" s="37"/>
      <c r="SMM65" s="37"/>
      <c r="SMN65" s="37"/>
      <c r="SMO65" s="37"/>
      <c r="SMP65" s="37"/>
      <c r="SMQ65" s="37"/>
      <c r="SMR65" s="37"/>
      <c r="SMS65" s="37"/>
      <c r="SMT65" s="37"/>
      <c r="SMU65" s="37"/>
      <c r="SMV65" s="37"/>
      <c r="SMW65" s="37"/>
      <c r="SMX65" s="37"/>
      <c r="SMY65" s="37"/>
      <c r="SMZ65" s="37"/>
      <c r="SNA65" s="37"/>
      <c r="SNB65" s="37"/>
      <c r="SNC65" s="37"/>
      <c r="SND65" s="37"/>
      <c r="SNE65" s="37"/>
      <c r="SNF65" s="37"/>
      <c r="SNG65" s="37"/>
      <c r="SNH65" s="37"/>
      <c r="SNI65" s="37"/>
      <c r="SNJ65" s="37"/>
      <c r="SNK65" s="37"/>
      <c r="SNL65" s="37"/>
      <c r="SNM65" s="37"/>
      <c r="SNN65" s="37"/>
      <c r="SNO65" s="37"/>
      <c r="SNP65" s="37"/>
      <c r="SNQ65" s="37"/>
      <c r="SNR65" s="37"/>
      <c r="SNS65" s="37"/>
      <c r="SNT65" s="37"/>
      <c r="SNU65" s="37"/>
      <c r="SNV65" s="37"/>
      <c r="SNW65" s="37"/>
      <c r="SNX65" s="37"/>
      <c r="SNY65" s="37"/>
      <c r="SNZ65" s="37"/>
      <c r="SOA65" s="37"/>
      <c r="SOB65" s="37"/>
      <c r="SOC65" s="37"/>
      <c r="SOD65" s="37"/>
      <c r="SOE65" s="37"/>
      <c r="SOF65" s="37"/>
      <c r="SOG65" s="37"/>
      <c r="SOH65" s="37"/>
      <c r="SOI65" s="37"/>
      <c r="SOJ65" s="37"/>
      <c r="SOK65" s="37"/>
      <c r="SOL65" s="37"/>
      <c r="SOM65" s="37"/>
      <c r="SON65" s="37"/>
      <c r="SOO65" s="37"/>
      <c r="SOP65" s="37"/>
      <c r="SOQ65" s="37"/>
      <c r="SOR65" s="37"/>
      <c r="SOS65" s="37"/>
      <c r="SOT65" s="37"/>
      <c r="SOU65" s="37"/>
      <c r="SOV65" s="37"/>
      <c r="SOW65" s="37"/>
      <c r="SOX65" s="37"/>
      <c r="SOY65" s="37"/>
      <c r="SOZ65" s="37"/>
      <c r="SPA65" s="37"/>
      <c r="SPB65" s="37"/>
      <c r="SPC65" s="37"/>
      <c r="SPD65" s="37"/>
      <c r="SPE65" s="37"/>
      <c r="SPF65" s="37"/>
      <c r="SPG65" s="37"/>
      <c r="SPH65" s="37"/>
      <c r="SPI65" s="37"/>
      <c r="SPJ65" s="37"/>
      <c r="SPK65" s="37"/>
      <c r="SPL65" s="37"/>
      <c r="SPM65" s="37"/>
      <c r="SPN65" s="37"/>
      <c r="SPO65" s="37"/>
      <c r="SPP65" s="37"/>
      <c r="SPQ65" s="37"/>
      <c r="SPR65" s="37"/>
      <c r="SPS65" s="37"/>
      <c r="SPT65" s="37"/>
      <c r="SPU65" s="37"/>
      <c r="SPV65" s="37"/>
      <c r="SPW65" s="37"/>
      <c r="SPX65" s="37"/>
      <c r="SPY65" s="37"/>
      <c r="SPZ65" s="37"/>
      <c r="SQA65" s="37"/>
      <c r="SQB65" s="37"/>
      <c r="SQC65" s="37"/>
      <c r="SQD65" s="37"/>
      <c r="SQE65" s="37"/>
      <c r="SQF65" s="37"/>
      <c r="SQG65" s="37"/>
      <c r="SQH65" s="37"/>
      <c r="SQI65" s="37"/>
      <c r="SQJ65" s="37"/>
      <c r="SQK65" s="37"/>
      <c r="SQL65" s="37"/>
      <c r="SQM65" s="37"/>
      <c r="SQN65" s="37"/>
      <c r="SQO65" s="37"/>
      <c r="SQP65" s="37"/>
      <c r="SQQ65" s="37"/>
      <c r="SQR65" s="37"/>
      <c r="SQS65" s="37"/>
      <c r="SQT65" s="37"/>
      <c r="SQU65" s="37"/>
      <c r="SQV65" s="37"/>
      <c r="SQW65" s="37"/>
      <c r="SQX65" s="37"/>
      <c r="SQY65" s="37"/>
      <c r="SQZ65" s="37"/>
      <c r="SRA65" s="37"/>
      <c r="SRB65" s="37"/>
      <c r="SRC65" s="37"/>
      <c r="SRD65" s="37"/>
      <c r="SRE65" s="37"/>
      <c r="SRF65" s="37"/>
      <c r="SRG65" s="37"/>
      <c r="SRH65" s="37"/>
      <c r="SRI65" s="37"/>
      <c r="SRJ65" s="37"/>
      <c r="SRK65" s="37"/>
      <c r="SRL65" s="37"/>
      <c r="SRM65" s="37"/>
      <c r="SRN65" s="37"/>
      <c r="SRO65" s="37"/>
      <c r="SRP65" s="37"/>
      <c r="SRQ65" s="37"/>
      <c r="SRR65" s="37"/>
      <c r="SRS65" s="37"/>
      <c r="SRT65" s="37"/>
      <c r="SRU65" s="37"/>
      <c r="SRV65" s="37"/>
      <c r="SRW65" s="37"/>
      <c r="SRX65" s="37"/>
      <c r="SRY65" s="37"/>
      <c r="SRZ65" s="37"/>
      <c r="SSA65" s="37"/>
      <c r="SSB65" s="37"/>
      <c r="SSC65" s="37"/>
      <c r="SSD65" s="37"/>
      <c r="SSE65" s="37"/>
      <c r="SSF65" s="37"/>
      <c r="SSG65" s="37"/>
      <c r="SSH65" s="37"/>
      <c r="SSI65" s="37"/>
      <c r="SSJ65" s="37"/>
      <c r="SSK65" s="37"/>
      <c r="SSL65" s="37"/>
      <c r="SSM65" s="37"/>
      <c r="SSN65" s="37"/>
      <c r="SSO65" s="37"/>
      <c r="SSP65" s="37"/>
      <c r="SSQ65" s="37"/>
      <c r="SSR65" s="37"/>
      <c r="SSS65" s="37"/>
      <c r="SST65" s="37"/>
      <c r="SSU65" s="37"/>
      <c r="SSV65" s="37"/>
      <c r="SSW65" s="37"/>
      <c r="SSX65" s="37"/>
      <c r="SSY65" s="37"/>
      <c r="SSZ65" s="37"/>
      <c r="STA65" s="37"/>
      <c r="STB65" s="37"/>
      <c r="STC65" s="37"/>
      <c r="STD65" s="37"/>
      <c r="STE65" s="37"/>
      <c r="STF65" s="37"/>
      <c r="STG65" s="37"/>
      <c r="STH65" s="37"/>
      <c r="STI65" s="37"/>
      <c r="STJ65" s="37"/>
      <c r="STK65" s="37"/>
      <c r="STL65" s="37"/>
      <c r="STM65" s="37"/>
      <c r="STN65" s="37"/>
      <c r="STO65" s="37"/>
      <c r="STP65" s="37"/>
      <c r="STQ65" s="37"/>
      <c r="STR65" s="37"/>
      <c r="STS65" s="37"/>
      <c r="STT65" s="37"/>
      <c r="STU65" s="37"/>
      <c r="STV65" s="37"/>
      <c r="STW65" s="37"/>
      <c r="STX65" s="37"/>
      <c r="STY65" s="37"/>
      <c r="STZ65" s="37"/>
      <c r="SUA65" s="37"/>
      <c r="SUB65" s="37"/>
      <c r="SUC65" s="37"/>
      <c r="SUD65" s="37"/>
      <c r="SUE65" s="37"/>
      <c r="SUF65" s="37"/>
      <c r="SUG65" s="37"/>
      <c r="SUH65" s="37"/>
      <c r="SUI65" s="37"/>
      <c r="SUJ65" s="37"/>
      <c r="SUK65" s="37"/>
      <c r="SUL65" s="37"/>
      <c r="SUM65" s="37"/>
      <c r="SUN65" s="37"/>
      <c r="SUO65" s="37"/>
      <c r="SUP65" s="37"/>
      <c r="SUQ65" s="37"/>
      <c r="SUR65" s="37"/>
      <c r="SUS65" s="37"/>
      <c r="SUT65" s="37"/>
      <c r="SUU65" s="37"/>
      <c r="SUV65" s="37"/>
      <c r="SUW65" s="37"/>
      <c r="SUX65" s="37"/>
      <c r="SUY65" s="37"/>
      <c r="SUZ65" s="37"/>
      <c r="SVA65" s="37"/>
      <c r="SVB65" s="37"/>
      <c r="SVC65" s="37"/>
      <c r="SVD65" s="37"/>
      <c r="SVE65" s="37"/>
      <c r="SVF65" s="37"/>
      <c r="SVG65" s="37"/>
      <c r="SVH65" s="37"/>
      <c r="SVI65" s="37"/>
      <c r="SVJ65" s="37"/>
      <c r="SVK65" s="37"/>
      <c r="SVL65" s="37"/>
      <c r="SVM65" s="37"/>
      <c r="SVN65" s="37"/>
      <c r="SVO65" s="37"/>
      <c r="SVP65" s="37"/>
      <c r="SVQ65" s="37"/>
      <c r="SVR65" s="37"/>
      <c r="SVS65" s="37"/>
      <c r="SVT65" s="37"/>
      <c r="SVU65" s="37"/>
      <c r="SVV65" s="37"/>
      <c r="SVW65" s="37"/>
      <c r="SVX65" s="37"/>
      <c r="SVY65" s="37"/>
      <c r="SVZ65" s="37"/>
      <c r="SWA65" s="37"/>
      <c r="SWB65" s="37"/>
      <c r="SWC65" s="37"/>
      <c r="SWD65" s="37"/>
      <c r="SWE65" s="37"/>
      <c r="SWF65" s="37"/>
      <c r="SWG65" s="37"/>
      <c r="SWH65" s="37"/>
      <c r="SWI65" s="37"/>
      <c r="SWJ65" s="37"/>
      <c r="SWK65" s="37"/>
      <c r="SWL65" s="37"/>
      <c r="SWM65" s="37"/>
      <c r="SWN65" s="37"/>
      <c r="SWO65" s="37"/>
      <c r="SWP65" s="37"/>
      <c r="SWQ65" s="37"/>
      <c r="SWR65" s="37"/>
      <c r="SWS65" s="37"/>
      <c r="SWT65" s="37"/>
      <c r="SWU65" s="37"/>
      <c r="SWV65" s="37"/>
      <c r="SWW65" s="37"/>
      <c r="SWX65" s="37"/>
      <c r="SWY65" s="37"/>
      <c r="SWZ65" s="37"/>
      <c r="SXA65" s="37"/>
      <c r="SXB65" s="37"/>
      <c r="SXC65" s="37"/>
      <c r="SXD65" s="37"/>
      <c r="SXE65" s="37"/>
      <c r="SXF65" s="37"/>
      <c r="SXG65" s="37"/>
      <c r="SXH65" s="37"/>
      <c r="SXI65" s="37"/>
      <c r="SXJ65" s="37"/>
      <c r="SXK65" s="37"/>
      <c r="SXL65" s="37"/>
      <c r="SXM65" s="37"/>
      <c r="SXN65" s="37"/>
      <c r="SXO65" s="37"/>
      <c r="SXP65" s="37"/>
      <c r="SXQ65" s="37"/>
      <c r="SXR65" s="37"/>
      <c r="SXS65" s="37"/>
      <c r="SXT65" s="37"/>
      <c r="SXU65" s="37"/>
      <c r="SXV65" s="37"/>
      <c r="SXW65" s="37"/>
      <c r="SXX65" s="37"/>
      <c r="SXY65" s="37"/>
      <c r="SXZ65" s="37"/>
      <c r="SYA65" s="37"/>
      <c r="SYB65" s="37"/>
      <c r="SYC65" s="37"/>
      <c r="SYD65" s="37"/>
      <c r="SYE65" s="37"/>
      <c r="SYF65" s="37"/>
      <c r="SYG65" s="37"/>
      <c r="SYH65" s="37"/>
      <c r="SYI65" s="37"/>
      <c r="SYJ65" s="37"/>
      <c r="SYK65" s="37"/>
      <c r="SYL65" s="37"/>
      <c r="SYM65" s="37"/>
      <c r="SYN65" s="37"/>
      <c r="SYO65" s="37"/>
      <c r="SYP65" s="37"/>
      <c r="SYQ65" s="37"/>
      <c r="SYR65" s="37"/>
      <c r="SYS65" s="37"/>
      <c r="SYT65" s="37"/>
      <c r="SYU65" s="37"/>
      <c r="SYV65" s="37"/>
      <c r="SYW65" s="37"/>
      <c r="SYX65" s="37"/>
      <c r="SYY65" s="37"/>
      <c r="SYZ65" s="37"/>
      <c r="SZA65" s="37"/>
      <c r="SZB65" s="37"/>
      <c r="SZC65" s="37"/>
      <c r="SZD65" s="37"/>
      <c r="SZE65" s="37"/>
      <c r="SZF65" s="37"/>
      <c r="SZG65" s="37"/>
      <c r="SZH65" s="37"/>
      <c r="SZI65" s="37"/>
      <c r="SZJ65" s="37"/>
      <c r="SZK65" s="37"/>
      <c r="SZL65" s="37"/>
      <c r="SZM65" s="37"/>
      <c r="SZN65" s="37"/>
      <c r="SZO65" s="37"/>
      <c r="SZP65" s="37"/>
      <c r="SZQ65" s="37"/>
      <c r="SZR65" s="37"/>
      <c r="SZS65" s="37"/>
      <c r="SZT65" s="37"/>
      <c r="SZU65" s="37"/>
      <c r="SZV65" s="37"/>
      <c r="SZW65" s="37"/>
      <c r="SZX65" s="37"/>
      <c r="SZY65" s="37"/>
      <c r="SZZ65" s="37"/>
      <c r="TAA65" s="37"/>
      <c r="TAB65" s="37"/>
      <c r="TAC65" s="37"/>
      <c r="TAD65" s="37"/>
      <c r="TAE65" s="37"/>
      <c r="TAF65" s="37"/>
      <c r="TAG65" s="37"/>
      <c r="TAH65" s="37"/>
      <c r="TAI65" s="37"/>
      <c r="TAJ65" s="37"/>
      <c r="TAK65" s="37"/>
      <c r="TAL65" s="37"/>
      <c r="TAM65" s="37"/>
      <c r="TAN65" s="37"/>
      <c r="TAO65" s="37"/>
      <c r="TAP65" s="37"/>
      <c r="TAQ65" s="37"/>
      <c r="TAR65" s="37"/>
      <c r="TAS65" s="37"/>
      <c r="TAT65" s="37"/>
      <c r="TAU65" s="37"/>
      <c r="TAV65" s="37"/>
      <c r="TAW65" s="37"/>
      <c r="TAX65" s="37"/>
      <c r="TAY65" s="37"/>
      <c r="TAZ65" s="37"/>
      <c r="TBA65" s="37"/>
      <c r="TBB65" s="37"/>
      <c r="TBC65" s="37"/>
      <c r="TBD65" s="37"/>
      <c r="TBE65" s="37"/>
      <c r="TBF65" s="37"/>
      <c r="TBG65" s="37"/>
      <c r="TBH65" s="37"/>
      <c r="TBI65" s="37"/>
      <c r="TBJ65" s="37"/>
      <c r="TBK65" s="37"/>
      <c r="TBL65" s="37"/>
      <c r="TBM65" s="37"/>
      <c r="TBN65" s="37"/>
      <c r="TBO65" s="37"/>
      <c r="TBP65" s="37"/>
      <c r="TBQ65" s="37"/>
      <c r="TBR65" s="37"/>
      <c r="TBS65" s="37"/>
      <c r="TBT65" s="37"/>
      <c r="TBU65" s="37"/>
      <c r="TBV65" s="37"/>
      <c r="TBW65" s="37"/>
      <c r="TBX65" s="37"/>
      <c r="TBY65" s="37"/>
      <c r="TBZ65" s="37"/>
      <c r="TCA65" s="37"/>
      <c r="TCB65" s="37"/>
      <c r="TCC65" s="37"/>
      <c r="TCD65" s="37"/>
      <c r="TCE65" s="37"/>
      <c r="TCF65" s="37"/>
      <c r="TCG65" s="37"/>
      <c r="TCH65" s="37"/>
      <c r="TCI65" s="37"/>
      <c r="TCJ65" s="37"/>
      <c r="TCK65" s="37"/>
      <c r="TCL65" s="37"/>
      <c r="TCM65" s="37"/>
      <c r="TCN65" s="37"/>
      <c r="TCO65" s="37"/>
      <c r="TCP65" s="37"/>
      <c r="TCQ65" s="37"/>
      <c r="TCR65" s="37"/>
      <c r="TCS65" s="37"/>
      <c r="TCT65" s="37"/>
      <c r="TCU65" s="37"/>
      <c r="TCV65" s="37"/>
      <c r="TCW65" s="37"/>
      <c r="TCX65" s="37"/>
      <c r="TCY65" s="37"/>
      <c r="TCZ65" s="37"/>
      <c r="TDA65" s="37"/>
      <c r="TDB65" s="37"/>
      <c r="TDC65" s="37"/>
      <c r="TDD65" s="37"/>
      <c r="TDE65" s="37"/>
      <c r="TDF65" s="37"/>
      <c r="TDG65" s="37"/>
      <c r="TDH65" s="37"/>
      <c r="TDI65" s="37"/>
      <c r="TDJ65" s="37"/>
      <c r="TDK65" s="37"/>
      <c r="TDL65" s="37"/>
      <c r="TDM65" s="37"/>
      <c r="TDN65" s="37"/>
      <c r="TDO65" s="37"/>
      <c r="TDP65" s="37"/>
      <c r="TDQ65" s="37"/>
      <c r="TDR65" s="37"/>
      <c r="TDS65" s="37"/>
      <c r="TDT65" s="37"/>
      <c r="TDU65" s="37"/>
      <c r="TDV65" s="37"/>
      <c r="TDW65" s="37"/>
      <c r="TDX65" s="37"/>
      <c r="TDY65" s="37"/>
      <c r="TDZ65" s="37"/>
      <c r="TEA65" s="37"/>
      <c r="TEB65" s="37"/>
      <c r="TEC65" s="37"/>
      <c r="TED65" s="37"/>
      <c r="TEE65" s="37"/>
      <c r="TEF65" s="37"/>
      <c r="TEG65" s="37"/>
      <c r="TEH65" s="37"/>
      <c r="TEI65" s="37"/>
      <c r="TEJ65" s="37"/>
      <c r="TEK65" s="37"/>
      <c r="TEL65" s="37"/>
      <c r="TEM65" s="37"/>
      <c r="TEN65" s="37"/>
      <c r="TEO65" s="37"/>
      <c r="TEP65" s="37"/>
      <c r="TEQ65" s="37"/>
      <c r="TER65" s="37"/>
      <c r="TES65" s="37"/>
      <c r="TET65" s="37"/>
      <c r="TEU65" s="37"/>
      <c r="TEV65" s="37"/>
      <c r="TEW65" s="37"/>
      <c r="TEX65" s="37"/>
      <c r="TEY65" s="37"/>
      <c r="TEZ65" s="37"/>
      <c r="TFA65" s="37"/>
      <c r="TFB65" s="37"/>
      <c r="TFC65" s="37"/>
      <c r="TFD65" s="37"/>
      <c r="TFE65" s="37"/>
      <c r="TFF65" s="37"/>
      <c r="TFG65" s="37"/>
      <c r="TFH65" s="37"/>
      <c r="TFI65" s="37"/>
      <c r="TFJ65" s="37"/>
      <c r="TFK65" s="37"/>
      <c r="TFL65" s="37"/>
      <c r="TFM65" s="37"/>
      <c r="TFN65" s="37"/>
      <c r="TFO65" s="37"/>
      <c r="TFP65" s="37"/>
      <c r="TFQ65" s="37"/>
      <c r="TFR65" s="37"/>
      <c r="TFS65" s="37"/>
      <c r="TFT65" s="37"/>
      <c r="TFU65" s="37"/>
      <c r="TFV65" s="37"/>
      <c r="TFW65" s="37"/>
      <c r="TFX65" s="37"/>
      <c r="TFY65" s="37"/>
      <c r="TFZ65" s="37"/>
      <c r="TGA65" s="37"/>
      <c r="TGB65" s="37"/>
      <c r="TGC65" s="37"/>
      <c r="TGD65" s="37"/>
      <c r="TGE65" s="37"/>
      <c r="TGF65" s="37"/>
      <c r="TGG65" s="37"/>
      <c r="TGH65" s="37"/>
      <c r="TGI65" s="37"/>
      <c r="TGJ65" s="37"/>
      <c r="TGK65" s="37"/>
      <c r="TGL65" s="37"/>
      <c r="TGM65" s="37"/>
      <c r="TGN65" s="37"/>
      <c r="TGO65" s="37"/>
      <c r="TGP65" s="37"/>
      <c r="TGQ65" s="37"/>
      <c r="TGR65" s="37"/>
      <c r="TGS65" s="37"/>
      <c r="TGT65" s="37"/>
      <c r="TGU65" s="37"/>
      <c r="TGV65" s="37"/>
      <c r="TGW65" s="37"/>
      <c r="TGX65" s="37"/>
      <c r="TGY65" s="37"/>
      <c r="TGZ65" s="37"/>
      <c r="THA65" s="37"/>
      <c r="THB65" s="37"/>
      <c r="THC65" s="37"/>
      <c r="THD65" s="37"/>
      <c r="THE65" s="37"/>
      <c r="THF65" s="37"/>
      <c r="THG65" s="37"/>
      <c r="THH65" s="37"/>
      <c r="THI65" s="37"/>
      <c r="THJ65" s="37"/>
      <c r="THK65" s="37"/>
      <c r="THL65" s="37"/>
      <c r="THM65" s="37"/>
      <c r="THN65" s="37"/>
      <c r="THO65" s="37"/>
      <c r="THP65" s="37"/>
      <c r="THQ65" s="37"/>
      <c r="THR65" s="37"/>
      <c r="THS65" s="37"/>
      <c r="THT65" s="37"/>
      <c r="THU65" s="37"/>
      <c r="THV65" s="37"/>
      <c r="THW65" s="37"/>
      <c r="THX65" s="37"/>
      <c r="THY65" s="37"/>
      <c r="THZ65" s="37"/>
      <c r="TIA65" s="37"/>
      <c r="TIB65" s="37"/>
      <c r="TIC65" s="37"/>
      <c r="TID65" s="37"/>
      <c r="TIE65" s="37"/>
      <c r="TIF65" s="37"/>
      <c r="TIG65" s="37"/>
      <c r="TIH65" s="37"/>
      <c r="TII65" s="37"/>
      <c r="TIJ65" s="37"/>
      <c r="TIK65" s="37"/>
      <c r="TIL65" s="37"/>
      <c r="TIM65" s="37"/>
      <c r="TIN65" s="37"/>
      <c r="TIO65" s="37"/>
      <c r="TIP65" s="37"/>
      <c r="TIQ65" s="37"/>
      <c r="TIR65" s="37"/>
      <c r="TIS65" s="37"/>
      <c r="TIT65" s="37"/>
      <c r="TIU65" s="37"/>
      <c r="TIV65" s="37"/>
      <c r="TIW65" s="37"/>
      <c r="TIX65" s="37"/>
      <c r="TIY65" s="37"/>
      <c r="TIZ65" s="37"/>
      <c r="TJA65" s="37"/>
      <c r="TJB65" s="37"/>
      <c r="TJC65" s="37"/>
      <c r="TJD65" s="37"/>
      <c r="TJE65" s="37"/>
      <c r="TJF65" s="37"/>
      <c r="TJG65" s="37"/>
      <c r="TJH65" s="37"/>
      <c r="TJI65" s="37"/>
      <c r="TJJ65" s="37"/>
      <c r="TJK65" s="37"/>
      <c r="TJL65" s="37"/>
      <c r="TJM65" s="37"/>
      <c r="TJN65" s="37"/>
      <c r="TJO65" s="37"/>
      <c r="TJP65" s="37"/>
      <c r="TJQ65" s="37"/>
      <c r="TJR65" s="37"/>
      <c r="TJS65" s="37"/>
      <c r="TJT65" s="37"/>
      <c r="TJU65" s="37"/>
      <c r="TJV65" s="37"/>
      <c r="TJW65" s="37"/>
      <c r="TJX65" s="37"/>
      <c r="TJY65" s="37"/>
      <c r="TJZ65" s="37"/>
      <c r="TKA65" s="37"/>
      <c r="TKB65" s="37"/>
      <c r="TKC65" s="37"/>
      <c r="TKD65" s="37"/>
      <c r="TKE65" s="37"/>
      <c r="TKF65" s="37"/>
      <c r="TKG65" s="37"/>
      <c r="TKH65" s="37"/>
      <c r="TKI65" s="37"/>
      <c r="TKJ65" s="37"/>
      <c r="TKK65" s="37"/>
      <c r="TKL65" s="37"/>
      <c r="TKM65" s="37"/>
      <c r="TKN65" s="37"/>
      <c r="TKO65" s="37"/>
      <c r="TKP65" s="37"/>
      <c r="TKQ65" s="37"/>
      <c r="TKR65" s="37"/>
      <c r="TKS65" s="37"/>
      <c r="TKT65" s="37"/>
      <c r="TKU65" s="37"/>
      <c r="TKV65" s="37"/>
      <c r="TKW65" s="37"/>
      <c r="TKX65" s="37"/>
      <c r="TKY65" s="37"/>
      <c r="TKZ65" s="37"/>
      <c r="TLA65" s="37"/>
      <c r="TLB65" s="37"/>
      <c r="TLC65" s="37"/>
      <c r="TLD65" s="37"/>
      <c r="TLE65" s="37"/>
      <c r="TLF65" s="37"/>
      <c r="TLG65" s="37"/>
      <c r="TLH65" s="37"/>
      <c r="TLI65" s="37"/>
      <c r="TLJ65" s="37"/>
      <c r="TLK65" s="37"/>
      <c r="TLL65" s="37"/>
      <c r="TLM65" s="37"/>
      <c r="TLN65" s="37"/>
      <c r="TLO65" s="37"/>
      <c r="TLP65" s="37"/>
      <c r="TLQ65" s="37"/>
      <c r="TLR65" s="37"/>
      <c r="TLS65" s="37"/>
      <c r="TLT65" s="37"/>
      <c r="TLU65" s="37"/>
      <c r="TLV65" s="37"/>
      <c r="TLW65" s="37"/>
      <c r="TLX65" s="37"/>
      <c r="TLY65" s="37"/>
      <c r="TLZ65" s="37"/>
      <c r="TMA65" s="37"/>
      <c r="TMB65" s="37"/>
      <c r="TMC65" s="37"/>
      <c r="TMD65" s="37"/>
      <c r="TME65" s="37"/>
      <c r="TMF65" s="37"/>
      <c r="TMG65" s="37"/>
      <c r="TMH65" s="37"/>
      <c r="TMI65" s="37"/>
      <c r="TMJ65" s="37"/>
      <c r="TMK65" s="37"/>
      <c r="TML65" s="37"/>
      <c r="TMM65" s="37"/>
      <c r="TMN65" s="37"/>
      <c r="TMO65" s="37"/>
      <c r="TMP65" s="37"/>
      <c r="TMQ65" s="37"/>
      <c r="TMR65" s="37"/>
      <c r="TMS65" s="37"/>
      <c r="TMT65" s="37"/>
      <c r="TMU65" s="37"/>
      <c r="TMV65" s="37"/>
      <c r="TMW65" s="37"/>
      <c r="TMX65" s="37"/>
      <c r="TMY65" s="37"/>
      <c r="TMZ65" s="37"/>
      <c r="TNA65" s="37"/>
      <c r="TNB65" s="37"/>
      <c r="TNC65" s="37"/>
      <c r="TND65" s="37"/>
      <c r="TNE65" s="37"/>
      <c r="TNF65" s="37"/>
      <c r="TNG65" s="37"/>
      <c r="TNH65" s="37"/>
      <c r="TNI65" s="37"/>
      <c r="TNJ65" s="37"/>
      <c r="TNK65" s="37"/>
      <c r="TNL65" s="37"/>
      <c r="TNM65" s="37"/>
      <c r="TNN65" s="37"/>
      <c r="TNO65" s="37"/>
      <c r="TNP65" s="37"/>
      <c r="TNQ65" s="37"/>
      <c r="TNR65" s="37"/>
      <c r="TNS65" s="37"/>
      <c r="TNT65" s="37"/>
      <c r="TNU65" s="37"/>
      <c r="TNV65" s="37"/>
      <c r="TNW65" s="37"/>
      <c r="TNX65" s="37"/>
      <c r="TNY65" s="37"/>
      <c r="TNZ65" s="37"/>
      <c r="TOA65" s="37"/>
      <c r="TOB65" s="37"/>
      <c r="TOC65" s="37"/>
      <c r="TOD65" s="37"/>
      <c r="TOE65" s="37"/>
      <c r="TOF65" s="37"/>
      <c r="TOG65" s="37"/>
      <c r="TOH65" s="37"/>
      <c r="TOI65" s="37"/>
      <c r="TOJ65" s="37"/>
      <c r="TOK65" s="37"/>
      <c r="TOL65" s="37"/>
      <c r="TOM65" s="37"/>
      <c r="TON65" s="37"/>
      <c r="TOO65" s="37"/>
      <c r="TOP65" s="37"/>
      <c r="TOQ65" s="37"/>
      <c r="TOR65" s="37"/>
      <c r="TOS65" s="37"/>
      <c r="TOT65" s="37"/>
      <c r="TOU65" s="37"/>
      <c r="TOV65" s="37"/>
      <c r="TOW65" s="37"/>
      <c r="TOX65" s="37"/>
      <c r="TOY65" s="37"/>
      <c r="TOZ65" s="37"/>
      <c r="TPA65" s="37"/>
      <c r="TPB65" s="37"/>
      <c r="TPC65" s="37"/>
      <c r="TPD65" s="37"/>
      <c r="TPE65" s="37"/>
      <c r="TPF65" s="37"/>
      <c r="TPG65" s="37"/>
      <c r="TPH65" s="37"/>
      <c r="TPI65" s="37"/>
      <c r="TPJ65" s="37"/>
      <c r="TPK65" s="37"/>
      <c r="TPL65" s="37"/>
      <c r="TPM65" s="37"/>
      <c r="TPN65" s="37"/>
      <c r="TPO65" s="37"/>
      <c r="TPP65" s="37"/>
      <c r="TPQ65" s="37"/>
      <c r="TPR65" s="37"/>
      <c r="TPS65" s="37"/>
      <c r="TPT65" s="37"/>
      <c r="TPU65" s="37"/>
      <c r="TPV65" s="37"/>
      <c r="TPW65" s="37"/>
      <c r="TPX65" s="37"/>
      <c r="TPY65" s="37"/>
      <c r="TPZ65" s="37"/>
      <c r="TQA65" s="37"/>
      <c r="TQB65" s="37"/>
      <c r="TQC65" s="37"/>
      <c r="TQD65" s="37"/>
      <c r="TQE65" s="37"/>
      <c r="TQF65" s="37"/>
      <c r="TQG65" s="37"/>
      <c r="TQH65" s="37"/>
      <c r="TQI65" s="37"/>
      <c r="TQJ65" s="37"/>
      <c r="TQK65" s="37"/>
      <c r="TQL65" s="37"/>
      <c r="TQM65" s="37"/>
      <c r="TQN65" s="37"/>
      <c r="TQO65" s="37"/>
      <c r="TQP65" s="37"/>
      <c r="TQQ65" s="37"/>
      <c r="TQR65" s="37"/>
      <c r="TQS65" s="37"/>
      <c r="TQT65" s="37"/>
      <c r="TQU65" s="37"/>
      <c r="TQV65" s="37"/>
      <c r="TQW65" s="37"/>
      <c r="TQX65" s="37"/>
      <c r="TQY65" s="37"/>
      <c r="TQZ65" s="37"/>
      <c r="TRA65" s="37"/>
      <c r="TRB65" s="37"/>
      <c r="TRC65" s="37"/>
      <c r="TRD65" s="37"/>
      <c r="TRE65" s="37"/>
      <c r="TRF65" s="37"/>
      <c r="TRG65" s="37"/>
      <c r="TRH65" s="37"/>
      <c r="TRI65" s="37"/>
      <c r="TRJ65" s="37"/>
      <c r="TRK65" s="37"/>
      <c r="TRL65" s="37"/>
      <c r="TRM65" s="37"/>
      <c r="TRN65" s="37"/>
      <c r="TRO65" s="37"/>
      <c r="TRP65" s="37"/>
      <c r="TRQ65" s="37"/>
      <c r="TRR65" s="37"/>
      <c r="TRS65" s="37"/>
      <c r="TRT65" s="37"/>
      <c r="TRU65" s="37"/>
      <c r="TRV65" s="37"/>
      <c r="TRW65" s="37"/>
      <c r="TRX65" s="37"/>
      <c r="TRY65" s="37"/>
      <c r="TRZ65" s="37"/>
      <c r="TSA65" s="37"/>
      <c r="TSB65" s="37"/>
      <c r="TSC65" s="37"/>
      <c r="TSD65" s="37"/>
      <c r="TSE65" s="37"/>
      <c r="TSF65" s="37"/>
      <c r="TSG65" s="37"/>
      <c r="TSH65" s="37"/>
      <c r="TSI65" s="37"/>
      <c r="TSJ65" s="37"/>
      <c r="TSK65" s="37"/>
      <c r="TSL65" s="37"/>
      <c r="TSM65" s="37"/>
      <c r="TSN65" s="37"/>
      <c r="TSO65" s="37"/>
      <c r="TSP65" s="37"/>
      <c r="TSQ65" s="37"/>
      <c r="TSR65" s="37"/>
      <c r="TSS65" s="37"/>
      <c r="TST65" s="37"/>
      <c r="TSU65" s="37"/>
      <c r="TSV65" s="37"/>
      <c r="TSW65" s="37"/>
      <c r="TSX65" s="37"/>
      <c r="TSY65" s="37"/>
      <c r="TSZ65" s="37"/>
      <c r="TTA65" s="37"/>
      <c r="TTB65" s="37"/>
      <c r="TTC65" s="37"/>
      <c r="TTD65" s="37"/>
      <c r="TTE65" s="37"/>
      <c r="TTF65" s="37"/>
      <c r="TTG65" s="37"/>
      <c r="TTH65" s="37"/>
      <c r="TTI65" s="37"/>
      <c r="TTJ65" s="37"/>
      <c r="TTK65" s="37"/>
      <c r="TTL65" s="37"/>
      <c r="TTM65" s="37"/>
      <c r="TTN65" s="37"/>
      <c r="TTO65" s="37"/>
      <c r="TTP65" s="37"/>
      <c r="TTQ65" s="37"/>
      <c r="TTR65" s="37"/>
      <c r="TTS65" s="37"/>
      <c r="TTT65" s="37"/>
      <c r="TTU65" s="37"/>
      <c r="TTV65" s="37"/>
      <c r="TTW65" s="37"/>
      <c r="TTX65" s="37"/>
      <c r="TTY65" s="37"/>
      <c r="TTZ65" s="37"/>
      <c r="TUA65" s="37"/>
      <c r="TUB65" s="37"/>
      <c r="TUC65" s="37"/>
      <c r="TUD65" s="37"/>
      <c r="TUE65" s="37"/>
      <c r="TUF65" s="37"/>
      <c r="TUG65" s="37"/>
      <c r="TUH65" s="37"/>
      <c r="TUI65" s="37"/>
      <c r="TUJ65" s="37"/>
      <c r="TUK65" s="37"/>
      <c r="TUL65" s="37"/>
      <c r="TUM65" s="37"/>
      <c r="TUN65" s="37"/>
      <c r="TUO65" s="37"/>
      <c r="TUP65" s="37"/>
      <c r="TUQ65" s="37"/>
      <c r="TUR65" s="37"/>
      <c r="TUS65" s="37"/>
      <c r="TUT65" s="37"/>
      <c r="TUU65" s="37"/>
      <c r="TUV65" s="37"/>
      <c r="TUW65" s="37"/>
      <c r="TUX65" s="37"/>
      <c r="TUY65" s="37"/>
      <c r="TUZ65" s="37"/>
      <c r="TVA65" s="37"/>
      <c r="TVB65" s="37"/>
      <c r="TVC65" s="37"/>
      <c r="TVD65" s="37"/>
      <c r="TVE65" s="37"/>
      <c r="TVF65" s="37"/>
      <c r="TVG65" s="37"/>
      <c r="TVH65" s="37"/>
      <c r="TVI65" s="37"/>
      <c r="TVJ65" s="37"/>
      <c r="TVK65" s="37"/>
      <c r="TVL65" s="37"/>
      <c r="TVM65" s="37"/>
      <c r="TVN65" s="37"/>
      <c r="TVO65" s="37"/>
      <c r="TVP65" s="37"/>
      <c r="TVQ65" s="37"/>
      <c r="TVR65" s="37"/>
      <c r="TVS65" s="37"/>
      <c r="TVT65" s="37"/>
      <c r="TVU65" s="37"/>
      <c r="TVV65" s="37"/>
      <c r="TVW65" s="37"/>
      <c r="TVX65" s="37"/>
      <c r="TVY65" s="37"/>
      <c r="TVZ65" s="37"/>
      <c r="TWA65" s="37"/>
      <c r="TWB65" s="37"/>
      <c r="TWC65" s="37"/>
      <c r="TWD65" s="37"/>
      <c r="TWE65" s="37"/>
      <c r="TWF65" s="37"/>
      <c r="TWG65" s="37"/>
      <c r="TWH65" s="37"/>
      <c r="TWI65" s="37"/>
      <c r="TWJ65" s="37"/>
      <c r="TWK65" s="37"/>
      <c r="TWL65" s="37"/>
      <c r="TWM65" s="37"/>
      <c r="TWN65" s="37"/>
      <c r="TWO65" s="37"/>
      <c r="TWP65" s="37"/>
      <c r="TWQ65" s="37"/>
      <c r="TWR65" s="37"/>
      <c r="TWS65" s="37"/>
      <c r="TWT65" s="37"/>
      <c r="TWU65" s="37"/>
      <c r="TWV65" s="37"/>
      <c r="TWW65" s="37"/>
      <c r="TWX65" s="37"/>
      <c r="TWY65" s="37"/>
      <c r="TWZ65" s="37"/>
      <c r="TXA65" s="37"/>
      <c r="TXB65" s="37"/>
      <c r="TXC65" s="37"/>
      <c r="TXD65" s="37"/>
      <c r="TXE65" s="37"/>
      <c r="TXF65" s="37"/>
      <c r="TXG65" s="37"/>
      <c r="TXH65" s="37"/>
      <c r="TXI65" s="37"/>
      <c r="TXJ65" s="37"/>
      <c r="TXK65" s="37"/>
      <c r="TXL65" s="37"/>
      <c r="TXM65" s="37"/>
      <c r="TXN65" s="37"/>
      <c r="TXO65" s="37"/>
      <c r="TXP65" s="37"/>
      <c r="TXQ65" s="37"/>
      <c r="TXR65" s="37"/>
      <c r="TXS65" s="37"/>
      <c r="TXT65" s="37"/>
      <c r="TXU65" s="37"/>
      <c r="TXV65" s="37"/>
      <c r="TXW65" s="37"/>
      <c r="TXX65" s="37"/>
      <c r="TXY65" s="37"/>
      <c r="TXZ65" s="37"/>
      <c r="TYA65" s="37"/>
      <c r="TYB65" s="37"/>
      <c r="TYC65" s="37"/>
      <c r="TYD65" s="37"/>
      <c r="TYE65" s="37"/>
      <c r="TYF65" s="37"/>
      <c r="TYG65" s="37"/>
      <c r="TYH65" s="37"/>
      <c r="TYI65" s="37"/>
      <c r="TYJ65" s="37"/>
      <c r="TYK65" s="37"/>
      <c r="TYL65" s="37"/>
      <c r="TYM65" s="37"/>
      <c r="TYN65" s="37"/>
      <c r="TYO65" s="37"/>
      <c r="TYP65" s="37"/>
      <c r="TYQ65" s="37"/>
      <c r="TYR65" s="37"/>
      <c r="TYS65" s="37"/>
      <c r="TYT65" s="37"/>
      <c r="TYU65" s="37"/>
      <c r="TYV65" s="37"/>
      <c r="TYW65" s="37"/>
      <c r="TYX65" s="37"/>
      <c r="TYY65" s="37"/>
      <c r="TYZ65" s="37"/>
      <c r="TZA65" s="37"/>
      <c r="TZB65" s="37"/>
      <c r="TZC65" s="37"/>
      <c r="TZD65" s="37"/>
      <c r="TZE65" s="37"/>
      <c r="TZF65" s="37"/>
      <c r="TZG65" s="37"/>
      <c r="TZH65" s="37"/>
      <c r="TZI65" s="37"/>
      <c r="TZJ65" s="37"/>
      <c r="TZK65" s="37"/>
      <c r="TZL65" s="37"/>
      <c r="TZM65" s="37"/>
      <c r="TZN65" s="37"/>
      <c r="TZO65" s="37"/>
      <c r="TZP65" s="37"/>
      <c r="TZQ65" s="37"/>
      <c r="TZR65" s="37"/>
      <c r="TZS65" s="37"/>
      <c r="TZT65" s="37"/>
      <c r="TZU65" s="37"/>
      <c r="TZV65" s="37"/>
      <c r="TZW65" s="37"/>
      <c r="TZX65" s="37"/>
      <c r="TZY65" s="37"/>
      <c r="TZZ65" s="37"/>
      <c r="UAA65" s="37"/>
      <c r="UAB65" s="37"/>
      <c r="UAC65" s="37"/>
      <c r="UAD65" s="37"/>
      <c r="UAE65" s="37"/>
      <c r="UAF65" s="37"/>
      <c r="UAG65" s="37"/>
      <c r="UAH65" s="37"/>
      <c r="UAI65" s="37"/>
      <c r="UAJ65" s="37"/>
      <c r="UAK65" s="37"/>
      <c r="UAL65" s="37"/>
      <c r="UAM65" s="37"/>
      <c r="UAN65" s="37"/>
      <c r="UAO65" s="37"/>
      <c r="UAP65" s="37"/>
      <c r="UAQ65" s="37"/>
      <c r="UAR65" s="37"/>
      <c r="UAS65" s="37"/>
      <c r="UAT65" s="37"/>
      <c r="UAU65" s="37"/>
      <c r="UAV65" s="37"/>
      <c r="UAW65" s="37"/>
      <c r="UAX65" s="37"/>
      <c r="UAY65" s="37"/>
      <c r="UAZ65" s="37"/>
      <c r="UBA65" s="37"/>
      <c r="UBB65" s="37"/>
      <c r="UBC65" s="37"/>
      <c r="UBD65" s="37"/>
      <c r="UBE65" s="37"/>
      <c r="UBF65" s="37"/>
      <c r="UBG65" s="37"/>
      <c r="UBH65" s="37"/>
      <c r="UBI65" s="37"/>
      <c r="UBJ65" s="37"/>
      <c r="UBK65" s="37"/>
      <c r="UBL65" s="37"/>
      <c r="UBM65" s="37"/>
      <c r="UBN65" s="37"/>
      <c r="UBO65" s="37"/>
      <c r="UBP65" s="37"/>
      <c r="UBQ65" s="37"/>
      <c r="UBR65" s="37"/>
      <c r="UBS65" s="37"/>
      <c r="UBT65" s="37"/>
      <c r="UBU65" s="37"/>
      <c r="UBV65" s="37"/>
      <c r="UBW65" s="37"/>
      <c r="UBX65" s="37"/>
      <c r="UBY65" s="37"/>
      <c r="UBZ65" s="37"/>
      <c r="UCA65" s="37"/>
      <c r="UCB65" s="37"/>
      <c r="UCC65" s="37"/>
      <c r="UCD65" s="37"/>
      <c r="UCE65" s="37"/>
      <c r="UCF65" s="37"/>
      <c r="UCG65" s="37"/>
      <c r="UCH65" s="37"/>
      <c r="UCI65" s="37"/>
      <c r="UCJ65" s="37"/>
      <c r="UCK65" s="37"/>
      <c r="UCL65" s="37"/>
      <c r="UCM65" s="37"/>
      <c r="UCN65" s="37"/>
      <c r="UCO65" s="37"/>
      <c r="UCP65" s="37"/>
      <c r="UCQ65" s="37"/>
      <c r="UCR65" s="37"/>
      <c r="UCS65" s="37"/>
      <c r="UCT65" s="37"/>
      <c r="UCU65" s="37"/>
      <c r="UCV65" s="37"/>
      <c r="UCW65" s="37"/>
      <c r="UCX65" s="37"/>
      <c r="UCY65" s="37"/>
      <c r="UCZ65" s="37"/>
      <c r="UDA65" s="37"/>
      <c r="UDB65" s="37"/>
      <c r="UDC65" s="37"/>
      <c r="UDD65" s="37"/>
      <c r="UDE65" s="37"/>
      <c r="UDF65" s="37"/>
      <c r="UDG65" s="37"/>
      <c r="UDH65" s="37"/>
      <c r="UDI65" s="37"/>
      <c r="UDJ65" s="37"/>
      <c r="UDK65" s="37"/>
      <c r="UDL65" s="37"/>
      <c r="UDM65" s="37"/>
      <c r="UDN65" s="37"/>
      <c r="UDO65" s="37"/>
      <c r="UDP65" s="37"/>
      <c r="UDQ65" s="37"/>
      <c r="UDR65" s="37"/>
      <c r="UDS65" s="37"/>
      <c r="UDT65" s="37"/>
      <c r="UDU65" s="37"/>
      <c r="UDV65" s="37"/>
      <c r="UDW65" s="37"/>
      <c r="UDX65" s="37"/>
      <c r="UDY65" s="37"/>
      <c r="UDZ65" s="37"/>
      <c r="UEA65" s="37"/>
      <c r="UEB65" s="37"/>
      <c r="UEC65" s="37"/>
      <c r="UED65" s="37"/>
      <c r="UEE65" s="37"/>
      <c r="UEF65" s="37"/>
      <c r="UEG65" s="37"/>
      <c r="UEH65" s="37"/>
      <c r="UEI65" s="37"/>
      <c r="UEJ65" s="37"/>
      <c r="UEK65" s="37"/>
      <c r="UEL65" s="37"/>
      <c r="UEM65" s="37"/>
      <c r="UEN65" s="37"/>
      <c r="UEO65" s="37"/>
      <c r="UEP65" s="37"/>
      <c r="UEQ65" s="37"/>
      <c r="UER65" s="37"/>
      <c r="UES65" s="37"/>
      <c r="UET65" s="37"/>
      <c r="UEU65" s="37"/>
      <c r="UEV65" s="37"/>
      <c r="UEW65" s="37"/>
      <c r="UEX65" s="37"/>
      <c r="UEY65" s="37"/>
      <c r="UEZ65" s="37"/>
      <c r="UFA65" s="37"/>
      <c r="UFB65" s="37"/>
      <c r="UFC65" s="37"/>
      <c r="UFD65" s="37"/>
      <c r="UFE65" s="37"/>
      <c r="UFF65" s="37"/>
      <c r="UFG65" s="37"/>
      <c r="UFH65" s="37"/>
      <c r="UFI65" s="37"/>
      <c r="UFJ65" s="37"/>
      <c r="UFK65" s="37"/>
      <c r="UFL65" s="37"/>
      <c r="UFM65" s="37"/>
      <c r="UFN65" s="37"/>
      <c r="UFO65" s="37"/>
      <c r="UFP65" s="37"/>
      <c r="UFQ65" s="37"/>
      <c r="UFR65" s="37"/>
      <c r="UFS65" s="37"/>
      <c r="UFT65" s="37"/>
      <c r="UFU65" s="37"/>
      <c r="UFV65" s="37"/>
      <c r="UFW65" s="37"/>
      <c r="UFX65" s="37"/>
      <c r="UFY65" s="37"/>
      <c r="UFZ65" s="37"/>
      <c r="UGA65" s="37"/>
      <c r="UGB65" s="37"/>
      <c r="UGC65" s="37"/>
      <c r="UGD65" s="37"/>
      <c r="UGE65" s="37"/>
      <c r="UGF65" s="37"/>
      <c r="UGG65" s="37"/>
      <c r="UGH65" s="37"/>
      <c r="UGI65" s="37"/>
      <c r="UGJ65" s="37"/>
      <c r="UGK65" s="37"/>
      <c r="UGL65" s="37"/>
      <c r="UGM65" s="37"/>
      <c r="UGN65" s="37"/>
      <c r="UGO65" s="37"/>
      <c r="UGP65" s="37"/>
      <c r="UGQ65" s="37"/>
      <c r="UGR65" s="37"/>
      <c r="UGS65" s="37"/>
      <c r="UGT65" s="37"/>
      <c r="UGU65" s="37"/>
      <c r="UGV65" s="37"/>
      <c r="UGW65" s="37"/>
      <c r="UGX65" s="37"/>
      <c r="UGY65" s="37"/>
      <c r="UGZ65" s="37"/>
      <c r="UHA65" s="37"/>
      <c r="UHB65" s="37"/>
      <c r="UHC65" s="37"/>
      <c r="UHD65" s="37"/>
      <c r="UHE65" s="37"/>
      <c r="UHF65" s="37"/>
      <c r="UHG65" s="37"/>
      <c r="UHH65" s="37"/>
      <c r="UHI65" s="37"/>
      <c r="UHJ65" s="37"/>
      <c r="UHK65" s="37"/>
      <c r="UHL65" s="37"/>
      <c r="UHM65" s="37"/>
      <c r="UHN65" s="37"/>
      <c r="UHO65" s="37"/>
      <c r="UHP65" s="37"/>
      <c r="UHQ65" s="37"/>
      <c r="UHR65" s="37"/>
      <c r="UHS65" s="37"/>
      <c r="UHT65" s="37"/>
      <c r="UHU65" s="37"/>
      <c r="UHV65" s="37"/>
      <c r="UHW65" s="37"/>
      <c r="UHX65" s="37"/>
      <c r="UHY65" s="37"/>
      <c r="UHZ65" s="37"/>
      <c r="UIA65" s="37"/>
      <c r="UIB65" s="37"/>
      <c r="UIC65" s="37"/>
      <c r="UID65" s="37"/>
      <c r="UIE65" s="37"/>
      <c r="UIF65" s="37"/>
      <c r="UIG65" s="37"/>
      <c r="UIH65" s="37"/>
      <c r="UII65" s="37"/>
      <c r="UIJ65" s="37"/>
      <c r="UIK65" s="37"/>
      <c r="UIL65" s="37"/>
      <c r="UIM65" s="37"/>
      <c r="UIN65" s="37"/>
      <c r="UIO65" s="37"/>
      <c r="UIP65" s="37"/>
      <c r="UIQ65" s="37"/>
      <c r="UIR65" s="37"/>
      <c r="UIS65" s="37"/>
      <c r="UIT65" s="37"/>
      <c r="UIU65" s="37"/>
      <c r="UIV65" s="37"/>
      <c r="UIW65" s="37"/>
      <c r="UIX65" s="37"/>
      <c r="UIY65" s="37"/>
      <c r="UIZ65" s="37"/>
      <c r="UJA65" s="37"/>
      <c r="UJB65" s="37"/>
      <c r="UJC65" s="37"/>
      <c r="UJD65" s="37"/>
      <c r="UJE65" s="37"/>
      <c r="UJF65" s="37"/>
      <c r="UJG65" s="37"/>
      <c r="UJH65" s="37"/>
      <c r="UJI65" s="37"/>
      <c r="UJJ65" s="37"/>
      <c r="UJK65" s="37"/>
      <c r="UJL65" s="37"/>
      <c r="UJM65" s="37"/>
      <c r="UJN65" s="37"/>
      <c r="UJO65" s="37"/>
      <c r="UJP65" s="37"/>
      <c r="UJQ65" s="37"/>
      <c r="UJR65" s="37"/>
      <c r="UJS65" s="37"/>
      <c r="UJT65" s="37"/>
      <c r="UJU65" s="37"/>
      <c r="UJV65" s="37"/>
      <c r="UJW65" s="37"/>
      <c r="UJX65" s="37"/>
      <c r="UJY65" s="37"/>
      <c r="UJZ65" s="37"/>
      <c r="UKA65" s="37"/>
      <c r="UKB65" s="37"/>
      <c r="UKC65" s="37"/>
      <c r="UKD65" s="37"/>
      <c r="UKE65" s="37"/>
      <c r="UKF65" s="37"/>
      <c r="UKG65" s="37"/>
      <c r="UKH65" s="37"/>
      <c r="UKI65" s="37"/>
      <c r="UKJ65" s="37"/>
      <c r="UKK65" s="37"/>
      <c r="UKL65" s="37"/>
      <c r="UKM65" s="37"/>
      <c r="UKN65" s="37"/>
      <c r="UKO65" s="37"/>
      <c r="UKP65" s="37"/>
      <c r="UKQ65" s="37"/>
      <c r="UKR65" s="37"/>
      <c r="UKS65" s="37"/>
      <c r="UKT65" s="37"/>
      <c r="UKU65" s="37"/>
      <c r="UKV65" s="37"/>
      <c r="UKW65" s="37"/>
      <c r="UKX65" s="37"/>
      <c r="UKY65" s="37"/>
      <c r="UKZ65" s="37"/>
      <c r="ULA65" s="37"/>
      <c r="ULB65" s="37"/>
      <c r="ULC65" s="37"/>
      <c r="ULD65" s="37"/>
      <c r="ULE65" s="37"/>
      <c r="ULF65" s="37"/>
      <c r="ULG65" s="37"/>
      <c r="ULH65" s="37"/>
      <c r="ULI65" s="37"/>
      <c r="ULJ65" s="37"/>
      <c r="ULK65" s="37"/>
      <c r="ULL65" s="37"/>
      <c r="ULM65" s="37"/>
      <c r="ULN65" s="37"/>
      <c r="ULO65" s="37"/>
      <c r="ULP65" s="37"/>
      <c r="ULQ65" s="37"/>
      <c r="ULR65" s="37"/>
      <c r="ULS65" s="37"/>
      <c r="ULT65" s="37"/>
      <c r="ULU65" s="37"/>
      <c r="ULV65" s="37"/>
      <c r="ULW65" s="37"/>
      <c r="ULX65" s="37"/>
      <c r="ULY65" s="37"/>
      <c r="ULZ65" s="37"/>
      <c r="UMA65" s="37"/>
      <c r="UMB65" s="37"/>
      <c r="UMC65" s="37"/>
      <c r="UMD65" s="37"/>
      <c r="UME65" s="37"/>
      <c r="UMF65" s="37"/>
      <c r="UMG65" s="37"/>
      <c r="UMH65" s="37"/>
      <c r="UMI65" s="37"/>
      <c r="UMJ65" s="37"/>
      <c r="UMK65" s="37"/>
      <c r="UML65" s="37"/>
      <c r="UMM65" s="37"/>
      <c r="UMN65" s="37"/>
      <c r="UMO65" s="37"/>
      <c r="UMP65" s="37"/>
      <c r="UMQ65" s="37"/>
      <c r="UMR65" s="37"/>
      <c r="UMS65" s="37"/>
      <c r="UMT65" s="37"/>
      <c r="UMU65" s="37"/>
      <c r="UMV65" s="37"/>
      <c r="UMW65" s="37"/>
      <c r="UMX65" s="37"/>
      <c r="UMY65" s="37"/>
      <c r="UMZ65" s="37"/>
      <c r="UNA65" s="37"/>
      <c r="UNB65" s="37"/>
      <c r="UNC65" s="37"/>
      <c r="UND65" s="37"/>
      <c r="UNE65" s="37"/>
      <c r="UNF65" s="37"/>
      <c r="UNG65" s="37"/>
      <c r="UNH65" s="37"/>
      <c r="UNI65" s="37"/>
      <c r="UNJ65" s="37"/>
      <c r="UNK65" s="37"/>
      <c r="UNL65" s="37"/>
      <c r="UNM65" s="37"/>
      <c r="UNN65" s="37"/>
      <c r="UNO65" s="37"/>
      <c r="UNP65" s="37"/>
      <c r="UNQ65" s="37"/>
      <c r="UNR65" s="37"/>
      <c r="UNS65" s="37"/>
      <c r="UNT65" s="37"/>
      <c r="UNU65" s="37"/>
      <c r="UNV65" s="37"/>
      <c r="UNW65" s="37"/>
      <c r="UNX65" s="37"/>
      <c r="UNY65" s="37"/>
      <c r="UNZ65" s="37"/>
      <c r="UOA65" s="37"/>
      <c r="UOB65" s="37"/>
      <c r="UOC65" s="37"/>
      <c r="UOD65" s="37"/>
      <c r="UOE65" s="37"/>
      <c r="UOF65" s="37"/>
      <c r="UOG65" s="37"/>
      <c r="UOH65" s="37"/>
      <c r="UOI65" s="37"/>
      <c r="UOJ65" s="37"/>
      <c r="UOK65" s="37"/>
      <c r="UOL65" s="37"/>
      <c r="UOM65" s="37"/>
      <c r="UON65" s="37"/>
      <c r="UOO65" s="37"/>
      <c r="UOP65" s="37"/>
      <c r="UOQ65" s="37"/>
      <c r="UOR65" s="37"/>
      <c r="UOS65" s="37"/>
      <c r="UOT65" s="37"/>
      <c r="UOU65" s="37"/>
      <c r="UOV65" s="37"/>
      <c r="UOW65" s="37"/>
      <c r="UOX65" s="37"/>
      <c r="UOY65" s="37"/>
      <c r="UOZ65" s="37"/>
      <c r="UPA65" s="37"/>
      <c r="UPB65" s="37"/>
      <c r="UPC65" s="37"/>
      <c r="UPD65" s="37"/>
      <c r="UPE65" s="37"/>
      <c r="UPF65" s="37"/>
      <c r="UPG65" s="37"/>
      <c r="UPH65" s="37"/>
      <c r="UPI65" s="37"/>
      <c r="UPJ65" s="37"/>
      <c r="UPK65" s="37"/>
      <c r="UPL65" s="37"/>
      <c r="UPM65" s="37"/>
      <c r="UPN65" s="37"/>
      <c r="UPO65" s="37"/>
      <c r="UPP65" s="37"/>
      <c r="UPQ65" s="37"/>
      <c r="UPR65" s="37"/>
      <c r="UPS65" s="37"/>
      <c r="UPT65" s="37"/>
      <c r="UPU65" s="37"/>
      <c r="UPV65" s="37"/>
      <c r="UPW65" s="37"/>
      <c r="UPX65" s="37"/>
      <c r="UPY65" s="37"/>
      <c r="UPZ65" s="37"/>
      <c r="UQA65" s="37"/>
      <c r="UQB65" s="37"/>
      <c r="UQC65" s="37"/>
      <c r="UQD65" s="37"/>
      <c r="UQE65" s="37"/>
      <c r="UQF65" s="37"/>
      <c r="UQG65" s="37"/>
      <c r="UQH65" s="37"/>
      <c r="UQI65" s="37"/>
      <c r="UQJ65" s="37"/>
      <c r="UQK65" s="37"/>
      <c r="UQL65" s="37"/>
      <c r="UQM65" s="37"/>
      <c r="UQN65" s="37"/>
      <c r="UQO65" s="37"/>
      <c r="UQP65" s="37"/>
      <c r="UQQ65" s="37"/>
      <c r="UQR65" s="37"/>
      <c r="UQS65" s="37"/>
      <c r="UQT65" s="37"/>
      <c r="UQU65" s="37"/>
      <c r="UQV65" s="37"/>
      <c r="UQW65" s="37"/>
      <c r="UQX65" s="37"/>
      <c r="UQY65" s="37"/>
      <c r="UQZ65" s="37"/>
      <c r="URA65" s="37"/>
      <c r="URB65" s="37"/>
      <c r="URC65" s="37"/>
      <c r="URD65" s="37"/>
      <c r="URE65" s="37"/>
      <c r="URF65" s="37"/>
      <c r="URG65" s="37"/>
      <c r="URH65" s="37"/>
      <c r="URI65" s="37"/>
      <c r="URJ65" s="37"/>
      <c r="URK65" s="37"/>
      <c r="URL65" s="37"/>
      <c r="URM65" s="37"/>
      <c r="URN65" s="37"/>
      <c r="URO65" s="37"/>
      <c r="URP65" s="37"/>
      <c r="URQ65" s="37"/>
      <c r="URR65" s="37"/>
      <c r="URS65" s="37"/>
      <c r="URT65" s="37"/>
      <c r="URU65" s="37"/>
      <c r="URV65" s="37"/>
      <c r="URW65" s="37"/>
      <c r="URX65" s="37"/>
      <c r="URY65" s="37"/>
      <c r="URZ65" s="37"/>
      <c r="USA65" s="37"/>
      <c r="USB65" s="37"/>
      <c r="USC65" s="37"/>
      <c r="USD65" s="37"/>
      <c r="USE65" s="37"/>
      <c r="USF65" s="37"/>
      <c r="USG65" s="37"/>
      <c r="USH65" s="37"/>
      <c r="USI65" s="37"/>
      <c r="USJ65" s="37"/>
      <c r="USK65" s="37"/>
      <c r="USL65" s="37"/>
      <c r="USM65" s="37"/>
      <c r="USN65" s="37"/>
      <c r="USO65" s="37"/>
      <c r="USP65" s="37"/>
      <c r="USQ65" s="37"/>
      <c r="USR65" s="37"/>
      <c r="USS65" s="37"/>
      <c r="UST65" s="37"/>
      <c r="USU65" s="37"/>
      <c r="USV65" s="37"/>
      <c r="USW65" s="37"/>
      <c r="USX65" s="37"/>
      <c r="USY65" s="37"/>
      <c r="USZ65" s="37"/>
      <c r="UTA65" s="37"/>
      <c r="UTB65" s="37"/>
      <c r="UTC65" s="37"/>
      <c r="UTD65" s="37"/>
      <c r="UTE65" s="37"/>
      <c r="UTF65" s="37"/>
      <c r="UTG65" s="37"/>
      <c r="UTH65" s="37"/>
      <c r="UTI65" s="37"/>
      <c r="UTJ65" s="37"/>
      <c r="UTK65" s="37"/>
      <c r="UTL65" s="37"/>
      <c r="UTM65" s="37"/>
      <c r="UTN65" s="37"/>
      <c r="UTO65" s="37"/>
      <c r="UTP65" s="37"/>
      <c r="UTQ65" s="37"/>
      <c r="UTR65" s="37"/>
      <c r="UTS65" s="37"/>
      <c r="UTT65" s="37"/>
      <c r="UTU65" s="37"/>
      <c r="UTV65" s="37"/>
      <c r="UTW65" s="37"/>
      <c r="UTX65" s="37"/>
      <c r="UTY65" s="37"/>
      <c r="UTZ65" s="37"/>
      <c r="UUA65" s="37"/>
      <c r="UUB65" s="37"/>
      <c r="UUC65" s="37"/>
      <c r="UUD65" s="37"/>
      <c r="UUE65" s="37"/>
      <c r="UUF65" s="37"/>
      <c r="UUG65" s="37"/>
      <c r="UUH65" s="37"/>
      <c r="UUI65" s="37"/>
      <c r="UUJ65" s="37"/>
      <c r="UUK65" s="37"/>
      <c r="UUL65" s="37"/>
      <c r="UUM65" s="37"/>
      <c r="UUN65" s="37"/>
      <c r="UUO65" s="37"/>
      <c r="UUP65" s="37"/>
      <c r="UUQ65" s="37"/>
      <c r="UUR65" s="37"/>
      <c r="UUS65" s="37"/>
      <c r="UUT65" s="37"/>
      <c r="UUU65" s="37"/>
      <c r="UUV65" s="37"/>
      <c r="UUW65" s="37"/>
      <c r="UUX65" s="37"/>
      <c r="UUY65" s="37"/>
      <c r="UUZ65" s="37"/>
      <c r="UVA65" s="37"/>
      <c r="UVB65" s="37"/>
      <c r="UVC65" s="37"/>
      <c r="UVD65" s="37"/>
      <c r="UVE65" s="37"/>
      <c r="UVF65" s="37"/>
      <c r="UVG65" s="37"/>
      <c r="UVH65" s="37"/>
      <c r="UVI65" s="37"/>
      <c r="UVJ65" s="37"/>
      <c r="UVK65" s="37"/>
      <c r="UVL65" s="37"/>
      <c r="UVM65" s="37"/>
      <c r="UVN65" s="37"/>
      <c r="UVO65" s="37"/>
      <c r="UVP65" s="37"/>
      <c r="UVQ65" s="37"/>
      <c r="UVR65" s="37"/>
      <c r="UVS65" s="37"/>
      <c r="UVT65" s="37"/>
      <c r="UVU65" s="37"/>
      <c r="UVV65" s="37"/>
      <c r="UVW65" s="37"/>
      <c r="UVX65" s="37"/>
      <c r="UVY65" s="37"/>
      <c r="UVZ65" s="37"/>
      <c r="UWA65" s="37"/>
      <c r="UWB65" s="37"/>
      <c r="UWC65" s="37"/>
      <c r="UWD65" s="37"/>
      <c r="UWE65" s="37"/>
      <c r="UWF65" s="37"/>
      <c r="UWG65" s="37"/>
      <c r="UWH65" s="37"/>
      <c r="UWI65" s="37"/>
      <c r="UWJ65" s="37"/>
      <c r="UWK65" s="37"/>
      <c r="UWL65" s="37"/>
      <c r="UWM65" s="37"/>
      <c r="UWN65" s="37"/>
      <c r="UWO65" s="37"/>
      <c r="UWP65" s="37"/>
      <c r="UWQ65" s="37"/>
      <c r="UWR65" s="37"/>
      <c r="UWS65" s="37"/>
      <c r="UWT65" s="37"/>
      <c r="UWU65" s="37"/>
      <c r="UWV65" s="37"/>
      <c r="UWW65" s="37"/>
      <c r="UWX65" s="37"/>
      <c r="UWY65" s="37"/>
      <c r="UWZ65" s="37"/>
      <c r="UXA65" s="37"/>
      <c r="UXB65" s="37"/>
      <c r="UXC65" s="37"/>
      <c r="UXD65" s="37"/>
      <c r="UXE65" s="37"/>
      <c r="UXF65" s="37"/>
      <c r="UXG65" s="37"/>
      <c r="UXH65" s="37"/>
      <c r="UXI65" s="37"/>
      <c r="UXJ65" s="37"/>
      <c r="UXK65" s="37"/>
      <c r="UXL65" s="37"/>
      <c r="UXM65" s="37"/>
      <c r="UXN65" s="37"/>
      <c r="UXO65" s="37"/>
      <c r="UXP65" s="37"/>
      <c r="UXQ65" s="37"/>
      <c r="UXR65" s="37"/>
      <c r="UXS65" s="37"/>
      <c r="UXT65" s="37"/>
      <c r="UXU65" s="37"/>
      <c r="UXV65" s="37"/>
      <c r="UXW65" s="37"/>
      <c r="UXX65" s="37"/>
      <c r="UXY65" s="37"/>
      <c r="UXZ65" s="37"/>
      <c r="UYA65" s="37"/>
      <c r="UYB65" s="37"/>
      <c r="UYC65" s="37"/>
      <c r="UYD65" s="37"/>
      <c r="UYE65" s="37"/>
      <c r="UYF65" s="37"/>
      <c r="UYG65" s="37"/>
      <c r="UYH65" s="37"/>
      <c r="UYI65" s="37"/>
      <c r="UYJ65" s="37"/>
      <c r="UYK65" s="37"/>
      <c r="UYL65" s="37"/>
      <c r="UYM65" s="37"/>
      <c r="UYN65" s="37"/>
      <c r="UYO65" s="37"/>
      <c r="UYP65" s="37"/>
      <c r="UYQ65" s="37"/>
      <c r="UYR65" s="37"/>
      <c r="UYS65" s="37"/>
      <c r="UYT65" s="37"/>
      <c r="UYU65" s="37"/>
      <c r="UYV65" s="37"/>
      <c r="UYW65" s="37"/>
      <c r="UYX65" s="37"/>
      <c r="UYY65" s="37"/>
      <c r="UYZ65" s="37"/>
      <c r="UZA65" s="37"/>
      <c r="UZB65" s="37"/>
      <c r="UZC65" s="37"/>
      <c r="UZD65" s="37"/>
      <c r="UZE65" s="37"/>
      <c r="UZF65" s="37"/>
      <c r="UZG65" s="37"/>
      <c r="UZH65" s="37"/>
      <c r="UZI65" s="37"/>
      <c r="UZJ65" s="37"/>
      <c r="UZK65" s="37"/>
      <c r="UZL65" s="37"/>
      <c r="UZM65" s="37"/>
      <c r="UZN65" s="37"/>
      <c r="UZO65" s="37"/>
      <c r="UZP65" s="37"/>
      <c r="UZQ65" s="37"/>
      <c r="UZR65" s="37"/>
      <c r="UZS65" s="37"/>
      <c r="UZT65" s="37"/>
      <c r="UZU65" s="37"/>
      <c r="UZV65" s="37"/>
      <c r="UZW65" s="37"/>
      <c r="UZX65" s="37"/>
      <c r="UZY65" s="37"/>
      <c r="UZZ65" s="37"/>
      <c r="VAA65" s="37"/>
      <c r="VAB65" s="37"/>
      <c r="VAC65" s="37"/>
      <c r="VAD65" s="37"/>
      <c r="VAE65" s="37"/>
      <c r="VAF65" s="37"/>
      <c r="VAG65" s="37"/>
      <c r="VAH65" s="37"/>
      <c r="VAI65" s="37"/>
      <c r="VAJ65" s="37"/>
      <c r="VAK65" s="37"/>
      <c r="VAL65" s="37"/>
      <c r="VAM65" s="37"/>
      <c r="VAN65" s="37"/>
      <c r="VAO65" s="37"/>
      <c r="VAP65" s="37"/>
      <c r="VAQ65" s="37"/>
      <c r="VAR65" s="37"/>
      <c r="VAS65" s="37"/>
      <c r="VAT65" s="37"/>
      <c r="VAU65" s="37"/>
      <c r="VAV65" s="37"/>
      <c r="VAW65" s="37"/>
      <c r="VAX65" s="37"/>
      <c r="VAY65" s="37"/>
      <c r="VAZ65" s="37"/>
      <c r="VBA65" s="37"/>
      <c r="VBB65" s="37"/>
      <c r="VBC65" s="37"/>
      <c r="VBD65" s="37"/>
      <c r="VBE65" s="37"/>
      <c r="VBF65" s="37"/>
      <c r="VBG65" s="37"/>
      <c r="VBH65" s="37"/>
      <c r="VBI65" s="37"/>
      <c r="VBJ65" s="37"/>
      <c r="VBK65" s="37"/>
      <c r="VBL65" s="37"/>
      <c r="VBM65" s="37"/>
      <c r="VBN65" s="37"/>
      <c r="VBO65" s="37"/>
      <c r="VBP65" s="37"/>
      <c r="VBQ65" s="37"/>
      <c r="VBR65" s="37"/>
      <c r="VBS65" s="37"/>
      <c r="VBT65" s="37"/>
      <c r="VBU65" s="37"/>
      <c r="VBV65" s="37"/>
      <c r="VBW65" s="37"/>
      <c r="VBX65" s="37"/>
      <c r="VBY65" s="37"/>
      <c r="VBZ65" s="37"/>
      <c r="VCA65" s="37"/>
      <c r="VCB65" s="37"/>
      <c r="VCC65" s="37"/>
      <c r="VCD65" s="37"/>
      <c r="VCE65" s="37"/>
      <c r="VCF65" s="37"/>
      <c r="VCG65" s="37"/>
      <c r="VCH65" s="37"/>
      <c r="VCI65" s="37"/>
      <c r="VCJ65" s="37"/>
      <c r="VCK65" s="37"/>
      <c r="VCL65" s="37"/>
      <c r="VCM65" s="37"/>
      <c r="VCN65" s="37"/>
      <c r="VCO65" s="37"/>
      <c r="VCP65" s="37"/>
      <c r="VCQ65" s="37"/>
      <c r="VCR65" s="37"/>
      <c r="VCS65" s="37"/>
      <c r="VCT65" s="37"/>
      <c r="VCU65" s="37"/>
      <c r="VCV65" s="37"/>
      <c r="VCW65" s="37"/>
      <c r="VCX65" s="37"/>
      <c r="VCY65" s="37"/>
      <c r="VCZ65" s="37"/>
      <c r="VDA65" s="37"/>
      <c r="VDB65" s="37"/>
      <c r="VDC65" s="37"/>
      <c r="VDD65" s="37"/>
      <c r="VDE65" s="37"/>
      <c r="VDF65" s="37"/>
      <c r="VDG65" s="37"/>
      <c r="VDH65" s="37"/>
      <c r="VDI65" s="37"/>
      <c r="VDJ65" s="37"/>
      <c r="VDK65" s="37"/>
      <c r="VDL65" s="37"/>
      <c r="VDM65" s="37"/>
      <c r="VDN65" s="37"/>
      <c r="VDO65" s="37"/>
      <c r="VDP65" s="37"/>
      <c r="VDQ65" s="37"/>
      <c r="VDR65" s="37"/>
      <c r="VDS65" s="37"/>
      <c r="VDT65" s="37"/>
      <c r="VDU65" s="37"/>
      <c r="VDV65" s="37"/>
      <c r="VDW65" s="37"/>
      <c r="VDX65" s="37"/>
      <c r="VDY65" s="37"/>
      <c r="VDZ65" s="37"/>
      <c r="VEA65" s="37"/>
      <c r="VEB65" s="37"/>
      <c r="VEC65" s="37"/>
      <c r="VED65" s="37"/>
      <c r="VEE65" s="37"/>
      <c r="VEF65" s="37"/>
      <c r="VEG65" s="37"/>
      <c r="VEH65" s="37"/>
      <c r="VEI65" s="37"/>
      <c r="VEJ65" s="37"/>
      <c r="VEK65" s="37"/>
      <c r="VEL65" s="37"/>
      <c r="VEM65" s="37"/>
      <c r="VEN65" s="37"/>
      <c r="VEO65" s="37"/>
      <c r="VEP65" s="37"/>
      <c r="VEQ65" s="37"/>
      <c r="VER65" s="37"/>
      <c r="VES65" s="37"/>
      <c r="VET65" s="37"/>
      <c r="VEU65" s="37"/>
      <c r="VEV65" s="37"/>
      <c r="VEW65" s="37"/>
      <c r="VEX65" s="37"/>
      <c r="VEY65" s="37"/>
      <c r="VEZ65" s="37"/>
      <c r="VFA65" s="37"/>
      <c r="VFB65" s="37"/>
      <c r="VFC65" s="37"/>
      <c r="VFD65" s="37"/>
      <c r="VFE65" s="37"/>
      <c r="VFF65" s="37"/>
      <c r="VFG65" s="37"/>
      <c r="VFH65" s="37"/>
      <c r="VFI65" s="37"/>
      <c r="VFJ65" s="37"/>
      <c r="VFK65" s="37"/>
      <c r="VFL65" s="37"/>
      <c r="VFM65" s="37"/>
      <c r="VFN65" s="37"/>
      <c r="VFO65" s="37"/>
      <c r="VFP65" s="37"/>
      <c r="VFQ65" s="37"/>
      <c r="VFR65" s="37"/>
      <c r="VFS65" s="37"/>
      <c r="VFT65" s="37"/>
      <c r="VFU65" s="37"/>
      <c r="VFV65" s="37"/>
      <c r="VFW65" s="37"/>
      <c r="VFX65" s="37"/>
      <c r="VFY65" s="37"/>
      <c r="VFZ65" s="37"/>
      <c r="VGA65" s="37"/>
      <c r="VGB65" s="37"/>
      <c r="VGC65" s="37"/>
      <c r="VGD65" s="37"/>
      <c r="VGE65" s="37"/>
      <c r="VGF65" s="37"/>
      <c r="VGG65" s="37"/>
      <c r="VGH65" s="37"/>
      <c r="VGI65" s="37"/>
      <c r="VGJ65" s="37"/>
      <c r="VGK65" s="37"/>
      <c r="VGL65" s="37"/>
      <c r="VGM65" s="37"/>
      <c r="VGN65" s="37"/>
      <c r="VGO65" s="37"/>
      <c r="VGP65" s="37"/>
      <c r="VGQ65" s="37"/>
      <c r="VGR65" s="37"/>
      <c r="VGS65" s="37"/>
      <c r="VGT65" s="37"/>
      <c r="VGU65" s="37"/>
      <c r="VGV65" s="37"/>
      <c r="VGW65" s="37"/>
      <c r="VGX65" s="37"/>
      <c r="VGY65" s="37"/>
      <c r="VGZ65" s="37"/>
      <c r="VHA65" s="37"/>
      <c r="VHB65" s="37"/>
      <c r="VHC65" s="37"/>
      <c r="VHD65" s="37"/>
      <c r="VHE65" s="37"/>
      <c r="VHF65" s="37"/>
      <c r="VHG65" s="37"/>
      <c r="VHH65" s="37"/>
      <c r="VHI65" s="37"/>
      <c r="VHJ65" s="37"/>
      <c r="VHK65" s="37"/>
      <c r="VHL65" s="37"/>
      <c r="VHM65" s="37"/>
      <c r="VHN65" s="37"/>
      <c r="VHO65" s="37"/>
      <c r="VHP65" s="37"/>
      <c r="VHQ65" s="37"/>
      <c r="VHR65" s="37"/>
      <c r="VHS65" s="37"/>
      <c r="VHT65" s="37"/>
      <c r="VHU65" s="37"/>
      <c r="VHV65" s="37"/>
      <c r="VHW65" s="37"/>
      <c r="VHX65" s="37"/>
      <c r="VHY65" s="37"/>
      <c r="VHZ65" s="37"/>
      <c r="VIA65" s="37"/>
      <c r="VIB65" s="37"/>
      <c r="VIC65" s="37"/>
      <c r="VID65" s="37"/>
      <c r="VIE65" s="37"/>
      <c r="VIF65" s="37"/>
      <c r="VIG65" s="37"/>
      <c r="VIH65" s="37"/>
      <c r="VII65" s="37"/>
      <c r="VIJ65" s="37"/>
      <c r="VIK65" s="37"/>
      <c r="VIL65" s="37"/>
      <c r="VIM65" s="37"/>
      <c r="VIN65" s="37"/>
      <c r="VIO65" s="37"/>
      <c r="VIP65" s="37"/>
      <c r="VIQ65" s="37"/>
      <c r="VIR65" s="37"/>
      <c r="VIS65" s="37"/>
      <c r="VIT65" s="37"/>
      <c r="VIU65" s="37"/>
      <c r="VIV65" s="37"/>
      <c r="VIW65" s="37"/>
      <c r="VIX65" s="37"/>
      <c r="VIY65" s="37"/>
      <c r="VIZ65" s="37"/>
      <c r="VJA65" s="37"/>
      <c r="VJB65" s="37"/>
      <c r="VJC65" s="37"/>
      <c r="VJD65" s="37"/>
      <c r="VJE65" s="37"/>
      <c r="VJF65" s="37"/>
      <c r="VJG65" s="37"/>
      <c r="VJH65" s="37"/>
      <c r="VJI65" s="37"/>
      <c r="VJJ65" s="37"/>
      <c r="VJK65" s="37"/>
      <c r="VJL65" s="37"/>
      <c r="VJM65" s="37"/>
      <c r="VJN65" s="37"/>
      <c r="VJO65" s="37"/>
      <c r="VJP65" s="37"/>
      <c r="VJQ65" s="37"/>
      <c r="VJR65" s="37"/>
      <c r="VJS65" s="37"/>
      <c r="VJT65" s="37"/>
      <c r="VJU65" s="37"/>
      <c r="VJV65" s="37"/>
      <c r="VJW65" s="37"/>
      <c r="VJX65" s="37"/>
      <c r="VJY65" s="37"/>
      <c r="VJZ65" s="37"/>
      <c r="VKA65" s="37"/>
      <c r="VKB65" s="37"/>
      <c r="VKC65" s="37"/>
      <c r="VKD65" s="37"/>
      <c r="VKE65" s="37"/>
      <c r="VKF65" s="37"/>
      <c r="VKG65" s="37"/>
      <c r="VKH65" s="37"/>
      <c r="VKI65" s="37"/>
      <c r="VKJ65" s="37"/>
      <c r="VKK65" s="37"/>
      <c r="VKL65" s="37"/>
      <c r="VKM65" s="37"/>
      <c r="VKN65" s="37"/>
      <c r="VKO65" s="37"/>
      <c r="VKP65" s="37"/>
      <c r="VKQ65" s="37"/>
      <c r="VKR65" s="37"/>
      <c r="VKS65" s="37"/>
      <c r="VKT65" s="37"/>
      <c r="VKU65" s="37"/>
      <c r="VKV65" s="37"/>
      <c r="VKW65" s="37"/>
      <c r="VKX65" s="37"/>
      <c r="VKY65" s="37"/>
      <c r="VKZ65" s="37"/>
      <c r="VLA65" s="37"/>
      <c r="VLB65" s="37"/>
      <c r="VLC65" s="37"/>
      <c r="VLD65" s="37"/>
      <c r="VLE65" s="37"/>
      <c r="VLF65" s="37"/>
      <c r="VLG65" s="37"/>
      <c r="VLH65" s="37"/>
      <c r="VLI65" s="37"/>
      <c r="VLJ65" s="37"/>
      <c r="VLK65" s="37"/>
      <c r="VLL65" s="37"/>
      <c r="VLM65" s="37"/>
      <c r="VLN65" s="37"/>
      <c r="VLO65" s="37"/>
      <c r="VLP65" s="37"/>
      <c r="VLQ65" s="37"/>
      <c r="VLR65" s="37"/>
      <c r="VLS65" s="37"/>
      <c r="VLT65" s="37"/>
      <c r="VLU65" s="37"/>
      <c r="VLV65" s="37"/>
      <c r="VLW65" s="37"/>
      <c r="VLX65" s="37"/>
      <c r="VLY65" s="37"/>
      <c r="VLZ65" s="37"/>
      <c r="VMA65" s="37"/>
      <c r="VMB65" s="37"/>
      <c r="VMC65" s="37"/>
      <c r="VMD65" s="37"/>
      <c r="VME65" s="37"/>
      <c r="VMF65" s="37"/>
      <c r="VMG65" s="37"/>
      <c r="VMH65" s="37"/>
      <c r="VMI65" s="37"/>
      <c r="VMJ65" s="37"/>
      <c r="VMK65" s="37"/>
      <c r="VML65" s="37"/>
      <c r="VMM65" s="37"/>
      <c r="VMN65" s="37"/>
      <c r="VMO65" s="37"/>
      <c r="VMP65" s="37"/>
      <c r="VMQ65" s="37"/>
      <c r="VMR65" s="37"/>
      <c r="VMS65" s="37"/>
      <c r="VMT65" s="37"/>
      <c r="VMU65" s="37"/>
      <c r="VMV65" s="37"/>
      <c r="VMW65" s="37"/>
      <c r="VMX65" s="37"/>
      <c r="VMY65" s="37"/>
      <c r="VMZ65" s="37"/>
      <c r="VNA65" s="37"/>
      <c r="VNB65" s="37"/>
      <c r="VNC65" s="37"/>
      <c r="VND65" s="37"/>
      <c r="VNE65" s="37"/>
      <c r="VNF65" s="37"/>
      <c r="VNG65" s="37"/>
      <c r="VNH65" s="37"/>
      <c r="VNI65" s="37"/>
      <c r="VNJ65" s="37"/>
      <c r="VNK65" s="37"/>
      <c r="VNL65" s="37"/>
      <c r="VNM65" s="37"/>
      <c r="VNN65" s="37"/>
      <c r="VNO65" s="37"/>
      <c r="VNP65" s="37"/>
      <c r="VNQ65" s="37"/>
      <c r="VNR65" s="37"/>
      <c r="VNS65" s="37"/>
      <c r="VNT65" s="37"/>
      <c r="VNU65" s="37"/>
      <c r="VNV65" s="37"/>
      <c r="VNW65" s="37"/>
      <c r="VNX65" s="37"/>
      <c r="VNY65" s="37"/>
      <c r="VNZ65" s="37"/>
      <c r="VOA65" s="37"/>
      <c r="VOB65" s="37"/>
      <c r="VOC65" s="37"/>
      <c r="VOD65" s="37"/>
      <c r="VOE65" s="37"/>
      <c r="VOF65" s="37"/>
      <c r="VOG65" s="37"/>
      <c r="VOH65" s="37"/>
      <c r="VOI65" s="37"/>
      <c r="VOJ65" s="37"/>
      <c r="VOK65" s="37"/>
      <c r="VOL65" s="37"/>
      <c r="VOM65" s="37"/>
      <c r="VON65" s="37"/>
      <c r="VOO65" s="37"/>
      <c r="VOP65" s="37"/>
      <c r="VOQ65" s="37"/>
      <c r="VOR65" s="37"/>
      <c r="VOS65" s="37"/>
      <c r="VOT65" s="37"/>
      <c r="VOU65" s="37"/>
      <c r="VOV65" s="37"/>
      <c r="VOW65" s="37"/>
      <c r="VOX65" s="37"/>
      <c r="VOY65" s="37"/>
      <c r="VOZ65" s="37"/>
      <c r="VPA65" s="37"/>
      <c r="VPB65" s="37"/>
      <c r="VPC65" s="37"/>
      <c r="VPD65" s="37"/>
      <c r="VPE65" s="37"/>
      <c r="VPF65" s="37"/>
      <c r="VPG65" s="37"/>
      <c r="VPH65" s="37"/>
      <c r="VPI65" s="37"/>
      <c r="VPJ65" s="37"/>
      <c r="VPK65" s="37"/>
      <c r="VPL65" s="37"/>
      <c r="VPM65" s="37"/>
      <c r="VPN65" s="37"/>
      <c r="VPO65" s="37"/>
      <c r="VPP65" s="37"/>
      <c r="VPQ65" s="37"/>
      <c r="VPR65" s="37"/>
      <c r="VPS65" s="37"/>
      <c r="VPT65" s="37"/>
      <c r="VPU65" s="37"/>
      <c r="VPV65" s="37"/>
      <c r="VPW65" s="37"/>
      <c r="VPX65" s="37"/>
      <c r="VPY65" s="37"/>
      <c r="VPZ65" s="37"/>
      <c r="VQA65" s="37"/>
      <c r="VQB65" s="37"/>
      <c r="VQC65" s="37"/>
      <c r="VQD65" s="37"/>
      <c r="VQE65" s="37"/>
      <c r="VQF65" s="37"/>
      <c r="VQG65" s="37"/>
      <c r="VQH65" s="37"/>
      <c r="VQI65" s="37"/>
      <c r="VQJ65" s="37"/>
      <c r="VQK65" s="37"/>
      <c r="VQL65" s="37"/>
      <c r="VQM65" s="37"/>
      <c r="VQN65" s="37"/>
      <c r="VQO65" s="37"/>
      <c r="VQP65" s="37"/>
      <c r="VQQ65" s="37"/>
      <c r="VQR65" s="37"/>
      <c r="VQS65" s="37"/>
      <c r="VQT65" s="37"/>
      <c r="VQU65" s="37"/>
      <c r="VQV65" s="37"/>
      <c r="VQW65" s="37"/>
      <c r="VQX65" s="37"/>
      <c r="VQY65" s="37"/>
      <c r="VQZ65" s="37"/>
      <c r="VRA65" s="37"/>
      <c r="VRB65" s="37"/>
      <c r="VRC65" s="37"/>
      <c r="VRD65" s="37"/>
      <c r="VRE65" s="37"/>
      <c r="VRF65" s="37"/>
      <c r="VRG65" s="37"/>
      <c r="VRH65" s="37"/>
      <c r="VRI65" s="37"/>
      <c r="VRJ65" s="37"/>
      <c r="VRK65" s="37"/>
      <c r="VRL65" s="37"/>
      <c r="VRM65" s="37"/>
      <c r="VRN65" s="37"/>
      <c r="VRO65" s="37"/>
      <c r="VRP65" s="37"/>
      <c r="VRQ65" s="37"/>
      <c r="VRR65" s="37"/>
      <c r="VRS65" s="37"/>
      <c r="VRT65" s="37"/>
      <c r="VRU65" s="37"/>
      <c r="VRV65" s="37"/>
      <c r="VRW65" s="37"/>
      <c r="VRX65" s="37"/>
      <c r="VRY65" s="37"/>
      <c r="VRZ65" s="37"/>
      <c r="VSA65" s="37"/>
      <c r="VSB65" s="37"/>
      <c r="VSC65" s="37"/>
      <c r="VSD65" s="37"/>
      <c r="VSE65" s="37"/>
      <c r="VSF65" s="37"/>
      <c r="VSG65" s="37"/>
      <c r="VSH65" s="37"/>
      <c r="VSI65" s="37"/>
      <c r="VSJ65" s="37"/>
      <c r="VSK65" s="37"/>
      <c r="VSL65" s="37"/>
      <c r="VSM65" s="37"/>
      <c r="VSN65" s="37"/>
      <c r="VSO65" s="37"/>
      <c r="VSP65" s="37"/>
      <c r="VSQ65" s="37"/>
      <c r="VSR65" s="37"/>
      <c r="VSS65" s="37"/>
      <c r="VST65" s="37"/>
      <c r="VSU65" s="37"/>
      <c r="VSV65" s="37"/>
      <c r="VSW65" s="37"/>
      <c r="VSX65" s="37"/>
      <c r="VSY65" s="37"/>
      <c r="VSZ65" s="37"/>
      <c r="VTA65" s="37"/>
      <c r="VTB65" s="37"/>
      <c r="VTC65" s="37"/>
      <c r="VTD65" s="37"/>
      <c r="VTE65" s="37"/>
      <c r="VTF65" s="37"/>
      <c r="VTG65" s="37"/>
      <c r="VTH65" s="37"/>
      <c r="VTI65" s="37"/>
      <c r="VTJ65" s="37"/>
      <c r="VTK65" s="37"/>
      <c r="VTL65" s="37"/>
      <c r="VTM65" s="37"/>
      <c r="VTN65" s="37"/>
      <c r="VTO65" s="37"/>
      <c r="VTP65" s="37"/>
      <c r="VTQ65" s="37"/>
      <c r="VTR65" s="37"/>
      <c r="VTS65" s="37"/>
      <c r="VTT65" s="37"/>
      <c r="VTU65" s="37"/>
      <c r="VTV65" s="37"/>
      <c r="VTW65" s="37"/>
      <c r="VTX65" s="37"/>
      <c r="VTY65" s="37"/>
      <c r="VTZ65" s="37"/>
      <c r="VUA65" s="37"/>
      <c r="VUB65" s="37"/>
      <c r="VUC65" s="37"/>
      <c r="VUD65" s="37"/>
      <c r="VUE65" s="37"/>
      <c r="VUF65" s="37"/>
      <c r="VUG65" s="37"/>
      <c r="VUH65" s="37"/>
      <c r="VUI65" s="37"/>
      <c r="VUJ65" s="37"/>
      <c r="VUK65" s="37"/>
      <c r="VUL65" s="37"/>
      <c r="VUM65" s="37"/>
      <c r="VUN65" s="37"/>
      <c r="VUO65" s="37"/>
      <c r="VUP65" s="37"/>
      <c r="VUQ65" s="37"/>
      <c r="VUR65" s="37"/>
      <c r="VUS65" s="37"/>
      <c r="VUT65" s="37"/>
      <c r="VUU65" s="37"/>
      <c r="VUV65" s="37"/>
      <c r="VUW65" s="37"/>
      <c r="VUX65" s="37"/>
      <c r="VUY65" s="37"/>
      <c r="VUZ65" s="37"/>
      <c r="VVA65" s="37"/>
      <c r="VVB65" s="37"/>
      <c r="VVC65" s="37"/>
      <c r="VVD65" s="37"/>
      <c r="VVE65" s="37"/>
      <c r="VVF65" s="37"/>
      <c r="VVG65" s="37"/>
      <c r="VVH65" s="37"/>
      <c r="VVI65" s="37"/>
      <c r="VVJ65" s="37"/>
      <c r="VVK65" s="37"/>
      <c r="VVL65" s="37"/>
      <c r="VVM65" s="37"/>
      <c r="VVN65" s="37"/>
      <c r="VVO65" s="37"/>
      <c r="VVP65" s="37"/>
      <c r="VVQ65" s="37"/>
      <c r="VVR65" s="37"/>
      <c r="VVS65" s="37"/>
      <c r="VVT65" s="37"/>
      <c r="VVU65" s="37"/>
      <c r="VVV65" s="37"/>
      <c r="VVW65" s="37"/>
      <c r="VVX65" s="37"/>
      <c r="VVY65" s="37"/>
      <c r="VVZ65" s="37"/>
      <c r="VWA65" s="37"/>
      <c r="VWB65" s="37"/>
      <c r="VWC65" s="37"/>
      <c r="VWD65" s="37"/>
      <c r="VWE65" s="37"/>
      <c r="VWF65" s="37"/>
      <c r="VWG65" s="37"/>
      <c r="VWH65" s="37"/>
      <c r="VWI65" s="37"/>
      <c r="VWJ65" s="37"/>
      <c r="VWK65" s="37"/>
      <c r="VWL65" s="37"/>
      <c r="VWM65" s="37"/>
      <c r="VWN65" s="37"/>
      <c r="VWO65" s="37"/>
      <c r="VWP65" s="37"/>
      <c r="VWQ65" s="37"/>
      <c r="VWR65" s="37"/>
      <c r="VWS65" s="37"/>
      <c r="VWT65" s="37"/>
      <c r="VWU65" s="37"/>
      <c r="VWV65" s="37"/>
      <c r="VWW65" s="37"/>
      <c r="VWX65" s="37"/>
      <c r="VWY65" s="37"/>
      <c r="VWZ65" s="37"/>
      <c r="VXA65" s="37"/>
      <c r="VXB65" s="37"/>
      <c r="VXC65" s="37"/>
      <c r="VXD65" s="37"/>
      <c r="VXE65" s="37"/>
      <c r="VXF65" s="37"/>
      <c r="VXG65" s="37"/>
      <c r="VXH65" s="37"/>
      <c r="VXI65" s="37"/>
      <c r="VXJ65" s="37"/>
      <c r="VXK65" s="37"/>
      <c r="VXL65" s="37"/>
      <c r="VXM65" s="37"/>
      <c r="VXN65" s="37"/>
      <c r="VXO65" s="37"/>
      <c r="VXP65" s="37"/>
      <c r="VXQ65" s="37"/>
      <c r="VXR65" s="37"/>
      <c r="VXS65" s="37"/>
      <c r="VXT65" s="37"/>
      <c r="VXU65" s="37"/>
      <c r="VXV65" s="37"/>
      <c r="VXW65" s="37"/>
      <c r="VXX65" s="37"/>
      <c r="VXY65" s="37"/>
      <c r="VXZ65" s="37"/>
      <c r="VYA65" s="37"/>
      <c r="VYB65" s="37"/>
      <c r="VYC65" s="37"/>
      <c r="VYD65" s="37"/>
      <c r="VYE65" s="37"/>
      <c r="VYF65" s="37"/>
      <c r="VYG65" s="37"/>
      <c r="VYH65" s="37"/>
      <c r="VYI65" s="37"/>
      <c r="VYJ65" s="37"/>
      <c r="VYK65" s="37"/>
      <c r="VYL65" s="37"/>
      <c r="VYM65" s="37"/>
      <c r="VYN65" s="37"/>
      <c r="VYO65" s="37"/>
      <c r="VYP65" s="37"/>
      <c r="VYQ65" s="37"/>
      <c r="VYR65" s="37"/>
      <c r="VYS65" s="37"/>
      <c r="VYT65" s="37"/>
      <c r="VYU65" s="37"/>
      <c r="VYV65" s="37"/>
      <c r="VYW65" s="37"/>
      <c r="VYX65" s="37"/>
      <c r="VYY65" s="37"/>
      <c r="VYZ65" s="37"/>
      <c r="VZA65" s="37"/>
      <c r="VZB65" s="37"/>
      <c r="VZC65" s="37"/>
      <c r="VZD65" s="37"/>
      <c r="VZE65" s="37"/>
      <c r="VZF65" s="37"/>
      <c r="VZG65" s="37"/>
      <c r="VZH65" s="37"/>
      <c r="VZI65" s="37"/>
      <c r="VZJ65" s="37"/>
      <c r="VZK65" s="37"/>
      <c r="VZL65" s="37"/>
      <c r="VZM65" s="37"/>
      <c r="VZN65" s="37"/>
      <c r="VZO65" s="37"/>
      <c r="VZP65" s="37"/>
      <c r="VZQ65" s="37"/>
      <c r="VZR65" s="37"/>
      <c r="VZS65" s="37"/>
      <c r="VZT65" s="37"/>
      <c r="VZU65" s="37"/>
      <c r="VZV65" s="37"/>
      <c r="VZW65" s="37"/>
      <c r="VZX65" s="37"/>
      <c r="VZY65" s="37"/>
      <c r="VZZ65" s="37"/>
      <c r="WAA65" s="37"/>
      <c r="WAB65" s="37"/>
      <c r="WAC65" s="37"/>
      <c r="WAD65" s="37"/>
      <c r="WAE65" s="37"/>
      <c r="WAF65" s="37"/>
      <c r="WAG65" s="37"/>
      <c r="WAH65" s="37"/>
      <c r="WAI65" s="37"/>
      <c r="WAJ65" s="37"/>
      <c r="WAK65" s="37"/>
      <c r="WAL65" s="37"/>
      <c r="WAM65" s="37"/>
      <c r="WAN65" s="37"/>
      <c r="WAO65" s="37"/>
      <c r="WAP65" s="37"/>
      <c r="WAQ65" s="37"/>
      <c r="WAR65" s="37"/>
      <c r="WAS65" s="37"/>
      <c r="WAT65" s="37"/>
      <c r="WAU65" s="37"/>
      <c r="WAV65" s="37"/>
      <c r="WAW65" s="37"/>
      <c r="WAX65" s="37"/>
      <c r="WAY65" s="37"/>
      <c r="WAZ65" s="37"/>
      <c r="WBA65" s="37"/>
      <c r="WBB65" s="37"/>
      <c r="WBC65" s="37"/>
      <c r="WBD65" s="37"/>
      <c r="WBE65" s="37"/>
      <c r="WBF65" s="37"/>
      <c r="WBG65" s="37"/>
      <c r="WBH65" s="37"/>
      <c r="WBI65" s="37"/>
      <c r="WBJ65" s="37"/>
      <c r="WBK65" s="37"/>
      <c r="WBL65" s="37"/>
      <c r="WBM65" s="37"/>
      <c r="WBN65" s="37"/>
      <c r="WBO65" s="37"/>
      <c r="WBP65" s="37"/>
      <c r="WBQ65" s="37"/>
      <c r="WBR65" s="37"/>
      <c r="WBS65" s="37"/>
      <c r="WBT65" s="37"/>
      <c r="WBU65" s="37"/>
      <c r="WBV65" s="37"/>
      <c r="WBW65" s="37"/>
      <c r="WBX65" s="37"/>
      <c r="WBY65" s="37"/>
      <c r="WBZ65" s="37"/>
      <c r="WCA65" s="37"/>
      <c r="WCB65" s="37"/>
      <c r="WCC65" s="37"/>
      <c r="WCD65" s="37"/>
      <c r="WCE65" s="37"/>
      <c r="WCF65" s="37"/>
      <c r="WCG65" s="37"/>
      <c r="WCH65" s="37"/>
      <c r="WCI65" s="37"/>
      <c r="WCJ65" s="37"/>
      <c r="WCK65" s="37"/>
      <c r="WCL65" s="37"/>
      <c r="WCM65" s="37"/>
      <c r="WCN65" s="37"/>
      <c r="WCO65" s="37"/>
      <c r="WCP65" s="37"/>
      <c r="WCQ65" s="37"/>
      <c r="WCR65" s="37"/>
      <c r="WCS65" s="37"/>
      <c r="WCT65" s="37"/>
      <c r="WCU65" s="37"/>
      <c r="WCV65" s="37"/>
      <c r="WCW65" s="37"/>
      <c r="WCX65" s="37"/>
      <c r="WCY65" s="37"/>
      <c r="WCZ65" s="37"/>
      <c r="WDA65" s="37"/>
      <c r="WDB65" s="37"/>
      <c r="WDC65" s="37"/>
      <c r="WDD65" s="37"/>
      <c r="WDE65" s="37"/>
      <c r="WDF65" s="37"/>
      <c r="WDG65" s="37"/>
      <c r="WDH65" s="37"/>
      <c r="WDI65" s="37"/>
      <c r="WDJ65" s="37"/>
      <c r="WDK65" s="37"/>
      <c r="WDL65" s="37"/>
      <c r="WDM65" s="37"/>
      <c r="WDN65" s="37"/>
      <c r="WDO65" s="37"/>
      <c r="WDP65" s="37"/>
      <c r="WDQ65" s="37"/>
      <c r="WDR65" s="37"/>
      <c r="WDS65" s="37"/>
      <c r="WDT65" s="37"/>
      <c r="WDU65" s="37"/>
      <c r="WDV65" s="37"/>
      <c r="WDW65" s="37"/>
      <c r="WDX65" s="37"/>
      <c r="WDY65" s="37"/>
      <c r="WDZ65" s="37"/>
      <c r="WEA65" s="37"/>
      <c r="WEB65" s="37"/>
      <c r="WEC65" s="37"/>
      <c r="WED65" s="37"/>
      <c r="WEE65" s="37"/>
      <c r="WEF65" s="37"/>
      <c r="WEG65" s="37"/>
      <c r="WEH65" s="37"/>
      <c r="WEI65" s="37"/>
      <c r="WEJ65" s="37"/>
      <c r="WEK65" s="37"/>
      <c r="WEL65" s="37"/>
      <c r="WEM65" s="37"/>
      <c r="WEN65" s="37"/>
      <c r="WEO65" s="37"/>
      <c r="WEP65" s="37"/>
      <c r="WEQ65" s="37"/>
      <c r="WER65" s="37"/>
      <c r="WES65" s="37"/>
      <c r="WET65" s="37"/>
      <c r="WEU65" s="37"/>
      <c r="WEV65" s="37"/>
      <c r="WEW65" s="37"/>
      <c r="WEX65" s="37"/>
      <c r="WEY65" s="37"/>
      <c r="WEZ65" s="37"/>
      <c r="WFA65" s="37"/>
      <c r="WFB65" s="37"/>
      <c r="WFC65" s="37"/>
      <c r="WFD65" s="37"/>
      <c r="WFE65" s="37"/>
      <c r="WFF65" s="37"/>
      <c r="WFG65" s="37"/>
      <c r="WFH65" s="37"/>
      <c r="WFI65" s="37"/>
      <c r="WFJ65" s="37"/>
      <c r="WFK65" s="37"/>
      <c r="WFL65" s="37"/>
      <c r="WFM65" s="37"/>
      <c r="WFN65" s="37"/>
      <c r="WFO65" s="37"/>
      <c r="WFP65" s="37"/>
      <c r="WFQ65" s="37"/>
      <c r="WFR65" s="37"/>
      <c r="WFS65" s="37"/>
      <c r="WFT65" s="37"/>
      <c r="WFU65" s="37"/>
      <c r="WFV65" s="37"/>
      <c r="WFW65" s="37"/>
      <c r="WFX65" s="37"/>
      <c r="WFY65" s="37"/>
      <c r="WFZ65" s="37"/>
      <c r="WGA65" s="37"/>
      <c r="WGB65" s="37"/>
      <c r="WGC65" s="37"/>
      <c r="WGD65" s="37"/>
      <c r="WGE65" s="37"/>
      <c r="WGF65" s="37"/>
      <c r="WGG65" s="37"/>
      <c r="WGH65" s="37"/>
      <c r="WGI65" s="37"/>
      <c r="WGJ65" s="37"/>
      <c r="WGK65" s="37"/>
      <c r="WGL65" s="37"/>
      <c r="WGM65" s="37"/>
      <c r="WGN65" s="37"/>
      <c r="WGO65" s="37"/>
      <c r="WGP65" s="37"/>
      <c r="WGQ65" s="37"/>
      <c r="WGR65" s="37"/>
      <c r="WGS65" s="37"/>
      <c r="WGT65" s="37"/>
      <c r="WGU65" s="37"/>
      <c r="WGV65" s="37"/>
      <c r="WGW65" s="37"/>
      <c r="WGX65" s="37"/>
      <c r="WGY65" s="37"/>
      <c r="WGZ65" s="37"/>
      <c r="WHA65" s="37"/>
      <c r="WHB65" s="37"/>
      <c r="WHC65" s="37"/>
      <c r="WHD65" s="37"/>
      <c r="WHE65" s="37"/>
      <c r="WHF65" s="37"/>
      <c r="WHG65" s="37"/>
      <c r="WHH65" s="37"/>
      <c r="WHI65" s="37"/>
      <c r="WHJ65" s="37"/>
      <c r="WHK65" s="37"/>
      <c r="WHL65" s="37"/>
      <c r="WHM65" s="37"/>
      <c r="WHN65" s="37"/>
      <c r="WHO65" s="37"/>
      <c r="WHP65" s="37"/>
      <c r="WHQ65" s="37"/>
      <c r="WHR65" s="37"/>
      <c r="WHS65" s="37"/>
      <c r="WHT65" s="37"/>
      <c r="WHU65" s="37"/>
      <c r="WHV65" s="37"/>
      <c r="WHW65" s="37"/>
      <c r="WHX65" s="37"/>
      <c r="WHY65" s="37"/>
      <c r="WHZ65" s="37"/>
      <c r="WIA65" s="37"/>
      <c r="WIB65" s="37"/>
      <c r="WIC65" s="37"/>
      <c r="WID65" s="37"/>
      <c r="WIE65" s="37"/>
      <c r="WIF65" s="37"/>
      <c r="WIG65" s="37"/>
      <c r="WIH65" s="37"/>
      <c r="WII65" s="37"/>
      <c r="WIJ65" s="37"/>
      <c r="WIK65" s="37"/>
      <c r="WIL65" s="37"/>
      <c r="WIM65" s="37"/>
      <c r="WIN65" s="37"/>
      <c r="WIO65" s="37"/>
      <c r="WIP65" s="37"/>
      <c r="WIQ65" s="37"/>
      <c r="WIR65" s="37"/>
      <c r="WIS65" s="37"/>
      <c r="WIT65" s="37"/>
      <c r="WIU65" s="37"/>
      <c r="WIV65" s="37"/>
      <c r="WIW65" s="37"/>
      <c r="WIX65" s="37"/>
      <c r="WIY65" s="37"/>
      <c r="WIZ65" s="37"/>
      <c r="WJA65" s="37"/>
      <c r="WJB65" s="37"/>
      <c r="WJC65" s="37"/>
      <c r="WJD65" s="37"/>
      <c r="WJE65" s="37"/>
      <c r="WJF65" s="37"/>
      <c r="WJG65" s="37"/>
      <c r="WJH65" s="37"/>
      <c r="WJI65" s="37"/>
      <c r="WJJ65" s="37"/>
      <c r="WJK65" s="37"/>
      <c r="WJL65" s="37"/>
      <c r="WJM65" s="37"/>
      <c r="WJN65" s="37"/>
      <c r="WJO65" s="37"/>
      <c r="WJP65" s="37"/>
      <c r="WJQ65" s="37"/>
      <c r="WJR65" s="37"/>
      <c r="WJS65" s="37"/>
      <c r="WJT65" s="37"/>
      <c r="WJU65" s="37"/>
      <c r="WJV65" s="37"/>
      <c r="WJW65" s="37"/>
      <c r="WJX65" s="37"/>
      <c r="WJY65" s="37"/>
      <c r="WJZ65" s="37"/>
      <c r="WKA65" s="37"/>
      <c r="WKB65" s="37"/>
      <c r="WKC65" s="37"/>
      <c r="WKD65" s="37"/>
      <c r="WKE65" s="37"/>
      <c r="WKF65" s="37"/>
      <c r="WKG65" s="37"/>
      <c r="WKH65" s="37"/>
      <c r="WKI65" s="37"/>
      <c r="WKJ65" s="37"/>
      <c r="WKK65" s="37"/>
      <c r="WKL65" s="37"/>
      <c r="WKM65" s="37"/>
      <c r="WKN65" s="37"/>
      <c r="WKO65" s="37"/>
      <c r="WKP65" s="37"/>
      <c r="WKQ65" s="37"/>
      <c r="WKR65" s="37"/>
      <c r="WKS65" s="37"/>
      <c r="WKT65" s="37"/>
      <c r="WKU65" s="37"/>
      <c r="WKV65" s="37"/>
      <c r="WKW65" s="37"/>
      <c r="WKX65" s="37"/>
      <c r="WKY65" s="37"/>
      <c r="WKZ65" s="37"/>
      <c r="WLA65" s="37"/>
      <c r="WLB65" s="37"/>
      <c r="WLC65" s="37"/>
      <c r="WLD65" s="37"/>
      <c r="WLE65" s="37"/>
      <c r="WLF65" s="37"/>
      <c r="WLG65" s="37"/>
      <c r="WLH65" s="37"/>
      <c r="WLI65" s="37"/>
      <c r="WLJ65" s="37"/>
      <c r="WLK65" s="37"/>
      <c r="WLL65" s="37"/>
      <c r="WLM65" s="37"/>
      <c r="WLN65" s="37"/>
      <c r="WLO65" s="37"/>
      <c r="WLP65" s="37"/>
      <c r="WLQ65" s="37"/>
      <c r="WLR65" s="37"/>
      <c r="WLS65" s="37"/>
      <c r="WLT65" s="37"/>
      <c r="WLU65" s="37"/>
      <c r="WLV65" s="37"/>
      <c r="WLW65" s="37"/>
      <c r="WLX65" s="37"/>
      <c r="WLY65" s="37"/>
      <c r="WLZ65" s="37"/>
      <c r="WMA65" s="37"/>
      <c r="WMB65" s="37"/>
      <c r="WMC65" s="37"/>
      <c r="WMD65" s="37"/>
      <c r="WME65" s="37"/>
      <c r="WMF65" s="37"/>
      <c r="WMG65" s="37"/>
      <c r="WMH65" s="37"/>
      <c r="WMI65" s="37"/>
      <c r="WMJ65" s="37"/>
      <c r="WMK65" s="37"/>
      <c r="WML65" s="37"/>
      <c r="WMM65" s="37"/>
      <c r="WMN65" s="37"/>
      <c r="WMO65" s="37"/>
      <c r="WMP65" s="37"/>
      <c r="WMQ65" s="37"/>
      <c r="WMR65" s="37"/>
      <c r="WMS65" s="37"/>
      <c r="WMT65" s="37"/>
      <c r="WMU65" s="37"/>
      <c r="WMV65" s="37"/>
      <c r="WMW65" s="37"/>
      <c r="WMX65" s="37"/>
      <c r="WMY65" s="37"/>
      <c r="WMZ65" s="37"/>
      <c r="WNA65" s="37"/>
      <c r="WNB65" s="37"/>
      <c r="WNC65" s="37"/>
      <c r="WND65" s="37"/>
      <c r="WNE65" s="37"/>
      <c r="WNF65" s="37"/>
      <c r="WNG65" s="37"/>
      <c r="WNH65" s="37"/>
      <c r="WNI65" s="37"/>
      <c r="WNJ65" s="37"/>
      <c r="WNK65" s="37"/>
      <c r="WNL65" s="37"/>
      <c r="WNM65" s="37"/>
      <c r="WNN65" s="37"/>
      <c r="WNO65" s="37"/>
      <c r="WNP65" s="37"/>
      <c r="WNQ65" s="37"/>
      <c r="WNR65" s="37"/>
      <c r="WNS65" s="37"/>
      <c r="WNT65" s="37"/>
      <c r="WNU65" s="37"/>
      <c r="WNV65" s="37"/>
      <c r="WNW65" s="37"/>
      <c r="WNX65" s="37"/>
      <c r="WNY65" s="37"/>
      <c r="WNZ65" s="37"/>
      <c r="WOA65" s="37"/>
      <c r="WOB65" s="37"/>
      <c r="WOC65" s="37"/>
      <c r="WOD65" s="37"/>
      <c r="WOE65" s="37"/>
      <c r="WOF65" s="37"/>
      <c r="WOG65" s="37"/>
      <c r="WOH65" s="37"/>
      <c r="WOI65" s="37"/>
      <c r="WOJ65" s="37"/>
      <c r="WOK65" s="37"/>
      <c r="WOL65" s="37"/>
      <c r="WOM65" s="37"/>
      <c r="WON65" s="37"/>
      <c r="WOO65" s="37"/>
      <c r="WOP65" s="37"/>
      <c r="WOQ65" s="37"/>
      <c r="WOR65" s="37"/>
      <c r="WOS65" s="37"/>
      <c r="WOT65" s="37"/>
      <c r="WOU65" s="37"/>
      <c r="WOV65" s="37"/>
      <c r="WOW65" s="37"/>
      <c r="WOX65" s="37"/>
      <c r="WOY65" s="37"/>
      <c r="WOZ65" s="37"/>
      <c r="WPA65" s="37"/>
      <c r="WPB65" s="37"/>
      <c r="WPC65" s="37"/>
      <c r="WPD65" s="37"/>
      <c r="WPE65" s="37"/>
      <c r="WPF65" s="37"/>
      <c r="WPG65" s="37"/>
      <c r="WPH65" s="37"/>
      <c r="WPI65" s="37"/>
      <c r="WPJ65" s="37"/>
      <c r="WPK65" s="37"/>
      <c r="WPL65" s="37"/>
      <c r="WPM65" s="37"/>
      <c r="WPN65" s="37"/>
      <c r="WPO65" s="37"/>
      <c r="WPP65" s="37"/>
      <c r="WPQ65" s="37"/>
      <c r="WPR65" s="37"/>
      <c r="WPS65" s="37"/>
      <c r="WPT65" s="37"/>
      <c r="WPU65" s="37"/>
      <c r="WPV65" s="37"/>
      <c r="WPW65" s="37"/>
      <c r="WPX65" s="37"/>
      <c r="WPY65" s="37"/>
      <c r="WPZ65" s="37"/>
      <c r="WQA65" s="37"/>
      <c r="WQB65" s="37"/>
      <c r="WQC65" s="37"/>
      <c r="WQD65" s="37"/>
      <c r="WQE65" s="37"/>
      <c r="WQF65" s="37"/>
      <c r="WQG65" s="37"/>
      <c r="WQH65" s="37"/>
      <c r="WQI65" s="37"/>
      <c r="WQJ65" s="37"/>
      <c r="WQK65" s="37"/>
      <c r="WQL65" s="37"/>
      <c r="WQM65" s="37"/>
      <c r="WQN65" s="37"/>
      <c r="WQO65" s="37"/>
      <c r="WQP65" s="37"/>
      <c r="WQQ65" s="37"/>
      <c r="WQR65" s="37"/>
      <c r="WQS65" s="37"/>
      <c r="WQT65" s="37"/>
      <c r="WQU65" s="37"/>
      <c r="WQV65" s="37"/>
      <c r="WQW65" s="37"/>
      <c r="WQX65" s="37"/>
      <c r="WQY65" s="37"/>
      <c r="WQZ65" s="37"/>
      <c r="WRA65" s="37"/>
      <c r="WRB65" s="37"/>
      <c r="WRC65" s="37"/>
      <c r="WRD65" s="37"/>
      <c r="WRE65" s="37"/>
      <c r="WRF65" s="37"/>
      <c r="WRG65" s="37"/>
      <c r="WRH65" s="37"/>
      <c r="WRI65" s="37"/>
      <c r="WRJ65" s="37"/>
      <c r="WRK65" s="37"/>
      <c r="WRL65" s="37"/>
      <c r="WRM65" s="37"/>
      <c r="WRN65" s="37"/>
      <c r="WRO65" s="37"/>
      <c r="WRP65" s="37"/>
      <c r="WRQ65" s="37"/>
      <c r="WRR65" s="37"/>
      <c r="WRS65" s="37"/>
      <c r="WRT65" s="37"/>
      <c r="WRU65" s="37"/>
      <c r="WRV65" s="37"/>
      <c r="WRW65" s="37"/>
      <c r="WRX65" s="37"/>
      <c r="WRY65" s="37"/>
      <c r="WRZ65" s="37"/>
      <c r="WSA65" s="37"/>
      <c r="WSB65" s="37"/>
      <c r="WSC65" s="37"/>
      <c r="WSD65" s="37"/>
      <c r="WSE65" s="37"/>
      <c r="WSF65" s="37"/>
      <c r="WSG65" s="37"/>
      <c r="WSH65" s="37"/>
      <c r="WSI65" s="37"/>
      <c r="WSJ65" s="37"/>
      <c r="WSK65" s="37"/>
      <c r="WSL65" s="37"/>
      <c r="WSM65" s="37"/>
      <c r="WSN65" s="37"/>
      <c r="WSO65" s="37"/>
      <c r="WSP65" s="37"/>
      <c r="WSQ65" s="37"/>
      <c r="WSR65" s="37"/>
      <c r="WSS65" s="37"/>
      <c r="WST65" s="37"/>
      <c r="WSU65" s="37"/>
      <c r="WSV65" s="37"/>
      <c r="WSW65" s="37"/>
      <c r="WSX65" s="37"/>
      <c r="WSY65" s="37"/>
      <c r="WSZ65" s="37"/>
      <c r="WTA65" s="37"/>
      <c r="WTB65" s="37"/>
      <c r="WTC65" s="37"/>
      <c r="WTD65" s="37"/>
      <c r="WTE65" s="37"/>
      <c r="WTF65" s="37"/>
      <c r="WTG65" s="37"/>
      <c r="WTH65" s="37"/>
      <c r="WTI65" s="37"/>
      <c r="WTJ65" s="37"/>
      <c r="WTK65" s="37"/>
      <c r="WTL65" s="37"/>
      <c r="WTM65" s="37"/>
      <c r="WTN65" s="37"/>
      <c r="WTO65" s="37"/>
      <c r="WTP65" s="37"/>
      <c r="WTQ65" s="37"/>
      <c r="WTR65" s="37"/>
      <c r="WTS65" s="37"/>
      <c r="WTT65" s="37"/>
      <c r="WTU65" s="37"/>
      <c r="WTV65" s="37"/>
      <c r="WTW65" s="37"/>
      <c r="WTX65" s="37"/>
      <c r="WTY65" s="37"/>
      <c r="WTZ65" s="37"/>
      <c r="WUA65" s="37"/>
      <c r="WUB65" s="37"/>
      <c r="WUC65" s="37"/>
      <c r="WUD65" s="37"/>
      <c r="WUE65" s="37"/>
      <c r="WUF65" s="37"/>
      <c r="WUG65" s="37"/>
      <c r="WUH65" s="37"/>
      <c r="WUI65" s="37"/>
      <c r="WUJ65" s="37"/>
      <c r="WUK65" s="37"/>
      <c r="WUL65" s="37"/>
      <c r="WUM65" s="37"/>
      <c r="WUN65" s="37"/>
      <c r="WUO65" s="37"/>
      <c r="WUP65" s="37"/>
      <c r="WUQ65" s="37"/>
      <c r="WUR65" s="37"/>
      <c r="WUS65" s="37"/>
      <c r="WUT65" s="37"/>
      <c r="WUU65" s="37"/>
      <c r="WUV65" s="37"/>
      <c r="WUW65" s="37"/>
      <c r="WUX65" s="37"/>
      <c r="WUY65" s="37"/>
      <c r="WUZ65" s="37"/>
      <c r="WVA65" s="37"/>
      <c r="WVB65" s="37"/>
      <c r="WVC65" s="37"/>
      <c r="WVD65" s="37"/>
      <c r="WVE65" s="37"/>
      <c r="WVF65" s="37"/>
      <c r="WVG65" s="37"/>
      <c r="WVH65" s="37"/>
      <c r="WVI65" s="37"/>
      <c r="WVJ65" s="37"/>
      <c r="WVK65" s="37"/>
      <c r="WVL65" s="37"/>
      <c r="WVM65" s="37"/>
      <c r="WVN65" s="37"/>
      <c r="WVO65" s="37"/>
      <c r="WVP65" s="37"/>
      <c r="WVQ65" s="37"/>
    </row>
    <row r="66" spans="1:16137" ht="12.75" hidden="1" customHeight="1" x14ac:dyDescent="0.2">
      <c r="A66" s="300" t="str">
        <f>Ma</f>
        <v>DC2KV68-DCK67</v>
      </c>
      <c r="B66" s="435" t="str">
        <f>MaHP</f>
        <v>DC2KV68</v>
      </c>
      <c r="C66" s="519">
        <v>65</v>
      </c>
      <c r="D66" s="519" t="s">
        <v>3635</v>
      </c>
      <c r="E66" s="519" t="s">
        <v>3636</v>
      </c>
      <c r="F66" s="519" t="s">
        <v>283</v>
      </c>
      <c r="G66" s="519" t="s">
        <v>2996</v>
      </c>
      <c r="H66" s="519" t="s">
        <v>2164</v>
      </c>
      <c r="I66" s="519" t="s">
        <v>2159</v>
      </c>
      <c r="J66" s="519">
        <v>0</v>
      </c>
      <c r="K66" s="520">
        <v>0</v>
      </c>
      <c r="L66" s="520" t="s">
        <v>3313</v>
      </c>
      <c r="M66" s="520" t="s">
        <v>3637</v>
      </c>
      <c r="N66" s="301" t="str">
        <f t="shared" si="4"/>
        <v>67DCKT24</v>
      </c>
      <c r="P66" s="232" t="e">
        <f>_trangay</f>
        <v>#N/A</v>
      </c>
      <c r="Q66" s="232" t="e">
        <f>_trangay</f>
        <v>#N/A</v>
      </c>
      <c r="R66" s="233" t="e">
        <f>_trangay</f>
        <v>#N/A</v>
      </c>
      <c r="T66" s="335" t="e">
        <f t="shared" ref="T66:T74" si="10">IF(P66&lt;S65,"??","")</f>
        <v>#N/A</v>
      </c>
      <c r="U66" s="335" t="e">
        <f t="shared" ref="U66:U74" si="11">IF(P66&gt;S65+1,"??","")</f>
        <v>#N/A</v>
      </c>
    </row>
    <row r="67" spans="1:16137" ht="12.75" hidden="1" customHeight="1" x14ac:dyDescent="0.2">
      <c r="A67" s="300" t="str">
        <f>Ma</f>
        <v>DC2KV68-DCK67</v>
      </c>
      <c r="B67" s="300" t="str">
        <f>MaHP</f>
        <v>DC2KV68</v>
      </c>
      <c r="C67" s="519">
        <v>66</v>
      </c>
      <c r="D67" s="519" t="s">
        <v>3383</v>
      </c>
      <c r="E67" s="519" t="s">
        <v>3384</v>
      </c>
      <c r="F67" s="519" t="s">
        <v>283</v>
      </c>
      <c r="G67" s="519" t="s">
        <v>2996</v>
      </c>
      <c r="H67" s="519" t="s">
        <v>2164</v>
      </c>
      <c r="I67" s="519" t="s">
        <v>2159</v>
      </c>
      <c r="J67" s="519">
        <v>68</v>
      </c>
      <c r="K67" s="520">
        <v>72</v>
      </c>
      <c r="L67" s="520" t="s">
        <v>3313</v>
      </c>
      <c r="M67" s="520" t="s">
        <v>3267</v>
      </c>
      <c r="N67" s="301" t="str">
        <f t="shared" si="4"/>
        <v>67DCTN21</v>
      </c>
      <c r="P67" s="232" t="e">
        <f>_trangay</f>
        <v>#N/A</v>
      </c>
      <c r="Q67" s="232" t="e">
        <f>_trangay</f>
        <v>#N/A</v>
      </c>
      <c r="R67" s="233" t="e">
        <f>_trangay</f>
        <v>#N/A</v>
      </c>
      <c r="S67" s="232" t="e">
        <f>+P67+G68</f>
        <v>#N/A</v>
      </c>
      <c r="T67" s="335" t="e">
        <f t="shared" si="10"/>
        <v>#N/A</v>
      </c>
      <c r="U67" s="335" t="e">
        <f t="shared" si="11"/>
        <v>#N/A</v>
      </c>
    </row>
    <row r="68" spans="1:16137" ht="12.75" hidden="1" customHeight="1" x14ac:dyDescent="0.2">
      <c r="A68" s="300" t="str">
        <f>Ma</f>
        <v>CC2KV71-CCK67</v>
      </c>
      <c r="B68" s="435" t="str">
        <f>MaHP</f>
        <v>CC2KV71</v>
      </c>
      <c r="C68" s="519">
        <v>67</v>
      </c>
      <c r="D68" s="519" t="s">
        <v>3876</v>
      </c>
      <c r="E68" s="519" t="s">
        <v>3877</v>
      </c>
      <c r="F68" s="519" t="s">
        <v>274</v>
      </c>
      <c r="G68" s="519" t="s">
        <v>2996</v>
      </c>
      <c r="H68" s="519" t="s">
        <v>2182</v>
      </c>
      <c r="I68" s="519" t="s">
        <v>2159</v>
      </c>
      <c r="J68" s="519">
        <v>34</v>
      </c>
      <c r="K68" s="520">
        <v>34</v>
      </c>
      <c r="L68" s="520" t="s">
        <v>3854</v>
      </c>
      <c r="M68" s="520" t="s">
        <v>3289</v>
      </c>
      <c r="N68" s="301" t="str">
        <f t="shared" si="4"/>
        <v>67CCKT21</v>
      </c>
      <c r="P68" s="232" t="e">
        <f>_trangay</f>
        <v>#N/A</v>
      </c>
      <c r="Q68" s="232" t="e">
        <f>_trangay</f>
        <v>#N/A</v>
      </c>
      <c r="R68" s="233" t="e">
        <f>_trangay</f>
        <v>#N/A</v>
      </c>
      <c r="T68" s="335" t="e">
        <f t="shared" si="10"/>
        <v>#N/A</v>
      </c>
      <c r="U68" s="335" t="e">
        <f t="shared" si="11"/>
        <v>#N/A</v>
      </c>
    </row>
    <row r="69" spans="1:16137" ht="12.75" hidden="1" customHeight="1" x14ac:dyDescent="0.2">
      <c r="A69" s="300" t="str">
        <f>Ma</f>
        <v>DC2KV71-DCK67</v>
      </c>
      <c r="B69" s="300" t="str">
        <f>MaHP</f>
        <v>DC2KV71</v>
      </c>
      <c r="C69" s="519">
        <v>68</v>
      </c>
      <c r="D69" s="519" t="s">
        <v>3385</v>
      </c>
      <c r="E69" s="519" t="s">
        <v>3386</v>
      </c>
      <c r="F69" s="519" t="s">
        <v>274</v>
      </c>
      <c r="G69" s="519" t="s">
        <v>2996</v>
      </c>
      <c r="H69" s="519" t="s">
        <v>2182</v>
      </c>
      <c r="I69" s="519" t="s">
        <v>2159</v>
      </c>
      <c r="J69" s="519">
        <v>64</v>
      </c>
      <c r="K69" s="520">
        <v>67</v>
      </c>
      <c r="L69" s="520" t="s">
        <v>3313</v>
      </c>
      <c r="M69" s="520" t="s">
        <v>2516</v>
      </c>
      <c r="N69" s="301" t="str">
        <f t="shared" si="4"/>
        <v>67DCQT21</v>
      </c>
      <c r="P69" s="232" t="e">
        <f>_trangay</f>
        <v>#N/A</v>
      </c>
      <c r="Q69" s="232" t="e">
        <f>_trangay</f>
        <v>#N/A</v>
      </c>
      <c r="R69" s="233" t="e">
        <f>_trangay</f>
        <v>#N/A</v>
      </c>
      <c r="S69" s="232" t="e">
        <f>+P69+G70</f>
        <v>#N/A</v>
      </c>
      <c r="T69" s="335" t="e">
        <f t="shared" si="10"/>
        <v>#N/A</v>
      </c>
      <c r="U69" s="335" t="e">
        <f t="shared" si="11"/>
        <v>#N/A</v>
      </c>
    </row>
    <row r="70" spans="1:16137" ht="12.75" hidden="1" customHeight="1" x14ac:dyDescent="0.2">
      <c r="A70" s="300" t="str">
        <f>Ma</f>
        <v>DC2KV71-DCK67</v>
      </c>
      <c r="B70" s="435" t="str">
        <f>MaHP</f>
        <v>DC2KV71</v>
      </c>
      <c r="C70" s="519">
        <v>69</v>
      </c>
      <c r="D70" s="519" t="s">
        <v>3387</v>
      </c>
      <c r="E70" s="519" t="s">
        <v>3388</v>
      </c>
      <c r="F70" s="519" t="s">
        <v>274</v>
      </c>
      <c r="G70" s="519" t="s">
        <v>2996</v>
      </c>
      <c r="H70" s="519" t="s">
        <v>2182</v>
      </c>
      <c r="I70" s="519" t="s">
        <v>2159</v>
      </c>
      <c r="J70" s="519">
        <v>65</v>
      </c>
      <c r="K70" s="520">
        <v>67</v>
      </c>
      <c r="L70" s="520" t="s">
        <v>3313</v>
      </c>
      <c r="M70" s="520" t="s">
        <v>2516</v>
      </c>
      <c r="N70" s="301" t="str">
        <f t="shared" si="4"/>
        <v>67DCQT22</v>
      </c>
      <c r="P70" s="232" t="e">
        <f>_trangay</f>
        <v>#N/A</v>
      </c>
      <c r="Q70" s="232" t="e">
        <f>_trangay</f>
        <v>#N/A</v>
      </c>
      <c r="R70" s="233" t="e">
        <f>_trangay</f>
        <v>#N/A</v>
      </c>
      <c r="T70" s="335" t="e">
        <f t="shared" si="10"/>
        <v>#N/A</v>
      </c>
      <c r="U70" s="335" t="e">
        <f t="shared" si="11"/>
        <v>#N/A</v>
      </c>
    </row>
    <row r="71" spans="1:16137" ht="12.75" hidden="1" customHeight="1" x14ac:dyDescent="0.2">
      <c r="A71" s="300" t="str">
        <f>Ma</f>
        <v>DC2KV71-DCK67</v>
      </c>
      <c r="B71" s="300" t="str">
        <f>MaHP</f>
        <v>DC2KV71</v>
      </c>
      <c r="C71" s="519">
        <v>70</v>
      </c>
      <c r="D71" s="519" t="s">
        <v>3389</v>
      </c>
      <c r="E71" s="519" t="s">
        <v>3390</v>
      </c>
      <c r="F71" s="519" t="s">
        <v>274</v>
      </c>
      <c r="G71" s="519" t="s">
        <v>2996</v>
      </c>
      <c r="H71" s="519" t="s">
        <v>2182</v>
      </c>
      <c r="I71" s="519" t="s">
        <v>2159</v>
      </c>
      <c r="J71" s="519">
        <v>68</v>
      </c>
      <c r="K71" s="520">
        <v>72</v>
      </c>
      <c r="L71" s="520" t="s">
        <v>3313</v>
      </c>
      <c r="M71" s="520" t="s">
        <v>3289</v>
      </c>
      <c r="N71" s="301" t="str">
        <f t="shared" si="4"/>
        <v>67DCTN21</v>
      </c>
      <c r="P71" s="232" t="e">
        <f>_trangay</f>
        <v>#N/A</v>
      </c>
      <c r="Q71" s="232" t="e">
        <f>_trangay</f>
        <v>#N/A</v>
      </c>
      <c r="R71" s="233" t="e">
        <f>_trangay</f>
        <v>#N/A</v>
      </c>
      <c r="S71" s="232" t="e">
        <f>+P71+G72</f>
        <v>#N/A</v>
      </c>
      <c r="T71" s="335" t="e">
        <f t="shared" si="10"/>
        <v>#N/A</v>
      </c>
      <c r="U71" s="335" t="e">
        <f t="shared" si="11"/>
        <v>#N/A</v>
      </c>
    </row>
    <row r="72" spans="1:16137" ht="12.75" hidden="1" customHeight="1" x14ac:dyDescent="0.2">
      <c r="A72" s="300" t="str">
        <f>Ma</f>
        <v>CC1LL01-CCK67</v>
      </c>
      <c r="B72" s="435" t="str">
        <f>MaHP</f>
        <v>CC1LL01</v>
      </c>
      <c r="C72" s="519">
        <v>71</v>
      </c>
      <c r="D72" s="519" t="s">
        <v>3878</v>
      </c>
      <c r="E72" s="519" t="s">
        <v>3879</v>
      </c>
      <c r="F72" s="519" t="s">
        <v>3392</v>
      </c>
      <c r="G72" s="519" t="s">
        <v>2990</v>
      </c>
      <c r="H72" s="519" t="s">
        <v>3263</v>
      </c>
      <c r="I72" s="519" t="s">
        <v>2162</v>
      </c>
      <c r="J72" s="519">
        <v>57</v>
      </c>
      <c r="K72" s="520">
        <v>60</v>
      </c>
      <c r="L72" s="520" t="s">
        <v>3854</v>
      </c>
      <c r="M72" s="520" t="s">
        <v>3880</v>
      </c>
      <c r="N72" s="301" t="str">
        <f t="shared" si="4"/>
        <v>67CCOT21</v>
      </c>
      <c r="P72" s="232" t="e">
        <f>_trangay</f>
        <v>#N/A</v>
      </c>
      <c r="Q72" s="232" t="e">
        <f>_trangay</f>
        <v>#N/A</v>
      </c>
      <c r="R72" s="233" t="e">
        <f>_trangay</f>
        <v>#N/A</v>
      </c>
      <c r="T72" s="335" t="e">
        <f t="shared" si="10"/>
        <v>#N/A</v>
      </c>
      <c r="U72" s="335" t="e">
        <f t="shared" si="11"/>
        <v>#N/A</v>
      </c>
    </row>
    <row r="73" spans="1:16137" ht="12.75" hidden="1" customHeight="1" x14ac:dyDescent="0.2">
      <c r="A73" s="300" t="str">
        <f>Ma</f>
        <v>DC1LL01-DCK67</v>
      </c>
      <c r="B73" s="300" t="str">
        <f>MaHP</f>
        <v>DC1LL01</v>
      </c>
      <c r="C73" s="519">
        <v>72</v>
      </c>
      <c r="D73" s="519" t="s">
        <v>3406</v>
      </c>
      <c r="E73" s="519" t="s">
        <v>3407</v>
      </c>
      <c r="F73" s="519" t="s">
        <v>3392</v>
      </c>
      <c r="G73" s="519" t="s">
        <v>2990</v>
      </c>
      <c r="H73" s="519" t="s">
        <v>3263</v>
      </c>
      <c r="I73" s="519" t="s">
        <v>2162</v>
      </c>
      <c r="J73" s="519">
        <v>0</v>
      </c>
      <c r="K73" s="520">
        <v>0</v>
      </c>
      <c r="L73" s="520" t="s">
        <v>3313</v>
      </c>
      <c r="M73" s="520" t="s">
        <v>3408</v>
      </c>
      <c r="N73" s="301" t="str">
        <f t="shared" si="4"/>
        <v>67DCOT21</v>
      </c>
      <c r="P73" s="232" t="e">
        <f>_trangay</f>
        <v>#N/A</v>
      </c>
      <c r="Q73" s="232" t="e">
        <f>_trangay</f>
        <v>#N/A</v>
      </c>
      <c r="R73" s="233" t="e">
        <f>_trangay</f>
        <v>#N/A</v>
      </c>
      <c r="S73" s="232" t="e">
        <f>+P73+G74</f>
        <v>#N/A</v>
      </c>
      <c r="T73" s="335" t="e">
        <f t="shared" si="10"/>
        <v>#N/A</v>
      </c>
      <c r="U73" s="335" t="e">
        <f t="shared" si="11"/>
        <v>#N/A</v>
      </c>
    </row>
    <row r="74" spans="1:16137" ht="12.75" hidden="1" customHeight="1" x14ac:dyDescent="0.2">
      <c r="A74" s="300" t="str">
        <f>Ma</f>
        <v>DC1LL01-DCK67</v>
      </c>
      <c r="B74" s="435" t="str">
        <f>MaHP</f>
        <v>DC1LL01</v>
      </c>
      <c r="C74" s="519">
        <v>73</v>
      </c>
      <c r="D74" s="519" t="s">
        <v>3409</v>
      </c>
      <c r="E74" s="519" t="s">
        <v>3410</v>
      </c>
      <c r="F74" s="519" t="s">
        <v>3392</v>
      </c>
      <c r="G74" s="519" t="s">
        <v>2990</v>
      </c>
      <c r="H74" s="519" t="s">
        <v>3263</v>
      </c>
      <c r="I74" s="519" t="s">
        <v>2162</v>
      </c>
      <c r="J74" s="519">
        <v>0</v>
      </c>
      <c r="K74" s="520">
        <v>0</v>
      </c>
      <c r="L74" s="520" t="s">
        <v>3313</v>
      </c>
      <c r="M74" s="520"/>
      <c r="N74" s="301" t="str">
        <f t="shared" si="4"/>
        <v>67DCOT22</v>
      </c>
      <c r="P74" s="232" t="e">
        <f>_trangay</f>
        <v>#N/A</v>
      </c>
      <c r="Q74" s="232" t="e">
        <f>_trangay</f>
        <v>#N/A</v>
      </c>
      <c r="R74" s="233" t="e">
        <f>_trangay</f>
        <v>#N/A</v>
      </c>
      <c r="T74" s="335" t="e">
        <f t="shared" si="10"/>
        <v>#N/A</v>
      </c>
      <c r="U74" s="335" t="e">
        <f t="shared" si="11"/>
        <v>#N/A</v>
      </c>
    </row>
    <row r="75" spans="1:16137" ht="12.75" hidden="1" customHeight="1" x14ac:dyDescent="0.2">
      <c r="A75" s="300" t="str">
        <f>Ma</f>
        <v>CC1LL01-CCK67</v>
      </c>
      <c r="B75" s="300" t="str">
        <f>MaHP</f>
        <v>CC1LL01</v>
      </c>
      <c r="C75" s="519">
        <v>74</v>
      </c>
      <c r="D75" s="519" t="s">
        <v>3881</v>
      </c>
      <c r="E75" s="519" t="s">
        <v>3882</v>
      </c>
      <c r="F75" s="519" t="s">
        <v>3392</v>
      </c>
      <c r="G75" s="519" t="s">
        <v>2990</v>
      </c>
      <c r="H75" s="519" t="s">
        <v>3263</v>
      </c>
      <c r="I75" s="519" t="s">
        <v>2162</v>
      </c>
      <c r="J75" s="519">
        <v>63</v>
      </c>
      <c r="K75" s="520">
        <v>64</v>
      </c>
      <c r="L75" s="520" t="s">
        <v>3854</v>
      </c>
      <c r="M75" s="520" t="s">
        <v>3290</v>
      </c>
      <c r="N75" s="300" t="str">
        <f t="shared" si="4"/>
        <v>67CCCD21</v>
      </c>
      <c r="P75" s="232" t="e">
        <f>_trangay</f>
        <v>#N/A</v>
      </c>
      <c r="Q75" s="232" t="e">
        <f>_trangay</f>
        <v>#N/A</v>
      </c>
      <c r="R75" s="233" t="e">
        <f>_trangay</f>
        <v>#N/A</v>
      </c>
      <c r="T75" s="335"/>
      <c r="U75" s="335"/>
    </row>
    <row r="76" spans="1:16137" ht="12.75" hidden="1" customHeight="1" x14ac:dyDescent="0.2">
      <c r="A76" s="300" t="str">
        <f>Ma</f>
        <v>CC1LL01-CCK67</v>
      </c>
      <c r="B76" s="300" t="str">
        <f>MaHP</f>
        <v>CC1LL01</v>
      </c>
      <c r="C76" s="519">
        <v>75</v>
      </c>
      <c r="D76" s="519" t="s">
        <v>3881</v>
      </c>
      <c r="E76" s="519" t="s">
        <v>3883</v>
      </c>
      <c r="F76" s="519" t="s">
        <v>3392</v>
      </c>
      <c r="G76" s="519" t="s">
        <v>2990</v>
      </c>
      <c r="H76" s="519" t="s">
        <v>3263</v>
      </c>
      <c r="I76" s="519" t="s">
        <v>2162</v>
      </c>
      <c r="J76" s="519">
        <v>0</v>
      </c>
      <c r="K76" s="520">
        <v>0</v>
      </c>
      <c r="L76" s="520" t="s">
        <v>3854</v>
      </c>
      <c r="M76" s="520" t="s">
        <v>3290</v>
      </c>
      <c r="N76" s="301" t="str">
        <f t="shared" si="4"/>
        <v>67CCDD21</v>
      </c>
      <c r="P76" s="232" t="e">
        <f>_trangay</f>
        <v>#N/A</v>
      </c>
      <c r="Q76" s="232" t="e">
        <f>_trangay</f>
        <v>#N/A</v>
      </c>
      <c r="R76" s="233" t="e">
        <f>_trangay</f>
        <v>#N/A</v>
      </c>
      <c r="S76" s="232" t="e">
        <f>+P76+#REF!</f>
        <v>#N/A</v>
      </c>
      <c r="T76" s="335" t="e">
        <f>IF(P76&lt;S74,"??","")</f>
        <v>#N/A</v>
      </c>
      <c r="U76" s="335" t="e">
        <f>IF(P76&gt;S74+1,"??","")</f>
        <v>#N/A</v>
      </c>
    </row>
    <row r="77" spans="1:16137" ht="12.75" hidden="1" customHeight="1" x14ac:dyDescent="0.2">
      <c r="A77" s="300" t="str">
        <f>Ma</f>
        <v>DC1LL01-DCK67</v>
      </c>
      <c r="B77" s="300" t="str">
        <f>MaHP</f>
        <v>DC1LL01</v>
      </c>
      <c r="C77" s="519">
        <v>76</v>
      </c>
      <c r="D77" s="519" t="s">
        <v>3641</v>
      </c>
      <c r="E77" s="519" t="s">
        <v>3642</v>
      </c>
      <c r="F77" s="519" t="s">
        <v>3392</v>
      </c>
      <c r="G77" s="519" t="s">
        <v>2990</v>
      </c>
      <c r="H77" s="519" t="s">
        <v>3263</v>
      </c>
      <c r="I77" s="519" t="s">
        <v>2162</v>
      </c>
      <c r="J77" s="519">
        <v>0</v>
      </c>
      <c r="K77" s="520">
        <v>0</v>
      </c>
      <c r="L77" s="520" t="s">
        <v>3313</v>
      </c>
      <c r="M77" s="520" t="s">
        <v>3403</v>
      </c>
      <c r="N77" s="301" t="str">
        <f t="shared" si="4"/>
        <v>67DCOT23</v>
      </c>
      <c r="P77" s="232" t="e">
        <f>_trangay</f>
        <v>#N/A</v>
      </c>
      <c r="Q77" s="232" t="e">
        <f>_trangay</f>
        <v>#N/A</v>
      </c>
      <c r="R77" s="233" t="e">
        <f>_trangay</f>
        <v>#N/A</v>
      </c>
      <c r="S77" s="232" t="e">
        <f>+P77+#REF!</f>
        <v>#N/A</v>
      </c>
      <c r="T77" s="335" t="e">
        <f>IF(P77&lt;S76,"??","")</f>
        <v>#N/A</v>
      </c>
      <c r="U77" s="335" t="e">
        <f>IF(P77&gt;S76+1,"??","")</f>
        <v>#N/A</v>
      </c>
    </row>
    <row r="78" spans="1:16137" ht="12.75" hidden="1" customHeight="1" x14ac:dyDescent="0.2">
      <c r="A78" s="300" t="str">
        <f>Ma</f>
        <v>CC1LL01-CCK67</v>
      </c>
      <c r="B78" s="435" t="str">
        <f>MaHP</f>
        <v>CC1LL01</v>
      </c>
      <c r="C78" s="519">
        <v>77</v>
      </c>
      <c r="D78" s="519" t="s">
        <v>3884</v>
      </c>
      <c r="E78" s="519" t="s">
        <v>3885</v>
      </c>
      <c r="F78" s="519" t="s">
        <v>3392</v>
      </c>
      <c r="G78" s="519" t="s">
        <v>2990</v>
      </c>
      <c r="H78" s="519" t="s">
        <v>3263</v>
      </c>
      <c r="I78" s="519" t="s">
        <v>2162</v>
      </c>
      <c r="J78" s="519">
        <v>62</v>
      </c>
      <c r="K78" s="520">
        <v>62</v>
      </c>
      <c r="L78" s="520" t="s">
        <v>3854</v>
      </c>
      <c r="M78" s="520"/>
      <c r="N78" s="301" t="str">
        <f t="shared" si="4"/>
        <v>67CCTH21</v>
      </c>
      <c r="P78" s="232" t="e">
        <f>_trangay</f>
        <v>#N/A</v>
      </c>
      <c r="Q78" s="232" t="e">
        <f>_trangay</f>
        <v>#N/A</v>
      </c>
      <c r="R78" s="233" t="e">
        <f>_trangay</f>
        <v>#N/A</v>
      </c>
      <c r="T78" s="335" t="e">
        <f>IF(P78&lt;S77,"??","")</f>
        <v>#N/A</v>
      </c>
      <c r="U78" s="335" t="e">
        <f>IF(P78&gt;S77+1,"??","")</f>
        <v>#N/A</v>
      </c>
    </row>
    <row r="79" spans="1:16137" ht="12.75" hidden="1" customHeight="1" x14ac:dyDescent="0.2">
      <c r="A79" s="300" t="str">
        <f>Ma</f>
        <v>CC1LL01-CCK67</v>
      </c>
      <c r="B79" s="435" t="str">
        <f>MaHP</f>
        <v>CC1LL01</v>
      </c>
      <c r="C79" s="519">
        <v>78</v>
      </c>
      <c r="D79" s="519" t="s">
        <v>3884</v>
      </c>
      <c r="E79" s="519" t="s">
        <v>3886</v>
      </c>
      <c r="F79" s="519" t="s">
        <v>3392</v>
      </c>
      <c r="G79" s="519" t="s">
        <v>2990</v>
      </c>
      <c r="H79" s="519" t="s">
        <v>3263</v>
      </c>
      <c r="I79" s="519" t="s">
        <v>2162</v>
      </c>
      <c r="J79" s="519">
        <v>0</v>
      </c>
      <c r="K79" s="520">
        <v>0</v>
      </c>
      <c r="L79" s="520" t="s">
        <v>3854</v>
      </c>
      <c r="M79" s="520"/>
      <c r="N79" s="301" t="str">
        <f t="shared" si="4"/>
        <v>67CCKT21</v>
      </c>
      <c r="P79" s="232" t="e">
        <f>_trangay</f>
        <v>#N/A</v>
      </c>
      <c r="Q79" s="232" t="e">
        <f>_trangay</f>
        <v>#N/A</v>
      </c>
      <c r="R79" s="233" t="e">
        <f>_trangay</f>
        <v>#N/A</v>
      </c>
      <c r="T79" s="335" t="e">
        <f>IF(P79&lt;#REF!,"??","")</f>
        <v>#N/A</v>
      </c>
      <c r="U79" s="335" t="e">
        <f>IF(P79&gt;#REF!+1,"??","")</f>
        <v>#N/A</v>
      </c>
    </row>
    <row r="80" spans="1:16137" ht="12.75" hidden="1" customHeight="1" x14ac:dyDescent="0.2">
      <c r="A80" s="300" t="str">
        <f>Ma</f>
        <v>DC1LL01-DCK67</v>
      </c>
      <c r="B80" s="300" t="str">
        <f>MaHP</f>
        <v>DC1LL01</v>
      </c>
      <c r="C80" s="519">
        <v>79</v>
      </c>
      <c r="D80" s="519" t="s">
        <v>3643</v>
      </c>
      <c r="E80" s="519" t="s">
        <v>3644</v>
      </c>
      <c r="F80" s="519" t="s">
        <v>3392</v>
      </c>
      <c r="G80" s="519" t="s">
        <v>2990</v>
      </c>
      <c r="H80" s="519" t="s">
        <v>3263</v>
      </c>
      <c r="I80" s="519" t="s">
        <v>2162</v>
      </c>
      <c r="J80" s="519">
        <v>0</v>
      </c>
      <c r="K80" s="520">
        <v>0</v>
      </c>
      <c r="L80" s="520" t="s">
        <v>3313</v>
      </c>
      <c r="M80" s="520" t="s">
        <v>3645</v>
      </c>
      <c r="N80" s="301" t="str">
        <f t="shared" si="4"/>
        <v>67DCCO21</v>
      </c>
      <c r="P80" s="232" t="e">
        <f>_trangay</f>
        <v>#N/A</v>
      </c>
      <c r="Q80" s="232" t="e">
        <f>_trangay</f>
        <v>#N/A</v>
      </c>
      <c r="R80" s="233" t="e">
        <f>_trangay</f>
        <v>#N/A</v>
      </c>
      <c r="S80" s="232" t="e">
        <f>+P80+G81</f>
        <v>#N/A</v>
      </c>
      <c r="T80" s="335" t="e">
        <f t="shared" ref="T80:T88" si="12">IF(P80&lt;S79,"??","")</f>
        <v>#N/A</v>
      </c>
      <c r="U80" s="335" t="e">
        <f t="shared" ref="U80:U88" si="13">IF(P80&gt;S79+1,"??","")</f>
        <v>#N/A</v>
      </c>
    </row>
    <row r="81" spans="1:16137" ht="12.75" hidden="1" customHeight="1" x14ac:dyDescent="0.2">
      <c r="A81" s="300" t="str">
        <f>Ma</f>
        <v>DC1LL01-DCK67</v>
      </c>
      <c r="B81" s="435" t="str">
        <f>MaHP</f>
        <v>DC1LL01</v>
      </c>
      <c r="C81" s="519">
        <v>80</v>
      </c>
      <c r="D81" s="519" t="s">
        <v>3646</v>
      </c>
      <c r="E81" s="519" t="s">
        <v>3647</v>
      </c>
      <c r="F81" s="519" t="s">
        <v>3392</v>
      </c>
      <c r="G81" s="519" t="s">
        <v>2990</v>
      </c>
      <c r="H81" s="519" t="s">
        <v>3263</v>
      </c>
      <c r="I81" s="519" t="s">
        <v>2162</v>
      </c>
      <c r="J81" s="519">
        <v>0</v>
      </c>
      <c r="K81" s="520">
        <v>0</v>
      </c>
      <c r="L81" s="520" t="s">
        <v>3313</v>
      </c>
      <c r="M81" s="520" t="s">
        <v>3403</v>
      </c>
      <c r="N81" s="301" t="str">
        <f t="shared" si="4"/>
        <v>67DCCO22</v>
      </c>
      <c r="P81" s="232" t="e">
        <f>_trangay</f>
        <v>#N/A</v>
      </c>
      <c r="Q81" s="232" t="e">
        <f>_trangay</f>
        <v>#N/A</v>
      </c>
      <c r="R81" s="233" t="e">
        <f>_trangay</f>
        <v>#N/A</v>
      </c>
      <c r="T81" s="335" t="e">
        <f t="shared" si="12"/>
        <v>#N/A</v>
      </c>
      <c r="U81" s="335" t="e">
        <f t="shared" si="13"/>
        <v>#N/A</v>
      </c>
    </row>
    <row r="82" spans="1:16137" s="89" customFormat="1" ht="12.75" hidden="1" customHeight="1" x14ac:dyDescent="0.2">
      <c r="A82" s="300" t="str">
        <f>Ma</f>
        <v>DC1LL01-DCK67</v>
      </c>
      <c r="B82" s="435" t="str">
        <f>MaHP</f>
        <v>DC1LL01</v>
      </c>
      <c r="C82" s="519">
        <v>81</v>
      </c>
      <c r="D82" s="519" t="s">
        <v>3648</v>
      </c>
      <c r="E82" s="519" t="s">
        <v>3649</v>
      </c>
      <c r="F82" s="519" t="s">
        <v>3392</v>
      </c>
      <c r="G82" s="519" t="s">
        <v>2990</v>
      </c>
      <c r="H82" s="519" t="s">
        <v>3263</v>
      </c>
      <c r="I82" s="519" t="s">
        <v>2162</v>
      </c>
      <c r="J82" s="519">
        <v>0</v>
      </c>
      <c r="K82" s="520">
        <v>0</v>
      </c>
      <c r="L82" s="520" t="s">
        <v>3313</v>
      </c>
      <c r="M82" s="520" t="s">
        <v>3650</v>
      </c>
      <c r="N82" s="301" t="str">
        <f t="shared" si="4"/>
        <v>67DCHT22</v>
      </c>
      <c r="O82" s="341"/>
      <c r="P82" s="232" t="e">
        <f>_trangay</f>
        <v>#N/A</v>
      </c>
      <c r="Q82" s="232" t="e">
        <f>_trangay</f>
        <v>#N/A</v>
      </c>
      <c r="R82" s="233" t="e">
        <f>_trangay</f>
        <v>#N/A</v>
      </c>
      <c r="S82" s="37"/>
      <c r="T82" s="335" t="e">
        <f t="shared" si="12"/>
        <v>#N/A</v>
      </c>
      <c r="U82" s="335" t="e">
        <f t="shared" si="13"/>
        <v>#N/A</v>
      </c>
      <c r="V82" s="37"/>
      <c r="W82" s="37"/>
      <c r="X82" s="37"/>
      <c r="Y82" s="37"/>
      <c r="Z82" s="37"/>
      <c r="AA82" s="37"/>
      <c r="AB82" s="37"/>
      <c r="AC82" s="37"/>
      <c r="AD82" s="37"/>
      <c r="AE82" s="37"/>
      <c r="AF82" s="37"/>
      <c r="AG82" s="37"/>
      <c r="AH82" s="37"/>
      <c r="AI82" s="37"/>
      <c r="AJ82" s="37"/>
      <c r="AK82" s="37"/>
      <c r="AL82" s="37"/>
      <c r="AM82" s="37"/>
      <c r="AN82" s="37"/>
      <c r="AO82" s="37"/>
      <c r="AP82" s="37"/>
      <c r="AQ82" s="37"/>
      <c r="AR82" s="37"/>
      <c r="AS82" s="37"/>
      <c r="AT82" s="37"/>
      <c r="AU82" s="37"/>
      <c r="AV82" s="37"/>
      <c r="AW82" s="37"/>
      <c r="AX82" s="37"/>
      <c r="AY82" s="37"/>
      <c r="AZ82" s="37"/>
      <c r="BA82" s="37"/>
      <c r="BB82" s="37"/>
      <c r="BC82" s="37"/>
      <c r="BD82" s="37"/>
      <c r="BE82" s="37"/>
      <c r="BF82" s="37"/>
      <c r="BG82" s="37"/>
      <c r="BH82" s="37"/>
      <c r="BI82" s="37"/>
      <c r="BJ82" s="37"/>
      <c r="BK82" s="37"/>
      <c r="BL82" s="37"/>
      <c r="BM82" s="37"/>
      <c r="BN82" s="37"/>
      <c r="BO82" s="37"/>
      <c r="BP82" s="37"/>
      <c r="BQ82" s="37"/>
      <c r="BR82" s="37"/>
      <c r="BS82" s="37"/>
      <c r="BT82" s="37"/>
      <c r="BU82" s="37"/>
      <c r="BV82" s="37"/>
      <c r="BW82" s="37"/>
      <c r="BX82" s="37"/>
      <c r="BY82" s="37"/>
      <c r="BZ82" s="37"/>
      <c r="CA82" s="37"/>
      <c r="CB82" s="37"/>
      <c r="CC82" s="37"/>
      <c r="CD82" s="37"/>
      <c r="CE82" s="37"/>
      <c r="CF82" s="37"/>
      <c r="CG82" s="37"/>
      <c r="CH82" s="37"/>
      <c r="CI82" s="37"/>
      <c r="CJ82" s="37"/>
      <c r="CK82" s="37"/>
      <c r="CL82" s="37"/>
      <c r="CM82" s="37"/>
      <c r="CN82" s="37"/>
      <c r="CO82" s="37"/>
      <c r="CP82" s="37"/>
      <c r="CQ82" s="37"/>
      <c r="CR82" s="37"/>
      <c r="CS82" s="37"/>
      <c r="CT82" s="37"/>
      <c r="CU82" s="37"/>
      <c r="CV82" s="37"/>
      <c r="CW82" s="37"/>
      <c r="CX82" s="37"/>
      <c r="CY82" s="37"/>
      <c r="CZ82" s="37"/>
      <c r="DA82" s="37"/>
      <c r="DB82" s="37"/>
      <c r="DC82" s="37"/>
      <c r="DD82" s="37"/>
      <c r="DE82" s="37"/>
      <c r="DF82" s="37"/>
      <c r="DG82" s="37"/>
      <c r="DH82" s="37"/>
      <c r="DI82" s="37"/>
      <c r="DJ82" s="37"/>
      <c r="DK82" s="37"/>
      <c r="DL82" s="37"/>
      <c r="DM82" s="37"/>
      <c r="DN82" s="37"/>
      <c r="DO82" s="37"/>
      <c r="DP82" s="37"/>
      <c r="DQ82" s="37"/>
      <c r="DR82" s="37"/>
      <c r="DS82" s="37"/>
      <c r="DT82" s="37"/>
      <c r="DU82" s="37"/>
      <c r="DV82" s="37"/>
      <c r="DW82" s="37"/>
      <c r="DX82" s="37"/>
      <c r="DY82" s="37"/>
      <c r="DZ82" s="37"/>
      <c r="EA82" s="37"/>
      <c r="EB82" s="37"/>
      <c r="EC82" s="37"/>
      <c r="ED82" s="37"/>
      <c r="EE82" s="37"/>
      <c r="EF82" s="37"/>
      <c r="EG82" s="37"/>
      <c r="EH82" s="37"/>
      <c r="EI82" s="37"/>
      <c r="EJ82" s="37"/>
      <c r="EK82" s="37"/>
      <c r="EL82" s="37"/>
      <c r="EM82" s="37"/>
      <c r="EN82" s="37"/>
      <c r="EO82" s="37"/>
      <c r="EP82" s="37"/>
      <c r="EQ82" s="37"/>
      <c r="ER82" s="37"/>
      <c r="ES82" s="37"/>
      <c r="ET82" s="37"/>
      <c r="EU82" s="37"/>
      <c r="EV82" s="37"/>
      <c r="EW82" s="37"/>
      <c r="EX82" s="37"/>
      <c r="EY82" s="37"/>
      <c r="EZ82" s="37"/>
      <c r="FA82" s="37"/>
      <c r="FB82" s="37"/>
      <c r="FC82" s="37"/>
      <c r="FD82" s="37"/>
      <c r="FE82" s="37"/>
      <c r="FF82" s="37"/>
      <c r="FG82" s="37"/>
      <c r="FH82" s="37"/>
      <c r="FI82" s="37"/>
      <c r="FJ82" s="37"/>
      <c r="FK82" s="37"/>
      <c r="FL82" s="37"/>
      <c r="FM82" s="37"/>
      <c r="FN82" s="37"/>
      <c r="FO82" s="37"/>
      <c r="FP82" s="37"/>
      <c r="FQ82" s="37"/>
      <c r="FR82" s="37"/>
      <c r="FS82" s="37"/>
      <c r="FT82" s="37"/>
      <c r="FU82" s="37"/>
      <c r="FV82" s="37"/>
      <c r="FW82" s="37"/>
      <c r="FX82" s="37"/>
      <c r="FY82" s="37"/>
      <c r="FZ82" s="37"/>
      <c r="GA82" s="37"/>
      <c r="GB82" s="37"/>
      <c r="GC82" s="37"/>
      <c r="GD82" s="37"/>
      <c r="GE82" s="37"/>
      <c r="GF82" s="37"/>
      <c r="GG82" s="37"/>
      <c r="GH82" s="37"/>
      <c r="GI82" s="37"/>
      <c r="GJ82" s="37"/>
      <c r="GK82" s="37"/>
      <c r="GL82" s="37"/>
      <c r="GM82" s="37"/>
      <c r="GN82" s="37"/>
      <c r="GO82" s="37"/>
      <c r="GP82" s="37"/>
      <c r="GQ82" s="37"/>
      <c r="GR82" s="37"/>
      <c r="GS82" s="37"/>
      <c r="GT82" s="37"/>
      <c r="GU82" s="37"/>
      <c r="GV82" s="37"/>
      <c r="GW82" s="37"/>
      <c r="GX82" s="37"/>
      <c r="GY82" s="37"/>
      <c r="GZ82" s="37"/>
      <c r="HA82" s="37"/>
      <c r="HB82" s="37"/>
      <c r="HC82" s="37"/>
      <c r="HD82" s="37"/>
      <c r="HE82" s="37"/>
      <c r="HF82" s="37"/>
      <c r="HG82" s="37"/>
      <c r="HH82" s="37"/>
      <c r="HI82" s="37"/>
      <c r="HJ82" s="37"/>
      <c r="HK82" s="37"/>
      <c r="HL82" s="37"/>
      <c r="HM82" s="37"/>
      <c r="HN82" s="37"/>
      <c r="HO82" s="37"/>
      <c r="HP82" s="37"/>
      <c r="HQ82" s="37"/>
      <c r="HR82" s="37"/>
      <c r="HS82" s="37"/>
      <c r="HT82" s="37"/>
      <c r="HU82" s="37"/>
      <c r="HV82" s="37"/>
      <c r="HW82" s="37"/>
      <c r="HX82" s="37"/>
      <c r="HY82" s="37"/>
      <c r="HZ82" s="37"/>
      <c r="IA82" s="37"/>
      <c r="IB82" s="37"/>
      <c r="IC82" s="37"/>
      <c r="ID82" s="37"/>
      <c r="IE82" s="37"/>
      <c r="IF82" s="37"/>
      <c r="IG82" s="37"/>
      <c r="IH82" s="37"/>
      <c r="II82" s="37"/>
      <c r="IJ82" s="37"/>
      <c r="IK82" s="37"/>
      <c r="IL82" s="37"/>
      <c r="IM82" s="37"/>
      <c r="IN82" s="37"/>
      <c r="IO82" s="37"/>
      <c r="IP82" s="37"/>
      <c r="IQ82" s="37"/>
      <c r="IR82" s="37"/>
      <c r="IS82" s="37"/>
      <c r="IT82" s="37"/>
      <c r="IU82" s="37"/>
      <c r="IV82" s="37"/>
      <c r="IW82" s="37"/>
      <c r="IX82" s="37"/>
      <c r="IY82" s="37"/>
      <c r="IZ82" s="37"/>
      <c r="JA82" s="37"/>
      <c r="JB82" s="37"/>
      <c r="JC82" s="37"/>
      <c r="JD82" s="37"/>
      <c r="JE82" s="37"/>
      <c r="JF82" s="37"/>
      <c r="JG82" s="37"/>
      <c r="JH82" s="37"/>
      <c r="JI82" s="37"/>
      <c r="JJ82" s="37"/>
      <c r="JK82" s="37"/>
      <c r="JL82" s="37"/>
      <c r="JM82" s="37"/>
      <c r="JN82" s="37"/>
      <c r="JO82" s="37"/>
      <c r="JP82" s="37"/>
      <c r="JQ82" s="37"/>
      <c r="JR82" s="37"/>
      <c r="JS82" s="37"/>
      <c r="JT82" s="37"/>
      <c r="JU82" s="37"/>
      <c r="JV82" s="37"/>
      <c r="JW82" s="37"/>
      <c r="JX82" s="37"/>
      <c r="JY82" s="37"/>
      <c r="JZ82" s="37"/>
      <c r="KA82" s="37"/>
      <c r="KB82" s="37"/>
      <c r="KC82" s="37"/>
      <c r="KD82" s="37"/>
      <c r="KE82" s="37"/>
      <c r="KF82" s="37"/>
      <c r="KG82" s="37"/>
      <c r="KH82" s="37"/>
      <c r="KI82" s="37"/>
      <c r="KJ82" s="37"/>
      <c r="KK82" s="37"/>
      <c r="KL82" s="37"/>
      <c r="KM82" s="37"/>
      <c r="KN82" s="37"/>
      <c r="KO82" s="37"/>
      <c r="KP82" s="37"/>
      <c r="KQ82" s="37"/>
      <c r="KR82" s="37"/>
      <c r="KS82" s="37"/>
      <c r="KT82" s="37"/>
      <c r="KU82" s="37"/>
      <c r="KV82" s="37"/>
      <c r="KW82" s="37"/>
      <c r="KX82" s="37"/>
      <c r="KY82" s="37"/>
      <c r="KZ82" s="37"/>
      <c r="LA82" s="37"/>
      <c r="LB82" s="37"/>
      <c r="LC82" s="37"/>
      <c r="LD82" s="37"/>
      <c r="LE82" s="37"/>
      <c r="LF82" s="37"/>
      <c r="LG82" s="37"/>
      <c r="LH82" s="37"/>
      <c r="LI82" s="37"/>
      <c r="LJ82" s="37"/>
      <c r="LK82" s="37"/>
      <c r="LL82" s="37"/>
      <c r="LM82" s="37"/>
      <c r="LN82" s="37"/>
      <c r="LO82" s="37"/>
      <c r="LP82" s="37"/>
      <c r="LQ82" s="37"/>
      <c r="LR82" s="37"/>
      <c r="LS82" s="37"/>
      <c r="LT82" s="37"/>
      <c r="LU82" s="37"/>
      <c r="LV82" s="37"/>
      <c r="LW82" s="37"/>
      <c r="LX82" s="37"/>
      <c r="LY82" s="37"/>
      <c r="LZ82" s="37"/>
      <c r="MA82" s="37"/>
      <c r="MB82" s="37"/>
      <c r="MC82" s="37"/>
      <c r="MD82" s="37"/>
      <c r="ME82" s="37"/>
      <c r="MF82" s="37"/>
      <c r="MG82" s="37"/>
      <c r="MH82" s="37"/>
      <c r="MI82" s="37"/>
      <c r="MJ82" s="37"/>
      <c r="MK82" s="37"/>
      <c r="ML82" s="37"/>
      <c r="MM82" s="37"/>
      <c r="MN82" s="37"/>
      <c r="MO82" s="37"/>
      <c r="MP82" s="37"/>
      <c r="MQ82" s="37"/>
      <c r="MR82" s="37"/>
      <c r="MS82" s="37"/>
      <c r="MT82" s="37"/>
      <c r="MU82" s="37"/>
      <c r="MV82" s="37"/>
      <c r="MW82" s="37"/>
      <c r="MX82" s="37"/>
      <c r="MY82" s="37"/>
      <c r="MZ82" s="37"/>
      <c r="NA82" s="37"/>
      <c r="NB82" s="37"/>
      <c r="NC82" s="37"/>
      <c r="ND82" s="37"/>
      <c r="NE82" s="37"/>
      <c r="NF82" s="37"/>
      <c r="NG82" s="37"/>
      <c r="NH82" s="37"/>
      <c r="NI82" s="37"/>
      <c r="NJ82" s="37"/>
      <c r="NK82" s="37"/>
      <c r="NL82" s="37"/>
      <c r="NM82" s="37"/>
      <c r="NN82" s="37"/>
      <c r="NO82" s="37"/>
      <c r="NP82" s="37"/>
      <c r="NQ82" s="37"/>
      <c r="NR82" s="37"/>
      <c r="NS82" s="37"/>
      <c r="NT82" s="37"/>
      <c r="NU82" s="37"/>
      <c r="NV82" s="37"/>
      <c r="NW82" s="37"/>
      <c r="NX82" s="37"/>
      <c r="NY82" s="37"/>
      <c r="NZ82" s="37"/>
      <c r="OA82" s="37"/>
      <c r="OB82" s="37"/>
      <c r="OC82" s="37"/>
      <c r="OD82" s="37"/>
      <c r="OE82" s="37"/>
      <c r="OF82" s="37"/>
      <c r="OG82" s="37"/>
      <c r="OH82" s="37"/>
      <c r="OI82" s="37"/>
      <c r="OJ82" s="37"/>
      <c r="OK82" s="37"/>
      <c r="OL82" s="37"/>
      <c r="OM82" s="37"/>
      <c r="ON82" s="37"/>
      <c r="OO82" s="37"/>
      <c r="OP82" s="37"/>
      <c r="OQ82" s="37"/>
      <c r="OR82" s="37"/>
      <c r="OS82" s="37"/>
      <c r="OT82" s="37"/>
      <c r="OU82" s="37"/>
      <c r="OV82" s="37"/>
      <c r="OW82" s="37"/>
      <c r="OX82" s="37"/>
      <c r="OY82" s="37"/>
      <c r="OZ82" s="37"/>
      <c r="PA82" s="37"/>
      <c r="PB82" s="37"/>
      <c r="PC82" s="37"/>
      <c r="PD82" s="37"/>
      <c r="PE82" s="37"/>
      <c r="PF82" s="37"/>
      <c r="PG82" s="37"/>
      <c r="PH82" s="37"/>
      <c r="PI82" s="37"/>
      <c r="PJ82" s="37"/>
      <c r="PK82" s="37"/>
      <c r="PL82" s="37"/>
      <c r="PM82" s="37"/>
      <c r="PN82" s="37"/>
      <c r="PO82" s="37"/>
      <c r="PP82" s="37"/>
      <c r="PQ82" s="37"/>
      <c r="PR82" s="37"/>
      <c r="PS82" s="37"/>
      <c r="PT82" s="37"/>
      <c r="PU82" s="37"/>
      <c r="PV82" s="37"/>
      <c r="PW82" s="37"/>
      <c r="PX82" s="37"/>
      <c r="PY82" s="37"/>
      <c r="PZ82" s="37"/>
      <c r="QA82" s="37"/>
      <c r="QB82" s="37"/>
      <c r="QC82" s="37"/>
      <c r="QD82" s="37"/>
      <c r="QE82" s="37"/>
      <c r="QF82" s="37"/>
      <c r="QG82" s="37"/>
      <c r="QH82" s="37"/>
      <c r="QI82" s="37"/>
      <c r="QJ82" s="37"/>
      <c r="QK82" s="37"/>
      <c r="QL82" s="37"/>
      <c r="QM82" s="37"/>
      <c r="QN82" s="37"/>
      <c r="QO82" s="37"/>
      <c r="QP82" s="37"/>
      <c r="QQ82" s="37"/>
      <c r="QR82" s="37"/>
      <c r="QS82" s="37"/>
      <c r="QT82" s="37"/>
      <c r="QU82" s="37"/>
      <c r="QV82" s="37"/>
      <c r="QW82" s="37"/>
      <c r="QX82" s="37"/>
      <c r="QY82" s="37"/>
      <c r="QZ82" s="37"/>
      <c r="RA82" s="37"/>
      <c r="RB82" s="37"/>
      <c r="RC82" s="37"/>
      <c r="RD82" s="37"/>
      <c r="RE82" s="37"/>
      <c r="RF82" s="37"/>
      <c r="RG82" s="37"/>
      <c r="RH82" s="37"/>
      <c r="RI82" s="37"/>
      <c r="RJ82" s="37"/>
      <c r="RK82" s="37"/>
      <c r="RL82" s="37"/>
      <c r="RM82" s="37"/>
      <c r="RN82" s="37"/>
      <c r="RO82" s="37"/>
      <c r="RP82" s="37"/>
      <c r="RQ82" s="37"/>
      <c r="RR82" s="37"/>
      <c r="RS82" s="37"/>
      <c r="RT82" s="37"/>
      <c r="RU82" s="37"/>
      <c r="RV82" s="37"/>
      <c r="RW82" s="37"/>
      <c r="RX82" s="37"/>
      <c r="RY82" s="37"/>
      <c r="RZ82" s="37"/>
      <c r="SA82" s="37"/>
      <c r="SB82" s="37"/>
      <c r="SC82" s="37"/>
      <c r="SD82" s="37"/>
      <c r="SE82" s="37"/>
      <c r="SF82" s="37"/>
      <c r="SG82" s="37"/>
      <c r="SH82" s="37"/>
      <c r="SI82" s="37"/>
      <c r="SJ82" s="37"/>
      <c r="SK82" s="37"/>
      <c r="SL82" s="37"/>
      <c r="SM82" s="37"/>
      <c r="SN82" s="37"/>
      <c r="SO82" s="37"/>
      <c r="SP82" s="37"/>
      <c r="SQ82" s="37"/>
      <c r="SR82" s="37"/>
      <c r="SS82" s="37"/>
      <c r="ST82" s="37"/>
      <c r="SU82" s="37"/>
      <c r="SV82" s="37"/>
      <c r="SW82" s="37"/>
      <c r="SX82" s="37"/>
      <c r="SY82" s="37"/>
      <c r="SZ82" s="37"/>
      <c r="TA82" s="37"/>
      <c r="TB82" s="37"/>
      <c r="TC82" s="37"/>
      <c r="TD82" s="37"/>
      <c r="TE82" s="37"/>
      <c r="TF82" s="37"/>
      <c r="TG82" s="37"/>
      <c r="TH82" s="37"/>
      <c r="TI82" s="37"/>
      <c r="TJ82" s="37"/>
      <c r="TK82" s="37"/>
      <c r="TL82" s="37"/>
      <c r="TM82" s="37"/>
      <c r="TN82" s="37"/>
      <c r="TO82" s="37"/>
      <c r="TP82" s="37"/>
      <c r="TQ82" s="37"/>
      <c r="TR82" s="37"/>
      <c r="TS82" s="37"/>
      <c r="TT82" s="37"/>
      <c r="TU82" s="37"/>
      <c r="TV82" s="37"/>
      <c r="TW82" s="37"/>
      <c r="TX82" s="37"/>
      <c r="TY82" s="37"/>
      <c r="TZ82" s="37"/>
      <c r="UA82" s="37"/>
      <c r="UB82" s="37"/>
      <c r="UC82" s="37"/>
      <c r="UD82" s="37"/>
      <c r="UE82" s="37"/>
      <c r="UF82" s="37"/>
      <c r="UG82" s="37"/>
      <c r="UH82" s="37"/>
      <c r="UI82" s="37"/>
      <c r="UJ82" s="37"/>
      <c r="UK82" s="37"/>
      <c r="UL82" s="37"/>
      <c r="UM82" s="37"/>
      <c r="UN82" s="37"/>
      <c r="UO82" s="37"/>
      <c r="UP82" s="37"/>
      <c r="UQ82" s="37"/>
      <c r="UR82" s="37"/>
      <c r="US82" s="37"/>
      <c r="UT82" s="37"/>
      <c r="UU82" s="37"/>
      <c r="UV82" s="37"/>
      <c r="UW82" s="37"/>
      <c r="UX82" s="37"/>
      <c r="UY82" s="37"/>
      <c r="UZ82" s="37"/>
      <c r="VA82" s="37"/>
      <c r="VB82" s="37"/>
      <c r="VC82" s="37"/>
      <c r="VD82" s="37"/>
      <c r="VE82" s="37"/>
      <c r="VF82" s="37"/>
      <c r="VG82" s="37"/>
      <c r="VH82" s="37"/>
      <c r="VI82" s="37"/>
      <c r="VJ82" s="37"/>
      <c r="VK82" s="37"/>
      <c r="VL82" s="37"/>
      <c r="VM82" s="37"/>
      <c r="VN82" s="37"/>
      <c r="VO82" s="37"/>
      <c r="VP82" s="37"/>
      <c r="VQ82" s="37"/>
      <c r="VR82" s="37"/>
      <c r="VS82" s="37"/>
      <c r="VT82" s="37"/>
      <c r="VU82" s="37"/>
      <c r="VV82" s="37"/>
      <c r="VW82" s="37"/>
      <c r="VX82" s="37"/>
      <c r="VY82" s="37"/>
      <c r="VZ82" s="37"/>
      <c r="WA82" s="37"/>
      <c r="WB82" s="37"/>
      <c r="WC82" s="37"/>
      <c r="WD82" s="37"/>
      <c r="WE82" s="37"/>
      <c r="WF82" s="37"/>
      <c r="WG82" s="37"/>
      <c r="WH82" s="37"/>
      <c r="WI82" s="37"/>
      <c r="WJ82" s="37"/>
      <c r="WK82" s="37"/>
      <c r="WL82" s="37"/>
      <c r="WM82" s="37"/>
      <c r="WN82" s="37"/>
      <c r="WO82" s="37"/>
      <c r="WP82" s="37"/>
      <c r="WQ82" s="37"/>
      <c r="WR82" s="37"/>
      <c r="WS82" s="37"/>
      <c r="WT82" s="37"/>
      <c r="WU82" s="37"/>
      <c r="WV82" s="37"/>
      <c r="WW82" s="37"/>
      <c r="WX82" s="37"/>
      <c r="WY82" s="37"/>
      <c r="WZ82" s="37"/>
      <c r="XA82" s="37"/>
      <c r="XB82" s="37"/>
      <c r="XC82" s="37"/>
      <c r="XD82" s="37"/>
      <c r="XE82" s="37"/>
      <c r="XF82" s="37"/>
      <c r="XG82" s="37"/>
      <c r="XH82" s="37"/>
      <c r="XI82" s="37"/>
      <c r="XJ82" s="37"/>
      <c r="XK82" s="37"/>
      <c r="XL82" s="37"/>
      <c r="XM82" s="37"/>
      <c r="XN82" s="37"/>
      <c r="XO82" s="37"/>
      <c r="XP82" s="37"/>
      <c r="XQ82" s="37"/>
      <c r="XR82" s="37"/>
      <c r="XS82" s="37"/>
      <c r="XT82" s="37"/>
      <c r="XU82" s="37"/>
      <c r="XV82" s="37"/>
      <c r="XW82" s="37"/>
      <c r="XX82" s="37"/>
      <c r="XY82" s="37"/>
      <c r="XZ82" s="37"/>
      <c r="YA82" s="37"/>
      <c r="YB82" s="37"/>
      <c r="YC82" s="37"/>
      <c r="YD82" s="37"/>
      <c r="YE82" s="37"/>
      <c r="YF82" s="37"/>
      <c r="YG82" s="37"/>
      <c r="YH82" s="37"/>
      <c r="YI82" s="37"/>
      <c r="YJ82" s="37"/>
      <c r="YK82" s="37"/>
      <c r="YL82" s="37"/>
      <c r="YM82" s="37"/>
      <c r="YN82" s="37"/>
      <c r="YO82" s="37"/>
      <c r="YP82" s="37"/>
      <c r="YQ82" s="37"/>
      <c r="YR82" s="37"/>
      <c r="YS82" s="37"/>
      <c r="YT82" s="37"/>
      <c r="YU82" s="37"/>
      <c r="YV82" s="37"/>
      <c r="YW82" s="37"/>
      <c r="YX82" s="37"/>
      <c r="YY82" s="37"/>
      <c r="YZ82" s="37"/>
      <c r="ZA82" s="37"/>
      <c r="ZB82" s="37"/>
      <c r="ZC82" s="37"/>
      <c r="ZD82" s="37"/>
      <c r="ZE82" s="37"/>
      <c r="ZF82" s="37"/>
      <c r="ZG82" s="37"/>
      <c r="ZH82" s="37"/>
      <c r="ZI82" s="37"/>
      <c r="ZJ82" s="37"/>
      <c r="ZK82" s="37"/>
      <c r="ZL82" s="37"/>
      <c r="ZM82" s="37"/>
      <c r="ZN82" s="37"/>
      <c r="ZO82" s="37"/>
      <c r="ZP82" s="37"/>
      <c r="ZQ82" s="37"/>
      <c r="ZR82" s="37"/>
      <c r="ZS82" s="37"/>
      <c r="ZT82" s="37"/>
      <c r="ZU82" s="37"/>
      <c r="ZV82" s="37"/>
      <c r="ZW82" s="37"/>
      <c r="ZX82" s="37"/>
      <c r="ZY82" s="37"/>
      <c r="ZZ82" s="37"/>
      <c r="AAA82" s="37"/>
      <c r="AAB82" s="37"/>
      <c r="AAC82" s="37"/>
      <c r="AAD82" s="37"/>
      <c r="AAE82" s="37"/>
      <c r="AAF82" s="37"/>
      <c r="AAG82" s="37"/>
      <c r="AAH82" s="37"/>
      <c r="AAI82" s="37"/>
      <c r="AAJ82" s="37"/>
      <c r="AAK82" s="37"/>
      <c r="AAL82" s="37"/>
      <c r="AAM82" s="37"/>
      <c r="AAN82" s="37"/>
      <c r="AAO82" s="37"/>
      <c r="AAP82" s="37"/>
      <c r="AAQ82" s="37"/>
      <c r="AAR82" s="37"/>
      <c r="AAS82" s="37"/>
      <c r="AAT82" s="37"/>
      <c r="AAU82" s="37"/>
      <c r="AAV82" s="37"/>
      <c r="AAW82" s="37"/>
      <c r="AAX82" s="37"/>
      <c r="AAY82" s="37"/>
      <c r="AAZ82" s="37"/>
      <c r="ABA82" s="37"/>
      <c r="ABB82" s="37"/>
      <c r="ABC82" s="37"/>
      <c r="ABD82" s="37"/>
      <c r="ABE82" s="37"/>
      <c r="ABF82" s="37"/>
      <c r="ABG82" s="37"/>
      <c r="ABH82" s="37"/>
      <c r="ABI82" s="37"/>
      <c r="ABJ82" s="37"/>
      <c r="ABK82" s="37"/>
      <c r="ABL82" s="37"/>
      <c r="ABM82" s="37"/>
      <c r="ABN82" s="37"/>
      <c r="ABO82" s="37"/>
      <c r="ABP82" s="37"/>
      <c r="ABQ82" s="37"/>
      <c r="ABR82" s="37"/>
      <c r="ABS82" s="37"/>
      <c r="ABT82" s="37"/>
      <c r="ABU82" s="37"/>
      <c r="ABV82" s="37"/>
      <c r="ABW82" s="37"/>
      <c r="ABX82" s="37"/>
      <c r="ABY82" s="37"/>
      <c r="ABZ82" s="37"/>
      <c r="ACA82" s="37"/>
      <c r="ACB82" s="37"/>
      <c r="ACC82" s="37"/>
      <c r="ACD82" s="37"/>
      <c r="ACE82" s="37"/>
      <c r="ACF82" s="37"/>
      <c r="ACG82" s="37"/>
      <c r="ACH82" s="37"/>
      <c r="ACI82" s="37"/>
      <c r="ACJ82" s="37"/>
      <c r="ACK82" s="37"/>
      <c r="ACL82" s="37"/>
      <c r="ACM82" s="37"/>
      <c r="ACN82" s="37"/>
      <c r="ACO82" s="37"/>
      <c r="ACP82" s="37"/>
      <c r="ACQ82" s="37"/>
      <c r="ACR82" s="37"/>
      <c r="ACS82" s="37"/>
      <c r="ACT82" s="37"/>
      <c r="ACU82" s="37"/>
      <c r="ACV82" s="37"/>
      <c r="ACW82" s="37"/>
      <c r="ACX82" s="37"/>
      <c r="ACY82" s="37"/>
      <c r="ACZ82" s="37"/>
      <c r="ADA82" s="37"/>
      <c r="ADB82" s="37"/>
      <c r="ADC82" s="37"/>
      <c r="ADD82" s="37"/>
      <c r="ADE82" s="37"/>
      <c r="ADF82" s="37"/>
      <c r="ADG82" s="37"/>
      <c r="ADH82" s="37"/>
      <c r="ADI82" s="37"/>
      <c r="ADJ82" s="37"/>
      <c r="ADK82" s="37"/>
      <c r="ADL82" s="37"/>
      <c r="ADM82" s="37"/>
      <c r="ADN82" s="37"/>
      <c r="ADO82" s="37"/>
      <c r="ADP82" s="37"/>
      <c r="ADQ82" s="37"/>
      <c r="ADR82" s="37"/>
      <c r="ADS82" s="37"/>
      <c r="ADT82" s="37"/>
      <c r="ADU82" s="37"/>
      <c r="ADV82" s="37"/>
      <c r="ADW82" s="37"/>
      <c r="ADX82" s="37"/>
      <c r="ADY82" s="37"/>
      <c r="ADZ82" s="37"/>
      <c r="AEA82" s="37"/>
      <c r="AEB82" s="37"/>
      <c r="AEC82" s="37"/>
      <c r="AED82" s="37"/>
      <c r="AEE82" s="37"/>
      <c r="AEF82" s="37"/>
      <c r="AEG82" s="37"/>
      <c r="AEH82" s="37"/>
      <c r="AEI82" s="37"/>
      <c r="AEJ82" s="37"/>
      <c r="AEK82" s="37"/>
      <c r="AEL82" s="37"/>
      <c r="AEM82" s="37"/>
      <c r="AEN82" s="37"/>
      <c r="AEO82" s="37"/>
      <c r="AEP82" s="37"/>
      <c r="AEQ82" s="37"/>
      <c r="AER82" s="37"/>
      <c r="AES82" s="37"/>
      <c r="AET82" s="37"/>
      <c r="AEU82" s="37"/>
      <c r="AEV82" s="37"/>
      <c r="AEW82" s="37"/>
      <c r="AEX82" s="37"/>
      <c r="AEY82" s="37"/>
      <c r="AEZ82" s="37"/>
      <c r="AFA82" s="37"/>
      <c r="AFB82" s="37"/>
      <c r="AFC82" s="37"/>
      <c r="AFD82" s="37"/>
      <c r="AFE82" s="37"/>
      <c r="AFF82" s="37"/>
      <c r="AFG82" s="37"/>
      <c r="AFH82" s="37"/>
      <c r="AFI82" s="37"/>
      <c r="AFJ82" s="37"/>
      <c r="AFK82" s="37"/>
      <c r="AFL82" s="37"/>
      <c r="AFM82" s="37"/>
      <c r="AFN82" s="37"/>
      <c r="AFO82" s="37"/>
      <c r="AFP82" s="37"/>
      <c r="AFQ82" s="37"/>
      <c r="AFR82" s="37"/>
      <c r="AFS82" s="37"/>
      <c r="AFT82" s="37"/>
      <c r="AFU82" s="37"/>
      <c r="AFV82" s="37"/>
      <c r="AFW82" s="37"/>
      <c r="AFX82" s="37"/>
      <c r="AFY82" s="37"/>
      <c r="AFZ82" s="37"/>
      <c r="AGA82" s="37"/>
      <c r="AGB82" s="37"/>
      <c r="AGC82" s="37"/>
      <c r="AGD82" s="37"/>
      <c r="AGE82" s="37"/>
      <c r="AGF82" s="37"/>
      <c r="AGG82" s="37"/>
      <c r="AGH82" s="37"/>
      <c r="AGI82" s="37"/>
      <c r="AGJ82" s="37"/>
      <c r="AGK82" s="37"/>
      <c r="AGL82" s="37"/>
      <c r="AGM82" s="37"/>
      <c r="AGN82" s="37"/>
      <c r="AGO82" s="37"/>
      <c r="AGP82" s="37"/>
      <c r="AGQ82" s="37"/>
      <c r="AGR82" s="37"/>
      <c r="AGS82" s="37"/>
      <c r="AGT82" s="37"/>
      <c r="AGU82" s="37"/>
      <c r="AGV82" s="37"/>
      <c r="AGW82" s="37"/>
      <c r="AGX82" s="37"/>
      <c r="AGY82" s="37"/>
      <c r="AGZ82" s="37"/>
      <c r="AHA82" s="37"/>
      <c r="AHB82" s="37"/>
      <c r="AHC82" s="37"/>
      <c r="AHD82" s="37"/>
      <c r="AHE82" s="37"/>
      <c r="AHF82" s="37"/>
      <c r="AHG82" s="37"/>
      <c r="AHH82" s="37"/>
      <c r="AHI82" s="37"/>
      <c r="AHJ82" s="37"/>
      <c r="AHK82" s="37"/>
      <c r="AHL82" s="37"/>
      <c r="AHM82" s="37"/>
      <c r="AHN82" s="37"/>
      <c r="AHO82" s="37"/>
      <c r="AHP82" s="37"/>
      <c r="AHQ82" s="37"/>
      <c r="AHR82" s="37"/>
      <c r="AHS82" s="37"/>
      <c r="AHT82" s="37"/>
      <c r="AHU82" s="37"/>
      <c r="AHV82" s="37"/>
      <c r="AHW82" s="37"/>
      <c r="AHX82" s="37"/>
      <c r="AHY82" s="37"/>
      <c r="AHZ82" s="37"/>
      <c r="AIA82" s="37"/>
      <c r="AIB82" s="37"/>
      <c r="AIC82" s="37"/>
      <c r="AID82" s="37"/>
      <c r="AIE82" s="37"/>
      <c r="AIF82" s="37"/>
      <c r="AIG82" s="37"/>
      <c r="AIH82" s="37"/>
      <c r="AII82" s="37"/>
      <c r="AIJ82" s="37"/>
      <c r="AIK82" s="37"/>
      <c r="AIL82" s="37"/>
      <c r="AIM82" s="37"/>
      <c r="AIN82" s="37"/>
      <c r="AIO82" s="37"/>
      <c r="AIP82" s="37"/>
      <c r="AIQ82" s="37"/>
      <c r="AIR82" s="37"/>
      <c r="AIS82" s="37"/>
      <c r="AIT82" s="37"/>
      <c r="AIU82" s="37"/>
      <c r="AIV82" s="37"/>
      <c r="AIW82" s="37"/>
      <c r="AIX82" s="37"/>
      <c r="AIY82" s="37"/>
      <c r="AIZ82" s="37"/>
      <c r="AJA82" s="37"/>
      <c r="AJB82" s="37"/>
      <c r="AJC82" s="37"/>
      <c r="AJD82" s="37"/>
      <c r="AJE82" s="37"/>
      <c r="AJF82" s="37"/>
      <c r="AJG82" s="37"/>
      <c r="AJH82" s="37"/>
      <c r="AJI82" s="37"/>
      <c r="AJJ82" s="37"/>
      <c r="AJK82" s="37"/>
      <c r="AJL82" s="37"/>
      <c r="AJM82" s="37"/>
      <c r="AJN82" s="37"/>
      <c r="AJO82" s="37"/>
      <c r="AJP82" s="37"/>
      <c r="AJQ82" s="37"/>
      <c r="AJR82" s="37"/>
      <c r="AJS82" s="37"/>
      <c r="AJT82" s="37"/>
      <c r="AJU82" s="37"/>
      <c r="AJV82" s="37"/>
      <c r="AJW82" s="37"/>
      <c r="AJX82" s="37"/>
      <c r="AJY82" s="37"/>
      <c r="AJZ82" s="37"/>
      <c r="AKA82" s="37"/>
      <c r="AKB82" s="37"/>
      <c r="AKC82" s="37"/>
      <c r="AKD82" s="37"/>
      <c r="AKE82" s="37"/>
      <c r="AKF82" s="37"/>
      <c r="AKG82" s="37"/>
      <c r="AKH82" s="37"/>
      <c r="AKI82" s="37"/>
      <c r="AKJ82" s="37"/>
      <c r="AKK82" s="37"/>
      <c r="AKL82" s="37"/>
      <c r="AKM82" s="37"/>
      <c r="AKN82" s="37"/>
      <c r="AKO82" s="37"/>
      <c r="AKP82" s="37"/>
      <c r="AKQ82" s="37"/>
      <c r="AKR82" s="37"/>
      <c r="AKS82" s="37"/>
      <c r="AKT82" s="37"/>
      <c r="AKU82" s="37"/>
      <c r="AKV82" s="37"/>
      <c r="AKW82" s="37"/>
      <c r="AKX82" s="37"/>
      <c r="AKY82" s="37"/>
      <c r="AKZ82" s="37"/>
      <c r="ALA82" s="37"/>
      <c r="ALB82" s="37"/>
      <c r="ALC82" s="37"/>
      <c r="ALD82" s="37"/>
      <c r="ALE82" s="37"/>
      <c r="ALF82" s="37"/>
      <c r="ALG82" s="37"/>
      <c r="ALH82" s="37"/>
      <c r="ALI82" s="37"/>
      <c r="ALJ82" s="37"/>
      <c r="ALK82" s="37"/>
      <c r="ALL82" s="37"/>
      <c r="ALM82" s="37"/>
      <c r="ALN82" s="37"/>
      <c r="ALO82" s="37"/>
      <c r="ALP82" s="37"/>
      <c r="ALQ82" s="37"/>
      <c r="ALR82" s="37"/>
      <c r="ALS82" s="37"/>
      <c r="ALT82" s="37"/>
      <c r="ALU82" s="37"/>
      <c r="ALV82" s="37"/>
      <c r="ALW82" s="37"/>
      <c r="ALX82" s="37"/>
      <c r="ALY82" s="37"/>
      <c r="ALZ82" s="37"/>
      <c r="AMA82" s="37"/>
      <c r="AMB82" s="37"/>
      <c r="AMC82" s="37"/>
      <c r="AMD82" s="37"/>
      <c r="AME82" s="37"/>
      <c r="AMF82" s="37"/>
      <c r="AMG82" s="37"/>
      <c r="AMH82" s="37"/>
      <c r="AMI82" s="37"/>
      <c r="AMJ82" s="37"/>
      <c r="AMK82" s="37"/>
      <c r="AML82" s="37"/>
      <c r="AMM82" s="37"/>
      <c r="AMN82" s="37"/>
      <c r="AMO82" s="37"/>
      <c r="AMP82" s="37"/>
      <c r="AMQ82" s="37"/>
      <c r="AMR82" s="37"/>
      <c r="AMS82" s="37"/>
      <c r="AMT82" s="37"/>
      <c r="AMU82" s="37"/>
      <c r="AMV82" s="37"/>
      <c r="AMW82" s="37"/>
      <c r="AMX82" s="37"/>
      <c r="AMY82" s="37"/>
      <c r="AMZ82" s="37"/>
      <c r="ANA82" s="37"/>
      <c r="ANB82" s="37"/>
      <c r="ANC82" s="37"/>
      <c r="AND82" s="37"/>
      <c r="ANE82" s="37"/>
      <c r="ANF82" s="37"/>
      <c r="ANG82" s="37"/>
      <c r="ANH82" s="37"/>
      <c r="ANI82" s="37"/>
      <c r="ANJ82" s="37"/>
      <c r="ANK82" s="37"/>
      <c r="ANL82" s="37"/>
      <c r="ANM82" s="37"/>
      <c r="ANN82" s="37"/>
      <c r="ANO82" s="37"/>
      <c r="ANP82" s="37"/>
      <c r="ANQ82" s="37"/>
      <c r="ANR82" s="37"/>
      <c r="ANS82" s="37"/>
      <c r="ANT82" s="37"/>
      <c r="ANU82" s="37"/>
      <c r="ANV82" s="37"/>
      <c r="ANW82" s="37"/>
      <c r="ANX82" s="37"/>
      <c r="ANY82" s="37"/>
      <c r="ANZ82" s="37"/>
      <c r="AOA82" s="37"/>
      <c r="AOB82" s="37"/>
      <c r="AOC82" s="37"/>
      <c r="AOD82" s="37"/>
      <c r="AOE82" s="37"/>
      <c r="AOF82" s="37"/>
      <c r="AOG82" s="37"/>
      <c r="AOH82" s="37"/>
      <c r="AOI82" s="37"/>
      <c r="AOJ82" s="37"/>
      <c r="AOK82" s="37"/>
      <c r="AOL82" s="37"/>
      <c r="AOM82" s="37"/>
      <c r="AON82" s="37"/>
      <c r="AOO82" s="37"/>
      <c r="AOP82" s="37"/>
      <c r="AOQ82" s="37"/>
      <c r="AOR82" s="37"/>
      <c r="AOS82" s="37"/>
      <c r="AOT82" s="37"/>
      <c r="AOU82" s="37"/>
      <c r="AOV82" s="37"/>
      <c r="AOW82" s="37"/>
      <c r="AOX82" s="37"/>
      <c r="AOY82" s="37"/>
      <c r="AOZ82" s="37"/>
      <c r="APA82" s="37"/>
      <c r="APB82" s="37"/>
      <c r="APC82" s="37"/>
      <c r="APD82" s="37"/>
      <c r="APE82" s="37"/>
      <c r="APF82" s="37"/>
      <c r="APG82" s="37"/>
      <c r="APH82" s="37"/>
      <c r="API82" s="37"/>
      <c r="APJ82" s="37"/>
      <c r="APK82" s="37"/>
      <c r="APL82" s="37"/>
      <c r="APM82" s="37"/>
      <c r="APN82" s="37"/>
      <c r="APO82" s="37"/>
      <c r="APP82" s="37"/>
      <c r="APQ82" s="37"/>
      <c r="APR82" s="37"/>
      <c r="APS82" s="37"/>
      <c r="APT82" s="37"/>
      <c r="APU82" s="37"/>
      <c r="APV82" s="37"/>
      <c r="APW82" s="37"/>
      <c r="APX82" s="37"/>
      <c r="APY82" s="37"/>
      <c r="APZ82" s="37"/>
      <c r="AQA82" s="37"/>
      <c r="AQB82" s="37"/>
      <c r="AQC82" s="37"/>
      <c r="AQD82" s="37"/>
      <c r="AQE82" s="37"/>
      <c r="AQF82" s="37"/>
      <c r="AQG82" s="37"/>
      <c r="AQH82" s="37"/>
      <c r="AQI82" s="37"/>
      <c r="AQJ82" s="37"/>
      <c r="AQK82" s="37"/>
      <c r="AQL82" s="37"/>
      <c r="AQM82" s="37"/>
      <c r="AQN82" s="37"/>
      <c r="AQO82" s="37"/>
      <c r="AQP82" s="37"/>
      <c r="AQQ82" s="37"/>
      <c r="AQR82" s="37"/>
      <c r="AQS82" s="37"/>
      <c r="AQT82" s="37"/>
      <c r="AQU82" s="37"/>
      <c r="AQV82" s="37"/>
      <c r="AQW82" s="37"/>
      <c r="AQX82" s="37"/>
      <c r="AQY82" s="37"/>
      <c r="AQZ82" s="37"/>
      <c r="ARA82" s="37"/>
      <c r="ARB82" s="37"/>
      <c r="ARC82" s="37"/>
      <c r="ARD82" s="37"/>
      <c r="ARE82" s="37"/>
      <c r="ARF82" s="37"/>
      <c r="ARG82" s="37"/>
      <c r="ARH82" s="37"/>
      <c r="ARI82" s="37"/>
      <c r="ARJ82" s="37"/>
      <c r="ARK82" s="37"/>
      <c r="ARL82" s="37"/>
      <c r="ARM82" s="37"/>
      <c r="ARN82" s="37"/>
      <c r="ARO82" s="37"/>
      <c r="ARP82" s="37"/>
      <c r="ARQ82" s="37"/>
      <c r="ARR82" s="37"/>
      <c r="ARS82" s="37"/>
      <c r="ART82" s="37"/>
      <c r="ARU82" s="37"/>
      <c r="ARV82" s="37"/>
      <c r="ARW82" s="37"/>
      <c r="ARX82" s="37"/>
      <c r="ARY82" s="37"/>
      <c r="ARZ82" s="37"/>
      <c r="ASA82" s="37"/>
      <c r="ASB82" s="37"/>
      <c r="ASC82" s="37"/>
      <c r="ASD82" s="37"/>
      <c r="ASE82" s="37"/>
      <c r="ASF82" s="37"/>
      <c r="ASG82" s="37"/>
      <c r="ASH82" s="37"/>
      <c r="ASI82" s="37"/>
      <c r="ASJ82" s="37"/>
      <c r="ASK82" s="37"/>
      <c r="ASL82" s="37"/>
      <c r="ASM82" s="37"/>
      <c r="ASN82" s="37"/>
      <c r="ASO82" s="37"/>
      <c r="ASP82" s="37"/>
      <c r="ASQ82" s="37"/>
      <c r="ASR82" s="37"/>
      <c r="ASS82" s="37"/>
      <c r="AST82" s="37"/>
      <c r="ASU82" s="37"/>
      <c r="ASV82" s="37"/>
      <c r="ASW82" s="37"/>
      <c r="ASX82" s="37"/>
      <c r="ASY82" s="37"/>
      <c r="ASZ82" s="37"/>
      <c r="ATA82" s="37"/>
      <c r="ATB82" s="37"/>
      <c r="ATC82" s="37"/>
      <c r="ATD82" s="37"/>
      <c r="ATE82" s="37"/>
      <c r="ATF82" s="37"/>
      <c r="ATG82" s="37"/>
      <c r="ATH82" s="37"/>
      <c r="ATI82" s="37"/>
      <c r="ATJ82" s="37"/>
      <c r="ATK82" s="37"/>
      <c r="ATL82" s="37"/>
      <c r="ATM82" s="37"/>
      <c r="ATN82" s="37"/>
      <c r="ATO82" s="37"/>
      <c r="ATP82" s="37"/>
      <c r="ATQ82" s="37"/>
      <c r="ATR82" s="37"/>
      <c r="ATS82" s="37"/>
      <c r="ATT82" s="37"/>
      <c r="ATU82" s="37"/>
      <c r="ATV82" s="37"/>
      <c r="ATW82" s="37"/>
      <c r="ATX82" s="37"/>
      <c r="ATY82" s="37"/>
      <c r="ATZ82" s="37"/>
      <c r="AUA82" s="37"/>
      <c r="AUB82" s="37"/>
      <c r="AUC82" s="37"/>
      <c r="AUD82" s="37"/>
      <c r="AUE82" s="37"/>
      <c r="AUF82" s="37"/>
      <c r="AUG82" s="37"/>
      <c r="AUH82" s="37"/>
      <c r="AUI82" s="37"/>
      <c r="AUJ82" s="37"/>
      <c r="AUK82" s="37"/>
      <c r="AUL82" s="37"/>
      <c r="AUM82" s="37"/>
      <c r="AUN82" s="37"/>
      <c r="AUO82" s="37"/>
      <c r="AUP82" s="37"/>
      <c r="AUQ82" s="37"/>
      <c r="AUR82" s="37"/>
      <c r="AUS82" s="37"/>
      <c r="AUT82" s="37"/>
      <c r="AUU82" s="37"/>
      <c r="AUV82" s="37"/>
      <c r="AUW82" s="37"/>
      <c r="AUX82" s="37"/>
      <c r="AUY82" s="37"/>
      <c r="AUZ82" s="37"/>
      <c r="AVA82" s="37"/>
      <c r="AVB82" s="37"/>
      <c r="AVC82" s="37"/>
      <c r="AVD82" s="37"/>
      <c r="AVE82" s="37"/>
      <c r="AVF82" s="37"/>
      <c r="AVG82" s="37"/>
      <c r="AVH82" s="37"/>
      <c r="AVI82" s="37"/>
      <c r="AVJ82" s="37"/>
      <c r="AVK82" s="37"/>
      <c r="AVL82" s="37"/>
      <c r="AVM82" s="37"/>
      <c r="AVN82" s="37"/>
      <c r="AVO82" s="37"/>
      <c r="AVP82" s="37"/>
      <c r="AVQ82" s="37"/>
      <c r="AVR82" s="37"/>
      <c r="AVS82" s="37"/>
      <c r="AVT82" s="37"/>
      <c r="AVU82" s="37"/>
      <c r="AVV82" s="37"/>
      <c r="AVW82" s="37"/>
      <c r="AVX82" s="37"/>
      <c r="AVY82" s="37"/>
      <c r="AVZ82" s="37"/>
      <c r="AWA82" s="37"/>
      <c r="AWB82" s="37"/>
      <c r="AWC82" s="37"/>
      <c r="AWD82" s="37"/>
      <c r="AWE82" s="37"/>
      <c r="AWF82" s="37"/>
      <c r="AWG82" s="37"/>
      <c r="AWH82" s="37"/>
      <c r="AWI82" s="37"/>
      <c r="AWJ82" s="37"/>
      <c r="AWK82" s="37"/>
      <c r="AWL82" s="37"/>
      <c r="AWM82" s="37"/>
      <c r="AWN82" s="37"/>
      <c r="AWO82" s="37"/>
      <c r="AWP82" s="37"/>
      <c r="AWQ82" s="37"/>
      <c r="AWR82" s="37"/>
      <c r="AWS82" s="37"/>
      <c r="AWT82" s="37"/>
      <c r="AWU82" s="37"/>
      <c r="AWV82" s="37"/>
      <c r="AWW82" s="37"/>
      <c r="AWX82" s="37"/>
      <c r="AWY82" s="37"/>
      <c r="AWZ82" s="37"/>
      <c r="AXA82" s="37"/>
      <c r="AXB82" s="37"/>
      <c r="AXC82" s="37"/>
      <c r="AXD82" s="37"/>
      <c r="AXE82" s="37"/>
      <c r="AXF82" s="37"/>
      <c r="AXG82" s="37"/>
      <c r="AXH82" s="37"/>
      <c r="AXI82" s="37"/>
      <c r="AXJ82" s="37"/>
      <c r="AXK82" s="37"/>
      <c r="AXL82" s="37"/>
      <c r="AXM82" s="37"/>
      <c r="AXN82" s="37"/>
      <c r="AXO82" s="37"/>
      <c r="AXP82" s="37"/>
      <c r="AXQ82" s="37"/>
      <c r="AXR82" s="37"/>
      <c r="AXS82" s="37"/>
      <c r="AXT82" s="37"/>
      <c r="AXU82" s="37"/>
      <c r="AXV82" s="37"/>
      <c r="AXW82" s="37"/>
      <c r="AXX82" s="37"/>
      <c r="AXY82" s="37"/>
      <c r="AXZ82" s="37"/>
      <c r="AYA82" s="37"/>
      <c r="AYB82" s="37"/>
      <c r="AYC82" s="37"/>
      <c r="AYD82" s="37"/>
      <c r="AYE82" s="37"/>
      <c r="AYF82" s="37"/>
      <c r="AYG82" s="37"/>
      <c r="AYH82" s="37"/>
      <c r="AYI82" s="37"/>
      <c r="AYJ82" s="37"/>
      <c r="AYK82" s="37"/>
      <c r="AYL82" s="37"/>
      <c r="AYM82" s="37"/>
      <c r="AYN82" s="37"/>
      <c r="AYO82" s="37"/>
      <c r="AYP82" s="37"/>
      <c r="AYQ82" s="37"/>
      <c r="AYR82" s="37"/>
      <c r="AYS82" s="37"/>
      <c r="AYT82" s="37"/>
      <c r="AYU82" s="37"/>
      <c r="AYV82" s="37"/>
      <c r="AYW82" s="37"/>
      <c r="AYX82" s="37"/>
      <c r="AYY82" s="37"/>
      <c r="AYZ82" s="37"/>
      <c r="AZA82" s="37"/>
      <c r="AZB82" s="37"/>
      <c r="AZC82" s="37"/>
      <c r="AZD82" s="37"/>
      <c r="AZE82" s="37"/>
      <c r="AZF82" s="37"/>
      <c r="AZG82" s="37"/>
      <c r="AZH82" s="37"/>
      <c r="AZI82" s="37"/>
      <c r="AZJ82" s="37"/>
      <c r="AZK82" s="37"/>
      <c r="AZL82" s="37"/>
      <c r="AZM82" s="37"/>
      <c r="AZN82" s="37"/>
      <c r="AZO82" s="37"/>
      <c r="AZP82" s="37"/>
      <c r="AZQ82" s="37"/>
      <c r="AZR82" s="37"/>
      <c r="AZS82" s="37"/>
      <c r="AZT82" s="37"/>
      <c r="AZU82" s="37"/>
      <c r="AZV82" s="37"/>
      <c r="AZW82" s="37"/>
      <c r="AZX82" s="37"/>
      <c r="AZY82" s="37"/>
      <c r="AZZ82" s="37"/>
      <c r="BAA82" s="37"/>
      <c r="BAB82" s="37"/>
      <c r="BAC82" s="37"/>
      <c r="BAD82" s="37"/>
      <c r="BAE82" s="37"/>
      <c r="BAF82" s="37"/>
      <c r="BAG82" s="37"/>
      <c r="BAH82" s="37"/>
      <c r="BAI82" s="37"/>
      <c r="BAJ82" s="37"/>
      <c r="BAK82" s="37"/>
      <c r="BAL82" s="37"/>
      <c r="BAM82" s="37"/>
      <c r="BAN82" s="37"/>
      <c r="BAO82" s="37"/>
      <c r="BAP82" s="37"/>
      <c r="BAQ82" s="37"/>
      <c r="BAR82" s="37"/>
      <c r="BAS82" s="37"/>
      <c r="BAT82" s="37"/>
      <c r="BAU82" s="37"/>
      <c r="BAV82" s="37"/>
      <c r="BAW82" s="37"/>
      <c r="BAX82" s="37"/>
      <c r="BAY82" s="37"/>
      <c r="BAZ82" s="37"/>
      <c r="BBA82" s="37"/>
      <c r="BBB82" s="37"/>
      <c r="BBC82" s="37"/>
      <c r="BBD82" s="37"/>
      <c r="BBE82" s="37"/>
      <c r="BBF82" s="37"/>
      <c r="BBG82" s="37"/>
      <c r="BBH82" s="37"/>
      <c r="BBI82" s="37"/>
      <c r="BBJ82" s="37"/>
      <c r="BBK82" s="37"/>
      <c r="BBL82" s="37"/>
      <c r="BBM82" s="37"/>
      <c r="BBN82" s="37"/>
      <c r="BBO82" s="37"/>
      <c r="BBP82" s="37"/>
      <c r="BBQ82" s="37"/>
      <c r="BBR82" s="37"/>
      <c r="BBS82" s="37"/>
      <c r="BBT82" s="37"/>
      <c r="BBU82" s="37"/>
      <c r="BBV82" s="37"/>
      <c r="BBW82" s="37"/>
      <c r="BBX82" s="37"/>
      <c r="BBY82" s="37"/>
      <c r="BBZ82" s="37"/>
      <c r="BCA82" s="37"/>
      <c r="BCB82" s="37"/>
      <c r="BCC82" s="37"/>
      <c r="BCD82" s="37"/>
      <c r="BCE82" s="37"/>
      <c r="BCF82" s="37"/>
      <c r="BCG82" s="37"/>
      <c r="BCH82" s="37"/>
      <c r="BCI82" s="37"/>
      <c r="BCJ82" s="37"/>
      <c r="BCK82" s="37"/>
      <c r="BCL82" s="37"/>
      <c r="BCM82" s="37"/>
      <c r="BCN82" s="37"/>
      <c r="BCO82" s="37"/>
      <c r="BCP82" s="37"/>
      <c r="BCQ82" s="37"/>
      <c r="BCR82" s="37"/>
      <c r="BCS82" s="37"/>
      <c r="BCT82" s="37"/>
      <c r="BCU82" s="37"/>
      <c r="BCV82" s="37"/>
      <c r="BCW82" s="37"/>
      <c r="BCX82" s="37"/>
      <c r="BCY82" s="37"/>
      <c r="BCZ82" s="37"/>
      <c r="BDA82" s="37"/>
      <c r="BDB82" s="37"/>
      <c r="BDC82" s="37"/>
      <c r="BDD82" s="37"/>
      <c r="BDE82" s="37"/>
      <c r="BDF82" s="37"/>
      <c r="BDG82" s="37"/>
      <c r="BDH82" s="37"/>
      <c r="BDI82" s="37"/>
      <c r="BDJ82" s="37"/>
      <c r="BDK82" s="37"/>
      <c r="BDL82" s="37"/>
      <c r="BDM82" s="37"/>
      <c r="BDN82" s="37"/>
      <c r="BDO82" s="37"/>
      <c r="BDP82" s="37"/>
      <c r="BDQ82" s="37"/>
      <c r="BDR82" s="37"/>
      <c r="BDS82" s="37"/>
      <c r="BDT82" s="37"/>
      <c r="BDU82" s="37"/>
      <c r="BDV82" s="37"/>
      <c r="BDW82" s="37"/>
      <c r="BDX82" s="37"/>
      <c r="BDY82" s="37"/>
      <c r="BDZ82" s="37"/>
      <c r="BEA82" s="37"/>
      <c r="BEB82" s="37"/>
      <c r="BEC82" s="37"/>
      <c r="BED82" s="37"/>
      <c r="BEE82" s="37"/>
      <c r="BEF82" s="37"/>
      <c r="BEG82" s="37"/>
      <c r="BEH82" s="37"/>
      <c r="BEI82" s="37"/>
      <c r="BEJ82" s="37"/>
      <c r="BEK82" s="37"/>
      <c r="BEL82" s="37"/>
      <c r="BEM82" s="37"/>
      <c r="BEN82" s="37"/>
      <c r="BEO82" s="37"/>
      <c r="BEP82" s="37"/>
      <c r="BEQ82" s="37"/>
      <c r="BER82" s="37"/>
      <c r="BES82" s="37"/>
      <c r="BET82" s="37"/>
      <c r="BEU82" s="37"/>
      <c r="BEV82" s="37"/>
      <c r="BEW82" s="37"/>
      <c r="BEX82" s="37"/>
      <c r="BEY82" s="37"/>
      <c r="BEZ82" s="37"/>
      <c r="BFA82" s="37"/>
      <c r="BFB82" s="37"/>
      <c r="BFC82" s="37"/>
      <c r="BFD82" s="37"/>
      <c r="BFE82" s="37"/>
      <c r="BFF82" s="37"/>
      <c r="BFG82" s="37"/>
      <c r="BFH82" s="37"/>
      <c r="BFI82" s="37"/>
      <c r="BFJ82" s="37"/>
      <c r="BFK82" s="37"/>
      <c r="BFL82" s="37"/>
      <c r="BFM82" s="37"/>
      <c r="BFN82" s="37"/>
      <c r="BFO82" s="37"/>
      <c r="BFP82" s="37"/>
      <c r="BFQ82" s="37"/>
      <c r="BFR82" s="37"/>
      <c r="BFS82" s="37"/>
      <c r="BFT82" s="37"/>
      <c r="BFU82" s="37"/>
      <c r="BFV82" s="37"/>
      <c r="BFW82" s="37"/>
      <c r="BFX82" s="37"/>
      <c r="BFY82" s="37"/>
      <c r="BFZ82" s="37"/>
      <c r="BGA82" s="37"/>
      <c r="BGB82" s="37"/>
      <c r="BGC82" s="37"/>
      <c r="BGD82" s="37"/>
      <c r="BGE82" s="37"/>
      <c r="BGF82" s="37"/>
      <c r="BGG82" s="37"/>
      <c r="BGH82" s="37"/>
      <c r="BGI82" s="37"/>
      <c r="BGJ82" s="37"/>
      <c r="BGK82" s="37"/>
      <c r="BGL82" s="37"/>
      <c r="BGM82" s="37"/>
      <c r="BGN82" s="37"/>
      <c r="BGO82" s="37"/>
      <c r="BGP82" s="37"/>
      <c r="BGQ82" s="37"/>
      <c r="BGR82" s="37"/>
      <c r="BGS82" s="37"/>
      <c r="BGT82" s="37"/>
      <c r="BGU82" s="37"/>
      <c r="BGV82" s="37"/>
      <c r="BGW82" s="37"/>
      <c r="BGX82" s="37"/>
      <c r="BGY82" s="37"/>
      <c r="BGZ82" s="37"/>
      <c r="BHA82" s="37"/>
      <c r="BHB82" s="37"/>
      <c r="BHC82" s="37"/>
      <c r="BHD82" s="37"/>
      <c r="BHE82" s="37"/>
      <c r="BHF82" s="37"/>
      <c r="BHG82" s="37"/>
      <c r="BHH82" s="37"/>
      <c r="BHI82" s="37"/>
      <c r="BHJ82" s="37"/>
      <c r="BHK82" s="37"/>
      <c r="BHL82" s="37"/>
      <c r="BHM82" s="37"/>
      <c r="BHN82" s="37"/>
      <c r="BHO82" s="37"/>
      <c r="BHP82" s="37"/>
      <c r="BHQ82" s="37"/>
      <c r="BHR82" s="37"/>
      <c r="BHS82" s="37"/>
      <c r="BHT82" s="37"/>
      <c r="BHU82" s="37"/>
      <c r="BHV82" s="37"/>
      <c r="BHW82" s="37"/>
      <c r="BHX82" s="37"/>
      <c r="BHY82" s="37"/>
      <c r="BHZ82" s="37"/>
      <c r="BIA82" s="37"/>
      <c r="BIB82" s="37"/>
      <c r="BIC82" s="37"/>
      <c r="BID82" s="37"/>
      <c r="BIE82" s="37"/>
      <c r="BIF82" s="37"/>
      <c r="BIG82" s="37"/>
      <c r="BIH82" s="37"/>
      <c r="BII82" s="37"/>
      <c r="BIJ82" s="37"/>
      <c r="BIK82" s="37"/>
      <c r="BIL82" s="37"/>
      <c r="BIM82" s="37"/>
      <c r="BIN82" s="37"/>
      <c r="BIO82" s="37"/>
      <c r="BIP82" s="37"/>
      <c r="BIQ82" s="37"/>
      <c r="BIR82" s="37"/>
      <c r="BIS82" s="37"/>
      <c r="BIT82" s="37"/>
      <c r="BIU82" s="37"/>
      <c r="BIV82" s="37"/>
      <c r="BIW82" s="37"/>
      <c r="BIX82" s="37"/>
      <c r="BIY82" s="37"/>
      <c r="BIZ82" s="37"/>
      <c r="BJA82" s="37"/>
      <c r="BJB82" s="37"/>
      <c r="BJC82" s="37"/>
      <c r="BJD82" s="37"/>
      <c r="BJE82" s="37"/>
      <c r="BJF82" s="37"/>
      <c r="BJG82" s="37"/>
      <c r="BJH82" s="37"/>
      <c r="BJI82" s="37"/>
      <c r="BJJ82" s="37"/>
      <c r="BJK82" s="37"/>
      <c r="BJL82" s="37"/>
      <c r="BJM82" s="37"/>
      <c r="BJN82" s="37"/>
      <c r="BJO82" s="37"/>
      <c r="BJP82" s="37"/>
      <c r="BJQ82" s="37"/>
      <c r="BJR82" s="37"/>
      <c r="BJS82" s="37"/>
      <c r="BJT82" s="37"/>
      <c r="BJU82" s="37"/>
      <c r="BJV82" s="37"/>
      <c r="BJW82" s="37"/>
      <c r="BJX82" s="37"/>
      <c r="BJY82" s="37"/>
      <c r="BJZ82" s="37"/>
      <c r="BKA82" s="37"/>
      <c r="BKB82" s="37"/>
      <c r="BKC82" s="37"/>
      <c r="BKD82" s="37"/>
      <c r="BKE82" s="37"/>
      <c r="BKF82" s="37"/>
      <c r="BKG82" s="37"/>
      <c r="BKH82" s="37"/>
      <c r="BKI82" s="37"/>
      <c r="BKJ82" s="37"/>
      <c r="BKK82" s="37"/>
      <c r="BKL82" s="37"/>
      <c r="BKM82" s="37"/>
      <c r="BKN82" s="37"/>
      <c r="BKO82" s="37"/>
      <c r="BKP82" s="37"/>
      <c r="BKQ82" s="37"/>
      <c r="BKR82" s="37"/>
      <c r="BKS82" s="37"/>
      <c r="BKT82" s="37"/>
      <c r="BKU82" s="37"/>
      <c r="BKV82" s="37"/>
      <c r="BKW82" s="37"/>
      <c r="BKX82" s="37"/>
      <c r="BKY82" s="37"/>
      <c r="BKZ82" s="37"/>
      <c r="BLA82" s="37"/>
      <c r="BLB82" s="37"/>
      <c r="BLC82" s="37"/>
      <c r="BLD82" s="37"/>
      <c r="BLE82" s="37"/>
      <c r="BLF82" s="37"/>
      <c r="BLG82" s="37"/>
      <c r="BLH82" s="37"/>
      <c r="BLI82" s="37"/>
      <c r="BLJ82" s="37"/>
      <c r="BLK82" s="37"/>
      <c r="BLL82" s="37"/>
      <c r="BLM82" s="37"/>
      <c r="BLN82" s="37"/>
      <c r="BLO82" s="37"/>
      <c r="BLP82" s="37"/>
      <c r="BLQ82" s="37"/>
      <c r="BLR82" s="37"/>
      <c r="BLS82" s="37"/>
      <c r="BLT82" s="37"/>
      <c r="BLU82" s="37"/>
      <c r="BLV82" s="37"/>
      <c r="BLW82" s="37"/>
      <c r="BLX82" s="37"/>
      <c r="BLY82" s="37"/>
      <c r="BLZ82" s="37"/>
      <c r="BMA82" s="37"/>
      <c r="BMB82" s="37"/>
      <c r="BMC82" s="37"/>
      <c r="BMD82" s="37"/>
      <c r="BME82" s="37"/>
      <c r="BMF82" s="37"/>
      <c r="BMG82" s="37"/>
      <c r="BMH82" s="37"/>
      <c r="BMI82" s="37"/>
      <c r="BMJ82" s="37"/>
      <c r="BMK82" s="37"/>
      <c r="BML82" s="37"/>
      <c r="BMM82" s="37"/>
      <c r="BMN82" s="37"/>
      <c r="BMO82" s="37"/>
      <c r="BMP82" s="37"/>
      <c r="BMQ82" s="37"/>
      <c r="BMR82" s="37"/>
      <c r="BMS82" s="37"/>
      <c r="BMT82" s="37"/>
      <c r="BMU82" s="37"/>
      <c r="BMV82" s="37"/>
      <c r="BMW82" s="37"/>
      <c r="BMX82" s="37"/>
      <c r="BMY82" s="37"/>
      <c r="BMZ82" s="37"/>
      <c r="BNA82" s="37"/>
      <c r="BNB82" s="37"/>
      <c r="BNC82" s="37"/>
      <c r="BND82" s="37"/>
      <c r="BNE82" s="37"/>
      <c r="BNF82" s="37"/>
      <c r="BNG82" s="37"/>
      <c r="BNH82" s="37"/>
      <c r="BNI82" s="37"/>
      <c r="BNJ82" s="37"/>
      <c r="BNK82" s="37"/>
      <c r="BNL82" s="37"/>
      <c r="BNM82" s="37"/>
      <c r="BNN82" s="37"/>
      <c r="BNO82" s="37"/>
      <c r="BNP82" s="37"/>
      <c r="BNQ82" s="37"/>
      <c r="BNR82" s="37"/>
      <c r="BNS82" s="37"/>
      <c r="BNT82" s="37"/>
      <c r="BNU82" s="37"/>
      <c r="BNV82" s="37"/>
      <c r="BNW82" s="37"/>
      <c r="BNX82" s="37"/>
      <c r="BNY82" s="37"/>
      <c r="BNZ82" s="37"/>
      <c r="BOA82" s="37"/>
      <c r="BOB82" s="37"/>
      <c r="BOC82" s="37"/>
      <c r="BOD82" s="37"/>
      <c r="BOE82" s="37"/>
      <c r="BOF82" s="37"/>
      <c r="BOG82" s="37"/>
      <c r="BOH82" s="37"/>
      <c r="BOI82" s="37"/>
      <c r="BOJ82" s="37"/>
      <c r="BOK82" s="37"/>
      <c r="BOL82" s="37"/>
      <c r="BOM82" s="37"/>
      <c r="BON82" s="37"/>
      <c r="BOO82" s="37"/>
      <c r="BOP82" s="37"/>
      <c r="BOQ82" s="37"/>
      <c r="BOR82" s="37"/>
      <c r="BOS82" s="37"/>
      <c r="BOT82" s="37"/>
      <c r="BOU82" s="37"/>
      <c r="BOV82" s="37"/>
      <c r="BOW82" s="37"/>
      <c r="BOX82" s="37"/>
      <c r="BOY82" s="37"/>
      <c r="BOZ82" s="37"/>
      <c r="BPA82" s="37"/>
      <c r="BPB82" s="37"/>
      <c r="BPC82" s="37"/>
      <c r="BPD82" s="37"/>
      <c r="BPE82" s="37"/>
      <c r="BPF82" s="37"/>
      <c r="BPG82" s="37"/>
      <c r="BPH82" s="37"/>
      <c r="BPI82" s="37"/>
      <c r="BPJ82" s="37"/>
      <c r="BPK82" s="37"/>
      <c r="BPL82" s="37"/>
      <c r="BPM82" s="37"/>
      <c r="BPN82" s="37"/>
      <c r="BPO82" s="37"/>
      <c r="BPP82" s="37"/>
      <c r="BPQ82" s="37"/>
      <c r="BPR82" s="37"/>
      <c r="BPS82" s="37"/>
      <c r="BPT82" s="37"/>
      <c r="BPU82" s="37"/>
      <c r="BPV82" s="37"/>
      <c r="BPW82" s="37"/>
      <c r="BPX82" s="37"/>
      <c r="BPY82" s="37"/>
      <c r="BPZ82" s="37"/>
      <c r="BQA82" s="37"/>
      <c r="BQB82" s="37"/>
      <c r="BQC82" s="37"/>
      <c r="BQD82" s="37"/>
      <c r="BQE82" s="37"/>
      <c r="BQF82" s="37"/>
      <c r="BQG82" s="37"/>
      <c r="BQH82" s="37"/>
      <c r="BQI82" s="37"/>
      <c r="BQJ82" s="37"/>
      <c r="BQK82" s="37"/>
      <c r="BQL82" s="37"/>
      <c r="BQM82" s="37"/>
      <c r="BQN82" s="37"/>
      <c r="BQO82" s="37"/>
      <c r="BQP82" s="37"/>
      <c r="BQQ82" s="37"/>
      <c r="BQR82" s="37"/>
      <c r="BQS82" s="37"/>
      <c r="BQT82" s="37"/>
      <c r="BQU82" s="37"/>
      <c r="BQV82" s="37"/>
      <c r="BQW82" s="37"/>
      <c r="BQX82" s="37"/>
      <c r="BQY82" s="37"/>
      <c r="BQZ82" s="37"/>
      <c r="BRA82" s="37"/>
      <c r="BRB82" s="37"/>
      <c r="BRC82" s="37"/>
      <c r="BRD82" s="37"/>
      <c r="BRE82" s="37"/>
      <c r="BRF82" s="37"/>
      <c r="BRG82" s="37"/>
      <c r="BRH82" s="37"/>
      <c r="BRI82" s="37"/>
      <c r="BRJ82" s="37"/>
      <c r="BRK82" s="37"/>
      <c r="BRL82" s="37"/>
      <c r="BRM82" s="37"/>
      <c r="BRN82" s="37"/>
      <c r="BRO82" s="37"/>
      <c r="BRP82" s="37"/>
      <c r="BRQ82" s="37"/>
      <c r="BRR82" s="37"/>
      <c r="BRS82" s="37"/>
      <c r="BRT82" s="37"/>
      <c r="BRU82" s="37"/>
      <c r="BRV82" s="37"/>
      <c r="BRW82" s="37"/>
      <c r="BRX82" s="37"/>
      <c r="BRY82" s="37"/>
      <c r="BRZ82" s="37"/>
      <c r="BSA82" s="37"/>
      <c r="BSB82" s="37"/>
      <c r="BSC82" s="37"/>
      <c r="BSD82" s="37"/>
      <c r="BSE82" s="37"/>
      <c r="BSF82" s="37"/>
      <c r="BSG82" s="37"/>
      <c r="BSH82" s="37"/>
      <c r="BSI82" s="37"/>
      <c r="BSJ82" s="37"/>
      <c r="BSK82" s="37"/>
      <c r="BSL82" s="37"/>
      <c r="BSM82" s="37"/>
      <c r="BSN82" s="37"/>
      <c r="BSO82" s="37"/>
      <c r="BSP82" s="37"/>
      <c r="BSQ82" s="37"/>
      <c r="BSR82" s="37"/>
      <c r="BSS82" s="37"/>
      <c r="BST82" s="37"/>
      <c r="BSU82" s="37"/>
      <c r="BSV82" s="37"/>
      <c r="BSW82" s="37"/>
      <c r="BSX82" s="37"/>
      <c r="BSY82" s="37"/>
      <c r="BSZ82" s="37"/>
      <c r="BTA82" s="37"/>
      <c r="BTB82" s="37"/>
      <c r="BTC82" s="37"/>
      <c r="BTD82" s="37"/>
      <c r="BTE82" s="37"/>
      <c r="BTF82" s="37"/>
      <c r="BTG82" s="37"/>
      <c r="BTH82" s="37"/>
      <c r="BTI82" s="37"/>
      <c r="BTJ82" s="37"/>
      <c r="BTK82" s="37"/>
      <c r="BTL82" s="37"/>
      <c r="BTM82" s="37"/>
      <c r="BTN82" s="37"/>
      <c r="BTO82" s="37"/>
      <c r="BTP82" s="37"/>
      <c r="BTQ82" s="37"/>
      <c r="BTR82" s="37"/>
      <c r="BTS82" s="37"/>
      <c r="BTT82" s="37"/>
      <c r="BTU82" s="37"/>
      <c r="BTV82" s="37"/>
      <c r="BTW82" s="37"/>
      <c r="BTX82" s="37"/>
      <c r="BTY82" s="37"/>
      <c r="BTZ82" s="37"/>
      <c r="BUA82" s="37"/>
      <c r="BUB82" s="37"/>
      <c r="BUC82" s="37"/>
      <c r="BUD82" s="37"/>
      <c r="BUE82" s="37"/>
      <c r="BUF82" s="37"/>
      <c r="BUG82" s="37"/>
      <c r="BUH82" s="37"/>
      <c r="BUI82" s="37"/>
      <c r="BUJ82" s="37"/>
      <c r="BUK82" s="37"/>
      <c r="BUL82" s="37"/>
      <c r="BUM82" s="37"/>
      <c r="BUN82" s="37"/>
      <c r="BUO82" s="37"/>
      <c r="BUP82" s="37"/>
      <c r="BUQ82" s="37"/>
      <c r="BUR82" s="37"/>
      <c r="BUS82" s="37"/>
      <c r="BUT82" s="37"/>
      <c r="BUU82" s="37"/>
      <c r="BUV82" s="37"/>
      <c r="BUW82" s="37"/>
      <c r="BUX82" s="37"/>
      <c r="BUY82" s="37"/>
      <c r="BUZ82" s="37"/>
      <c r="BVA82" s="37"/>
      <c r="BVB82" s="37"/>
      <c r="BVC82" s="37"/>
      <c r="BVD82" s="37"/>
      <c r="BVE82" s="37"/>
      <c r="BVF82" s="37"/>
      <c r="BVG82" s="37"/>
      <c r="BVH82" s="37"/>
      <c r="BVI82" s="37"/>
      <c r="BVJ82" s="37"/>
      <c r="BVK82" s="37"/>
      <c r="BVL82" s="37"/>
      <c r="BVM82" s="37"/>
      <c r="BVN82" s="37"/>
      <c r="BVO82" s="37"/>
      <c r="BVP82" s="37"/>
      <c r="BVQ82" s="37"/>
      <c r="BVR82" s="37"/>
      <c r="BVS82" s="37"/>
      <c r="BVT82" s="37"/>
      <c r="BVU82" s="37"/>
      <c r="BVV82" s="37"/>
      <c r="BVW82" s="37"/>
      <c r="BVX82" s="37"/>
      <c r="BVY82" s="37"/>
      <c r="BVZ82" s="37"/>
      <c r="BWA82" s="37"/>
      <c r="BWB82" s="37"/>
      <c r="BWC82" s="37"/>
      <c r="BWD82" s="37"/>
      <c r="BWE82" s="37"/>
      <c r="BWF82" s="37"/>
      <c r="BWG82" s="37"/>
      <c r="BWH82" s="37"/>
      <c r="BWI82" s="37"/>
      <c r="BWJ82" s="37"/>
      <c r="BWK82" s="37"/>
      <c r="BWL82" s="37"/>
      <c r="BWM82" s="37"/>
      <c r="BWN82" s="37"/>
      <c r="BWO82" s="37"/>
      <c r="BWP82" s="37"/>
      <c r="BWQ82" s="37"/>
      <c r="BWR82" s="37"/>
      <c r="BWS82" s="37"/>
      <c r="BWT82" s="37"/>
      <c r="BWU82" s="37"/>
      <c r="BWV82" s="37"/>
      <c r="BWW82" s="37"/>
      <c r="BWX82" s="37"/>
      <c r="BWY82" s="37"/>
      <c r="BWZ82" s="37"/>
      <c r="BXA82" s="37"/>
      <c r="BXB82" s="37"/>
      <c r="BXC82" s="37"/>
      <c r="BXD82" s="37"/>
      <c r="BXE82" s="37"/>
      <c r="BXF82" s="37"/>
      <c r="BXG82" s="37"/>
      <c r="BXH82" s="37"/>
      <c r="BXI82" s="37"/>
      <c r="BXJ82" s="37"/>
      <c r="BXK82" s="37"/>
      <c r="BXL82" s="37"/>
      <c r="BXM82" s="37"/>
      <c r="BXN82" s="37"/>
      <c r="BXO82" s="37"/>
      <c r="BXP82" s="37"/>
      <c r="BXQ82" s="37"/>
      <c r="BXR82" s="37"/>
      <c r="BXS82" s="37"/>
      <c r="BXT82" s="37"/>
      <c r="BXU82" s="37"/>
      <c r="BXV82" s="37"/>
      <c r="BXW82" s="37"/>
      <c r="BXX82" s="37"/>
      <c r="BXY82" s="37"/>
      <c r="BXZ82" s="37"/>
      <c r="BYA82" s="37"/>
      <c r="BYB82" s="37"/>
      <c r="BYC82" s="37"/>
      <c r="BYD82" s="37"/>
      <c r="BYE82" s="37"/>
      <c r="BYF82" s="37"/>
      <c r="BYG82" s="37"/>
      <c r="BYH82" s="37"/>
      <c r="BYI82" s="37"/>
      <c r="BYJ82" s="37"/>
      <c r="BYK82" s="37"/>
      <c r="BYL82" s="37"/>
      <c r="BYM82" s="37"/>
      <c r="BYN82" s="37"/>
      <c r="BYO82" s="37"/>
      <c r="BYP82" s="37"/>
      <c r="BYQ82" s="37"/>
      <c r="BYR82" s="37"/>
      <c r="BYS82" s="37"/>
      <c r="BYT82" s="37"/>
      <c r="BYU82" s="37"/>
      <c r="BYV82" s="37"/>
      <c r="BYW82" s="37"/>
      <c r="BYX82" s="37"/>
      <c r="BYY82" s="37"/>
      <c r="BYZ82" s="37"/>
      <c r="BZA82" s="37"/>
      <c r="BZB82" s="37"/>
      <c r="BZC82" s="37"/>
      <c r="BZD82" s="37"/>
      <c r="BZE82" s="37"/>
      <c r="BZF82" s="37"/>
      <c r="BZG82" s="37"/>
      <c r="BZH82" s="37"/>
      <c r="BZI82" s="37"/>
      <c r="BZJ82" s="37"/>
      <c r="BZK82" s="37"/>
      <c r="BZL82" s="37"/>
      <c r="BZM82" s="37"/>
      <c r="BZN82" s="37"/>
      <c r="BZO82" s="37"/>
      <c r="BZP82" s="37"/>
      <c r="BZQ82" s="37"/>
      <c r="BZR82" s="37"/>
      <c r="BZS82" s="37"/>
      <c r="BZT82" s="37"/>
      <c r="BZU82" s="37"/>
      <c r="BZV82" s="37"/>
      <c r="BZW82" s="37"/>
      <c r="BZX82" s="37"/>
      <c r="BZY82" s="37"/>
      <c r="BZZ82" s="37"/>
      <c r="CAA82" s="37"/>
      <c r="CAB82" s="37"/>
      <c r="CAC82" s="37"/>
      <c r="CAD82" s="37"/>
      <c r="CAE82" s="37"/>
      <c r="CAF82" s="37"/>
      <c r="CAG82" s="37"/>
      <c r="CAH82" s="37"/>
      <c r="CAI82" s="37"/>
      <c r="CAJ82" s="37"/>
      <c r="CAK82" s="37"/>
      <c r="CAL82" s="37"/>
      <c r="CAM82" s="37"/>
      <c r="CAN82" s="37"/>
      <c r="CAO82" s="37"/>
      <c r="CAP82" s="37"/>
      <c r="CAQ82" s="37"/>
      <c r="CAR82" s="37"/>
      <c r="CAS82" s="37"/>
      <c r="CAT82" s="37"/>
      <c r="CAU82" s="37"/>
      <c r="CAV82" s="37"/>
      <c r="CAW82" s="37"/>
      <c r="CAX82" s="37"/>
      <c r="CAY82" s="37"/>
      <c r="CAZ82" s="37"/>
      <c r="CBA82" s="37"/>
      <c r="CBB82" s="37"/>
      <c r="CBC82" s="37"/>
      <c r="CBD82" s="37"/>
      <c r="CBE82" s="37"/>
      <c r="CBF82" s="37"/>
      <c r="CBG82" s="37"/>
      <c r="CBH82" s="37"/>
      <c r="CBI82" s="37"/>
      <c r="CBJ82" s="37"/>
      <c r="CBK82" s="37"/>
      <c r="CBL82" s="37"/>
      <c r="CBM82" s="37"/>
      <c r="CBN82" s="37"/>
      <c r="CBO82" s="37"/>
      <c r="CBP82" s="37"/>
      <c r="CBQ82" s="37"/>
      <c r="CBR82" s="37"/>
      <c r="CBS82" s="37"/>
      <c r="CBT82" s="37"/>
      <c r="CBU82" s="37"/>
      <c r="CBV82" s="37"/>
      <c r="CBW82" s="37"/>
      <c r="CBX82" s="37"/>
      <c r="CBY82" s="37"/>
      <c r="CBZ82" s="37"/>
      <c r="CCA82" s="37"/>
      <c r="CCB82" s="37"/>
      <c r="CCC82" s="37"/>
      <c r="CCD82" s="37"/>
      <c r="CCE82" s="37"/>
      <c r="CCF82" s="37"/>
      <c r="CCG82" s="37"/>
      <c r="CCH82" s="37"/>
      <c r="CCI82" s="37"/>
      <c r="CCJ82" s="37"/>
      <c r="CCK82" s="37"/>
      <c r="CCL82" s="37"/>
      <c r="CCM82" s="37"/>
      <c r="CCN82" s="37"/>
      <c r="CCO82" s="37"/>
      <c r="CCP82" s="37"/>
      <c r="CCQ82" s="37"/>
      <c r="CCR82" s="37"/>
      <c r="CCS82" s="37"/>
      <c r="CCT82" s="37"/>
      <c r="CCU82" s="37"/>
      <c r="CCV82" s="37"/>
      <c r="CCW82" s="37"/>
      <c r="CCX82" s="37"/>
      <c r="CCY82" s="37"/>
      <c r="CCZ82" s="37"/>
      <c r="CDA82" s="37"/>
      <c r="CDB82" s="37"/>
      <c r="CDC82" s="37"/>
      <c r="CDD82" s="37"/>
      <c r="CDE82" s="37"/>
      <c r="CDF82" s="37"/>
      <c r="CDG82" s="37"/>
      <c r="CDH82" s="37"/>
      <c r="CDI82" s="37"/>
      <c r="CDJ82" s="37"/>
      <c r="CDK82" s="37"/>
      <c r="CDL82" s="37"/>
      <c r="CDM82" s="37"/>
      <c r="CDN82" s="37"/>
      <c r="CDO82" s="37"/>
      <c r="CDP82" s="37"/>
      <c r="CDQ82" s="37"/>
      <c r="CDR82" s="37"/>
      <c r="CDS82" s="37"/>
      <c r="CDT82" s="37"/>
      <c r="CDU82" s="37"/>
      <c r="CDV82" s="37"/>
      <c r="CDW82" s="37"/>
      <c r="CDX82" s="37"/>
      <c r="CDY82" s="37"/>
      <c r="CDZ82" s="37"/>
      <c r="CEA82" s="37"/>
      <c r="CEB82" s="37"/>
      <c r="CEC82" s="37"/>
      <c r="CED82" s="37"/>
      <c r="CEE82" s="37"/>
      <c r="CEF82" s="37"/>
      <c r="CEG82" s="37"/>
      <c r="CEH82" s="37"/>
      <c r="CEI82" s="37"/>
      <c r="CEJ82" s="37"/>
      <c r="CEK82" s="37"/>
      <c r="CEL82" s="37"/>
      <c r="CEM82" s="37"/>
      <c r="CEN82" s="37"/>
      <c r="CEO82" s="37"/>
      <c r="CEP82" s="37"/>
      <c r="CEQ82" s="37"/>
      <c r="CER82" s="37"/>
      <c r="CES82" s="37"/>
      <c r="CET82" s="37"/>
      <c r="CEU82" s="37"/>
      <c r="CEV82" s="37"/>
      <c r="CEW82" s="37"/>
      <c r="CEX82" s="37"/>
      <c r="CEY82" s="37"/>
      <c r="CEZ82" s="37"/>
      <c r="CFA82" s="37"/>
      <c r="CFB82" s="37"/>
      <c r="CFC82" s="37"/>
      <c r="CFD82" s="37"/>
      <c r="CFE82" s="37"/>
      <c r="CFF82" s="37"/>
      <c r="CFG82" s="37"/>
      <c r="CFH82" s="37"/>
      <c r="CFI82" s="37"/>
      <c r="CFJ82" s="37"/>
      <c r="CFK82" s="37"/>
      <c r="CFL82" s="37"/>
      <c r="CFM82" s="37"/>
      <c r="CFN82" s="37"/>
      <c r="CFO82" s="37"/>
      <c r="CFP82" s="37"/>
      <c r="CFQ82" s="37"/>
      <c r="CFR82" s="37"/>
      <c r="CFS82" s="37"/>
      <c r="CFT82" s="37"/>
      <c r="CFU82" s="37"/>
      <c r="CFV82" s="37"/>
      <c r="CFW82" s="37"/>
      <c r="CFX82" s="37"/>
      <c r="CFY82" s="37"/>
      <c r="CFZ82" s="37"/>
      <c r="CGA82" s="37"/>
      <c r="CGB82" s="37"/>
      <c r="CGC82" s="37"/>
      <c r="CGD82" s="37"/>
      <c r="CGE82" s="37"/>
      <c r="CGF82" s="37"/>
      <c r="CGG82" s="37"/>
      <c r="CGH82" s="37"/>
      <c r="CGI82" s="37"/>
      <c r="CGJ82" s="37"/>
      <c r="CGK82" s="37"/>
      <c r="CGL82" s="37"/>
      <c r="CGM82" s="37"/>
      <c r="CGN82" s="37"/>
      <c r="CGO82" s="37"/>
      <c r="CGP82" s="37"/>
      <c r="CGQ82" s="37"/>
      <c r="CGR82" s="37"/>
      <c r="CGS82" s="37"/>
      <c r="CGT82" s="37"/>
      <c r="CGU82" s="37"/>
      <c r="CGV82" s="37"/>
      <c r="CGW82" s="37"/>
      <c r="CGX82" s="37"/>
      <c r="CGY82" s="37"/>
      <c r="CGZ82" s="37"/>
      <c r="CHA82" s="37"/>
      <c r="CHB82" s="37"/>
      <c r="CHC82" s="37"/>
      <c r="CHD82" s="37"/>
      <c r="CHE82" s="37"/>
      <c r="CHF82" s="37"/>
      <c r="CHG82" s="37"/>
      <c r="CHH82" s="37"/>
      <c r="CHI82" s="37"/>
      <c r="CHJ82" s="37"/>
      <c r="CHK82" s="37"/>
      <c r="CHL82" s="37"/>
      <c r="CHM82" s="37"/>
      <c r="CHN82" s="37"/>
      <c r="CHO82" s="37"/>
      <c r="CHP82" s="37"/>
      <c r="CHQ82" s="37"/>
      <c r="CHR82" s="37"/>
      <c r="CHS82" s="37"/>
      <c r="CHT82" s="37"/>
      <c r="CHU82" s="37"/>
      <c r="CHV82" s="37"/>
      <c r="CHW82" s="37"/>
      <c r="CHX82" s="37"/>
      <c r="CHY82" s="37"/>
      <c r="CHZ82" s="37"/>
      <c r="CIA82" s="37"/>
      <c r="CIB82" s="37"/>
      <c r="CIC82" s="37"/>
      <c r="CID82" s="37"/>
      <c r="CIE82" s="37"/>
      <c r="CIF82" s="37"/>
      <c r="CIG82" s="37"/>
      <c r="CIH82" s="37"/>
      <c r="CII82" s="37"/>
      <c r="CIJ82" s="37"/>
      <c r="CIK82" s="37"/>
      <c r="CIL82" s="37"/>
      <c r="CIM82" s="37"/>
      <c r="CIN82" s="37"/>
      <c r="CIO82" s="37"/>
      <c r="CIP82" s="37"/>
      <c r="CIQ82" s="37"/>
      <c r="CIR82" s="37"/>
      <c r="CIS82" s="37"/>
      <c r="CIT82" s="37"/>
      <c r="CIU82" s="37"/>
      <c r="CIV82" s="37"/>
      <c r="CIW82" s="37"/>
      <c r="CIX82" s="37"/>
      <c r="CIY82" s="37"/>
      <c r="CIZ82" s="37"/>
      <c r="CJA82" s="37"/>
      <c r="CJB82" s="37"/>
      <c r="CJC82" s="37"/>
      <c r="CJD82" s="37"/>
      <c r="CJE82" s="37"/>
      <c r="CJF82" s="37"/>
      <c r="CJG82" s="37"/>
      <c r="CJH82" s="37"/>
      <c r="CJI82" s="37"/>
      <c r="CJJ82" s="37"/>
      <c r="CJK82" s="37"/>
      <c r="CJL82" s="37"/>
      <c r="CJM82" s="37"/>
      <c r="CJN82" s="37"/>
      <c r="CJO82" s="37"/>
      <c r="CJP82" s="37"/>
      <c r="CJQ82" s="37"/>
      <c r="CJR82" s="37"/>
      <c r="CJS82" s="37"/>
      <c r="CJT82" s="37"/>
      <c r="CJU82" s="37"/>
      <c r="CJV82" s="37"/>
      <c r="CJW82" s="37"/>
      <c r="CJX82" s="37"/>
      <c r="CJY82" s="37"/>
      <c r="CJZ82" s="37"/>
      <c r="CKA82" s="37"/>
      <c r="CKB82" s="37"/>
      <c r="CKC82" s="37"/>
      <c r="CKD82" s="37"/>
      <c r="CKE82" s="37"/>
      <c r="CKF82" s="37"/>
      <c r="CKG82" s="37"/>
      <c r="CKH82" s="37"/>
      <c r="CKI82" s="37"/>
      <c r="CKJ82" s="37"/>
      <c r="CKK82" s="37"/>
      <c r="CKL82" s="37"/>
      <c r="CKM82" s="37"/>
      <c r="CKN82" s="37"/>
      <c r="CKO82" s="37"/>
      <c r="CKP82" s="37"/>
      <c r="CKQ82" s="37"/>
      <c r="CKR82" s="37"/>
      <c r="CKS82" s="37"/>
      <c r="CKT82" s="37"/>
      <c r="CKU82" s="37"/>
      <c r="CKV82" s="37"/>
      <c r="CKW82" s="37"/>
      <c r="CKX82" s="37"/>
      <c r="CKY82" s="37"/>
      <c r="CKZ82" s="37"/>
      <c r="CLA82" s="37"/>
      <c r="CLB82" s="37"/>
      <c r="CLC82" s="37"/>
      <c r="CLD82" s="37"/>
      <c r="CLE82" s="37"/>
      <c r="CLF82" s="37"/>
      <c r="CLG82" s="37"/>
      <c r="CLH82" s="37"/>
      <c r="CLI82" s="37"/>
      <c r="CLJ82" s="37"/>
      <c r="CLK82" s="37"/>
      <c r="CLL82" s="37"/>
      <c r="CLM82" s="37"/>
      <c r="CLN82" s="37"/>
      <c r="CLO82" s="37"/>
      <c r="CLP82" s="37"/>
      <c r="CLQ82" s="37"/>
      <c r="CLR82" s="37"/>
      <c r="CLS82" s="37"/>
      <c r="CLT82" s="37"/>
      <c r="CLU82" s="37"/>
      <c r="CLV82" s="37"/>
      <c r="CLW82" s="37"/>
      <c r="CLX82" s="37"/>
      <c r="CLY82" s="37"/>
      <c r="CLZ82" s="37"/>
      <c r="CMA82" s="37"/>
      <c r="CMB82" s="37"/>
      <c r="CMC82" s="37"/>
      <c r="CMD82" s="37"/>
      <c r="CME82" s="37"/>
      <c r="CMF82" s="37"/>
      <c r="CMG82" s="37"/>
      <c r="CMH82" s="37"/>
      <c r="CMI82" s="37"/>
      <c r="CMJ82" s="37"/>
      <c r="CMK82" s="37"/>
      <c r="CML82" s="37"/>
      <c r="CMM82" s="37"/>
      <c r="CMN82" s="37"/>
      <c r="CMO82" s="37"/>
      <c r="CMP82" s="37"/>
      <c r="CMQ82" s="37"/>
      <c r="CMR82" s="37"/>
      <c r="CMS82" s="37"/>
      <c r="CMT82" s="37"/>
      <c r="CMU82" s="37"/>
      <c r="CMV82" s="37"/>
      <c r="CMW82" s="37"/>
      <c r="CMX82" s="37"/>
      <c r="CMY82" s="37"/>
      <c r="CMZ82" s="37"/>
      <c r="CNA82" s="37"/>
      <c r="CNB82" s="37"/>
      <c r="CNC82" s="37"/>
      <c r="CND82" s="37"/>
      <c r="CNE82" s="37"/>
      <c r="CNF82" s="37"/>
      <c r="CNG82" s="37"/>
      <c r="CNH82" s="37"/>
      <c r="CNI82" s="37"/>
      <c r="CNJ82" s="37"/>
      <c r="CNK82" s="37"/>
      <c r="CNL82" s="37"/>
      <c r="CNM82" s="37"/>
      <c r="CNN82" s="37"/>
      <c r="CNO82" s="37"/>
      <c r="CNP82" s="37"/>
      <c r="CNQ82" s="37"/>
      <c r="CNR82" s="37"/>
      <c r="CNS82" s="37"/>
      <c r="CNT82" s="37"/>
      <c r="CNU82" s="37"/>
      <c r="CNV82" s="37"/>
      <c r="CNW82" s="37"/>
      <c r="CNX82" s="37"/>
      <c r="CNY82" s="37"/>
      <c r="CNZ82" s="37"/>
      <c r="COA82" s="37"/>
      <c r="COB82" s="37"/>
      <c r="COC82" s="37"/>
      <c r="COD82" s="37"/>
      <c r="COE82" s="37"/>
      <c r="COF82" s="37"/>
      <c r="COG82" s="37"/>
      <c r="COH82" s="37"/>
      <c r="COI82" s="37"/>
      <c r="COJ82" s="37"/>
      <c r="COK82" s="37"/>
      <c r="COL82" s="37"/>
      <c r="COM82" s="37"/>
      <c r="CON82" s="37"/>
      <c r="COO82" s="37"/>
      <c r="COP82" s="37"/>
      <c r="COQ82" s="37"/>
      <c r="COR82" s="37"/>
      <c r="COS82" s="37"/>
      <c r="COT82" s="37"/>
      <c r="COU82" s="37"/>
      <c r="COV82" s="37"/>
      <c r="COW82" s="37"/>
      <c r="COX82" s="37"/>
      <c r="COY82" s="37"/>
      <c r="COZ82" s="37"/>
      <c r="CPA82" s="37"/>
      <c r="CPB82" s="37"/>
      <c r="CPC82" s="37"/>
      <c r="CPD82" s="37"/>
      <c r="CPE82" s="37"/>
      <c r="CPF82" s="37"/>
      <c r="CPG82" s="37"/>
      <c r="CPH82" s="37"/>
      <c r="CPI82" s="37"/>
      <c r="CPJ82" s="37"/>
      <c r="CPK82" s="37"/>
      <c r="CPL82" s="37"/>
      <c r="CPM82" s="37"/>
      <c r="CPN82" s="37"/>
      <c r="CPO82" s="37"/>
      <c r="CPP82" s="37"/>
      <c r="CPQ82" s="37"/>
      <c r="CPR82" s="37"/>
      <c r="CPS82" s="37"/>
      <c r="CPT82" s="37"/>
      <c r="CPU82" s="37"/>
      <c r="CPV82" s="37"/>
      <c r="CPW82" s="37"/>
      <c r="CPX82" s="37"/>
      <c r="CPY82" s="37"/>
      <c r="CPZ82" s="37"/>
      <c r="CQA82" s="37"/>
      <c r="CQB82" s="37"/>
      <c r="CQC82" s="37"/>
      <c r="CQD82" s="37"/>
      <c r="CQE82" s="37"/>
      <c r="CQF82" s="37"/>
      <c r="CQG82" s="37"/>
      <c r="CQH82" s="37"/>
      <c r="CQI82" s="37"/>
      <c r="CQJ82" s="37"/>
      <c r="CQK82" s="37"/>
      <c r="CQL82" s="37"/>
      <c r="CQM82" s="37"/>
      <c r="CQN82" s="37"/>
      <c r="CQO82" s="37"/>
      <c r="CQP82" s="37"/>
      <c r="CQQ82" s="37"/>
      <c r="CQR82" s="37"/>
      <c r="CQS82" s="37"/>
      <c r="CQT82" s="37"/>
      <c r="CQU82" s="37"/>
      <c r="CQV82" s="37"/>
      <c r="CQW82" s="37"/>
      <c r="CQX82" s="37"/>
      <c r="CQY82" s="37"/>
      <c r="CQZ82" s="37"/>
      <c r="CRA82" s="37"/>
      <c r="CRB82" s="37"/>
      <c r="CRC82" s="37"/>
      <c r="CRD82" s="37"/>
      <c r="CRE82" s="37"/>
      <c r="CRF82" s="37"/>
      <c r="CRG82" s="37"/>
      <c r="CRH82" s="37"/>
      <c r="CRI82" s="37"/>
      <c r="CRJ82" s="37"/>
      <c r="CRK82" s="37"/>
      <c r="CRL82" s="37"/>
      <c r="CRM82" s="37"/>
      <c r="CRN82" s="37"/>
      <c r="CRO82" s="37"/>
      <c r="CRP82" s="37"/>
      <c r="CRQ82" s="37"/>
      <c r="CRR82" s="37"/>
      <c r="CRS82" s="37"/>
      <c r="CRT82" s="37"/>
      <c r="CRU82" s="37"/>
      <c r="CRV82" s="37"/>
      <c r="CRW82" s="37"/>
      <c r="CRX82" s="37"/>
      <c r="CRY82" s="37"/>
      <c r="CRZ82" s="37"/>
      <c r="CSA82" s="37"/>
      <c r="CSB82" s="37"/>
      <c r="CSC82" s="37"/>
      <c r="CSD82" s="37"/>
      <c r="CSE82" s="37"/>
      <c r="CSF82" s="37"/>
      <c r="CSG82" s="37"/>
      <c r="CSH82" s="37"/>
      <c r="CSI82" s="37"/>
      <c r="CSJ82" s="37"/>
      <c r="CSK82" s="37"/>
      <c r="CSL82" s="37"/>
      <c r="CSM82" s="37"/>
      <c r="CSN82" s="37"/>
      <c r="CSO82" s="37"/>
      <c r="CSP82" s="37"/>
      <c r="CSQ82" s="37"/>
      <c r="CSR82" s="37"/>
      <c r="CSS82" s="37"/>
      <c r="CST82" s="37"/>
      <c r="CSU82" s="37"/>
      <c r="CSV82" s="37"/>
      <c r="CSW82" s="37"/>
      <c r="CSX82" s="37"/>
      <c r="CSY82" s="37"/>
      <c r="CSZ82" s="37"/>
      <c r="CTA82" s="37"/>
      <c r="CTB82" s="37"/>
      <c r="CTC82" s="37"/>
      <c r="CTD82" s="37"/>
      <c r="CTE82" s="37"/>
      <c r="CTF82" s="37"/>
      <c r="CTG82" s="37"/>
      <c r="CTH82" s="37"/>
      <c r="CTI82" s="37"/>
      <c r="CTJ82" s="37"/>
      <c r="CTK82" s="37"/>
      <c r="CTL82" s="37"/>
      <c r="CTM82" s="37"/>
      <c r="CTN82" s="37"/>
      <c r="CTO82" s="37"/>
      <c r="CTP82" s="37"/>
      <c r="CTQ82" s="37"/>
      <c r="CTR82" s="37"/>
      <c r="CTS82" s="37"/>
      <c r="CTT82" s="37"/>
      <c r="CTU82" s="37"/>
      <c r="CTV82" s="37"/>
      <c r="CTW82" s="37"/>
      <c r="CTX82" s="37"/>
      <c r="CTY82" s="37"/>
      <c r="CTZ82" s="37"/>
      <c r="CUA82" s="37"/>
      <c r="CUB82" s="37"/>
      <c r="CUC82" s="37"/>
      <c r="CUD82" s="37"/>
      <c r="CUE82" s="37"/>
      <c r="CUF82" s="37"/>
      <c r="CUG82" s="37"/>
      <c r="CUH82" s="37"/>
      <c r="CUI82" s="37"/>
      <c r="CUJ82" s="37"/>
      <c r="CUK82" s="37"/>
      <c r="CUL82" s="37"/>
      <c r="CUM82" s="37"/>
      <c r="CUN82" s="37"/>
      <c r="CUO82" s="37"/>
      <c r="CUP82" s="37"/>
      <c r="CUQ82" s="37"/>
      <c r="CUR82" s="37"/>
      <c r="CUS82" s="37"/>
      <c r="CUT82" s="37"/>
      <c r="CUU82" s="37"/>
      <c r="CUV82" s="37"/>
      <c r="CUW82" s="37"/>
      <c r="CUX82" s="37"/>
      <c r="CUY82" s="37"/>
      <c r="CUZ82" s="37"/>
      <c r="CVA82" s="37"/>
      <c r="CVB82" s="37"/>
      <c r="CVC82" s="37"/>
      <c r="CVD82" s="37"/>
      <c r="CVE82" s="37"/>
      <c r="CVF82" s="37"/>
      <c r="CVG82" s="37"/>
      <c r="CVH82" s="37"/>
      <c r="CVI82" s="37"/>
      <c r="CVJ82" s="37"/>
      <c r="CVK82" s="37"/>
      <c r="CVL82" s="37"/>
      <c r="CVM82" s="37"/>
      <c r="CVN82" s="37"/>
      <c r="CVO82" s="37"/>
      <c r="CVP82" s="37"/>
      <c r="CVQ82" s="37"/>
      <c r="CVR82" s="37"/>
      <c r="CVS82" s="37"/>
      <c r="CVT82" s="37"/>
      <c r="CVU82" s="37"/>
      <c r="CVV82" s="37"/>
      <c r="CVW82" s="37"/>
      <c r="CVX82" s="37"/>
      <c r="CVY82" s="37"/>
      <c r="CVZ82" s="37"/>
      <c r="CWA82" s="37"/>
      <c r="CWB82" s="37"/>
      <c r="CWC82" s="37"/>
      <c r="CWD82" s="37"/>
      <c r="CWE82" s="37"/>
      <c r="CWF82" s="37"/>
      <c r="CWG82" s="37"/>
      <c r="CWH82" s="37"/>
      <c r="CWI82" s="37"/>
      <c r="CWJ82" s="37"/>
      <c r="CWK82" s="37"/>
      <c r="CWL82" s="37"/>
      <c r="CWM82" s="37"/>
      <c r="CWN82" s="37"/>
      <c r="CWO82" s="37"/>
      <c r="CWP82" s="37"/>
      <c r="CWQ82" s="37"/>
      <c r="CWR82" s="37"/>
      <c r="CWS82" s="37"/>
      <c r="CWT82" s="37"/>
      <c r="CWU82" s="37"/>
      <c r="CWV82" s="37"/>
      <c r="CWW82" s="37"/>
      <c r="CWX82" s="37"/>
      <c r="CWY82" s="37"/>
      <c r="CWZ82" s="37"/>
      <c r="CXA82" s="37"/>
      <c r="CXB82" s="37"/>
      <c r="CXC82" s="37"/>
      <c r="CXD82" s="37"/>
      <c r="CXE82" s="37"/>
      <c r="CXF82" s="37"/>
      <c r="CXG82" s="37"/>
      <c r="CXH82" s="37"/>
      <c r="CXI82" s="37"/>
      <c r="CXJ82" s="37"/>
      <c r="CXK82" s="37"/>
      <c r="CXL82" s="37"/>
      <c r="CXM82" s="37"/>
      <c r="CXN82" s="37"/>
      <c r="CXO82" s="37"/>
      <c r="CXP82" s="37"/>
      <c r="CXQ82" s="37"/>
      <c r="CXR82" s="37"/>
      <c r="CXS82" s="37"/>
      <c r="CXT82" s="37"/>
      <c r="CXU82" s="37"/>
      <c r="CXV82" s="37"/>
      <c r="CXW82" s="37"/>
      <c r="CXX82" s="37"/>
      <c r="CXY82" s="37"/>
      <c r="CXZ82" s="37"/>
      <c r="CYA82" s="37"/>
      <c r="CYB82" s="37"/>
      <c r="CYC82" s="37"/>
      <c r="CYD82" s="37"/>
      <c r="CYE82" s="37"/>
      <c r="CYF82" s="37"/>
      <c r="CYG82" s="37"/>
      <c r="CYH82" s="37"/>
      <c r="CYI82" s="37"/>
      <c r="CYJ82" s="37"/>
      <c r="CYK82" s="37"/>
      <c r="CYL82" s="37"/>
      <c r="CYM82" s="37"/>
      <c r="CYN82" s="37"/>
      <c r="CYO82" s="37"/>
      <c r="CYP82" s="37"/>
      <c r="CYQ82" s="37"/>
      <c r="CYR82" s="37"/>
      <c r="CYS82" s="37"/>
      <c r="CYT82" s="37"/>
      <c r="CYU82" s="37"/>
      <c r="CYV82" s="37"/>
      <c r="CYW82" s="37"/>
      <c r="CYX82" s="37"/>
      <c r="CYY82" s="37"/>
      <c r="CYZ82" s="37"/>
      <c r="CZA82" s="37"/>
      <c r="CZB82" s="37"/>
      <c r="CZC82" s="37"/>
      <c r="CZD82" s="37"/>
      <c r="CZE82" s="37"/>
      <c r="CZF82" s="37"/>
      <c r="CZG82" s="37"/>
      <c r="CZH82" s="37"/>
      <c r="CZI82" s="37"/>
      <c r="CZJ82" s="37"/>
      <c r="CZK82" s="37"/>
      <c r="CZL82" s="37"/>
      <c r="CZM82" s="37"/>
      <c r="CZN82" s="37"/>
      <c r="CZO82" s="37"/>
      <c r="CZP82" s="37"/>
      <c r="CZQ82" s="37"/>
      <c r="CZR82" s="37"/>
      <c r="CZS82" s="37"/>
      <c r="CZT82" s="37"/>
      <c r="CZU82" s="37"/>
      <c r="CZV82" s="37"/>
      <c r="CZW82" s="37"/>
      <c r="CZX82" s="37"/>
      <c r="CZY82" s="37"/>
      <c r="CZZ82" s="37"/>
      <c r="DAA82" s="37"/>
      <c r="DAB82" s="37"/>
      <c r="DAC82" s="37"/>
      <c r="DAD82" s="37"/>
      <c r="DAE82" s="37"/>
      <c r="DAF82" s="37"/>
      <c r="DAG82" s="37"/>
      <c r="DAH82" s="37"/>
      <c r="DAI82" s="37"/>
      <c r="DAJ82" s="37"/>
      <c r="DAK82" s="37"/>
      <c r="DAL82" s="37"/>
      <c r="DAM82" s="37"/>
      <c r="DAN82" s="37"/>
      <c r="DAO82" s="37"/>
      <c r="DAP82" s="37"/>
      <c r="DAQ82" s="37"/>
      <c r="DAR82" s="37"/>
      <c r="DAS82" s="37"/>
      <c r="DAT82" s="37"/>
      <c r="DAU82" s="37"/>
      <c r="DAV82" s="37"/>
      <c r="DAW82" s="37"/>
      <c r="DAX82" s="37"/>
      <c r="DAY82" s="37"/>
      <c r="DAZ82" s="37"/>
      <c r="DBA82" s="37"/>
      <c r="DBB82" s="37"/>
      <c r="DBC82" s="37"/>
      <c r="DBD82" s="37"/>
      <c r="DBE82" s="37"/>
      <c r="DBF82" s="37"/>
      <c r="DBG82" s="37"/>
      <c r="DBH82" s="37"/>
      <c r="DBI82" s="37"/>
      <c r="DBJ82" s="37"/>
      <c r="DBK82" s="37"/>
      <c r="DBL82" s="37"/>
      <c r="DBM82" s="37"/>
      <c r="DBN82" s="37"/>
      <c r="DBO82" s="37"/>
      <c r="DBP82" s="37"/>
      <c r="DBQ82" s="37"/>
      <c r="DBR82" s="37"/>
      <c r="DBS82" s="37"/>
      <c r="DBT82" s="37"/>
      <c r="DBU82" s="37"/>
      <c r="DBV82" s="37"/>
      <c r="DBW82" s="37"/>
      <c r="DBX82" s="37"/>
      <c r="DBY82" s="37"/>
      <c r="DBZ82" s="37"/>
      <c r="DCA82" s="37"/>
      <c r="DCB82" s="37"/>
      <c r="DCC82" s="37"/>
      <c r="DCD82" s="37"/>
      <c r="DCE82" s="37"/>
      <c r="DCF82" s="37"/>
      <c r="DCG82" s="37"/>
      <c r="DCH82" s="37"/>
      <c r="DCI82" s="37"/>
      <c r="DCJ82" s="37"/>
      <c r="DCK82" s="37"/>
      <c r="DCL82" s="37"/>
      <c r="DCM82" s="37"/>
      <c r="DCN82" s="37"/>
      <c r="DCO82" s="37"/>
      <c r="DCP82" s="37"/>
      <c r="DCQ82" s="37"/>
      <c r="DCR82" s="37"/>
      <c r="DCS82" s="37"/>
      <c r="DCT82" s="37"/>
      <c r="DCU82" s="37"/>
      <c r="DCV82" s="37"/>
      <c r="DCW82" s="37"/>
      <c r="DCX82" s="37"/>
      <c r="DCY82" s="37"/>
      <c r="DCZ82" s="37"/>
      <c r="DDA82" s="37"/>
      <c r="DDB82" s="37"/>
      <c r="DDC82" s="37"/>
      <c r="DDD82" s="37"/>
      <c r="DDE82" s="37"/>
      <c r="DDF82" s="37"/>
      <c r="DDG82" s="37"/>
      <c r="DDH82" s="37"/>
      <c r="DDI82" s="37"/>
      <c r="DDJ82" s="37"/>
      <c r="DDK82" s="37"/>
      <c r="DDL82" s="37"/>
      <c r="DDM82" s="37"/>
      <c r="DDN82" s="37"/>
      <c r="DDO82" s="37"/>
      <c r="DDP82" s="37"/>
      <c r="DDQ82" s="37"/>
      <c r="DDR82" s="37"/>
      <c r="DDS82" s="37"/>
      <c r="DDT82" s="37"/>
      <c r="DDU82" s="37"/>
      <c r="DDV82" s="37"/>
      <c r="DDW82" s="37"/>
      <c r="DDX82" s="37"/>
      <c r="DDY82" s="37"/>
      <c r="DDZ82" s="37"/>
      <c r="DEA82" s="37"/>
      <c r="DEB82" s="37"/>
      <c r="DEC82" s="37"/>
      <c r="DED82" s="37"/>
      <c r="DEE82" s="37"/>
      <c r="DEF82" s="37"/>
      <c r="DEG82" s="37"/>
      <c r="DEH82" s="37"/>
      <c r="DEI82" s="37"/>
      <c r="DEJ82" s="37"/>
      <c r="DEK82" s="37"/>
      <c r="DEL82" s="37"/>
      <c r="DEM82" s="37"/>
      <c r="DEN82" s="37"/>
      <c r="DEO82" s="37"/>
      <c r="DEP82" s="37"/>
      <c r="DEQ82" s="37"/>
      <c r="DER82" s="37"/>
      <c r="DES82" s="37"/>
      <c r="DET82" s="37"/>
      <c r="DEU82" s="37"/>
      <c r="DEV82" s="37"/>
      <c r="DEW82" s="37"/>
      <c r="DEX82" s="37"/>
      <c r="DEY82" s="37"/>
      <c r="DEZ82" s="37"/>
      <c r="DFA82" s="37"/>
      <c r="DFB82" s="37"/>
      <c r="DFC82" s="37"/>
      <c r="DFD82" s="37"/>
      <c r="DFE82" s="37"/>
      <c r="DFF82" s="37"/>
      <c r="DFG82" s="37"/>
      <c r="DFH82" s="37"/>
      <c r="DFI82" s="37"/>
      <c r="DFJ82" s="37"/>
      <c r="DFK82" s="37"/>
      <c r="DFL82" s="37"/>
      <c r="DFM82" s="37"/>
      <c r="DFN82" s="37"/>
      <c r="DFO82" s="37"/>
      <c r="DFP82" s="37"/>
      <c r="DFQ82" s="37"/>
      <c r="DFR82" s="37"/>
      <c r="DFS82" s="37"/>
      <c r="DFT82" s="37"/>
      <c r="DFU82" s="37"/>
      <c r="DFV82" s="37"/>
      <c r="DFW82" s="37"/>
      <c r="DFX82" s="37"/>
      <c r="DFY82" s="37"/>
      <c r="DFZ82" s="37"/>
      <c r="DGA82" s="37"/>
      <c r="DGB82" s="37"/>
      <c r="DGC82" s="37"/>
      <c r="DGD82" s="37"/>
      <c r="DGE82" s="37"/>
      <c r="DGF82" s="37"/>
      <c r="DGG82" s="37"/>
      <c r="DGH82" s="37"/>
      <c r="DGI82" s="37"/>
      <c r="DGJ82" s="37"/>
      <c r="DGK82" s="37"/>
      <c r="DGL82" s="37"/>
      <c r="DGM82" s="37"/>
      <c r="DGN82" s="37"/>
      <c r="DGO82" s="37"/>
      <c r="DGP82" s="37"/>
      <c r="DGQ82" s="37"/>
      <c r="DGR82" s="37"/>
      <c r="DGS82" s="37"/>
      <c r="DGT82" s="37"/>
      <c r="DGU82" s="37"/>
      <c r="DGV82" s="37"/>
      <c r="DGW82" s="37"/>
      <c r="DGX82" s="37"/>
      <c r="DGY82" s="37"/>
      <c r="DGZ82" s="37"/>
      <c r="DHA82" s="37"/>
      <c r="DHB82" s="37"/>
      <c r="DHC82" s="37"/>
      <c r="DHD82" s="37"/>
      <c r="DHE82" s="37"/>
      <c r="DHF82" s="37"/>
      <c r="DHG82" s="37"/>
      <c r="DHH82" s="37"/>
      <c r="DHI82" s="37"/>
      <c r="DHJ82" s="37"/>
      <c r="DHK82" s="37"/>
      <c r="DHL82" s="37"/>
      <c r="DHM82" s="37"/>
      <c r="DHN82" s="37"/>
      <c r="DHO82" s="37"/>
      <c r="DHP82" s="37"/>
      <c r="DHQ82" s="37"/>
      <c r="DHR82" s="37"/>
      <c r="DHS82" s="37"/>
      <c r="DHT82" s="37"/>
      <c r="DHU82" s="37"/>
      <c r="DHV82" s="37"/>
      <c r="DHW82" s="37"/>
      <c r="DHX82" s="37"/>
      <c r="DHY82" s="37"/>
      <c r="DHZ82" s="37"/>
      <c r="DIA82" s="37"/>
      <c r="DIB82" s="37"/>
      <c r="DIC82" s="37"/>
      <c r="DID82" s="37"/>
      <c r="DIE82" s="37"/>
      <c r="DIF82" s="37"/>
      <c r="DIG82" s="37"/>
      <c r="DIH82" s="37"/>
      <c r="DII82" s="37"/>
      <c r="DIJ82" s="37"/>
      <c r="DIK82" s="37"/>
      <c r="DIL82" s="37"/>
      <c r="DIM82" s="37"/>
      <c r="DIN82" s="37"/>
      <c r="DIO82" s="37"/>
      <c r="DIP82" s="37"/>
      <c r="DIQ82" s="37"/>
      <c r="DIR82" s="37"/>
      <c r="DIS82" s="37"/>
      <c r="DIT82" s="37"/>
      <c r="DIU82" s="37"/>
      <c r="DIV82" s="37"/>
      <c r="DIW82" s="37"/>
      <c r="DIX82" s="37"/>
      <c r="DIY82" s="37"/>
      <c r="DIZ82" s="37"/>
      <c r="DJA82" s="37"/>
      <c r="DJB82" s="37"/>
      <c r="DJC82" s="37"/>
      <c r="DJD82" s="37"/>
      <c r="DJE82" s="37"/>
      <c r="DJF82" s="37"/>
      <c r="DJG82" s="37"/>
      <c r="DJH82" s="37"/>
      <c r="DJI82" s="37"/>
      <c r="DJJ82" s="37"/>
      <c r="DJK82" s="37"/>
      <c r="DJL82" s="37"/>
      <c r="DJM82" s="37"/>
      <c r="DJN82" s="37"/>
      <c r="DJO82" s="37"/>
      <c r="DJP82" s="37"/>
      <c r="DJQ82" s="37"/>
      <c r="DJR82" s="37"/>
      <c r="DJS82" s="37"/>
      <c r="DJT82" s="37"/>
      <c r="DJU82" s="37"/>
      <c r="DJV82" s="37"/>
      <c r="DJW82" s="37"/>
      <c r="DJX82" s="37"/>
      <c r="DJY82" s="37"/>
      <c r="DJZ82" s="37"/>
      <c r="DKA82" s="37"/>
      <c r="DKB82" s="37"/>
      <c r="DKC82" s="37"/>
      <c r="DKD82" s="37"/>
      <c r="DKE82" s="37"/>
      <c r="DKF82" s="37"/>
      <c r="DKG82" s="37"/>
      <c r="DKH82" s="37"/>
      <c r="DKI82" s="37"/>
      <c r="DKJ82" s="37"/>
      <c r="DKK82" s="37"/>
      <c r="DKL82" s="37"/>
      <c r="DKM82" s="37"/>
      <c r="DKN82" s="37"/>
      <c r="DKO82" s="37"/>
      <c r="DKP82" s="37"/>
      <c r="DKQ82" s="37"/>
      <c r="DKR82" s="37"/>
      <c r="DKS82" s="37"/>
      <c r="DKT82" s="37"/>
      <c r="DKU82" s="37"/>
      <c r="DKV82" s="37"/>
      <c r="DKW82" s="37"/>
      <c r="DKX82" s="37"/>
      <c r="DKY82" s="37"/>
      <c r="DKZ82" s="37"/>
      <c r="DLA82" s="37"/>
      <c r="DLB82" s="37"/>
      <c r="DLC82" s="37"/>
      <c r="DLD82" s="37"/>
      <c r="DLE82" s="37"/>
      <c r="DLF82" s="37"/>
      <c r="DLG82" s="37"/>
      <c r="DLH82" s="37"/>
      <c r="DLI82" s="37"/>
      <c r="DLJ82" s="37"/>
      <c r="DLK82" s="37"/>
      <c r="DLL82" s="37"/>
      <c r="DLM82" s="37"/>
      <c r="DLN82" s="37"/>
      <c r="DLO82" s="37"/>
      <c r="DLP82" s="37"/>
      <c r="DLQ82" s="37"/>
      <c r="DLR82" s="37"/>
      <c r="DLS82" s="37"/>
      <c r="DLT82" s="37"/>
      <c r="DLU82" s="37"/>
      <c r="DLV82" s="37"/>
      <c r="DLW82" s="37"/>
      <c r="DLX82" s="37"/>
      <c r="DLY82" s="37"/>
      <c r="DLZ82" s="37"/>
      <c r="DMA82" s="37"/>
      <c r="DMB82" s="37"/>
      <c r="DMC82" s="37"/>
      <c r="DMD82" s="37"/>
      <c r="DME82" s="37"/>
      <c r="DMF82" s="37"/>
      <c r="DMG82" s="37"/>
      <c r="DMH82" s="37"/>
      <c r="DMI82" s="37"/>
      <c r="DMJ82" s="37"/>
      <c r="DMK82" s="37"/>
      <c r="DML82" s="37"/>
      <c r="DMM82" s="37"/>
      <c r="DMN82" s="37"/>
      <c r="DMO82" s="37"/>
      <c r="DMP82" s="37"/>
      <c r="DMQ82" s="37"/>
      <c r="DMR82" s="37"/>
      <c r="DMS82" s="37"/>
      <c r="DMT82" s="37"/>
      <c r="DMU82" s="37"/>
      <c r="DMV82" s="37"/>
      <c r="DMW82" s="37"/>
      <c r="DMX82" s="37"/>
      <c r="DMY82" s="37"/>
      <c r="DMZ82" s="37"/>
      <c r="DNA82" s="37"/>
      <c r="DNB82" s="37"/>
      <c r="DNC82" s="37"/>
      <c r="DND82" s="37"/>
      <c r="DNE82" s="37"/>
      <c r="DNF82" s="37"/>
      <c r="DNG82" s="37"/>
      <c r="DNH82" s="37"/>
      <c r="DNI82" s="37"/>
      <c r="DNJ82" s="37"/>
      <c r="DNK82" s="37"/>
      <c r="DNL82" s="37"/>
      <c r="DNM82" s="37"/>
      <c r="DNN82" s="37"/>
      <c r="DNO82" s="37"/>
      <c r="DNP82" s="37"/>
      <c r="DNQ82" s="37"/>
      <c r="DNR82" s="37"/>
      <c r="DNS82" s="37"/>
      <c r="DNT82" s="37"/>
      <c r="DNU82" s="37"/>
      <c r="DNV82" s="37"/>
      <c r="DNW82" s="37"/>
      <c r="DNX82" s="37"/>
      <c r="DNY82" s="37"/>
      <c r="DNZ82" s="37"/>
      <c r="DOA82" s="37"/>
      <c r="DOB82" s="37"/>
      <c r="DOC82" s="37"/>
      <c r="DOD82" s="37"/>
      <c r="DOE82" s="37"/>
      <c r="DOF82" s="37"/>
      <c r="DOG82" s="37"/>
      <c r="DOH82" s="37"/>
      <c r="DOI82" s="37"/>
      <c r="DOJ82" s="37"/>
      <c r="DOK82" s="37"/>
      <c r="DOL82" s="37"/>
      <c r="DOM82" s="37"/>
      <c r="DON82" s="37"/>
      <c r="DOO82" s="37"/>
      <c r="DOP82" s="37"/>
      <c r="DOQ82" s="37"/>
      <c r="DOR82" s="37"/>
      <c r="DOS82" s="37"/>
      <c r="DOT82" s="37"/>
      <c r="DOU82" s="37"/>
      <c r="DOV82" s="37"/>
      <c r="DOW82" s="37"/>
      <c r="DOX82" s="37"/>
      <c r="DOY82" s="37"/>
      <c r="DOZ82" s="37"/>
      <c r="DPA82" s="37"/>
      <c r="DPB82" s="37"/>
      <c r="DPC82" s="37"/>
      <c r="DPD82" s="37"/>
      <c r="DPE82" s="37"/>
      <c r="DPF82" s="37"/>
      <c r="DPG82" s="37"/>
      <c r="DPH82" s="37"/>
      <c r="DPI82" s="37"/>
      <c r="DPJ82" s="37"/>
      <c r="DPK82" s="37"/>
      <c r="DPL82" s="37"/>
      <c r="DPM82" s="37"/>
      <c r="DPN82" s="37"/>
      <c r="DPO82" s="37"/>
      <c r="DPP82" s="37"/>
      <c r="DPQ82" s="37"/>
      <c r="DPR82" s="37"/>
      <c r="DPS82" s="37"/>
      <c r="DPT82" s="37"/>
      <c r="DPU82" s="37"/>
      <c r="DPV82" s="37"/>
      <c r="DPW82" s="37"/>
      <c r="DPX82" s="37"/>
      <c r="DPY82" s="37"/>
      <c r="DPZ82" s="37"/>
      <c r="DQA82" s="37"/>
      <c r="DQB82" s="37"/>
      <c r="DQC82" s="37"/>
      <c r="DQD82" s="37"/>
      <c r="DQE82" s="37"/>
      <c r="DQF82" s="37"/>
      <c r="DQG82" s="37"/>
      <c r="DQH82" s="37"/>
      <c r="DQI82" s="37"/>
      <c r="DQJ82" s="37"/>
      <c r="DQK82" s="37"/>
      <c r="DQL82" s="37"/>
      <c r="DQM82" s="37"/>
      <c r="DQN82" s="37"/>
      <c r="DQO82" s="37"/>
      <c r="DQP82" s="37"/>
      <c r="DQQ82" s="37"/>
      <c r="DQR82" s="37"/>
      <c r="DQS82" s="37"/>
      <c r="DQT82" s="37"/>
      <c r="DQU82" s="37"/>
      <c r="DQV82" s="37"/>
      <c r="DQW82" s="37"/>
      <c r="DQX82" s="37"/>
      <c r="DQY82" s="37"/>
      <c r="DQZ82" s="37"/>
      <c r="DRA82" s="37"/>
      <c r="DRB82" s="37"/>
      <c r="DRC82" s="37"/>
      <c r="DRD82" s="37"/>
      <c r="DRE82" s="37"/>
      <c r="DRF82" s="37"/>
      <c r="DRG82" s="37"/>
      <c r="DRH82" s="37"/>
      <c r="DRI82" s="37"/>
      <c r="DRJ82" s="37"/>
      <c r="DRK82" s="37"/>
      <c r="DRL82" s="37"/>
      <c r="DRM82" s="37"/>
      <c r="DRN82" s="37"/>
      <c r="DRO82" s="37"/>
      <c r="DRP82" s="37"/>
      <c r="DRQ82" s="37"/>
      <c r="DRR82" s="37"/>
      <c r="DRS82" s="37"/>
      <c r="DRT82" s="37"/>
      <c r="DRU82" s="37"/>
      <c r="DRV82" s="37"/>
      <c r="DRW82" s="37"/>
      <c r="DRX82" s="37"/>
      <c r="DRY82" s="37"/>
      <c r="DRZ82" s="37"/>
      <c r="DSA82" s="37"/>
      <c r="DSB82" s="37"/>
      <c r="DSC82" s="37"/>
      <c r="DSD82" s="37"/>
      <c r="DSE82" s="37"/>
      <c r="DSF82" s="37"/>
      <c r="DSG82" s="37"/>
      <c r="DSH82" s="37"/>
      <c r="DSI82" s="37"/>
      <c r="DSJ82" s="37"/>
      <c r="DSK82" s="37"/>
      <c r="DSL82" s="37"/>
      <c r="DSM82" s="37"/>
      <c r="DSN82" s="37"/>
      <c r="DSO82" s="37"/>
      <c r="DSP82" s="37"/>
      <c r="DSQ82" s="37"/>
      <c r="DSR82" s="37"/>
      <c r="DSS82" s="37"/>
      <c r="DST82" s="37"/>
      <c r="DSU82" s="37"/>
      <c r="DSV82" s="37"/>
      <c r="DSW82" s="37"/>
      <c r="DSX82" s="37"/>
      <c r="DSY82" s="37"/>
      <c r="DSZ82" s="37"/>
      <c r="DTA82" s="37"/>
      <c r="DTB82" s="37"/>
      <c r="DTC82" s="37"/>
      <c r="DTD82" s="37"/>
      <c r="DTE82" s="37"/>
      <c r="DTF82" s="37"/>
      <c r="DTG82" s="37"/>
      <c r="DTH82" s="37"/>
      <c r="DTI82" s="37"/>
      <c r="DTJ82" s="37"/>
      <c r="DTK82" s="37"/>
      <c r="DTL82" s="37"/>
      <c r="DTM82" s="37"/>
      <c r="DTN82" s="37"/>
      <c r="DTO82" s="37"/>
      <c r="DTP82" s="37"/>
      <c r="DTQ82" s="37"/>
      <c r="DTR82" s="37"/>
      <c r="DTS82" s="37"/>
      <c r="DTT82" s="37"/>
      <c r="DTU82" s="37"/>
      <c r="DTV82" s="37"/>
      <c r="DTW82" s="37"/>
      <c r="DTX82" s="37"/>
      <c r="DTY82" s="37"/>
      <c r="DTZ82" s="37"/>
      <c r="DUA82" s="37"/>
      <c r="DUB82" s="37"/>
      <c r="DUC82" s="37"/>
      <c r="DUD82" s="37"/>
      <c r="DUE82" s="37"/>
      <c r="DUF82" s="37"/>
      <c r="DUG82" s="37"/>
      <c r="DUH82" s="37"/>
      <c r="DUI82" s="37"/>
      <c r="DUJ82" s="37"/>
      <c r="DUK82" s="37"/>
      <c r="DUL82" s="37"/>
      <c r="DUM82" s="37"/>
      <c r="DUN82" s="37"/>
      <c r="DUO82" s="37"/>
      <c r="DUP82" s="37"/>
      <c r="DUQ82" s="37"/>
      <c r="DUR82" s="37"/>
      <c r="DUS82" s="37"/>
      <c r="DUT82" s="37"/>
      <c r="DUU82" s="37"/>
      <c r="DUV82" s="37"/>
      <c r="DUW82" s="37"/>
      <c r="DUX82" s="37"/>
      <c r="DUY82" s="37"/>
      <c r="DUZ82" s="37"/>
      <c r="DVA82" s="37"/>
      <c r="DVB82" s="37"/>
      <c r="DVC82" s="37"/>
      <c r="DVD82" s="37"/>
      <c r="DVE82" s="37"/>
      <c r="DVF82" s="37"/>
      <c r="DVG82" s="37"/>
      <c r="DVH82" s="37"/>
      <c r="DVI82" s="37"/>
      <c r="DVJ82" s="37"/>
      <c r="DVK82" s="37"/>
      <c r="DVL82" s="37"/>
      <c r="DVM82" s="37"/>
      <c r="DVN82" s="37"/>
      <c r="DVO82" s="37"/>
      <c r="DVP82" s="37"/>
      <c r="DVQ82" s="37"/>
      <c r="DVR82" s="37"/>
      <c r="DVS82" s="37"/>
      <c r="DVT82" s="37"/>
      <c r="DVU82" s="37"/>
      <c r="DVV82" s="37"/>
      <c r="DVW82" s="37"/>
      <c r="DVX82" s="37"/>
      <c r="DVY82" s="37"/>
      <c r="DVZ82" s="37"/>
      <c r="DWA82" s="37"/>
      <c r="DWB82" s="37"/>
      <c r="DWC82" s="37"/>
      <c r="DWD82" s="37"/>
      <c r="DWE82" s="37"/>
      <c r="DWF82" s="37"/>
      <c r="DWG82" s="37"/>
      <c r="DWH82" s="37"/>
      <c r="DWI82" s="37"/>
      <c r="DWJ82" s="37"/>
      <c r="DWK82" s="37"/>
      <c r="DWL82" s="37"/>
      <c r="DWM82" s="37"/>
      <c r="DWN82" s="37"/>
      <c r="DWO82" s="37"/>
      <c r="DWP82" s="37"/>
      <c r="DWQ82" s="37"/>
      <c r="DWR82" s="37"/>
      <c r="DWS82" s="37"/>
      <c r="DWT82" s="37"/>
      <c r="DWU82" s="37"/>
      <c r="DWV82" s="37"/>
      <c r="DWW82" s="37"/>
      <c r="DWX82" s="37"/>
      <c r="DWY82" s="37"/>
      <c r="DWZ82" s="37"/>
      <c r="DXA82" s="37"/>
      <c r="DXB82" s="37"/>
      <c r="DXC82" s="37"/>
      <c r="DXD82" s="37"/>
      <c r="DXE82" s="37"/>
      <c r="DXF82" s="37"/>
      <c r="DXG82" s="37"/>
      <c r="DXH82" s="37"/>
      <c r="DXI82" s="37"/>
      <c r="DXJ82" s="37"/>
      <c r="DXK82" s="37"/>
      <c r="DXL82" s="37"/>
      <c r="DXM82" s="37"/>
      <c r="DXN82" s="37"/>
      <c r="DXO82" s="37"/>
      <c r="DXP82" s="37"/>
      <c r="DXQ82" s="37"/>
      <c r="DXR82" s="37"/>
      <c r="DXS82" s="37"/>
      <c r="DXT82" s="37"/>
      <c r="DXU82" s="37"/>
      <c r="DXV82" s="37"/>
      <c r="DXW82" s="37"/>
      <c r="DXX82" s="37"/>
      <c r="DXY82" s="37"/>
      <c r="DXZ82" s="37"/>
      <c r="DYA82" s="37"/>
      <c r="DYB82" s="37"/>
      <c r="DYC82" s="37"/>
      <c r="DYD82" s="37"/>
      <c r="DYE82" s="37"/>
      <c r="DYF82" s="37"/>
      <c r="DYG82" s="37"/>
      <c r="DYH82" s="37"/>
      <c r="DYI82" s="37"/>
      <c r="DYJ82" s="37"/>
      <c r="DYK82" s="37"/>
      <c r="DYL82" s="37"/>
      <c r="DYM82" s="37"/>
      <c r="DYN82" s="37"/>
      <c r="DYO82" s="37"/>
      <c r="DYP82" s="37"/>
      <c r="DYQ82" s="37"/>
      <c r="DYR82" s="37"/>
      <c r="DYS82" s="37"/>
      <c r="DYT82" s="37"/>
      <c r="DYU82" s="37"/>
      <c r="DYV82" s="37"/>
      <c r="DYW82" s="37"/>
      <c r="DYX82" s="37"/>
      <c r="DYY82" s="37"/>
      <c r="DYZ82" s="37"/>
      <c r="DZA82" s="37"/>
      <c r="DZB82" s="37"/>
      <c r="DZC82" s="37"/>
      <c r="DZD82" s="37"/>
      <c r="DZE82" s="37"/>
      <c r="DZF82" s="37"/>
      <c r="DZG82" s="37"/>
      <c r="DZH82" s="37"/>
      <c r="DZI82" s="37"/>
      <c r="DZJ82" s="37"/>
      <c r="DZK82" s="37"/>
      <c r="DZL82" s="37"/>
      <c r="DZM82" s="37"/>
      <c r="DZN82" s="37"/>
      <c r="DZO82" s="37"/>
      <c r="DZP82" s="37"/>
      <c r="DZQ82" s="37"/>
      <c r="DZR82" s="37"/>
      <c r="DZS82" s="37"/>
      <c r="DZT82" s="37"/>
      <c r="DZU82" s="37"/>
      <c r="DZV82" s="37"/>
      <c r="DZW82" s="37"/>
      <c r="DZX82" s="37"/>
      <c r="DZY82" s="37"/>
      <c r="DZZ82" s="37"/>
      <c r="EAA82" s="37"/>
      <c r="EAB82" s="37"/>
      <c r="EAC82" s="37"/>
      <c r="EAD82" s="37"/>
      <c r="EAE82" s="37"/>
      <c r="EAF82" s="37"/>
      <c r="EAG82" s="37"/>
      <c r="EAH82" s="37"/>
      <c r="EAI82" s="37"/>
      <c r="EAJ82" s="37"/>
      <c r="EAK82" s="37"/>
      <c r="EAL82" s="37"/>
      <c r="EAM82" s="37"/>
      <c r="EAN82" s="37"/>
      <c r="EAO82" s="37"/>
      <c r="EAP82" s="37"/>
      <c r="EAQ82" s="37"/>
      <c r="EAR82" s="37"/>
      <c r="EAS82" s="37"/>
      <c r="EAT82" s="37"/>
      <c r="EAU82" s="37"/>
      <c r="EAV82" s="37"/>
      <c r="EAW82" s="37"/>
      <c r="EAX82" s="37"/>
      <c r="EAY82" s="37"/>
      <c r="EAZ82" s="37"/>
      <c r="EBA82" s="37"/>
      <c r="EBB82" s="37"/>
      <c r="EBC82" s="37"/>
      <c r="EBD82" s="37"/>
      <c r="EBE82" s="37"/>
      <c r="EBF82" s="37"/>
      <c r="EBG82" s="37"/>
      <c r="EBH82" s="37"/>
      <c r="EBI82" s="37"/>
      <c r="EBJ82" s="37"/>
      <c r="EBK82" s="37"/>
      <c r="EBL82" s="37"/>
      <c r="EBM82" s="37"/>
      <c r="EBN82" s="37"/>
      <c r="EBO82" s="37"/>
      <c r="EBP82" s="37"/>
      <c r="EBQ82" s="37"/>
      <c r="EBR82" s="37"/>
      <c r="EBS82" s="37"/>
      <c r="EBT82" s="37"/>
      <c r="EBU82" s="37"/>
      <c r="EBV82" s="37"/>
      <c r="EBW82" s="37"/>
      <c r="EBX82" s="37"/>
      <c r="EBY82" s="37"/>
      <c r="EBZ82" s="37"/>
      <c r="ECA82" s="37"/>
      <c r="ECB82" s="37"/>
      <c r="ECC82" s="37"/>
      <c r="ECD82" s="37"/>
      <c r="ECE82" s="37"/>
      <c r="ECF82" s="37"/>
      <c r="ECG82" s="37"/>
      <c r="ECH82" s="37"/>
      <c r="ECI82" s="37"/>
      <c r="ECJ82" s="37"/>
      <c r="ECK82" s="37"/>
      <c r="ECL82" s="37"/>
      <c r="ECM82" s="37"/>
      <c r="ECN82" s="37"/>
      <c r="ECO82" s="37"/>
      <c r="ECP82" s="37"/>
      <c r="ECQ82" s="37"/>
      <c r="ECR82" s="37"/>
      <c r="ECS82" s="37"/>
      <c r="ECT82" s="37"/>
      <c r="ECU82" s="37"/>
      <c r="ECV82" s="37"/>
      <c r="ECW82" s="37"/>
      <c r="ECX82" s="37"/>
      <c r="ECY82" s="37"/>
      <c r="ECZ82" s="37"/>
      <c r="EDA82" s="37"/>
      <c r="EDB82" s="37"/>
      <c r="EDC82" s="37"/>
      <c r="EDD82" s="37"/>
      <c r="EDE82" s="37"/>
      <c r="EDF82" s="37"/>
      <c r="EDG82" s="37"/>
      <c r="EDH82" s="37"/>
      <c r="EDI82" s="37"/>
      <c r="EDJ82" s="37"/>
      <c r="EDK82" s="37"/>
      <c r="EDL82" s="37"/>
      <c r="EDM82" s="37"/>
      <c r="EDN82" s="37"/>
      <c r="EDO82" s="37"/>
      <c r="EDP82" s="37"/>
      <c r="EDQ82" s="37"/>
      <c r="EDR82" s="37"/>
      <c r="EDS82" s="37"/>
      <c r="EDT82" s="37"/>
      <c r="EDU82" s="37"/>
      <c r="EDV82" s="37"/>
      <c r="EDW82" s="37"/>
      <c r="EDX82" s="37"/>
      <c r="EDY82" s="37"/>
      <c r="EDZ82" s="37"/>
      <c r="EEA82" s="37"/>
      <c r="EEB82" s="37"/>
      <c r="EEC82" s="37"/>
      <c r="EED82" s="37"/>
      <c r="EEE82" s="37"/>
      <c r="EEF82" s="37"/>
      <c r="EEG82" s="37"/>
      <c r="EEH82" s="37"/>
      <c r="EEI82" s="37"/>
      <c r="EEJ82" s="37"/>
      <c r="EEK82" s="37"/>
      <c r="EEL82" s="37"/>
      <c r="EEM82" s="37"/>
      <c r="EEN82" s="37"/>
      <c r="EEO82" s="37"/>
      <c r="EEP82" s="37"/>
      <c r="EEQ82" s="37"/>
      <c r="EER82" s="37"/>
      <c r="EES82" s="37"/>
      <c r="EET82" s="37"/>
      <c r="EEU82" s="37"/>
      <c r="EEV82" s="37"/>
      <c r="EEW82" s="37"/>
      <c r="EEX82" s="37"/>
      <c r="EEY82" s="37"/>
      <c r="EEZ82" s="37"/>
      <c r="EFA82" s="37"/>
      <c r="EFB82" s="37"/>
      <c r="EFC82" s="37"/>
      <c r="EFD82" s="37"/>
      <c r="EFE82" s="37"/>
      <c r="EFF82" s="37"/>
      <c r="EFG82" s="37"/>
      <c r="EFH82" s="37"/>
      <c r="EFI82" s="37"/>
      <c r="EFJ82" s="37"/>
      <c r="EFK82" s="37"/>
      <c r="EFL82" s="37"/>
      <c r="EFM82" s="37"/>
      <c r="EFN82" s="37"/>
      <c r="EFO82" s="37"/>
      <c r="EFP82" s="37"/>
      <c r="EFQ82" s="37"/>
      <c r="EFR82" s="37"/>
      <c r="EFS82" s="37"/>
      <c r="EFT82" s="37"/>
      <c r="EFU82" s="37"/>
      <c r="EFV82" s="37"/>
      <c r="EFW82" s="37"/>
      <c r="EFX82" s="37"/>
      <c r="EFY82" s="37"/>
      <c r="EFZ82" s="37"/>
      <c r="EGA82" s="37"/>
      <c r="EGB82" s="37"/>
      <c r="EGC82" s="37"/>
      <c r="EGD82" s="37"/>
      <c r="EGE82" s="37"/>
      <c r="EGF82" s="37"/>
      <c r="EGG82" s="37"/>
      <c r="EGH82" s="37"/>
      <c r="EGI82" s="37"/>
      <c r="EGJ82" s="37"/>
      <c r="EGK82" s="37"/>
      <c r="EGL82" s="37"/>
      <c r="EGM82" s="37"/>
      <c r="EGN82" s="37"/>
      <c r="EGO82" s="37"/>
      <c r="EGP82" s="37"/>
      <c r="EGQ82" s="37"/>
      <c r="EGR82" s="37"/>
      <c r="EGS82" s="37"/>
      <c r="EGT82" s="37"/>
      <c r="EGU82" s="37"/>
      <c r="EGV82" s="37"/>
      <c r="EGW82" s="37"/>
      <c r="EGX82" s="37"/>
      <c r="EGY82" s="37"/>
      <c r="EGZ82" s="37"/>
      <c r="EHA82" s="37"/>
      <c r="EHB82" s="37"/>
      <c r="EHC82" s="37"/>
      <c r="EHD82" s="37"/>
      <c r="EHE82" s="37"/>
      <c r="EHF82" s="37"/>
      <c r="EHG82" s="37"/>
      <c r="EHH82" s="37"/>
      <c r="EHI82" s="37"/>
      <c r="EHJ82" s="37"/>
      <c r="EHK82" s="37"/>
      <c r="EHL82" s="37"/>
      <c r="EHM82" s="37"/>
      <c r="EHN82" s="37"/>
      <c r="EHO82" s="37"/>
      <c r="EHP82" s="37"/>
      <c r="EHQ82" s="37"/>
      <c r="EHR82" s="37"/>
      <c r="EHS82" s="37"/>
      <c r="EHT82" s="37"/>
      <c r="EHU82" s="37"/>
      <c r="EHV82" s="37"/>
      <c r="EHW82" s="37"/>
      <c r="EHX82" s="37"/>
      <c r="EHY82" s="37"/>
      <c r="EHZ82" s="37"/>
      <c r="EIA82" s="37"/>
      <c r="EIB82" s="37"/>
      <c r="EIC82" s="37"/>
      <c r="EID82" s="37"/>
      <c r="EIE82" s="37"/>
      <c r="EIF82" s="37"/>
      <c r="EIG82" s="37"/>
      <c r="EIH82" s="37"/>
      <c r="EII82" s="37"/>
      <c r="EIJ82" s="37"/>
      <c r="EIK82" s="37"/>
      <c r="EIL82" s="37"/>
      <c r="EIM82" s="37"/>
      <c r="EIN82" s="37"/>
      <c r="EIO82" s="37"/>
      <c r="EIP82" s="37"/>
      <c r="EIQ82" s="37"/>
      <c r="EIR82" s="37"/>
      <c r="EIS82" s="37"/>
      <c r="EIT82" s="37"/>
      <c r="EIU82" s="37"/>
      <c r="EIV82" s="37"/>
      <c r="EIW82" s="37"/>
      <c r="EIX82" s="37"/>
      <c r="EIY82" s="37"/>
      <c r="EIZ82" s="37"/>
      <c r="EJA82" s="37"/>
      <c r="EJB82" s="37"/>
      <c r="EJC82" s="37"/>
      <c r="EJD82" s="37"/>
      <c r="EJE82" s="37"/>
      <c r="EJF82" s="37"/>
      <c r="EJG82" s="37"/>
      <c r="EJH82" s="37"/>
      <c r="EJI82" s="37"/>
      <c r="EJJ82" s="37"/>
      <c r="EJK82" s="37"/>
      <c r="EJL82" s="37"/>
      <c r="EJM82" s="37"/>
      <c r="EJN82" s="37"/>
      <c r="EJO82" s="37"/>
      <c r="EJP82" s="37"/>
      <c r="EJQ82" s="37"/>
      <c r="EJR82" s="37"/>
      <c r="EJS82" s="37"/>
      <c r="EJT82" s="37"/>
      <c r="EJU82" s="37"/>
      <c r="EJV82" s="37"/>
      <c r="EJW82" s="37"/>
      <c r="EJX82" s="37"/>
      <c r="EJY82" s="37"/>
      <c r="EJZ82" s="37"/>
      <c r="EKA82" s="37"/>
      <c r="EKB82" s="37"/>
      <c r="EKC82" s="37"/>
      <c r="EKD82" s="37"/>
      <c r="EKE82" s="37"/>
      <c r="EKF82" s="37"/>
      <c r="EKG82" s="37"/>
      <c r="EKH82" s="37"/>
      <c r="EKI82" s="37"/>
      <c r="EKJ82" s="37"/>
      <c r="EKK82" s="37"/>
      <c r="EKL82" s="37"/>
      <c r="EKM82" s="37"/>
      <c r="EKN82" s="37"/>
      <c r="EKO82" s="37"/>
      <c r="EKP82" s="37"/>
      <c r="EKQ82" s="37"/>
      <c r="EKR82" s="37"/>
      <c r="EKS82" s="37"/>
      <c r="EKT82" s="37"/>
      <c r="EKU82" s="37"/>
      <c r="EKV82" s="37"/>
      <c r="EKW82" s="37"/>
      <c r="EKX82" s="37"/>
      <c r="EKY82" s="37"/>
      <c r="EKZ82" s="37"/>
      <c r="ELA82" s="37"/>
      <c r="ELB82" s="37"/>
      <c r="ELC82" s="37"/>
      <c r="ELD82" s="37"/>
      <c r="ELE82" s="37"/>
      <c r="ELF82" s="37"/>
      <c r="ELG82" s="37"/>
      <c r="ELH82" s="37"/>
      <c r="ELI82" s="37"/>
      <c r="ELJ82" s="37"/>
      <c r="ELK82" s="37"/>
      <c r="ELL82" s="37"/>
      <c r="ELM82" s="37"/>
      <c r="ELN82" s="37"/>
      <c r="ELO82" s="37"/>
      <c r="ELP82" s="37"/>
      <c r="ELQ82" s="37"/>
      <c r="ELR82" s="37"/>
      <c r="ELS82" s="37"/>
      <c r="ELT82" s="37"/>
      <c r="ELU82" s="37"/>
      <c r="ELV82" s="37"/>
      <c r="ELW82" s="37"/>
      <c r="ELX82" s="37"/>
      <c r="ELY82" s="37"/>
      <c r="ELZ82" s="37"/>
      <c r="EMA82" s="37"/>
      <c r="EMB82" s="37"/>
      <c r="EMC82" s="37"/>
      <c r="EMD82" s="37"/>
      <c r="EME82" s="37"/>
      <c r="EMF82" s="37"/>
      <c r="EMG82" s="37"/>
      <c r="EMH82" s="37"/>
      <c r="EMI82" s="37"/>
      <c r="EMJ82" s="37"/>
      <c r="EMK82" s="37"/>
      <c r="EML82" s="37"/>
      <c r="EMM82" s="37"/>
      <c r="EMN82" s="37"/>
      <c r="EMO82" s="37"/>
      <c r="EMP82" s="37"/>
      <c r="EMQ82" s="37"/>
      <c r="EMR82" s="37"/>
      <c r="EMS82" s="37"/>
      <c r="EMT82" s="37"/>
      <c r="EMU82" s="37"/>
      <c r="EMV82" s="37"/>
      <c r="EMW82" s="37"/>
      <c r="EMX82" s="37"/>
      <c r="EMY82" s="37"/>
      <c r="EMZ82" s="37"/>
      <c r="ENA82" s="37"/>
      <c r="ENB82" s="37"/>
      <c r="ENC82" s="37"/>
      <c r="END82" s="37"/>
      <c r="ENE82" s="37"/>
      <c r="ENF82" s="37"/>
      <c r="ENG82" s="37"/>
      <c r="ENH82" s="37"/>
      <c r="ENI82" s="37"/>
      <c r="ENJ82" s="37"/>
      <c r="ENK82" s="37"/>
      <c r="ENL82" s="37"/>
      <c r="ENM82" s="37"/>
      <c r="ENN82" s="37"/>
      <c r="ENO82" s="37"/>
      <c r="ENP82" s="37"/>
      <c r="ENQ82" s="37"/>
      <c r="ENR82" s="37"/>
      <c r="ENS82" s="37"/>
      <c r="ENT82" s="37"/>
      <c r="ENU82" s="37"/>
      <c r="ENV82" s="37"/>
      <c r="ENW82" s="37"/>
      <c r="ENX82" s="37"/>
      <c r="ENY82" s="37"/>
      <c r="ENZ82" s="37"/>
      <c r="EOA82" s="37"/>
      <c r="EOB82" s="37"/>
      <c r="EOC82" s="37"/>
      <c r="EOD82" s="37"/>
      <c r="EOE82" s="37"/>
      <c r="EOF82" s="37"/>
      <c r="EOG82" s="37"/>
      <c r="EOH82" s="37"/>
      <c r="EOI82" s="37"/>
      <c r="EOJ82" s="37"/>
      <c r="EOK82" s="37"/>
      <c r="EOL82" s="37"/>
      <c r="EOM82" s="37"/>
      <c r="EON82" s="37"/>
      <c r="EOO82" s="37"/>
      <c r="EOP82" s="37"/>
      <c r="EOQ82" s="37"/>
      <c r="EOR82" s="37"/>
      <c r="EOS82" s="37"/>
      <c r="EOT82" s="37"/>
      <c r="EOU82" s="37"/>
      <c r="EOV82" s="37"/>
      <c r="EOW82" s="37"/>
      <c r="EOX82" s="37"/>
      <c r="EOY82" s="37"/>
      <c r="EOZ82" s="37"/>
      <c r="EPA82" s="37"/>
      <c r="EPB82" s="37"/>
      <c r="EPC82" s="37"/>
      <c r="EPD82" s="37"/>
      <c r="EPE82" s="37"/>
      <c r="EPF82" s="37"/>
      <c r="EPG82" s="37"/>
      <c r="EPH82" s="37"/>
      <c r="EPI82" s="37"/>
      <c r="EPJ82" s="37"/>
      <c r="EPK82" s="37"/>
      <c r="EPL82" s="37"/>
      <c r="EPM82" s="37"/>
      <c r="EPN82" s="37"/>
      <c r="EPO82" s="37"/>
      <c r="EPP82" s="37"/>
      <c r="EPQ82" s="37"/>
      <c r="EPR82" s="37"/>
      <c r="EPS82" s="37"/>
      <c r="EPT82" s="37"/>
      <c r="EPU82" s="37"/>
      <c r="EPV82" s="37"/>
      <c r="EPW82" s="37"/>
      <c r="EPX82" s="37"/>
      <c r="EPY82" s="37"/>
      <c r="EPZ82" s="37"/>
      <c r="EQA82" s="37"/>
      <c r="EQB82" s="37"/>
      <c r="EQC82" s="37"/>
      <c r="EQD82" s="37"/>
      <c r="EQE82" s="37"/>
      <c r="EQF82" s="37"/>
      <c r="EQG82" s="37"/>
      <c r="EQH82" s="37"/>
      <c r="EQI82" s="37"/>
      <c r="EQJ82" s="37"/>
      <c r="EQK82" s="37"/>
      <c r="EQL82" s="37"/>
      <c r="EQM82" s="37"/>
      <c r="EQN82" s="37"/>
      <c r="EQO82" s="37"/>
      <c r="EQP82" s="37"/>
      <c r="EQQ82" s="37"/>
      <c r="EQR82" s="37"/>
      <c r="EQS82" s="37"/>
      <c r="EQT82" s="37"/>
      <c r="EQU82" s="37"/>
      <c r="EQV82" s="37"/>
      <c r="EQW82" s="37"/>
      <c r="EQX82" s="37"/>
      <c r="EQY82" s="37"/>
      <c r="EQZ82" s="37"/>
      <c r="ERA82" s="37"/>
      <c r="ERB82" s="37"/>
      <c r="ERC82" s="37"/>
      <c r="ERD82" s="37"/>
      <c r="ERE82" s="37"/>
      <c r="ERF82" s="37"/>
      <c r="ERG82" s="37"/>
      <c r="ERH82" s="37"/>
      <c r="ERI82" s="37"/>
      <c r="ERJ82" s="37"/>
      <c r="ERK82" s="37"/>
      <c r="ERL82" s="37"/>
      <c r="ERM82" s="37"/>
      <c r="ERN82" s="37"/>
      <c r="ERO82" s="37"/>
      <c r="ERP82" s="37"/>
      <c r="ERQ82" s="37"/>
      <c r="ERR82" s="37"/>
      <c r="ERS82" s="37"/>
      <c r="ERT82" s="37"/>
      <c r="ERU82" s="37"/>
      <c r="ERV82" s="37"/>
      <c r="ERW82" s="37"/>
      <c r="ERX82" s="37"/>
      <c r="ERY82" s="37"/>
      <c r="ERZ82" s="37"/>
      <c r="ESA82" s="37"/>
      <c r="ESB82" s="37"/>
      <c r="ESC82" s="37"/>
      <c r="ESD82" s="37"/>
      <c r="ESE82" s="37"/>
      <c r="ESF82" s="37"/>
      <c r="ESG82" s="37"/>
      <c r="ESH82" s="37"/>
      <c r="ESI82" s="37"/>
      <c r="ESJ82" s="37"/>
      <c r="ESK82" s="37"/>
      <c r="ESL82" s="37"/>
      <c r="ESM82" s="37"/>
      <c r="ESN82" s="37"/>
      <c r="ESO82" s="37"/>
      <c r="ESP82" s="37"/>
      <c r="ESQ82" s="37"/>
      <c r="ESR82" s="37"/>
      <c r="ESS82" s="37"/>
      <c r="EST82" s="37"/>
      <c r="ESU82" s="37"/>
      <c r="ESV82" s="37"/>
      <c r="ESW82" s="37"/>
      <c r="ESX82" s="37"/>
      <c r="ESY82" s="37"/>
      <c r="ESZ82" s="37"/>
      <c r="ETA82" s="37"/>
      <c r="ETB82" s="37"/>
      <c r="ETC82" s="37"/>
      <c r="ETD82" s="37"/>
      <c r="ETE82" s="37"/>
      <c r="ETF82" s="37"/>
      <c r="ETG82" s="37"/>
      <c r="ETH82" s="37"/>
      <c r="ETI82" s="37"/>
      <c r="ETJ82" s="37"/>
      <c r="ETK82" s="37"/>
      <c r="ETL82" s="37"/>
      <c r="ETM82" s="37"/>
      <c r="ETN82" s="37"/>
      <c r="ETO82" s="37"/>
      <c r="ETP82" s="37"/>
      <c r="ETQ82" s="37"/>
      <c r="ETR82" s="37"/>
      <c r="ETS82" s="37"/>
      <c r="ETT82" s="37"/>
      <c r="ETU82" s="37"/>
      <c r="ETV82" s="37"/>
      <c r="ETW82" s="37"/>
      <c r="ETX82" s="37"/>
      <c r="ETY82" s="37"/>
      <c r="ETZ82" s="37"/>
      <c r="EUA82" s="37"/>
      <c r="EUB82" s="37"/>
      <c r="EUC82" s="37"/>
      <c r="EUD82" s="37"/>
      <c r="EUE82" s="37"/>
      <c r="EUF82" s="37"/>
      <c r="EUG82" s="37"/>
      <c r="EUH82" s="37"/>
      <c r="EUI82" s="37"/>
      <c r="EUJ82" s="37"/>
      <c r="EUK82" s="37"/>
      <c r="EUL82" s="37"/>
      <c r="EUM82" s="37"/>
      <c r="EUN82" s="37"/>
      <c r="EUO82" s="37"/>
      <c r="EUP82" s="37"/>
      <c r="EUQ82" s="37"/>
      <c r="EUR82" s="37"/>
      <c r="EUS82" s="37"/>
      <c r="EUT82" s="37"/>
      <c r="EUU82" s="37"/>
      <c r="EUV82" s="37"/>
      <c r="EUW82" s="37"/>
      <c r="EUX82" s="37"/>
      <c r="EUY82" s="37"/>
      <c r="EUZ82" s="37"/>
      <c r="EVA82" s="37"/>
      <c r="EVB82" s="37"/>
      <c r="EVC82" s="37"/>
      <c r="EVD82" s="37"/>
      <c r="EVE82" s="37"/>
      <c r="EVF82" s="37"/>
      <c r="EVG82" s="37"/>
      <c r="EVH82" s="37"/>
      <c r="EVI82" s="37"/>
      <c r="EVJ82" s="37"/>
      <c r="EVK82" s="37"/>
      <c r="EVL82" s="37"/>
      <c r="EVM82" s="37"/>
      <c r="EVN82" s="37"/>
      <c r="EVO82" s="37"/>
      <c r="EVP82" s="37"/>
      <c r="EVQ82" s="37"/>
      <c r="EVR82" s="37"/>
      <c r="EVS82" s="37"/>
      <c r="EVT82" s="37"/>
      <c r="EVU82" s="37"/>
      <c r="EVV82" s="37"/>
      <c r="EVW82" s="37"/>
      <c r="EVX82" s="37"/>
      <c r="EVY82" s="37"/>
      <c r="EVZ82" s="37"/>
      <c r="EWA82" s="37"/>
      <c r="EWB82" s="37"/>
      <c r="EWC82" s="37"/>
      <c r="EWD82" s="37"/>
      <c r="EWE82" s="37"/>
      <c r="EWF82" s="37"/>
      <c r="EWG82" s="37"/>
      <c r="EWH82" s="37"/>
      <c r="EWI82" s="37"/>
      <c r="EWJ82" s="37"/>
      <c r="EWK82" s="37"/>
      <c r="EWL82" s="37"/>
      <c r="EWM82" s="37"/>
      <c r="EWN82" s="37"/>
      <c r="EWO82" s="37"/>
      <c r="EWP82" s="37"/>
      <c r="EWQ82" s="37"/>
      <c r="EWR82" s="37"/>
      <c r="EWS82" s="37"/>
      <c r="EWT82" s="37"/>
      <c r="EWU82" s="37"/>
      <c r="EWV82" s="37"/>
      <c r="EWW82" s="37"/>
      <c r="EWX82" s="37"/>
      <c r="EWY82" s="37"/>
      <c r="EWZ82" s="37"/>
      <c r="EXA82" s="37"/>
      <c r="EXB82" s="37"/>
      <c r="EXC82" s="37"/>
      <c r="EXD82" s="37"/>
      <c r="EXE82" s="37"/>
      <c r="EXF82" s="37"/>
      <c r="EXG82" s="37"/>
      <c r="EXH82" s="37"/>
      <c r="EXI82" s="37"/>
      <c r="EXJ82" s="37"/>
      <c r="EXK82" s="37"/>
      <c r="EXL82" s="37"/>
      <c r="EXM82" s="37"/>
      <c r="EXN82" s="37"/>
      <c r="EXO82" s="37"/>
      <c r="EXP82" s="37"/>
      <c r="EXQ82" s="37"/>
      <c r="EXR82" s="37"/>
      <c r="EXS82" s="37"/>
      <c r="EXT82" s="37"/>
      <c r="EXU82" s="37"/>
      <c r="EXV82" s="37"/>
      <c r="EXW82" s="37"/>
      <c r="EXX82" s="37"/>
      <c r="EXY82" s="37"/>
      <c r="EXZ82" s="37"/>
      <c r="EYA82" s="37"/>
      <c r="EYB82" s="37"/>
      <c r="EYC82" s="37"/>
      <c r="EYD82" s="37"/>
      <c r="EYE82" s="37"/>
      <c r="EYF82" s="37"/>
      <c r="EYG82" s="37"/>
      <c r="EYH82" s="37"/>
      <c r="EYI82" s="37"/>
      <c r="EYJ82" s="37"/>
      <c r="EYK82" s="37"/>
      <c r="EYL82" s="37"/>
      <c r="EYM82" s="37"/>
      <c r="EYN82" s="37"/>
      <c r="EYO82" s="37"/>
      <c r="EYP82" s="37"/>
      <c r="EYQ82" s="37"/>
      <c r="EYR82" s="37"/>
      <c r="EYS82" s="37"/>
      <c r="EYT82" s="37"/>
      <c r="EYU82" s="37"/>
      <c r="EYV82" s="37"/>
      <c r="EYW82" s="37"/>
      <c r="EYX82" s="37"/>
      <c r="EYY82" s="37"/>
      <c r="EYZ82" s="37"/>
      <c r="EZA82" s="37"/>
      <c r="EZB82" s="37"/>
      <c r="EZC82" s="37"/>
      <c r="EZD82" s="37"/>
      <c r="EZE82" s="37"/>
      <c r="EZF82" s="37"/>
      <c r="EZG82" s="37"/>
      <c r="EZH82" s="37"/>
      <c r="EZI82" s="37"/>
      <c r="EZJ82" s="37"/>
      <c r="EZK82" s="37"/>
      <c r="EZL82" s="37"/>
      <c r="EZM82" s="37"/>
      <c r="EZN82" s="37"/>
      <c r="EZO82" s="37"/>
      <c r="EZP82" s="37"/>
      <c r="EZQ82" s="37"/>
      <c r="EZR82" s="37"/>
      <c r="EZS82" s="37"/>
      <c r="EZT82" s="37"/>
      <c r="EZU82" s="37"/>
      <c r="EZV82" s="37"/>
      <c r="EZW82" s="37"/>
      <c r="EZX82" s="37"/>
      <c r="EZY82" s="37"/>
      <c r="EZZ82" s="37"/>
      <c r="FAA82" s="37"/>
      <c r="FAB82" s="37"/>
      <c r="FAC82" s="37"/>
      <c r="FAD82" s="37"/>
      <c r="FAE82" s="37"/>
      <c r="FAF82" s="37"/>
      <c r="FAG82" s="37"/>
      <c r="FAH82" s="37"/>
      <c r="FAI82" s="37"/>
      <c r="FAJ82" s="37"/>
      <c r="FAK82" s="37"/>
      <c r="FAL82" s="37"/>
      <c r="FAM82" s="37"/>
      <c r="FAN82" s="37"/>
      <c r="FAO82" s="37"/>
      <c r="FAP82" s="37"/>
      <c r="FAQ82" s="37"/>
      <c r="FAR82" s="37"/>
      <c r="FAS82" s="37"/>
      <c r="FAT82" s="37"/>
      <c r="FAU82" s="37"/>
      <c r="FAV82" s="37"/>
      <c r="FAW82" s="37"/>
      <c r="FAX82" s="37"/>
      <c r="FAY82" s="37"/>
      <c r="FAZ82" s="37"/>
      <c r="FBA82" s="37"/>
      <c r="FBB82" s="37"/>
      <c r="FBC82" s="37"/>
      <c r="FBD82" s="37"/>
      <c r="FBE82" s="37"/>
      <c r="FBF82" s="37"/>
      <c r="FBG82" s="37"/>
      <c r="FBH82" s="37"/>
      <c r="FBI82" s="37"/>
      <c r="FBJ82" s="37"/>
      <c r="FBK82" s="37"/>
      <c r="FBL82" s="37"/>
      <c r="FBM82" s="37"/>
      <c r="FBN82" s="37"/>
      <c r="FBO82" s="37"/>
      <c r="FBP82" s="37"/>
      <c r="FBQ82" s="37"/>
      <c r="FBR82" s="37"/>
      <c r="FBS82" s="37"/>
      <c r="FBT82" s="37"/>
      <c r="FBU82" s="37"/>
      <c r="FBV82" s="37"/>
      <c r="FBW82" s="37"/>
      <c r="FBX82" s="37"/>
      <c r="FBY82" s="37"/>
      <c r="FBZ82" s="37"/>
      <c r="FCA82" s="37"/>
      <c r="FCB82" s="37"/>
      <c r="FCC82" s="37"/>
      <c r="FCD82" s="37"/>
      <c r="FCE82" s="37"/>
      <c r="FCF82" s="37"/>
      <c r="FCG82" s="37"/>
      <c r="FCH82" s="37"/>
      <c r="FCI82" s="37"/>
      <c r="FCJ82" s="37"/>
      <c r="FCK82" s="37"/>
      <c r="FCL82" s="37"/>
      <c r="FCM82" s="37"/>
      <c r="FCN82" s="37"/>
      <c r="FCO82" s="37"/>
      <c r="FCP82" s="37"/>
      <c r="FCQ82" s="37"/>
      <c r="FCR82" s="37"/>
      <c r="FCS82" s="37"/>
      <c r="FCT82" s="37"/>
      <c r="FCU82" s="37"/>
      <c r="FCV82" s="37"/>
      <c r="FCW82" s="37"/>
      <c r="FCX82" s="37"/>
      <c r="FCY82" s="37"/>
      <c r="FCZ82" s="37"/>
      <c r="FDA82" s="37"/>
      <c r="FDB82" s="37"/>
      <c r="FDC82" s="37"/>
      <c r="FDD82" s="37"/>
      <c r="FDE82" s="37"/>
      <c r="FDF82" s="37"/>
      <c r="FDG82" s="37"/>
      <c r="FDH82" s="37"/>
      <c r="FDI82" s="37"/>
      <c r="FDJ82" s="37"/>
      <c r="FDK82" s="37"/>
      <c r="FDL82" s="37"/>
      <c r="FDM82" s="37"/>
      <c r="FDN82" s="37"/>
      <c r="FDO82" s="37"/>
      <c r="FDP82" s="37"/>
      <c r="FDQ82" s="37"/>
      <c r="FDR82" s="37"/>
      <c r="FDS82" s="37"/>
      <c r="FDT82" s="37"/>
      <c r="FDU82" s="37"/>
      <c r="FDV82" s="37"/>
      <c r="FDW82" s="37"/>
      <c r="FDX82" s="37"/>
      <c r="FDY82" s="37"/>
      <c r="FDZ82" s="37"/>
      <c r="FEA82" s="37"/>
      <c r="FEB82" s="37"/>
      <c r="FEC82" s="37"/>
      <c r="FED82" s="37"/>
      <c r="FEE82" s="37"/>
      <c r="FEF82" s="37"/>
      <c r="FEG82" s="37"/>
      <c r="FEH82" s="37"/>
      <c r="FEI82" s="37"/>
      <c r="FEJ82" s="37"/>
      <c r="FEK82" s="37"/>
      <c r="FEL82" s="37"/>
      <c r="FEM82" s="37"/>
      <c r="FEN82" s="37"/>
      <c r="FEO82" s="37"/>
      <c r="FEP82" s="37"/>
      <c r="FEQ82" s="37"/>
      <c r="FER82" s="37"/>
      <c r="FES82" s="37"/>
      <c r="FET82" s="37"/>
      <c r="FEU82" s="37"/>
      <c r="FEV82" s="37"/>
      <c r="FEW82" s="37"/>
      <c r="FEX82" s="37"/>
      <c r="FEY82" s="37"/>
      <c r="FEZ82" s="37"/>
      <c r="FFA82" s="37"/>
      <c r="FFB82" s="37"/>
      <c r="FFC82" s="37"/>
      <c r="FFD82" s="37"/>
      <c r="FFE82" s="37"/>
      <c r="FFF82" s="37"/>
      <c r="FFG82" s="37"/>
      <c r="FFH82" s="37"/>
      <c r="FFI82" s="37"/>
      <c r="FFJ82" s="37"/>
      <c r="FFK82" s="37"/>
      <c r="FFL82" s="37"/>
      <c r="FFM82" s="37"/>
      <c r="FFN82" s="37"/>
      <c r="FFO82" s="37"/>
      <c r="FFP82" s="37"/>
      <c r="FFQ82" s="37"/>
      <c r="FFR82" s="37"/>
      <c r="FFS82" s="37"/>
      <c r="FFT82" s="37"/>
      <c r="FFU82" s="37"/>
      <c r="FFV82" s="37"/>
      <c r="FFW82" s="37"/>
      <c r="FFX82" s="37"/>
      <c r="FFY82" s="37"/>
      <c r="FFZ82" s="37"/>
      <c r="FGA82" s="37"/>
      <c r="FGB82" s="37"/>
      <c r="FGC82" s="37"/>
      <c r="FGD82" s="37"/>
      <c r="FGE82" s="37"/>
      <c r="FGF82" s="37"/>
      <c r="FGG82" s="37"/>
      <c r="FGH82" s="37"/>
      <c r="FGI82" s="37"/>
      <c r="FGJ82" s="37"/>
      <c r="FGK82" s="37"/>
      <c r="FGL82" s="37"/>
      <c r="FGM82" s="37"/>
      <c r="FGN82" s="37"/>
      <c r="FGO82" s="37"/>
      <c r="FGP82" s="37"/>
      <c r="FGQ82" s="37"/>
      <c r="FGR82" s="37"/>
      <c r="FGS82" s="37"/>
      <c r="FGT82" s="37"/>
      <c r="FGU82" s="37"/>
      <c r="FGV82" s="37"/>
      <c r="FGW82" s="37"/>
      <c r="FGX82" s="37"/>
      <c r="FGY82" s="37"/>
      <c r="FGZ82" s="37"/>
      <c r="FHA82" s="37"/>
      <c r="FHB82" s="37"/>
      <c r="FHC82" s="37"/>
      <c r="FHD82" s="37"/>
      <c r="FHE82" s="37"/>
      <c r="FHF82" s="37"/>
      <c r="FHG82" s="37"/>
      <c r="FHH82" s="37"/>
      <c r="FHI82" s="37"/>
      <c r="FHJ82" s="37"/>
      <c r="FHK82" s="37"/>
      <c r="FHL82" s="37"/>
      <c r="FHM82" s="37"/>
      <c r="FHN82" s="37"/>
      <c r="FHO82" s="37"/>
      <c r="FHP82" s="37"/>
      <c r="FHQ82" s="37"/>
      <c r="FHR82" s="37"/>
      <c r="FHS82" s="37"/>
      <c r="FHT82" s="37"/>
      <c r="FHU82" s="37"/>
      <c r="FHV82" s="37"/>
      <c r="FHW82" s="37"/>
      <c r="FHX82" s="37"/>
      <c r="FHY82" s="37"/>
      <c r="FHZ82" s="37"/>
      <c r="FIA82" s="37"/>
      <c r="FIB82" s="37"/>
      <c r="FIC82" s="37"/>
      <c r="FID82" s="37"/>
      <c r="FIE82" s="37"/>
      <c r="FIF82" s="37"/>
      <c r="FIG82" s="37"/>
      <c r="FIH82" s="37"/>
      <c r="FII82" s="37"/>
      <c r="FIJ82" s="37"/>
      <c r="FIK82" s="37"/>
      <c r="FIL82" s="37"/>
      <c r="FIM82" s="37"/>
      <c r="FIN82" s="37"/>
      <c r="FIO82" s="37"/>
      <c r="FIP82" s="37"/>
      <c r="FIQ82" s="37"/>
      <c r="FIR82" s="37"/>
      <c r="FIS82" s="37"/>
      <c r="FIT82" s="37"/>
      <c r="FIU82" s="37"/>
      <c r="FIV82" s="37"/>
      <c r="FIW82" s="37"/>
      <c r="FIX82" s="37"/>
      <c r="FIY82" s="37"/>
      <c r="FIZ82" s="37"/>
      <c r="FJA82" s="37"/>
      <c r="FJB82" s="37"/>
      <c r="FJC82" s="37"/>
      <c r="FJD82" s="37"/>
      <c r="FJE82" s="37"/>
      <c r="FJF82" s="37"/>
      <c r="FJG82" s="37"/>
      <c r="FJH82" s="37"/>
      <c r="FJI82" s="37"/>
      <c r="FJJ82" s="37"/>
      <c r="FJK82" s="37"/>
      <c r="FJL82" s="37"/>
      <c r="FJM82" s="37"/>
      <c r="FJN82" s="37"/>
      <c r="FJO82" s="37"/>
      <c r="FJP82" s="37"/>
      <c r="FJQ82" s="37"/>
      <c r="FJR82" s="37"/>
      <c r="FJS82" s="37"/>
      <c r="FJT82" s="37"/>
      <c r="FJU82" s="37"/>
      <c r="FJV82" s="37"/>
      <c r="FJW82" s="37"/>
      <c r="FJX82" s="37"/>
      <c r="FJY82" s="37"/>
      <c r="FJZ82" s="37"/>
      <c r="FKA82" s="37"/>
      <c r="FKB82" s="37"/>
      <c r="FKC82" s="37"/>
      <c r="FKD82" s="37"/>
      <c r="FKE82" s="37"/>
      <c r="FKF82" s="37"/>
      <c r="FKG82" s="37"/>
      <c r="FKH82" s="37"/>
      <c r="FKI82" s="37"/>
      <c r="FKJ82" s="37"/>
      <c r="FKK82" s="37"/>
      <c r="FKL82" s="37"/>
      <c r="FKM82" s="37"/>
      <c r="FKN82" s="37"/>
      <c r="FKO82" s="37"/>
      <c r="FKP82" s="37"/>
      <c r="FKQ82" s="37"/>
      <c r="FKR82" s="37"/>
      <c r="FKS82" s="37"/>
      <c r="FKT82" s="37"/>
      <c r="FKU82" s="37"/>
      <c r="FKV82" s="37"/>
      <c r="FKW82" s="37"/>
      <c r="FKX82" s="37"/>
      <c r="FKY82" s="37"/>
      <c r="FKZ82" s="37"/>
      <c r="FLA82" s="37"/>
      <c r="FLB82" s="37"/>
      <c r="FLC82" s="37"/>
      <c r="FLD82" s="37"/>
      <c r="FLE82" s="37"/>
      <c r="FLF82" s="37"/>
      <c r="FLG82" s="37"/>
      <c r="FLH82" s="37"/>
      <c r="FLI82" s="37"/>
      <c r="FLJ82" s="37"/>
      <c r="FLK82" s="37"/>
      <c r="FLL82" s="37"/>
      <c r="FLM82" s="37"/>
      <c r="FLN82" s="37"/>
      <c r="FLO82" s="37"/>
      <c r="FLP82" s="37"/>
      <c r="FLQ82" s="37"/>
      <c r="FLR82" s="37"/>
      <c r="FLS82" s="37"/>
      <c r="FLT82" s="37"/>
      <c r="FLU82" s="37"/>
      <c r="FLV82" s="37"/>
      <c r="FLW82" s="37"/>
      <c r="FLX82" s="37"/>
      <c r="FLY82" s="37"/>
      <c r="FLZ82" s="37"/>
      <c r="FMA82" s="37"/>
      <c r="FMB82" s="37"/>
      <c r="FMC82" s="37"/>
      <c r="FMD82" s="37"/>
      <c r="FME82" s="37"/>
      <c r="FMF82" s="37"/>
      <c r="FMG82" s="37"/>
      <c r="FMH82" s="37"/>
      <c r="FMI82" s="37"/>
      <c r="FMJ82" s="37"/>
      <c r="FMK82" s="37"/>
      <c r="FML82" s="37"/>
      <c r="FMM82" s="37"/>
      <c r="FMN82" s="37"/>
      <c r="FMO82" s="37"/>
      <c r="FMP82" s="37"/>
      <c r="FMQ82" s="37"/>
      <c r="FMR82" s="37"/>
      <c r="FMS82" s="37"/>
      <c r="FMT82" s="37"/>
      <c r="FMU82" s="37"/>
      <c r="FMV82" s="37"/>
      <c r="FMW82" s="37"/>
      <c r="FMX82" s="37"/>
      <c r="FMY82" s="37"/>
      <c r="FMZ82" s="37"/>
      <c r="FNA82" s="37"/>
      <c r="FNB82" s="37"/>
      <c r="FNC82" s="37"/>
      <c r="FND82" s="37"/>
      <c r="FNE82" s="37"/>
      <c r="FNF82" s="37"/>
      <c r="FNG82" s="37"/>
      <c r="FNH82" s="37"/>
      <c r="FNI82" s="37"/>
      <c r="FNJ82" s="37"/>
      <c r="FNK82" s="37"/>
      <c r="FNL82" s="37"/>
      <c r="FNM82" s="37"/>
      <c r="FNN82" s="37"/>
      <c r="FNO82" s="37"/>
      <c r="FNP82" s="37"/>
      <c r="FNQ82" s="37"/>
      <c r="FNR82" s="37"/>
      <c r="FNS82" s="37"/>
      <c r="FNT82" s="37"/>
      <c r="FNU82" s="37"/>
      <c r="FNV82" s="37"/>
      <c r="FNW82" s="37"/>
      <c r="FNX82" s="37"/>
      <c r="FNY82" s="37"/>
      <c r="FNZ82" s="37"/>
      <c r="FOA82" s="37"/>
      <c r="FOB82" s="37"/>
      <c r="FOC82" s="37"/>
      <c r="FOD82" s="37"/>
      <c r="FOE82" s="37"/>
      <c r="FOF82" s="37"/>
      <c r="FOG82" s="37"/>
      <c r="FOH82" s="37"/>
      <c r="FOI82" s="37"/>
      <c r="FOJ82" s="37"/>
      <c r="FOK82" s="37"/>
      <c r="FOL82" s="37"/>
      <c r="FOM82" s="37"/>
      <c r="FON82" s="37"/>
      <c r="FOO82" s="37"/>
      <c r="FOP82" s="37"/>
      <c r="FOQ82" s="37"/>
      <c r="FOR82" s="37"/>
      <c r="FOS82" s="37"/>
      <c r="FOT82" s="37"/>
      <c r="FOU82" s="37"/>
      <c r="FOV82" s="37"/>
      <c r="FOW82" s="37"/>
      <c r="FOX82" s="37"/>
      <c r="FOY82" s="37"/>
      <c r="FOZ82" s="37"/>
      <c r="FPA82" s="37"/>
      <c r="FPB82" s="37"/>
      <c r="FPC82" s="37"/>
      <c r="FPD82" s="37"/>
      <c r="FPE82" s="37"/>
      <c r="FPF82" s="37"/>
      <c r="FPG82" s="37"/>
      <c r="FPH82" s="37"/>
      <c r="FPI82" s="37"/>
      <c r="FPJ82" s="37"/>
      <c r="FPK82" s="37"/>
      <c r="FPL82" s="37"/>
      <c r="FPM82" s="37"/>
      <c r="FPN82" s="37"/>
      <c r="FPO82" s="37"/>
      <c r="FPP82" s="37"/>
      <c r="FPQ82" s="37"/>
      <c r="FPR82" s="37"/>
      <c r="FPS82" s="37"/>
      <c r="FPT82" s="37"/>
      <c r="FPU82" s="37"/>
      <c r="FPV82" s="37"/>
      <c r="FPW82" s="37"/>
      <c r="FPX82" s="37"/>
      <c r="FPY82" s="37"/>
      <c r="FPZ82" s="37"/>
      <c r="FQA82" s="37"/>
      <c r="FQB82" s="37"/>
      <c r="FQC82" s="37"/>
      <c r="FQD82" s="37"/>
      <c r="FQE82" s="37"/>
      <c r="FQF82" s="37"/>
      <c r="FQG82" s="37"/>
      <c r="FQH82" s="37"/>
      <c r="FQI82" s="37"/>
      <c r="FQJ82" s="37"/>
      <c r="FQK82" s="37"/>
      <c r="FQL82" s="37"/>
      <c r="FQM82" s="37"/>
      <c r="FQN82" s="37"/>
      <c r="FQO82" s="37"/>
      <c r="FQP82" s="37"/>
      <c r="FQQ82" s="37"/>
      <c r="FQR82" s="37"/>
      <c r="FQS82" s="37"/>
      <c r="FQT82" s="37"/>
      <c r="FQU82" s="37"/>
      <c r="FQV82" s="37"/>
      <c r="FQW82" s="37"/>
      <c r="FQX82" s="37"/>
      <c r="FQY82" s="37"/>
      <c r="FQZ82" s="37"/>
      <c r="FRA82" s="37"/>
      <c r="FRB82" s="37"/>
      <c r="FRC82" s="37"/>
      <c r="FRD82" s="37"/>
      <c r="FRE82" s="37"/>
      <c r="FRF82" s="37"/>
      <c r="FRG82" s="37"/>
      <c r="FRH82" s="37"/>
      <c r="FRI82" s="37"/>
      <c r="FRJ82" s="37"/>
      <c r="FRK82" s="37"/>
      <c r="FRL82" s="37"/>
      <c r="FRM82" s="37"/>
      <c r="FRN82" s="37"/>
      <c r="FRO82" s="37"/>
      <c r="FRP82" s="37"/>
      <c r="FRQ82" s="37"/>
      <c r="FRR82" s="37"/>
      <c r="FRS82" s="37"/>
      <c r="FRT82" s="37"/>
      <c r="FRU82" s="37"/>
      <c r="FRV82" s="37"/>
      <c r="FRW82" s="37"/>
      <c r="FRX82" s="37"/>
      <c r="FRY82" s="37"/>
      <c r="FRZ82" s="37"/>
      <c r="FSA82" s="37"/>
      <c r="FSB82" s="37"/>
      <c r="FSC82" s="37"/>
      <c r="FSD82" s="37"/>
      <c r="FSE82" s="37"/>
      <c r="FSF82" s="37"/>
      <c r="FSG82" s="37"/>
      <c r="FSH82" s="37"/>
      <c r="FSI82" s="37"/>
      <c r="FSJ82" s="37"/>
      <c r="FSK82" s="37"/>
      <c r="FSL82" s="37"/>
      <c r="FSM82" s="37"/>
      <c r="FSN82" s="37"/>
      <c r="FSO82" s="37"/>
      <c r="FSP82" s="37"/>
      <c r="FSQ82" s="37"/>
      <c r="FSR82" s="37"/>
      <c r="FSS82" s="37"/>
      <c r="FST82" s="37"/>
      <c r="FSU82" s="37"/>
      <c r="FSV82" s="37"/>
      <c r="FSW82" s="37"/>
      <c r="FSX82" s="37"/>
      <c r="FSY82" s="37"/>
      <c r="FSZ82" s="37"/>
      <c r="FTA82" s="37"/>
      <c r="FTB82" s="37"/>
      <c r="FTC82" s="37"/>
      <c r="FTD82" s="37"/>
      <c r="FTE82" s="37"/>
      <c r="FTF82" s="37"/>
      <c r="FTG82" s="37"/>
      <c r="FTH82" s="37"/>
      <c r="FTI82" s="37"/>
      <c r="FTJ82" s="37"/>
      <c r="FTK82" s="37"/>
      <c r="FTL82" s="37"/>
      <c r="FTM82" s="37"/>
      <c r="FTN82" s="37"/>
      <c r="FTO82" s="37"/>
      <c r="FTP82" s="37"/>
      <c r="FTQ82" s="37"/>
      <c r="FTR82" s="37"/>
      <c r="FTS82" s="37"/>
      <c r="FTT82" s="37"/>
      <c r="FTU82" s="37"/>
      <c r="FTV82" s="37"/>
      <c r="FTW82" s="37"/>
      <c r="FTX82" s="37"/>
      <c r="FTY82" s="37"/>
      <c r="FTZ82" s="37"/>
      <c r="FUA82" s="37"/>
      <c r="FUB82" s="37"/>
      <c r="FUC82" s="37"/>
      <c r="FUD82" s="37"/>
      <c r="FUE82" s="37"/>
      <c r="FUF82" s="37"/>
      <c r="FUG82" s="37"/>
      <c r="FUH82" s="37"/>
      <c r="FUI82" s="37"/>
      <c r="FUJ82" s="37"/>
      <c r="FUK82" s="37"/>
      <c r="FUL82" s="37"/>
      <c r="FUM82" s="37"/>
      <c r="FUN82" s="37"/>
      <c r="FUO82" s="37"/>
      <c r="FUP82" s="37"/>
      <c r="FUQ82" s="37"/>
      <c r="FUR82" s="37"/>
      <c r="FUS82" s="37"/>
      <c r="FUT82" s="37"/>
      <c r="FUU82" s="37"/>
      <c r="FUV82" s="37"/>
      <c r="FUW82" s="37"/>
      <c r="FUX82" s="37"/>
      <c r="FUY82" s="37"/>
      <c r="FUZ82" s="37"/>
      <c r="FVA82" s="37"/>
      <c r="FVB82" s="37"/>
      <c r="FVC82" s="37"/>
      <c r="FVD82" s="37"/>
      <c r="FVE82" s="37"/>
      <c r="FVF82" s="37"/>
      <c r="FVG82" s="37"/>
      <c r="FVH82" s="37"/>
      <c r="FVI82" s="37"/>
      <c r="FVJ82" s="37"/>
      <c r="FVK82" s="37"/>
      <c r="FVL82" s="37"/>
      <c r="FVM82" s="37"/>
      <c r="FVN82" s="37"/>
      <c r="FVO82" s="37"/>
      <c r="FVP82" s="37"/>
      <c r="FVQ82" s="37"/>
      <c r="FVR82" s="37"/>
      <c r="FVS82" s="37"/>
      <c r="FVT82" s="37"/>
      <c r="FVU82" s="37"/>
      <c r="FVV82" s="37"/>
      <c r="FVW82" s="37"/>
      <c r="FVX82" s="37"/>
      <c r="FVY82" s="37"/>
      <c r="FVZ82" s="37"/>
      <c r="FWA82" s="37"/>
      <c r="FWB82" s="37"/>
      <c r="FWC82" s="37"/>
      <c r="FWD82" s="37"/>
      <c r="FWE82" s="37"/>
      <c r="FWF82" s="37"/>
      <c r="FWG82" s="37"/>
      <c r="FWH82" s="37"/>
      <c r="FWI82" s="37"/>
      <c r="FWJ82" s="37"/>
      <c r="FWK82" s="37"/>
      <c r="FWL82" s="37"/>
      <c r="FWM82" s="37"/>
      <c r="FWN82" s="37"/>
      <c r="FWO82" s="37"/>
      <c r="FWP82" s="37"/>
      <c r="FWQ82" s="37"/>
      <c r="FWR82" s="37"/>
      <c r="FWS82" s="37"/>
      <c r="FWT82" s="37"/>
      <c r="FWU82" s="37"/>
      <c r="FWV82" s="37"/>
      <c r="FWW82" s="37"/>
      <c r="FWX82" s="37"/>
      <c r="FWY82" s="37"/>
      <c r="FWZ82" s="37"/>
      <c r="FXA82" s="37"/>
      <c r="FXB82" s="37"/>
      <c r="FXC82" s="37"/>
      <c r="FXD82" s="37"/>
      <c r="FXE82" s="37"/>
      <c r="FXF82" s="37"/>
      <c r="FXG82" s="37"/>
      <c r="FXH82" s="37"/>
      <c r="FXI82" s="37"/>
      <c r="FXJ82" s="37"/>
      <c r="FXK82" s="37"/>
      <c r="FXL82" s="37"/>
      <c r="FXM82" s="37"/>
      <c r="FXN82" s="37"/>
      <c r="FXO82" s="37"/>
      <c r="FXP82" s="37"/>
      <c r="FXQ82" s="37"/>
      <c r="FXR82" s="37"/>
      <c r="FXS82" s="37"/>
      <c r="FXT82" s="37"/>
      <c r="FXU82" s="37"/>
      <c r="FXV82" s="37"/>
      <c r="FXW82" s="37"/>
      <c r="FXX82" s="37"/>
      <c r="FXY82" s="37"/>
      <c r="FXZ82" s="37"/>
      <c r="FYA82" s="37"/>
      <c r="FYB82" s="37"/>
      <c r="FYC82" s="37"/>
      <c r="FYD82" s="37"/>
      <c r="FYE82" s="37"/>
      <c r="FYF82" s="37"/>
      <c r="FYG82" s="37"/>
      <c r="FYH82" s="37"/>
      <c r="FYI82" s="37"/>
      <c r="FYJ82" s="37"/>
      <c r="FYK82" s="37"/>
      <c r="FYL82" s="37"/>
      <c r="FYM82" s="37"/>
      <c r="FYN82" s="37"/>
      <c r="FYO82" s="37"/>
      <c r="FYP82" s="37"/>
      <c r="FYQ82" s="37"/>
      <c r="FYR82" s="37"/>
      <c r="FYS82" s="37"/>
      <c r="FYT82" s="37"/>
      <c r="FYU82" s="37"/>
      <c r="FYV82" s="37"/>
      <c r="FYW82" s="37"/>
      <c r="FYX82" s="37"/>
      <c r="FYY82" s="37"/>
      <c r="FYZ82" s="37"/>
      <c r="FZA82" s="37"/>
      <c r="FZB82" s="37"/>
      <c r="FZC82" s="37"/>
      <c r="FZD82" s="37"/>
      <c r="FZE82" s="37"/>
      <c r="FZF82" s="37"/>
      <c r="FZG82" s="37"/>
      <c r="FZH82" s="37"/>
      <c r="FZI82" s="37"/>
      <c r="FZJ82" s="37"/>
      <c r="FZK82" s="37"/>
      <c r="FZL82" s="37"/>
      <c r="FZM82" s="37"/>
      <c r="FZN82" s="37"/>
      <c r="FZO82" s="37"/>
      <c r="FZP82" s="37"/>
      <c r="FZQ82" s="37"/>
      <c r="FZR82" s="37"/>
      <c r="FZS82" s="37"/>
      <c r="FZT82" s="37"/>
      <c r="FZU82" s="37"/>
      <c r="FZV82" s="37"/>
      <c r="FZW82" s="37"/>
      <c r="FZX82" s="37"/>
      <c r="FZY82" s="37"/>
      <c r="FZZ82" s="37"/>
      <c r="GAA82" s="37"/>
      <c r="GAB82" s="37"/>
      <c r="GAC82" s="37"/>
      <c r="GAD82" s="37"/>
      <c r="GAE82" s="37"/>
      <c r="GAF82" s="37"/>
      <c r="GAG82" s="37"/>
      <c r="GAH82" s="37"/>
      <c r="GAI82" s="37"/>
      <c r="GAJ82" s="37"/>
      <c r="GAK82" s="37"/>
      <c r="GAL82" s="37"/>
      <c r="GAM82" s="37"/>
      <c r="GAN82" s="37"/>
      <c r="GAO82" s="37"/>
      <c r="GAP82" s="37"/>
      <c r="GAQ82" s="37"/>
      <c r="GAR82" s="37"/>
      <c r="GAS82" s="37"/>
      <c r="GAT82" s="37"/>
      <c r="GAU82" s="37"/>
      <c r="GAV82" s="37"/>
      <c r="GAW82" s="37"/>
      <c r="GAX82" s="37"/>
      <c r="GAY82" s="37"/>
      <c r="GAZ82" s="37"/>
      <c r="GBA82" s="37"/>
      <c r="GBB82" s="37"/>
      <c r="GBC82" s="37"/>
      <c r="GBD82" s="37"/>
      <c r="GBE82" s="37"/>
      <c r="GBF82" s="37"/>
      <c r="GBG82" s="37"/>
      <c r="GBH82" s="37"/>
      <c r="GBI82" s="37"/>
      <c r="GBJ82" s="37"/>
      <c r="GBK82" s="37"/>
      <c r="GBL82" s="37"/>
      <c r="GBM82" s="37"/>
      <c r="GBN82" s="37"/>
      <c r="GBO82" s="37"/>
      <c r="GBP82" s="37"/>
      <c r="GBQ82" s="37"/>
      <c r="GBR82" s="37"/>
      <c r="GBS82" s="37"/>
      <c r="GBT82" s="37"/>
      <c r="GBU82" s="37"/>
      <c r="GBV82" s="37"/>
      <c r="GBW82" s="37"/>
      <c r="GBX82" s="37"/>
      <c r="GBY82" s="37"/>
      <c r="GBZ82" s="37"/>
      <c r="GCA82" s="37"/>
      <c r="GCB82" s="37"/>
      <c r="GCC82" s="37"/>
      <c r="GCD82" s="37"/>
      <c r="GCE82" s="37"/>
      <c r="GCF82" s="37"/>
      <c r="GCG82" s="37"/>
      <c r="GCH82" s="37"/>
      <c r="GCI82" s="37"/>
      <c r="GCJ82" s="37"/>
      <c r="GCK82" s="37"/>
      <c r="GCL82" s="37"/>
      <c r="GCM82" s="37"/>
      <c r="GCN82" s="37"/>
      <c r="GCO82" s="37"/>
      <c r="GCP82" s="37"/>
      <c r="GCQ82" s="37"/>
      <c r="GCR82" s="37"/>
      <c r="GCS82" s="37"/>
      <c r="GCT82" s="37"/>
      <c r="GCU82" s="37"/>
      <c r="GCV82" s="37"/>
      <c r="GCW82" s="37"/>
      <c r="GCX82" s="37"/>
      <c r="GCY82" s="37"/>
      <c r="GCZ82" s="37"/>
      <c r="GDA82" s="37"/>
      <c r="GDB82" s="37"/>
      <c r="GDC82" s="37"/>
      <c r="GDD82" s="37"/>
      <c r="GDE82" s="37"/>
      <c r="GDF82" s="37"/>
      <c r="GDG82" s="37"/>
      <c r="GDH82" s="37"/>
      <c r="GDI82" s="37"/>
      <c r="GDJ82" s="37"/>
      <c r="GDK82" s="37"/>
      <c r="GDL82" s="37"/>
      <c r="GDM82" s="37"/>
      <c r="GDN82" s="37"/>
      <c r="GDO82" s="37"/>
      <c r="GDP82" s="37"/>
      <c r="GDQ82" s="37"/>
      <c r="GDR82" s="37"/>
      <c r="GDS82" s="37"/>
      <c r="GDT82" s="37"/>
      <c r="GDU82" s="37"/>
      <c r="GDV82" s="37"/>
      <c r="GDW82" s="37"/>
      <c r="GDX82" s="37"/>
      <c r="GDY82" s="37"/>
      <c r="GDZ82" s="37"/>
      <c r="GEA82" s="37"/>
      <c r="GEB82" s="37"/>
      <c r="GEC82" s="37"/>
      <c r="GED82" s="37"/>
      <c r="GEE82" s="37"/>
      <c r="GEF82" s="37"/>
      <c r="GEG82" s="37"/>
      <c r="GEH82" s="37"/>
      <c r="GEI82" s="37"/>
      <c r="GEJ82" s="37"/>
      <c r="GEK82" s="37"/>
      <c r="GEL82" s="37"/>
      <c r="GEM82" s="37"/>
      <c r="GEN82" s="37"/>
      <c r="GEO82" s="37"/>
      <c r="GEP82" s="37"/>
      <c r="GEQ82" s="37"/>
      <c r="GER82" s="37"/>
      <c r="GES82" s="37"/>
      <c r="GET82" s="37"/>
      <c r="GEU82" s="37"/>
      <c r="GEV82" s="37"/>
      <c r="GEW82" s="37"/>
      <c r="GEX82" s="37"/>
      <c r="GEY82" s="37"/>
      <c r="GEZ82" s="37"/>
      <c r="GFA82" s="37"/>
      <c r="GFB82" s="37"/>
      <c r="GFC82" s="37"/>
      <c r="GFD82" s="37"/>
      <c r="GFE82" s="37"/>
      <c r="GFF82" s="37"/>
      <c r="GFG82" s="37"/>
      <c r="GFH82" s="37"/>
      <c r="GFI82" s="37"/>
      <c r="GFJ82" s="37"/>
      <c r="GFK82" s="37"/>
      <c r="GFL82" s="37"/>
      <c r="GFM82" s="37"/>
      <c r="GFN82" s="37"/>
      <c r="GFO82" s="37"/>
      <c r="GFP82" s="37"/>
      <c r="GFQ82" s="37"/>
      <c r="GFR82" s="37"/>
      <c r="GFS82" s="37"/>
      <c r="GFT82" s="37"/>
      <c r="GFU82" s="37"/>
      <c r="GFV82" s="37"/>
      <c r="GFW82" s="37"/>
      <c r="GFX82" s="37"/>
      <c r="GFY82" s="37"/>
      <c r="GFZ82" s="37"/>
      <c r="GGA82" s="37"/>
      <c r="GGB82" s="37"/>
      <c r="GGC82" s="37"/>
      <c r="GGD82" s="37"/>
      <c r="GGE82" s="37"/>
      <c r="GGF82" s="37"/>
      <c r="GGG82" s="37"/>
      <c r="GGH82" s="37"/>
      <c r="GGI82" s="37"/>
      <c r="GGJ82" s="37"/>
      <c r="GGK82" s="37"/>
      <c r="GGL82" s="37"/>
      <c r="GGM82" s="37"/>
      <c r="GGN82" s="37"/>
      <c r="GGO82" s="37"/>
      <c r="GGP82" s="37"/>
      <c r="GGQ82" s="37"/>
      <c r="GGR82" s="37"/>
      <c r="GGS82" s="37"/>
      <c r="GGT82" s="37"/>
      <c r="GGU82" s="37"/>
      <c r="GGV82" s="37"/>
      <c r="GGW82" s="37"/>
      <c r="GGX82" s="37"/>
      <c r="GGY82" s="37"/>
      <c r="GGZ82" s="37"/>
      <c r="GHA82" s="37"/>
      <c r="GHB82" s="37"/>
      <c r="GHC82" s="37"/>
      <c r="GHD82" s="37"/>
      <c r="GHE82" s="37"/>
      <c r="GHF82" s="37"/>
      <c r="GHG82" s="37"/>
      <c r="GHH82" s="37"/>
      <c r="GHI82" s="37"/>
      <c r="GHJ82" s="37"/>
      <c r="GHK82" s="37"/>
      <c r="GHL82" s="37"/>
      <c r="GHM82" s="37"/>
      <c r="GHN82" s="37"/>
      <c r="GHO82" s="37"/>
      <c r="GHP82" s="37"/>
      <c r="GHQ82" s="37"/>
      <c r="GHR82" s="37"/>
      <c r="GHS82" s="37"/>
      <c r="GHT82" s="37"/>
      <c r="GHU82" s="37"/>
      <c r="GHV82" s="37"/>
      <c r="GHW82" s="37"/>
      <c r="GHX82" s="37"/>
      <c r="GHY82" s="37"/>
      <c r="GHZ82" s="37"/>
      <c r="GIA82" s="37"/>
      <c r="GIB82" s="37"/>
      <c r="GIC82" s="37"/>
      <c r="GID82" s="37"/>
      <c r="GIE82" s="37"/>
      <c r="GIF82" s="37"/>
      <c r="GIG82" s="37"/>
      <c r="GIH82" s="37"/>
      <c r="GII82" s="37"/>
      <c r="GIJ82" s="37"/>
      <c r="GIK82" s="37"/>
      <c r="GIL82" s="37"/>
      <c r="GIM82" s="37"/>
      <c r="GIN82" s="37"/>
      <c r="GIO82" s="37"/>
      <c r="GIP82" s="37"/>
      <c r="GIQ82" s="37"/>
      <c r="GIR82" s="37"/>
      <c r="GIS82" s="37"/>
      <c r="GIT82" s="37"/>
      <c r="GIU82" s="37"/>
      <c r="GIV82" s="37"/>
      <c r="GIW82" s="37"/>
      <c r="GIX82" s="37"/>
      <c r="GIY82" s="37"/>
      <c r="GIZ82" s="37"/>
      <c r="GJA82" s="37"/>
      <c r="GJB82" s="37"/>
      <c r="GJC82" s="37"/>
      <c r="GJD82" s="37"/>
      <c r="GJE82" s="37"/>
      <c r="GJF82" s="37"/>
      <c r="GJG82" s="37"/>
      <c r="GJH82" s="37"/>
      <c r="GJI82" s="37"/>
      <c r="GJJ82" s="37"/>
      <c r="GJK82" s="37"/>
      <c r="GJL82" s="37"/>
      <c r="GJM82" s="37"/>
      <c r="GJN82" s="37"/>
      <c r="GJO82" s="37"/>
      <c r="GJP82" s="37"/>
      <c r="GJQ82" s="37"/>
      <c r="GJR82" s="37"/>
      <c r="GJS82" s="37"/>
      <c r="GJT82" s="37"/>
      <c r="GJU82" s="37"/>
      <c r="GJV82" s="37"/>
      <c r="GJW82" s="37"/>
      <c r="GJX82" s="37"/>
      <c r="GJY82" s="37"/>
      <c r="GJZ82" s="37"/>
      <c r="GKA82" s="37"/>
      <c r="GKB82" s="37"/>
      <c r="GKC82" s="37"/>
      <c r="GKD82" s="37"/>
      <c r="GKE82" s="37"/>
      <c r="GKF82" s="37"/>
      <c r="GKG82" s="37"/>
      <c r="GKH82" s="37"/>
      <c r="GKI82" s="37"/>
      <c r="GKJ82" s="37"/>
      <c r="GKK82" s="37"/>
      <c r="GKL82" s="37"/>
      <c r="GKM82" s="37"/>
      <c r="GKN82" s="37"/>
      <c r="GKO82" s="37"/>
      <c r="GKP82" s="37"/>
      <c r="GKQ82" s="37"/>
      <c r="GKR82" s="37"/>
      <c r="GKS82" s="37"/>
      <c r="GKT82" s="37"/>
      <c r="GKU82" s="37"/>
      <c r="GKV82" s="37"/>
      <c r="GKW82" s="37"/>
      <c r="GKX82" s="37"/>
      <c r="GKY82" s="37"/>
      <c r="GKZ82" s="37"/>
      <c r="GLA82" s="37"/>
      <c r="GLB82" s="37"/>
      <c r="GLC82" s="37"/>
      <c r="GLD82" s="37"/>
      <c r="GLE82" s="37"/>
      <c r="GLF82" s="37"/>
      <c r="GLG82" s="37"/>
      <c r="GLH82" s="37"/>
      <c r="GLI82" s="37"/>
      <c r="GLJ82" s="37"/>
      <c r="GLK82" s="37"/>
      <c r="GLL82" s="37"/>
      <c r="GLM82" s="37"/>
      <c r="GLN82" s="37"/>
      <c r="GLO82" s="37"/>
      <c r="GLP82" s="37"/>
      <c r="GLQ82" s="37"/>
      <c r="GLR82" s="37"/>
      <c r="GLS82" s="37"/>
      <c r="GLT82" s="37"/>
      <c r="GLU82" s="37"/>
      <c r="GLV82" s="37"/>
      <c r="GLW82" s="37"/>
      <c r="GLX82" s="37"/>
      <c r="GLY82" s="37"/>
      <c r="GLZ82" s="37"/>
      <c r="GMA82" s="37"/>
      <c r="GMB82" s="37"/>
      <c r="GMC82" s="37"/>
      <c r="GMD82" s="37"/>
      <c r="GME82" s="37"/>
      <c r="GMF82" s="37"/>
      <c r="GMG82" s="37"/>
      <c r="GMH82" s="37"/>
      <c r="GMI82" s="37"/>
      <c r="GMJ82" s="37"/>
      <c r="GMK82" s="37"/>
      <c r="GML82" s="37"/>
      <c r="GMM82" s="37"/>
      <c r="GMN82" s="37"/>
      <c r="GMO82" s="37"/>
      <c r="GMP82" s="37"/>
      <c r="GMQ82" s="37"/>
      <c r="GMR82" s="37"/>
      <c r="GMS82" s="37"/>
      <c r="GMT82" s="37"/>
      <c r="GMU82" s="37"/>
      <c r="GMV82" s="37"/>
      <c r="GMW82" s="37"/>
      <c r="GMX82" s="37"/>
      <c r="GMY82" s="37"/>
      <c r="GMZ82" s="37"/>
      <c r="GNA82" s="37"/>
      <c r="GNB82" s="37"/>
      <c r="GNC82" s="37"/>
      <c r="GND82" s="37"/>
      <c r="GNE82" s="37"/>
      <c r="GNF82" s="37"/>
      <c r="GNG82" s="37"/>
      <c r="GNH82" s="37"/>
      <c r="GNI82" s="37"/>
      <c r="GNJ82" s="37"/>
      <c r="GNK82" s="37"/>
      <c r="GNL82" s="37"/>
      <c r="GNM82" s="37"/>
      <c r="GNN82" s="37"/>
      <c r="GNO82" s="37"/>
      <c r="GNP82" s="37"/>
      <c r="GNQ82" s="37"/>
      <c r="GNR82" s="37"/>
      <c r="GNS82" s="37"/>
      <c r="GNT82" s="37"/>
      <c r="GNU82" s="37"/>
      <c r="GNV82" s="37"/>
      <c r="GNW82" s="37"/>
      <c r="GNX82" s="37"/>
      <c r="GNY82" s="37"/>
      <c r="GNZ82" s="37"/>
      <c r="GOA82" s="37"/>
      <c r="GOB82" s="37"/>
      <c r="GOC82" s="37"/>
      <c r="GOD82" s="37"/>
      <c r="GOE82" s="37"/>
      <c r="GOF82" s="37"/>
      <c r="GOG82" s="37"/>
      <c r="GOH82" s="37"/>
      <c r="GOI82" s="37"/>
      <c r="GOJ82" s="37"/>
      <c r="GOK82" s="37"/>
      <c r="GOL82" s="37"/>
      <c r="GOM82" s="37"/>
      <c r="GON82" s="37"/>
      <c r="GOO82" s="37"/>
      <c r="GOP82" s="37"/>
      <c r="GOQ82" s="37"/>
      <c r="GOR82" s="37"/>
      <c r="GOS82" s="37"/>
      <c r="GOT82" s="37"/>
      <c r="GOU82" s="37"/>
      <c r="GOV82" s="37"/>
      <c r="GOW82" s="37"/>
      <c r="GOX82" s="37"/>
      <c r="GOY82" s="37"/>
      <c r="GOZ82" s="37"/>
      <c r="GPA82" s="37"/>
      <c r="GPB82" s="37"/>
      <c r="GPC82" s="37"/>
      <c r="GPD82" s="37"/>
      <c r="GPE82" s="37"/>
      <c r="GPF82" s="37"/>
      <c r="GPG82" s="37"/>
      <c r="GPH82" s="37"/>
      <c r="GPI82" s="37"/>
      <c r="GPJ82" s="37"/>
      <c r="GPK82" s="37"/>
      <c r="GPL82" s="37"/>
      <c r="GPM82" s="37"/>
      <c r="GPN82" s="37"/>
      <c r="GPO82" s="37"/>
      <c r="GPP82" s="37"/>
      <c r="GPQ82" s="37"/>
      <c r="GPR82" s="37"/>
      <c r="GPS82" s="37"/>
      <c r="GPT82" s="37"/>
      <c r="GPU82" s="37"/>
      <c r="GPV82" s="37"/>
      <c r="GPW82" s="37"/>
      <c r="GPX82" s="37"/>
      <c r="GPY82" s="37"/>
      <c r="GPZ82" s="37"/>
      <c r="GQA82" s="37"/>
      <c r="GQB82" s="37"/>
      <c r="GQC82" s="37"/>
      <c r="GQD82" s="37"/>
      <c r="GQE82" s="37"/>
      <c r="GQF82" s="37"/>
      <c r="GQG82" s="37"/>
      <c r="GQH82" s="37"/>
      <c r="GQI82" s="37"/>
      <c r="GQJ82" s="37"/>
      <c r="GQK82" s="37"/>
      <c r="GQL82" s="37"/>
      <c r="GQM82" s="37"/>
      <c r="GQN82" s="37"/>
      <c r="GQO82" s="37"/>
      <c r="GQP82" s="37"/>
      <c r="GQQ82" s="37"/>
      <c r="GQR82" s="37"/>
      <c r="GQS82" s="37"/>
      <c r="GQT82" s="37"/>
      <c r="GQU82" s="37"/>
      <c r="GQV82" s="37"/>
      <c r="GQW82" s="37"/>
      <c r="GQX82" s="37"/>
      <c r="GQY82" s="37"/>
      <c r="GQZ82" s="37"/>
      <c r="GRA82" s="37"/>
      <c r="GRB82" s="37"/>
      <c r="GRC82" s="37"/>
      <c r="GRD82" s="37"/>
      <c r="GRE82" s="37"/>
      <c r="GRF82" s="37"/>
      <c r="GRG82" s="37"/>
      <c r="GRH82" s="37"/>
      <c r="GRI82" s="37"/>
      <c r="GRJ82" s="37"/>
      <c r="GRK82" s="37"/>
      <c r="GRL82" s="37"/>
      <c r="GRM82" s="37"/>
      <c r="GRN82" s="37"/>
      <c r="GRO82" s="37"/>
      <c r="GRP82" s="37"/>
      <c r="GRQ82" s="37"/>
      <c r="GRR82" s="37"/>
      <c r="GRS82" s="37"/>
      <c r="GRT82" s="37"/>
      <c r="GRU82" s="37"/>
      <c r="GRV82" s="37"/>
      <c r="GRW82" s="37"/>
      <c r="GRX82" s="37"/>
      <c r="GRY82" s="37"/>
      <c r="GRZ82" s="37"/>
      <c r="GSA82" s="37"/>
      <c r="GSB82" s="37"/>
      <c r="GSC82" s="37"/>
      <c r="GSD82" s="37"/>
      <c r="GSE82" s="37"/>
      <c r="GSF82" s="37"/>
      <c r="GSG82" s="37"/>
      <c r="GSH82" s="37"/>
      <c r="GSI82" s="37"/>
      <c r="GSJ82" s="37"/>
      <c r="GSK82" s="37"/>
      <c r="GSL82" s="37"/>
      <c r="GSM82" s="37"/>
      <c r="GSN82" s="37"/>
      <c r="GSO82" s="37"/>
      <c r="GSP82" s="37"/>
      <c r="GSQ82" s="37"/>
      <c r="GSR82" s="37"/>
      <c r="GSS82" s="37"/>
      <c r="GST82" s="37"/>
      <c r="GSU82" s="37"/>
      <c r="GSV82" s="37"/>
      <c r="GSW82" s="37"/>
      <c r="GSX82" s="37"/>
      <c r="GSY82" s="37"/>
      <c r="GSZ82" s="37"/>
      <c r="GTA82" s="37"/>
      <c r="GTB82" s="37"/>
      <c r="GTC82" s="37"/>
      <c r="GTD82" s="37"/>
      <c r="GTE82" s="37"/>
      <c r="GTF82" s="37"/>
      <c r="GTG82" s="37"/>
      <c r="GTH82" s="37"/>
      <c r="GTI82" s="37"/>
      <c r="GTJ82" s="37"/>
      <c r="GTK82" s="37"/>
      <c r="GTL82" s="37"/>
      <c r="GTM82" s="37"/>
      <c r="GTN82" s="37"/>
      <c r="GTO82" s="37"/>
      <c r="GTP82" s="37"/>
      <c r="GTQ82" s="37"/>
      <c r="GTR82" s="37"/>
      <c r="GTS82" s="37"/>
      <c r="GTT82" s="37"/>
      <c r="GTU82" s="37"/>
      <c r="GTV82" s="37"/>
      <c r="GTW82" s="37"/>
      <c r="GTX82" s="37"/>
      <c r="GTY82" s="37"/>
      <c r="GTZ82" s="37"/>
      <c r="GUA82" s="37"/>
      <c r="GUB82" s="37"/>
      <c r="GUC82" s="37"/>
      <c r="GUD82" s="37"/>
      <c r="GUE82" s="37"/>
      <c r="GUF82" s="37"/>
      <c r="GUG82" s="37"/>
      <c r="GUH82" s="37"/>
      <c r="GUI82" s="37"/>
      <c r="GUJ82" s="37"/>
      <c r="GUK82" s="37"/>
      <c r="GUL82" s="37"/>
      <c r="GUM82" s="37"/>
      <c r="GUN82" s="37"/>
      <c r="GUO82" s="37"/>
      <c r="GUP82" s="37"/>
      <c r="GUQ82" s="37"/>
      <c r="GUR82" s="37"/>
      <c r="GUS82" s="37"/>
      <c r="GUT82" s="37"/>
      <c r="GUU82" s="37"/>
      <c r="GUV82" s="37"/>
      <c r="GUW82" s="37"/>
      <c r="GUX82" s="37"/>
      <c r="GUY82" s="37"/>
      <c r="GUZ82" s="37"/>
      <c r="GVA82" s="37"/>
      <c r="GVB82" s="37"/>
      <c r="GVC82" s="37"/>
      <c r="GVD82" s="37"/>
      <c r="GVE82" s="37"/>
      <c r="GVF82" s="37"/>
      <c r="GVG82" s="37"/>
      <c r="GVH82" s="37"/>
      <c r="GVI82" s="37"/>
      <c r="GVJ82" s="37"/>
      <c r="GVK82" s="37"/>
      <c r="GVL82" s="37"/>
      <c r="GVM82" s="37"/>
      <c r="GVN82" s="37"/>
      <c r="GVO82" s="37"/>
      <c r="GVP82" s="37"/>
      <c r="GVQ82" s="37"/>
      <c r="GVR82" s="37"/>
      <c r="GVS82" s="37"/>
      <c r="GVT82" s="37"/>
      <c r="GVU82" s="37"/>
      <c r="GVV82" s="37"/>
      <c r="GVW82" s="37"/>
      <c r="GVX82" s="37"/>
      <c r="GVY82" s="37"/>
      <c r="GVZ82" s="37"/>
      <c r="GWA82" s="37"/>
      <c r="GWB82" s="37"/>
      <c r="GWC82" s="37"/>
      <c r="GWD82" s="37"/>
      <c r="GWE82" s="37"/>
      <c r="GWF82" s="37"/>
      <c r="GWG82" s="37"/>
      <c r="GWH82" s="37"/>
      <c r="GWI82" s="37"/>
      <c r="GWJ82" s="37"/>
      <c r="GWK82" s="37"/>
      <c r="GWL82" s="37"/>
      <c r="GWM82" s="37"/>
      <c r="GWN82" s="37"/>
      <c r="GWO82" s="37"/>
      <c r="GWP82" s="37"/>
      <c r="GWQ82" s="37"/>
      <c r="GWR82" s="37"/>
      <c r="GWS82" s="37"/>
      <c r="GWT82" s="37"/>
      <c r="GWU82" s="37"/>
      <c r="GWV82" s="37"/>
      <c r="GWW82" s="37"/>
      <c r="GWX82" s="37"/>
      <c r="GWY82" s="37"/>
      <c r="GWZ82" s="37"/>
      <c r="GXA82" s="37"/>
      <c r="GXB82" s="37"/>
      <c r="GXC82" s="37"/>
      <c r="GXD82" s="37"/>
      <c r="GXE82" s="37"/>
      <c r="GXF82" s="37"/>
      <c r="GXG82" s="37"/>
      <c r="GXH82" s="37"/>
      <c r="GXI82" s="37"/>
      <c r="GXJ82" s="37"/>
      <c r="GXK82" s="37"/>
      <c r="GXL82" s="37"/>
      <c r="GXM82" s="37"/>
      <c r="GXN82" s="37"/>
      <c r="GXO82" s="37"/>
      <c r="GXP82" s="37"/>
      <c r="GXQ82" s="37"/>
      <c r="GXR82" s="37"/>
      <c r="GXS82" s="37"/>
      <c r="GXT82" s="37"/>
      <c r="GXU82" s="37"/>
      <c r="GXV82" s="37"/>
      <c r="GXW82" s="37"/>
      <c r="GXX82" s="37"/>
      <c r="GXY82" s="37"/>
      <c r="GXZ82" s="37"/>
      <c r="GYA82" s="37"/>
      <c r="GYB82" s="37"/>
      <c r="GYC82" s="37"/>
      <c r="GYD82" s="37"/>
      <c r="GYE82" s="37"/>
      <c r="GYF82" s="37"/>
      <c r="GYG82" s="37"/>
      <c r="GYH82" s="37"/>
      <c r="GYI82" s="37"/>
      <c r="GYJ82" s="37"/>
      <c r="GYK82" s="37"/>
      <c r="GYL82" s="37"/>
      <c r="GYM82" s="37"/>
      <c r="GYN82" s="37"/>
      <c r="GYO82" s="37"/>
      <c r="GYP82" s="37"/>
      <c r="GYQ82" s="37"/>
      <c r="GYR82" s="37"/>
      <c r="GYS82" s="37"/>
      <c r="GYT82" s="37"/>
      <c r="GYU82" s="37"/>
      <c r="GYV82" s="37"/>
      <c r="GYW82" s="37"/>
      <c r="GYX82" s="37"/>
      <c r="GYY82" s="37"/>
      <c r="GYZ82" s="37"/>
      <c r="GZA82" s="37"/>
      <c r="GZB82" s="37"/>
      <c r="GZC82" s="37"/>
      <c r="GZD82" s="37"/>
      <c r="GZE82" s="37"/>
      <c r="GZF82" s="37"/>
      <c r="GZG82" s="37"/>
      <c r="GZH82" s="37"/>
      <c r="GZI82" s="37"/>
      <c r="GZJ82" s="37"/>
      <c r="GZK82" s="37"/>
      <c r="GZL82" s="37"/>
      <c r="GZM82" s="37"/>
      <c r="GZN82" s="37"/>
      <c r="GZO82" s="37"/>
      <c r="GZP82" s="37"/>
      <c r="GZQ82" s="37"/>
      <c r="GZR82" s="37"/>
      <c r="GZS82" s="37"/>
      <c r="GZT82" s="37"/>
      <c r="GZU82" s="37"/>
      <c r="GZV82" s="37"/>
      <c r="GZW82" s="37"/>
      <c r="GZX82" s="37"/>
      <c r="GZY82" s="37"/>
      <c r="GZZ82" s="37"/>
      <c r="HAA82" s="37"/>
      <c r="HAB82" s="37"/>
      <c r="HAC82" s="37"/>
      <c r="HAD82" s="37"/>
      <c r="HAE82" s="37"/>
      <c r="HAF82" s="37"/>
      <c r="HAG82" s="37"/>
      <c r="HAH82" s="37"/>
      <c r="HAI82" s="37"/>
      <c r="HAJ82" s="37"/>
      <c r="HAK82" s="37"/>
      <c r="HAL82" s="37"/>
      <c r="HAM82" s="37"/>
      <c r="HAN82" s="37"/>
      <c r="HAO82" s="37"/>
      <c r="HAP82" s="37"/>
      <c r="HAQ82" s="37"/>
      <c r="HAR82" s="37"/>
      <c r="HAS82" s="37"/>
      <c r="HAT82" s="37"/>
      <c r="HAU82" s="37"/>
      <c r="HAV82" s="37"/>
      <c r="HAW82" s="37"/>
      <c r="HAX82" s="37"/>
      <c r="HAY82" s="37"/>
      <c r="HAZ82" s="37"/>
      <c r="HBA82" s="37"/>
      <c r="HBB82" s="37"/>
      <c r="HBC82" s="37"/>
      <c r="HBD82" s="37"/>
      <c r="HBE82" s="37"/>
      <c r="HBF82" s="37"/>
      <c r="HBG82" s="37"/>
      <c r="HBH82" s="37"/>
      <c r="HBI82" s="37"/>
      <c r="HBJ82" s="37"/>
      <c r="HBK82" s="37"/>
      <c r="HBL82" s="37"/>
      <c r="HBM82" s="37"/>
      <c r="HBN82" s="37"/>
      <c r="HBO82" s="37"/>
      <c r="HBP82" s="37"/>
      <c r="HBQ82" s="37"/>
      <c r="HBR82" s="37"/>
      <c r="HBS82" s="37"/>
      <c r="HBT82" s="37"/>
      <c r="HBU82" s="37"/>
      <c r="HBV82" s="37"/>
      <c r="HBW82" s="37"/>
      <c r="HBX82" s="37"/>
      <c r="HBY82" s="37"/>
      <c r="HBZ82" s="37"/>
      <c r="HCA82" s="37"/>
      <c r="HCB82" s="37"/>
      <c r="HCC82" s="37"/>
      <c r="HCD82" s="37"/>
      <c r="HCE82" s="37"/>
      <c r="HCF82" s="37"/>
      <c r="HCG82" s="37"/>
      <c r="HCH82" s="37"/>
      <c r="HCI82" s="37"/>
      <c r="HCJ82" s="37"/>
      <c r="HCK82" s="37"/>
      <c r="HCL82" s="37"/>
      <c r="HCM82" s="37"/>
      <c r="HCN82" s="37"/>
      <c r="HCO82" s="37"/>
      <c r="HCP82" s="37"/>
      <c r="HCQ82" s="37"/>
      <c r="HCR82" s="37"/>
      <c r="HCS82" s="37"/>
      <c r="HCT82" s="37"/>
      <c r="HCU82" s="37"/>
      <c r="HCV82" s="37"/>
      <c r="HCW82" s="37"/>
      <c r="HCX82" s="37"/>
      <c r="HCY82" s="37"/>
      <c r="HCZ82" s="37"/>
      <c r="HDA82" s="37"/>
      <c r="HDB82" s="37"/>
      <c r="HDC82" s="37"/>
      <c r="HDD82" s="37"/>
      <c r="HDE82" s="37"/>
      <c r="HDF82" s="37"/>
      <c r="HDG82" s="37"/>
      <c r="HDH82" s="37"/>
      <c r="HDI82" s="37"/>
      <c r="HDJ82" s="37"/>
      <c r="HDK82" s="37"/>
      <c r="HDL82" s="37"/>
      <c r="HDM82" s="37"/>
      <c r="HDN82" s="37"/>
      <c r="HDO82" s="37"/>
      <c r="HDP82" s="37"/>
      <c r="HDQ82" s="37"/>
      <c r="HDR82" s="37"/>
      <c r="HDS82" s="37"/>
      <c r="HDT82" s="37"/>
      <c r="HDU82" s="37"/>
      <c r="HDV82" s="37"/>
      <c r="HDW82" s="37"/>
      <c r="HDX82" s="37"/>
      <c r="HDY82" s="37"/>
      <c r="HDZ82" s="37"/>
      <c r="HEA82" s="37"/>
      <c r="HEB82" s="37"/>
      <c r="HEC82" s="37"/>
      <c r="HED82" s="37"/>
      <c r="HEE82" s="37"/>
      <c r="HEF82" s="37"/>
      <c r="HEG82" s="37"/>
      <c r="HEH82" s="37"/>
      <c r="HEI82" s="37"/>
      <c r="HEJ82" s="37"/>
      <c r="HEK82" s="37"/>
      <c r="HEL82" s="37"/>
      <c r="HEM82" s="37"/>
      <c r="HEN82" s="37"/>
      <c r="HEO82" s="37"/>
      <c r="HEP82" s="37"/>
      <c r="HEQ82" s="37"/>
      <c r="HER82" s="37"/>
      <c r="HES82" s="37"/>
      <c r="HET82" s="37"/>
      <c r="HEU82" s="37"/>
      <c r="HEV82" s="37"/>
      <c r="HEW82" s="37"/>
      <c r="HEX82" s="37"/>
      <c r="HEY82" s="37"/>
      <c r="HEZ82" s="37"/>
      <c r="HFA82" s="37"/>
      <c r="HFB82" s="37"/>
      <c r="HFC82" s="37"/>
      <c r="HFD82" s="37"/>
      <c r="HFE82" s="37"/>
      <c r="HFF82" s="37"/>
      <c r="HFG82" s="37"/>
      <c r="HFH82" s="37"/>
      <c r="HFI82" s="37"/>
      <c r="HFJ82" s="37"/>
      <c r="HFK82" s="37"/>
      <c r="HFL82" s="37"/>
      <c r="HFM82" s="37"/>
      <c r="HFN82" s="37"/>
      <c r="HFO82" s="37"/>
      <c r="HFP82" s="37"/>
      <c r="HFQ82" s="37"/>
      <c r="HFR82" s="37"/>
      <c r="HFS82" s="37"/>
      <c r="HFT82" s="37"/>
      <c r="HFU82" s="37"/>
      <c r="HFV82" s="37"/>
      <c r="HFW82" s="37"/>
      <c r="HFX82" s="37"/>
      <c r="HFY82" s="37"/>
      <c r="HFZ82" s="37"/>
      <c r="HGA82" s="37"/>
      <c r="HGB82" s="37"/>
      <c r="HGC82" s="37"/>
      <c r="HGD82" s="37"/>
      <c r="HGE82" s="37"/>
      <c r="HGF82" s="37"/>
      <c r="HGG82" s="37"/>
      <c r="HGH82" s="37"/>
      <c r="HGI82" s="37"/>
      <c r="HGJ82" s="37"/>
      <c r="HGK82" s="37"/>
      <c r="HGL82" s="37"/>
      <c r="HGM82" s="37"/>
      <c r="HGN82" s="37"/>
      <c r="HGO82" s="37"/>
      <c r="HGP82" s="37"/>
      <c r="HGQ82" s="37"/>
      <c r="HGR82" s="37"/>
      <c r="HGS82" s="37"/>
      <c r="HGT82" s="37"/>
      <c r="HGU82" s="37"/>
      <c r="HGV82" s="37"/>
      <c r="HGW82" s="37"/>
      <c r="HGX82" s="37"/>
      <c r="HGY82" s="37"/>
      <c r="HGZ82" s="37"/>
      <c r="HHA82" s="37"/>
      <c r="HHB82" s="37"/>
      <c r="HHC82" s="37"/>
      <c r="HHD82" s="37"/>
      <c r="HHE82" s="37"/>
      <c r="HHF82" s="37"/>
      <c r="HHG82" s="37"/>
      <c r="HHH82" s="37"/>
      <c r="HHI82" s="37"/>
      <c r="HHJ82" s="37"/>
      <c r="HHK82" s="37"/>
      <c r="HHL82" s="37"/>
      <c r="HHM82" s="37"/>
      <c r="HHN82" s="37"/>
      <c r="HHO82" s="37"/>
      <c r="HHP82" s="37"/>
      <c r="HHQ82" s="37"/>
      <c r="HHR82" s="37"/>
      <c r="HHS82" s="37"/>
      <c r="HHT82" s="37"/>
      <c r="HHU82" s="37"/>
      <c r="HHV82" s="37"/>
      <c r="HHW82" s="37"/>
      <c r="HHX82" s="37"/>
      <c r="HHY82" s="37"/>
      <c r="HHZ82" s="37"/>
      <c r="HIA82" s="37"/>
      <c r="HIB82" s="37"/>
      <c r="HIC82" s="37"/>
      <c r="HID82" s="37"/>
      <c r="HIE82" s="37"/>
      <c r="HIF82" s="37"/>
      <c r="HIG82" s="37"/>
      <c r="HIH82" s="37"/>
      <c r="HII82" s="37"/>
      <c r="HIJ82" s="37"/>
      <c r="HIK82" s="37"/>
      <c r="HIL82" s="37"/>
      <c r="HIM82" s="37"/>
      <c r="HIN82" s="37"/>
      <c r="HIO82" s="37"/>
      <c r="HIP82" s="37"/>
      <c r="HIQ82" s="37"/>
      <c r="HIR82" s="37"/>
      <c r="HIS82" s="37"/>
      <c r="HIT82" s="37"/>
      <c r="HIU82" s="37"/>
      <c r="HIV82" s="37"/>
      <c r="HIW82" s="37"/>
      <c r="HIX82" s="37"/>
      <c r="HIY82" s="37"/>
      <c r="HIZ82" s="37"/>
      <c r="HJA82" s="37"/>
      <c r="HJB82" s="37"/>
      <c r="HJC82" s="37"/>
      <c r="HJD82" s="37"/>
      <c r="HJE82" s="37"/>
      <c r="HJF82" s="37"/>
      <c r="HJG82" s="37"/>
      <c r="HJH82" s="37"/>
      <c r="HJI82" s="37"/>
      <c r="HJJ82" s="37"/>
      <c r="HJK82" s="37"/>
      <c r="HJL82" s="37"/>
      <c r="HJM82" s="37"/>
      <c r="HJN82" s="37"/>
      <c r="HJO82" s="37"/>
      <c r="HJP82" s="37"/>
      <c r="HJQ82" s="37"/>
      <c r="HJR82" s="37"/>
      <c r="HJS82" s="37"/>
      <c r="HJT82" s="37"/>
      <c r="HJU82" s="37"/>
      <c r="HJV82" s="37"/>
      <c r="HJW82" s="37"/>
      <c r="HJX82" s="37"/>
      <c r="HJY82" s="37"/>
      <c r="HJZ82" s="37"/>
      <c r="HKA82" s="37"/>
      <c r="HKB82" s="37"/>
      <c r="HKC82" s="37"/>
      <c r="HKD82" s="37"/>
      <c r="HKE82" s="37"/>
      <c r="HKF82" s="37"/>
      <c r="HKG82" s="37"/>
      <c r="HKH82" s="37"/>
      <c r="HKI82" s="37"/>
      <c r="HKJ82" s="37"/>
      <c r="HKK82" s="37"/>
      <c r="HKL82" s="37"/>
      <c r="HKM82" s="37"/>
      <c r="HKN82" s="37"/>
      <c r="HKO82" s="37"/>
      <c r="HKP82" s="37"/>
      <c r="HKQ82" s="37"/>
      <c r="HKR82" s="37"/>
      <c r="HKS82" s="37"/>
      <c r="HKT82" s="37"/>
      <c r="HKU82" s="37"/>
      <c r="HKV82" s="37"/>
      <c r="HKW82" s="37"/>
      <c r="HKX82" s="37"/>
      <c r="HKY82" s="37"/>
      <c r="HKZ82" s="37"/>
      <c r="HLA82" s="37"/>
      <c r="HLB82" s="37"/>
      <c r="HLC82" s="37"/>
      <c r="HLD82" s="37"/>
      <c r="HLE82" s="37"/>
      <c r="HLF82" s="37"/>
      <c r="HLG82" s="37"/>
      <c r="HLH82" s="37"/>
      <c r="HLI82" s="37"/>
      <c r="HLJ82" s="37"/>
      <c r="HLK82" s="37"/>
      <c r="HLL82" s="37"/>
      <c r="HLM82" s="37"/>
      <c r="HLN82" s="37"/>
      <c r="HLO82" s="37"/>
      <c r="HLP82" s="37"/>
      <c r="HLQ82" s="37"/>
      <c r="HLR82" s="37"/>
      <c r="HLS82" s="37"/>
      <c r="HLT82" s="37"/>
      <c r="HLU82" s="37"/>
      <c r="HLV82" s="37"/>
      <c r="HLW82" s="37"/>
      <c r="HLX82" s="37"/>
      <c r="HLY82" s="37"/>
      <c r="HLZ82" s="37"/>
      <c r="HMA82" s="37"/>
      <c r="HMB82" s="37"/>
      <c r="HMC82" s="37"/>
      <c r="HMD82" s="37"/>
      <c r="HME82" s="37"/>
      <c r="HMF82" s="37"/>
      <c r="HMG82" s="37"/>
      <c r="HMH82" s="37"/>
      <c r="HMI82" s="37"/>
      <c r="HMJ82" s="37"/>
      <c r="HMK82" s="37"/>
      <c r="HML82" s="37"/>
      <c r="HMM82" s="37"/>
      <c r="HMN82" s="37"/>
      <c r="HMO82" s="37"/>
      <c r="HMP82" s="37"/>
      <c r="HMQ82" s="37"/>
      <c r="HMR82" s="37"/>
      <c r="HMS82" s="37"/>
      <c r="HMT82" s="37"/>
      <c r="HMU82" s="37"/>
      <c r="HMV82" s="37"/>
      <c r="HMW82" s="37"/>
      <c r="HMX82" s="37"/>
      <c r="HMY82" s="37"/>
      <c r="HMZ82" s="37"/>
      <c r="HNA82" s="37"/>
      <c r="HNB82" s="37"/>
      <c r="HNC82" s="37"/>
      <c r="HND82" s="37"/>
      <c r="HNE82" s="37"/>
      <c r="HNF82" s="37"/>
      <c r="HNG82" s="37"/>
      <c r="HNH82" s="37"/>
      <c r="HNI82" s="37"/>
      <c r="HNJ82" s="37"/>
      <c r="HNK82" s="37"/>
      <c r="HNL82" s="37"/>
      <c r="HNM82" s="37"/>
      <c r="HNN82" s="37"/>
      <c r="HNO82" s="37"/>
      <c r="HNP82" s="37"/>
      <c r="HNQ82" s="37"/>
      <c r="HNR82" s="37"/>
      <c r="HNS82" s="37"/>
      <c r="HNT82" s="37"/>
      <c r="HNU82" s="37"/>
      <c r="HNV82" s="37"/>
      <c r="HNW82" s="37"/>
      <c r="HNX82" s="37"/>
      <c r="HNY82" s="37"/>
      <c r="HNZ82" s="37"/>
      <c r="HOA82" s="37"/>
      <c r="HOB82" s="37"/>
      <c r="HOC82" s="37"/>
      <c r="HOD82" s="37"/>
      <c r="HOE82" s="37"/>
      <c r="HOF82" s="37"/>
      <c r="HOG82" s="37"/>
      <c r="HOH82" s="37"/>
      <c r="HOI82" s="37"/>
      <c r="HOJ82" s="37"/>
      <c r="HOK82" s="37"/>
      <c r="HOL82" s="37"/>
      <c r="HOM82" s="37"/>
      <c r="HON82" s="37"/>
      <c r="HOO82" s="37"/>
      <c r="HOP82" s="37"/>
      <c r="HOQ82" s="37"/>
      <c r="HOR82" s="37"/>
      <c r="HOS82" s="37"/>
      <c r="HOT82" s="37"/>
      <c r="HOU82" s="37"/>
      <c r="HOV82" s="37"/>
      <c r="HOW82" s="37"/>
      <c r="HOX82" s="37"/>
      <c r="HOY82" s="37"/>
      <c r="HOZ82" s="37"/>
      <c r="HPA82" s="37"/>
      <c r="HPB82" s="37"/>
      <c r="HPC82" s="37"/>
      <c r="HPD82" s="37"/>
      <c r="HPE82" s="37"/>
      <c r="HPF82" s="37"/>
      <c r="HPG82" s="37"/>
      <c r="HPH82" s="37"/>
      <c r="HPI82" s="37"/>
      <c r="HPJ82" s="37"/>
      <c r="HPK82" s="37"/>
      <c r="HPL82" s="37"/>
      <c r="HPM82" s="37"/>
      <c r="HPN82" s="37"/>
      <c r="HPO82" s="37"/>
      <c r="HPP82" s="37"/>
      <c r="HPQ82" s="37"/>
      <c r="HPR82" s="37"/>
      <c r="HPS82" s="37"/>
      <c r="HPT82" s="37"/>
      <c r="HPU82" s="37"/>
      <c r="HPV82" s="37"/>
      <c r="HPW82" s="37"/>
      <c r="HPX82" s="37"/>
      <c r="HPY82" s="37"/>
      <c r="HPZ82" s="37"/>
      <c r="HQA82" s="37"/>
      <c r="HQB82" s="37"/>
      <c r="HQC82" s="37"/>
      <c r="HQD82" s="37"/>
      <c r="HQE82" s="37"/>
      <c r="HQF82" s="37"/>
      <c r="HQG82" s="37"/>
      <c r="HQH82" s="37"/>
      <c r="HQI82" s="37"/>
      <c r="HQJ82" s="37"/>
      <c r="HQK82" s="37"/>
      <c r="HQL82" s="37"/>
      <c r="HQM82" s="37"/>
      <c r="HQN82" s="37"/>
      <c r="HQO82" s="37"/>
      <c r="HQP82" s="37"/>
      <c r="HQQ82" s="37"/>
      <c r="HQR82" s="37"/>
      <c r="HQS82" s="37"/>
      <c r="HQT82" s="37"/>
      <c r="HQU82" s="37"/>
      <c r="HQV82" s="37"/>
      <c r="HQW82" s="37"/>
      <c r="HQX82" s="37"/>
      <c r="HQY82" s="37"/>
      <c r="HQZ82" s="37"/>
      <c r="HRA82" s="37"/>
      <c r="HRB82" s="37"/>
      <c r="HRC82" s="37"/>
      <c r="HRD82" s="37"/>
      <c r="HRE82" s="37"/>
      <c r="HRF82" s="37"/>
      <c r="HRG82" s="37"/>
      <c r="HRH82" s="37"/>
      <c r="HRI82" s="37"/>
      <c r="HRJ82" s="37"/>
      <c r="HRK82" s="37"/>
      <c r="HRL82" s="37"/>
      <c r="HRM82" s="37"/>
      <c r="HRN82" s="37"/>
      <c r="HRO82" s="37"/>
      <c r="HRP82" s="37"/>
      <c r="HRQ82" s="37"/>
      <c r="HRR82" s="37"/>
      <c r="HRS82" s="37"/>
      <c r="HRT82" s="37"/>
      <c r="HRU82" s="37"/>
      <c r="HRV82" s="37"/>
      <c r="HRW82" s="37"/>
      <c r="HRX82" s="37"/>
      <c r="HRY82" s="37"/>
      <c r="HRZ82" s="37"/>
      <c r="HSA82" s="37"/>
      <c r="HSB82" s="37"/>
      <c r="HSC82" s="37"/>
      <c r="HSD82" s="37"/>
      <c r="HSE82" s="37"/>
      <c r="HSF82" s="37"/>
      <c r="HSG82" s="37"/>
      <c r="HSH82" s="37"/>
      <c r="HSI82" s="37"/>
      <c r="HSJ82" s="37"/>
      <c r="HSK82" s="37"/>
      <c r="HSL82" s="37"/>
      <c r="HSM82" s="37"/>
      <c r="HSN82" s="37"/>
      <c r="HSO82" s="37"/>
      <c r="HSP82" s="37"/>
      <c r="HSQ82" s="37"/>
      <c r="HSR82" s="37"/>
      <c r="HSS82" s="37"/>
      <c r="HST82" s="37"/>
      <c r="HSU82" s="37"/>
      <c r="HSV82" s="37"/>
      <c r="HSW82" s="37"/>
      <c r="HSX82" s="37"/>
      <c r="HSY82" s="37"/>
      <c r="HSZ82" s="37"/>
      <c r="HTA82" s="37"/>
      <c r="HTB82" s="37"/>
      <c r="HTC82" s="37"/>
      <c r="HTD82" s="37"/>
      <c r="HTE82" s="37"/>
      <c r="HTF82" s="37"/>
      <c r="HTG82" s="37"/>
      <c r="HTH82" s="37"/>
      <c r="HTI82" s="37"/>
      <c r="HTJ82" s="37"/>
      <c r="HTK82" s="37"/>
      <c r="HTL82" s="37"/>
      <c r="HTM82" s="37"/>
      <c r="HTN82" s="37"/>
      <c r="HTO82" s="37"/>
      <c r="HTP82" s="37"/>
      <c r="HTQ82" s="37"/>
      <c r="HTR82" s="37"/>
      <c r="HTS82" s="37"/>
      <c r="HTT82" s="37"/>
      <c r="HTU82" s="37"/>
      <c r="HTV82" s="37"/>
      <c r="HTW82" s="37"/>
      <c r="HTX82" s="37"/>
      <c r="HTY82" s="37"/>
      <c r="HTZ82" s="37"/>
      <c r="HUA82" s="37"/>
      <c r="HUB82" s="37"/>
      <c r="HUC82" s="37"/>
      <c r="HUD82" s="37"/>
      <c r="HUE82" s="37"/>
      <c r="HUF82" s="37"/>
      <c r="HUG82" s="37"/>
      <c r="HUH82" s="37"/>
      <c r="HUI82" s="37"/>
      <c r="HUJ82" s="37"/>
      <c r="HUK82" s="37"/>
      <c r="HUL82" s="37"/>
      <c r="HUM82" s="37"/>
      <c r="HUN82" s="37"/>
      <c r="HUO82" s="37"/>
      <c r="HUP82" s="37"/>
      <c r="HUQ82" s="37"/>
      <c r="HUR82" s="37"/>
      <c r="HUS82" s="37"/>
      <c r="HUT82" s="37"/>
      <c r="HUU82" s="37"/>
      <c r="HUV82" s="37"/>
      <c r="HUW82" s="37"/>
      <c r="HUX82" s="37"/>
      <c r="HUY82" s="37"/>
      <c r="HUZ82" s="37"/>
      <c r="HVA82" s="37"/>
      <c r="HVB82" s="37"/>
      <c r="HVC82" s="37"/>
      <c r="HVD82" s="37"/>
      <c r="HVE82" s="37"/>
      <c r="HVF82" s="37"/>
      <c r="HVG82" s="37"/>
      <c r="HVH82" s="37"/>
      <c r="HVI82" s="37"/>
      <c r="HVJ82" s="37"/>
      <c r="HVK82" s="37"/>
      <c r="HVL82" s="37"/>
      <c r="HVM82" s="37"/>
      <c r="HVN82" s="37"/>
      <c r="HVO82" s="37"/>
      <c r="HVP82" s="37"/>
      <c r="HVQ82" s="37"/>
      <c r="HVR82" s="37"/>
      <c r="HVS82" s="37"/>
      <c r="HVT82" s="37"/>
      <c r="HVU82" s="37"/>
      <c r="HVV82" s="37"/>
      <c r="HVW82" s="37"/>
      <c r="HVX82" s="37"/>
      <c r="HVY82" s="37"/>
      <c r="HVZ82" s="37"/>
      <c r="HWA82" s="37"/>
      <c r="HWB82" s="37"/>
      <c r="HWC82" s="37"/>
      <c r="HWD82" s="37"/>
      <c r="HWE82" s="37"/>
      <c r="HWF82" s="37"/>
      <c r="HWG82" s="37"/>
      <c r="HWH82" s="37"/>
      <c r="HWI82" s="37"/>
      <c r="HWJ82" s="37"/>
      <c r="HWK82" s="37"/>
      <c r="HWL82" s="37"/>
      <c r="HWM82" s="37"/>
      <c r="HWN82" s="37"/>
      <c r="HWO82" s="37"/>
      <c r="HWP82" s="37"/>
      <c r="HWQ82" s="37"/>
      <c r="HWR82" s="37"/>
      <c r="HWS82" s="37"/>
      <c r="HWT82" s="37"/>
      <c r="HWU82" s="37"/>
      <c r="HWV82" s="37"/>
      <c r="HWW82" s="37"/>
      <c r="HWX82" s="37"/>
      <c r="HWY82" s="37"/>
      <c r="HWZ82" s="37"/>
      <c r="HXA82" s="37"/>
      <c r="HXB82" s="37"/>
      <c r="HXC82" s="37"/>
      <c r="HXD82" s="37"/>
      <c r="HXE82" s="37"/>
      <c r="HXF82" s="37"/>
      <c r="HXG82" s="37"/>
      <c r="HXH82" s="37"/>
      <c r="HXI82" s="37"/>
      <c r="HXJ82" s="37"/>
      <c r="HXK82" s="37"/>
      <c r="HXL82" s="37"/>
      <c r="HXM82" s="37"/>
      <c r="HXN82" s="37"/>
      <c r="HXO82" s="37"/>
      <c r="HXP82" s="37"/>
      <c r="HXQ82" s="37"/>
      <c r="HXR82" s="37"/>
      <c r="HXS82" s="37"/>
      <c r="HXT82" s="37"/>
      <c r="HXU82" s="37"/>
      <c r="HXV82" s="37"/>
      <c r="HXW82" s="37"/>
      <c r="HXX82" s="37"/>
      <c r="HXY82" s="37"/>
      <c r="HXZ82" s="37"/>
      <c r="HYA82" s="37"/>
      <c r="HYB82" s="37"/>
      <c r="HYC82" s="37"/>
      <c r="HYD82" s="37"/>
      <c r="HYE82" s="37"/>
      <c r="HYF82" s="37"/>
      <c r="HYG82" s="37"/>
      <c r="HYH82" s="37"/>
      <c r="HYI82" s="37"/>
      <c r="HYJ82" s="37"/>
      <c r="HYK82" s="37"/>
      <c r="HYL82" s="37"/>
      <c r="HYM82" s="37"/>
      <c r="HYN82" s="37"/>
      <c r="HYO82" s="37"/>
      <c r="HYP82" s="37"/>
      <c r="HYQ82" s="37"/>
      <c r="HYR82" s="37"/>
      <c r="HYS82" s="37"/>
      <c r="HYT82" s="37"/>
      <c r="HYU82" s="37"/>
      <c r="HYV82" s="37"/>
      <c r="HYW82" s="37"/>
      <c r="HYX82" s="37"/>
      <c r="HYY82" s="37"/>
      <c r="HYZ82" s="37"/>
      <c r="HZA82" s="37"/>
      <c r="HZB82" s="37"/>
      <c r="HZC82" s="37"/>
      <c r="HZD82" s="37"/>
      <c r="HZE82" s="37"/>
      <c r="HZF82" s="37"/>
      <c r="HZG82" s="37"/>
      <c r="HZH82" s="37"/>
      <c r="HZI82" s="37"/>
      <c r="HZJ82" s="37"/>
      <c r="HZK82" s="37"/>
      <c r="HZL82" s="37"/>
      <c r="HZM82" s="37"/>
      <c r="HZN82" s="37"/>
      <c r="HZO82" s="37"/>
      <c r="HZP82" s="37"/>
      <c r="HZQ82" s="37"/>
      <c r="HZR82" s="37"/>
      <c r="HZS82" s="37"/>
      <c r="HZT82" s="37"/>
      <c r="HZU82" s="37"/>
      <c r="HZV82" s="37"/>
      <c r="HZW82" s="37"/>
      <c r="HZX82" s="37"/>
      <c r="HZY82" s="37"/>
      <c r="HZZ82" s="37"/>
      <c r="IAA82" s="37"/>
      <c r="IAB82" s="37"/>
      <c r="IAC82" s="37"/>
      <c r="IAD82" s="37"/>
      <c r="IAE82" s="37"/>
      <c r="IAF82" s="37"/>
      <c r="IAG82" s="37"/>
      <c r="IAH82" s="37"/>
      <c r="IAI82" s="37"/>
      <c r="IAJ82" s="37"/>
      <c r="IAK82" s="37"/>
      <c r="IAL82" s="37"/>
      <c r="IAM82" s="37"/>
      <c r="IAN82" s="37"/>
      <c r="IAO82" s="37"/>
      <c r="IAP82" s="37"/>
      <c r="IAQ82" s="37"/>
      <c r="IAR82" s="37"/>
      <c r="IAS82" s="37"/>
      <c r="IAT82" s="37"/>
      <c r="IAU82" s="37"/>
      <c r="IAV82" s="37"/>
      <c r="IAW82" s="37"/>
      <c r="IAX82" s="37"/>
      <c r="IAY82" s="37"/>
      <c r="IAZ82" s="37"/>
      <c r="IBA82" s="37"/>
      <c r="IBB82" s="37"/>
      <c r="IBC82" s="37"/>
      <c r="IBD82" s="37"/>
      <c r="IBE82" s="37"/>
      <c r="IBF82" s="37"/>
      <c r="IBG82" s="37"/>
      <c r="IBH82" s="37"/>
      <c r="IBI82" s="37"/>
      <c r="IBJ82" s="37"/>
      <c r="IBK82" s="37"/>
      <c r="IBL82" s="37"/>
      <c r="IBM82" s="37"/>
      <c r="IBN82" s="37"/>
      <c r="IBO82" s="37"/>
      <c r="IBP82" s="37"/>
      <c r="IBQ82" s="37"/>
      <c r="IBR82" s="37"/>
      <c r="IBS82" s="37"/>
      <c r="IBT82" s="37"/>
      <c r="IBU82" s="37"/>
      <c r="IBV82" s="37"/>
      <c r="IBW82" s="37"/>
      <c r="IBX82" s="37"/>
      <c r="IBY82" s="37"/>
      <c r="IBZ82" s="37"/>
      <c r="ICA82" s="37"/>
      <c r="ICB82" s="37"/>
      <c r="ICC82" s="37"/>
      <c r="ICD82" s="37"/>
      <c r="ICE82" s="37"/>
      <c r="ICF82" s="37"/>
      <c r="ICG82" s="37"/>
      <c r="ICH82" s="37"/>
      <c r="ICI82" s="37"/>
      <c r="ICJ82" s="37"/>
      <c r="ICK82" s="37"/>
      <c r="ICL82" s="37"/>
      <c r="ICM82" s="37"/>
      <c r="ICN82" s="37"/>
      <c r="ICO82" s="37"/>
      <c r="ICP82" s="37"/>
      <c r="ICQ82" s="37"/>
      <c r="ICR82" s="37"/>
      <c r="ICS82" s="37"/>
      <c r="ICT82" s="37"/>
      <c r="ICU82" s="37"/>
      <c r="ICV82" s="37"/>
      <c r="ICW82" s="37"/>
      <c r="ICX82" s="37"/>
      <c r="ICY82" s="37"/>
      <c r="ICZ82" s="37"/>
      <c r="IDA82" s="37"/>
      <c r="IDB82" s="37"/>
      <c r="IDC82" s="37"/>
      <c r="IDD82" s="37"/>
      <c r="IDE82" s="37"/>
      <c r="IDF82" s="37"/>
      <c r="IDG82" s="37"/>
      <c r="IDH82" s="37"/>
      <c r="IDI82" s="37"/>
      <c r="IDJ82" s="37"/>
      <c r="IDK82" s="37"/>
      <c r="IDL82" s="37"/>
      <c r="IDM82" s="37"/>
      <c r="IDN82" s="37"/>
      <c r="IDO82" s="37"/>
      <c r="IDP82" s="37"/>
      <c r="IDQ82" s="37"/>
      <c r="IDR82" s="37"/>
      <c r="IDS82" s="37"/>
      <c r="IDT82" s="37"/>
      <c r="IDU82" s="37"/>
      <c r="IDV82" s="37"/>
      <c r="IDW82" s="37"/>
      <c r="IDX82" s="37"/>
      <c r="IDY82" s="37"/>
      <c r="IDZ82" s="37"/>
      <c r="IEA82" s="37"/>
      <c r="IEB82" s="37"/>
      <c r="IEC82" s="37"/>
      <c r="IED82" s="37"/>
      <c r="IEE82" s="37"/>
      <c r="IEF82" s="37"/>
      <c r="IEG82" s="37"/>
      <c r="IEH82" s="37"/>
      <c r="IEI82" s="37"/>
      <c r="IEJ82" s="37"/>
      <c r="IEK82" s="37"/>
      <c r="IEL82" s="37"/>
      <c r="IEM82" s="37"/>
      <c r="IEN82" s="37"/>
      <c r="IEO82" s="37"/>
      <c r="IEP82" s="37"/>
      <c r="IEQ82" s="37"/>
      <c r="IER82" s="37"/>
      <c r="IES82" s="37"/>
      <c r="IET82" s="37"/>
      <c r="IEU82" s="37"/>
      <c r="IEV82" s="37"/>
      <c r="IEW82" s="37"/>
      <c r="IEX82" s="37"/>
      <c r="IEY82" s="37"/>
      <c r="IEZ82" s="37"/>
      <c r="IFA82" s="37"/>
      <c r="IFB82" s="37"/>
      <c r="IFC82" s="37"/>
      <c r="IFD82" s="37"/>
      <c r="IFE82" s="37"/>
      <c r="IFF82" s="37"/>
      <c r="IFG82" s="37"/>
      <c r="IFH82" s="37"/>
      <c r="IFI82" s="37"/>
      <c r="IFJ82" s="37"/>
      <c r="IFK82" s="37"/>
      <c r="IFL82" s="37"/>
      <c r="IFM82" s="37"/>
      <c r="IFN82" s="37"/>
      <c r="IFO82" s="37"/>
      <c r="IFP82" s="37"/>
      <c r="IFQ82" s="37"/>
      <c r="IFR82" s="37"/>
      <c r="IFS82" s="37"/>
      <c r="IFT82" s="37"/>
      <c r="IFU82" s="37"/>
      <c r="IFV82" s="37"/>
      <c r="IFW82" s="37"/>
      <c r="IFX82" s="37"/>
      <c r="IFY82" s="37"/>
      <c r="IFZ82" s="37"/>
      <c r="IGA82" s="37"/>
      <c r="IGB82" s="37"/>
      <c r="IGC82" s="37"/>
      <c r="IGD82" s="37"/>
      <c r="IGE82" s="37"/>
      <c r="IGF82" s="37"/>
      <c r="IGG82" s="37"/>
      <c r="IGH82" s="37"/>
      <c r="IGI82" s="37"/>
      <c r="IGJ82" s="37"/>
      <c r="IGK82" s="37"/>
      <c r="IGL82" s="37"/>
      <c r="IGM82" s="37"/>
      <c r="IGN82" s="37"/>
      <c r="IGO82" s="37"/>
      <c r="IGP82" s="37"/>
      <c r="IGQ82" s="37"/>
      <c r="IGR82" s="37"/>
      <c r="IGS82" s="37"/>
      <c r="IGT82" s="37"/>
      <c r="IGU82" s="37"/>
      <c r="IGV82" s="37"/>
      <c r="IGW82" s="37"/>
      <c r="IGX82" s="37"/>
      <c r="IGY82" s="37"/>
      <c r="IGZ82" s="37"/>
      <c r="IHA82" s="37"/>
      <c r="IHB82" s="37"/>
      <c r="IHC82" s="37"/>
      <c r="IHD82" s="37"/>
      <c r="IHE82" s="37"/>
      <c r="IHF82" s="37"/>
      <c r="IHG82" s="37"/>
      <c r="IHH82" s="37"/>
      <c r="IHI82" s="37"/>
      <c r="IHJ82" s="37"/>
      <c r="IHK82" s="37"/>
      <c r="IHL82" s="37"/>
      <c r="IHM82" s="37"/>
      <c r="IHN82" s="37"/>
      <c r="IHO82" s="37"/>
      <c r="IHP82" s="37"/>
      <c r="IHQ82" s="37"/>
      <c r="IHR82" s="37"/>
      <c r="IHS82" s="37"/>
      <c r="IHT82" s="37"/>
      <c r="IHU82" s="37"/>
      <c r="IHV82" s="37"/>
      <c r="IHW82" s="37"/>
      <c r="IHX82" s="37"/>
      <c r="IHY82" s="37"/>
      <c r="IHZ82" s="37"/>
      <c r="IIA82" s="37"/>
      <c r="IIB82" s="37"/>
      <c r="IIC82" s="37"/>
      <c r="IID82" s="37"/>
      <c r="IIE82" s="37"/>
      <c r="IIF82" s="37"/>
      <c r="IIG82" s="37"/>
      <c r="IIH82" s="37"/>
      <c r="III82" s="37"/>
      <c r="IIJ82" s="37"/>
      <c r="IIK82" s="37"/>
      <c r="IIL82" s="37"/>
      <c r="IIM82" s="37"/>
      <c r="IIN82" s="37"/>
      <c r="IIO82" s="37"/>
      <c r="IIP82" s="37"/>
      <c r="IIQ82" s="37"/>
      <c r="IIR82" s="37"/>
      <c r="IIS82" s="37"/>
      <c r="IIT82" s="37"/>
      <c r="IIU82" s="37"/>
      <c r="IIV82" s="37"/>
      <c r="IIW82" s="37"/>
      <c r="IIX82" s="37"/>
      <c r="IIY82" s="37"/>
      <c r="IIZ82" s="37"/>
      <c r="IJA82" s="37"/>
      <c r="IJB82" s="37"/>
      <c r="IJC82" s="37"/>
      <c r="IJD82" s="37"/>
      <c r="IJE82" s="37"/>
      <c r="IJF82" s="37"/>
      <c r="IJG82" s="37"/>
      <c r="IJH82" s="37"/>
      <c r="IJI82" s="37"/>
      <c r="IJJ82" s="37"/>
      <c r="IJK82" s="37"/>
      <c r="IJL82" s="37"/>
      <c r="IJM82" s="37"/>
      <c r="IJN82" s="37"/>
      <c r="IJO82" s="37"/>
      <c r="IJP82" s="37"/>
      <c r="IJQ82" s="37"/>
      <c r="IJR82" s="37"/>
      <c r="IJS82" s="37"/>
      <c r="IJT82" s="37"/>
      <c r="IJU82" s="37"/>
      <c r="IJV82" s="37"/>
      <c r="IJW82" s="37"/>
      <c r="IJX82" s="37"/>
      <c r="IJY82" s="37"/>
      <c r="IJZ82" s="37"/>
      <c r="IKA82" s="37"/>
      <c r="IKB82" s="37"/>
      <c r="IKC82" s="37"/>
      <c r="IKD82" s="37"/>
      <c r="IKE82" s="37"/>
      <c r="IKF82" s="37"/>
      <c r="IKG82" s="37"/>
      <c r="IKH82" s="37"/>
      <c r="IKI82" s="37"/>
      <c r="IKJ82" s="37"/>
      <c r="IKK82" s="37"/>
      <c r="IKL82" s="37"/>
      <c r="IKM82" s="37"/>
      <c r="IKN82" s="37"/>
      <c r="IKO82" s="37"/>
      <c r="IKP82" s="37"/>
      <c r="IKQ82" s="37"/>
      <c r="IKR82" s="37"/>
      <c r="IKS82" s="37"/>
      <c r="IKT82" s="37"/>
      <c r="IKU82" s="37"/>
      <c r="IKV82" s="37"/>
      <c r="IKW82" s="37"/>
      <c r="IKX82" s="37"/>
      <c r="IKY82" s="37"/>
      <c r="IKZ82" s="37"/>
      <c r="ILA82" s="37"/>
      <c r="ILB82" s="37"/>
      <c r="ILC82" s="37"/>
      <c r="ILD82" s="37"/>
      <c r="ILE82" s="37"/>
      <c r="ILF82" s="37"/>
      <c r="ILG82" s="37"/>
      <c r="ILH82" s="37"/>
      <c r="ILI82" s="37"/>
      <c r="ILJ82" s="37"/>
      <c r="ILK82" s="37"/>
      <c r="ILL82" s="37"/>
      <c r="ILM82" s="37"/>
      <c r="ILN82" s="37"/>
      <c r="ILO82" s="37"/>
      <c r="ILP82" s="37"/>
      <c r="ILQ82" s="37"/>
      <c r="ILR82" s="37"/>
      <c r="ILS82" s="37"/>
      <c r="ILT82" s="37"/>
      <c r="ILU82" s="37"/>
      <c r="ILV82" s="37"/>
      <c r="ILW82" s="37"/>
      <c r="ILX82" s="37"/>
      <c r="ILY82" s="37"/>
      <c r="ILZ82" s="37"/>
      <c r="IMA82" s="37"/>
      <c r="IMB82" s="37"/>
      <c r="IMC82" s="37"/>
      <c r="IMD82" s="37"/>
      <c r="IME82" s="37"/>
      <c r="IMF82" s="37"/>
      <c r="IMG82" s="37"/>
      <c r="IMH82" s="37"/>
      <c r="IMI82" s="37"/>
      <c r="IMJ82" s="37"/>
      <c r="IMK82" s="37"/>
      <c r="IML82" s="37"/>
      <c r="IMM82" s="37"/>
      <c r="IMN82" s="37"/>
      <c r="IMO82" s="37"/>
      <c r="IMP82" s="37"/>
      <c r="IMQ82" s="37"/>
      <c r="IMR82" s="37"/>
      <c r="IMS82" s="37"/>
      <c r="IMT82" s="37"/>
      <c r="IMU82" s="37"/>
      <c r="IMV82" s="37"/>
      <c r="IMW82" s="37"/>
      <c r="IMX82" s="37"/>
      <c r="IMY82" s="37"/>
      <c r="IMZ82" s="37"/>
      <c r="INA82" s="37"/>
      <c r="INB82" s="37"/>
      <c r="INC82" s="37"/>
      <c r="IND82" s="37"/>
      <c r="INE82" s="37"/>
      <c r="INF82" s="37"/>
      <c r="ING82" s="37"/>
      <c r="INH82" s="37"/>
      <c r="INI82" s="37"/>
      <c r="INJ82" s="37"/>
      <c r="INK82" s="37"/>
      <c r="INL82" s="37"/>
      <c r="INM82" s="37"/>
      <c r="INN82" s="37"/>
      <c r="INO82" s="37"/>
      <c r="INP82" s="37"/>
      <c r="INQ82" s="37"/>
      <c r="INR82" s="37"/>
      <c r="INS82" s="37"/>
      <c r="INT82" s="37"/>
      <c r="INU82" s="37"/>
      <c r="INV82" s="37"/>
      <c r="INW82" s="37"/>
      <c r="INX82" s="37"/>
      <c r="INY82" s="37"/>
      <c r="INZ82" s="37"/>
      <c r="IOA82" s="37"/>
      <c r="IOB82" s="37"/>
      <c r="IOC82" s="37"/>
      <c r="IOD82" s="37"/>
      <c r="IOE82" s="37"/>
      <c r="IOF82" s="37"/>
      <c r="IOG82" s="37"/>
      <c r="IOH82" s="37"/>
      <c r="IOI82" s="37"/>
      <c r="IOJ82" s="37"/>
      <c r="IOK82" s="37"/>
      <c r="IOL82" s="37"/>
      <c r="IOM82" s="37"/>
      <c r="ION82" s="37"/>
      <c r="IOO82" s="37"/>
      <c r="IOP82" s="37"/>
      <c r="IOQ82" s="37"/>
      <c r="IOR82" s="37"/>
      <c r="IOS82" s="37"/>
      <c r="IOT82" s="37"/>
      <c r="IOU82" s="37"/>
      <c r="IOV82" s="37"/>
      <c r="IOW82" s="37"/>
      <c r="IOX82" s="37"/>
      <c r="IOY82" s="37"/>
      <c r="IOZ82" s="37"/>
      <c r="IPA82" s="37"/>
      <c r="IPB82" s="37"/>
      <c r="IPC82" s="37"/>
      <c r="IPD82" s="37"/>
      <c r="IPE82" s="37"/>
      <c r="IPF82" s="37"/>
      <c r="IPG82" s="37"/>
      <c r="IPH82" s="37"/>
      <c r="IPI82" s="37"/>
      <c r="IPJ82" s="37"/>
      <c r="IPK82" s="37"/>
      <c r="IPL82" s="37"/>
      <c r="IPM82" s="37"/>
      <c r="IPN82" s="37"/>
      <c r="IPO82" s="37"/>
      <c r="IPP82" s="37"/>
      <c r="IPQ82" s="37"/>
      <c r="IPR82" s="37"/>
      <c r="IPS82" s="37"/>
      <c r="IPT82" s="37"/>
      <c r="IPU82" s="37"/>
      <c r="IPV82" s="37"/>
      <c r="IPW82" s="37"/>
      <c r="IPX82" s="37"/>
      <c r="IPY82" s="37"/>
      <c r="IPZ82" s="37"/>
      <c r="IQA82" s="37"/>
      <c r="IQB82" s="37"/>
      <c r="IQC82" s="37"/>
      <c r="IQD82" s="37"/>
      <c r="IQE82" s="37"/>
      <c r="IQF82" s="37"/>
      <c r="IQG82" s="37"/>
      <c r="IQH82" s="37"/>
      <c r="IQI82" s="37"/>
      <c r="IQJ82" s="37"/>
      <c r="IQK82" s="37"/>
      <c r="IQL82" s="37"/>
      <c r="IQM82" s="37"/>
      <c r="IQN82" s="37"/>
      <c r="IQO82" s="37"/>
      <c r="IQP82" s="37"/>
      <c r="IQQ82" s="37"/>
      <c r="IQR82" s="37"/>
      <c r="IQS82" s="37"/>
      <c r="IQT82" s="37"/>
      <c r="IQU82" s="37"/>
      <c r="IQV82" s="37"/>
      <c r="IQW82" s="37"/>
      <c r="IQX82" s="37"/>
      <c r="IQY82" s="37"/>
      <c r="IQZ82" s="37"/>
      <c r="IRA82" s="37"/>
      <c r="IRB82" s="37"/>
      <c r="IRC82" s="37"/>
      <c r="IRD82" s="37"/>
      <c r="IRE82" s="37"/>
      <c r="IRF82" s="37"/>
      <c r="IRG82" s="37"/>
      <c r="IRH82" s="37"/>
      <c r="IRI82" s="37"/>
      <c r="IRJ82" s="37"/>
      <c r="IRK82" s="37"/>
      <c r="IRL82" s="37"/>
      <c r="IRM82" s="37"/>
      <c r="IRN82" s="37"/>
      <c r="IRO82" s="37"/>
      <c r="IRP82" s="37"/>
      <c r="IRQ82" s="37"/>
      <c r="IRR82" s="37"/>
      <c r="IRS82" s="37"/>
      <c r="IRT82" s="37"/>
      <c r="IRU82" s="37"/>
      <c r="IRV82" s="37"/>
      <c r="IRW82" s="37"/>
      <c r="IRX82" s="37"/>
      <c r="IRY82" s="37"/>
      <c r="IRZ82" s="37"/>
      <c r="ISA82" s="37"/>
      <c r="ISB82" s="37"/>
      <c r="ISC82" s="37"/>
      <c r="ISD82" s="37"/>
      <c r="ISE82" s="37"/>
      <c r="ISF82" s="37"/>
      <c r="ISG82" s="37"/>
      <c r="ISH82" s="37"/>
      <c r="ISI82" s="37"/>
      <c r="ISJ82" s="37"/>
      <c r="ISK82" s="37"/>
      <c r="ISL82" s="37"/>
      <c r="ISM82" s="37"/>
      <c r="ISN82" s="37"/>
      <c r="ISO82" s="37"/>
      <c r="ISP82" s="37"/>
      <c r="ISQ82" s="37"/>
      <c r="ISR82" s="37"/>
      <c r="ISS82" s="37"/>
      <c r="IST82" s="37"/>
      <c r="ISU82" s="37"/>
      <c r="ISV82" s="37"/>
      <c r="ISW82" s="37"/>
      <c r="ISX82" s="37"/>
      <c r="ISY82" s="37"/>
      <c r="ISZ82" s="37"/>
      <c r="ITA82" s="37"/>
      <c r="ITB82" s="37"/>
      <c r="ITC82" s="37"/>
      <c r="ITD82" s="37"/>
      <c r="ITE82" s="37"/>
      <c r="ITF82" s="37"/>
      <c r="ITG82" s="37"/>
      <c r="ITH82" s="37"/>
      <c r="ITI82" s="37"/>
      <c r="ITJ82" s="37"/>
      <c r="ITK82" s="37"/>
      <c r="ITL82" s="37"/>
      <c r="ITM82" s="37"/>
      <c r="ITN82" s="37"/>
      <c r="ITO82" s="37"/>
      <c r="ITP82" s="37"/>
      <c r="ITQ82" s="37"/>
      <c r="ITR82" s="37"/>
      <c r="ITS82" s="37"/>
      <c r="ITT82" s="37"/>
      <c r="ITU82" s="37"/>
      <c r="ITV82" s="37"/>
      <c r="ITW82" s="37"/>
      <c r="ITX82" s="37"/>
      <c r="ITY82" s="37"/>
      <c r="ITZ82" s="37"/>
      <c r="IUA82" s="37"/>
      <c r="IUB82" s="37"/>
      <c r="IUC82" s="37"/>
      <c r="IUD82" s="37"/>
      <c r="IUE82" s="37"/>
      <c r="IUF82" s="37"/>
      <c r="IUG82" s="37"/>
      <c r="IUH82" s="37"/>
      <c r="IUI82" s="37"/>
      <c r="IUJ82" s="37"/>
      <c r="IUK82" s="37"/>
      <c r="IUL82" s="37"/>
      <c r="IUM82" s="37"/>
      <c r="IUN82" s="37"/>
      <c r="IUO82" s="37"/>
      <c r="IUP82" s="37"/>
      <c r="IUQ82" s="37"/>
      <c r="IUR82" s="37"/>
      <c r="IUS82" s="37"/>
      <c r="IUT82" s="37"/>
      <c r="IUU82" s="37"/>
      <c r="IUV82" s="37"/>
      <c r="IUW82" s="37"/>
      <c r="IUX82" s="37"/>
      <c r="IUY82" s="37"/>
      <c r="IUZ82" s="37"/>
      <c r="IVA82" s="37"/>
      <c r="IVB82" s="37"/>
      <c r="IVC82" s="37"/>
      <c r="IVD82" s="37"/>
      <c r="IVE82" s="37"/>
      <c r="IVF82" s="37"/>
      <c r="IVG82" s="37"/>
      <c r="IVH82" s="37"/>
      <c r="IVI82" s="37"/>
      <c r="IVJ82" s="37"/>
      <c r="IVK82" s="37"/>
      <c r="IVL82" s="37"/>
      <c r="IVM82" s="37"/>
      <c r="IVN82" s="37"/>
      <c r="IVO82" s="37"/>
      <c r="IVP82" s="37"/>
      <c r="IVQ82" s="37"/>
      <c r="IVR82" s="37"/>
      <c r="IVS82" s="37"/>
      <c r="IVT82" s="37"/>
      <c r="IVU82" s="37"/>
      <c r="IVV82" s="37"/>
      <c r="IVW82" s="37"/>
      <c r="IVX82" s="37"/>
      <c r="IVY82" s="37"/>
      <c r="IVZ82" s="37"/>
      <c r="IWA82" s="37"/>
      <c r="IWB82" s="37"/>
      <c r="IWC82" s="37"/>
      <c r="IWD82" s="37"/>
      <c r="IWE82" s="37"/>
      <c r="IWF82" s="37"/>
      <c r="IWG82" s="37"/>
      <c r="IWH82" s="37"/>
      <c r="IWI82" s="37"/>
      <c r="IWJ82" s="37"/>
      <c r="IWK82" s="37"/>
      <c r="IWL82" s="37"/>
      <c r="IWM82" s="37"/>
      <c r="IWN82" s="37"/>
      <c r="IWO82" s="37"/>
      <c r="IWP82" s="37"/>
      <c r="IWQ82" s="37"/>
      <c r="IWR82" s="37"/>
      <c r="IWS82" s="37"/>
      <c r="IWT82" s="37"/>
      <c r="IWU82" s="37"/>
      <c r="IWV82" s="37"/>
      <c r="IWW82" s="37"/>
      <c r="IWX82" s="37"/>
      <c r="IWY82" s="37"/>
      <c r="IWZ82" s="37"/>
      <c r="IXA82" s="37"/>
      <c r="IXB82" s="37"/>
      <c r="IXC82" s="37"/>
      <c r="IXD82" s="37"/>
      <c r="IXE82" s="37"/>
      <c r="IXF82" s="37"/>
      <c r="IXG82" s="37"/>
      <c r="IXH82" s="37"/>
      <c r="IXI82" s="37"/>
      <c r="IXJ82" s="37"/>
      <c r="IXK82" s="37"/>
      <c r="IXL82" s="37"/>
      <c r="IXM82" s="37"/>
      <c r="IXN82" s="37"/>
      <c r="IXO82" s="37"/>
      <c r="IXP82" s="37"/>
      <c r="IXQ82" s="37"/>
      <c r="IXR82" s="37"/>
      <c r="IXS82" s="37"/>
      <c r="IXT82" s="37"/>
      <c r="IXU82" s="37"/>
      <c r="IXV82" s="37"/>
      <c r="IXW82" s="37"/>
      <c r="IXX82" s="37"/>
      <c r="IXY82" s="37"/>
      <c r="IXZ82" s="37"/>
      <c r="IYA82" s="37"/>
      <c r="IYB82" s="37"/>
      <c r="IYC82" s="37"/>
      <c r="IYD82" s="37"/>
      <c r="IYE82" s="37"/>
      <c r="IYF82" s="37"/>
      <c r="IYG82" s="37"/>
      <c r="IYH82" s="37"/>
      <c r="IYI82" s="37"/>
      <c r="IYJ82" s="37"/>
      <c r="IYK82" s="37"/>
      <c r="IYL82" s="37"/>
      <c r="IYM82" s="37"/>
      <c r="IYN82" s="37"/>
      <c r="IYO82" s="37"/>
      <c r="IYP82" s="37"/>
      <c r="IYQ82" s="37"/>
      <c r="IYR82" s="37"/>
      <c r="IYS82" s="37"/>
      <c r="IYT82" s="37"/>
      <c r="IYU82" s="37"/>
      <c r="IYV82" s="37"/>
      <c r="IYW82" s="37"/>
      <c r="IYX82" s="37"/>
      <c r="IYY82" s="37"/>
      <c r="IYZ82" s="37"/>
      <c r="IZA82" s="37"/>
      <c r="IZB82" s="37"/>
      <c r="IZC82" s="37"/>
      <c r="IZD82" s="37"/>
      <c r="IZE82" s="37"/>
      <c r="IZF82" s="37"/>
      <c r="IZG82" s="37"/>
      <c r="IZH82" s="37"/>
      <c r="IZI82" s="37"/>
      <c r="IZJ82" s="37"/>
      <c r="IZK82" s="37"/>
      <c r="IZL82" s="37"/>
      <c r="IZM82" s="37"/>
      <c r="IZN82" s="37"/>
      <c r="IZO82" s="37"/>
      <c r="IZP82" s="37"/>
      <c r="IZQ82" s="37"/>
      <c r="IZR82" s="37"/>
      <c r="IZS82" s="37"/>
      <c r="IZT82" s="37"/>
      <c r="IZU82" s="37"/>
      <c r="IZV82" s="37"/>
      <c r="IZW82" s="37"/>
      <c r="IZX82" s="37"/>
      <c r="IZY82" s="37"/>
      <c r="IZZ82" s="37"/>
      <c r="JAA82" s="37"/>
      <c r="JAB82" s="37"/>
      <c r="JAC82" s="37"/>
      <c r="JAD82" s="37"/>
      <c r="JAE82" s="37"/>
      <c r="JAF82" s="37"/>
      <c r="JAG82" s="37"/>
      <c r="JAH82" s="37"/>
      <c r="JAI82" s="37"/>
      <c r="JAJ82" s="37"/>
      <c r="JAK82" s="37"/>
      <c r="JAL82" s="37"/>
      <c r="JAM82" s="37"/>
      <c r="JAN82" s="37"/>
      <c r="JAO82" s="37"/>
      <c r="JAP82" s="37"/>
      <c r="JAQ82" s="37"/>
      <c r="JAR82" s="37"/>
      <c r="JAS82" s="37"/>
      <c r="JAT82" s="37"/>
      <c r="JAU82" s="37"/>
      <c r="JAV82" s="37"/>
      <c r="JAW82" s="37"/>
      <c r="JAX82" s="37"/>
      <c r="JAY82" s="37"/>
      <c r="JAZ82" s="37"/>
      <c r="JBA82" s="37"/>
      <c r="JBB82" s="37"/>
      <c r="JBC82" s="37"/>
      <c r="JBD82" s="37"/>
      <c r="JBE82" s="37"/>
      <c r="JBF82" s="37"/>
      <c r="JBG82" s="37"/>
      <c r="JBH82" s="37"/>
      <c r="JBI82" s="37"/>
      <c r="JBJ82" s="37"/>
      <c r="JBK82" s="37"/>
      <c r="JBL82" s="37"/>
      <c r="JBM82" s="37"/>
      <c r="JBN82" s="37"/>
      <c r="JBO82" s="37"/>
      <c r="JBP82" s="37"/>
      <c r="JBQ82" s="37"/>
      <c r="JBR82" s="37"/>
      <c r="JBS82" s="37"/>
      <c r="JBT82" s="37"/>
      <c r="JBU82" s="37"/>
      <c r="JBV82" s="37"/>
      <c r="JBW82" s="37"/>
      <c r="JBX82" s="37"/>
      <c r="JBY82" s="37"/>
      <c r="JBZ82" s="37"/>
      <c r="JCA82" s="37"/>
      <c r="JCB82" s="37"/>
      <c r="JCC82" s="37"/>
      <c r="JCD82" s="37"/>
      <c r="JCE82" s="37"/>
      <c r="JCF82" s="37"/>
      <c r="JCG82" s="37"/>
      <c r="JCH82" s="37"/>
      <c r="JCI82" s="37"/>
      <c r="JCJ82" s="37"/>
      <c r="JCK82" s="37"/>
      <c r="JCL82" s="37"/>
      <c r="JCM82" s="37"/>
      <c r="JCN82" s="37"/>
      <c r="JCO82" s="37"/>
      <c r="JCP82" s="37"/>
      <c r="JCQ82" s="37"/>
      <c r="JCR82" s="37"/>
      <c r="JCS82" s="37"/>
      <c r="JCT82" s="37"/>
      <c r="JCU82" s="37"/>
      <c r="JCV82" s="37"/>
      <c r="JCW82" s="37"/>
      <c r="JCX82" s="37"/>
      <c r="JCY82" s="37"/>
      <c r="JCZ82" s="37"/>
      <c r="JDA82" s="37"/>
      <c r="JDB82" s="37"/>
      <c r="JDC82" s="37"/>
      <c r="JDD82" s="37"/>
      <c r="JDE82" s="37"/>
      <c r="JDF82" s="37"/>
      <c r="JDG82" s="37"/>
      <c r="JDH82" s="37"/>
      <c r="JDI82" s="37"/>
      <c r="JDJ82" s="37"/>
      <c r="JDK82" s="37"/>
      <c r="JDL82" s="37"/>
      <c r="JDM82" s="37"/>
      <c r="JDN82" s="37"/>
      <c r="JDO82" s="37"/>
      <c r="JDP82" s="37"/>
      <c r="JDQ82" s="37"/>
      <c r="JDR82" s="37"/>
      <c r="JDS82" s="37"/>
      <c r="JDT82" s="37"/>
      <c r="JDU82" s="37"/>
      <c r="JDV82" s="37"/>
      <c r="JDW82" s="37"/>
      <c r="JDX82" s="37"/>
      <c r="JDY82" s="37"/>
      <c r="JDZ82" s="37"/>
      <c r="JEA82" s="37"/>
      <c r="JEB82" s="37"/>
      <c r="JEC82" s="37"/>
      <c r="JED82" s="37"/>
      <c r="JEE82" s="37"/>
      <c r="JEF82" s="37"/>
      <c r="JEG82" s="37"/>
      <c r="JEH82" s="37"/>
      <c r="JEI82" s="37"/>
      <c r="JEJ82" s="37"/>
      <c r="JEK82" s="37"/>
      <c r="JEL82" s="37"/>
      <c r="JEM82" s="37"/>
      <c r="JEN82" s="37"/>
      <c r="JEO82" s="37"/>
      <c r="JEP82" s="37"/>
      <c r="JEQ82" s="37"/>
      <c r="JER82" s="37"/>
      <c r="JES82" s="37"/>
      <c r="JET82" s="37"/>
      <c r="JEU82" s="37"/>
      <c r="JEV82" s="37"/>
      <c r="JEW82" s="37"/>
      <c r="JEX82" s="37"/>
      <c r="JEY82" s="37"/>
      <c r="JEZ82" s="37"/>
      <c r="JFA82" s="37"/>
      <c r="JFB82" s="37"/>
      <c r="JFC82" s="37"/>
      <c r="JFD82" s="37"/>
      <c r="JFE82" s="37"/>
      <c r="JFF82" s="37"/>
      <c r="JFG82" s="37"/>
      <c r="JFH82" s="37"/>
      <c r="JFI82" s="37"/>
      <c r="JFJ82" s="37"/>
      <c r="JFK82" s="37"/>
      <c r="JFL82" s="37"/>
      <c r="JFM82" s="37"/>
      <c r="JFN82" s="37"/>
      <c r="JFO82" s="37"/>
      <c r="JFP82" s="37"/>
      <c r="JFQ82" s="37"/>
      <c r="JFR82" s="37"/>
      <c r="JFS82" s="37"/>
      <c r="JFT82" s="37"/>
      <c r="JFU82" s="37"/>
      <c r="JFV82" s="37"/>
      <c r="JFW82" s="37"/>
      <c r="JFX82" s="37"/>
      <c r="JFY82" s="37"/>
      <c r="JFZ82" s="37"/>
      <c r="JGA82" s="37"/>
      <c r="JGB82" s="37"/>
      <c r="JGC82" s="37"/>
      <c r="JGD82" s="37"/>
      <c r="JGE82" s="37"/>
      <c r="JGF82" s="37"/>
      <c r="JGG82" s="37"/>
      <c r="JGH82" s="37"/>
      <c r="JGI82" s="37"/>
      <c r="JGJ82" s="37"/>
      <c r="JGK82" s="37"/>
      <c r="JGL82" s="37"/>
      <c r="JGM82" s="37"/>
      <c r="JGN82" s="37"/>
      <c r="JGO82" s="37"/>
      <c r="JGP82" s="37"/>
      <c r="JGQ82" s="37"/>
      <c r="JGR82" s="37"/>
      <c r="JGS82" s="37"/>
      <c r="JGT82" s="37"/>
      <c r="JGU82" s="37"/>
      <c r="JGV82" s="37"/>
      <c r="JGW82" s="37"/>
      <c r="JGX82" s="37"/>
      <c r="JGY82" s="37"/>
      <c r="JGZ82" s="37"/>
      <c r="JHA82" s="37"/>
      <c r="JHB82" s="37"/>
      <c r="JHC82" s="37"/>
      <c r="JHD82" s="37"/>
      <c r="JHE82" s="37"/>
      <c r="JHF82" s="37"/>
      <c r="JHG82" s="37"/>
      <c r="JHH82" s="37"/>
      <c r="JHI82" s="37"/>
      <c r="JHJ82" s="37"/>
      <c r="JHK82" s="37"/>
      <c r="JHL82" s="37"/>
      <c r="JHM82" s="37"/>
      <c r="JHN82" s="37"/>
      <c r="JHO82" s="37"/>
      <c r="JHP82" s="37"/>
      <c r="JHQ82" s="37"/>
      <c r="JHR82" s="37"/>
      <c r="JHS82" s="37"/>
      <c r="JHT82" s="37"/>
      <c r="JHU82" s="37"/>
      <c r="JHV82" s="37"/>
      <c r="JHW82" s="37"/>
      <c r="JHX82" s="37"/>
      <c r="JHY82" s="37"/>
      <c r="JHZ82" s="37"/>
      <c r="JIA82" s="37"/>
      <c r="JIB82" s="37"/>
      <c r="JIC82" s="37"/>
      <c r="JID82" s="37"/>
      <c r="JIE82" s="37"/>
      <c r="JIF82" s="37"/>
      <c r="JIG82" s="37"/>
      <c r="JIH82" s="37"/>
      <c r="JII82" s="37"/>
      <c r="JIJ82" s="37"/>
      <c r="JIK82" s="37"/>
      <c r="JIL82" s="37"/>
      <c r="JIM82" s="37"/>
      <c r="JIN82" s="37"/>
      <c r="JIO82" s="37"/>
      <c r="JIP82" s="37"/>
      <c r="JIQ82" s="37"/>
      <c r="JIR82" s="37"/>
      <c r="JIS82" s="37"/>
      <c r="JIT82" s="37"/>
      <c r="JIU82" s="37"/>
      <c r="JIV82" s="37"/>
      <c r="JIW82" s="37"/>
      <c r="JIX82" s="37"/>
      <c r="JIY82" s="37"/>
      <c r="JIZ82" s="37"/>
      <c r="JJA82" s="37"/>
      <c r="JJB82" s="37"/>
      <c r="JJC82" s="37"/>
      <c r="JJD82" s="37"/>
      <c r="JJE82" s="37"/>
      <c r="JJF82" s="37"/>
      <c r="JJG82" s="37"/>
      <c r="JJH82" s="37"/>
      <c r="JJI82" s="37"/>
      <c r="JJJ82" s="37"/>
      <c r="JJK82" s="37"/>
      <c r="JJL82" s="37"/>
      <c r="JJM82" s="37"/>
      <c r="JJN82" s="37"/>
      <c r="JJO82" s="37"/>
      <c r="JJP82" s="37"/>
      <c r="JJQ82" s="37"/>
      <c r="JJR82" s="37"/>
      <c r="JJS82" s="37"/>
      <c r="JJT82" s="37"/>
      <c r="JJU82" s="37"/>
      <c r="JJV82" s="37"/>
      <c r="JJW82" s="37"/>
      <c r="JJX82" s="37"/>
      <c r="JJY82" s="37"/>
      <c r="JJZ82" s="37"/>
      <c r="JKA82" s="37"/>
      <c r="JKB82" s="37"/>
      <c r="JKC82" s="37"/>
      <c r="JKD82" s="37"/>
      <c r="JKE82" s="37"/>
      <c r="JKF82" s="37"/>
      <c r="JKG82" s="37"/>
      <c r="JKH82" s="37"/>
      <c r="JKI82" s="37"/>
      <c r="JKJ82" s="37"/>
      <c r="JKK82" s="37"/>
      <c r="JKL82" s="37"/>
      <c r="JKM82" s="37"/>
      <c r="JKN82" s="37"/>
      <c r="JKO82" s="37"/>
      <c r="JKP82" s="37"/>
      <c r="JKQ82" s="37"/>
      <c r="JKR82" s="37"/>
      <c r="JKS82" s="37"/>
      <c r="JKT82" s="37"/>
      <c r="JKU82" s="37"/>
      <c r="JKV82" s="37"/>
      <c r="JKW82" s="37"/>
      <c r="JKX82" s="37"/>
      <c r="JKY82" s="37"/>
      <c r="JKZ82" s="37"/>
      <c r="JLA82" s="37"/>
      <c r="JLB82" s="37"/>
      <c r="JLC82" s="37"/>
      <c r="JLD82" s="37"/>
      <c r="JLE82" s="37"/>
      <c r="JLF82" s="37"/>
      <c r="JLG82" s="37"/>
      <c r="JLH82" s="37"/>
      <c r="JLI82" s="37"/>
      <c r="JLJ82" s="37"/>
      <c r="JLK82" s="37"/>
      <c r="JLL82" s="37"/>
      <c r="JLM82" s="37"/>
      <c r="JLN82" s="37"/>
      <c r="JLO82" s="37"/>
      <c r="JLP82" s="37"/>
      <c r="JLQ82" s="37"/>
      <c r="JLR82" s="37"/>
      <c r="JLS82" s="37"/>
      <c r="JLT82" s="37"/>
      <c r="JLU82" s="37"/>
      <c r="JLV82" s="37"/>
      <c r="JLW82" s="37"/>
      <c r="JLX82" s="37"/>
      <c r="JLY82" s="37"/>
      <c r="JLZ82" s="37"/>
      <c r="JMA82" s="37"/>
      <c r="JMB82" s="37"/>
      <c r="JMC82" s="37"/>
      <c r="JMD82" s="37"/>
      <c r="JME82" s="37"/>
      <c r="JMF82" s="37"/>
      <c r="JMG82" s="37"/>
      <c r="JMH82" s="37"/>
      <c r="JMI82" s="37"/>
      <c r="JMJ82" s="37"/>
      <c r="JMK82" s="37"/>
      <c r="JML82" s="37"/>
      <c r="JMM82" s="37"/>
      <c r="JMN82" s="37"/>
      <c r="JMO82" s="37"/>
      <c r="JMP82" s="37"/>
      <c r="JMQ82" s="37"/>
      <c r="JMR82" s="37"/>
      <c r="JMS82" s="37"/>
      <c r="JMT82" s="37"/>
      <c r="JMU82" s="37"/>
      <c r="JMV82" s="37"/>
      <c r="JMW82" s="37"/>
      <c r="JMX82" s="37"/>
      <c r="JMY82" s="37"/>
      <c r="JMZ82" s="37"/>
      <c r="JNA82" s="37"/>
      <c r="JNB82" s="37"/>
      <c r="JNC82" s="37"/>
      <c r="JND82" s="37"/>
      <c r="JNE82" s="37"/>
      <c r="JNF82" s="37"/>
      <c r="JNG82" s="37"/>
      <c r="JNH82" s="37"/>
      <c r="JNI82" s="37"/>
      <c r="JNJ82" s="37"/>
      <c r="JNK82" s="37"/>
      <c r="JNL82" s="37"/>
      <c r="JNM82" s="37"/>
      <c r="JNN82" s="37"/>
      <c r="JNO82" s="37"/>
      <c r="JNP82" s="37"/>
      <c r="JNQ82" s="37"/>
      <c r="JNR82" s="37"/>
      <c r="JNS82" s="37"/>
      <c r="JNT82" s="37"/>
      <c r="JNU82" s="37"/>
      <c r="JNV82" s="37"/>
      <c r="JNW82" s="37"/>
      <c r="JNX82" s="37"/>
      <c r="JNY82" s="37"/>
      <c r="JNZ82" s="37"/>
      <c r="JOA82" s="37"/>
      <c r="JOB82" s="37"/>
      <c r="JOC82" s="37"/>
      <c r="JOD82" s="37"/>
      <c r="JOE82" s="37"/>
      <c r="JOF82" s="37"/>
      <c r="JOG82" s="37"/>
      <c r="JOH82" s="37"/>
      <c r="JOI82" s="37"/>
      <c r="JOJ82" s="37"/>
      <c r="JOK82" s="37"/>
      <c r="JOL82" s="37"/>
      <c r="JOM82" s="37"/>
      <c r="JON82" s="37"/>
      <c r="JOO82" s="37"/>
      <c r="JOP82" s="37"/>
      <c r="JOQ82" s="37"/>
      <c r="JOR82" s="37"/>
      <c r="JOS82" s="37"/>
      <c r="JOT82" s="37"/>
      <c r="JOU82" s="37"/>
      <c r="JOV82" s="37"/>
      <c r="JOW82" s="37"/>
      <c r="JOX82" s="37"/>
      <c r="JOY82" s="37"/>
      <c r="JOZ82" s="37"/>
      <c r="JPA82" s="37"/>
      <c r="JPB82" s="37"/>
      <c r="JPC82" s="37"/>
      <c r="JPD82" s="37"/>
      <c r="JPE82" s="37"/>
      <c r="JPF82" s="37"/>
      <c r="JPG82" s="37"/>
      <c r="JPH82" s="37"/>
      <c r="JPI82" s="37"/>
      <c r="JPJ82" s="37"/>
      <c r="JPK82" s="37"/>
      <c r="JPL82" s="37"/>
      <c r="JPM82" s="37"/>
      <c r="JPN82" s="37"/>
      <c r="JPO82" s="37"/>
      <c r="JPP82" s="37"/>
      <c r="JPQ82" s="37"/>
      <c r="JPR82" s="37"/>
      <c r="JPS82" s="37"/>
      <c r="JPT82" s="37"/>
      <c r="JPU82" s="37"/>
      <c r="JPV82" s="37"/>
      <c r="JPW82" s="37"/>
      <c r="JPX82" s="37"/>
      <c r="JPY82" s="37"/>
      <c r="JPZ82" s="37"/>
      <c r="JQA82" s="37"/>
      <c r="JQB82" s="37"/>
      <c r="JQC82" s="37"/>
      <c r="JQD82" s="37"/>
      <c r="JQE82" s="37"/>
      <c r="JQF82" s="37"/>
      <c r="JQG82" s="37"/>
      <c r="JQH82" s="37"/>
      <c r="JQI82" s="37"/>
      <c r="JQJ82" s="37"/>
      <c r="JQK82" s="37"/>
      <c r="JQL82" s="37"/>
      <c r="JQM82" s="37"/>
      <c r="JQN82" s="37"/>
      <c r="JQO82" s="37"/>
      <c r="JQP82" s="37"/>
      <c r="JQQ82" s="37"/>
      <c r="JQR82" s="37"/>
      <c r="JQS82" s="37"/>
      <c r="JQT82" s="37"/>
      <c r="JQU82" s="37"/>
      <c r="JQV82" s="37"/>
      <c r="JQW82" s="37"/>
      <c r="JQX82" s="37"/>
      <c r="JQY82" s="37"/>
      <c r="JQZ82" s="37"/>
      <c r="JRA82" s="37"/>
      <c r="JRB82" s="37"/>
      <c r="JRC82" s="37"/>
      <c r="JRD82" s="37"/>
      <c r="JRE82" s="37"/>
      <c r="JRF82" s="37"/>
      <c r="JRG82" s="37"/>
      <c r="JRH82" s="37"/>
      <c r="JRI82" s="37"/>
      <c r="JRJ82" s="37"/>
      <c r="JRK82" s="37"/>
      <c r="JRL82" s="37"/>
      <c r="JRM82" s="37"/>
      <c r="JRN82" s="37"/>
      <c r="JRO82" s="37"/>
      <c r="JRP82" s="37"/>
      <c r="JRQ82" s="37"/>
      <c r="JRR82" s="37"/>
      <c r="JRS82" s="37"/>
      <c r="JRT82" s="37"/>
      <c r="JRU82" s="37"/>
      <c r="JRV82" s="37"/>
      <c r="JRW82" s="37"/>
      <c r="JRX82" s="37"/>
      <c r="JRY82" s="37"/>
      <c r="JRZ82" s="37"/>
      <c r="JSA82" s="37"/>
      <c r="JSB82" s="37"/>
      <c r="JSC82" s="37"/>
      <c r="JSD82" s="37"/>
      <c r="JSE82" s="37"/>
      <c r="JSF82" s="37"/>
      <c r="JSG82" s="37"/>
      <c r="JSH82" s="37"/>
      <c r="JSI82" s="37"/>
      <c r="JSJ82" s="37"/>
      <c r="JSK82" s="37"/>
      <c r="JSL82" s="37"/>
      <c r="JSM82" s="37"/>
      <c r="JSN82" s="37"/>
      <c r="JSO82" s="37"/>
      <c r="JSP82" s="37"/>
      <c r="JSQ82" s="37"/>
      <c r="JSR82" s="37"/>
      <c r="JSS82" s="37"/>
      <c r="JST82" s="37"/>
      <c r="JSU82" s="37"/>
      <c r="JSV82" s="37"/>
      <c r="JSW82" s="37"/>
      <c r="JSX82" s="37"/>
      <c r="JSY82" s="37"/>
      <c r="JSZ82" s="37"/>
      <c r="JTA82" s="37"/>
      <c r="JTB82" s="37"/>
      <c r="JTC82" s="37"/>
      <c r="JTD82" s="37"/>
      <c r="JTE82" s="37"/>
      <c r="JTF82" s="37"/>
      <c r="JTG82" s="37"/>
      <c r="JTH82" s="37"/>
      <c r="JTI82" s="37"/>
      <c r="JTJ82" s="37"/>
      <c r="JTK82" s="37"/>
      <c r="JTL82" s="37"/>
      <c r="JTM82" s="37"/>
      <c r="JTN82" s="37"/>
      <c r="JTO82" s="37"/>
      <c r="JTP82" s="37"/>
      <c r="JTQ82" s="37"/>
      <c r="JTR82" s="37"/>
      <c r="JTS82" s="37"/>
      <c r="JTT82" s="37"/>
      <c r="JTU82" s="37"/>
      <c r="JTV82" s="37"/>
      <c r="JTW82" s="37"/>
      <c r="JTX82" s="37"/>
      <c r="JTY82" s="37"/>
      <c r="JTZ82" s="37"/>
      <c r="JUA82" s="37"/>
      <c r="JUB82" s="37"/>
      <c r="JUC82" s="37"/>
      <c r="JUD82" s="37"/>
      <c r="JUE82" s="37"/>
      <c r="JUF82" s="37"/>
      <c r="JUG82" s="37"/>
      <c r="JUH82" s="37"/>
      <c r="JUI82" s="37"/>
      <c r="JUJ82" s="37"/>
      <c r="JUK82" s="37"/>
      <c r="JUL82" s="37"/>
      <c r="JUM82" s="37"/>
      <c r="JUN82" s="37"/>
      <c r="JUO82" s="37"/>
      <c r="JUP82" s="37"/>
      <c r="JUQ82" s="37"/>
      <c r="JUR82" s="37"/>
      <c r="JUS82" s="37"/>
      <c r="JUT82" s="37"/>
      <c r="JUU82" s="37"/>
      <c r="JUV82" s="37"/>
      <c r="JUW82" s="37"/>
      <c r="JUX82" s="37"/>
      <c r="JUY82" s="37"/>
      <c r="JUZ82" s="37"/>
      <c r="JVA82" s="37"/>
      <c r="JVB82" s="37"/>
      <c r="JVC82" s="37"/>
      <c r="JVD82" s="37"/>
      <c r="JVE82" s="37"/>
      <c r="JVF82" s="37"/>
      <c r="JVG82" s="37"/>
      <c r="JVH82" s="37"/>
      <c r="JVI82" s="37"/>
      <c r="JVJ82" s="37"/>
      <c r="JVK82" s="37"/>
      <c r="JVL82" s="37"/>
      <c r="JVM82" s="37"/>
      <c r="JVN82" s="37"/>
      <c r="JVO82" s="37"/>
      <c r="JVP82" s="37"/>
      <c r="JVQ82" s="37"/>
      <c r="JVR82" s="37"/>
      <c r="JVS82" s="37"/>
      <c r="JVT82" s="37"/>
      <c r="JVU82" s="37"/>
      <c r="JVV82" s="37"/>
      <c r="JVW82" s="37"/>
      <c r="JVX82" s="37"/>
      <c r="JVY82" s="37"/>
      <c r="JVZ82" s="37"/>
      <c r="JWA82" s="37"/>
      <c r="JWB82" s="37"/>
      <c r="JWC82" s="37"/>
      <c r="JWD82" s="37"/>
      <c r="JWE82" s="37"/>
      <c r="JWF82" s="37"/>
      <c r="JWG82" s="37"/>
      <c r="JWH82" s="37"/>
      <c r="JWI82" s="37"/>
      <c r="JWJ82" s="37"/>
      <c r="JWK82" s="37"/>
      <c r="JWL82" s="37"/>
      <c r="JWM82" s="37"/>
      <c r="JWN82" s="37"/>
      <c r="JWO82" s="37"/>
      <c r="JWP82" s="37"/>
      <c r="JWQ82" s="37"/>
      <c r="JWR82" s="37"/>
      <c r="JWS82" s="37"/>
      <c r="JWT82" s="37"/>
      <c r="JWU82" s="37"/>
      <c r="JWV82" s="37"/>
      <c r="JWW82" s="37"/>
      <c r="JWX82" s="37"/>
      <c r="JWY82" s="37"/>
      <c r="JWZ82" s="37"/>
      <c r="JXA82" s="37"/>
      <c r="JXB82" s="37"/>
      <c r="JXC82" s="37"/>
      <c r="JXD82" s="37"/>
      <c r="JXE82" s="37"/>
      <c r="JXF82" s="37"/>
      <c r="JXG82" s="37"/>
      <c r="JXH82" s="37"/>
      <c r="JXI82" s="37"/>
      <c r="JXJ82" s="37"/>
      <c r="JXK82" s="37"/>
      <c r="JXL82" s="37"/>
      <c r="JXM82" s="37"/>
      <c r="JXN82" s="37"/>
      <c r="JXO82" s="37"/>
      <c r="JXP82" s="37"/>
      <c r="JXQ82" s="37"/>
      <c r="JXR82" s="37"/>
      <c r="JXS82" s="37"/>
      <c r="JXT82" s="37"/>
      <c r="JXU82" s="37"/>
      <c r="JXV82" s="37"/>
      <c r="JXW82" s="37"/>
      <c r="JXX82" s="37"/>
      <c r="JXY82" s="37"/>
      <c r="JXZ82" s="37"/>
      <c r="JYA82" s="37"/>
      <c r="JYB82" s="37"/>
      <c r="JYC82" s="37"/>
      <c r="JYD82" s="37"/>
      <c r="JYE82" s="37"/>
      <c r="JYF82" s="37"/>
      <c r="JYG82" s="37"/>
      <c r="JYH82" s="37"/>
      <c r="JYI82" s="37"/>
      <c r="JYJ82" s="37"/>
      <c r="JYK82" s="37"/>
      <c r="JYL82" s="37"/>
      <c r="JYM82" s="37"/>
      <c r="JYN82" s="37"/>
      <c r="JYO82" s="37"/>
      <c r="JYP82" s="37"/>
      <c r="JYQ82" s="37"/>
      <c r="JYR82" s="37"/>
      <c r="JYS82" s="37"/>
      <c r="JYT82" s="37"/>
      <c r="JYU82" s="37"/>
      <c r="JYV82" s="37"/>
      <c r="JYW82" s="37"/>
      <c r="JYX82" s="37"/>
      <c r="JYY82" s="37"/>
      <c r="JYZ82" s="37"/>
      <c r="JZA82" s="37"/>
      <c r="JZB82" s="37"/>
      <c r="JZC82" s="37"/>
      <c r="JZD82" s="37"/>
      <c r="JZE82" s="37"/>
      <c r="JZF82" s="37"/>
      <c r="JZG82" s="37"/>
      <c r="JZH82" s="37"/>
      <c r="JZI82" s="37"/>
      <c r="JZJ82" s="37"/>
      <c r="JZK82" s="37"/>
      <c r="JZL82" s="37"/>
      <c r="JZM82" s="37"/>
      <c r="JZN82" s="37"/>
      <c r="JZO82" s="37"/>
      <c r="JZP82" s="37"/>
      <c r="JZQ82" s="37"/>
      <c r="JZR82" s="37"/>
      <c r="JZS82" s="37"/>
      <c r="JZT82" s="37"/>
      <c r="JZU82" s="37"/>
      <c r="JZV82" s="37"/>
      <c r="JZW82" s="37"/>
      <c r="JZX82" s="37"/>
      <c r="JZY82" s="37"/>
      <c r="JZZ82" s="37"/>
      <c r="KAA82" s="37"/>
      <c r="KAB82" s="37"/>
      <c r="KAC82" s="37"/>
      <c r="KAD82" s="37"/>
      <c r="KAE82" s="37"/>
      <c r="KAF82" s="37"/>
      <c r="KAG82" s="37"/>
      <c r="KAH82" s="37"/>
      <c r="KAI82" s="37"/>
      <c r="KAJ82" s="37"/>
      <c r="KAK82" s="37"/>
      <c r="KAL82" s="37"/>
      <c r="KAM82" s="37"/>
      <c r="KAN82" s="37"/>
      <c r="KAO82" s="37"/>
      <c r="KAP82" s="37"/>
      <c r="KAQ82" s="37"/>
      <c r="KAR82" s="37"/>
      <c r="KAS82" s="37"/>
      <c r="KAT82" s="37"/>
      <c r="KAU82" s="37"/>
      <c r="KAV82" s="37"/>
      <c r="KAW82" s="37"/>
      <c r="KAX82" s="37"/>
      <c r="KAY82" s="37"/>
      <c r="KAZ82" s="37"/>
      <c r="KBA82" s="37"/>
      <c r="KBB82" s="37"/>
      <c r="KBC82" s="37"/>
      <c r="KBD82" s="37"/>
      <c r="KBE82" s="37"/>
      <c r="KBF82" s="37"/>
      <c r="KBG82" s="37"/>
      <c r="KBH82" s="37"/>
      <c r="KBI82" s="37"/>
      <c r="KBJ82" s="37"/>
      <c r="KBK82" s="37"/>
      <c r="KBL82" s="37"/>
      <c r="KBM82" s="37"/>
      <c r="KBN82" s="37"/>
      <c r="KBO82" s="37"/>
      <c r="KBP82" s="37"/>
      <c r="KBQ82" s="37"/>
      <c r="KBR82" s="37"/>
      <c r="KBS82" s="37"/>
      <c r="KBT82" s="37"/>
      <c r="KBU82" s="37"/>
      <c r="KBV82" s="37"/>
      <c r="KBW82" s="37"/>
      <c r="KBX82" s="37"/>
      <c r="KBY82" s="37"/>
      <c r="KBZ82" s="37"/>
      <c r="KCA82" s="37"/>
      <c r="KCB82" s="37"/>
      <c r="KCC82" s="37"/>
      <c r="KCD82" s="37"/>
      <c r="KCE82" s="37"/>
      <c r="KCF82" s="37"/>
      <c r="KCG82" s="37"/>
      <c r="KCH82" s="37"/>
      <c r="KCI82" s="37"/>
      <c r="KCJ82" s="37"/>
      <c r="KCK82" s="37"/>
      <c r="KCL82" s="37"/>
      <c r="KCM82" s="37"/>
      <c r="KCN82" s="37"/>
      <c r="KCO82" s="37"/>
      <c r="KCP82" s="37"/>
      <c r="KCQ82" s="37"/>
      <c r="KCR82" s="37"/>
      <c r="KCS82" s="37"/>
      <c r="KCT82" s="37"/>
      <c r="KCU82" s="37"/>
      <c r="KCV82" s="37"/>
      <c r="KCW82" s="37"/>
      <c r="KCX82" s="37"/>
      <c r="KCY82" s="37"/>
      <c r="KCZ82" s="37"/>
      <c r="KDA82" s="37"/>
      <c r="KDB82" s="37"/>
      <c r="KDC82" s="37"/>
      <c r="KDD82" s="37"/>
      <c r="KDE82" s="37"/>
      <c r="KDF82" s="37"/>
      <c r="KDG82" s="37"/>
      <c r="KDH82" s="37"/>
      <c r="KDI82" s="37"/>
      <c r="KDJ82" s="37"/>
      <c r="KDK82" s="37"/>
      <c r="KDL82" s="37"/>
      <c r="KDM82" s="37"/>
      <c r="KDN82" s="37"/>
      <c r="KDO82" s="37"/>
      <c r="KDP82" s="37"/>
      <c r="KDQ82" s="37"/>
      <c r="KDR82" s="37"/>
      <c r="KDS82" s="37"/>
      <c r="KDT82" s="37"/>
      <c r="KDU82" s="37"/>
      <c r="KDV82" s="37"/>
      <c r="KDW82" s="37"/>
      <c r="KDX82" s="37"/>
      <c r="KDY82" s="37"/>
      <c r="KDZ82" s="37"/>
      <c r="KEA82" s="37"/>
      <c r="KEB82" s="37"/>
      <c r="KEC82" s="37"/>
      <c r="KED82" s="37"/>
      <c r="KEE82" s="37"/>
      <c r="KEF82" s="37"/>
      <c r="KEG82" s="37"/>
      <c r="KEH82" s="37"/>
      <c r="KEI82" s="37"/>
      <c r="KEJ82" s="37"/>
      <c r="KEK82" s="37"/>
      <c r="KEL82" s="37"/>
      <c r="KEM82" s="37"/>
      <c r="KEN82" s="37"/>
      <c r="KEO82" s="37"/>
      <c r="KEP82" s="37"/>
      <c r="KEQ82" s="37"/>
      <c r="KER82" s="37"/>
      <c r="KES82" s="37"/>
      <c r="KET82" s="37"/>
      <c r="KEU82" s="37"/>
      <c r="KEV82" s="37"/>
      <c r="KEW82" s="37"/>
      <c r="KEX82" s="37"/>
      <c r="KEY82" s="37"/>
      <c r="KEZ82" s="37"/>
      <c r="KFA82" s="37"/>
      <c r="KFB82" s="37"/>
      <c r="KFC82" s="37"/>
      <c r="KFD82" s="37"/>
      <c r="KFE82" s="37"/>
      <c r="KFF82" s="37"/>
      <c r="KFG82" s="37"/>
      <c r="KFH82" s="37"/>
      <c r="KFI82" s="37"/>
      <c r="KFJ82" s="37"/>
      <c r="KFK82" s="37"/>
      <c r="KFL82" s="37"/>
      <c r="KFM82" s="37"/>
      <c r="KFN82" s="37"/>
      <c r="KFO82" s="37"/>
      <c r="KFP82" s="37"/>
      <c r="KFQ82" s="37"/>
      <c r="KFR82" s="37"/>
      <c r="KFS82" s="37"/>
      <c r="KFT82" s="37"/>
      <c r="KFU82" s="37"/>
      <c r="KFV82" s="37"/>
      <c r="KFW82" s="37"/>
      <c r="KFX82" s="37"/>
      <c r="KFY82" s="37"/>
      <c r="KFZ82" s="37"/>
      <c r="KGA82" s="37"/>
      <c r="KGB82" s="37"/>
      <c r="KGC82" s="37"/>
      <c r="KGD82" s="37"/>
      <c r="KGE82" s="37"/>
      <c r="KGF82" s="37"/>
      <c r="KGG82" s="37"/>
      <c r="KGH82" s="37"/>
      <c r="KGI82" s="37"/>
      <c r="KGJ82" s="37"/>
      <c r="KGK82" s="37"/>
      <c r="KGL82" s="37"/>
      <c r="KGM82" s="37"/>
      <c r="KGN82" s="37"/>
      <c r="KGO82" s="37"/>
      <c r="KGP82" s="37"/>
      <c r="KGQ82" s="37"/>
      <c r="KGR82" s="37"/>
      <c r="KGS82" s="37"/>
      <c r="KGT82" s="37"/>
      <c r="KGU82" s="37"/>
      <c r="KGV82" s="37"/>
      <c r="KGW82" s="37"/>
      <c r="KGX82" s="37"/>
      <c r="KGY82" s="37"/>
      <c r="KGZ82" s="37"/>
      <c r="KHA82" s="37"/>
      <c r="KHB82" s="37"/>
      <c r="KHC82" s="37"/>
      <c r="KHD82" s="37"/>
      <c r="KHE82" s="37"/>
      <c r="KHF82" s="37"/>
      <c r="KHG82" s="37"/>
      <c r="KHH82" s="37"/>
      <c r="KHI82" s="37"/>
      <c r="KHJ82" s="37"/>
      <c r="KHK82" s="37"/>
      <c r="KHL82" s="37"/>
      <c r="KHM82" s="37"/>
      <c r="KHN82" s="37"/>
      <c r="KHO82" s="37"/>
      <c r="KHP82" s="37"/>
      <c r="KHQ82" s="37"/>
      <c r="KHR82" s="37"/>
      <c r="KHS82" s="37"/>
      <c r="KHT82" s="37"/>
      <c r="KHU82" s="37"/>
      <c r="KHV82" s="37"/>
      <c r="KHW82" s="37"/>
      <c r="KHX82" s="37"/>
      <c r="KHY82" s="37"/>
      <c r="KHZ82" s="37"/>
      <c r="KIA82" s="37"/>
      <c r="KIB82" s="37"/>
      <c r="KIC82" s="37"/>
      <c r="KID82" s="37"/>
      <c r="KIE82" s="37"/>
      <c r="KIF82" s="37"/>
      <c r="KIG82" s="37"/>
      <c r="KIH82" s="37"/>
      <c r="KII82" s="37"/>
      <c r="KIJ82" s="37"/>
      <c r="KIK82" s="37"/>
      <c r="KIL82" s="37"/>
      <c r="KIM82" s="37"/>
      <c r="KIN82" s="37"/>
      <c r="KIO82" s="37"/>
      <c r="KIP82" s="37"/>
      <c r="KIQ82" s="37"/>
      <c r="KIR82" s="37"/>
      <c r="KIS82" s="37"/>
      <c r="KIT82" s="37"/>
      <c r="KIU82" s="37"/>
      <c r="KIV82" s="37"/>
      <c r="KIW82" s="37"/>
      <c r="KIX82" s="37"/>
      <c r="KIY82" s="37"/>
      <c r="KIZ82" s="37"/>
      <c r="KJA82" s="37"/>
      <c r="KJB82" s="37"/>
      <c r="KJC82" s="37"/>
      <c r="KJD82" s="37"/>
      <c r="KJE82" s="37"/>
      <c r="KJF82" s="37"/>
      <c r="KJG82" s="37"/>
      <c r="KJH82" s="37"/>
      <c r="KJI82" s="37"/>
      <c r="KJJ82" s="37"/>
      <c r="KJK82" s="37"/>
      <c r="KJL82" s="37"/>
      <c r="KJM82" s="37"/>
      <c r="KJN82" s="37"/>
      <c r="KJO82" s="37"/>
      <c r="KJP82" s="37"/>
      <c r="KJQ82" s="37"/>
      <c r="KJR82" s="37"/>
      <c r="KJS82" s="37"/>
      <c r="KJT82" s="37"/>
      <c r="KJU82" s="37"/>
      <c r="KJV82" s="37"/>
      <c r="KJW82" s="37"/>
      <c r="KJX82" s="37"/>
      <c r="KJY82" s="37"/>
      <c r="KJZ82" s="37"/>
      <c r="KKA82" s="37"/>
      <c r="KKB82" s="37"/>
      <c r="KKC82" s="37"/>
      <c r="KKD82" s="37"/>
      <c r="KKE82" s="37"/>
      <c r="KKF82" s="37"/>
      <c r="KKG82" s="37"/>
      <c r="KKH82" s="37"/>
      <c r="KKI82" s="37"/>
      <c r="KKJ82" s="37"/>
      <c r="KKK82" s="37"/>
      <c r="KKL82" s="37"/>
      <c r="KKM82" s="37"/>
      <c r="KKN82" s="37"/>
      <c r="KKO82" s="37"/>
      <c r="KKP82" s="37"/>
      <c r="KKQ82" s="37"/>
      <c r="KKR82" s="37"/>
      <c r="KKS82" s="37"/>
      <c r="KKT82" s="37"/>
      <c r="KKU82" s="37"/>
      <c r="KKV82" s="37"/>
      <c r="KKW82" s="37"/>
      <c r="KKX82" s="37"/>
      <c r="KKY82" s="37"/>
      <c r="KKZ82" s="37"/>
      <c r="KLA82" s="37"/>
      <c r="KLB82" s="37"/>
      <c r="KLC82" s="37"/>
      <c r="KLD82" s="37"/>
      <c r="KLE82" s="37"/>
      <c r="KLF82" s="37"/>
      <c r="KLG82" s="37"/>
      <c r="KLH82" s="37"/>
      <c r="KLI82" s="37"/>
      <c r="KLJ82" s="37"/>
      <c r="KLK82" s="37"/>
      <c r="KLL82" s="37"/>
      <c r="KLM82" s="37"/>
      <c r="KLN82" s="37"/>
      <c r="KLO82" s="37"/>
      <c r="KLP82" s="37"/>
      <c r="KLQ82" s="37"/>
      <c r="KLR82" s="37"/>
      <c r="KLS82" s="37"/>
      <c r="KLT82" s="37"/>
      <c r="KLU82" s="37"/>
      <c r="KLV82" s="37"/>
      <c r="KLW82" s="37"/>
      <c r="KLX82" s="37"/>
      <c r="KLY82" s="37"/>
      <c r="KLZ82" s="37"/>
      <c r="KMA82" s="37"/>
      <c r="KMB82" s="37"/>
      <c r="KMC82" s="37"/>
      <c r="KMD82" s="37"/>
      <c r="KME82" s="37"/>
      <c r="KMF82" s="37"/>
      <c r="KMG82" s="37"/>
      <c r="KMH82" s="37"/>
      <c r="KMI82" s="37"/>
      <c r="KMJ82" s="37"/>
      <c r="KMK82" s="37"/>
      <c r="KML82" s="37"/>
      <c r="KMM82" s="37"/>
      <c r="KMN82" s="37"/>
      <c r="KMO82" s="37"/>
      <c r="KMP82" s="37"/>
      <c r="KMQ82" s="37"/>
      <c r="KMR82" s="37"/>
      <c r="KMS82" s="37"/>
      <c r="KMT82" s="37"/>
      <c r="KMU82" s="37"/>
      <c r="KMV82" s="37"/>
      <c r="KMW82" s="37"/>
      <c r="KMX82" s="37"/>
      <c r="KMY82" s="37"/>
      <c r="KMZ82" s="37"/>
      <c r="KNA82" s="37"/>
      <c r="KNB82" s="37"/>
      <c r="KNC82" s="37"/>
      <c r="KND82" s="37"/>
      <c r="KNE82" s="37"/>
      <c r="KNF82" s="37"/>
      <c r="KNG82" s="37"/>
      <c r="KNH82" s="37"/>
      <c r="KNI82" s="37"/>
      <c r="KNJ82" s="37"/>
      <c r="KNK82" s="37"/>
      <c r="KNL82" s="37"/>
      <c r="KNM82" s="37"/>
      <c r="KNN82" s="37"/>
      <c r="KNO82" s="37"/>
      <c r="KNP82" s="37"/>
      <c r="KNQ82" s="37"/>
      <c r="KNR82" s="37"/>
      <c r="KNS82" s="37"/>
      <c r="KNT82" s="37"/>
      <c r="KNU82" s="37"/>
      <c r="KNV82" s="37"/>
      <c r="KNW82" s="37"/>
      <c r="KNX82" s="37"/>
      <c r="KNY82" s="37"/>
      <c r="KNZ82" s="37"/>
      <c r="KOA82" s="37"/>
      <c r="KOB82" s="37"/>
      <c r="KOC82" s="37"/>
      <c r="KOD82" s="37"/>
      <c r="KOE82" s="37"/>
      <c r="KOF82" s="37"/>
      <c r="KOG82" s="37"/>
      <c r="KOH82" s="37"/>
      <c r="KOI82" s="37"/>
      <c r="KOJ82" s="37"/>
      <c r="KOK82" s="37"/>
      <c r="KOL82" s="37"/>
      <c r="KOM82" s="37"/>
      <c r="KON82" s="37"/>
      <c r="KOO82" s="37"/>
      <c r="KOP82" s="37"/>
      <c r="KOQ82" s="37"/>
      <c r="KOR82" s="37"/>
      <c r="KOS82" s="37"/>
      <c r="KOT82" s="37"/>
      <c r="KOU82" s="37"/>
      <c r="KOV82" s="37"/>
      <c r="KOW82" s="37"/>
      <c r="KOX82" s="37"/>
      <c r="KOY82" s="37"/>
      <c r="KOZ82" s="37"/>
      <c r="KPA82" s="37"/>
      <c r="KPB82" s="37"/>
      <c r="KPC82" s="37"/>
      <c r="KPD82" s="37"/>
      <c r="KPE82" s="37"/>
      <c r="KPF82" s="37"/>
      <c r="KPG82" s="37"/>
      <c r="KPH82" s="37"/>
      <c r="KPI82" s="37"/>
      <c r="KPJ82" s="37"/>
      <c r="KPK82" s="37"/>
      <c r="KPL82" s="37"/>
      <c r="KPM82" s="37"/>
      <c r="KPN82" s="37"/>
      <c r="KPO82" s="37"/>
      <c r="KPP82" s="37"/>
      <c r="KPQ82" s="37"/>
      <c r="KPR82" s="37"/>
      <c r="KPS82" s="37"/>
      <c r="KPT82" s="37"/>
      <c r="KPU82" s="37"/>
      <c r="KPV82" s="37"/>
      <c r="KPW82" s="37"/>
      <c r="KPX82" s="37"/>
      <c r="KPY82" s="37"/>
      <c r="KPZ82" s="37"/>
      <c r="KQA82" s="37"/>
      <c r="KQB82" s="37"/>
      <c r="KQC82" s="37"/>
      <c r="KQD82" s="37"/>
      <c r="KQE82" s="37"/>
      <c r="KQF82" s="37"/>
      <c r="KQG82" s="37"/>
      <c r="KQH82" s="37"/>
      <c r="KQI82" s="37"/>
      <c r="KQJ82" s="37"/>
      <c r="KQK82" s="37"/>
      <c r="KQL82" s="37"/>
      <c r="KQM82" s="37"/>
      <c r="KQN82" s="37"/>
      <c r="KQO82" s="37"/>
      <c r="KQP82" s="37"/>
      <c r="KQQ82" s="37"/>
      <c r="KQR82" s="37"/>
      <c r="KQS82" s="37"/>
      <c r="KQT82" s="37"/>
      <c r="KQU82" s="37"/>
      <c r="KQV82" s="37"/>
      <c r="KQW82" s="37"/>
      <c r="KQX82" s="37"/>
      <c r="KQY82" s="37"/>
      <c r="KQZ82" s="37"/>
      <c r="KRA82" s="37"/>
      <c r="KRB82" s="37"/>
      <c r="KRC82" s="37"/>
      <c r="KRD82" s="37"/>
      <c r="KRE82" s="37"/>
      <c r="KRF82" s="37"/>
      <c r="KRG82" s="37"/>
      <c r="KRH82" s="37"/>
      <c r="KRI82" s="37"/>
      <c r="KRJ82" s="37"/>
      <c r="KRK82" s="37"/>
      <c r="KRL82" s="37"/>
      <c r="KRM82" s="37"/>
      <c r="KRN82" s="37"/>
      <c r="KRO82" s="37"/>
      <c r="KRP82" s="37"/>
      <c r="KRQ82" s="37"/>
      <c r="KRR82" s="37"/>
      <c r="KRS82" s="37"/>
      <c r="KRT82" s="37"/>
      <c r="KRU82" s="37"/>
      <c r="KRV82" s="37"/>
      <c r="KRW82" s="37"/>
      <c r="KRX82" s="37"/>
      <c r="KRY82" s="37"/>
      <c r="KRZ82" s="37"/>
      <c r="KSA82" s="37"/>
      <c r="KSB82" s="37"/>
      <c r="KSC82" s="37"/>
      <c r="KSD82" s="37"/>
      <c r="KSE82" s="37"/>
      <c r="KSF82" s="37"/>
      <c r="KSG82" s="37"/>
      <c r="KSH82" s="37"/>
      <c r="KSI82" s="37"/>
      <c r="KSJ82" s="37"/>
      <c r="KSK82" s="37"/>
      <c r="KSL82" s="37"/>
      <c r="KSM82" s="37"/>
      <c r="KSN82" s="37"/>
      <c r="KSO82" s="37"/>
      <c r="KSP82" s="37"/>
      <c r="KSQ82" s="37"/>
      <c r="KSR82" s="37"/>
      <c r="KSS82" s="37"/>
      <c r="KST82" s="37"/>
      <c r="KSU82" s="37"/>
      <c r="KSV82" s="37"/>
      <c r="KSW82" s="37"/>
      <c r="KSX82" s="37"/>
      <c r="KSY82" s="37"/>
      <c r="KSZ82" s="37"/>
      <c r="KTA82" s="37"/>
      <c r="KTB82" s="37"/>
      <c r="KTC82" s="37"/>
      <c r="KTD82" s="37"/>
      <c r="KTE82" s="37"/>
      <c r="KTF82" s="37"/>
      <c r="KTG82" s="37"/>
      <c r="KTH82" s="37"/>
      <c r="KTI82" s="37"/>
      <c r="KTJ82" s="37"/>
      <c r="KTK82" s="37"/>
      <c r="KTL82" s="37"/>
      <c r="KTM82" s="37"/>
      <c r="KTN82" s="37"/>
      <c r="KTO82" s="37"/>
      <c r="KTP82" s="37"/>
      <c r="KTQ82" s="37"/>
      <c r="KTR82" s="37"/>
      <c r="KTS82" s="37"/>
      <c r="KTT82" s="37"/>
      <c r="KTU82" s="37"/>
      <c r="KTV82" s="37"/>
      <c r="KTW82" s="37"/>
      <c r="KTX82" s="37"/>
      <c r="KTY82" s="37"/>
      <c r="KTZ82" s="37"/>
      <c r="KUA82" s="37"/>
      <c r="KUB82" s="37"/>
      <c r="KUC82" s="37"/>
      <c r="KUD82" s="37"/>
      <c r="KUE82" s="37"/>
      <c r="KUF82" s="37"/>
      <c r="KUG82" s="37"/>
      <c r="KUH82" s="37"/>
      <c r="KUI82" s="37"/>
      <c r="KUJ82" s="37"/>
      <c r="KUK82" s="37"/>
      <c r="KUL82" s="37"/>
      <c r="KUM82" s="37"/>
      <c r="KUN82" s="37"/>
      <c r="KUO82" s="37"/>
      <c r="KUP82" s="37"/>
      <c r="KUQ82" s="37"/>
      <c r="KUR82" s="37"/>
      <c r="KUS82" s="37"/>
      <c r="KUT82" s="37"/>
      <c r="KUU82" s="37"/>
      <c r="KUV82" s="37"/>
      <c r="KUW82" s="37"/>
      <c r="KUX82" s="37"/>
      <c r="KUY82" s="37"/>
      <c r="KUZ82" s="37"/>
      <c r="KVA82" s="37"/>
      <c r="KVB82" s="37"/>
      <c r="KVC82" s="37"/>
      <c r="KVD82" s="37"/>
      <c r="KVE82" s="37"/>
      <c r="KVF82" s="37"/>
      <c r="KVG82" s="37"/>
      <c r="KVH82" s="37"/>
      <c r="KVI82" s="37"/>
      <c r="KVJ82" s="37"/>
      <c r="KVK82" s="37"/>
      <c r="KVL82" s="37"/>
      <c r="KVM82" s="37"/>
      <c r="KVN82" s="37"/>
      <c r="KVO82" s="37"/>
      <c r="KVP82" s="37"/>
      <c r="KVQ82" s="37"/>
      <c r="KVR82" s="37"/>
      <c r="KVS82" s="37"/>
      <c r="KVT82" s="37"/>
      <c r="KVU82" s="37"/>
      <c r="KVV82" s="37"/>
      <c r="KVW82" s="37"/>
      <c r="KVX82" s="37"/>
      <c r="KVY82" s="37"/>
      <c r="KVZ82" s="37"/>
      <c r="KWA82" s="37"/>
      <c r="KWB82" s="37"/>
      <c r="KWC82" s="37"/>
      <c r="KWD82" s="37"/>
      <c r="KWE82" s="37"/>
      <c r="KWF82" s="37"/>
      <c r="KWG82" s="37"/>
      <c r="KWH82" s="37"/>
      <c r="KWI82" s="37"/>
      <c r="KWJ82" s="37"/>
      <c r="KWK82" s="37"/>
      <c r="KWL82" s="37"/>
      <c r="KWM82" s="37"/>
      <c r="KWN82" s="37"/>
      <c r="KWO82" s="37"/>
      <c r="KWP82" s="37"/>
      <c r="KWQ82" s="37"/>
      <c r="KWR82" s="37"/>
      <c r="KWS82" s="37"/>
      <c r="KWT82" s="37"/>
      <c r="KWU82" s="37"/>
      <c r="KWV82" s="37"/>
      <c r="KWW82" s="37"/>
      <c r="KWX82" s="37"/>
      <c r="KWY82" s="37"/>
      <c r="KWZ82" s="37"/>
      <c r="KXA82" s="37"/>
      <c r="KXB82" s="37"/>
      <c r="KXC82" s="37"/>
      <c r="KXD82" s="37"/>
      <c r="KXE82" s="37"/>
      <c r="KXF82" s="37"/>
      <c r="KXG82" s="37"/>
      <c r="KXH82" s="37"/>
      <c r="KXI82" s="37"/>
      <c r="KXJ82" s="37"/>
      <c r="KXK82" s="37"/>
      <c r="KXL82" s="37"/>
      <c r="KXM82" s="37"/>
      <c r="KXN82" s="37"/>
      <c r="KXO82" s="37"/>
      <c r="KXP82" s="37"/>
      <c r="KXQ82" s="37"/>
      <c r="KXR82" s="37"/>
      <c r="KXS82" s="37"/>
      <c r="KXT82" s="37"/>
      <c r="KXU82" s="37"/>
      <c r="KXV82" s="37"/>
      <c r="KXW82" s="37"/>
      <c r="KXX82" s="37"/>
      <c r="KXY82" s="37"/>
      <c r="KXZ82" s="37"/>
      <c r="KYA82" s="37"/>
      <c r="KYB82" s="37"/>
      <c r="KYC82" s="37"/>
      <c r="KYD82" s="37"/>
      <c r="KYE82" s="37"/>
      <c r="KYF82" s="37"/>
      <c r="KYG82" s="37"/>
      <c r="KYH82" s="37"/>
      <c r="KYI82" s="37"/>
      <c r="KYJ82" s="37"/>
      <c r="KYK82" s="37"/>
      <c r="KYL82" s="37"/>
      <c r="KYM82" s="37"/>
      <c r="KYN82" s="37"/>
      <c r="KYO82" s="37"/>
      <c r="KYP82" s="37"/>
      <c r="KYQ82" s="37"/>
      <c r="KYR82" s="37"/>
      <c r="KYS82" s="37"/>
      <c r="KYT82" s="37"/>
      <c r="KYU82" s="37"/>
      <c r="KYV82" s="37"/>
      <c r="KYW82" s="37"/>
      <c r="KYX82" s="37"/>
      <c r="KYY82" s="37"/>
      <c r="KYZ82" s="37"/>
      <c r="KZA82" s="37"/>
      <c r="KZB82" s="37"/>
      <c r="KZC82" s="37"/>
      <c r="KZD82" s="37"/>
      <c r="KZE82" s="37"/>
      <c r="KZF82" s="37"/>
      <c r="KZG82" s="37"/>
      <c r="KZH82" s="37"/>
      <c r="KZI82" s="37"/>
      <c r="KZJ82" s="37"/>
      <c r="KZK82" s="37"/>
      <c r="KZL82" s="37"/>
      <c r="KZM82" s="37"/>
      <c r="KZN82" s="37"/>
      <c r="KZO82" s="37"/>
      <c r="KZP82" s="37"/>
      <c r="KZQ82" s="37"/>
      <c r="KZR82" s="37"/>
      <c r="KZS82" s="37"/>
      <c r="KZT82" s="37"/>
      <c r="KZU82" s="37"/>
      <c r="KZV82" s="37"/>
      <c r="KZW82" s="37"/>
      <c r="KZX82" s="37"/>
      <c r="KZY82" s="37"/>
      <c r="KZZ82" s="37"/>
      <c r="LAA82" s="37"/>
      <c r="LAB82" s="37"/>
      <c r="LAC82" s="37"/>
      <c r="LAD82" s="37"/>
      <c r="LAE82" s="37"/>
      <c r="LAF82" s="37"/>
      <c r="LAG82" s="37"/>
      <c r="LAH82" s="37"/>
      <c r="LAI82" s="37"/>
      <c r="LAJ82" s="37"/>
      <c r="LAK82" s="37"/>
      <c r="LAL82" s="37"/>
      <c r="LAM82" s="37"/>
      <c r="LAN82" s="37"/>
      <c r="LAO82" s="37"/>
      <c r="LAP82" s="37"/>
      <c r="LAQ82" s="37"/>
      <c r="LAR82" s="37"/>
      <c r="LAS82" s="37"/>
      <c r="LAT82" s="37"/>
      <c r="LAU82" s="37"/>
      <c r="LAV82" s="37"/>
      <c r="LAW82" s="37"/>
      <c r="LAX82" s="37"/>
      <c r="LAY82" s="37"/>
      <c r="LAZ82" s="37"/>
      <c r="LBA82" s="37"/>
      <c r="LBB82" s="37"/>
      <c r="LBC82" s="37"/>
      <c r="LBD82" s="37"/>
      <c r="LBE82" s="37"/>
      <c r="LBF82" s="37"/>
      <c r="LBG82" s="37"/>
      <c r="LBH82" s="37"/>
      <c r="LBI82" s="37"/>
      <c r="LBJ82" s="37"/>
      <c r="LBK82" s="37"/>
      <c r="LBL82" s="37"/>
      <c r="LBM82" s="37"/>
      <c r="LBN82" s="37"/>
      <c r="LBO82" s="37"/>
      <c r="LBP82" s="37"/>
      <c r="LBQ82" s="37"/>
      <c r="LBR82" s="37"/>
      <c r="LBS82" s="37"/>
      <c r="LBT82" s="37"/>
      <c r="LBU82" s="37"/>
      <c r="LBV82" s="37"/>
      <c r="LBW82" s="37"/>
      <c r="LBX82" s="37"/>
      <c r="LBY82" s="37"/>
      <c r="LBZ82" s="37"/>
      <c r="LCA82" s="37"/>
      <c r="LCB82" s="37"/>
      <c r="LCC82" s="37"/>
      <c r="LCD82" s="37"/>
      <c r="LCE82" s="37"/>
      <c r="LCF82" s="37"/>
      <c r="LCG82" s="37"/>
      <c r="LCH82" s="37"/>
      <c r="LCI82" s="37"/>
      <c r="LCJ82" s="37"/>
      <c r="LCK82" s="37"/>
      <c r="LCL82" s="37"/>
      <c r="LCM82" s="37"/>
      <c r="LCN82" s="37"/>
      <c r="LCO82" s="37"/>
      <c r="LCP82" s="37"/>
      <c r="LCQ82" s="37"/>
      <c r="LCR82" s="37"/>
      <c r="LCS82" s="37"/>
      <c r="LCT82" s="37"/>
      <c r="LCU82" s="37"/>
      <c r="LCV82" s="37"/>
      <c r="LCW82" s="37"/>
      <c r="LCX82" s="37"/>
      <c r="LCY82" s="37"/>
      <c r="LCZ82" s="37"/>
      <c r="LDA82" s="37"/>
      <c r="LDB82" s="37"/>
      <c r="LDC82" s="37"/>
      <c r="LDD82" s="37"/>
      <c r="LDE82" s="37"/>
      <c r="LDF82" s="37"/>
      <c r="LDG82" s="37"/>
      <c r="LDH82" s="37"/>
      <c r="LDI82" s="37"/>
      <c r="LDJ82" s="37"/>
      <c r="LDK82" s="37"/>
      <c r="LDL82" s="37"/>
      <c r="LDM82" s="37"/>
      <c r="LDN82" s="37"/>
      <c r="LDO82" s="37"/>
      <c r="LDP82" s="37"/>
      <c r="LDQ82" s="37"/>
      <c r="LDR82" s="37"/>
      <c r="LDS82" s="37"/>
      <c r="LDT82" s="37"/>
      <c r="LDU82" s="37"/>
      <c r="LDV82" s="37"/>
      <c r="LDW82" s="37"/>
      <c r="LDX82" s="37"/>
      <c r="LDY82" s="37"/>
      <c r="LDZ82" s="37"/>
      <c r="LEA82" s="37"/>
      <c r="LEB82" s="37"/>
      <c r="LEC82" s="37"/>
      <c r="LED82" s="37"/>
      <c r="LEE82" s="37"/>
      <c r="LEF82" s="37"/>
      <c r="LEG82" s="37"/>
      <c r="LEH82" s="37"/>
      <c r="LEI82" s="37"/>
      <c r="LEJ82" s="37"/>
      <c r="LEK82" s="37"/>
      <c r="LEL82" s="37"/>
      <c r="LEM82" s="37"/>
      <c r="LEN82" s="37"/>
      <c r="LEO82" s="37"/>
      <c r="LEP82" s="37"/>
      <c r="LEQ82" s="37"/>
      <c r="LER82" s="37"/>
      <c r="LES82" s="37"/>
      <c r="LET82" s="37"/>
      <c r="LEU82" s="37"/>
      <c r="LEV82" s="37"/>
      <c r="LEW82" s="37"/>
      <c r="LEX82" s="37"/>
      <c r="LEY82" s="37"/>
      <c r="LEZ82" s="37"/>
      <c r="LFA82" s="37"/>
      <c r="LFB82" s="37"/>
      <c r="LFC82" s="37"/>
      <c r="LFD82" s="37"/>
      <c r="LFE82" s="37"/>
      <c r="LFF82" s="37"/>
      <c r="LFG82" s="37"/>
      <c r="LFH82" s="37"/>
      <c r="LFI82" s="37"/>
      <c r="LFJ82" s="37"/>
      <c r="LFK82" s="37"/>
      <c r="LFL82" s="37"/>
      <c r="LFM82" s="37"/>
      <c r="LFN82" s="37"/>
      <c r="LFO82" s="37"/>
      <c r="LFP82" s="37"/>
      <c r="LFQ82" s="37"/>
      <c r="LFR82" s="37"/>
      <c r="LFS82" s="37"/>
      <c r="LFT82" s="37"/>
      <c r="LFU82" s="37"/>
      <c r="LFV82" s="37"/>
      <c r="LFW82" s="37"/>
      <c r="LFX82" s="37"/>
      <c r="LFY82" s="37"/>
      <c r="LFZ82" s="37"/>
      <c r="LGA82" s="37"/>
      <c r="LGB82" s="37"/>
      <c r="LGC82" s="37"/>
      <c r="LGD82" s="37"/>
      <c r="LGE82" s="37"/>
      <c r="LGF82" s="37"/>
      <c r="LGG82" s="37"/>
      <c r="LGH82" s="37"/>
      <c r="LGI82" s="37"/>
      <c r="LGJ82" s="37"/>
      <c r="LGK82" s="37"/>
      <c r="LGL82" s="37"/>
      <c r="LGM82" s="37"/>
      <c r="LGN82" s="37"/>
      <c r="LGO82" s="37"/>
      <c r="LGP82" s="37"/>
      <c r="LGQ82" s="37"/>
      <c r="LGR82" s="37"/>
      <c r="LGS82" s="37"/>
      <c r="LGT82" s="37"/>
      <c r="LGU82" s="37"/>
      <c r="LGV82" s="37"/>
      <c r="LGW82" s="37"/>
      <c r="LGX82" s="37"/>
      <c r="LGY82" s="37"/>
      <c r="LGZ82" s="37"/>
      <c r="LHA82" s="37"/>
      <c r="LHB82" s="37"/>
      <c r="LHC82" s="37"/>
      <c r="LHD82" s="37"/>
      <c r="LHE82" s="37"/>
      <c r="LHF82" s="37"/>
      <c r="LHG82" s="37"/>
      <c r="LHH82" s="37"/>
      <c r="LHI82" s="37"/>
      <c r="LHJ82" s="37"/>
      <c r="LHK82" s="37"/>
      <c r="LHL82" s="37"/>
      <c r="LHM82" s="37"/>
      <c r="LHN82" s="37"/>
      <c r="LHO82" s="37"/>
      <c r="LHP82" s="37"/>
      <c r="LHQ82" s="37"/>
      <c r="LHR82" s="37"/>
      <c r="LHS82" s="37"/>
      <c r="LHT82" s="37"/>
      <c r="LHU82" s="37"/>
      <c r="LHV82" s="37"/>
      <c r="LHW82" s="37"/>
      <c r="LHX82" s="37"/>
      <c r="LHY82" s="37"/>
      <c r="LHZ82" s="37"/>
      <c r="LIA82" s="37"/>
      <c r="LIB82" s="37"/>
      <c r="LIC82" s="37"/>
      <c r="LID82" s="37"/>
      <c r="LIE82" s="37"/>
      <c r="LIF82" s="37"/>
      <c r="LIG82" s="37"/>
      <c r="LIH82" s="37"/>
      <c r="LII82" s="37"/>
      <c r="LIJ82" s="37"/>
      <c r="LIK82" s="37"/>
      <c r="LIL82" s="37"/>
      <c r="LIM82" s="37"/>
      <c r="LIN82" s="37"/>
      <c r="LIO82" s="37"/>
      <c r="LIP82" s="37"/>
      <c r="LIQ82" s="37"/>
      <c r="LIR82" s="37"/>
      <c r="LIS82" s="37"/>
      <c r="LIT82" s="37"/>
      <c r="LIU82" s="37"/>
      <c r="LIV82" s="37"/>
      <c r="LIW82" s="37"/>
      <c r="LIX82" s="37"/>
      <c r="LIY82" s="37"/>
      <c r="LIZ82" s="37"/>
      <c r="LJA82" s="37"/>
      <c r="LJB82" s="37"/>
      <c r="LJC82" s="37"/>
      <c r="LJD82" s="37"/>
      <c r="LJE82" s="37"/>
      <c r="LJF82" s="37"/>
      <c r="LJG82" s="37"/>
      <c r="LJH82" s="37"/>
      <c r="LJI82" s="37"/>
      <c r="LJJ82" s="37"/>
      <c r="LJK82" s="37"/>
      <c r="LJL82" s="37"/>
      <c r="LJM82" s="37"/>
      <c r="LJN82" s="37"/>
      <c r="LJO82" s="37"/>
      <c r="LJP82" s="37"/>
      <c r="LJQ82" s="37"/>
      <c r="LJR82" s="37"/>
      <c r="LJS82" s="37"/>
      <c r="LJT82" s="37"/>
      <c r="LJU82" s="37"/>
      <c r="LJV82" s="37"/>
      <c r="LJW82" s="37"/>
      <c r="LJX82" s="37"/>
      <c r="LJY82" s="37"/>
      <c r="LJZ82" s="37"/>
      <c r="LKA82" s="37"/>
      <c r="LKB82" s="37"/>
      <c r="LKC82" s="37"/>
      <c r="LKD82" s="37"/>
      <c r="LKE82" s="37"/>
      <c r="LKF82" s="37"/>
      <c r="LKG82" s="37"/>
      <c r="LKH82" s="37"/>
      <c r="LKI82" s="37"/>
      <c r="LKJ82" s="37"/>
      <c r="LKK82" s="37"/>
      <c r="LKL82" s="37"/>
      <c r="LKM82" s="37"/>
      <c r="LKN82" s="37"/>
      <c r="LKO82" s="37"/>
      <c r="LKP82" s="37"/>
      <c r="LKQ82" s="37"/>
      <c r="LKR82" s="37"/>
      <c r="LKS82" s="37"/>
      <c r="LKT82" s="37"/>
      <c r="LKU82" s="37"/>
      <c r="LKV82" s="37"/>
      <c r="LKW82" s="37"/>
      <c r="LKX82" s="37"/>
      <c r="LKY82" s="37"/>
      <c r="LKZ82" s="37"/>
      <c r="LLA82" s="37"/>
      <c r="LLB82" s="37"/>
      <c r="LLC82" s="37"/>
      <c r="LLD82" s="37"/>
      <c r="LLE82" s="37"/>
      <c r="LLF82" s="37"/>
      <c r="LLG82" s="37"/>
      <c r="LLH82" s="37"/>
      <c r="LLI82" s="37"/>
      <c r="LLJ82" s="37"/>
      <c r="LLK82" s="37"/>
      <c r="LLL82" s="37"/>
      <c r="LLM82" s="37"/>
      <c r="LLN82" s="37"/>
      <c r="LLO82" s="37"/>
      <c r="LLP82" s="37"/>
      <c r="LLQ82" s="37"/>
      <c r="LLR82" s="37"/>
      <c r="LLS82" s="37"/>
      <c r="LLT82" s="37"/>
      <c r="LLU82" s="37"/>
      <c r="LLV82" s="37"/>
      <c r="LLW82" s="37"/>
      <c r="LLX82" s="37"/>
      <c r="LLY82" s="37"/>
      <c r="LLZ82" s="37"/>
      <c r="LMA82" s="37"/>
      <c r="LMB82" s="37"/>
      <c r="LMC82" s="37"/>
      <c r="LMD82" s="37"/>
      <c r="LME82" s="37"/>
      <c r="LMF82" s="37"/>
      <c r="LMG82" s="37"/>
      <c r="LMH82" s="37"/>
      <c r="LMI82" s="37"/>
      <c r="LMJ82" s="37"/>
      <c r="LMK82" s="37"/>
      <c r="LML82" s="37"/>
      <c r="LMM82" s="37"/>
      <c r="LMN82" s="37"/>
      <c r="LMO82" s="37"/>
      <c r="LMP82" s="37"/>
      <c r="LMQ82" s="37"/>
      <c r="LMR82" s="37"/>
      <c r="LMS82" s="37"/>
      <c r="LMT82" s="37"/>
      <c r="LMU82" s="37"/>
      <c r="LMV82" s="37"/>
      <c r="LMW82" s="37"/>
      <c r="LMX82" s="37"/>
      <c r="LMY82" s="37"/>
      <c r="LMZ82" s="37"/>
      <c r="LNA82" s="37"/>
      <c r="LNB82" s="37"/>
      <c r="LNC82" s="37"/>
      <c r="LND82" s="37"/>
      <c r="LNE82" s="37"/>
      <c r="LNF82" s="37"/>
      <c r="LNG82" s="37"/>
      <c r="LNH82" s="37"/>
      <c r="LNI82" s="37"/>
      <c r="LNJ82" s="37"/>
      <c r="LNK82" s="37"/>
      <c r="LNL82" s="37"/>
      <c r="LNM82" s="37"/>
      <c r="LNN82" s="37"/>
      <c r="LNO82" s="37"/>
      <c r="LNP82" s="37"/>
      <c r="LNQ82" s="37"/>
      <c r="LNR82" s="37"/>
      <c r="LNS82" s="37"/>
      <c r="LNT82" s="37"/>
      <c r="LNU82" s="37"/>
      <c r="LNV82" s="37"/>
      <c r="LNW82" s="37"/>
      <c r="LNX82" s="37"/>
      <c r="LNY82" s="37"/>
      <c r="LNZ82" s="37"/>
      <c r="LOA82" s="37"/>
      <c r="LOB82" s="37"/>
      <c r="LOC82" s="37"/>
      <c r="LOD82" s="37"/>
      <c r="LOE82" s="37"/>
      <c r="LOF82" s="37"/>
      <c r="LOG82" s="37"/>
      <c r="LOH82" s="37"/>
      <c r="LOI82" s="37"/>
      <c r="LOJ82" s="37"/>
      <c r="LOK82" s="37"/>
      <c r="LOL82" s="37"/>
      <c r="LOM82" s="37"/>
      <c r="LON82" s="37"/>
      <c r="LOO82" s="37"/>
      <c r="LOP82" s="37"/>
      <c r="LOQ82" s="37"/>
      <c r="LOR82" s="37"/>
      <c r="LOS82" s="37"/>
      <c r="LOT82" s="37"/>
      <c r="LOU82" s="37"/>
      <c r="LOV82" s="37"/>
      <c r="LOW82" s="37"/>
      <c r="LOX82" s="37"/>
      <c r="LOY82" s="37"/>
      <c r="LOZ82" s="37"/>
      <c r="LPA82" s="37"/>
      <c r="LPB82" s="37"/>
      <c r="LPC82" s="37"/>
      <c r="LPD82" s="37"/>
      <c r="LPE82" s="37"/>
      <c r="LPF82" s="37"/>
      <c r="LPG82" s="37"/>
      <c r="LPH82" s="37"/>
      <c r="LPI82" s="37"/>
      <c r="LPJ82" s="37"/>
      <c r="LPK82" s="37"/>
      <c r="LPL82" s="37"/>
      <c r="LPM82" s="37"/>
      <c r="LPN82" s="37"/>
      <c r="LPO82" s="37"/>
      <c r="LPP82" s="37"/>
      <c r="LPQ82" s="37"/>
      <c r="LPR82" s="37"/>
      <c r="LPS82" s="37"/>
      <c r="LPT82" s="37"/>
      <c r="LPU82" s="37"/>
      <c r="LPV82" s="37"/>
      <c r="LPW82" s="37"/>
      <c r="LPX82" s="37"/>
      <c r="LPY82" s="37"/>
      <c r="LPZ82" s="37"/>
      <c r="LQA82" s="37"/>
      <c r="LQB82" s="37"/>
      <c r="LQC82" s="37"/>
      <c r="LQD82" s="37"/>
      <c r="LQE82" s="37"/>
      <c r="LQF82" s="37"/>
      <c r="LQG82" s="37"/>
      <c r="LQH82" s="37"/>
      <c r="LQI82" s="37"/>
      <c r="LQJ82" s="37"/>
      <c r="LQK82" s="37"/>
      <c r="LQL82" s="37"/>
      <c r="LQM82" s="37"/>
      <c r="LQN82" s="37"/>
      <c r="LQO82" s="37"/>
      <c r="LQP82" s="37"/>
      <c r="LQQ82" s="37"/>
      <c r="LQR82" s="37"/>
      <c r="LQS82" s="37"/>
      <c r="LQT82" s="37"/>
      <c r="LQU82" s="37"/>
      <c r="LQV82" s="37"/>
      <c r="LQW82" s="37"/>
      <c r="LQX82" s="37"/>
      <c r="LQY82" s="37"/>
      <c r="LQZ82" s="37"/>
      <c r="LRA82" s="37"/>
      <c r="LRB82" s="37"/>
      <c r="LRC82" s="37"/>
      <c r="LRD82" s="37"/>
      <c r="LRE82" s="37"/>
      <c r="LRF82" s="37"/>
      <c r="LRG82" s="37"/>
      <c r="LRH82" s="37"/>
      <c r="LRI82" s="37"/>
      <c r="LRJ82" s="37"/>
      <c r="LRK82" s="37"/>
      <c r="LRL82" s="37"/>
      <c r="LRM82" s="37"/>
      <c r="LRN82" s="37"/>
      <c r="LRO82" s="37"/>
      <c r="LRP82" s="37"/>
      <c r="LRQ82" s="37"/>
      <c r="LRR82" s="37"/>
      <c r="LRS82" s="37"/>
      <c r="LRT82" s="37"/>
      <c r="LRU82" s="37"/>
      <c r="LRV82" s="37"/>
      <c r="LRW82" s="37"/>
      <c r="LRX82" s="37"/>
      <c r="LRY82" s="37"/>
      <c r="LRZ82" s="37"/>
      <c r="LSA82" s="37"/>
      <c r="LSB82" s="37"/>
      <c r="LSC82" s="37"/>
      <c r="LSD82" s="37"/>
      <c r="LSE82" s="37"/>
      <c r="LSF82" s="37"/>
      <c r="LSG82" s="37"/>
      <c r="LSH82" s="37"/>
      <c r="LSI82" s="37"/>
      <c r="LSJ82" s="37"/>
      <c r="LSK82" s="37"/>
      <c r="LSL82" s="37"/>
      <c r="LSM82" s="37"/>
      <c r="LSN82" s="37"/>
      <c r="LSO82" s="37"/>
      <c r="LSP82" s="37"/>
      <c r="LSQ82" s="37"/>
      <c r="LSR82" s="37"/>
      <c r="LSS82" s="37"/>
      <c r="LST82" s="37"/>
      <c r="LSU82" s="37"/>
      <c r="LSV82" s="37"/>
      <c r="LSW82" s="37"/>
      <c r="LSX82" s="37"/>
      <c r="LSY82" s="37"/>
      <c r="LSZ82" s="37"/>
      <c r="LTA82" s="37"/>
      <c r="LTB82" s="37"/>
      <c r="LTC82" s="37"/>
      <c r="LTD82" s="37"/>
      <c r="LTE82" s="37"/>
      <c r="LTF82" s="37"/>
      <c r="LTG82" s="37"/>
      <c r="LTH82" s="37"/>
      <c r="LTI82" s="37"/>
      <c r="LTJ82" s="37"/>
      <c r="LTK82" s="37"/>
      <c r="LTL82" s="37"/>
      <c r="LTM82" s="37"/>
      <c r="LTN82" s="37"/>
      <c r="LTO82" s="37"/>
      <c r="LTP82" s="37"/>
      <c r="LTQ82" s="37"/>
      <c r="LTR82" s="37"/>
      <c r="LTS82" s="37"/>
      <c r="LTT82" s="37"/>
      <c r="LTU82" s="37"/>
      <c r="LTV82" s="37"/>
      <c r="LTW82" s="37"/>
      <c r="LTX82" s="37"/>
      <c r="LTY82" s="37"/>
      <c r="LTZ82" s="37"/>
      <c r="LUA82" s="37"/>
      <c r="LUB82" s="37"/>
      <c r="LUC82" s="37"/>
      <c r="LUD82" s="37"/>
      <c r="LUE82" s="37"/>
      <c r="LUF82" s="37"/>
      <c r="LUG82" s="37"/>
      <c r="LUH82" s="37"/>
      <c r="LUI82" s="37"/>
      <c r="LUJ82" s="37"/>
      <c r="LUK82" s="37"/>
      <c r="LUL82" s="37"/>
      <c r="LUM82" s="37"/>
      <c r="LUN82" s="37"/>
      <c r="LUO82" s="37"/>
      <c r="LUP82" s="37"/>
      <c r="LUQ82" s="37"/>
      <c r="LUR82" s="37"/>
      <c r="LUS82" s="37"/>
      <c r="LUT82" s="37"/>
      <c r="LUU82" s="37"/>
      <c r="LUV82" s="37"/>
      <c r="LUW82" s="37"/>
      <c r="LUX82" s="37"/>
      <c r="LUY82" s="37"/>
      <c r="LUZ82" s="37"/>
      <c r="LVA82" s="37"/>
      <c r="LVB82" s="37"/>
      <c r="LVC82" s="37"/>
      <c r="LVD82" s="37"/>
      <c r="LVE82" s="37"/>
      <c r="LVF82" s="37"/>
      <c r="LVG82" s="37"/>
      <c r="LVH82" s="37"/>
      <c r="LVI82" s="37"/>
      <c r="LVJ82" s="37"/>
      <c r="LVK82" s="37"/>
      <c r="LVL82" s="37"/>
      <c r="LVM82" s="37"/>
      <c r="LVN82" s="37"/>
      <c r="LVO82" s="37"/>
      <c r="LVP82" s="37"/>
      <c r="LVQ82" s="37"/>
      <c r="LVR82" s="37"/>
      <c r="LVS82" s="37"/>
      <c r="LVT82" s="37"/>
      <c r="LVU82" s="37"/>
      <c r="LVV82" s="37"/>
      <c r="LVW82" s="37"/>
      <c r="LVX82" s="37"/>
      <c r="LVY82" s="37"/>
      <c r="LVZ82" s="37"/>
      <c r="LWA82" s="37"/>
      <c r="LWB82" s="37"/>
      <c r="LWC82" s="37"/>
      <c r="LWD82" s="37"/>
      <c r="LWE82" s="37"/>
      <c r="LWF82" s="37"/>
      <c r="LWG82" s="37"/>
      <c r="LWH82" s="37"/>
      <c r="LWI82" s="37"/>
      <c r="LWJ82" s="37"/>
      <c r="LWK82" s="37"/>
      <c r="LWL82" s="37"/>
      <c r="LWM82" s="37"/>
      <c r="LWN82" s="37"/>
      <c r="LWO82" s="37"/>
      <c r="LWP82" s="37"/>
      <c r="LWQ82" s="37"/>
      <c r="LWR82" s="37"/>
      <c r="LWS82" s="37"/>
      <c r="LWT82" s="37"/>
      <c r="LWU82" s="37"/>
      <c r="LWV82" s="37"/>
      <c r="LWW82" s="37"/>
      <c r="LWX82" s="37"/>
      <c r="LWY82" s="37"/>
      <c r="LWZ82" s="37"/>
      <c r="LXA82" s="37"/>
      <c r="LXB82" s="37"/>
      <c r="LXC82" s="37"/>
      <c r="LXD82" s="37"/>
      <c r="LXE82" s="37"/>
      <c r="LXF82" s="37"/>
      <c r="LXG82" s="37"/>
      <c r="LXH82" s="37"/>
      <c r="LXI82" s="37"/>
      <c r="LXJ82" s="37"/>
      <c r="LXK82" s="37"/>
      <c r="LXL82" s="37"/>
      <c r="LXM82" s="37"/>
      <c r="LXN82" s="37"/>
      <c r="LXO82" s="37"/>
      <c r="LXP82" s="37"/>
      <c r="LXQ82" s="37"/>
      <c r="LXR82" s="37"/>
      <c r="LXS82" s="37"/>
      <c r="LXT82" s="37"/>
      <c r="LXU82" s="37"/>
      <c r="LXV82" s="37"/>
      <c r="LXW82" s="37"/>
      <c r="LXX82" s="37"/>
      <c r="LXY82" s="37"/>
      <c r="LXZ82" s="37"/>
      <c r="LYA82" s="37"/>
      <c r="LYB82" s="37"/>
      <c r="LYC82" s="37"/>
      <c r="LYD82" s="37"/>
      <c r="LYE82" s="37"/>
      <c r="LYF82" s="37"/>
      <c r="LYG82" s="37"/>
      <c r="LYH82" s="37"/>
      <c r="LYI82" s="37"/>
      <c r="LYJ82" s="37"/>
      <c r="LYK82" s="37"/>
      <c r="LYL82" s="37"/>
      <c r="LYM82" s="37"/>
      <c r="LYN82" s="37"/>
      <c r="LYO82" s="37"/>
      <c r="LYP82" s="37"/>
      <c r="LYQ82" s="37"/>
      <c r="LYR82" s="37"/>
      <c r="LYS82" s="37"/>
      <c r="LYT82" s="37"/>
      <c r="LYU82" s="37"/>
      <c r="LYV82" s="37"/>
      <c r="LYW82" s="37"/>
      <c r="LYX82" s="37"/>
      <c r="LYY82" s="37"/>
      <c r="LYZ82" s="37"/>
      <c r="LZA82" s="37"/>
      <c r="LZB82" s="37"/>
      <c r="LZC82" s="37"/>
      <c r="LZD82" s="37"/>
      <c r="LZE82" s="37"/>
      <c r="LZF82" s="37"/>
      <c r="LZG82" s="37"/>
      <c r="LZH82" s="37"/>
      <c r="LZI82" s="37"/>
      <c r="LZJ82" s="37"/>
      <c r="LZK82" s="37"/>
      <c r="LZL82" s="37"/>
      <c r="LZM82" s="37"/>
      <c r="LZN82" s="37"/>
      <c r="LZO82" s="37"/>
      <c r="LZP82" s="37"/>
      <c r="LZQ82" s="37"/>
      <c r="LZR82" s="37"/>
      <c r="LZS82" s="37"/>
      <c r="LZT82" s="37"/>
      <c r="LZU82" s="37"/>
      <c r="LZV82" s="37"/>
      <c r="LZW82" s="37"/>
      <c r="LZX82" s="37"/>
      <c r="LZY82" s="37"/>
      <c r="LZZ82" s="37"/>
      <c r="MAA82" s="37"/>
      <c r="MAB82" s="37"/>
      <c r="MAC82" s="37"/>
      <c r="MAD82" s="37"/>
      <c r="MAE82" s="37"/>
      <c r="MAF82" s="37"/>
      <c r="MAG82" s="37"/>
      <c r="MAH82" s="37"/>
      <c r="MAI82" s="37"/>
      <c r="MAJ82" s="37"/>
      <c r="MAK82" s="37"/>
      <c r="MAL82" s="37"/>
      <c r="MAM82" s="37"/>
      <c r="MAN82" s="37"/>
      <c r="MAO82" s="37"/>
      <c r="MAP82" s="37"/>
      <c r="MAQ82" s="37"/>
      <c r="MAR82" s="37"/>
      <c r="MAS82" s="37"/>
      <c r="MAT82" s="37"/>
      <c r="MAU82" s="37"/>
      <c r="MAV82" s="37"/>
      <c r="MAW82" s="37"/>
      <c r="MAX82" s="37"/>
      <c r="MAY82" s="37"/>
      <c r="MAZ82" s="37"/>
      <c r="MBA82" s="37"/>
      <c r="MBB82" s="37"/>
      <c r="MBC82" s="37"/>
      <c r="MBD82" s="37"/>
      <c r="MBE82" s="37"/>
      <c r="MBF82" s="37"/>
      <c r="MBG82" s="37"/>
      <c r="MBH82" s="37"/>
      <c r="MBI82" s="37"/>
      <c r="MBJ82" s="37"/>
      <c r="MBK82" s="37"/>
      <c r="MBL82" s="37"/>
      <c r="MBM82" s="37"/>
      <c r="MBN82" s="37"/>
      <c r="MBO82" s="37"/>
      <c r="MBP82" s="37"/>
      <c r="MBQ82" s="37"/>
      <c r="MBR82" s="37"/>
      <c r="MBS82" s="37"/>
      <c r="MBT82" s="37"/>
      <c r="MBU82" s="37"/>
      <c r="MBV82" s="37"/>
      <c r="MBW82" s="37"/>
      <c r="MBX82" s="37"/>
      <c r="MBY82" s="37"/>
      <c r="MBZ82" s="37"/>
      <c r="MCA82" s="37"/>
      <c r="MCB82" s="37"/>
      <c r="MCC82" s="37"/>
      <c r="MCD82" s="37"/>
      <c r="MCE82" s="37"/>
      <c r="MCF82" s="37"/>
      <c r="MCG82" s="37"/>
      <c r="MCH82" s="37"/>
      <c r="MCI82" s="37"/>
      <c r="MCJ82" s="37"/>
      <c r="MCK82" s="37"/>
      <c r="MCL82" s="37"/>
      <c r="MCM82" s="37"/>
      <c r="MCN82" s="37"/>
      <c r="MCO82" s="37"/>
      <c r="MCP82" s="37"/>
      <c r="MCQ82" s="37"/>
      <c r="MCR82" s="37"/>
      <c r="MCS82" s="37"/>
      <c r="MCT82" s="37"/>
      <c r="MCU82" s="37"/>
      <c r="MCV82" s="37"/>
      <c r="MCW82" s="37"/>
      <c r="MCX82" s="37"/>
      <c r="MCY82" s="37"/>
      <c r="MCZ82" s="37"/>
      <c r="MDA82" s="37"/>
      <c r="MDB82" s="37"/>
      <c r="MDC82" s="37"/>
      <c r="MDD82" s="37"/>
      <c r="MDE82" s="37"/>
      <c r="MDF82" s="37"/>
      <c r="MDG82" s="37"/>
      <c r="MDH82" s="37"/>
      <c r="MDI82" s="37"/>
      <c r="MDJ82" s="37"/>
      <c r="MDK82" s="37"/>
      <c r="MDL82" s="37"/>
      <c r="MDM82" s="37"/>
      <c r="MDN82" s="37"/>
      <c r="MDO82" s="37"/>
      <c r="MDP82" s="37"/>
      <c r="MDQ82" s="37"/>
      <c r="MDR82" s="37"/>
      <c r="MDS82" s="37"/>
      <c r="MDT82" s="37"/>
      <c r="MDU82" s="37"/>
      <c r="MDV82" s="37"/>
      <c r="MDW82" s="37"/>
      <c r="MDX82" s="37"/>
      <c r="MDY82" s="37"/>
      <c r="MDZ82" s="37"/>
      <c r="MEA82" s="37"/>
      <c r="MEB82" s="37"/>
      <c r="MEC82" s="37"/>
      <c r="MED82" s="37"/>
      <c r="MEE82" s="37"/>
      <c r="MEF82" s="37"/>
      <c r="MEG82" s="37"/>
      <c r="MEH82" s="37"/>
      <c r="MEI82" s="37"/>
      <c r="MEJ82" s="37"/>
      <c r="MEK82" s="37"/>
      <c r="MEL82" s="37"/>
      <c r="MEM82" s="37"/>
      <c r="MEN82" s="37"/>
      <c r="MEO82" s="37"/>
      <c r="MEP82" s="37"/>
      <c r="MEQ82" s="37"/>
      <c r="MER82" s="37"/>
      <c r="MES82" s="37"/>
      <c r="MET82" s="37"/>
      <c r="MEU82" s="37"/>
      <c r="MEV82" s="37"/>
      <c r="MEW82" s="37"/>
      <c r="MEX82" s="37"/>
      <c r="MEY82" s="37"/>
      <c r="MEZ82" s="37"/>
      <c r="MFA82" s="37"/>
      <c r="MFB82" s="37"/>
      <c r="MFC82" s="37"/>
      <c r="MFD82" s="37"/>
      <c r="MFE82" s="37"/>
      <c r="MFF82" s="37"/>
      <c r="MFG82" s="37"/>
      <c r="MFH82" s="37"/>
      <c r="MFI82" s="37"/>
      <c r="MFJ82" s="37"/>
      <c r="MFK82" s="37"/>
      <c r="MFL82" s="37"/>
      <c r="MFM82" s="37"/>
      <c r="MFN82" s="37"/>
      <c r="MFO82" s="37"/>
      <c r="MFP82" s="37"/>
      <c r="MFQ82" s="37"/>
      <c r="MFR82" s="37"/>
      <c r="MFS82" s="37"/>
      <c r="MFT82" s="37"/>
      <c r="MFU82" s="37"/>
      <c r="MFV82" s="37"/>
      <c r="MFW82" s="37"/>
      <c r="MFX82" s="37"/>
      <c r="MFY82" s="37"/>
      <c r="MFZ82" s="37"/>
      <c r="MGA82" s="37"/>
      <c r="MGB82" s="37"/>
      <c r="MGC82" s="37"/>
      <c r="MGD82" s="37"/>
      <c r="MGE82" s="37"/>
      <c r="MGF82" s="37"/>
      <c r="MGG82" s="37"/>
      <c r="MGH82" s="37"/>
      <c r="MGI82" s="37"/>
      <c r="MGJ82" s="37"/>
      <c r="MGK82" s="37"/>
      <c r="MGL82" s="37"/>
      <c r="MGM82" s="37"/>
      <c r="MGN82" s="37"/>
      <c r="MGO82" s="37"/>
      <c r="MGP82" s="37"/>
      <c r="MGQ82" s="37"/>
      <c r="MGR82" s="37"/>
      <c r="MGS82" s="37"/>
      <c r="MGT82" s="37"/>
      <c r="MGU82" s="37"/>
      <c r="MGV82" s="37"/>
      <c r="MGW82" s="37"/>
      <c r="MGX82" s="37"/>
      <c r="MGY82" s="37"/>
      <c r="MGZ82" s="37"/>
      <c r="MHA82" s="37"/>
      <c r="MHB82" s="37"/>
      <c r="MHC82" s="37"/>
      <c r="MHD82" s="37"/>
      <c r="MHE82" s="37"/>
      <c r="MHF82" s="37"/>
      <c r="MHG82" s="37"/>
      <c r="MHH82" s="37"/>
      <c r="MHI82" s="37"/>
      <c r="MHJ82" s="37"/>
      <c r="MHK82" s="37"/>
      <c r="MHL82" s="37"/>
      <c r="MHM82" s="37"/>
      <c r="MHN82" s="37"/>
      <c r="MHO82" s="37"/>
      <c r="MHP82" s="37"/>
      <c r="MHQ82" s="37"/>
      <c r="MHR82" s="37"/>
      <c r="MHS82" s="37"/>
      <c r="MHT82" s="37"/>
      <c r="MHU82" s="37"/>
      <c r="MHV82" s="37"/>
      <c r="MHW82" s="37"/>
      <c r="MHX82" s="37"/>
      <c r="MHY82" s="37"/>
      <c r="MHZ82" s="37"/>
      <c r="MIA82" s="37"/>
      <c r="MIB82" s="37"/>
      <c r="MIC82" s="37"/>
      <c r="MID82" s="37"/>
      <c r="MIE82" s="37"/>
      <c r="MIF82" s="37"/>
      <c r="MIG82" s="37"/>
      <c r="MIH82" s="37"/>
      <c r="MII82" s="37"/>
      <c r="MIJ82" s="37"/>
      <c r="MIK82" s="37"/>
      <c r="MIL82" s="37"/>
      <c r="MIM82" s="37"/>
      <c r="MIN82" s="37"/>
      <c r="MIO82" s="37"/>
      <c r="MIP82" s="37"/>
      <c r="MIQ82" s="37"/>
      <c r="MIR82" s="37"/>
      <c r="MIS82" s="37"/>
      <c r="MIT82" s="37"/>
      <c r="MIU82" s="37"/>
      <c r="MIV82" s="37"/>
      <c r="MIW82" s="37"/>
      <c r="MIX82" s="37"/>
      <c r="MIY82" s="37"/>
      <c r="MIZ82" s="37"/>
      <c r="MJA82" s="37"/>
      <c r="MJB82" s="37"/>
      <c r="MJC82" s="37"/>
      <c r="MJD82" s="37"/>
      <c r="MJE82" s="37"/>
      <c r="MJF82" s="37"/>
      <c r="MJG82" s="37"/>
      <c r="MJH82" s="37"/>
      <c r="MJI82" s="37"/>
      <c r="MJJ82" s="37"/>
      <c r="MJK82" s="37"/>
      <c r="MJL82" s="37"/>
      <c r="MJM82" s="37"/>
      <c r="MJN82" s="37"/>
      <c r="MJO82" s="37"/>
      <c r="MJP82" s="37"/>
      <c r="MJQ82" s="37"/>
      <c r="MJR82" s="37"/>
      <c r="MJS82" s="37"/>
      <c r="MJT82" s="37"/>
      <c r="MJU82" s="37"/>
      <c r="MJV82" s="37"/>
      <c r="MJW82" s="37"/>
      <c r="MJX82" s="37"/>
      <c r="MJY82" s="37"/>
      <c r="MJZ82" s="37"/>
      <c r="MKA82" s="37"/>
      <c r="MKB82" s="37"/>
      <c r="MKC82" s="37"/>
      <c r="MKD82" s="37"/>
      <c r="MKE82" s="37"/>
      <c r="MKF82" s="37"/>
      <c r="MKG82" s="37"/>
      <c r="MKH82" s="37"/>
      <c r="MKI82" s="37"/>
      <c r="MKJ82" s="37"/>
      <c r="MKK82" s="37"/>
      <c r="MKL82" s="37"/>
      <c r="MKM82" s="37"/>
      <c r="MKN82" s="37"/>
      <c r="MKO82" s="37"/>
      <c r="MKP82" s="37"/>
      <c r="MKQ82" s="37"/>
      <c r="MKR82" s="37"/>
      <c r="MKS82" s="37"/>
      <c r="MKT82" s="37"/>
      <c r="MKU82" s="37"/>
      <c r="MKV82" s="37"/>
      <c r="MKW82" s="37"/>
      <c r="MKX82" s="37"/>
      <c r="MKY82" s="37"/>
      <c r="MKZ82" s="37"/>
      <c r="MLA82" s="37"/>
      <c r="MLB82" s="37"/>
      <c r="MLC82" s="37"/>
      <c r="MLD82" s="37"/>
      <c r="MLE82" s="37"/>
      <c r="MLF82" s="37"/>
      <c r="MLG82" s="37"/>
      <c r="MLH82" s="37"/>
      <c r="MLI82" s="37"/>
      <c r="MLJ82" s="37"/>
      <c r="MLK82" s="37"/>
      <c r="MLL82" s="37"/>
      <c r="MLM82" s="37"/>
      <c r="MLN82" s="37"/>
      <c r="MLO82" s="37"/>
      <c r="MLP82" s="37"/>
      <c r="MLQ82" s="37"/>
      <c r="MLR82" s="37"/>
      <c r="MLS82" s="37"/>
      <c r="MLT82" s="37"/>
      <c r="MLU82" s="37"/>
      <c r="MLV82" s="37"/>
      <c r="MLW82" s="37"/>
      <c r="MLX82" s="37"/>
      <c r="MLY82" s="37"/>
      <c r="MLZ82" s="37"/>
      <c r="MMA82" s="37"/>
      <c r="MMB82" s="37"/>
      <c r="MMC82" s="37"/>
      <c r="MMD82" s="37"/>
      <c r="MME82" s="37"/>
      <c r="MMF82" s="37"/>
      <c r="MMG82" s="37"/>
      <c r="MMH82" s="37"/>
      <c r="MMI82" s="37"/>
      <c r="MMJ82" s="37"/>
      <c r="MMK82" s="37"/>
      <c r="MML82" s="37"/>
      <c r="MMM82" s="37"/>
      <c r="MMN82" s="37"/>
      <c r="MMO82" s="37"/>
      <c r="MMP82" s="37"/>
      <c r="MMQ82" s="37"/>
      <c r="MMR82" s="37"/>
      <c r="MMS82" s="37"/>
      <c r="MMT82" s="37"/>
      <c r="MMU82" s="37"/>
      <c r="MMV82" s="37"/>
      <c r="MMW82" s="37"/>
      <c r="MMX82" s="37"/>
      <c r="MMY82" s="37"/>
      <c r="MMZ82" s="37"/>
      <c r="MNA82" s="37"/>
      <c r="MNB82" s="37"/>
      <c r="MNC82" s="37"/>
      <c r="MND82" s="37"/>
      <c r="MNE82" s="37"/>
      <c r="MNF82" s="37"/>
      <c r="MNG82" s="37"/>
      <c r="MNH82" s="37"/>
      <c r="MNI82" s="37"/>
      <c r="MNJ82" s="37"/>
      <c r="MNK82" s="37"/>
      <c r="MNL82" s="37"/>
      <c r="MNM82" s="37"/>
      <c r="MNN82" s="37"/>
      <c r="MNO82" s="37"/>
      <c r="MNP82" s="37"/>
      <c r="MNQ82" s="37"/>
      <c r="MNR82" s="37"/>
      <c r="MNS82" s="37"/>
      <c r="MNT82" s="37"/>
      <c r="MNU82" s="37"/>
      <c r="MNV82" s="37"/>
      <c r="MNW82" s="37"/>
      <c r="MNX82" s="37"/>
      <c r="MNY82" s="37"/>
      <c r="MNZ82" s="37"/>
      <c r="MOA82" s="37"/>
      <c r="MOB82" s="37"/>
      <c r="MOC82" s="37"/>
      <c r="MOD82" s="37"/>
      <c r="MOE82" s="37"/>
      <c r="MOF82" s="37"/>
      <c r="MOG82" s="37"/>
      <c r="MOH82" s="37"/>
      <c r="MOI82" s="37"/>
      <c r="MOJ82" s="37"/>
      <c r="MOK82" s="37"/>
      <c r="MOL82" s="37"/>
      <c r="MOM82" s="37"/>
      <c r="MON82" s="37"/>
      <c r="MOO82" s="37"/>
      <c r="MOP82" s="37"/>
      <c r="MOQ82" s="37"/>
      <c r="MOR82" s="37"/>
      <c r="MOS82" s="37"/>
      <c r="MOT82" s="37"/>
      <c r="MOU82" s="37"/>
      <c r="MOV82" s="37"/>
      <c r="MOW82" s="37"/>
      <c r="MOX82" s="37"/>
      <c r="MOY82" s="37"/>
      <c r="MOZ82" s="37"/>
      <c r="MPA82" s="37"/>
      <c r="MPB82" s="37"/>
      <c r="MPC82" s="37"/>
      <c r="MPD82" s="37"/>
      <c r="MPE82" s="37"/>
      <c r="MPF82" s="37"/>
      <c r="MPG82" s="37"/>
      <c r="MPH82" s="37"/>
      <c r="MPI82" s="37"/>
      <c r="MPJ82" s="37"/>
      <c r="MPK82" s="37"/>
      <c r="MPL82" s="37"/>
      <c r="MPM82" s="37"/>
      <c r="MPN82" s="37"/>
      <c r="MPO82" s="37"/>
      <c r="MPP82" s="37"/>
      <c r="MPQ82" s="37"/>
      <c r="MPR82" s="37"/>
      <c r="MPS82" s="37"/>
      <c r="MPT82" s="37"/>
      <c r="MPU82" s="37"/>
      <c r="MPV82" s="37"/>
      <c r="MPW82" s="37"/>
      <c r="MPX82" s="37"/>
      <c r="MPY82" s="37"/>
      <c r="MPZ82" s="37"/>
      <c r="MQA82" s="37"/>
      <c r="MQB82" s="37"/>
      <c r="MQC82" s="37"/>
      <c r="MQD82" s="37"/>
      <c r="MQE82" s="37"/>
      <c r="MQF82" s="37"/>
      <c r="MQG82" s="37"/>
      <c r="MQH82" s="37"/>
      <c r="MQI82" s="37"/>
      <c r="MQJ82" s="37"/>
      <c r="MQK82" s="37"/>
      <c r="MQL82" s="37"/>
      <c r="MQM82" s="37"/>
      <c r="MQN82" s="37"/>
      <c r="MQO82" s="37"/>
      <c r="MQP82" s="37"/>
      <c r="MQQ82" s="37"/>
      <c r="MQR82" s="37"/>
      <c r="MQS82" s="37"/>
      <c r="MQT82" s="37"/>
      <c r="MQU82" s="37"/>
      <c r="MQV82" s="37"/>
      <c r="MQW82" s="37"/>
      <c r="MQX82" s="37"/>
      <c r="MQY82" s="37"/>
      <c r="MQZ82" s="37"/>
      <c r="MRA82" s="37"/>
      <c r="MRB82" s="37"/>
      <c r="MRC82" s="37"/>
      <c r="MRD82" s="37"/>
      <c r="MRE82" s="37"/>
      <c r="MRF82" s="37"/>
      <c r="MRG82" s="37"/>
      <c r="MRH82" s="37"/>
      <c r="MRI82" s="37"/>
      <c r="MRJ82" s="37"/>
      <c r="MRK82" s="37"/>
      <c r="MRL82" s="37"/>
      <c r="MRM82" s="37"/>
      <c r="MRN82" s="37"/>
      <c r="MRO82" s="37"/>
      <c r="MRP82" s="37"/>
      <c r="MRQ82" s="37"/>
      <c r="MRR82" s="37"/>
      <c r="MRS82" s="37"/>
      <c r="MRT82" s="37"/>
      <c r="MRU82" s="37"/>
      <c r="MRV82" s="37"/>
      <c r="MRW82" s="37"/>
      <c r="MRX82" s="37"/>
      <c r="MRY82" s="37"/>
      <c r="MRZ82" s="37"/>
      <c r="MSA82" s="37"/>
      <c r="MSB82" s="37"/>
      <c r="MSC82" s="37"/>
      <c r="MSD82" s="37"/>
      <c r="MSE82" s="37"/>
      <c r="MSF82" s="37"/>
      <c r="MSG82" s="37"/>
      <c r="MSH82" s="37"/>
      <c r="MSI82" s="37"/>
      <c r="MSJ82" s="37"/>
      <c r="MSK82" s="37"/>
      <c r="MSL82" s="37"/>
      <c r="MSM82" s="37"/>
      <c r="MSN82" s="37"/>
      <c r="MSO82" s="37"/>
      <c r="MSP82" s="37"/>
      <c r="MSQ82" s="37"/>
      <c r="MSR82" s="37"/>
      <c r="MSS82" s="37"/>
      <c r="MST82" s="37"/>
      <c r="MSU82" s="37"/>
      <c r="MSV82" s="37"/>
      <c r="MSW82" s="37"/>
      <c r="MSX82" s="37"/>
      <c r="MSY82" s="37"/>
      <c r="MSZ82" s="37"/>
      <c r="MTA82" s="37"/>
      <c r="MTB82" s="37"/>
      <c r="MTC82" s="37"/>
      <c r="MTD82" s="37"/>
      <c r="MTE82" s="37"/>
      <c r="MTF82" s="37"/>
      <c r="MTG82" s="37"/>
      <c r="MTH82" s="37"/>
      <c r="MTI82" s="37"/>
      <c r="MTJ82" s="37"/>
      <c r="MTK82" s="37"/>
      <c r="MTL82" s="37"/>
      <c r="MTM82" s="37"/>
      <c r="MTN82" s="37"/>
      <c r="MTO82" s="37"/>
      <c r="MTP82" s="37"/>
      <c r="MTQ82" s="37"/>
      <c r="MTR82" s="37"/>
      <c r="MTS82" s="37"/>
      <c r="MTT82" s="37"/>
      <c r="MTU82" s="37"/>
      <c r="MTV82" s="37"/>
      <c r="MTW82" s="37"/>
      <c r="MTX82" s="37"/>
      <c r="MTY82" s="37"/>
      <c r="MTZ82" s="37"/>
      <c r="MUA82" s="37"/>
      <c r="MUB82" s="37"/>
      <c r="MUC82" s="37"/>
      <c r="MUD82" s="37"/>
      <c r="MUE82" s="37"/>
      <c r="MUF82" s="37"/>
      <c r="MUG82" s="37"/>
      <c r="MUH82" s="37"/>
      <c r="MUI82" s="37"/>
      <c r="MUJ82" s="37"/>
      <c r="MUK82" s="37"/>
      <c r="MUL82" s="37"/>
      <c r="MUM82" s="37"/>
      <c r="MUN82" s="37"/>
      <c r="MUO82" s="37"/>
      <c r="MUP82" s="37"/>
      <c r="MUQ82" s="37"/>
      <c r="MUR82" s="37"/>
      <c r="MUS82" s="37"/>
      <c r="MUT82" s="37"/>
      <c r="MUU82" s="37"/>
      <c r="MUV82" s="37"/>
      <c r="MUW82" s="37"/>
      <c r="MUX82" s="37"/>
      <c r="MUY82" s="37"/>
      <c r="MUZ82" s="37"/>
      <c r="MVA82" s="37"/>
      <c r="MVB82" s="37"/>
      <c r="MVC82" s="37"/>
      <c r="MVD82" s="37"/>
      <c r="MVE82" s="37"/>
      <c r="MVF82" s="37"/>
      <c r="MVG82" s="37"/>
      <c r="MVH82" s="37"/>
      <c r="MVI82" s="37"/>
      <c r="MVJ82" s="37"/>
      <c r="MVK82" s="37"/>
      <c r="MVL82" s="37"/>
      <c r="MVM82" s="37"/>
      <c r="MVN82" s="37"/>
      <c r="MVO82" s="37"/>
      <c r="MVP82" s="37"/>
      <c r="MVQ82" s="37"/>
      <c r="MVR82" s="37"/>
      <c r="MVS82" s="37"/>
      <c r="MVT82" s="37"/>
      <c r="MVU82" s="37"/>
      <c r="MVV82" s="37"/>
      <c r="MVW82" s="37"/>
      <c r="MVX82" s="37"/>
      <c r="MVY82" s="37"/>
      <c r="MVZ82" s="37"/>
      <c r="MWA82" s="37"/>
      <c r="MWB82" s="37"/>
      <c r="MWC82" s="37"/>
      <c r="MWD82" s="37"/>
      <c r="MWE82" s="37"/>
      <c r="MWF82" s="37"/>
      <c r="MWG82" s="37"/>
      <c r="MWH82" s="37"/>
      <c r="MWI82" s="37"/>
      <c r="MWJ82" s="37"/>
      <c r="MWK82" s="37"/>
      <c r="MWL82" s="37"/>
      <c r="MWM82" s="37"/>
      <c r="MWN82" s="37"/>
      <c r="MWO82" s="37"/>
      <c r="MWP82" s="37"/>
      <c r="MWQ82" s="37"/>
      <c r="MWR82" s="37"/>
      <c r="MWS82" s="37"/>
      <c r="MWT82" s="37"/>
      <c r="MWU82" s="37"/>
      <c r="MWV82" s="37"/>
      <c r="MWW82" s="37"/>
      <c r="MWX82" s="37"/>
      <c r="MWY82" s="37"/>
      <c r="MWZ82" s="37"/>
      <c r="MXA82" s="37"/>
      <c r="MXB82" s="37"/>
      <c r="MXC82" s="37"/>
      <c r="MXD82" s="37"/>
      <c r="MXE82" s="37"/>
      <c r="MXF82" s="37"/>
      <c r="MXG82" s="37"/>
      <c r="MXH82" s="37"/>
      <c r="MXI82" s="37"/>
      <c r="MXJ82" s="37"/>
      <c r="MXK82" s="37"/>
      <c r="MXL82" s="37"/>
      <c r="MXM82" s="37"/>
      <c r="MXN82" s="37"/>
      <c r="MXO82" s="37"/>
      <c r="MXP82" s="37"/>
      <c r="MXQ82" s="37"/>
      <c r="MXR82" s="37"/>
      <c r="MXS82" s="37"/>
      <c r="MXT82" s="37"/>
      <c r="MXU82" s="37"/>
      <c r="MXV82" s="37"/>
      <c r="MXW82" s="37"/>
      <c r="MXX82" s="37"/>
      <c r="MXY82" s="37"/>
      <c r="MXZ82" s="37"/>
      <c r="MYA82" s="37"/>
      <c r="MYB82" s="37"/>
      <c r="MYC82" s="37"/>
      <c r="MYD82" s="37"/>
      <c r="MYE82" s="37"/>
      <c r="MYF82" s="37"/>
      <c r="MYG82" s="37"/>
      <c r="MYH82" s="37"/>
      <c r="MYI82" s="37"/>
      <c r="MYJ82" s="37"/>
      <c r="MYK82" s="37"/>
      <c r="MYL82" s="37"/>
      <c r="MYM82" s="37"/>
      <c r="MYN82" s="37"/>
      <c r="MYO82" s="37"/>
      <c r="MYP82" s="37"/>
      <c r="MYQ82" s="37"/>
      <c r="MYR82" s="37"/>
      <c r="MYS82" s="37"/>
      <c r="MYT82" s="37"/>
      <c r="MYU82" s="37"/>
      <c r="MYV82" s="37"/>
      <c r="MYW82" s="37"/>
      <c r="MYX82" s="37"/>
      <c r="MYY82" s="37"/>
      <c r="MYZ82" s="37"/>
      <c r="MZA82" s="37"/>
      <c r="MZB82" s="37"/>
      <c r="MZC82" s="37"/>
      <c r="MZD82" s="37"/>
      <c r="MZE82" s="37"/>
      <c r="MZF82" s="37"/>
      <c r="MZG82" s="37"/>
      <c r="MZH82" s="37"/>
      <c r="MZI82" s="37"/>
      <c r="MZJ82" s="37"/>
      <c r="MZK82" s="37"/>
      <c r="MZL82" s="37"/>
      <c r="MZM82" s="37"/>
      <c r="MZN82" s="37"/>
      <c r="MZO82" s="37"/>
      <c r="MZP82" s="37"/>
      <c r="MZQ82" s="37"/>
      <c r="MZR82" s="37"/>
      <c r="MZS82" s="37"/>
      <c r="MZT82" s="37"/>
      <c r="MZU82" s="37"/>
      <c r="MZV82" s="37"/>
      <c r="MZW82" s="37"/>
      <c r="MZX82" s="37"/>
      <c r="MZY82" s="37"/>
      <c r="MZZ82" s="37"/>
      <c r="NAA82" s="37"/>
      <c r="NAB82" s="37"/>
      <c r="NAC82" s="37"/>
      <c r="NAD82" s="37"/>
      <c r="NAE82" s="37"/>
      <c r="NAF82" s="37"/>
      <c r="NAG82" s="37"/>
      <c r="NAH82" s="37"/>
      <c r="NAI82" s="37"/>
      <c r="NAJ82" s="37"/>
      <c r="NAK82" s="37"/>
      <c r="NAL82" s="37"/>
      <c r="NAM82" s="37"/>
      <c r="NAN82" s="37"/>
      <c r="NAO82" s="37"/>
      <c r="NAP82" s="37"/>
      <c r="NAQ82" s="37"/>
      <c r="NAR82" s="37"/>
      <c r="NAS82" s="37"/>
      <c r="NAT82" s="37"/>
      <c r="NAU82" s="37"/>
      <c r="NAV82" s="37"/>
      <c r="NAW82" s="37"/>
      <c r="NAX82" s="37"/>
      <c r="NAY82" s="37"/>
      <c r="NAZ82" s="37"/>
      <c r="NBA82" s="37"/>
      <c r="NBB82" s="37"/>
      <c r="NBC82" s="37"/>
      <c r="NBD82" s="37"/>
      <c r="NBE82" s="37"/>
      <c r="NBF82" s="37"/>
      <c r="NBG82" s="37"/>
      <c r="NBH82" s="37"/>
      <c r="NBI82" s="37"/>
      <c r="NBJ82" s="37"/>
      <c r="NBK82" s="37"/>
      <c r="NBL82" s="37"/>
      <c r="NBM82" s="37"/>
      <c r="NBN82" s="37"/>
      <c r="NBO82" s="37"/>
      <c r="NBP82" s="37"/>
      <c r="NBQ82" s="37"/>
      <c r="NBR82" s="37"/>
      <c r="NBS82" s="37"/>
      <c r="NBT82" s="37"/>
      <c r="NBU82" s="37"/>
      <c r="NBV82" s="37"/>
      <c r="NBW82" s="37"/>
      <c r="NBX82" s="37"/>
      <c r="NBY82" s="37"/>
      <c r="NBZ82" s="37"/>
      <c r="NCA82" s="37"/>
      <c r="NCB82" s="37"/>
      <c r="NCC82" s="37"/>
      <c r="NCD82" s="37"/>
      <c r="NCE82" s="37"/>
      <c r="NCF82" s="37"/>
      <c r="NCG82" s="37"/>
      <c r="NCH82" s="37"/>
      <c r="NCI82" s="37"/>
      <c r="NCJ82" s="37"/>
      <c r="NCK82" s="37"/>
      <c r="NCL82" s="37"/>
      <c r="NCM82" s="37"/>
      <c r="NCN82" s="37"/>
      <c r="NCO82" s="37"/>
      <c r="NCP82" s="37"/>
      <c r="NCQ82" s="37"/>
      <c r="NCR82" s="37"/>
      <c r="NCS82" s="37"/>
      <c r="NCT82" s="37"/>
      <c r="NCU82" s="37"/>
      <c r="NCV82" s="37"/>
      <c r="NCW82" s="37"/>
      <c r="NCX82" s="37"/>
      <c r="NCY82" s="37"/>
      <c r="NCZ82" s="37"/>
      <c r="NDA82" s="37"/>
      <c r="NDB82" s="37"/>
      <c r="NDC82" s="37"/>
      <c r="NDD82" s="37"/>
      <c r="NDE82" s="37"/>
      <c r="NDF82" s="37"/>
      <c r="NDG82" s="37"/>
      <c r="NDH82" s="37"/>
      <c r="NDI82" s="37"/>
      <c r="NDJ82" s="37"/>
      <c r="NDK82" s="37"/>
      <c r="NDL82" s="37"/>
      <c r="NDM82" s="37"/>
      <c r="NDN82" s="37"/>
      <c r="NDO82" s="37"/>
      <c r="NDP82" s="37"/>
      <c r="NDQ82" s="37"/>
      <c r="NDR82" s="37"/>
      <c r="NDS82" s="37"/>
      <c r="NDT82" s="37"/>
      <c r="NDU82" s="37"/>
      <c r="NDV82" s="37"/>
      <c r="NDW82" s="37"/>
      <c r="NDX82" s="37"/>
      <c r="NDY82" s="37"/>
      <c r="NDZ82" s="37"/>
      <c r="NEA82" s="37"/>
      <c r="NEB82" s="37"/>
      <c r="NEC82" s="37"/>
      <c r="NED82" s="37"/>
      <c r="NEE82" s="37"/>
      <c r="NEF82" s="37"/>
      <c r="NEG82" s="37"/>
      <c r="NEH82" s="37"/>
      <c r="NEI82" s="37"/>
      <c r="NEJ82" s="37"/>
      <c r="NEK82" s="37"/>
      <c r="NEL82" s="37"/>
      <c r="NEM82" s="37"/>
      <c r="NEN82" s="37"/>
      <c r="NEO82" s="37"/>
      <c r="NEP82" s="37"/>
      <c r="NEQ82" s="37"/>
      <c r="NER82" s="37"/>
      <c r="NES82" s="37"/>
      <c r="NET82" s="37"/>
      <c r="NEU82" s="37"/>
      <c r="NEV82" s="37"/>
      <c r="NEW82" s="37"/>
      <c r="NEX82" s="37"/>
      <c r="NEY82" s="37"/>
      <c r="NEZ82" s="37"/>
      <c r="NFA82" s="37"/>
      <c r="NFB82" s="37"/>
      <c r="NFC82" s="37"/>
      <c r="NFD82" s="37"/>
      <c r="NFE82" s="37"/>
      <c r="NFF82" s="37"/>
      <c r="NFG82" s="37"/>
      <c r="NFH82" s="37"/>
      <c r="NFI82" s="37"/>
      <c r="NFJ82" s="37"/>
      <c r="NFK82" s="37"/>
      <c r="NFL82" s="37"/>
      <c r="NFM82" s="37"/>
      <c r="NFN82" s="37"/>
      <c r="NFO82" s="37"/>
      <c r="NFP82" s="37"/>
      <c r="NFQ82" s="37"/>
      <c r="NFR82" s="37"/>
      <c r="NFS82" s="37"/>
      <c r="NFT82" s="37"/>
      <c r="NFU82" s="37"/>
      <c r="NFV82" s="37"/>
      <c r="NFW82" s="37"/>
      <c r="NFX82" s="37"/>
      <c r="NFY82" s="37"/>
      <c r="NFZ82" s="37"/>
      <c r="NGA82" s="37"/>
      <c r="NGB82" s="37"/>
      <c r="NGC82" s="37"/>
      <c r="NGD82" s="37"/>
      <c r="NGE82" s="37"/>
      <c r="NGF82" s="37"/>
      <c r="NGG82" s="37"/>
      <c r="NGH82" s="37"/>
      <c r="NGI82" s="37"/>
      <c r="NGJ82" s="37"/>
      <c r="NGK82" s="37"/>
      <c r="NGL82" s="37"/>
      <c r="NGM82" s="37"/>
      <c r="NGN82" s="37"/>
      <c r="NGO82" s="37"/>
      <c r="NGP82" s="37"/>
      <c r="NGQ82" s="37"/>
      <c r="NGR82" s="37"/>
      <c r="NGS82" s="37"/>
      <c r="NGT82" s="37"/>
      <c r="NGU82" s="37"/>
      <c r="NGV82" s="37"/>
      <c r="NGW82" s="37"/>
      <c r="NGX82" s="37"/>
      <c r="NGY82" s="37"/>
      <c r="NGZ82" s="37"/>
      <c r="NHA82" s="37"/>
      <c r="NHB82" s="37"/>
      <c r="NHC82" s="37"/>
      <c r="NHD82" s="37"/>
      <c r="NHE82" s="37"/>
      <c r="NHF82" s="37"/>
      <c r="NHG82" s="37"/>
      <c r="NHH82" s="37"/>
      <c r="NHI82" s="37"/>
      <c r="NHJ82" s="37"/>
      <c r="NHK82" s="37"/>
      <c r="NHL82" s="37"/>
      <c r="NHM82" s="37"/>
      <c r="NHN82" s="37"/>
      <c r="NHO82" s="37"/>
      <c r="NHP82" s="37"/>
      <c r="NHQ82" s="37"/>
      <c r="NHR82" s="37"/>
      <c r="NHS82" s="37"/>
      <c r="NHT82" s="37"/>
      <c r="NHU82" s="37"/>
      <c r="NHV82" s="37"/>
      <c r="NHW82" s="37"/>
      <c r="NHX82" s="37"/>
      <c r="NHY82" s="37"/>
      <c r="NHZ82" s="37"/>
      <c r="NIA82" s="37"/>
      <c r="NIB82" s="37"/>
      <c r="NIC82" s="37"/>
      <c r="NID82" s="37"/>
      <c r="NIE82" s="37"/>
      <c r="NIF82" s="37"/>
      <c r="NIG82" s="37"/>
      <c r="NIH82" s="37"/>
      <c r="NII82" s="37"/>
      <c r="NIJ82" s="37"/>
      <c r="NIK82" s="37"/>
      <c r="NIL82" s="37"/>
      <c r="NIM82" s="37"/>
      <c r="NIN82" s="37"/>
      <c r="NIO82" s="37"/>
      <c r="NIP82" s="37"/>
      <c r="NIQ82" s="37"/>
      <c r="NIR82" s="37"/>
      <c r="NIS82" s="37"/>
      <c r="NIT82" s="37"/>
      <c r="NIU82" s="37"/>
      <c r="NIV82" s="37"/>
      <c r="NIW82" s="37"/>
      <c r="NIX82" s="37"/>
      <c r="NIY82" s="37"/>
      <c r="NIZ82" s="37"/>
      <c r="NJA82" s="37"/>
      <c r="NJB82" s="37"/>
      <c r="NJC82" s="37"/>
      <c r="NJD82" s="37"/>
      <c r="NJE82" s="37"/>
      <c r="NJF82" s="37"/>
      <c r="NJG82" s="37"/>
      <c r="NJH82" s="37"/>
      <c r="NJI82" s="37"/>
      <c r="NJJ82" s="37"/>
      <c r="NJK82" s="37"/>
      <c r="NJL82" s="37"/>
      <c r="NJM82" s="37"/>
      <c r="NJN82" s="37"/>
      <c r="NJO82" s="37"/>
      <c r="NJP82" s="37"/>
      <c r="NJQ82" s="37"/>
      <c r="NJR82" s="37"/>
      <c r="NJS82" s="37"/>
      <c r="NJT82" s="37"/>
      <c r="NJU82" s="37"/>
      <c r="NJV82" s="37"/>
      <c r="NJW82" s="37"/>
      <c r="NJX82" s="37"/>
      <c r="NJY82" s="37"/>
      <c r="NJZ82" s="37"/>
      <c r="NKA82" s="37"/>
      <c r="NKB82" s="37"/>
      <c r="NKC82" s="37"/>
      <c r="NKD82" s="37"/>
      <c r="NKE82" s="37"/>
      <c r="NKF82" s="37"/>
      <c r="NKG82" s="37"/>
      <c r="NKH82" s="37"/>
      <c r="NKI82" s="37"/>
      <c r="NKJ82" s="37"/>
      <c r="NKK82" s="37"/>
      <c r="NKL82" s="37"/>
      <c r="NKM82" s="37"/>
      <c r="NKN82" s="37"/>
      <c r="NKO82" s="37"/>
      <c r="NKP82" s="37"/>
      <c r="NKQ82" s="37"/>
      <c r="NKR82" s="37"/>
      <c r="NKS82" s="37"/>
      <c r="NKT82" s="37"/>
      <c r="NKU82" s="37"/>
      <c r="NKV82" s="37"/>
      <c r="NKW82" s="37"/>
      <c r="NKX82" s="37"/>
      <c r="NKY82" s="37"/>
      <c r="NKZ82" s="37"/>
      <c r="NLA82" s="37"/>
      <c r="NLB82" s="37"/>
      <c r="NLC82" s="37"/>
      <c r="NLD82" s="37"/>
      <c r="NLE82" s="37"/>
      <c r="NLF82" s="37"/>
      <c r="NLG82" s="37"/>
      <c r="NLH82" s="37"/>
      <c r="NLI82" s="37"/>
      <c r="NLJ82" s="37"/>
      <c r="NLK82" s="37"/>
      <c r="NLL82" s="37"/>
      <c r="NLM82" s="37"/>
      <c r="NLN82" s="37"/>
      <c r="NLO82" s="37"/>
      <c r="NLP82" s="37"/>
      <c r="NLQ82" s="37"/>
      <c r="NLR82" s="37"/>
      <c r="NLS82" s="37"/>
      <c r="NLT82" s="37"/>
      <c r="NLU82" s="37"/>
      <c r="NLV82" s="37"/>
      <c r="NLW82" s="37"/>
      <c r="NLX82" s="37"/>
      <c r="NLY82" s="37"/>
      <c r="NLZ82" s="37"/>
      <c r="NMA82" s="37"/>
      <c r="NMB82" s="37"/>
      <c r="NMC82" s="37"/>
      <c r="NMD82" s="37"/>
      <c r="NME82" s="37"/>
      <c r="NMF82" s="37"/>
      <c r="NMG82" s="37"/>
      <c r="NMH82" s="37"/>
      <c r="NMI82" s="37"/>
      <c r="NMJ82" s="37"/>
      <c r="NMK82" s="37"/>
      <c r="NML82" s="37"/>
      <c r="NMM82" s="37"/>
      <c r="NMN82" s="37"/>
      <c r="NMO82" s="37"/>
      <c r="NMP82" s="37"/>
      <c r="NMQ82" s="37"/>
      <c r="NMR82" s="37"/>
      <c r="NMS82" s="37"/>
      <c r="NMT82" s="37"/>
      <c r="NMU82" s="37"/>
      <c r="NMV82" s="37"/>
      <c r="NMW82" s="37"/>
      <c r="NMX82" s="37"/>
      <c r="NMY82" s="37"/>
      <c r="NMZ82" s="37"/>
      <c r="NNA82" s="37"/>
      <c r="NNB82" s="37"/>
      <c r="NNC82" s="37"/>
      <c r="NND82" s="37"/>
      <c r="NNE82" s="37"/>
      <c r="NNF82" s="37"/>
      <c r="NNG82" s="37"/>
      <c r="NNH82" s="37"/>
      <c r="NNI82" s="37"/>
      <c r="NNJ82" s="37"/>
      <c r="NNK82" s="37"/>
      <c r="NNL82" s="37"/>
      <c r="NNM82" s="37"/>
      <c r="NNN82" s="37"/>
      <c r="NNO82" s="37"/>
      <c r="NNP82" s="37"/>
      <c r="NNQ82" s="37"/>
      <c r="NNR82" s="37"/>
      <c r="NNS82" s="37"/>
      <c r="NNT82" s="37"/>
      <c r="NNU82" s="37"/>
      <c r="NNV82" s="37"/>
      <c r="NNW82" s="37"/>
      <c r="NNX82" s="37"/>
      <c r="NNY82" s="37"/>
      <c r="NNZ82" s="37"/>
      <c r="NOA82" s="37"/>
      <c r="NOB82" s="37"/>
      <c r="NOC82" s="37"/>
      <c r="NOD82" s="37"/>
      <c r="NOE82" s="37"/>
      <c r="NOF82" s="37"/>
      <c r="NOG82" s="37"/>
      <c r="NOH82" s="37"/>
      <c r="NOI82" s="37"/>
      <c r="NOJ82" s="37"/>
      <c r="NOK82" s="37"/>
      <c r="NOL82" s="37"/>
      <c r="NOM82" s="37"/>
      <c r="NON82" s="37"/>
      <c r="NOO82" s="37"/>
      <c r="NOP82" s="37"/>
      <c r="NOQ82" s="37"/>
      <c r="NOR82" s="37"/>
      <c r="NOS82" s="37"/>
      <c r="NOT82" s="37"/>
      <c r="NOU82" s="37"/>
      <c r="NOV82" s="37"/>
      <c r="NOW82" s="37"/>
      <c r="NOX82" s="37"/>
      <c r="NOY82" s="37"/>
      <c r="NOZ82" s="37"/>
      <c r="NPA82" s="37"/>
      <c r="NPB82" s="37"/>
      <c r="NPC82" s="37"/>
      <c r="NPD82" s="37"/>
      <c r="NPE82" s="37"/>
      <c r="NPF82" s="37"/>
      <c r="NPG82" s="37"/>
      <c r="NPH82" s="37"/>
      <c r="NPI82" s="37"/>
      <c r="NPJ82" s="37"/>
      <c r="NPK82" s="37"/>
      <c r="NPL82" s="37"/>
      <c r="NPM82" s="37"/>
      <c r="NPN82" s="37"/>
      <c r="NPO82" s="37"/>
      <c r="NPP82" s="37"/>
      <c r="NPQ82" s="37"/>
      <c r="NPR82" s="37"/>
      <c r="NPS82" s="37"/>
      <c r="NPT82" s="37"/>
      <c r="NPU82" s="37"/>
      <c r="NPV82" s="37"/>
      <c r="NPW82" s="37"/>
      <c r="NPX82" s="37"/>
      <c r="NPY82" s="37"/>
      <c r="NPZ82" s="37"/>
      <c r="NQA82" s="37"/>
      <c r="NQB82" s="37"/>
      <c r="NQC82" s="37"/>
      <c r="NQD82" s="37"/>
      <c r="NQE82" s="37"/>
      <c r="NQF82" s="37"/>
      <c r="NQG82" s="37"/>
      <c r="NQH82" s="37"/>
      <c r="NQI82" s="37"/>
      <c r="NQJ82" s="37"/>
      <c r="NQK82" s="37"/>
      <c r="NQL82" s="37"/>
      <c r="NQM82" s="37"/>
      <c r="NQN82" s="37"/>
      <c r="NQO82" s="37"/>
      <c r="NQP82" s="37"/>
      <c r="NQQ82" s="37"/>
      <c r="NQR82" s="37"/>
      <c r="NQS82" s="37"/>
      <c r="NQT82" s="37"/>
      <c r="NQU82" s="37"/>
      <c r="NQV82" s="37"/>
      <c r="NQW82" s="37"/>
      <c r="NQX82" s="37"/>
      <c r="NQY82" s="37"/>
      <c r="NQZ82" s="37"/>
      <c r="NRA82" s="37"/>
      <c r="NRB82" s="37"/>
      <c r="NRC82" s="37"/>
      <c r="NRD82" s="37"/>
      <c r="NRE82" s="37"/>
      <c r="NRF82" s="37"/>
      <c r="NRG82" s="37"/>
      <c r="NRH82" s="37"/>
      <c r="NRI82" s="37"/>
      <c r="NRJ82" s="37"/>
      <c r="NRK82" s="37"/>
      <c r="NRL82" s="37"/>
      <c r="NRM82" s="37"/>
      <c r="NRN82" s="37"/>
      <c r="NRO82" s="37"/>
      <c r="NRP82" s="37"/>
      <c r="NRQ82" s="37"/>
      <c r="NRR82" s="37"/>
      <c r="NRS82" s="37"/>
      <c r="NRT82" s="37"/>
      <c r="NRU82" s="37"/>
      <c r="NRV82" s="37"/>
      <c r="NRW82" s="37"/>
      <c r="NRX82" s="37"/>
      <c r="NRY82" s="37"/>
      <c r="NRZ82" s="37"/>
      <c r="NSA82" s="37"/>
      <c r="NSB82" s="37"/>
      <c r="NSC82" s="37"/>
      <c r="NSD82" s="37"/>
      <c r="NSE82" s="37"/>
      <c r="NSF82" s="37"/>
      <c r="NSG82" s="37"/>
      <c r="NSH82" s="37"/>
      <c r="NSI82" s="37"/>
      <c r="NSJ82" s="37"/>
      <c r="NSK82" s="37"/>
      <c r="NSL82" s="37"/>
      <c r="NSM82" s="37"/>
      <c r="NSN82" s="37"/>
      <c r="NSO82" s="37"/>
      <c r="NSP82" s="37"/>
      <c r="NSQ82" s="37"/>
      <c r="NSR82" s="37"/>
      <c r="NSS82" s="37"/>
      <c r="NST82" s="37"/>
      <c r="NSU82" s="37"/>
      <c r="NSV82" s="37"/>
      <c r="NSW82" s="37"/>
      <c r="NSX82" s="37"/>
      <c r="NSY82" s="37"/>
      <c r="NSZ82" s="37"/>
      <c r="NTA82" s="37"/>
      <c r="NTB82" s="37"/>
      <c r="NTC82" s="37"/>
      <c r="NTD82" s="37"/>
      <c r="NTE82" s="37"/>
      <c r="NTF82" s="37"/>
      <c r="NTG82" s="37"/>
      <c r="NTH82" s="37"/>
      <c r="NTI82" s="37"/>
      <c r="NTJ82" s="37"/>
      <c r="NTK82" s="37"/>
      <c r="NTL82" s="37"/>
      <c r="NTM82" s="37"/>
      <c r="NTN82" s="37"/>
      <c r="NTO82" s="37"/>
      <c r="NTP82" s="37"/>
      <c r="NTQ82" s="37"/>
      <c r="NTR82" s="37"/>
      <c r="NTS82" s="37"/>
      <c r="NTT82" s="37"/>
      <c r="NTU82" s="37"/>
      <c r="NTV82" s="37"/>
      <c r="NTW82" s="37"/>
      <c r="NTX82" s="37"/>
      <c r="NTY82" s="37"/>
      <c r="NTZ82" s="37"/>
      <c r="NUA82" s="37"/>
      <c r="NUB82" s="37"/>
      <c r="NUC82" s="37"/>
      <c r="NUD82" s="37"/>
      <c r="NUE82" s="37"/>
      <c r="NUF82" s="37"/>
      <c r="NUG82" s="37"/>
      <c r="NUH82" s="37"/>
      <c r="NUI82" s="37"/>
      <c r="NUJ82" s="37"/>
      <c r="NUK82" s="37"/>
      <c r="NUL82" s="37"/>
      <c r="NUM82" s="37"/>
      <c r="NUN82" s="37"/>
      <c r="NUO82" s="37"/>
      <c r="NUP82" s="37"/>
      <c r="NUQ82" s="37"/>
      <c r="NUR82" s="37"/>
      <c r="NUS82" s="37"/>
      <c r="NUT82" s="37"/>
      <c r="NUU82" s="37"/>
      <c r="NUV82" s="37"/>
      <c r="NUW82" s="37"/>
      <c r="NUX82" s="37"/>
      <c r="NUY82" s="37"/>
      <c r="NUZ82" s="37"/>
      <c r="NVA82" s="37"/>
      <c r="NVB82" s="37"/>
      <c r="NVC82" s="37"/>
      <c r="NVD82" s="37"/>
      <c r="NVE82" s="37"/>
      <c r="NVF82" s="37"/>
      <c r="NVG82" s="37"/>
      <c r="NVH82" s="37"/>
      <c r="NVI82" s="37"/>
      <c r="NVJ82" s="37"/>
      <c r="NVK82" s="37"/>
      <c r="NVL82" s="37"/>
      <c r="NVM82" s="37"/>
      <c r="NVN82" s="37"/>
      <c r="NVO82" s="37"/>
      <c r="NVP82" s="37"/>
      <c r="NVQ82" s="37"/>
      <c r="NVR82" s="37"/>
      <c r="NVS82" s="37"/>
      <c r="NVT82" s="37"/>
      <c r="NVU82" s="37"/>
      <c r="NVV82" s="37"/>
      <c r="NVW82" s="37"/>
      <c r="NVX82" s="37"/>
      <c r="NVY82" s="37"/>
      <c r="NVZ82" s="37"/>
      <c r="NWA82" s="37"/>
      <c r="NWB82" s="37"/>
      <c r="NWC82" s="37"/>
      <c r="NWD82" s="37"/>
      <c r="NWE82" s="37"/>
      <c r="NWF82" s="37"/>
      <c r="NWG82" s="37"/>
      <c r="NWH82" s="37"/>
      <c r="NWI82" s="37"/>
      <c r="NWJ82" s="37"/>
      <c r="NWK82" s="37"/>
      <c r="NWL82" s="37"/>
      <c r="NWM82" s="37"/>
      <c r="NWN82" s="37"/>
      <c r="NWO82" s="37"/>
      <c r="NWP82" s="37"/>
      <c r="NWQ82" s="37"/>
      <c r="NWR82" s="37"/>
      <c r="NWS82" s="37"/>
      <c r="NWT82" s="37"/>
      <c r="NWU82" s="37"/>
      <c r="NWV82" s="37"/>
      <c r="NWW82" s="37"/>
      <c r="NWX82" s="37"/>
      <c r="NWY82" s="37"/>
      <c r="NWZ82" s="37"/>
      <c r="NXA82" s="37"/>
      <c r="NXB82" s="37"/>
      <c r="NXC82" s="37"/>
      <c r="NXD82" s="37"/>
      <c r="NXE82" s="37"/>
      <c r="NXF82" s="37"/>
      <c r="NXG82" s="37"/>
      <c r="NXH82" s="37"/>
      <c r="NXI82" s="37"/>
      <c r="NXJ82" s="37"/>
      <c r="NXK82" s="37"/>
      <c r="NXL82" s="37"/>
      <c r="NXM82" s="37"/>
      <c r="NXN82" s="37"/>
      <c r="NXO82" s="37"/>
      <c r="NXP82" s="37"/>
      <c r="NXQ82" s="37"/>
      <c r="NXR82" s="37"/>
      <c r="NXS82" s="37"/>
      <c r="NXT82" s="37"/>
      <c r="NXU82" s="37"/>
      <c r="NXV82" s="37"/>
      <c r="NXW82" s="37"/>
      <c r="NXX82" s="37"/>
      <c r="NXY82" s="37"/>
      <c r="NXZ82" s="37"/>
      <c r="NYA82" s="37"/>
      <c r="NYB82" s="37"/>
      <c r="NYC82" s="37"/>
      <c r="NYD82" s="37"/>
      <c r="NYE82" s="37"/>
      <c r="NYF82" s="37"/>
      <c r="NYG82" s="37"/>
      <c r="NYH82" s="37"/>
      <c r="NYI82" s="37"/>
      <c r="NYJ82" s="37"/>
      <c r="NYK82" s="37"/>
      <c r="NYL82" s="37"/>
      <c r="NYM82" s="37"/>
      <c r="NYN82" s="37"/>
      <c r="NYO82" s="37"/>
      <c r="NYP82" s="37"/>
      <c r="NYQ82" s="37"/>
      <c r="NYR82" s="37"/>
      <c r="NYS82" s="37"/>
      <c r="NYT82" s="37"/>
      <c r="NYU82" s="37"/>
      <c r="NYV82" s="37"/>
      <c r="NYW82" s="37"/>
      <c r="NYX82" s="37"/>
      <c r="NYY82" s="37"/>
      <c r="NYZ82" s="37"/>
      <c r="NZA82" s="37"/>
      <c r="NZB82" s="37"/>
      <c r="NZC82" s="37"/>
      <c r="NZD82" s="37"/>
      <c r="NZE82" s="37"/>
      <c r="NZF82" s="37"/>
      <c r="NZG82" s="37"/>
      <c r="NZH82" s="37"/>
      <c r="NZI82" s="37"/>
      <c r="NZJ82" s="37"/>
      <c r="NZK82" s="37"/>
      <c r="NZL82" s="37"/>
      <c r="NZM82" s="37"/>
      <c r="NZN82" s="37"/>
      <c r="NZO82" s="37"/>
      <c r="NZP82" s="37"/>
      <c r="NZQ82" s="37"/>
      <c r="NZR82" s="37"/>
      <c r="NZS82" s="37"/>
      <c r="NZT82" s="37"/>
      <c r="NZU82" s="37"/>
      <c r="NZV82" s="37"/>
      <c r="NZW82" s="37"/>
      <c r="NZX82" s="37"/>
      <c r="NZY82" s="37"/>
      <c r="NZZ82" s="37"/>
      <c r="OAA82" s="37"/>
      <c r="OAB82" s="37"/>
      <c r="OAC82" s="37"/>
      <c r="OAD82" s="37"/>
      <c r="OAE82" s="37"/>
      <c r="OAF82" s="37"/>
      <c r="OAG82" s="37"/>
      <c r="OAH82" s="37"/>
      <c r="OAI82" s="37"/>
      <c r="OAJ82" s="37"/>
      <c r="OAK82" s="37"/>
      <c r="OAL82" s="37"/>
      <c r="OAM82" s="37"/>
      <c r="OAN82" s="37"/>
      <c r="OAO82" s="37"/>
      <c r="OAP82" s="37"/>
      <c r="OAQ82" s="37"/>
      <c r="OAR82" s="37"/>
      <c r="OAS82" s="37"/>
      <c r="OAT82" s="37"/>
      <c r="OAU82" s="37"/>
      <c r="OAV82" s="37"/>
      <c r="OAW82" s="37"/>
      <c r="OAX82" s="37"/>
      <c r="OAY82" s="37"/>
      <c r="OAZ82" s="37"/>
      <c r="OBA82" s="37"/>
      <c r="OBB82" s="37"/>
      <c r="OBC82" s="37"/>
      <c r="OBD82" s="37"/>
      <c r="OBE82" s="37"/>
      <c r="OBF82" s="37"/>
      <c r="OBG82" s="37"/>
      <c r="OBH82" s="37"/>
      <c r="OBI82" s="37"/>
      <c r="OBJ82" s="37"/>
      <c r="OBK82" s="37"/>
      <c r="OBL82" s="37"/>
      <c r="OBM82" s="37"/>
      <c r="OBN82" s="37"/>
      <c r="OBO82" s="37"/>
      <c r="OBP82" s="37"/>
      <c r="OBQ82" s="37"/>
      <c r="OBR82" s="37"/>
      <c r="OBS82" s="37"/>
      <c r="OBT82" s="37"/>
      <c r="OBU82" s="37"/>
      <c r="OBV82" s="37"/>
      <c r="OBW82" s="37"/>
      <c r="OBX82" s="37"/>
      <c r="OBY82" s="37"/>
      <c r="OBZ82" s="37"/>
      <c r="OCA82" s="37"/>
      <c r="OCB82" s="37"/>
      <c r="OCC82" s="37"/>
      <c r="OCD82" s="37"/>
      <c r="OCE82" s="37"/>
      <c r="OCF82" s="37"/>
      <c r="OCG82" s="37"/>
      <c r="OCH82" s="37"/>
      <c r="OCI82" s="37"/>
      <c r="OCJ82" s="37"/>
      <c r="OCK82" s="37"/>
      <c r="OCL82" s="37"/>
      <c r="OCM82" s="37"/>
      <c r="OCN82" s="37"/>
      <c r="OCO82" s="37"/>
      <c r="OCP82" s="37"/>
      <c r="OCQ82" s="37"/>
      <c r="OCR82" s="37"/>
      <c r="OCS82" s="37"/>
      <c r="OCT82" s="37"/>
      <c r="OCU82" s="37"/>
      <c r="OCV82" s="37"/>
      <c r="OCW82" s="37"/>
      <c r="OCX82" s="37"/>
      <c r="OCY82" s="37"/>
      <c r="OCZ82" s="37"/>
      <c r="ODA82" s="37"/>
      <c r="ODB82" s="37"/>
      <c r="ODC82" s="37"/>
      <c r="ODD82" s="37"/>
      <c r="ODE82" s="37"/>
      <c r="ODF82" s="37"/>
      <c r="ODG82" s="37"/>
      <c r="ODH82" s="37"/>
      <c r="ODI82" s="37"/>
      <c r="ODJ82" s="37"/>
      <c r="ODK82" s="37"/>
      <c r="ODL82" s="37"/>
      <c r="ODM82" s="37"/>
      <c r="ODN82" s="37"/>
      <c r="ODO82" s="37"/>
      <c r="ODP82" s="37"/>
      <c r="ODQ82" s="37"/>
      <c r="ODR82" s="37"/>
      <c r="ODS82" s="37"/>
      <c r="ODT82" s="37"/>
      <c r="ODU82" s="37"/>
      <c r="ODV82" s="37"/>
      <c r="ODW82" s="37"/>
      <c r="ODX82" s="37"/>
      <c r="ODY82" s="37"/>
      <c r="ODZ82" s="37"/>
      <c r="OEA82" s="37"/>
      <c r="OEB82" s="37"/>
      <c r="OEC82" s="37"/>
      <c r="OED82" s="37"/>
      <c r="OEE82" s="37"/>
      <c r="OEF82" s="37"/>
      <c r="OEG82" s="37"/>
      <c r="OEH82" s="37"/>
      <c r="OEI82" s="37"/>
      <c r="OEJ82" s="37"/>
      <c r="OEK82" s="37"/>
      <c r="OEL82" s="37"/>
      <c r="OEM82" s="37"/>
      <c r="OEN82" s="37"/>
      <c r="OEO82" s="37"/>
      <c r="OEP82" s="37"/>
      <c r="OEQ82" s="37"/>
      <c r="OER82" s="37"/>
      <c r="OES82" s="37"/>
      <c r="OET82" s="37"/>
      <c r="OEU82" s="37"/>
      <c r="OEV82" s="37"/>
      <c r="OEW82" s="37"/>
      <c r="OEX82" s="37"/>
      <c r="OEY82" s="37"/>
      <c r="OEZ82" s="37"/>
      <c r="OFA82" s="37"/>
      <c r="OFB82" s="37"/>
      <c r="OFC82" s="37"/>
      <c r="OFD82" s="37"/>
      <c r="OFE82" s="37"/>
      <c r="OFF82" s="37"/>
      <c r="OFG82" s="37"/>
      <c r="OFH82" s="37"/>
      <c r="OFI82" s="37"/>
      <c r="OFJ82" s="37"/>
      <c r="OFK82" s="37"/>
      <c r="OFL82" s="37"/>
      <c r="OFM82" s="37"/>
      <c r="OFN82" s="37"/>
      <c r="OFO82" s="37"/>
      <c r="OFP82" s="37"/>
      <c r="OFQ82" s="37"/>
      <c r="OFR82" s="37"/>
      <c r="OFS82" s="37"/>
      <c r="OFT82" s="37"/>
      <c r="OFU82" s="37"/>
      <c r="OFV82" s="37"/>
      <c r="OFW82" s="37"/>
      <c r="OFX82" s="37"/>
      <c r="OFY82" s="37"/>
      <c r="OFZ82" s="37"/>
      <c r="OGA82" s="37"/>
      <c r="OGB82" s="37"/>
      <c r="OGC82" s="37"/>
      <c r="OGD82" s="37"/>
      <c r="OGE82" s="37"/>
      <c r="OGF82" s="37"/>
      <c r="OGG82" s="37"/>
      <c r="OGH82" s="37"/>
      <c r="OGI82" s="37"/>
      <c r="OGJ82" s="37"/>
      <c r="OGK82" s="37"/>
      <c r="OGL82" s="37"/>
      <c r="OGM82" s="37"/>
      <c r="OGN82" s="37"/>
      <c r="OGO82" s="37"/>
      <c r="OGP82" s="37"/>
      <c r="OGQ82" s="37"/>
      <c r="OGR82" s="37"/>
      <c r="OGS82" s="37"/>
      <c r="OGT82" s="37"/>
      <c r="OGU82" s="37"/>
      <c r="OGV82" s="37"/>
      <c r="OGW82" s="37"/>
      <c r="OGX82" s="37"/>
      <c r="OGY82" s="37"/>
      <c r="OGZ82" s="37"/>
      <c r="OHA82" s="37"/>
      <c r="OHB82" s="37"/>
      <c r="OHC82" s="37"/>
      <c r="OHD82" s="37"/>
      <c r="OHE82" s="37"/>
      <c r="OHF82" s="37"/>
      <c r="OHG82" s="37"/>
      <c r="OHH82" s="37"/>
      <c r="OHI82" s="37"/>
      <c r="OHJ82" s="37"/>
      <c r="OHK82" s="37"/>
      <c r="OHL82" s="37"/>
      <c r="OHM82" s="37"/>
      <c r="OHN82" s="37"/>
      <c r="OHO82" s="37"/>
      <c r="OHP82" s="37"/>
      <c r="OHQ82" s="37"/>
      <c r="OHR82" s="37"/>
      <c r="OHS82" s="37"/>
      <c r="OHT82" s="37"/>
      <c r="OHU82" s="37"/>
      <c r="OHV82" s="37"/>
      <c r="OHW82" s="37"/>
      <c r="OHX82" s="37"/>
      <c r="OHY82" s="37"/>
      <c r="OHZ82" s="37"/>
      <c r="OIA82" s="37"/>
      <c r="OIB82" s="37"/>
      <c r="OIC82" s="37"/>
      <c r="OID82" s="37"/>
      <c r="OIE82" s="37"/>
      <c r="OIF82" s="37"/>
      <c r="OIG82" s="37"/>
      <c r="OIH82" s="37"/>
      <c r="OII82" s="37"/>
      <c r="OIJ82" s="37"/>
      <c r="OIK82" s="37"/>
      <c r="OIL82" s="37"/>
      <c r="OIM82" s="37"/>
      <c r="OIN82" s="37"/>
      <c r="OIO82" s="37"/>
      <c r="OIP82" s="37"/>
      <c r="OIQ82" s="37"/>
      <c r="OIR82" s="37"/>
      <c r="OIS82" s="37"/>
      <c r="OIT82" s="37"/>
      <c r="OIU82" s="37"/>
      <c r="OIV82" s="37"/>
      <c r="OIW82" s="37"/>
      <c r="OIX82" s="37"/>
      <c r="OIY82" s="37"/>
      <c r="OIZ82" s="37"/>
      <c r="OJA82" s="37"/>
      <c r="OJB82" s="37"/>
      <c r="OJC82" s="37"/>
      <c r="OJD82" s="37"/>
      <c r="OJE82" s="37"/>
      <c r="OJF82" s="37"/>
      <c r="OJG82" s="37"/>
      <c r="OJH82" s="37"/>
      <c r="OJI82" s="37"/>
      <c r="OJJ82" s="37"/>
      <c r="OJK82" s="37"/>
      <c r="OJL82" s="37"/>
      <c r="OJM82" s="37"/>
      <c r="OJN82" s="37"/>
      <c r="OJO82" s="37"/>
      <c r="OJP82" s="37"/>
      <c r="OJQ82" s="37"/>
      <c r="OJR82" s="37"/>
      <c r="OJS82" s="37"/>
      <c r="OJT82" s="37"/>
      <c r="OJU82" s="37"/>
      <c r="OJV82" s="37"/>
      <c r="OJW82" s="37"/>
      <c r="OJX82" s="37"/>
      <c r="OJY82" s="37"/>
      <c r="OJZ82" s="37"/>
      <c r="OKA82" s="37"/>
      <c r="OKB82" s="37"/>
      <c r="OKC82" s="37"/>
      <c r="OKD82" s="37"/>
      <c r="OKE82" s="37"/>
      <c r="OKF82" s="37"/>
      <c r="OKG82" s="37"/>
      <c r="OKH82" s="37"/>
      <c r="OKI82" s="37"/>
      <c r="OKJ82" s="37"/>
      <c r="OKK82" s="37"/>
      <c r="OKL82" s="37"/>
      <c r="OKM82" s="37"/>
      <c r="OKN82" s="37"/>
      <c r="OKO82" s="37"/>
      <c r="OKP82" s="37"/>
      <c r="OKQ82" s="37"/>
      <c r="OKR82" s="37"/>
      <c r="OKS82" s="37"/>
      <c r="OKT82" s="37"/>
      <c r="OKU82" s="37"/>
      <c r="OKV82" s="37"/>
      <c r="OKW82" s="37"/>
      <c r="OKX82" s="37"/>
      <c r="OKY82" s="37"/>
      <c r="OKZ82" s="37"/>
      <c r="OLA82" s="37"/>
      <c r="OLB82" s="37"/>
      <c r="OLC82" s="37"/>
      <c r="OLD82" s="37"/>
      <c r="OLE82" s="37"/>
      <c r="OLF82" s="37"/>
      <c r="OLG82" s="37"/>
      <c r="OLH82" s="37"/>
      <c r="OLI82" s="37"/>
      <c r="OLJ82" s="37"/>
      <c r="OLK82" s="37"/>
      <c r="OLL82" s="37"/>
      <c r="OLM82" s="37"/>
      <c r="OLN82" s="37"/>
      <c r="OLO82" s="37"/>
      <c r="OLP82" s="37"/>
      <c r="OLQ82" s="37"/>
      <c r="OLR82" s="37"/>
      <c r="OLS82" s="37"/>
      <c r="OLT82" s="37"/>
      <c r="OLU82" s="37"/>
      <c r="OLV82" s="37"/>
      <c r="OLW82" s="37"/>
      <c r="OLX82" s="37"/>
      <c r="OLY82" s="37"/>
      <c r="OLZ82" s="37"/>
      <c r="OMA82" s="37"/>
      <c r="OMB82" s="37"/>
      <c r="OMC82" s="37"/>
      <c r="OMD82" s="37"/>
      <c r="OME82" s="37"/>
      <c r="OMF82" s="37"/>
      <c r="OMG82" s="37"/>
      <c r="OMH82" s="37"/>
      <c r="OMI82" s="37"/>
      <c r="OMJ82" s="37"/>
      <c r="OMK82" s="37"/>
      <c r="OML82" s="37"/>
      <c r="OMM82" s="37"/>
      <c r="OMN82" s="37"/>
      <c r="OMO82" s="37"/>
      <c r="OMP82" s="37"/>
      <c r="OMQ82" s="37"/>
      <c r="OMR82" s="37"/>
      <c r="OMS82" s="37"/>
      <c r="OMT82" s="37"/>
      <c r="OMU82" s="37"/>
      <c r="OMV82" s="37"/>
      <c r="OMW82" s="37"/>
      <c r="OMX82" s="37"/>
      <c r="OMY82" s="37"/>
      <c r="OMZ82" s="37"/>
      <c r="ONA82" s="37"/>
      <c r="ONB82" s="37"/>
      <c r="ONC82" s="37"/>
      <c r="OND82" s="37"/>
      <c r="ONE82" s="37"/>
      <c r="ONF82" s="37"/>
      <c r="ONG82" s="37"/>
      <c r="ONH82" s="37"/>
      <c r="ONI82" s="37"/>
      <c r="ONJ82" s="37"/>
      <c r="ONK82" s="37"/>
      <c r="ONL82" s="37"/>
      <c r="ONM82" s="37"/>
      <c r="ONN82" s="37"/>
      <c r="ONO82" s="37"/>
      <c r="ONP82" s="37"/>
      <c r="ONQ82" s="37"/>
      <c r="ONR82" s="37"/>
      <c r="ONS82" s="37"/>
      <c r="ONT82" s="37"/>
      <c r="ONU82" s="37"/>
      <c r="ONV82" s="37"/>
      <c r="ONW82" s="37"/>
      <c r="ONX82" s="37"/>
      <c r="ONY82" s="37"/>
      <c r="ONZ82" s="37"/>
      <c r="OOA82" s="37"/>
      <c r="OOB82" s="37"/>
      <c r="OOC82" s="37"/>
      <c r="OOD82" s="37"/>
      <c r="OOE82" s="37"/>
      <c r="OOF82" s="37"/>
      <c r="OOG82" s="37"/>
      <c r="OOH82" s="37"/>
      <c r="OOI82" s="37"/>
      <c r="OOJ82" s="37"/>
      <c r="OOK82" s="37"/>
      <c r="OOL82" s="37"/>
      <c r="OOM82" s="37"/>
      <c r="OON82" s="37"/>
      <c r="OOO82" s="37"/>
      <c r="OOP82" s="37"/>
      <c r="OOQ82" s="37"/>
      <c r="OOR82" s="37"/>
      <c r="OOS82" s="37"/>
      <c r="OOT82" s="37"/>
      <c r="OOU82" s="37"/>
      <c r="OOV82" s="37"/>
      <c r="OOW82" s="37"/>
      <c r="OOX82" s="37"/>
      <c r="OOY82" s="37"/>
      <c r="OOZ82" s="37"/>
      <c r="OPA82" s="37"/>
      <c r="OPB82" s="37"/>
      <c r="OPC82" s="37"/>
      <c r="OPD82" s="37"/>
      <c r="OPE82" s="37"/>
      <c r="OPF82" s="37"/>
      <c r="OPG82" s="37"/>
      <c r="OPH82" s="37"/>
      <c r="OPI82" s="37"/>
      <c r="OPJ82" s="37"/>
      <c r="OPK82" s="37"/>
      <c r="OPL82" s="37"/>
      <c r="OPM82" s="37"/>
      <c r="OPN82" s="37"/>
      <c r="OPO82" s="37"/>
      <c r="OPP82" s="37"/>
      <c r="OPQ82" s="37"/>
      <c r="OPR82" s="37"/>
      <c r="OPS82" s="37"/>
      <c r="OPT82" s="37"/>
      <c r="OPU82" s="37"/>
      <c r="OPV82" s="37"/>
      <c r="OPW82" s="37"/>
      <c r="OPX82" s="37"/>
      <c r="OPY82" s="37"/>
      <c r="OPZ82" s="37"/>
      <c r="OQA82" s="37"/>
      <c r="OQB82" s="37"/>
      <c r="OQC82" s="37"/>
      <c r="OQD82" s="37"/>
      <c r="OQE82" s="37"/>
      <c r="OQF82" s="37"/>
      <c r="OQG82" s="37"/>
      <c r="OQH82" s="37"/>
      <c r="OQI82" s="37"/>
      <c r="OQJ82" s="37"/>
      <c r="OQK82" s="37"/>
      <c r="OQL82" s="37"/>
      <c r="OQM82" s="37"/>
      <c r="OQN82" s="37"/>
      <c r="OQO82" s="37"/>
      <c r="OQP82" s="37"/>
      <c r="OQQ82" s="37"/>
      <c r="OQR82" s="37"/>
      <c r="OQS82" s="37"/>
      <c r="OQT82" s="37"/>
      <c r="OQU82" s="37"/>
      <c r="OQV82" s="37"/>
      <c r="OQW82" s="37"/>
      <c r="OQX82" s="37"/>
      <c r="OQY82" s="37"/>
      <c r="OQZ82" s="37"/>
      <c r="ORA82" s="37"/>
      <c r="ORB82" s="37"/>
      <c r="ORC82" s="37"/>
      <c r="ORD82" s="37"/>
      <c r="ORE82" s="37"/>
      <c r="ORF82" s="37"/>
      <c r="ORG82" s="37"/>
      <c r="ORH82" s="37"/>
      <c r="ORI82" s="37"/>
      <c r="ORJ82" s="37"/>
      <c r="ORK82" s="37"/>
      <c r="ORL82" s="37"/>
      <c r="ORM82" s="37"/>
      <c r="ORN82" s="37"/>
      <c r="ORO82" s="37"/>
      <c r="ORP82" s="37"/>
      <c r="ORQ82" s="37"/>
      <c r="ORR82" s="37"/>
      <c r="ORS82" s="37"/>
      <c r="ORT82" s="37"/>
      <c r="ORU82" s="37"/>
      <c r="ORV82" s="37"/>
      <c r="ORW82" s="37"/>
      <c r="ORX82" s="37"/>
      <c r="ORY82" s="37"/>
      <c r="ORZ82" s="37"/>
      <c r="OSA82" s="37"/>
      <c r="OSB82" s="37"/>
      <c r="OSC82" s="37"/>
      <c r="OSD82" s="37"/>
      <c r="OSE82" s="37"/>
      <c r="OSF82" s="37"/>
      <c r="OSG82" s="37"/>
      <c r="OSH82" s="37"/>
      <c r="OSI82" s="37"/>
      <c r="OSJ82" s="37"/>
      <c r="OSK82" s="37"/>
      <c r="OSL82" s="37"/>
      <c r="OSM82" s="37"/>
      <c r="OSN82" s="37"/>
      <c r="OSO82" s="37"/>
      <c r="OSP82" s="37"/>
      <c r="OSQ82" s="37"/>
      <c r="OSR82" s="37"/>
      <c r="OSS82" s="37"/>
      <c r="OST82" s="37"/>
      <c r="OSU82" s="37"/>
      <c r="OSV82" s="37"/>
      <c r="OSW82" s="37"/>
      <c r="OSX82" s="37"/>
      <c r="OSY82" s="37"/>
      <c r="OSZ82" s="37"/>
      <c r="OTA82" s="37"/>
      <c r="OTB82" s="37"/>
      <c r="OTC82" s="37"/>
      <c r="OTD82" s="37"/>
      <c r="OTE82" s="37"/>
      <c r="OTF82" s="37"/>
      <c r="OTG82" s="37"/>
      <c r="OTH82" s="37"/>
      <c r="OTI82" s="37"/>
      <c r="OTJ82" s="37"/>
      <c r="OTK82" s="37"/>
      <c r="OTL82" s="37"/>
      <c r="OTM82" s="37"/>
      <c r="OTN82" s="37"/>
      <c r="OTO82" s="37"/>
      <c r="OTP82" s="37"/>
      <c r="OTQ82" s="37"/>
      <c r="OTR82" s="37"/>
      <c r="OTS82" s="37"/>
      <c r="OTT82" s="37"/>
      <c r="OTU82" s="37"/>
      <c r="OTV82" s="37"/>
      <c r="OTW82" s="37"/>
      <c r="OTX82" s="37"/>
      <c r="OTY82" s="37"/>
      <c r="OTZ82" s="37"/>
      <c r="OUA82" s="37"/>
      <c r="OUB82" s="37"/>
      <c r="OUC82" s="37"/>
      <c r="OUD82" s="37"/>
      <c r="OUE82" s="37"/>
      <c r="OUF82" s="37"/>
      <c r="OUG82" s="37"/>
      <c r="OUH82" s="37"/>
      <c r="OUI82" s="37"/>
      <c r="OUJ82" s="37"/>
      <c r="OUK82" s="37"/>
      <c r="OUL82" s="37"/>
      <c r="OUM82" s="37"/>
      <c r="OUN82" s="37"/>
      <c r="OUO82" s="37"/>
      <c r="OUP82" s="37"/>
      <c r="OUQ82" s="37"/>
      <c r="OUR82" s="37"/>
      <c r="OUS82" s="37"/>
      <c r="OUT82" s="37"/>
      <c r="OUU82" s="37"/>
      <c r="OUV82" s="37"/>
      <c r="OUW82" s="37"/>
      <c r="OUX82" s="37"/>
      <c r="OUY82" s="37"/>
      <c r="OUZ82" s="37"/>
      <c r="OVA82" s="37"/>
      <c r="OVB82" s="37"/>
      <c r="OVC82" s="37"/>
      <c r="OVD82" s="37"/>
      <c r="OVE82" s="37"/>
      <c r="OVF82" s="37"/>
      <c r="OVG82" s="37"/>
      <c r="OVH82" s="37"/>
      <c r="OVI82" s="37"/>
      <c r="OVJ82" s="37"/>
      <c r="OVK82" s="37"/>
      <c r="OVL82" s="37"/>
      <c r="OVM82" s="37"/>
      <c r="OVN82" s="37"/>
      <c r="OVO82" s="37"/>
      <c r="OVP82" s="37"/>
      <c r="OVQ82" s="37"/>
      <c r="OVR82" s="37"/>
      <c r="OVS82" s="37"/>
      <c r="OVT82" s="37"/>
      <c r="OVU82" s="37"/>
      <c r="OVV82" s="37"/>
      <c r="OVW82" s="37"/>
      <c r="OVX82" s="37"/>
      <c r="OVY82" s="37"/>
      <c r="OVZ82" s="37"/>
      <c r="OWA82" s="37"/>
      <c r="OWB82" s="37"/>
      <c r="OWC82" s="37"/>
      <c r="OWD82" s="37"/>
      <c r="OWE82" s="37"/>
      <c r="OWF82" s="37"/>
      <c r="OWG82" s="37"/>
      <c r="OWH82" s="37"/>
      <c r="OWI82" s="37"/>
      <c r="OWJ82" s="37"/>
      <c r="OWK82" s="37"/>
      <c r="OWL82" s="37"/>
      <c r="OWM82" s="37"/>
      <c r="OWN82" s="37"/>
      <c r="OWO82" s="37"/>
      <c r="OWP82" s="37"/>
      <c r="OWQ82" s="37"/>
      <c r="OWR82" s="37"/>
      <c r="OWS82" s="37"/>
      <c r="OWT82" s="37"/>
      <c r="OWU82" s="37"/>
      <c r="OWV82" s="37"/>
      <c r="OWW82" s="37"/>
      <c r="OWX82" s="37"/>
      <c r="OWY82" s="37"/>
      <c r="OWZ82" s="37"/>
      <c r="OXA82" s="37"/>
      <c r="OXB82" s="37"/>
      <c r="OXC82" s="37"/>
      <c r="OXD82" s="37"/>
      <c r="OXE82" s="37"/>
      <c r="OXF82" s="37"/>
      <c r="OXG82" s="37"/>
      <c r="OXH82" s="37"/>
      <c r="OXI82" s="37"/>
      <c r="OXJ82" s="37"/>
      <c r="OXK82" s="37"/>
      <c r="OXL82" s="37"/>
      <c r="OXM82" s="37"/>
      <c r="OXN82" s="37"/>
      <c r="OXO82" s="37"/>
      <c r="OXP82" s="37"/>
      <c r="OXQ82" s="37"/>
      <c r="OXR82" s="37"/>
      <c r="OXS82" s="37"/>
      <c r="OXT82" s="37"/>
      <c r="OXU82" s="37"/>
      <c r="OXV82" s="37"/>
      <c r="OXW82" s="37"/>
      <c r="OXX82" s="37"/>
      <c r="OXY82" s="37"/>
      <c r="OXZ82" s="37"/>
      <c r="OYA82" s="37"/>
      <c r="OYB82" s="37"/>
      <c r="OYC82" s="37"/>
      <c r="OYD82" s="37"/>
      <c r="OYE82" s="37"/>
      <c r="OYF82" s="37"/>
      <c r="OYG82" s="37"/>
      <c r="OYH82" s="37"/>
      <c r="OYI82" s="37"/>
      <c r="OYJ82" s="37"/>
      <c r="OYK82" s="37"/>
      <c r="OYL82" s="37"/>
      <c r="OYM82" s="37"/>
      <c r="OYN82" s="37"/>
      <c r="OYO82" s="37"/>
      <c r="OYP82" s="37"/>
      <c r="OYQ82" s="37"/>
      <c r="OYR82" s="37"/>
      <c r="OYS82" s="37"/>
      <c r="OYT82" s="37"/>
      <c r="OYU82" s="37"/>
      <c r="OYV82" s="37"/>
      <c r="OYW82" s="37"/>
      <c r="OYX82" s="37"/>
      <c r="OYY82" s="37"/>
      <c r="OYZ82" s="37"/>
      <c r="OZA82" s="37"/>
      <c r="OZB82" s="37"/>
      <c r="OZC82" s="37"/>
      <c r="OZD82" s="37"/>
      <c r="OZE82" s="37"/>
      <c r="OZF82" s="37"/>
      <c r="OZG82" s="37"/>
      <c r="OZH82" s="37"/>
      <c r="OZI82" s="37"/>
      <c r="OZJ82" s="37"/>
      <c r="OZK82" s="37"/>
      <c r="OZL82" s="37"/>
      <c r="OZM82" s="37"/>
      <c r="OZN82" s="37"/>
      <c r="OZO82" s="37"/>
      <c r="OZP82" s="37"/>
      <c r="OZQ82" s="37"/>
      <c r="OZR82" s="37"/>
      <c r="OZS82" s="37"/>
      <c r="OZT82" s="37"/>
      <c r="OZU82" s="37"/>
      <c r="OZV82" s="37"/>
      <c r="OZW82" s="37"/>
      <c r="OZX82" s="37"/>
      <c r="OZY82" s="37"/>
      <c r="OZZ82" s="37"/>
      <c r="PAA82" s="37"/>
      <c r="PAB82" s="37"/>
      <c r="PAC82" s="37"/>
      <c r="PAD82" s="37"/>
      <c r="PAE82" s="37"/>
      <c r="PAF82" s="37"/>
      <c r="PAG82" s="37"/>
      <c r="PAH82" s="37"/>
      <c r="PAI82" s="37"/>
      <c r="PAJ82" s="37"/>
      <c r="PAK82" s="37"/>
      <c r="PAL82" s="37"/>
      <c r="PAM82" s="37"/>
      <c r="PAN82" s="37"/>
      <c r="PAO82" s="37"/>
      <c r="PAP82" s="37"/>
      <c r="PAQ82" s="37"/>
      <c r="PAR82" s="37"/>
      <c r="PAS82" s="37"/>
      <c r="PAT82" s="37"/>
      <c r="PAU82" s="37"/>
      <c r="PAV82" s="37"/>
      <c r="PAW82" s="37"/>
      <c r="PAX82" s="37"/>
      <c r="PAY82" s="37"/>
      <c r="PAZ82" s="37"/>
      <c r="PBA82" s="37"/>
      <c r="PBB82" s="37"/>
      <c r="PBC82" s="37"/>
      <c r="PBD82" s="37"/>
      <c r="PBE82" s="37"/>
      <c r="PBF82" s="37"/>
      <c r="PBG82" s="37"/>
      <c r="PBH82" s="37"/>
      <c r="PBI82" s="37"/>
      <c r="PBJ82" s="37"/>
      <c r="PBK82" s="37"/>
      <c r="PBL82" s="37"/>
      <c r="PBM82" s="37"/>
      <c r="PBN82" s="37"/>
      <c r="PBO82" s="37"/>
      <c r="PBP82" s="37"/>
      <c r="PBQ82" s="37"/>
      <c r="PBR82" s="37"/>
      <c r="PBS82" s="37"/>
      <c r="PBT82" s="37"/>
      <c r="PBU82" s="37"/>
      <c r="PBV82" s="37"/>
      <c r="PBW82" s="37"/>
      <c r="PBX82" s="37"/>
      <c r="PBY82" s="37"/>
      <c r="PBZ82" s="37"/>
      <c r="PCA82" s="37"/>
      <c r="PCB82" s="37"/>
      <c r="PCC82" s="37"/>
      <c r="PCD82" s="37"/>
      <c r="PCE82" s="37"/>
      <c r="PCF82" s="37"/>
      <c r="PCG82" s="37"/>
      <c r="PCH82" s="37"/>
      <c r="PCI82" s="37"/>
      <c r="PCJ82" s="37"/>
      <c r="PCK82" s="37"/>
      <c r="PCL82" s="37"/>
      <c r="PCM82" s="37"/>
      <c r="PCN82" s="37"/>
      <c r="PCO82" s="37"/>
      <c r="PCP82" s="37"/>
      <c r="PCQ82" s="37"/>
      <c r="PCR82" s="37"/>
      <c r="PCS82" s="37"/>
      <c r="PCT82" s="37"/>
      <c r="PCU82" s="37"/>
      <c r="PCV82" s="37"/>
      <c r="PCW82" s="37"/>
      <c r="PCX82" s="37"/>
      <c r="PCY82" s="37"/>
      <c r="PCZ82" s="37"/>
      <c r="PDA82" s="37"/>
      <c r="PDB82" s="37"/>
      <c r="PDC82" s="37"/>
      <c r="PDD82" s="37"/>
      <c r="PDE82" s="37"/>
      <c r="PDF82" s="37"/>
      <c r="PDG82" s="37"/>
      <c r="PDH82" s="37"/>
      <c r="PDI82" s="37"/>
      <c r="PDJ82" s="37"/>
      <c r="PDK82" s="37"/>
      <c r="PDL82" s="37"/>
      <c r="PDM82" s="37"/>
      <c r="PDN82" s="37"/>
      <c r="PDO82" s="37"/>
      <c r="PDP82" s="37"/>
      <c r="PDQ82" s="37"/>
      <c r="PDR82" s="37"/>
      <c r="PDS82" s="37"/>
      <c r="PDT82" s="37"/>
      <c r="PDU82" s="37"/>
      <c r="PDV82" s="37"/>
      <c r="PDW82" s="37"/>
      <c r="PDX82" s="37"/>
      <c r="PDY82" s="37"/>
      <c r="PDZ82" s="37"/>
      <c r="PEA82" s="37"/>
      <c r="PEB82" s="37"/>
      <c r="PEC82" s="37"/>
      <c r="PED82" s="37"/>
      <c r="PEE82" s="37"/>
      <c r="PEF82" s="37"/>
      <c r="PEG82" s="37"/>
      <c r="PEH82" s="37"/>
      <c r="PEI82" s="37"/>
      <c r="PEJ82" s="37"/>
      <c r="PEK82" s="37"/>
      <c r="PEL82" s="37"/>
      <c r="PEM82" s="37"/>
      <c r="PEN82" s="37"/>
      <c r="PEO82" s="37"/>
      <c r="PEP82" s="37"/>
      <c r="PEQ82" s="37"/>
      <c r="PER82" s="37"/>
      <c r="PES82" s="37"/>
      <c r="PET82" s="37"/>
      <c r="PEU82" s="37"/>
      <c r="PEV82" s="37"/>
      <c r="PEW82" s="37"/>
      <c r="PEX82" s="37"/>
      <c r="PEY82" s="37"/>
      <c r="PEZ82" s="37"/>
      <c r="PFA82" s="37"/>
      <c r="PFB82" s="37"/>
      <c r="PFC82" s="37"/>
      <c r="PFD82" s="37"/>
      <c r="PFE82" s="37"/>
      <c r="PFF82" s="37"/>
      <c r="PFG82" s="37"/>
      <c r="PFH82" s="37"/>
      <c r="PFI82" s="37"/>
      <c r="PFJ82" s="37"/>
      <c r="PFK82" s="37"/>
      <c r="PFL82" s="37"/>
      <c r="PFM82" s="37"/>
      <c r="PFN82" s="37"/>
      <c r="PFO82" s="37"/>
      <c r="PFP82" s="37"/>
      <c r="PFQ82" s="37"/>
      <c r="PFR82" s="37"/>
      <c r="PFS82" s="37"/>
      <c r="PFT82" s="37"/>
      <c r="PFU82" s="37"/>
      <c r="PFV82" s="37"/>
      <c r="PFW82" s="37"/>
      <c r="PFX82" s="37"/>
      <c r="PFY82" s="37"/>
      <c r="PFZ82" s="37"/>
      <c r="PGA82" s="37"/>
      <c r="PGB82" s="37"/>
      <c r="PGC82" s="37"/>
      <c r="PGD82" s="37"/>
      <c r="PGE82" s="37"/>
      <c r="PGF82" s="37"/>
      <c r="PGG82" s="37"/>
      <c r="PGH82" s="37"/>
      <c r="PGI82" s="37"/>
      <c r="PGJ82" s="37"/>
      <c r="PGK82" s="37"/>
      <c r="PGL82" s="37"/>
      <c r="PGM82" s="37"/>
      <c r="PGN82" s="37"/>
      <c r="PGO82" s="37"/>
      <c r="PGP82" s="37"/>
      <c r="PGQ82" s="37"/>
      <c r="PGR82" s="37"/>
      <c r="PGS82" s="37"/>
      <c r="PGT82" s="37"/>
      <c r="PGU82" s="37"/>
      <c r="PGV82" s="37"/>
      <c r="PGW82" s="37"/>
      <c r="PGX82" s="37"/>
      <c r="PGY82" s="37"/>
      <c r="PGZ82" s="37"/>
      <c r="PHA82" s="37"/>
      <c r="PHB82" s="37"/>
      <c r="PHC82" s="37"/>
      <c r="PHD82" s="37"/>
      <c r="PHE82" s="37"/>
      <c r="PHF82" s="37"/>
      <c r="PHG82" s="37"/>
      <c r="PHH82" s="37"/>
      <c r="PHI82" s="37"/>
      <c r="PHJ82" s="37"/>
      <c r="PHK82" s="37"/>
      <c r="PHL82" s="37"/>
      <c r="PHM82" s="37"/>
      <c r="PHN82" s="37"/>
      <c r="PHO82" s="37"/>
      <c r="PHP82" s="37"/>
      <c r="PHQ82" s="37"/>
      <c r="PHR82" s="37"/>
      <c r="PHS82" s="37"/>
      <c r="PHT82" s="37"/>
      <c r="PHU82" s="37"/>
      <c r="PHV82" s="37"/>
      <c r="PHW82" s="37"/>
      <c r="PHX82" s="37"/>
      <c r="PHY82" s="37"/>
      <c r="PHZ82" s="37"/>
      <c r="PIA82" s="37"/>
      <c r="PIB82" s="37"/>
      <c r="PIC82" s="37"/>
      <c r="PID82" s="37"/>
      <c r="PIE82" s="37"/>
      <c r="PIF82" s="37"/>
      <c r="PIG82" s="37"/>
      <c r="PIH82" s="37"/>
      <c r="PII82" s="37"/>
      <c r="PIJ82" s="37"/>
      <c r="PIK82" s="37"/>
      <c r="PIL82" s="37"/>
      <c r="PIM82" s="37"/>
      <c r="PIN82" s="37"/>
      <c r="PIO82" s="37"/>
      <c r="PIP82" s="37"/>
      <c r="PIQ82" s="37"/>
      <c r="PIR82" s="37"/>
      <c r="PIS82" s="37"/>
      <c r="PIT82" s="37"/>
      <c r="PIU82" s="37"/>
      <c r="PIV82" s="37"/>
      <c r="PIW82" s="37"/>
      <c r="PIX82" s="37"/>
      <c r="PIY82" s="37"/>
      <c r="PIZ82" s="37"/>
      <c r="PJA82" s="37"/>
      <c r="PJB82" s="37"/>
      <c r="PJC82" s="37"/>
      <c r="PJD82" s="37"/>
      <c r="PJE82" s="37"/>
      <c r="PJF82" s="37"/>
      <c r="PJG82" s="37"/>
      <c r="PJH82" s="37"/>
      <c r="PJI82" s="37"/>
      <c r="PJJ82" s="37"/>
      <c r="PJK82" s="37"/>
      <c r="PJL82" s="37"/>
      <c r="PJM82" s="37"/>
      <c r="PJN82" s="37"/>
      <c r="PJO82" s="37"/>
      <c r="PJP82" s="37"/>
      <c r="PJQ82" s="37"/>
      <c r="PJR82" s="37"/>
      <c r="PJS82" s="37"/>
      <c r="PJT82" s="37"/>
      <c r="PJU82" s="37"/>
      <c r="PJV82" s="37"/>
      <c r="PJW82" s="37"/>
      <c r="PJX82" s="37"/>
      <c r="PJY82" s="37"/>
      <c r="PJZ82" s="37"/>
      <c r="PKA82" s="37"/>
      <c r="PKB82" s="37"/>
      <c r="PKC82" s="37"/>
      <c r="PKD82" s="37"/>
      <c r="PKE82" s="37"/>
      <c r="PKF82" s="37"/>
      <c r="PKG82" s="37"/>
      <c r="PKH82" s="37"/>
      <c r="PKI82" s="37"/>
      <c r="PKJ82" s="37"/>
      <c r="PKK82" s="37"/>
      <c r="PKL82" s="37"/>
      <c r="PKM82" s="37"/>
      <c r="PKN82" s="37"/>
      <c r="PKO82" s="37"/>
      <c r="PKP82" s="37"/>
      <c r="PKQ82" s="37"/>
      <c r="PKR82" s="37"/>
      <c r="PKS82" s="37"/>
      <c r="PKT82" s="37"/>
      <c r="PKU82" s="37"/>
      <c r="PKV82" s="37"/>
      <c r="PKW82" s="37"/>
      <c r="PKX82" s="37"/>
      <c r="PKY82" s="37"/>
      <c r="PKZ82" s="37"/>
      <c r="PLA82" s="37"/>
      <c r="PLB82" s="37"/>
      <c r="PLC82" s="37"/>
      <c r="PLD82" s="37"/>
      <c r="PLE82" s="37"/>
      <c r="PLF82" s="37"/>
      <c r="PLG82" s="37"/>
      <c r="PLH82" s="37"/>
      <c r="PLI82" s="37"/>
      <c r="PLJ82" s="37"/>
      <c r="PLK82" s="37"/>
      <c r="PLL82" s="37"/>
      <c r="PLM82" s="37"/>
      <c r="PLN82" s="37"/>
      <c r="PLO82" s="37"/>
      <c r="PLP82" s="37"/>
      <c r="PLQ82" s="37"/>
      <c r="PLR82" s="37"/>
      <c r="PLS82" s="37"/>
      <c r="PLT82" s="37"/>
      <c r="PLU82" s="37"/>
      <c r="PLV82" s="37"/>
      <c r="PLW82" s="37"/>
      <c r="PLX82" s="37"/>
      <c r="PLY82" s="37"/>
      <c r="PLZ82" s="37"/>
      <c r="PMA82" s="37"/>
      <c r="PMB82" s="37"/>
      <c r="PMC82" s="37"/>
      <c r="PMD82" s="37"/>
      <c r="PME82" s="37"/>
      <c r="PMF82" s="37"/>
      <c r="PMG82" s="37"/>
      <c r="PMH82" s="37"/>
      <c r="PMI82" s="37"/>
      <c r="PMJ82" s="37"/>
      <c r="PMK82" s="37"/>
      <c r="PML82" s="37"/>
      <c r="PMM82" s="37"/>
      <c r="PMN82" s="37"/>
      <c r="PMO82" s="37"/>
      <c r="PMP82" s="37"/>
      <c r="PMQ82" s="37"/>
      <c r="PMR82" s="37"/>
      <c r="PMS82" s="37"/>
      <c r="PMT82" s="37"/>
      <c r="PMU82" s="37"/>
      <c r="PMV82" s="37"/>
      <c r="PMW82" s="37"/>
      <c r="PMX82" s="37"/>
      <c r="PMY82" s="37"/>
      <c r="PMZ82" s="37"/>
      <c r="PNA82" s="37"/>
      <c r="PNB82" s="37"/>
      <c r="PNC82" s="37"/>
      <c r="PND82" s="37"/>
      <c r="PNE82" s="37"/>
      <c r="PNF82" s="37"/>
      <c r="PNG82" s="37"/>
      <c r="PNH82" s="37"/>
      <c r="PNI82" s="37"/>
      <c r="PNJ82" s="37"/>
      <c r="PNK82" s="37"/>
      <c r="PNL82" s="37"/>
      <c r="PNM82" s="37"/>
      <c r="PNN82" s="37"/>
      <c r="PNO82" s="37"/>
      <c r="PNP82" s="37"/>
      <c r="PNQ82" s="37"/>
      <c r="PNR82" s="37"/>
      <c r="PNS82" s="37"/>
      <c r="PNT82" s="37"/>
      <c r="PNU82" s="37"/>
      <c r="PNV82" s="37"/>
      <c r="PNW82" s="37"/>
      <c r="PNX82" s="37"/>
      <c r="PNY82" s="37"/>
      <c r="PNZ82" s="37"/>
      <c r="POA82" s="37"/>
      <c r="POB82" s="37"/>
      <c r="POC82" s="37"/>
      <c r="POD82" s="37"/>
      <c r="POE82" s="37"/>
      <c r="POF82" s="37"/>
      <c r="POG82" s="37"/>
      <c r="POH82" s="37"/>
      <c r="POI82" s="37"/>
      <c r="POJ82" s="37"/>
      <c r="POK82" s="37"/>
      <c r="POL82" s="37"/>
      <c r="POM82" s="37"/>
      <c r="PON82" s="37"/>
      <c r="POO82" s="37"/>
      <c r="POP82" s="37"/>
      <c r="POQ82" s="37"/>
      <c r="POR82" s="37"/>
      <c r="POS82" s="37"/>
      <c r="POT82" s="37"/>
      <c r="POU82" s="37"/>
      <c r="POV82" s="37"/>
      <c r="POW82" s="37"/>
      <c r="POX82" s="37"/>
      <c r="POY82" s="37"/>
      <c r="POZ82" s="37"/>
      <c r="PPA82" s="37"/>
      <c r="PPB82" s="37"/>
      <c r="PPC82" s="37"/>
      <c r="PPD82" s="37"/>
      <c r="PPE82" s="37"/>
      <c r="PPF82" s="37"/>
      <c r="PPG82" s="37"/>
      <c r="PPH82" s="37"/>
      <c r="PPI82" s="37"/>
      <c r="PPJ82" s="37"/>
      <c r="PPK82" s="37"/>
      <c r="PPL82" s="37"/>
      <c r="PPM82" s="37"/>
      <c r="PPN82" s="37"/>
      <c r="PPO82" s="37"/>
      <c r="PPP82" s="37"/>
      <c r="PPQ82" s="37"/>
      <c r="PPR82" s="37"/>
      <c r="PPS82" s="37"/>
      <c r="PPT82" s="37"/>
      <c r="PPU82" s="37"/>
      <c r="PPV82" s="37"/>
      <c r="PPW82" s="37"/>
      <c r="PPX82" s="37"/>
      <c r="PPY82" s="37"/>
      <c r="PPZ82" s="37"/>
      <c r="PQA82" s="37"/>
      <c r="PQB82" s="37"/>
      <c r="PQC82" s="37"/>
      <c r="PQD82" s="37"/>
      <c r="PQE82" s="37"/>
      <c r="PQF82" s="37"/>
      <c r="PQG82" s="37"/>
      <c r="PQH82" s="37"/>
      <c r="PQI82" s="37"/>
      <c r="PQJ82" s="37"/>
      <c r="PQK82" s="37"/>
      <c r="PQL82" s="37"/>
      <c r="PQM82" s="37"/>
      <c r="PQN82" s="37"/>
      <c r="PQO82" s="37"/>
      <c r="PQP82" s="37"/>
      <c r="PQQ82" s="37"/>
      <c r="PQR82" s="37"/>
      <c r="PQS82" s="37"/>
      <c r="PQT82" s="37"/>
      <c r="PQU82" s="37"/>
      <c r="PQV82" s="37"/>
      <c r="PQW82" s="37"/>
      <c r="PQX82" s="37"/>
      <c r="PQY82" s="37"/>
      <c r="PQZ82" s="37"/>
      <c r="PRA82" s="37"/>
      <c r="PRB82" s="37"/>
      <c r="PRC82" s="37"/>
      <c r="PRD82" s="37"/>
      <c r="PRE82" s="37"/>
      <c r="PRF82" s="37"/>
      <c r="PRG82" s="37"/>
      <c r="PRH82" s="37"/>
      <c r="PRI82" s="37"/>
      <c r="PRJ82" s="37"/>
      <c r="PRK82" s="37"/>
      <c r="PRL82" s="37"/>
      <c r="PRM82" s="37"/>
      <c r="PRN82" s="37"/>
      <c r="PRO82" s="37"/>
      <c r="PRP82" s="37"/>
      <c r="PRQ82" s="37"/>
      <c r="PRR82" s="37"/>
      <c r="PRS82" s="37"/>
      <c r="PRT82" s="37"/>
      <c r="PRU82" s="37"/>
      <c r="PRV82" s="37"/>
      <c r="PRW82" s="37"/>
      <c r="PRX82" s="37"/>
      <c r="PRY82" s="37"/>
      <c r="PRZ82" s="37"/>
      <c r="PSA82" s="37"/>
      <c r="PSB82" s="37"/>
      <c r="PSC82" s="37"/>
      <c r="PSD82" s="37"/>
      <c r="PSE82" s="37"/>
      <c r="PSF82" s="37"/>
      <c r="PSG82" s="37"/>
      <c r="PSH82" s="37"/>
      <c r="PSI82" s="37"/>
      <c r="PSJ82" s="37"/>
      <c r="PSK82" s="37"/>
      <c r="PSL82" s="37"/>
      <c r="PSM82" s="37"/>
      <c r="PSN82" s="37"/>
      <c r="PSO82" s="37"/>
      <c r="PSP82" s="37"/>
      <c r="PSQ82" s="37"/>
      <c r="PSR82" s="37"/>
      <c r="PSS82" s="37"/>
      <c r="PST82" s="37"/>
      <c r="PSU82" s="37"/>
      <c r="PSV82" s="37"/>
      <c r="PSW82" s="37"/>
      <c r="PSX82" s="37"/>
      <c r="PSY82" s="37"/>
      <c r="PSZ82" s="37"/>
      <c r="PTA82" s="37"/>
      <c r="PTB82" s="37"/>
      <c r="PTC82" s="37"/>
      <c r="PTD82" s="37"/>
      <c r="PTE82" s="37"/>
      <c r="PTF82" s="37"/>
      <c r="PTG82" s="37"/>
      <c r="PTH82" s="37"/>
      <c r="PTI82" s="37"/>
      <c r="PTJ82" s="37"/>
      <c r="PTK82" s="37"/>
      <c r="PTL82" s="37"/>
      <c r="PTM82" s="37"/>
      <c r="PTN82" s="37"/>
      <c r="PTO82" s="37"/>
      <c r="PTP82" s="37"/>
      <c r="PTQ82" s="37"/>
      <c r="PTR82" s="37"/>
      <c r="PTS82" s="37"/>
      <c r="PTT82" s="37"/>
      <c r="PTU82" s="37"/>
      <c r="PTV82" s="37"/>
      <c r="PTW82" s="37"/>
      <c r="PTX82" s="37"/>
      <c r="PTY82" s="37"/>
      <c r="PTZ82" s="37"/>
      <c r="PUA82" s="37"/>
      <c r="PUB82" s="37"/>
      <c r="PUC82" s="37"/>
      <c r="PUD82" s="37"/>
      <c r="PUE82" s="37"/>
      <c r="PUF82" s="37"/>
      <c r="PUG82" s="37"/>
      <c r="PUH82" s="37"/>
      <c r="PUI82" s="37"/>
      <c r="PUJ82" s="37"/>
      <c r="PUK82" s="37"/>
      <c r="PUL82" s="37"/>
      <c r="PUM82" s="37"/>
      <c r="PUN82" s="37"/>
      <c r="PUO82" s="37"/>
      <c r="PUP82" s="37"/>
      <c r="PUQ82" s="37"/>
      <c r="PUR82" s="37"/>
      <c r="PUS82" s="37"/>
      <c r="PUT82" s="37"/>
      <c r="PUU82" s="37"/>
      <c r="PUV82" s="37"/>
      <c r="PUW82" s="37"/>
      <c r="PUX82" s="37"/>
      <c r="PUY82" s="37"/>
      <c r="PUZ82" s="37"/>
      <c r="PVA82" s="37"/>
      <c r="PVB82" s="37"/>
      <c r="PVC82" s="37"/>
      <c r="PVD82" s="37"/>
      <c r="PVE82" s="37"/>
      <c r="PVF82" s="37"/>
      <c r="PVG82" s="37"/>
      <c r="PVH82" s="37"/>
      <c r="PVI82" s="37"/>
      <c r="PVJ82" s="37"/>
      <c r="PVK82" s="37"/>
      <c r="PVL82" s="37"/>
      <c r="PVM82" s="37"/>
      <c r="PVN82" s="37"/>
      <c r="PVO82" s="37"/>
      <c r="PVP82" s="37"/>
      <c r="PVQ82" s="37"/>
      <c r="PVR82" s="37"/>
      <c r="PVS82" s="37"/>
      <c r="PVT82" s="37"/>
      <c r="PVU82" s="37"/>
      <c r="PVV82" s="37"/>
      <c r="PVW82" s="37"/>
      <c r="PVX82" s="37"/>
      <c r="PVY82" s="37"/>
      <c r="PVZ82" s="37"/>
      <c r="PWA82" s="37"/>
      <c r="PWB82" s="37"/>
      <c r="PWC82" s="37"/>
      <c r="PWD82" s="37"/>
      <c r="PWE82" s="37"/>
      <c r="PWF82" s="37"/>
      <c r="PWG82" s="37"/>
      <c r="PWH82" s="37"/>
      <c r="PWI82" s="37"/>
      <c r="PWJ82" s="37"/>
      <c r="PWK82" s="37"/>
      <c r="PWL82" s="37"/>
      <c r="PWM82" s="37"/>
      <c r="PWN82" s="37"/>
      <c r="PWO82" s="37"/>
      <c r="PWP82" s="37"/>
      <c r="PWQ82" s="37"/>
      <c r="PWR82" s="37"/>
      <c r="PWS82" s="37"/>
      <c r="PWT82" s="37"/>
      <c r="PWU82" s="37"/>
      <c r="PWV82" s="37"/>
      <c r="PWW82" s="37"/>
      <c r="PWX82" s="37"/>
      <c r="PWY82" s="37"/>
      <c r="PWZ82" s="37"/>
      <c r="PXA82" s="37"/>
      <c r="PXB82" s="37"/>
      <c r="PXC82" s="37"/>
      <c r="PXD82" s="37"/>
      <c r="PXE82" s="37"/>
      <c r="PXF82" s="37"/>
      <c r="PXG82" s="37"/>
      <c r="PXH82" s="37"/>
      <c r="PXI82" s="37"/>
      <c r="PXJ82" s="37"/>
      <c r="PXK82" s="37"/>
      <c r="PXL82" s="37"/>
      <c r="PXM82" s="37"/>
      <c r="PXN82" s="37"/>
      <c r="PXO82" s="37"/>
      <c r="PXP82" s="37"/>
      <c r="PXQ82" s="37"/>
      <c r="PXR82" s="37"/>
      <c r="PXS82" s="37"/>
      <c r="PXT82" s="37"/>
      <c r="PXU82" s="37"/>
      <c r="PXV82" s="37"/>
      <c r="PXW82" s="37"/>
      <c r="PXX82" s="37"/>
      <c r="PXY82" s="37"/>
      <c r="PXZ82" s="37"/>
      <c r="PYA82" s="37"/>
      <c r="PYB82" s="37"/>
      <c r="PYC82" s="37"/>
      <c r="PYD82" s="37"/>
      <c r="PYE82" s="37"/>
      <c r="PYF82" s="37"/>
      <c r="PYG82" s="37"/>
      <c r="PYH82" s="37"/>
      <c r="PYI82" s="37"/>
      <c r="PYJ82" s="37"/>
      <c r="PYK82" s="37"/>
      <c r="PYL82" s="37"/>
      <c r="PYM82" s="37"/>
      <c r="PYN82" s="37"/>
      <c r="PYO82" s="37"/>
      <c r="PYP82" s="37"/>
      <c r="PYQ82" s="37"/>
      <c r="PYR82" s="37"/>
      <c r="PYS82" s="37"/>
      <c r="PYT82" s="37"/>
      <c r="PYU82" s="37"/>
      <c r="PYV82" s="37"/>
      <c r="PYW82" s="37"/>
      <c r="PYX82" s="37"/>
      <c r="PYY82" s="37"/>
      <c r="PYZ82" s="37"/>
      <c r="PZA82" s="37"/>
      <c r="PZB82" s="37"/>
      <c r="PZC82" s="37"/>
      <c r="PZD82" s="37"/>
      <c r="PZE82" s="37"/>
      <c r="PZF82" s="37"/>
      <c r="PZG82" s="37"/>
      <c r="PZH82" s="37"/>
      <c r="PZI82" s="37"/>
      <c r="PZJ82" s="37"/>
      <c r="PZK82" s="37"/>
      <c r="PZL82" s="37"/>
      <c r="PZM82" s="37"/>
      <c r="PZN82" s="37"/>
      <c r="PZO82" s="37"/>
      <c r="PZP82" s="37"/>
      <c r="PZQ82" s="37"/>
      <c r="PZR82" s="37"/>
      <c r="PZS82" s="37"/>
      <c r="PZT82" s="37"/>
      <c r="PZU82" s="37"/>
      <c r="PZV82" s="37"/>
      <c r="PZW82" s="37"/>
      <c r="PZX82" s="37"/>
      <c r="PZY82" s="37"/>
      <c r="PZZ82" s="37"/>
      <c r="QAA82" s="37"/>
      <c r="QAB82" s="37"/>
      <c r="QAC82" s="37"/>
      <c r="QAD82" s="37"/>
      <c r="QAE82" s="37"/>
      <c r="QAF82" s="37"/>
      <c r="QAG82" s="37"/>
      <c r="QAH82" s="37"/>
      <c r="QAI82" s="37"/>
      <c r="QAJ82" s="37"/>
      <c r="QAK82" s="37"/>
      <c r="QAL82" s="37"/>
      <c r="QAM82" s="37"/>
      <c r="QAN82" s="37"/>
      <c r="QAO82" s="37"/>
      <c r="QAP82" s="37"/>
      <c r="QAQ82" s="37"/>
      <c r="QAR82" s="37"/>
      <c r="QAS82" s="37"/>
      <c r="QAT82" s="37"/>
      <c r="QAU82" s="37"/>
      <c r="QAV82" s="37"/>
      <c r="QAW82" s="37"/>
      <c r="QAX82" s="37"/>
      <c r="QAY82" s="37"/>
      <c r="QAZ82" s="37"/>
      <c r="QBA82" s="37"/>
      <c r="QBB82" s="37"/>
      <c r="QBC82" s="37"/>
      <c r="QBD82" s="37"/>
      <c r="QBE82" s="37"/>
      <c r="QBF82" s="37"/>
      <c r="QBG82" s="37"/>
      <c r="QBH82" s="37"/>
      <c r="QBI82" s="37"/>
      <c r="QBJ82" s="37"/>
      <c r="QBK82" s="37"/>
      <c r="QBL82" s="37"/>
      <c r="QBM82" s="37"/>
      <c r="QBN82" s="37"/>
      <c r="QBO82" s="37"/>
      <c r="QBP82" s="37"/>
      <c r="QBQ82" s="37"/>
      <c r="QBR82" s="37"/>
      <c r="QBS82" s="37"/>
      <c r="QBT82" s="37"/>
      <c r="QBU82" s="37"/>
      <c r="QBV82" s="37"/>
      <c r="QBW82" s="37"/>
      <c r="QBX82" s="37"/>
      <c r="QBY82" s="37"/>
      <c r="QBZ82" s="37"/>
      <c r="QCA82" s="37"/>
      <c r="QCB82" s="37"/>
      <c r="QCC82" s="37"/>
      <c r="QCD82" s="37"/>
      <c r="QCE82" s="37"/>
      <c r="QCF82" s="37"/>
      <c r="QCG82" s="37"/>
      <c r="QCH82" s="37"/>
      <c r="QCI82" s="37"/>
      <c r="QCJ82" s="37"/>
      <c r="QCK82" s="37"/>
      <c r="QCL82" s="37"/>
      <c r="QCM82" s="37"/>
      <c r="QCN82" s="37"/>
      <c r="QCO82" s="37"/>
      <c r="QCP82" s="37"/>
      <c r="QCQ82" s="37"/>
      <c r="QCR82" s="37"/>
      <c r="QCS82" s="37"/>
      <c r="QCT82" s="37"/>
      <c r="QCU82" s="37"/>
      <c r="QCV82" s="37"/>
      <c r="QCW82" s="37"/>
      <c r="QCX82" s="37"/>
      <c r="QCY82" s="37"/>
      <c r="QCZ82" s="37"/>
      <c r="QDA82" s="37"/>
      <c r="QDB82" s="37"/>
      <c r="QDC82" s="37"/>
      <c r="QDD82" s="37"/>
      <c r="QDE82" s="37"/>
      <c r="QDF82" s="37"/>
      <c r="QDG82" s="37"/>
      <c r="QDH82" s="37"/>
      <c r="QDI82" s="37"/>
      <c r="QDJ82" s="37"/>
      <c r="QDK82" s="37"/>
      <c r="QDL82" s="37"/>
      <c r="QDM82" s="37"/>
      <c r="QDN82" s="37"/>
      <c r="QDO82" s="37"/>
      <c r="QDP82" s="37"/>
      <c r="QDQ82" s="37"/>
      <c r="QDR82" s="37"/>
      <c r="QDS82" s="37"/>
      <c r="QDT82" s="37"/>
      <c r="QDU82" s="37"/>
      <c r="QDV82" s="37"/>
      <c r="QDW82" s="37"/>
      <c r="QDX82" s="37"/>
      <c r="QDY82" s="37"/>
      <c r="QDZ82" s="37"/>
      <c r="QEA82" s="37"/>
      <c r="QEB82" s="37"/>
      <c r="QEC82" s="37"/>
      <c r="QED82" s="37"/>
      <c r="QEE82" s="37"/>
      <c r="QEF82" s="37"/>
      <c r="QEG82" s="37"/>
      <c r="QEH82" s="37"/>
      <c r="QEI82" s="37"/>
      <c r="QEJ82" s="37"/>
      <c r="QEK82" s="37"/>
      <c r="QEL82" s="37"/>
      <c r="QEM82" s="37"/>
      <c r="QEN82" s="37"/>
      <c r="QEO82" s="37"/>
      <c r="QEP82" s="37"/>
      <c r="QEQ82" s="37"/>
      <c r="QER82" s="37"/>
      <c r="QES82" s="37"/>
      <c r="QET82" s="37"/>
      <c r="QEU82" s="37"/>
      <c r="QEV82" s="37"/>
      <c r="QEW82" s="37"/>
      <c r="QEX82" s="37"/>
      <c r="QEY82" s="37"/>
      <c r="QEZ82" s="37"/>
      <c r="QFA82" s="37"/>
      <c r="QFB82" s="37"/>
      <c r="QFC82" s="37"/>
      <c r="QFD82" s="37"/>
      <c r="QFE82" s="37"/>
      <c r="QFF82" s="37"/>
      <c r="QFG82" s="37"/>
      <c r="QFH82" s="37"/>
      <c r="QFI82" s="37"/>
      <c r="QFJ82" s="37"/>
      <c r="QFK82" s="37"/>
      <c r="QFL82" s="37"/>
      <c r="QFM82" s="37"/>
      <c r="QFN82" s="37"/>
      <c r="QFO82" s="37"/>
      <c r="QFP82" s="37"/>
      <c r="QFQ82" s="37"/>
      <c r="QFR82" s="37"/>
      <c r="QFS82" s="37"/>
      <c r="QFT82" s="37"/>
      <c r="QFU82" s="37"/>
      <c r="QFV82" s="37"/>
      <c r="QFW82" s="37"/>
      <c r="QFX82" s="37"/>
      <c r="QFY82" s="37"/>
      <c r="QFZ82" s="37"/>
      <c r="QGA82" s="37"/>
      <c r="QGB82" s="37"/>
      <c r="QGC82" s="37"/>
      <c r="QGD82" s="37"/>
      <c r="QGE82" s="37"/>
      <c r="QGF82" s="37"/>
      <c r="QGG82" s="37"/>
      <c r="QGH82" s="37"/>
      <c r="QGI82" s="37"/>
      <c r="QGJ82" s="37"/>
      <c r="QGK82" s="37"/>
      <c r="QGL82" s="37"/>
      <c r="QGM82" s="37"/>
      <c r="QGN82" s="37"/>
      <c r="QGO82" s="37"/>
      <c r="QGP82" s="37"/>
      <c r="QGQ82" s="37"/>
      <c r="QGR82" s="37"/>
      <c r="QGS82" s="37"/>
      <c r="QGT82" s="37"/>
      <c r="QGU82" s="37"/>
      <c r="QGV82" s="37"/>
      <c r="QGW82" s="37"/>
      <c r="QGX82" s="37"/>
      <c r="QGY82" s="37"/>
      <c r="QGZ82" s="37"/>
      <c r="QHA82" s="37"/>
      <c r="QHB82" s="37"/>
      <c r="QHC82" s="37"/>
      <c r="QHD82" s="37"/>
      <c r="QHE82" s="37"/>
      <c r="QHF82" s="37"/>
      <c r="QHG82" s="37"/>
      <c r="QHH82" s="37"/>
      <c r="QHI82" s="37"/>
      <c r="QHJ82" s="37"/>
      <c r="QHK82" s="37"/>
      <c r="QHL82" s="37"/>
      <c r="QHM82" s="37"/>
      <c r="QHN82" s="37"/>
      <c r="QHO82" s="37"/>
      <c r="QHP82" s="37"/>
      <c r="QHQ82" s="37"/>
      <c r="QHR82" s="37"/>
      <c r="QHS82" s="37"/>
      <c r="QHT82" s="37"/>
      <c r="QHU82" s="37"/>
      <c r="QHV82" s="37"/>
      <c r="QHW82" s="37"/>
      <c r="QHX82" s="37"/>
      <c r="QHY82" s="37"/>
      <c r="QHZ82" s="37"/>
      <c r="QIA82" s="37"/>
      <c r="QIB82" s="37"/>
      <c r="QIC82" s="37"/>
      <c r="QID82" s="37"/>
      <c r="QIE82" s="37"/>
      <c r="QIF82" s="37"/>
      <c r="QIG82" s="37"/>
      <c r="QIH82" s="37"/>
      <c r="QII82" s="37"/>
      <c r="QIJ82" s="37"/>
      <c r="QIK82" s="37"/>
      <c r="QIL82" s="37"/>
      <c r="QIM82" s="37"/>
      <c r="QIN82" s="37"/>
      <c r="QIO82" s="37"/>
      <c r="QIP82" s="37"/>
      <c r="QIQ82" s="37"/>
      <c r="QIR82" s="37"/>
      <c r="QIS82" s="37"/>
      <c r="QIT82" s="37"/>
      <c r="QIU82" s="37"/>
      <c r="QIV82" s="37"/>
      <c r="QIW82" s="37"/>
      <c r="QIX82" s="37"/>
      <c r="QIY82" s="37"/>
      <c r="QIZ82" s="37"/>
      <c r="QJA82" s="37"/>
      <c r="QJB82" s="37"/>
      <c r="QJC82" s="37"/>
      <c r="QJD82" s="37"/>
      <c r="QJE82" s="37"/>
      <c r="QJF82" s="37"/>
      <c r="QJG82" s="37"/>
      <c r="QJH82" s="37"/>
      <c r="QJI82" s="37"/>
      <c r="QJJ82" s="37"/>
      <c r="QJK82" s="37"/>
      <c r="QJL82" s="37"/>
      <c r="QJM82" s="37"/>
      <c r="QJN82" s="37"/>
      <c r="QJO82" s="37"/>
      <c r="QJP82" s="37"/>
      <c r="QJQ82" s="37"/>
      <c r="QJR82" s="37"/>
      <c r="QJS82" s="37"/>
      <c r="QJT82" s="37"/>
      <c r="QJU82" s="37"/>
      <c r="QJV82" s="37"/>
      <c r="QJW82" s="37"/>
      <c r="QJX82" s="37"/>
      <c r="QJY82" s="37"/>
      <c r="QJZ82" s="37"/>
      <c r="QKA82" s="37"/>
      <c r="QKB82" s="37"/>
      <c r="QKC82" s="37"/>
      <c r="QKD82" s="37"/>
      <c r="QKE82" s="37"/>
      <c r="QKF82" s="37"/>
      <c r="QKG82" s="37"/>
      <c r="QKH82" s="37"/>
      <c r="QKI82" s="37"/>
      <c r="QKJ82" s="37"/>
      <c r="QKK82" s="37"/>
      <c r="QKL82" s="37"/>
      <c r="QKM82" s="37"/>
      <c r="QKN82" s="37"/>
      <c r="QKO82" s="37"/>
      <c r="QKP82" s="37"/>
      <c r="QKQ82" s="37"/>
      <c r="QKR82" s="37"/>
      <c r="QKS82" s="37"/>
      <c r="QKT82" s="37"/>
      <c r="QKU82" s="37"/>
      <c r="QKV82" s="37"/>
      <c r="QKW82" s="37"/>
      <c r="QKX82" s="37"/>
      <c r="QKY82" s="37"/>
      <c r="QKZ82" s="37"/>
      <c r="QLA82" s="37"/>
      <c r="QLB82" s="37"/>
      <c r="QLC82" s="37"/>
      <c r="QLD82" s="37"/>
      <c r="QLE82" s="37"/>
      <c r="QLF82" s="37"/>
      <c r="QLG82" s="37"/>
      <c r="QLH82" s="37"/>
      <c r="QLI82" s="37"/>
      <c r="QLJ82" s="37"/>
      <c r="QLK82" s="37"/>
      <c r="QLL82" s="37"/>
      <c r="QLM82" s="37"/>
      <c r="QLN82" s="37"/>
      <c r="QLO82" s="37"/>
      <c r="QLP82" s="37"/>
      <c r="QLQ82" s="37"/>
      <c r="QLR82" s="37"/>
      <c r="QLS82" s="37"/>
      <c r="QLT82" s="37"/>
      <c r="QLU82" s="37"/>
      <c r="QLV82" s="37"/>
      <c r="QLW82" s="37"/>
      <c r="QLX82" s="37"/>
      <c r="QLY82" s="37"/>
      <c r="QLZ82" s="37"/>
      <c r="QMA82" s="37"/>
      <c r="QMB82" s="37"/>
      <c r="QMC82" s="37"/>
      <c r="QMD82" s="37"/>
      <c r="QME82" s="37"/>
      <c r="QMF82" s="37"/>
      <c r="QMG82" s="37"/>
      <c r="QMH82" s="37"/>
      <c r="QMI82" s="37"/>
      <c r="QMJ82" s="37"/>
      <c r="QMK82" s="37"/>
      <c r="QML82" s="37"/>
      <c r="QMM82" s="37"/>
      <c r="QMN82" s="37"/>
      <c r="QMO82" s="37"/>
      <c r="QMP82" s="37"/>
      <c r="QMQ82" s="37"/>
      <c r="QMR82" s="37"/>
      <c r="QMS82" s="37"/>
      <c r="QMT82" s="37"/>
      <c r="QMU82" s="37"/>
      <c r="QMV82" s="37"/>
      <c r="QMW82" s="37"/>
      <c r="QMX82" s="37"/>
      <c r="QMY82" s="37"/>
      <c r="QMZ82" s="37"/>
      <c r="QNA82" s="37"/>
      <c r="QNB82" s="37"/>
      <c r="QNC82" s="37"/>
      <c r="QND82" s="37"/>
      <c r="QNE82" s="37"/>
      <c r="QNF82" s="37"/>
      <c r="QNG82" s="37"/>
      <c r="QNH82" s="37"/>
      <c r="QNI82" s="37"/>
      <c r="QNJ82" s="37"/>
      <c r="QNK82" s="37"/>
      <c r="QNL82" s="37"/>
      <c r="QNM82" s="37"/>
      <c r="QNN82" s="37"/>
      <c r="QNO82" s="37"/>
      <c r="QNP82" s="37"/>
      <c r="QNQ82" s="37"/>
      <c r="QNR82" s="37"/>
      <c r="QNS82" s="37"/>
      <c r="QNT82" s="37"/>
      <c r="QNU82" s="37"/>
      <c r="QNV82" s="37"/>
      <c r="QNW82" s="37"/>
      <c r="QNX82" s="37"/>
      <c r="QNY82" s="37"/>
      <c r="QNZ82" s="37"/>
      <c r="QOA82" s="37"/>
      <c r="QOB82" s="37"/>
      <c r="QOC82" s="37"/>
      <c r="QOD82" s="37"/>
      <c r="QOE82" s="37"/>
      <c r="QOF82" s="37"/>
      <c r="QOG82" s="37"/>
      <c r="QOH82" s="37"/>
      <c r="QOI82" s="37"/>
      <c r="QOJ82" s="37"/>
      <c r="QOK82" s="37"/>
      <c r="QOL82" s="37"/>
      <c r="QOM82" s="37"/>
      <c r="QON82" s="37"/>
      <c r="QOO82" s="37"/>
      <c r="QOP82" s="37"/>
      <c r="QOQ82" s="37"/>
      <c r="QOR82" s="37"/>
      <c r="QOS82" s="37"/>
      <c r="QOT82" s="37"/>
      <c r="QOU82" s="37"/>
      <c r="QOV82" s="37"/>
      <c r="QOW82" s="37"/>
      <c r="QOX82" s="37"/>
      <c r="QOY82" s="37"/>
      <c r="QOZ82" s="37"/>
      <c r="QPA82" s="37"/>
      <c r="QPB82" s="37"/>
      <c r="QPC82" s="37"/>
      <c r="QPD82" s="37"/>
      <c r="QPE82" s="37"/>
      <c r="QPF82" s="37"/>
      <c r="QPG82" s="37"/>
      <c r="QPH82" s="37"/>
      <c r="QPI82" s="37"/>
      <c r="QPJ82" s="37"/>
      <c r="QPK82" s="37"/>
      <c r="QPL82" s="37"/>
      <c r="QPM82" s="37"/>
      <c r="QPN82" s="37"/>
      <c r="QPO82" s="37"/>
      <c r="QPP82" s="37"/>
      <c r="QPQ82" s="37"/>
      <c r="QPR82" s="37"/>
      <c r="QPS82" s="37"/>
      <c r="QPT82" s="37"/>
      <c r="QPU82" s="37"/>
      <c r="QPV82" s="37"/>
      <c r="QPW82" s="37"/>
      <c r="QPX82" s="37"/>
      <c r="QPY82" s="37"/>
      <c r="QPZ82" s="37"/>
      <c r="QQA82" s="37"/>
      <c r="QQB82" s="37"/>
      <c r="QQC82" s="37"/>
      <c r="QQD82" s="37"/>
      <c r="QQE82" s="37"/>
      <c r="QQF82" s="37"/>
      <c r="QQG82" s="37"/>
      <c r="QQH82" s="37"/>
      <c r="QQI82" s="37"/>
      <c r="QQJ82" s="37"/>
      <c r="QQK82" s="37"/>
      <c r="QQL82" s="37"/>
      <c r="QQM82" s="37"/>
      <c r="QQN82" s="37"/>
      <c r="QQO82" s="37"/>
      <c r="QQP82" s="37"/>
      <c r="QQQ82" s="37"/>
      <c r="QQR82" s="37"/>
      <c r="QQS82" s="37"/>
      <c r="QQT82" s="37"/>
      <c r="QQU82" s="37"/>
      <c r="QQV82" s="37"/>
      <c r="QQW82" s="37"/>
      <c r="QQX82" s="37"/>
      <c r="QQY82" s="37"/>
      <c r="QQZ82" s="37"/>
      <c r="QRA82" s="37"/>
      <c r="QRB82" s="37"/>
      <c r="QRC82" s="37"/>
      <c r="QRD82" s="37"/>
      <c r="QRE82" s="37"/>
      <c r="QRF82" s="37"/>
      <c r="QRG82" s="37"/>
      <c r="QRH82" s="37"/>
      <c r="QRI82" s="37"/>
      <c r="QRJ82" s="37"/>
      <c r="QRK82" s="37"/>
      <c r="QRL82" s="37"/>
      <c r="QRM82" s="37"/>
      <c r="QRN82" s="37"/>
      <c r="QRO82" s="37"/>
      <c r="QRP82" s="37"/>
      <c r="QRQ82" s="37"/>
      <c r="QRR82" s="37"/>
      <c r="QRS82" s="37"/>
      <c r="QRT82" s="37"/>
      <c r="QRU82" s="37"/>
      <c r="QRV82" s="37"/>
      <c r="QRW82" s="37"/>
      <c r="QRX82" s="37"/>
      <c r="QRY82" s="37"/>
      <c r="QRZ82" s="37"/>
      <c r="QSA82" s="37"/>
      <c r="QSB82" s="37"/>
      <c r="QSC82" s="37"/>
      <c r="QSD82" s="37"/>
      <c r="QSE82" s="37"/>
      <c r="QSF82" s="37"/>
      <c r="QSG82" s="37"/>
      <c r="QSH82" s="37"/>
      <c r="QSI82" s="37"/>
      <c r="QSJ82" s="37"/>
      <c r="QSK82" s="37"/>
      <c r="QSL82" s="37"/>
      <c r="QSM82" s="37"/>
      <c r="QSN82" s="37"/>
      <c r="QSO82" s="37"/>
      <c r="QSP82" s="37"/>
      <c r="QSQ82" s="37"/>
      <c r="QSR82" s="37"/>
      <c r="QSS82" s="37"/>
      <c r="QST82" s="37"/>
      <c r="QSU82" s="37"/>
      <c r="QSV82" s="37"/>
      <c r="QSW82" s="37"/>
      <c r="QSX82" s="37"/>
      <c r="QSY82" s="37"/>
      <c r="QSZ82" s="37"/>
      <c r="QTA82" s="37"/>
      <c r="QTB82" s="37"/>
      <c r="QTC82" s="37"/>
      <c r="QTD82" s="37"/>
      <c r="QTE82" s="37"/>
      <c r="QTF82" s="37"/>
      <c r="QTG82" s="37"/>
      <c r="QTH82" s="37"/>
      <c r="QTI82" s="37"/>
      <c r="QTJ82" s="37"/>
      <c r="QTK82" s="37"/>
      <c r="QTL82" s="37"/>
      <c r="QTM82" s="37"/>
      <c r="QTN82" s="37"/>
      <c r="QTO82" s="37"/>
      <c r="QTP82" s="37"/>
      <c r="QTQ82" s="37"/>
      <c r="QTR82" s="37"/>
      <c r="QTS82" s="37"/>
      <c r="QTT82" s="37"/>
      <c r="QTU82" s="37"/>
      <c r="QTV82" s="37"/>
      <c r="QTW82" s="37"/>
      <c r="QTX82" s="37"/>
      <c r="QTY82" s="37"/>
      <c r="QTZ82" s="37"/>
      <c r="QUA82" s="37"/>
      <c r="QUB82" s="37"/>
      <c r="QUC82" s="37"/>
      <c r="QUD82" s="37"/>
      <c r="QUE82" s="37"/>
      <c r="QUF82" s="37"/>
      <c r="QUG82" s="37"/>
      <c r="QUH82" s="37"/>
      <c r="QUI82" s="37"/>
      <c r="QUJ82" s="37"/>
      <c r="QUK82" s="37"/>
      <c r="QUL82" s="37"/>
      <c r="QUM82" s="37"/>
      <c r="QUN82" s="37"/>
      <c r="QUO82" s="37"/>
      <c r="QUP82" s="37"/>
      <c r="QUQ82" s="37"/>
      <c r="QUR82" s="37"/>
      <c r="QUS82" s="37"/>
      <c r="QUT82" s="37"/>
      <c r="QUU82" s="37"/>
      <c r="QUV82" s="37"/>
      <c r="QUW82" s="37"/>
      <c r="QUX82" s="37"/>
      <c r="QUY82" s="37"/>
      <c r="QUZ82" s="37"/>
      <c r="QVA82" s="37"/>
      <c r="QVB82" s="37"/>
      <c r="QVC82" s="37"/>
      <c r="QVD82" s="37"/>
      <c r="QVE82" s="37"/>
      <c r="QVF82" s="37"/>
      <c r="QVG82" s="37"/>
      <c r="QVH82" s="37"/>
      <c r="QVI82" s="37"/>
      <c r="QVJ82" s="37"/>
      <c r="QVK82" s="37"/>
      <c r="QVL82" s="37"/>
      <c r="QVM82" s="37"/>
      <c r="QVN82" s="37"/>
      <c r="QVO82" s="37"/>
      <c r="QVP82" s="37"/>
      <c r="QVQ82" s="37"/>
      <c r="QVR82" s="37"/>
      <c r="QVS82" s="37"/>
      <c r="QVT82" s="37"/>
      <c r="QVU82" s="37"/>
      <c r="QVV82" s="37"/>
      <c r="QVW82" s="37"/>
      <c r="QVX82" s="37"/>
      <c r="QVY82" s="37"/>
      <c r="QVZ82" s="37"/>
      <c r="QWA82" s="37"/>
      <c r="QWB82" s="37"/>
      <c r="QWC82" s="37"/>
      <c r="QWD82" s="37"/>
      <c r="QWE82" s="37"/>
      <c r="QWF82" s="37"/>
      <c r="QWG82" s="37"/>
      <c r="QWH82" s="37"/>
      <c r="QWI82" s="37"/>
      <c r="QWJ82" s="37"/>
      <c r="QWK82" s="37"/>
      <c r="QWL82" s="37"/>
      <c r="QWM82" s="37"/>
      <c r="QWN82" s="37"/>
      <c r="QWO82" s="37"/>
      <c r="QWP82" s="37"/>
      <c r="QWQ82" s="37"/>
      <c r="QWR82" s="37"/>
      <c r="QWS82" s="37"/>
      <c r="QWT82" s="37"/>
      <c r="QWU82" s="37"/>
      <c r="QWV82" s="37"/>
      <c r="QWW82" s="37"/>
      <c r="QWX82" s="37"/>
      <c r="QWY82" s="37"/>
      <c r="QWZ82" s="37"/>
      <c r="QXA82" s="37"/>
      <c r="QXB82" s="37"/>
      <c r="QXC82" s="37"/>
      <c r="QXD82" s="37"/>
      <c r="QXE82" s="37"/>
      <c r="QXF82" s="37"/>
      <c r="QXG82" s="37"/>
      <c r="QXH82" s="37"/>
      <c r="QXI82" s="37"/>
      <c r="QXJ82" s="37"/>
      <c r="QXK82" s="37"/>
      <c r="QXL82" s="37"/>
      <c r="QXM82" s="37"/>
      <c r="QXN82" s="37"/>
      <c r="QXO82" s="37"/>
      <c r="QXP82" s="37"/>
      <c r="QXQ82" s="37"/>
      <c r="QXR82" s="37"/>
      <c r="QXS82" s="37"/>
      <c r="QXT82" s="37"/>
      <c r="QXU82" s="37"/>
      <c r="QXV82" s="37"/>
      <c r="QXW82" s="37"/>
      <c r="QXX82" s="37"/>
      <c r="QXY82" s="37"/>
      <c r="QXZ82" s="37"/>
      <c r="QYA82" s="37"/>
      <c r="QYB82" s="37"/>
      <c r="QYC82" s="37"/>
      <c r="QYD82" s="37"/>
      <c r="QYE82" s="37"/>
      <c r="QYF82" s="37"/>
      <c r="QYG82" s="37"/>
      <c r="QYH82" s="37"/>
      <c r="QYI82" s="37"/>
      <c r="QYJ82" s="37"/>
      <c r="QYK82" s="37"/>
      <c r="QYL82" s="37"/>
      <c r="QYM82" s="37"/>
      <c r="QYN82" s="37"/>
      <c r="QYO82" s="37"/>
      <c r="QYP82" s="37"/>
      <c r="QYQ82" s="37"/>
      <c r="QYR82" s="37"/>
      <c r="QYS82" s="37"/>
      <c r="QYT82" s="37"/>
      <c r="QYU82" s="37"/>
      <c r="QYV82" s="37"/>
      <c r="QYW82" s="37"/>
      <c r="QYX82" s="37"/>
      <c r="QYY82" s="37"/>
      <c r="QYZ82" s="37"/>
      <c r="QZA82" s="37"/>
      <c r="QZB82" s="37"/>
      <c r="QZC82" s="37"/>
      <c r="QZD82" s="37"/>
      <c r="QZE82" s="37"/>
      <c r="QZF82" s="37"/>
      <c r="QZG82" s="37"/>
      <c r="QZH82" s="37"/>
      <c r="QZI82" s="37"/>
      <c r="QZJ82" s="37"/>
      <c r="QZK82" s="37"/>
      <c r="QZL82" s="37"/>
      <c r="QZM82" s="37"/>
      <c r="QZN82" s="37"/>
      <c r="QZO82" s="37"/>
      <c r="QZP82" s="37"/>
      <c r="QZQ82" s="37"/>
      <c r="QZR82" s="37"/>
      <c r="QZS82" s="37"/>
      <c r="QZT82" s="37"/>
      <c r="QZU82" s="37"/>
      <c r="QZV82" s="37"/>
      <c r="QZW82" s="37"/>
      <c r="QZX82" s="37"/>
      <c r="QZY82" s="37"/>
      <c r="QZZ82" s="37"/>
      <c r="RAA82" s="37"/>
      <c r="RAB82" s="37"/>
      <c r="RAC82" s="37"/>
      <c r="RAD82" s="37"/>
      <c r="RAE82" s="37"/>
      <c r="RAF82" s="37"/>
      <c r="RAG82" s="37"/>
      <c r="RAH82" s="37"/>
      <c r="RAI82" s="37"/>
      <c r="RAJ82" s="37"/>
      <c r="RAK82" s="37"/>
      <c r="RAL82" s="37"/>
      <c r="RAM82" s="37"/>
      <c r="RAN82" s="37"/>
      <c r="RAO82" s="37"/>
      <c r="RAP82" s="37"/>
      <c r="RAQ82" s="37"/>
      <c r="RAR82" s="37"/>
      <c r="RAS82" s="37"/>
      <c r="RAT82" s="37"/>
      <c r="RAU82" s="37"/>
      <c r="RAV82" s="37"/>
      <c r="RAW82" s="37"/>
      <c r="RAX82" s="37"/>
      <c r="RAY82" s="37"/>
      <c r="RAZ82" s="37"/>
      <c r="RBA82" s="37"/>
      <c r="RBB82" s="37"/>
      <c r="RBC82" s="37"/>
      <c r="RBD82" s="37"/>
      <c r="RBE82" s="37"/>
      <c r="RBF82" s="37"/>
      <c r="RBG82" s="37"/>
      <c r="RBH82" s="37"/>
      <c r="RBI82" s="37"/>
      <c r="RBJ82" s="37"/>
      <c r="RBK82" s="37"/>
      <c r="RBL82" s="37"/>
      <c r="RBM82" s="37"/>
      <c r="RBN82" s="37"/>
      <c r="RBO82" s="37"/>
      <c r="RBP82" s="37"/>
      <c r="RBQ82" s="37"/>
      <c r="RBR82" s="37"/>
      <c r="RBS82" s="37"/>
      <c r="RBT82" s="37"/>
      <c r="RBU82" s="37"/>
      <c r="RBV82" s="37"/>
      <c r="RBW82" s="37"/>
      <c r="RBX82" s="37"/>
      <c r="RBY82" s="37"/>
      <c r="RBZ82" s="37"/>
      <c r="RCA82" s="37"/>
      <c r="RCB82" s="37"/>
      <c r="RCC82" s="37"/>
      <c r="RCD82" s="37"/>
      <c r="RCE82" s="37"/>
      <c r="RCF82" s="37"/>
      <c r="RCG82" s="37"/>
      <c r="RCH82" s="37"/>
      <c r="RCI82" s="37"/>
      <c r="RCJ82" s="37"/>
      <c r="RCK82" s="37"/>
      <c r="RCL82" s="37"/>
      <c r="RCM82" s="37"/>
      <c r="RCN82" s="37"/>
      <c r="RCO82" s="37"/>
      <c r="RCP82" s="37"/>
      <c r="RCQ82" s="37"/>
      <c r="RCR82" s="37"/>
      <c r="RCS82" s="37"/>
      <c r="RCT82" s="37"/>
      <c r="RCU82" s="37"/>
      <c r="RCV82" s="37"/>
      <c r="RCW82" s="37"/>
      <c r="RCX82" s="37"/>
      <c r="RCY82" s="37"/>
      <c r="RCZ82" s="37"/>
      <c r="RDA82" s="37"/>
      <c r="RDB82" s="37"/>
      <c r="RDC82" s="37"/>
      <c r="RDD82" s="37"/>
      <c r="RDE82" s="37"/>
      <c r="RDF82" s="37"/>
      <c r="RDG82" s="37"/>
      <c r="RDH82" s="37"/>
      <c r="RDI82" s="37"/>
      <c r="RDJ82" s="37"/>
      <c r="RDK82" s="37"/>
      <c r="RDL82" s="37"/>
      <c r="RDM82" s="37"/>
      <c r="RDN82" s="37"/>
      <c r="RDO82" s="37"/>
      <c r="RDP82" s="37"/>
      <c r="RDQ82" s="37"/>
      <c r="RDR82" s="37"/>
      <c r="RDS82" s="37"/>
      <c r="RDT82" s="37"/>
      <c r="RDU82" s="37"/>
      <c r="RDV82" s="37"/>
      <c r="RDW82" s="37"/>
      <c r="RDX82" s="37"/>
      <c r="RDY82" s="37"/>
      <c r="RDZ82" s="37"/>
      <c r="REA82" s="37"/>
      <c r="REB82" s="37"/>
      <c r="REC82" s="37"/>
      <c r="RED82" s="37"/>
      <c r="REE82" s="37"/>
      <c r="REF82" s="37"/>
      <c r="REG82" s="37"/>
      <c r="REH82" s="37"/>
      <c r="REI82" s="37"/>
      <c r="REJ82" s="37"/>
      <c r="REK82" s="37"/>
      <c r="REL82" s="37"/>
      <c r="REM82" s="37"/>
      <c r="REN82" s="37"/>
      <c r="REO82" s="37"/>
      <c r="REP82" s="37"/>
      <c r="REQ82" s="37"/>
      <c r="RER82" s="37"/>
      <c r="RES82" s="37"/>
      <c r="RET82" s="37"/>
      <c r="REU82" s="37"/>
      <c r="REV82" s="37"/>
      <c r="REW82" s="37"/>
      <c r="REX82" s="37"/>
      <c r="REY82" s="37"/>
      <c r="REZ82" s="37"/>
      <c r="RFA82" s="37"/>
      <c r="RFB82" s="37"/>
      <c r="RFC82" s="37"/>
      <c r="RFD82" s="37"/>
      <c r="RFE82" s="37"/>
      <c r="RFF82" s="37"/>
      <c r="RFG82" s="37"/>
      <c r="RFH82" s="37"/>
      <c r="RFI82" s="37"/>
      <c r="RFJ82" s="37"/>
      <c r="RFK82" s="37"/>
      <c r="RFL82" s="37"/>
      <c r="RFM82" s="37"/>
      <c r="RFN82" s="37"/>
      <c r="RFO82" s="37"/>
      <c r="RFP82" s="37"/>
      <c r="RFQ82" s="37"/>
      <c r="RFR82" s="37"/>
      <c r="RFS82" s="37"/>
      <c r="RFT82" s="37"/>
      <c r="RFU82" s="37"/>
      <c r="RFV82" s="37"/>
      <c r="RFW82" s="37"/>
      <c r="RFX82" s="37"/>
      <c r="RFY82" s="37"/>
      <c r="RFZ82" s="37"/>
      <c r="RGA82" s="37"/>
      <c r="RGB82" s="37"/>
      <c r="RGC82" s="37"/>
      <c r="RGD82" s="37"/>
      <c r="RGE82" s="37"/>
      <c r="RGF82" s="37"/>
      <c r="RGG82" s="37"/>
      <c r="RGH82" s="37"/>
      <c r="RGI82" s="37"/>
      <c r="RGJ82" s="37"/>
      <c r="RGK82" s="37"/>
      <c r="RGL82" s="37"/>
      <c r="RGM82" s="37"/>
      <c r="RGN82" s="37"/>
      <c r="RGO82" s="37"/>
      <c r="RGP82" s="37"/>
      <c r="RGQ82" s="37"/>
      <c r="RGR82" s="37"/>
      <c r="RGS82" s="37"/>
      <c r="RGT82" s="37"/>
      <c r="RGU82" s="37"/>
      <c r="RGV82" s="37"/>
      <c r="RGW82" s="37"/>
      <c r="RGX82" s="37"/>
      <c r="RGY82" s="37"/>
      <c r="RGZ82" s="37"/>
      <c r="RHA82" s="37"/>
      <c r="RHB82" s="37"/>
      <c r="RHC82" s="37"/>
      <c r="RHD82" s="37"/>
      <c r="RHE82" s="37"/>
      <c r="RHF82" s="37"/>
      <c r="RHG82" s="37"/>
      <c r="RHH82" s="37"/>
      <c r="RHI82" s="37"/>
      <c r="RHJ82" s="37"/>
      <c r="RHK82" s="37"/>
      <c r="RHL82" s="37"/>
      <c r="RHM82" s="37"/>
      <c r="RHN82" s="37"/>
      <c r="RHO82" s="37"/>
      <c r="RHP82" s="37"/>
      <c r="RHQ82" s="37"/>
      <c r="RHR82" s="37"/>
      <c r="RHS82" s="37"/>
      <c r="RHT82" s="37"/>
      <c r="RHU82" s="37"/>
      <c r="RHV82" s="37"/>
      <c r="RHW82" s="37"/>
      <c r="RHX82" s="37"/>
      <c r="RHY82" s="37"/>
      <c r="RHZ82" s="37"/>
      <c r="RIA82" s="37"/>
      <c r="RIB82" s="37"/>
      <c r="RIC82" s="37"/>
      <c r="RID82" s="37"/>
      <c r="RIE82" s="37"/>
      <c r="RIF82" s="37"/>
      <c r="RIG82" s="37"/>
      <c r="RIH82" s="37"/>
      <c r="RII82" s="37"/>
      <c r="RIJ82" s="37"/>
      <c r="RIK82" s="37"/>
      <c r="RIL82" s="37"/>
      <c r="RIM82" s="37"/>
      <c r="RIN82" s="37"/>
      <c r="RIO82" s="37"/>
      <c r="RIP82" s="37"/>
      <c r="RIQ82" s="37"/>
      <c r="RIR82" s="37"/>
      <c r="RIS82" s="37"/>
      <c r="RIT82" s="37"/>
      <c r="RIU82" s="37"/>
      <c r="RIV82" s="37"/>
      <c r="RIW82" s="37"/>
      <c r="RIX82" s="37"/>
      <c r="RIY82" s="37"/>
      <c r="RIZ82" s="37"/>
      <c r="RJA82" s="37"/>
      <c r="RJB82" s="37"/>
      <c r="RJC82" s="37"/>
      <c r="RJD82" s="37"/>
      <c r="RJE82" s="37"/>
      <c r="RJF82" s="37"/>
      <c r="RJG82" s="37"/>
      <c r="RJH82" s="37"/>
      <c r="RJI82" s="37"/>
      <c r="RJJ82" s="37"/>
      <c r="RJK82" s="37"/>
      <c r="RJL82" s="37"/>
      <c r="RJM82" s="37"/>
      <c r="RJN82" s="37"/>
      <c r="RJO82" s="37"/>
      <c r="RJP82" s="37"/>
      <c r="RJQ82" s="37"/>
      <c r="RJR82" s="37"/>
      <c r="RJS82" s="37"/>
      <c r="RJT82" s="37"/>
      <c r="RJU82" s="37"/>
      <c r="RJV82" s="37"/>
      <c r="RJW82" s="37"/>
      <c r="RJX82" s="37"/>
      <c r="RJY82" s="37"/>
      <c r="RJZ82" s="37"/>
      <c r="RKA82" s="37"/>
      <c r="RKB82" s="37"/>
      <c r="RKC82" s="37"/>
      <c r="RKD82" s="37"/>
      <c r="RKE82" s="37"/>
      <c r="RKF82" s="37"/>
      <c r="RKG82" s="37"/>
      <c r="RKH82" s="37"/>
      <c r="RKI82" s="37"/>
      <c r="RKJ82" s="37"/>
      <c r="RKK82" s="37"/>
      <c r="RKL82" s="37"/>
      <c r="RKM82" s="37"/>
      <c r="RKN82" s="37"/>
      <c r="RKO82" s="37"/>
      <c r="RKP82" s="37"/>
      <c r="RKQ82" s="37"/>
      <c r="RKR82" s="37"/>
      <c r="RKS82" s="37"/>
      <c r="RKT82" s="37"/>
      <c r="RKU82" s="37"/>
      <c r="RKV82" s="37"/>
      <c r="RKW82" s="37"/>
      <c r="RKX82" s="37"/>
      <c r="RKY82" s="37"/>
      <c r="RKZ82" s="37"/>
      <c r="RLA82" s="37"/>
      <c r="RLB82" s="37"/>
      <c r="RLC82" s="37"/>
      <c r="RLD82" s="37"/>
      <c r="RLE82" s="37"/>
      <c r="RLF82" s="37"/>
      <c r="RLG82" s="37"/>
      <c r="RLH82" s="37"/>
      <c r="RLI82" s="37"/>
      <c r="RLJ82" s="37"/>
      <c r="RLK82" s="37"/>
      <c r="RLL82" s="37"/>
      <c r="RLM82" s="37"/>
      <c r="RLN82" s="37"/>
      <c r="RLO82" s="37"/>
      <c r="RLP82" s="37"/>
      <c r="RLQ82" s="37"/>
      <c r="RLR82" s="37"/>
      <c r="RLS82" s="37"/>
      <c r="RLT82" s="37"/>
      <c r="RLU82" s="37"/>
      <c r="RLV82" s="37"/>
      <c r="RLW82" s="37"/>
      <c r="RLX82" s="37"/>
      <c r="RLY82" s="37"/>
      <c r="RLZ82" s="37"/>
      <c r="RMA82" s="37"/>
      <c r="RMB82" s="37"/>
      <c r="RMC82" s="37"/>
      <c r="RMD82" s="37"/>
      <c r="RME82" s="37"/>
      <c r="RMF82" s="37"/>
      <c r="RMG82" s="37"/>
      <c r="RMH82" s="37"/>
      <c r="RMI82" s="37"/>
      <c r="RMJ82" s="37"/>
      <c r="RMK82" s="37"/>
      <c r="RML82" s="37"/>
      <c r="RMM82" s="37"/>
      <c r="RMN82" s="37"/>
      <c r="RMO82" s="37"/>
      <c r="RMP82" s="37"/>
      <c r="RMQ82" s="37"/>
      <c r="RMR82" s="37"/>
      <c r="RMS82" s="37"/>
      <c r="RMT82" s="37"/>
      <c r="RMU82" s="37"/>
      <c r="RMV82" s="37"/>
      <c r="RMW82" s="37"/>
      <c r="RMX82" s="37"/>
      <c r="RMY82" s="37"/>
      <c r="RMZ82" s="37"/>
      <c r="RNA82" s="37"/>
      <c r="RNB82" s="37"/>
      <c r="RNC82" s="37"/>
      <c r="RND82" s="37"/>
      <c r="RNE82" s="37"/>
      <c r="RNF82" s="37"/>
      <c r="RNG82" s="37"/>
      <c r="RNH82" s="37"/>
      <c r="RNI82" s="37"/>
      <c r="RNJ82" s="37"/>
      <c r="RNK82" s="37"/>
      <c r="RNL82" s="37"/>
      <c r="RNM82" s="37"/>
      <c r="RNN82" s="37"/>
      <c r="RNO82" s="37"/>
      <c r="RNP82" s="37"/>
      <c r="RNQ82" s="37"/>
      <c r="RNR82" s="37"/>
      <c r="RNS82" s="37"/>
      <c r="RNT82" s="37"/>
      <c r="RNU82" s="37"/>
      <c r="RNV82" s="37"/>
      <c r="RNW82" s="37"/>
      <c r="RNX82" s="37"/>
      <c r="RNY82" s="37"/>
      <c r="RNZ82" s="37"/>
      <c r="ROA82" s="37"/>
      <c r="ROB82" s="37"/>
      <c r="ROC82" s="37"/>
      <c r="ROD82" s="37"/>
      <c r="ROE82" s="37"/>
      <c r="ROF82" s="37"/>
      <c r="ROG82" s="37"/>
      <c r="ROH82" s="37"/>
      <c r="ROI82" s="37"/>
      <c r="ROJ82" s="37"/>
      <c r="ROK82" s="37"/>
      <c r="ROL82" s="37"/>
      <c r="ROM82" s="37"/>
      <c r="RON82" s="37"/>
      <c r="ROO82" s="37"/>
      <c r="ROP82" s="37"/>
      <c r="ROQ82" s="37"/>
      <c r="ROR82" s="37"/>
      <c r="ROS82" s="37"/>
      <c r="ROT82" s="37"/>
      <c r="ROU82" s="37"/>
      <c r="ROV82" s="37"/>
      <c r="ROW82" s="37"/>
      <c r="ROX82" s="37"/>
      <c r="ROY82" s="37"/>
      <c r="ROZ82" s="37"/>
      <c r="RPA82" s="37"/>
      <c r="RPB82" s="37"/>
      <c r="RPC82" s="37"/>
      <c r="RPD82" s="37"/>
      <c r="RPE82" s="37"/>
      <c r="RPF82" s="37"/>
      <c r="RPG82" s="37"/>
      <c r="RPH82" s="37"/>
      <c r="RPI82" s="37"/>
      <c r="RPJ82" s="37"/>
      <c r="RPK82" s="37"/>
      <c r="RPL82" s="37"/>
      <c r="RPM82" s="37"/>
      <c r="RPN82" s="37"/>
      <c r="RPO82" s="37"/>
      <c r="RPP82" s="37"/>
      <c r="RPQ82" s="37"/>
      <c r="RPR82" s="37"/>
      <c r="RPS82" s="37"/>
      <c r="RPT82" s="37"/>
      <c r="RPU82" s="37"/>
      <c r="RPV82" s="37"/>
      <c r="RPW82" s="37"/>
      <c r="RPX82" s="37"/>
      <c r="RPY82" s="37"/>
      <c r="RPZ82" s="37"/>
      <c r="RQA82" s="37"/>
      <c r="RQB82" s="37"/>
      <c r="RQC82" s="37"/>
      <c r="RQD82" s="37"/>
      <c r="RQE82" s="37"/>
      <c r="RQF82" s="37"/>
      <c r="RQG82" s="37"/>
      <c r="RQH82" s="37"/>
      <c r="RQI82" s="37"/>
      <c r="RQJ82" s="37"/>
      <c r="RQK82" s="37"/>
      <c r="RQL82" s="37"/>
      <c r="RQM82" s="37"/>
      <c r="RQN82" s="37"/>
      <c r="RQO82" s="37"/>
      <c r="RQP82" s="37"/>
      <c r="RQQ82" s="37"/>
      <c r="RQR82" s="37"/>
      <c r="RQS82" s="37"/>
      <c r="RQT82" s="37"/>
      <c r="RQU82" s="37"/>
      <c r="RQV82" s="37"/>
      <c r="RQW82" s="37"/>
      <c r="RQX82" s="37"/>
      <c r="RQY82" s="37"/>
      <c r="RQZ82" s="37"/>
      <c r="RRA82" s="37"/>
      <c r="RRB82" s="37"/>
      <c r="RRC82" s="37"/>
      <c r="RRD82" s="37"/>
      <c r="RRE82" s="37"/>
      <c r="RRF82" s="37"/>
      <c r="RRG82" s="37"/>
      <c r="RRH82" s="37"/>
      <c r="RRI82" s="37"/>
      <c r="RRJ82" s="37"/>
      <c r="RRK82" s="37"/>
      <c r="RRL82" s="37"/>
      <c r="RRM82" s="37"/>
      <c r="RRN82" s="37"/>
      <c r="RRO82" s="37"/>
      <c r="RRP82" s="37"/>
      <c r="RRQ82" s="37"/>
      <c r="RRR82" s="37"/>
      <c r="RRS82" s="37"/>
      <c r="RRT82" s="37"/>
      <c r="RRU82" s="37"/>
      <c r="RRV82" s="37"/>
      <c r="RRW82" s="37"/>
      <c r="RRX82" s="37"/>
      <c r="RRY82" s="37"/>
      <c r="RRZ82" s="37"/>
      <c r="RSA82" s="37"/>
      <c r="RSB82" s="37"/>
      <c r="RSC82" s="37"/>
      <c r="RSD82" s="37"/>
      <c r="RSE82" s="37"/>
      <c r="RSF82" s="37"/>
      <c r="RSG82" s="37"/>
      <c r="RSH82" s="37"/>
      <c r="RSI82" s="37"/>
      <c r="RSJ82" s="37"/>
      <c r="RSK82" s="37"/>
      <c r="RSL82" s="37"/>
      <c r="RSM82" s="37"/>
      <c r="RSN82" s="37"/>
      <c r="RSO82" s="37"/>
      <c r="RSP82" s="37"/>
      <c r="RSQ82" s="37"/>
      <c r="RSR82" s="37"/>
      <c r="RSS82" s="37"/>
      <c r="RST82" s="37"/>
      <c r="RSU82" s="37"/>
      <c r="RSV82" s="37"/>
      <c r="RSW82" s="37"/>
      <c r="RSX82" s="37"/>
      <c r="RSY82" s="37"/>
      <c r="RSZ82" s="37"/>
      <c r="RTA82" s="37"/>
      <c r="RTB82" s="37"/>
      <c r="RTC82" s="37"/>
      <c r="RTD82" s="37"/>
      <c r="RTE82" s="37"/>
      <c r="RTF82" s="37"/>
      <c r="RTG82" s="37"/>
      <c r="RTH82" s="37"/>
      <c r="RTI82" s="37"/>
      <c r="RTJ82" s="37"/>
      <c r="RTK82" s="37"/>
      <c r="RTL82" s="37"/>
      <c r="RTM82" s="37"/>
      <c r="RTN82" s="37"/>
      <c r="RTO82" s="37"/>
      <c r="RTP82" s="37"/>
      <c r="RTQ82" s="37"/>
      <c r="RTR82" s="37"/>
      <c r="RTS82" s="37"/>
      <c r="RTT82" s="37"/>
      <c r="RTU82" s="37"/>
      <c r="RTV82" s="37"/>
      <c r="RTW82" s="37"/>
      <c r="RTX82" s="37"/>
      <c r="RTY82" s="37"/>
      <c r="RTZ82" s="37"/>
      <c r="RUA82" s="37"/>
      <c r="RUB82" s="37"/>
      <c r="RUC82" s="37"/>
      <c r="RUD82" s="37"/>
      <c r="RUE82" s="37"/>
      <c r="RUF82" s="37"/>
      <c r="RUG82" s="37"/>
      <c r="RUH82" s="37"/>
      <c r="RUI82" s="37"/>
      <c r="RUJ82" s="37"/>
      <c r="RUK82" s="37"/>
      <c r="RUL82" s="37"/>
      <c r="RUM82" s="37"/>
      <c r="RUN82" s="37"/>
      <c r="RUO82" s="37"/>
      <c r="RUP82" s="37"/>
      <c r="RUQ82" s="37"/>
      <c r="RUR82" s="37"/>
      <c r="RUS82" s="37"/>
      <c r="RUT82" s="37"/>
      <c r="RUU82" s="37"/>
      <c r="RUV82" s="37"/>
      <c r="RUW82" s="37"/>
      <c r="RUX82" s="37"/>
      <c r="RUY82" s="37"/>
      <c r="RUZ82" s="37"/>
      <c r="RVA82" s="37"/>
      <c r="RVB82" s="37"/>
      <c r="RVC82" s="37"/>
      <c r="RVD82" s="37"/>
      <c r="RVE82" s="37"/>
      <c r="RVF82" s="37"/>
      <c r="RVG82" s="37"/>
      <c r="RVH82" s="37"/>
      <c r="RVI82" s="37"/>
      <c r="RVJ82" s="37"/>
      <c r="RVK82" s="37"/>
      <c r="RVL82" s="37"/>
      <c r="RVM82" s="37"/>
      <c r="RVN82" s="37"/>
      <c r="RVO82" s="37"/>
      <c r="RVP82" s="37"/>
      <c r="RVQ82" s="37"/>
      <c r="RVR82" s="37"/>
      <c r="RVS82" s="37"/>
      <c r="RVT82" s="37"/>
      <c r="RVU82" s="37"/>
      <c r="RVV82" s="37"/>
      <c r="RVW82" s="37"/>
      <c r="RVX82" s="37"/>
      <c r="RVY82" s="37"/>
      <c r="RVZ82" s="37"/>
      <c r="RWA82" s="37"/>
      <c r="RWB82" s="37"/>
      <c r="RWC82" s="37"/>
      <c r="RWD82" s="37"/>
      <c r="RWE82" s="37"/>
      <c r="RWF82" s="37"/>
      <c r="RWG82" s="37"/>
      <c r="RWH82" s="37"/>
      <c r="RWI82" s="37"/>
      <c r="RWJ82" s="37"/>
      <c r="RWK82" s="37"/>
      <c r="RWL82" s="37"/>
      <c r="RWM82" s="37"/>
      <c r="RWN82" s="37"/>
      <c r="RWO82" s="37"/>
      <c r="RWP82" s="37"/>
      <c r="RWQ82" s="37"/>
      <c r="RWR82" s="37"/>
      <c r="RWS82" s="37"/>
      <c r="RWT82" s="37"/>
      <c r="RWU82" s="37"/>
      <c r="RWV82" s="37"/>
      <c r="RWW82" s="37"/>
      <c r="RWX82" s="37"/>
      <c r="RWY82" s="37"/>
      <c r="RWZ82" s="37"/>
      <c r="RXA82" s="37"/>
      <c r="RXB82" s="37"/>
      <c r="RXC82" s="37"/>
      <c r="RXD82" s="37"/>
      <c r="RXE82" s="37"/>
      <c r="RXF82" s="37"/>
      <c r="RXG82" s="37"/>
      <c r="RXH82" s="37"/>
      <c r="RXI82" s="37"/>
      <c r="RXJ82" s="37"/>
      <c r="RXK82" s="37"/>
      <c r="RXL82" s="37"/>
      <c r="RXM82" s="37"/>
      <c r="RXN82" s="37"/>
      <c r="RXO82" s="37"/>
      <c r="RXP82" s="37"/>
      <c r="RXQ82" s="37"/>
      <c r="RXR82" s="37"/>
      <c r="RXS82" s="37"/>
      <c r="RXT82" s="37"/>
      <c r="RXU82" s="37"/>
      <c r="RXV82" s="37"/>
      <c r="RXW82" s="37"/>
      <c r="RXX82" s="37"/>
      <c r="RXY82" s="37"/>
      <c r="RXZ82" s="37"/>
      <c r="RYA82" s="37"/>
      <c r="RYB82" s="37"/>
      <c r="RYC82" s="37"/>
      <c r="RYD82" s="37"/>
      <c r="RYE82" s="37"/>
      <c r="RYF82" s="37"/>
      <c r="RYG82" s="37"/>
      <c r="RYH82" s="37"/>
      <c r="RYI82" s="37"/>
      <c r="RYJ82" s="37"/>
      <c r="RYK82" s="37"/>
      <c r="RYL82" s="37"/>
      <c r="RYM82" s="37"/>
      <c r="RYN82" s="37"/>
      <c r="RYO82" s="37"/>
      <c r="RYP82" s="37"/>
      <c r="RYQ82" s="37"/>
      <c r="RYR82" s="37"/>
      <c r="RYS82" s="37"/>
      <c r="RYT82" s="37"/>
      <c r="RYU82" s="37"/>
      <c r="RYV82" s="37"/>
      <c r="RYW82" s="37"/>
      <c r="RYX82" s="37"/>
      <c r="RYY82" s="37"/>
      <c r="RYZ82" s="37"/>
      <c r="RZA82" s="37"/>
      <c r="RZB82" s="37"/>
      <c r="RZC82" s="37"/>
      <c r="RZD82" s="37"/>
      <c r="RZE82" s="37"/>
      <c r="RZF82" s="37"/>
      <c r="RZG82" s="37"/>
      <c r="RZH82" s="37"/>
      <c r="RZI82" s="37"/>
      <c r="RZJ82" s="37"/>
      <c r="RZK82" s="37"/>
      <c r="RZL82" s="37"/>
      <c r="RZM82" s="37"/>
      <c r="RZN82" s="37"/>
      <c r="RZO82" s="37"/>
      <c r="RZP82" s="37"/>
      <c r="RZQ82" s="37"/>
      <c r="RZR82" s="37"/>
      <c r="RZS82" s="37"/>
      <c r="RZT82" s="37"/>
      <c r="RZU82" s="37"/>
      <c r="RZV82" s="37"/>
      <c r="RZW82" s="37"/>
      <c r="RZX82" s="37"/>
      <c r="RZY82" s="37"/>
      <c r="RZZ82" s="37"/>
      <c r="SAA82" s="37"/>
      <c r="SAB82" s="37"/>
      <c r="SAC82" s="37"/>
      <c r="SAD82" s="37"/>
      <c r="SAE82" s="37"/>
      <c r="SAF82" s="37"/>
      <c r="SAG82" s="37"/>
      <c r="SAH82" s="37"/>
      <c r="SAI82" s="37"/>
      <c r="SAJ82" s="37"/>
      <c r="SAK82" s="37"/>
      <c r="SAL82" s="37"/>
      <c r="SAM82" s="37"/>
      <c r="SAN82" s="37"/>
      <c r="SAO82" s="37"/>
      <c r="SAP82" s="37"/>
      <c r="SAQ82" s="37"/>
      <c r="SAR82" s="37"/>
      <c r="SAS82" s="37"/>
      <c r="SAT82" s="37"/>
      <c r="SAU82" s="37"/>
      <c r="SAV82" s="37"/>
      <c r="SAW82" s="37"/>
      <c r="SAX82" s="37"/>
      <c r="SAY82" s="37"/>
      <c r="SAZ82" s="37"/>
      <c r="SBA82" s="37"/>
      <c r="SBB82" s="37"/>
      <c r="SBC82" s="37"/>
      <c r="SBD82" s="37"/>
      <c r="SBE82" s="37"/>
      <c r="SBF82" s="37"/>
      <c r="SBG82" s="37"/>
      <c r="SBH82" s="37"/>
      <c r="SBI82" s="37"/>
      <c r="SBJ82" s="37"/>
      <c r="SBK82" s="37"/>
      <c r="SBL82" s="37"/>
      <c r="SBM82" s="37"/>
      <c r="SBN82" s="37"/>
      <c r="SBO82" s="37"/>
      <c r="SBP82" s="37"/>
      <c r="SBQ82" s="37"/>
      <c r="SBR82" s="37"/>
      <c r="SBS82" s="37"/>
      <c r="SBT82" s="37"/>
      <c r="SBU82" s="37"/>
      <c r="SBV82" s="37"/>
      <c r="SBW82" s="37"/>
      <c r="SBX82" s="37"/>
      <c r="SBY82" s="37"/>
      <c r="SBZ82" s="37"/>
      <c r="SCA82" s="37"/>
      <c r="SCB82" s="37"/>
      <c r="SCC82" s="37"/>
      <c r="SCD82" s="37"/>
      <c r="SCE82" s="37"/>
      <c r="SCF82" s="37"/>
      <c r="SCG82" s="37"/>
      <c r="SCH82" s="37"/>
      <c r="SCI82" s="37"/>
      <c r="SCJ82" s="37"/>
      <c r="SCK82" s="37"/>
      <c r="SCL82" s="37"/>
      <c r="SCM82" s="37"/>
      <c r="SCN82" s="37"/>
      <c r="SCO82" s="37"/>
      <c r="SCP82" s="37"/>
      <c r="SCQ82" s="37"/>
      <c r="SCR82" s="37"/>
      <c r="SCS82" s="37"/>
      <c r="SCT82" s="37"/>
      <c r="SCU82" s="37"/>
      <c r="SCV82" s="37"/>
      <c r="SCW82" s="37"/>
      <c r="SCX82" s="37"/>
      <c r="SCY82" s="37"/>
      <c r="SCZ82" s="37"/>
      <c r="SDA82" s="37"/>
      <c r="SDB82" s="37"/>
      <c r="SDC82" s="37"/>
      <c r="SDD82" s="37"/>
      <c r="SDE82" s="37"/>
      <c r="SDF82" s="37"/>
      <c r="SDG82" s="37"/>
      <c r="SDH82" s="37"/>
      <c r="SDI82" s="37"/>
      <c r="SDJ82" s="37"/>
      <c r="SDK82" s="37"/>
      <c r="SDL82" s="37"/>
      <c r="SDM82" s="37"/>
      <c r="SDN82" s="37"/>
      <c r="SDO82" s="37"/>
      <c r="SDP82" s="37"/>
      <c r="SDQ82" s="37"/>
      <c r="SDR82" s="37"/>
      <c r="SDS82" s="37"/>
      <c r="SDT82" s="37"/>
      <c r="SDU82" s="37"/>
      <c r="SDV82" s="37"/>
      <c r="SDW82" s="37"/>
      <c r="SDX82" s="37"/>
      <c r="SDY82" s="37"/>
      <c r="SDZ82" s="37"/>
      <c r="SEA82" s="37"/>
      <c r="SEB82" s="37"/>
      <c r="SEC82" s="37"/>
      <c r="SED82" s="37"/>
      <c r="SEE82" s="37"/>
      <c r="SEF82" s="37"/>
      <c r="SEG82" s="37"/>
      <c r="SEH82" s="37"/>
      <c r="SEI82" s="37"/>
      <c r="SEJ82" s="37"/>
      <c r="SEK82" s="37"/>
      <c r="SEL82" s="37"/>
      <c r="SEM82" s="37"/>
      <c r="SEN82" s="37"/>
      <c r="SEO82" s="37"/>
      <c r="SEP82" s="37"/>
      <c r="SEQ82" s="37"/>
      <c r="SER82" s="37"/>
      <c r="SES82" s="37"/>
      <c r="SET82" s="37"/>
      <c r="SEU82" s="37"/>
      <c r="SEV82" s="37"/>
      <c r="SEW82" s="37"/>
      <c r="SEX82" s="37"/>
      <c r="SEY82" s="37"/>
      <c r="SEZ82" s="37"/>
      <c r="SFA82" s="37"/>
      <c r="SFB82" s="37"/>
      <c r="SFC82" s="37"/>
      <c r="SFD82" s="37"/>
      <c r="SFE82" s="37"/>
      <c r="SFF82" s="37"/>
      <c r="SFG82" s="37"/>
      <c r="SFH82" s="37"/>
      <c r="SFI82" s="37"/>
      <c r="SFJ82" s="37"/>
      <c r="SFK82" s="37"/>
      <c r="SFL82" s="37"/>
      <c r="SFM82" s="37"/>
      <c r="SFN82" s="37"/>
      <c r="SFO82" s="37"/>
      <c r="SFP82" s="37"/>
      <c r="SFQ82" s="37"/>
      <c r="SFR82" s="37"/>
      <c r="SFS82" s="37"/>
      <c r="SFT82" s="37"/>
      <c r="SFU82" s="37"/>
      <c r="SFV82" s="37"/>
      <c r="SFW82" s="37"/>
      <c r="SFX82" s="37"/>
      <c r="SFY82" s="37"/>
      <c r="SFZ82" s="37"/>
      <c r="SGA82" s="37"/>
      <c r="SGB82" s="37"/>
      <c r="SGC82" s="37"/>
      <c r="SGD82" s="37"/>
      <c r="SGE82" s="37"/>
      <c r="SGF82" s="37"/>
      <c r="SGG82" s="37"/>
      <c r="SGH82" s="37"/>
      <c r="SGI82" s="37"/>
      <c r="SGJ82" s="37"/>
      <c r="SGK82" s="37"/>
      <c r="SGL82" s="37"/>
      <c r="SGM82" s="37"/>
      <c r="SGN82" s="37"/>
      <c r="SGO82" s="37"/>
      <c r="SGP82" s="37"/>
      <c r="SGQ82" s="37"/>
      <c r="SGR82" s="37"/>
      <c r="SGS82" s="37"/>
      <c r="SGT82" s="37"/>
      <c r="SGU82" s="37"/>
      <c r="SGV82" s="37"/>
      <c r="SGW82" s="37"/>
      <c r="SGX82" s="37"/>
      <c r="SGY82" s="37"/>
      <c r="SGZ82" s="37"/>
      <c r="SHA82" s="37"/>
      <c r="SHB82" s="37"/>
      <c r="SHC82" s="37"/>
      <c r="SHD82" s="37"/>
      <c r="SHE82" s="37"/>
      <c r="SHF82" s="37"/>
      <c r="SHG82" s="37"/>
      <c r="SHH82" s="37"/>
      <c r="SHI82" s="37"/>
      <c r="SHJ82" s="37"/>
      <c r="SHK82" s="37"/>
      <c r="SHL82" s="37"/>
      <c r="SHM82" s="37"/>
      <c r="SHN82" s="37"/>
      <c r="SHO82" s="37"/>
      <c r="SHP82" s="37"/>
      <c r="SHQ82" s="37"/>
      <c r="SHR82" s="37"/>
      <c r="SHS82" s="37"/>
      <c r="SHT82" s="37"/>
      <c r="SHU82" s="37"/>
      <c r="SHV82" s="37"/>
      <c r="SHW82" s="37"/>
      <c r="SHX82" s="37"/>
      <c r="SHY82" s="37"/>
      <c r="SHZ82" s="37"/>
      <c r="SIA82" s="37"/>
      <c r="SIB82" s="37"/>
      <c r="SIC82" s="37"/>
      <c r="SID82" s="37"/>
      <c r="SIE82" s="37"/>
      <c r="SIF82" s="37"/>
      <c r="SIG82" s="37"/>
      <c r="SIH82" s="37"/>
      <c r="SII82" s="37"/>
      <c r="SIJ82" s="37"/>
      <c r="SIK82" s="37"/>
      <c r="SIL82" s="37"/>
      <c r="SIM82" s="37"/>
      <c r="SIN82" s="37"/>
      <c r="SIO82" s="37"/>
      <c r="SIP82" s="37"/>
      <c r="SIQ82" s="37"/>
      <c r="SIR82" s="37"/>
      <c r="SIS82" s="37"/>
      <c r="SIT82" s="37"/>
      <c r="SIU82" s="37"/>
      <c r="SIV82" s="37"/>
      <c r="SIW82" s="37"/>
      <c r="SIX82" s="37"/>
      <c r="SIY82" s="37"/>
      <c r="SIZ82" s="37"/>
      <c r="SJA82" s="37"/>
      <c r="SJB82" s="37"/>
      <c r="SJC82" s="37"/>
      <c r="SJD82" s="37"/>
      <c r="SJE82" s="37"/>
      <c r="SJF82" s="37"/>
      <c r="SJG82" s="37"/>
      <c r="SJH82" s="37"/>
      <c r="SJI82" s="37"/>
      <c r="SJJ82" s="37"/>
      <c r="SJK82" s="37"/>
      <c r="SJL82" s="37"/>
      <c r="SJM82" s="37"/>
      <c r="SJN82" s="37"/>
      <c r="SJO82" s="37"/>
      <c r="SJP82" s="37"/>
      <c r="SJQ82" s="37"/>
      <c r="SJR82" s="37"/>
      <c r="SJS82" s="37"/>
      <c r="SJT82" s="37"/>
      <c r="SJU82" s="37"/>
      <c r="SJV82" s="37"/>
      <c r="SJW82" s="37"/>
      <c r="SJX82" s="37"/>
      <c r="SJY82" s="37"/>
      <c r="SJZ82" s="37"/>
      <c r="SKA82" s="37"/>
      <c r="SKB82" s="37"/>
      <c r="SKC82" s="37"/>
      <c r="SKD82" s="37"/>
      <c r="SKE82" s="37"/>
      <c r="SKF82" s="37"/>
      <c r="SKG82" s="37"/>
      <c r="SKH82" s="37"/>
      <c r="SKI82" s="37"/>
      <c r="SKJ82" s="37"/>
      <c r="SKK82" s="37"/>
      <c r="SKL82" s="37"/>
      <c r="SKM82" s="37"/>
      <c r="SKN82" s="37"/>
      <c r="SKO82" s="37"/>
      <c r="SKP82" s="37"/>
      <c r="SKQ82" s="37"/>
      <c r="SKR82" s="37"/>
      <c r="SKS82" s="37"/>
      <c r="SKT82" s="37"/>
      <c r="SKU82" s="37"/>
      <c r="SKV82" s="37"/>
      <c r="SKW82" s="37"/>
      <c r="SKX82" s="37"/>
      <c r="SKY82" s="37"/>
      <c r="SKZ82" s="37"/>
      <c r="SLA82" s="37"/>
      <c r="SLB82" s="37"/>
      <c r="SLC82" s="37"/>
      <c r="SLD82" s="37"/>
      <c r="SLE82" s="37"/>
      <c r="SLF82" s="37"/>
      <c r="SLG82" s="37"/>
      <c r="SLH82" s="37"/>
      <c r="SLI82" s="37"/>
      <c r="SLJ82" s="37"/>
      <c r="SLK82" s="37"/>
      <c r="SLL82" s="37"/>
      <c r="SLM82" s="37"/>
      <c r="SLN82" s="37"/>
      <c r="SLO82" s="37"/>
      <c r="SLP82" s="37"/>
      <c r="SLQ82" s="37"/>
      <c r="SLR82" s="37"/>
      <c r="SLS82" s="37"/>
      <c r="SLT82" s="37"/>
      <c r="SLU82" s="37"/>
      <c r="SLV82" s="37"/>
      <c r="SLW82" s="37"/>
      <c r="SLX82" s="37"/>
      <c r="SLY82" s="37"/>
      <c r="SLZ82" s="37"/>
      <c r="SMA82" s="37"/>
      <c r="SMB82" s="37"/>
      <c r="SMC82" s="37"/>
      <c r="SMD82" s="37"/>
      <c r="SME82" s="37"/>
      <c r="SMF82" s="37"/>
      <c r="SMG82" s="37"/>
      <c r="SMH82" s="37"/>
      <c r="SMI82" s="37"/>
      <c r="SMJ82" s="37"/>
      <c r="SMK82" s="37"/>
      <c r="SML82" s="37"/>
      <c r="SMM82" s="37"/>
      <c r="SMN82" s="37"/>
      <c r="SMO82" s="37"/>
      <c r="SMP82" s="37"/>
      <c r="SMQ82" s="37"/>
      <c r="SMR82" s="37"/>
      <c r="SMS82" s="37"/>
      <c r="SMT82" s="37"/>
      <c r="SMU82" s="37"/>
      <c r="SMV82" s="37"/>
      <c r="SMW82" s="37"/>
      <c r="SMX82" s="37"/>
      <c r="SMY82" s="37"/>
      <c r="SMZ82" s="37"/>
      <c r="SNA82" s="37"/>
      <c r="SNB82" s="37"/>
      <c r="SNC82" s="37"/>
      <c r="SND82" s="37"/>
      <c r="SNE82" s="37"/>
      <c r="SNF82" s="37"/>
      <c r="SNG82" s="37"/>
      <c r="SNH82" s="37"/>
      <c r="SNI82" s="37"/>
      <c r="SNJ82" s="37"/>
      <c r="SNK82" s="37"/>
      <c r="SNL82" s="37"/>
      <c r="SNM82" s="37"/>
      <c r="SNN82" s="37"/>
      <c r="SNO82" s="37"/>
      <c r="SNP82" s="37"/>
      <c r="SNQ82" s="37"/>
      <c r="SNR82" s="37"/>
      <c r="SNS82" s="37"/>
      <c r="SNT82" s="37"/>
      <c r="SNU82" s="37"/>
      <c r="SNV82" s="37"/>
      <c r="SNW82" s="37"/>
      <c r="SNX82" s="37"/>
      <c r="SNY82" s="37"/>
      <c r="SNZ82" s="37"/>
      <c r="SOA82" s="37"/>
      <c r="SOB82" s="37"/>
      <c r="SOC82" s="37"/>
      <c r="SOD82" s="37"/>
      <c r="SOE82" s="37"/>
      <c r="SOF82" s="37"/>
      <c r="SOG82" s="37"/>
      <c r="SOH82" s="37"/>
      <c r="SOI82" s="37"/>
      <c r="SOJ82" s="37"/>
      <c r="SOK82" s="37"/>
      <c r="SOL82" s="37"/>
      <c r="SOM82" s="37"/>
      <c r="SON82" s="37"/>
      <c r="SOO82" s="37"/>
      <c r="SOP82" s="37"/>
      <c r="SOQ82" s="37"/>
      <c r="SOR82" s="37"/>
      <c r="SOS82" s="37"/>
      <c r="SOT82" s="37"/>
      <c r="SOU82" s="37"/>
      <c r="SOV82" s="37"/>
      <c r="SOW82" s="37"/>
      <c r="SOX82" s="37"/>
      <c r="SOY82" s="37"/>
      <c r="SOZ82" s="37"/>
      <c r="SPA82" s="37"/>
      <c r="SPB82" s="37"/>
      <c r="SPC82" s="37"/>
      <c r="SPD82" s="37"/>
      <c r="SPE82" s="37"/>
      <c r="SPF82" s="37"/>
      <c r="SPG82" s="37"/>
      <c r="SPH82" s="37"/>
      <c r="SPI82" s="37"/>
      <c r="SPJ82" s="37"/>
      <c r="SPK82" s="37"/>
      <c r="SPL82" s="37"/>
      <c r="SPM82" s="37"/>
      <c r="SPN82" s="37"/>
      <c r="SPO82" s="37"/>
      <c r="SPP82" s="37"/>
      <c r="SPQ82" s="37"/>
      <c r="SPR82" s="37"/>
      <c r="SPS82" s="37"/>
      <c r="SPT82" s="37"/>
      <c r="SPU82" s="37"/>
      <c r="SPV82" s="37"/>
      <c r="SPW82" s="37"/>
      <c r="SPX82" s="37"/>
      <c r="SPY82" s="37"/>
      <c r="SPZ82" s="37"/>
      <c r="SQA82" s="37"/>
      <c r="SQB82" s="37"/>
      <c r="SQC82" s="37"/>
      <c r="SQD82" s="37"/>
      <c r="SQE82" s="37"/>
      <c r="SQF82" s="37"/>
      <c r="SQG82" s="37"/>
      <c r="SQH82" s="37"/>
      <c r="SQI82" s="37"/>
      <c r="SQJ82" s="37"/>
      <c r="SQK82" s="37"/>
      <c r="SQL82" s="37"/>
      <c r="SQM82" s="37"/>
      <c r="SQN82" s="37"/>
      <c r="SQO82" s="37"/>
      <c r="SQP82" s="37"/>
      <c r="SQQ82" s="37"/>
      <c r="SQR82" s="37"/>
      <c r="SQS82" s="37"/>
      <c r="SQT82" s="37"/>
      <c r="SQU82" s="37"/>
      <c r="SQV82" s="37"/>
      <c r="SQW82" s="37"/>
      <c r="SQX82" s="37"/>
      <c r="SQY82" s="37"/>
      <c r="SQZ82" s="37"/>
      <c r="SRA82" s="37"/>
      <c r="SRB82" s="37"/>
      <c r="SRC82" s="37"/>
      <c r="SRD82" s="37"/>
      <c r="SRE82" s="37"/>
      <c r="SRF82" s="37"/>
      <c r="SRG82" s="37"/>
      <c r="SRH82" s="37"/>
      <c r="SRI82" s="37"/>
      <c r="SRJ82" s="37"/>
      <c r="SRK82" s="37"/>
      <c r="SRL82" s="37"/>
      <c r="SRM82" s="37"/>
      <c r="SRN82" s="37"/>
      <c r="SRO82" s="37"/>
      <c r="SRP82" s="37"/>
      <c r="SRQ82" s="37"/>
      <c r="SRR82" s="37"/>
      <c r="SRS82" s="37"/>
      <c r="SRT82" s="37"/>
      <c r="SRU82" s="37"/>
      <c r="SRV82" s="37"/>
      <c r="SRW82" s="37"/>
      <c r="SRX82" s="37"/>
      <c r="SRY82" s="37"/>
      <c r="SRZ82" s="37"/>
      <c r="SSA82" s="37"/>
      <c r="SSB82" s="37"/>
      <c r="SSC82" s="37"/>
      <c r="SSD82" s="37"/>
      <c r="SSE82" s="37"/>
      <c r="SSF82" s="37"/>
      <c r="SSG82" s="37"/>
      <c r="SSH82" s="37"/>
      <c r="SSI82" s="37"/>
      <c r="SSJ82" s="37"/>
      <c r="SSK82" s="37"/>
      <c r="SSL82" s="37"/>
      <c r="SSM82" s="37"/>
      <c r="SSN82" s="37"/>
      <c r="SSO82" s="37"/>
      <c r="SSP82" s="37"/>
      <c r="SSQ82" s="37"/>
      <c r="SSR82" s="37"/>
      <c r="SSS82" s="37"/>
      <c r="SST82" s="37"/>
      <c r="SSU82" s="37"/>
      <c r="SSV82" s="37"/>
      <c r="SSW82" s="37"/>
      <c r="SSX82" s="37"/>
      <c r="SSY82" s="37"/>
      <c r="SSZ82" s="37"/>
      <c r="STA82" s="37"/>
      <c r="STB82" s="37"/>
      <c r="STC82" s="37"/>
      <c r="STD82" s="37"/>
      <c r="STE82" s="37"/>
      <c r="STF82" s="37"/>
      <c r="STG82" s="37"/>
      <c r="STH82" s="37"/>
      <c r="STI82" s="37"/>
      <c r="STJ82" s="37"/>
      <c r="STK82" s="37"/>
      <c r="STL82" s="37"/>
      <c r="STM82" s="37"/>
      <c r="STN82" s="37"/>
      <c r="STO82" s="37"/>
      <c r="STP82" s="37"/>
      <c r="STQ82" s="37"/>
      <c r="STR82" s="37"/>
      <c r="STS82" s="37"/>
      <c r="STT82" s="37"/>
      <c r="STU82" s="37"/>
      <c r="STV82" s="37"/>
      <c r="STW82" s="37"/>
      <c r="STX82" s="37"/>
      <c r="STY82" s="37"/>
      <c r="STZ82" s="37"/>
      <c r="SUA82" s="37"/>
      <c r="SUB82" s="37"/>
      <c r="SUC82" s="37"/>
      <c r="SUD82" s="37"/>
      <c r="SUE82" s="37"/>
      <c r="SUF82" s="37"/>
      <c r="SUG82" s="37"/>
      <c r="SUH82" s="37"/>
      <c r="SUI82" s="37"/>
      <c r="SUJ82" s="37"/>
      <c r="SUK82" s="37"/>
      <c r="SUL82" s="37"/>
      <c r="SUM82" s="37"/>
      <c r="SUN82" s="37"/>
      <c r="SUO82" s="37"/>
      <c r="SUP82" s="37"/>
      <c r="SUQ82" s="37"/>
      <c r="SUR82" s="37"/>
      <c r="SUS82" s="37"/>
      <c r="SUT82" s="37"/>
      <c r="SUU82" s="37"/>
      <c r="SUV82" s="37"/>
      <c r="SUW82" s="37"/>
      <c r="SUX82" s="37"/>
      <c r="SUY82" s="37"/>
      <c r="SUZ82" s="37"/>
      <c r="SVA82" s="37"/>
      <c r="SVB82" s="37"/>
      <c r="SVC82" s="37"/>
      <c r="SVD82" s="37"/>
      <c r="SVE82" s="37"/>
      <c r="SVF82" s="37"/>
      <c r="SVG82" s="37"/>
      <c r="SVH82" s="37"/>
      <c r="SVI82" s="37"/>
      <c r="SVJ82" s="37"/>
      <c r="SVK82" s="37"/>
      <c r="SVL82" s="37"/>
      <c r="SVM82" s="37"/>
      <c r="SVN82" s="37"/>
      <c r="SVO82" s="37"/>
      <c r="SVP82" s="37"/>
      <c r="SVQ82" s="37"/>
      <c r="SVR82" s="37"/>
      <c r="SVS82" s="37"/>
      <c r="SVT82" s="37"/>
      <c r="SVU82" s="37"/>
      <c r="SVV82" s="37"/>
      <c r="SVW82" s="37"/>
      <c r="SVX82" s="37"/>
      <c r="SVY82" s="37"/>
      <c r="SVZ82" s="37"/>
      <c r="SWA82" s="37"/>
      <c r="SWB82" s="37"/>
      <c r="SWC82" s="37"/>
      <c r="SWD82" s="37"/>
      <c r="SWE82" s="37"/>
      <c r="SWF82" s="37"/>
      <c r="SWG82" s="37"/>
      <c r="SWH82" s="37"/>
      <c r="SWI82" s="37"/>
      <c r="SWJ82" s="37"/>
      <c r="SWK82" s="37"/>
      <c r="SWL82" s="37"/>
      <c r="SWM82" s="37"/>
      <c r="SWN82" s="37"/>
      <c r="SWO82" s="37"/>
      <c r="SWP82" s="37"/>
      <c r="SWQ82" s="37"/>
      <c r="SWR82" s="37"/>
      <c r="SWS82" s="37"/>
      <c r="SWT82" s="37"/>
      <c r="SWU82" s="37"/>
      <c r="SWV82" s="37"/>
      <c r="SWW82" s="37"/>
      <c r="SWX82" s="37"/>
      <c r="SWY82" s="37"/>
      <c r="SWZ82" s="37"/>
      <c r="SXA82" s="37"/>
      <c r="SXB82" s="37"/>
      <c r="SXC82" s="37"/>
      <c r="SXD82" s="37"/>
      <c r="SXE82" s="37"/>
      <c r="SXF82" s="37"/>
      <c r="SXG82" s="37"/>
      <c r="SXH82" s="37"/>
      <c r="SXI82" s="37"/>
      <c r="SXJ82" s="37"/>
      <c r="SXK82" s="37"/>
      <c r="SXL82" s="37"/>
      <c r="SXM82" s="37"/>
      <c r="SXN82" s="37"/>
      <c r="SXO82" s="37"/>
      <c r="SXP82" s="37"/>
      <c r="SXQ82" s="37"/>
      <c r="SXR82" s="37"/>
      <c r="SXS82" s="37"/>
      <c r="SXT82" s="37"/>
      <c r="SXU82" s="37"/>
      <c r="SXV82" s="37"/>
      <c r="SXW82" s="37"/>
      <c r="SXX82" s="37"/>
      <c r="SXY82" s="37"/>
      <c r="SXZ82" s="37"/>
      <c r="SYA82" s="37"/>
      <c r="SYB82" s="37"/>
      <c r="SYC82" s="37"/>
      <c r="SYD82" s="37"/>
      <c r="SYE82" s="37"/>
      <c r="SYF82" s="37"/>
      <c r="SYG82" s="37"/>
      <c r="SYH82" s="37"/>
      <c r="SYI82" s="37"/>
      <c r="SYJ82" s="37"/>
      <c r="SYK82" s="37"/>
      <c r="SYL82" s="37"/>
      <c r="SYM82" s="37"/>
      <c r="SYN82" s="37"/>
      <c r="SYO82" s="37"/>
      <c r="SYP82" s="37"/>
      <c r="SYQ82" s="37"/>
      <c r="SYR82" s="37"/>
      <c r="SYS82" s="37"/>
      <c r="SYT82" s="37"/>
      <c r="SYU82" s="37"/>
      <c r="SYV82" s="37"/>
      <c r="SYW82" s="37"/>
      <c r="SYX82" s="37"/>
      <c r="SYY82" s="37"/>
      <c r="SYZ82" s="37"/>
      <c r="SZA82" s="37"/>
      <c r="SZB82" s="37"/>
      <c r="SZC82" s="37"/>
      <c r="SZD82" s="37"/>
      <c r="SZE82" s="37"/>
      <c r="SZF82" s="37"/>
      <c r="SZG82" s="37"/>
      <c r="SZH82" s="37"/>
      <c r="SZI82" s="37"/>
      <c r="SZJ82" s="37"/>
      <c r="SZK82" s="37"/>
      <c r="SZL82" s="37"/>
      <c r="SZM82" s="37"/>
      <c r="SZN82" s="37"/>
      <c r="SZO82" s="37"/>
      <c r="SZP82" s="37"/>
      <c r="SZQ82" s="37"/>
      <c r="SZR82" s="37"/>
      <c r="SZS82" s="37"/>
      <c r="SZT82" s="37"/>
      <c r="SZU82" s="37"/>
      <c r="SZV82" s="37"/>
      <c r="SZW82" s="37"/>
      <c r="SZX82" s="37"/>
      <c r="SZY82" s="37"/>
      <c r="SZZ82" s="37"/>
      <c r="TAA82" s="37"/>
      <c r="TAB82" s="37"/>
      <c r="TAC82" s="37"/>
      <c r="TAD82" s="37"/>
      <c r="TAE82" s="37"/>
      <c r="TAF82" s="37"/>
      <c r="TAG82" s="37"/>
      <c r="TAH82" s="37"/>
      <c r="TAI82" s="37"/>
      <c r="TAJ82" s="37"/>
      <c r="TAK82" s="37"/>
      <c r="TAL82" s="37"/>
      <c r="TAM82" s="37"/>
      <c r="TAN82" s="37"/>
      <c r="TAO82" s="37"/>
      <c r="TAP82" s="37"/>
      <c r="TAQ82" s="37"/>
      <c r="TAR82" s="37"/>
      <c r="TAS82" s="37"/>
      <c r="TAT82" s="37"/>
      <c r="TAU82" s="37"/>
      <c r="TAV82" s="37"/>
      <c r="TAW82" s="37"/>
      <c r="TAX82" s="37"/>
      <c r="TAY82" s="37"/>
      <c r="TAZ82" s="37"/>
      <c r="TBA82" s="37"/>
      <c r="TBB82" s="37"/>
      <c r="TBC82" s="37"/>
      <c r="TBD82" s="37"/>
      <c r="TBE82" s="37"/>
      <c r="TBF82" s="37"/>
      <c r="TBG82" s="37"/>
      <c r="TBH82" s="37"/>
      <c r="TBI82" s="37"/>
      <c r="TBJ82" s="37"/>
      <c r="TBK82" s="37"/>
      <c r="TBL82" s="37"/>
      <c r="TBM82" s="37"/>
      <c r="TBN82" s="37"/>
      <c r="TBO82" s="37"/>
      <c r="TBP82" s="37"/>
      <c r="TBQ82" s="37"/>
      <c r="TBR82" s="37"/>
      <c r="TBS82" s="37"/>
      <c r="TBT82" s="37"/>
      <c r="TBU82" s="37"/>
      <c r="TBV82" s="37"/>
      <c r="TBW82" s="37"/>
      <c r="TBX82" s="37"/>
      <c r="TBY82" s="37"/>
      <c r="TBZ82" s="37"/>
      <c r="TCA82" s="37"/>
      <c r="TCB82" s="37"/>
      <c r="TCC82" s="37"/>
      <c r="TCD82" s="37"/>
      <c r="TCE82" s="37"/>
      <c r="TCF82" s="37"/>
      <c r="TCG82" s="37"/>
      <c r="TCH82" s="37"/>
      <c r="TCI82" s="37"/>
      <c r="TCJ82" s="37"/>
      <c r="TCK82" s="37"/>
      <c r="TCL82" s="37"/>
      <c r="TCM82" s="37"/>
      <c r="TCN82" s="37"/>
      <c r="TCO82" s="37"/>
      <c r="TCP82" s="37"/>
      <c r="TCQ82" s="37"/>
      <c r="TCR82" s="37"/>
      <c r="TCS82" s="37"/>
      <c r="TCT82" s="37"/>
      <c r="TCU82" s="37"/>
      <c r="TCV82" s="37"/>
      <c r="TCW82" s="37"/>
      <c r="TCX82" s="37"/>
      <c r="TCY82" s="37"/>
      <c r="TCZ82" s="37"/>
      <c r="TDA82" s="37"/>
      <c r="TDB82" s="37"/>
      <c r="TDC82" s="37"/>
      <c r="TDD82" s="37"/>
      <c r="TDE82" s="37"/>
      <c r="TDF82" s="37"/>
      <c r="TDG82" s="37"/>
      <c r="TDH82" s="37"/>
      <c r="TDI82" s="37"/>
      <c r="TDJ82" s="37"/>
      <c r="TDK82" s="37"/>
      <c r="TDL82" s="37"/>
      <c r="TDM82" s="37"/>
      <c r="TDN82" s="37"/>
      <c r="TDO82" s="37"/>
      <c r="TDP82" s="37"/>
      <c r="TDQ82" s="37"/>
      <c r="TDR82" s="37"/>
      <c r="TDS82" s="37"/>
      <c r="TDT82" s="37"/>
      <c r="TDU82" s="37"/>
      <c r="TDV82" s="37"/>
      <c r="TDW82" s="37"/>
      <c r="TDX82" s="37"/>
      <c r="TDY82" s="37"/>
      <c r="TDZ82" s="37"/>
      <c r="TEA82" s="37"/>
      <c r="TEB82" s="37"/>
      <c r="TEC82" s="37"/>
      <c r="TED82" s="37"/>
      <c r="TEE82" s="37"/>
      <c r="TEF82" s="37"/>
      <c r="TEG82" s="37"/>
      <c r="TEH82" s="37"/>
      <c r="TEI82" s="37"/>
      <c r="TEJ82" s="37"/>
      <c r="TEK82" s="37"/>
      <c r="TEL82" s="37"/>
      <c r="TEM82" s="37"/>
      <c r="TEN82" s="37"/>
      <c r="TEO82" s="37"/>
      <c r="TEP82" s="37"/>
      <c r="TEQ82" s="37"/>
      <c r="TER82" s="37"/>
      <c r="TES82" s="37"/>
      <c r="TET82" s="37"/>
      <c r="TEU82" s="37"/>
      <c r="TEV82" s="37"/>
      <c r="TEW82" s="37"/>
      <c r="TEX82" s="37"/>
      <c r="TEY82" s="37"/>
      <c r="TEZ82" s="37"/>
      <c r="TFA82" s="37"/>
      <c r="TFB82" s="37"/>
      <c r="TFC82" s="37"/>
      <c r="TFD82" s="37"/>
      <c r="TFE82" s="37"/>
      <c r="TFF82" s="37"/>
      <c r="TFG82" s="37"/>
      <c r="TFH82" s="37"/>
      <c r="TFI82" s="37"/>
      <c r="TFJ82" s="37"/>
      <c r="TFK82" s="37"/>
      <c r="TFL82" s="37"/>
      <c r="TFM82" s="37"/>
      <c r="TFN82" s="37"/>
      <c r="TFO82" s="37"/>
      <c r="TFP82" s="37"/>
      <c r="TFQ82" s="37"/>
      <c r="TFR82" s="37"/>
      <c r="TFS82" s="37"/>
      <c r="TFT82" s="37"/>
      <c r="TFU82" s="37"/>
      <c r="TFV82" s="37"/>
      <c r="TFW82" s="37"/>
      <c r="TFX82" s="37"/>
      <c r="TFY82" s="37"/>
      <c r="TFZ82" s="37"/>
      <c r="TGA82" s="37"/>
      <c r="TGB82" s="37"/>
      <c r="TGC82" s="37"/>
      <c r="TGD82" s="37"/>
      <c r="TGE82" s="37"/>
      <c r="TGF82" s="37"/>
      <c r="TGG82" s="37"/>
      <c r="TGH82" s="37"/>
      <c r="TGI82" s="37"/>
      <c r="TGJ82" s="37"/>
      <c r="TGK82" s="37"/>
      <c r="TGL82" s="37"/>
      <c r="TGM82" s="37"/>
      <c r="TGN82" s="37"/>
      <c r="TGO82" s="37"/>
      <c r="TGP82" s="37"/>
      <c r="TGQ82" s="37"/>
      <c r="TGR82" s="37"/>
      <c r="TGS82" s="37"/>
      <c r="TGT82" s="37"/>
      <c r="TGU82" s="37"/>
      <c r="TGV82" s="37"/>
      <c r="TGW82" s="37"/>
      <c r="TGX82" s="37"/>
      <c r="TGY82" s="37"/>
      <c r="TGZ82" s="37"/>
      <c r="THA82" s="37"/>
      <c r="THB82" s="37"/>
      <c r="THC82" s="37"/>
      <c r="THD82" s="37"/>
      <c r="THE82" s="37"/>
      <c r="THF82" s="37"/>
      <c r="THG82" s="37"/>
      <c r="THH82" s="37"/>
      <c r="THI82" s="37"/>
      <c r="THJ82" s="37"/>
      <c r="THK82" s="37"/>
      <c r="THL82" s="37"/>
      <c r="THM82" s="37"/>
      <c r="THN82" s="37"/>
      <c r="THO82" s="37"/>
      <c r="THP82" s="37"/>
      <c r="THQ82" s="37"/>
      <c r="THR82" s="37"/>
      <c r="THS82" s="37"/>
      <c r="THT82" s="37"/>
      <c r="THU82" s="37"/>
      <c r="THV82" s="37"/>
      <c r="THW82" s="37"/>
      <c r="THX82" s="37"/>
      <c r="THY82" s="37"/>
      <c r="THZ82" s="37"/>
      <c r="TIA82" s="37"/>
      <c r="TIB82" s="37"/>
      <c r="TIC82" s="37"/>
      <c r="TID82" s="37"/>
      <c r="TIE82" s="37"/>
      <c r="TIF82" s="37"/>
      <c r="TIG82" s="37"/>
      <c r="TIH82" s="37"/>
      <c r="TII82" s="37"/>
      <c r="TIJ82" s="37"/>
      <c r="TIK82" s="37"/>
      <c r="TIL82" s="37"/>
      <c r="TIM82" s="37"/>
      <c r="TIN82" s="37"/>
      <c r="TIO82" s="37"/>
      <c r="TIP82" s="37"/>
      <c r="TIQ82" s="37"/>
      <c r="TIR82" s="37"/>
      <c r="TIS82" s="37"/>
      <c r="TIT82" s="37"/>
      <c r="TIU82" s="37"/>
      <c r="TIV82" s="37"/>
      <c r="TIW82" s="37"/>
      <c r="TIX82" s="37"/>
      <c r="TIY82" s="37"/>
      <c r="TIZ82" s="37"/>
      <c r="TJA82" s="37"/>
      <c r="TJB82" s="37"/>
      <c r="TJC82" s="37"/>
      <c r="TJD82" s="37"/>
      <c r="TJE82" s="37"/>
      <c r="TJF82" s="37"/>
      <c r="TJG82" s="37"/>
      <c r="TJH82" s="37"/>
      <c r="TJI82" s="37"/>
      <c r="TJJ82" s="37"/>
      <c r="TJK82" s="37"/>
      <c r="TJL82" s="37"/>
      <c r="TJM82" s="37"/>
      <c r="TJN82" s="37"/>
      <c r="TJO82" s="37"/>
      <c r="TJP82" s="37"/>
      <c r="TJQ82" s="37"/>
      <c r="TJR82" s="37"/>
      <c r="TJS82" s="37"/>
      <c r="TJT82" s="37"/>
      <c r="TJU82" s="37"/>
      <c r="TJV82" s="37"/>
      <c r="TJW82" s="37"/>
      <c r="TJX82" s="37"/>
      <c r="TJY82" s="37"/>
      <c r="TJZ82" s="37"/>
      <c r="TKA82" s="37"/>
      <c r="TKB82" s="37"/>
      <c r="TKC82" s="37"/>
      <c r="TKD82" s="37"/>
      <c r="TKE82" s="37"/>
      <c r="TKF82" s="37"/>
      <c r="TKG82" s="37"/>
      <c r="TKH82" s="37"/>
      <c r="TKI82" s="37"/>
      <c r="TKJ82" s="37"/>
      <c r="TKK82" s="37"/>
      <c r="TKL82" s="37"/>
      <c r="TKM82" s="37"/>
      <c r="TKN82" s="37"/>
      <c r="TKO82" s="37"/>
      <c r="TKP82" s="37"/>
      <c r="TKQ82" s="37"/>
      <c r="TKR82" s="37"/>
      <c r="TKS82" s="37"/>
      <c r="TKT82" s="37"/>
      <c r="TKU82" s="37"/>
      <c r="TKV82" s="37"/>
      <c r="TKW82" s="37"/>
      <c r="TKX82" s="37"/>
      <c r="TKY82" s="37"/>
      <c r="TKZ82" s="37"/>
      <c r="TLA82" s="37"/>
      <c r="TLB82" s="37"/>
      <c r="TLC82" s="37"/>
      <c r="TLD82" s="37"/>
      <c r="TLE82" s="37"/>
      <c r="TLF82" s="37"/>
      <c r="TLG82" s="37"/>
      <c r="TLH82" s="37"/>
      <c r="TLI82" s="37"/>
      <c r="TLJ82" s="37"/>
      <c r="TLK82" s="37"/>
      <c r="TLL82" s="37"/>
      <c r="TLM82" s="37"/>
      <c r="TLN82" s="37"/>
      <c r="TLO82" s="37"/>
      <c r="TLP82" s="37"/>
      <c r="TLQ82" s="37"/>
      <c r="TLR82" s="37"/>
      <c r="TLS82" s="37"/>
      <c r="TLT82" s="37"/>
      <c r="TLU82" s="37"/>
      <c r="TLV82" s="37"/>
      <c r="TLW82" s="37"/>
      <c r="TLX82" s="37"/>
      <c r="TLY82" s="37"/>
      <c r="TLZ82" s="37"/>
      <c r="TMA82" s="37"/>
      <c r="TMB82" s="37"/>
      <c r="TMC82" s="37"/>
      <c r="TMD82" s="37"/>
      <c r="TME82" s="37"/>
      <c r="TMF82" s="37"/>
      <c r="TMG82" s="37"/>
      <c r="TMH82" s="37"/>
      <c r="TMI82" s="37"/>
      <c r="TMJ82" s="37"/>
      <c r="TMK82" s="37"/>
      <c r="TML82" s="37"/>
      <c r="TMM82" s="37"/>
      <c r="TMN82" s="37"/>
      <c r="TMO82" s="37"/>
      <c r="TMP82" s="37"/>
      <c r="TMQ82" s="37"/>
      <c r="TMR82" s="37"/>
      <c r="TMS82" s="37"/>
      <c r="TMT82" s="37"/>
      <c r="TMU82" s="37"/>
      <c r="TMV82" s="37"/>
      <c r="TMW82" s="37"/>
      <c r="TMX82" s="37"/>
      <c r="TMY82" s="37"/>
      <c r="TMZ82" s="37"/>
      <c r="TNA82" s="37"/>
      <c r="TNB82" s="37"/>
      <c r="TNC82" s="37"/>
      <c r="TND82" s="37"/>
      <c r="TNE82" s="37"/>
      <c r="TNF82" s="37"/>
      <c r="TNG82" s="37"/>
      <c r="TNH82" s="37"/>
      <c r="TNI82" s="37"/>
      <c r="TNJ82" s="37"/>
      <c r="TNK82" s="37"/>
      <c r="TNL82" s="37"/>
      <c r="TNM82" s="37"/>
      <c r="TNN82" s="37"/>
      <c r="TNO82" s="37"/>
      <c r="TNP82" s="37"/>
      <c r="TNQ82" s="37"/>
      <c r="TNR82" s="37"/>
      <c r="TNS82" s="37"/>
      <c r="TNT82" s="37"/>
      <c r="TNU82" s="37"/>
      <c r="TNV82" s="37"/>
      <c r="TNW82" s="37"/>
      <c r="TNX82" s="37"/>
      <c r="TNY82" s="37"/>
      <c r="TNZ82" s="37"/>
      <c r="TOA82" s="37"/>
      <c r="TOB82" s="37"/>
      <c r="TOC82" s="37"/>
      <c r="TOD82" s="37"/>
      <c r="TOE82" s="37"/>
      <c r="TOF82" s="37"/>
      <c r="TOG82" s="37"/>
      <c r="TOH82" s="37"/>
      <c r="TOI82" s="37"/>
      <c r="TOJ82" s="37"/>
      <c r="TOK82" s="37"/>
      <c r="TOL82" s="37"/>
      <c r="TOM82" s="37"/>
      <c r="TON82" s="37"/>
      <c r="TOO82" s="37"/>
      <c r="TOP82" s="37"/>
      <c r="TOQ82" s="37"/>
      <c r="TOR82" s="37"/>
      <c r="TOS82" s="37"/>
      <c r="TOT82" s="37"/>
      <c r="TOU82" s="37"/>
      <c r="TOV82" s="37"/>
      <c r="TOW82" s="37"/>
      <c r="TOX82" s="37"/>
      <c r="TOY82" s="37"/>
      <c r="TOZ82" s="37"/>
      <c r="TPA82" s="37"/>
      <c r="TPB82" s="37"/>
      <c r="TPC82" s="37"/>
      <c r="TPD82" s="37"/>
      <c r="TPE82" s="37"/>
      <c r="TPF82" s="37"/>
      <c r="TPG82" s="37"/>
      <c r="TPH82" s="37"/>
      <c r="TPI82" s="37"/>
      <c r="TPJ82" s="37"/>
      <c r="TPK82" s="37"/>
      <c r="TPL82" s="37"/>
      <c r="TPM82" s="37"/>
      <c r="TPN82" s="37"/>
      <c r="TPO82" s="37"/>
      <c r="TPP82" s="37"/>
      <c r="TPQ82" s="37"/>
      <c r="TPR82" s="37"/>
      <c r="TPS82" s="37"/>
      <c r="TPT82" s="37"/>
      <c r="TPU82" s="37"/>
      <c r="TPV82" s="37"/>
      <c r="TPW82" s="37"/>
      <c r="TPX82" s="37"/>
      <c r="TPY82" s="37"/>
      <c r="TPZ82" s="37"/>
      <c r="TQA82" s="37"/>
      <c r="TQB82" s="37"/>
      <c r="TQC82" s="37"/>
      <c r="TQD82" s="37"/>
      <c r="TQE82" s="37"/>
      <c r="TQF82" s="37"/>
      <c r="TQG82" s="37"/>
      <c r="TQH82" s="37"/>
      <c r="TQI82" s="37"/>
      <c r="TQJ82" s="37"/>
      <c r="TQK82" s="37"/>
      <c r="TQL82" s="37"/>
      <c r="TQM82" s="37"/>
      <c r="TQN82" s="37"/>
      <c r="TQO82" s="37"/>
      <c r="TQP82" s="37"/>
      <c r="TQQ82" s="37"/>
      <c r="TQR82" s="37"/>
      <c r="TQS82" s="37"/>
      <c r="TQT82" s="37"/>
      <c r="TQU82" s="37"/>
      <c r="TQV82" s="37"/>
      <c r="TQW82" s="37"/>
      <c r="TQX82" s="37"/>
      <c r="TQY82" s="37"/>
      <c r="TQZ82" s="37"/>
      <c r="TRA82" s="37"/>
      <c r="TRB82" s="37"/>
      <c r="TRC82" s="37"/>
      <c r="TRD82" s="37"/>
      <c r="TRE82" s="37"/>
      <c r="TRF82" s="37"/>
      <c r="TRG82" s="37"/>
      <c r="TRH82" s="37"/>
      <c r="TRI82" s="37"/>
      <c r="TRJ82" s="37"/>
      <c r="TRK82" s="37"/>
      <c r="TRL82" s="37"/>
      <c r="TRM82" s="37"/>
      <c r="TRN82" s="37"/>
      <c r="TRO82" s="37"/>
      <c r="TRP82" s="37"/>
      <c r="TRQ82" s="37"/>
      <c r="TRR82" s="37"/>
      <c r="TRS82" s="37"/>
      <c r="TRT82" s="37"/>
      <c r="TRU82" s="37"/>
      <c r="TRV82" s="37"/>
      <c r="TRW82" s="37"/>
      <c r="TRX82" s="37"/>
      <c r="TRY82" s="37"/>
      <c r="TRZ82" s="37"/>
      <c r="TSA82" s="37"/>
      <c r="TSB82" s="37"/>
      <c r="TSC82" s="37"/>
      <c r="TSD82" s="37"/>
      <c r="TSE82" s="37"/>
      <c r="TSF82" s="37"/>
      <c r="TSG82" s="37"/>
      <c r="TSH82" s="37"/>
      <c r="TSI82" s="37"/>
      <c r="TSJ82" s="37"/>
      <c r="TSK82" s="37"/>
      <c r="TSL82" s="37"/>
      <c r="TSM82" s="37"/>
      <c r="TSN82" s="37"/>
      <c r="TSO82" s="37"/>
      <c r="TSP82" s="37"/>
      <c r="TSQ82" s="37"/>
      <c r="TSR82" s="37"/>
      <c r="TSS82" s="37"/>
      <c r="TST82" s="37"/>
      <c r="TSU82" s="37"/>
      <c r="TSV82" s="37"/>
      <c r="TSW82" s="37"/>
      <c r="TSX82" s="37"/>
      <c r="TSY82" s="37"/>
      <c r="TSZ82" s="37"/>
      <c r="TTA82" s="37"/>
      <c r="TTB82" s="37"/>
      <c r="TTC82" s="37"/>
      <c r="TTD82" s="37"/>
      <c r="TTE82" s="37"/>
      <c r="TTF82" s="37"/>
      <c r="TTG82" s="37"/>
      <c r="TTH82" s="37"/>
      <c r="TTI82" s="37"/>
      <c r="TTJ82" s="37"/>
      <c r="TTK82" s="37"/>
      <c r="TTL82" s="37"/>
      <c r="TTM82" s="37"/>
      <c r="TTN82" s="37"/>
      <c r="TTO82" s="37"/>
      <c r="TTP82" s="37"/>
      <c r="TTQ82" s="37"/>
      <c r="TTR82" s="37"/>
      <c r="TTS82" s="37"/>
      <c r="TTT82" s="37"/>
      <c r="TTU82" s="37"/>
      <c r="TTV82" s="37"/>
      <c r="TTW82" s="37"/>
      <c r="TTX82" s="37"/>
      <c r="TTY82" s="37"/>
      <c r="TTZ82" s="37"/>
      <c r="TUA82" s="37"/>
      <c r="TUB82" s="37"/>
      <c r="TUC82" s="37"/>
      <c r="TUD82" s="37"/>
      <c r="TUE82" s="37"/>
      <c r="TUF82" s="37"/>
      <c r="TUG82" s="37"/>
      <c r="TUH82" s="37"/>
      <c r="TUI82" s="37"/>
      <c r="TUJ82" s="37"/>
      <c r="TUK82" s="37"/>
      <c r="TUL82" s="37"/>
      <c r="TUM82" s="37"/>
      <c r="TUN82" s="37"/>
      <c r="TUO82" s="37"/>
      <c r="TUP82" s="37"/>
      <c r="TUQ82" s="37"/>
      <c r="TUR82" s="37"/>
      <c r="TUS82" s="37"/>
      <c r="TUT82" s="37"/>
      <c r="TUU82" s="37"/>
      <c r="TUV82" s="37"/>
      <c r="TUW82" s="37"/>
      <c r="TUX82" s="37"/>
      <c r="TUY82" s="37"/>
      <c r="TUZ82" s="37"/>
      <c r="TVA82" s="37"/>
      <c r="TVB82" s="37"/>
      <c r="TVC82" s="37"/>
      <c r="TVD82" s="37"/>
      <c r="TVE82" s="37"/>
      <c r="TVF82" s="37"/>
      <c r="TVG82" s="37"/>
      <c r="TVH82" s="37"/>
      <c r="TVI82" s="37"/>
      <c r="TVJ82" s="37"/>
      <c r="TVK82" s="37"/>
      <c r="TVL82" s="37"/>
      <c r="TVM82" s="37"/>
      <c r="TVN82" s="37"/>
      <c r="TVO82" s="37"/>
      <c r="TVP82" s="37"/>
      <c r="TVQ82" s="37"/>
      <c r="TVR82" s="37"/>
      <c r="TVS82" s="37"/>
      <c r="TVT82" s="37"/>
      <c r="TVU82" s="37"/>
      <c r="TVV82" s="37"/>
      <c r="TVW82" s="37"/>
      <c r="TVX82" s="37"/>
      <c r="TVY82" s="37"/>
      <c r="TVZ82" s="37"/>
      <c r="TWA82" s="37"/>
      <c r="TWB82" s="37"/>
      <c r="TWC82" s="37"/>
      <c r="TWD82" s="37"/>
      <c r="TWE82" s="37"/>
      <c r="TWF82" s="37"/>
      <c r="TWG82" s="37"/>
      <c r="TWH82" s="37"/>
      <c r="TWI82" s="37"/>
      <c r="TWJ82" s="37"/>
      <c r="TWK82" s="37"/>
      <c r="TWL82" s="37"/>
      <c r="TWM82" s="37"/>
      <c r="TWN82" s="37"/>
      <c r="TWO82" s="37"/>
      <c r="TWP82" s="37"/>
      <c r="TWQ82" s="37"/>
      <c r="TWR82" s="37"/>
      <c r="TWS82" s="37"/>
      <c r="TWT82" s="37"/>
      <c r="TWU82" s="37"/>
      <c r="TWV82" s="37"/>
      <c r="TWW82" s="37"/>
      <c r="TWX82" s="37"/>
      <c r="TWY82" s="37"/>
      <c r="TWZ82" s="37"/>
      <c r="TXA82" s="37"/>
      <c r="TXB82" s="37"/>
      <c r="TXC82" s="37"/>
      <c r="TXD82" s="37"/>
      <c r="TXE82" s="37"/>
      <c r="TXF82" s="37"/>
      <c r="TXG82" s="37"/>
      <c r="TXH82" s="37"/>
      <c r="TXI82" s="37"/>
      <c r="TXJ82" s="37"/>
      <c r="TXK82" s="37"/>
      <c r="TXL82" s="37"/>
      <c r="TXM82" s="37"/>
      <c r="TXN82" s="37"/>
      <c r="TXO82" s="37"/>
      <c r="TXP82" s="37"/>
      <c r="TXQ82" s="37"/>
      <c r="TXR82" s="37"/>
      <c r="TXS82" s="37"/>
      <c r="TXT82" s="37"/>
      <c r="TXU82" s="37"/>
      <c r="TXV82" s="37"/>
      <c r="TXW82" s="37"/>
      <c r="TXX82" s="37"/>
      <c r="TXY82" s="37"/>
      <c r="TXZ82" s="37"/>
      <c r="TYA82" s="37"/>
      <c r="TYB82" s="37"/>
      <c r="TYC82" s="37"/>
      <c r="TYD82" s="37"/>
      <c r="TYE82" s="37"/>
      <c r="TYF82" s="37"/>
      <c r="TYG82" s="37"/>
      <c r="TYH82" s="37"/>
      <c r="TYI82" s="37"/>
      <c r="TYJ82" s="37"/>
      <c r="TYK82" s="37"/>
      <c r="TYL82" s="37"/>
      <c r="TYM82" s="37"/>
      <c r="TYN82" s="37"/>
      <c r="TYO82" s="37"/>
      <c r="TYP82" s="37"/>
      <c r="TYQ82" s="37"/>
      <c r="TYR82" s="37"/>
      <c r="TYS82" s="37"/>
      <c r="TYT82" s="37"/>
      <c r="TYU82" s="37"/>
      <c r="TYV82" s="37"/>
      <c r="TYW82" s="37"/>
      <c r="TYX82" s="37"/>
      <c r="TYY82" s="37"/>
      <c r="TYZ82" s="37"/>
      <c r="TZA82" s="37"/>
      <c r="TZB82" s="37"/>
      <c r="TZC82" s="37"/>
      <c r="TZD82" s="37"/>
      <c r="TZE82" s="37"/>
      <c r="TZF82" s="37"/>
      <c r="TZG82" s="37"/>
      <c r="TZH82" s="37"/>
      <c r="TZI82" s="37"/>
      <c r="TZJ82" s="37"/>
      <c r="TZK82" s="37"/>
      <c r="TZL82" s="37"/>
      <c r="TZM82" s="37"/>
      <c r="TZN82" s="37"/>
      <c r="TZO82" s="37"/>
      <c r="TZP82" s="37"/>
      <c r="TZQ82" s="37"/>
      <c r="TZR82" s="37"/>
      <c r="TZS82" s="37"/>
      <c r="TZT82" s="37"/>
      <c r="TZU82" s="37"/>
      <c r="TZV82" s="37"/>
      <c r="TZW82" s="37"/>
      <c r="TZX82" s="37"/>
      <c r="TZY82" s="37"/>
      <c r="TZZ82" s="37"/>
      <c r="UAA82" s="37"/>
      <c r="UAB82" s="37"/>
      <c r="UAC82" s="37"/>
      <c r="UAD82" s="37"/>
      <c r="UAE82" s="37"/>
      <c r="UAF82" s="37"/>
      <c r="UAG82" s="37"/>
      <c r="UAH82" s="37"/>
      <c r="UAI82" s="37"/>
      <c r="UAJ82" s="37"/>
      <c r="UAK82" s="37"/>
      <c r="UAL82" s="37"/>
      <c r="UAM82" s="37"/>
      <c r="UAN82" s="37"/>
      <c r="UAO82" s="37"/>
      <c r="UAP82" s="37"/>
      <c r="UAQ82" s="37"/>
      <c r="UAR82" s="37"/>
      <c r="UAS82" s="37"/>
      <c r="UAT82" s="37"/>
      <c r="UAU82" s="37"/>
      <c r="UAV82" s="37"/>
      <c r="UAW82" s="37"/>
      <c r="UAX82" s="37"/>
      <c r="UAY82" s="37"/>
      <c r="UAZ82" s="37"/>
      <c r="UBA82" s="37"/>
      <c r="UBB82" s="37"/>
      <c r="UBC82" s="37"/>
      <c r="UBD82" s="37"/>
      <c r="UBE82" s="37"/>
      <c r="UBF82" s="37"/>
      <c r="UBG82" s="37"/>
      <c r="UBH82" s="37"/>
      <c r="UBI82" s="37"/>
      <c r="UBJ82" s="37"/>
      <c r="UBK82" s="37"/>
      <c r="UBL82" s="37"/>
      <c r="UBM82" s="37"/>
      <c r="UBN82" s="37"/>
      <c r="UBO82" s="37"/>
      <c r="UBP82" s="37"/>
      <c r="UBQ82" s="37"/>
      <c r="UBR82" s="37"/>
      <c r="UBS82" s="37"/>
      <c r="UBT82" s="37"/>
      <c r="UBU82" s="37"/>
      <c r="UBV82" s="37"/>
      <c r="UBW82" s="37"/>
      <c r="UBX82" s="37"/>
      <c r="UBY82" s="37"/>
      <c r="UBZ82" s="37"/>
      <c r="UCA82" s="37"/>
      <c r="UCB82" s="37"/>
      <c r="UCC82" s="37"/>
      <c r="UCD82" s="37"/>
      <c r="UCE82" s="37"/>
      <c r="UCF82" s="37"/>
      <c r="UCG82" s="37"/>
      <c r="UCH82" s="37"/>
      <c r="UCI82" s="37"/>
      <c r="UCJ82" s="37"/>
      <c r="UCK82" s="37"/>
      <c r="UCL82" s="37"/>
      <c r="UCM82" s="37"/>
      <c r="UCN82" s="37"/>
      <c r="UCO82" s="37"/>
      <c r="UCP82" s="37"/>
      <c r="UCQ82" s="37"/>
      <c r="UCR82" s="37"/>
      <c r="UCS82" s="37"/>
      <c r="UCT82" s="37"/>
      <c r="UCU82" s="37"/>
      <c r="UCV82" s="37"/>
      <c r="UCW82" s="37"/>
      <c r="UCX82" s="37"/>
      <c r="UCY82" s="37"/>
      <c r="UCZ82" s="37"/>
      <c r="UDA82" s="37"/>
      <c r="UDB82" s="37"/>
      <c r="UDC82" s="37"/>
      <c r="UDD82" s="37"/>
      <c r="UDE82" s="37"/>
      <c r="UDF82" s="37"/>
      <c r="UDG82" s="37"/>
      <c r="UDH82" s="37"/>
      <c r="UDI82" s="37"/>
      <c r="UDJ82" s="37"/>
      <c r="UDK82" s="37"/>
      <c r="UDL82" s="37"/>
      <c r="UDM82" s="37"/>
      <c r="UDN82" s="37"/>
      <c r="UDO82" s="37"/>
      <c r="UDP82" s="37"/>
      <c r="UDQ82" s="37"/>
      <c r="UDR82" s="37"/>
      <c r="UDS82" s="37"/>
      <c r="UDT82" s="37"/>
      <c r="UDU82" s="37"/>
      <c r="UDV82" s="37"/>
      <c r="UDW82" s="37"/>
      <c r="UDX82" s="37"/>
      <c r="UDY82" s="37"/>
      <c r="UDZ82" s="37"/>
      <c r="UEA82" s="37"/>
      <c r="UEB82" s="37"/>
      <c r="UEC82" s="37"/>
      <c r="UED82" s="37"/>
      <c r="UEE82" s="37"/>
      <c r="UEF82" s="37"/>
      <c r="UEG82" s="37"/>
      <c r="UEH82" s="37"/>
      <c r="UEI82" s="37"/>
      <c r="UEJ82" s="37"/>
      <c r="UEK82" s="37"/>
      <c r="UEL82" s="37"/>
      <c r="UEM82" s="37"/>
      <c r="UEN82" s="37"/>
      <c r="UEO82" s="37"/>
      <c r="UEP82" s="37"/>
      <c r="UEQ82" s="37"/>
      <c r="UER82" s="37"/>
      <c r="UES82" s="37"/>
      <c r="UET82" s="37"/>
      <c r="UEU82" s="37"/>
      <c r="UEV82" s="37"/>
      <c r="UEW82" s="37"/>
      <c r="UEX82" s="37"/>
      <c r="UEY82" s="37"/>
      <c r="UEZ82" s="37"/>
      <c r="UFA82" s="37"/>
      <c r="UFB82" s="37"/>
      <c r="UFC82" s="37"/>
      <c r="UFD82" s="37"/>
      <c r="UFE82" s="37"/>
      <c r="UFF82" s="37"/>
      <c r="UFG82" s="37"/>
      <c r="UFH82" s="37"/>
      <c r="UFI82" s="37"/>
      <c r="UFJ82" s="37"/>
      <c r="UFK82" s="37"/>
      <c r="UFL82" s="37"/>
      <c r="UFM82" s="37"/>
      <c r="UFN82" s="37"/>
      <c r="UFO82" s="37"/>
      <c r="UFP82" s="37"/>
      <c r="UFQ82" s="37"/>
      <c r="UFR82" s="37"/>
      <c r="UFS82" s="37"/>
      <c r="UFT82" s="37"/>
      <c r="UFU82" s="37"/>
      <c r="UFV82" s="37"/>
      <c r="UFW82" s="37"/>
      <c r="UFX82" s="37"/>
      <c r="UFY82" s="37"/>
      <c r="UFZ82" s="37"/>
      <c r="UGA82" s="37"/>
      <c r="UGB82" s="37"/>
      <c r="UGC82" s="37"/>
      <c r="UGD82" s="37"/>
      <c r="UGE82" s="37"/>
      <c r="UGF82" s="37"/>
      <c r="UGG82" s="37"/>
      <c r="UGH82" s="37"/>
      <c r="UGI82" s="37"/>
      <c r="UGJ82" s="37"/>
      <c r="UGK82" s="37"/>
      <c r="UGL82" s="37"/>
      <c r="UGM82" s="37"/>
      <c r="UGN82" s="37"/>
      <c r="UGO82" s="37"/>
      <c r="UGP82" s="37"/>
      <c r="UGQ82" s="37"/>
      <c r="UGR82" s="37"/>
      <c r="UGS82" s="37"/>
      <c r="UGT82" s="37"/>
      <c r="UGU82" s="37"/>
      <c r="UGV82" s="37"/>
      <c r="UGW82" s="37"/>
      <c r="UGX82" s="37"/>
      <c r="UGY82" s="37"/>
      <c r="UGZ82" s="37"/>
      <c r="UHA82" s="37"/>
      <c r="UHB82" s="37"/>
      <c r="UHC82" s="37"/>
      <c r="UHD82" s="37"/>
      <c r="UHE82" s="37"/>
      <c r="UHF82" s="37"/>
      <c r="UHG82" s="37"/>
      <c r="UHH82" s="37"/>
      <c r="UHI82" s="37"/>
      <c r="UHJ82" s="37"/>
      <c r="UHK82" s="37"/>
      <c r="UHL82" s="37"/>
      <c r="UHM82" s="37"/>
      <c r="UHN82" s="37"/>
      <c r="UHO82" s="37"/>
      <c r="UHP82" s="37"/>
      <c r="UHQ82" s="37"/>
      <c r="UHR82" s="37"/>
      <c r="UHS82" s="37"/>
      <c r="UHT82" s="37"/>
      <c r="UHU82" s="37"/>
      <c r="UHV82" s="37"/>
      <c r="UHW82" s="37"/>
      <c r="UHX82" s="37"/>
      <c r="UHY82" s="37"/>
      <c r="UHZ82" s="37"/>
      <c r="UIA82" s="37"/>
      <c r="UIB82" s="37"/>
      <c r="UIC82" s="37"/>
      <c r="UID82" s="37"/>
      <c r="UIE82" s="37"/>
      <c r="UIF82" s="37"/>
      <c r="UIG82" s="37"/>
      <c r="UIH82" s="37"/>
      <c r="UII82" s="37"/>
      <c r="UIJ82" s="37"/>
      <c r="UIK82" s="37"/>
      <c r="UIL82" s="37"/>
      <c r="UIM82" s="37"/>
      <c r="UIN82" s="37"/>
      <c r="UIO82" s="37"/>
      <c r="UIP82" s="37"/>
      <c r="UIQ82" s="37"/>
      <c r="UIR82" s="37"/>
      <c r="UIS82" s="37"/>
      <c r="UIT82" s="37"/>
      <c r="UIU82" s="37"/>
      <c r="UIV82" s="37"/>
      <c r="UIW82" s="37"/>
      <c r="UIX82" s="37"/>
      <c r="UIY82" s="37"/>
      <c r="UIZ82" s="37"/>
      <c r="UJA82" s="37"/>
      <c r="UJB82" s="37"/>
      <c r="UJC82" s="37"/>
      <c r="UJD82" s="37"/>
      <c r="UJE82" s="37"/>
      <c r="UJF82" s="37"/>
      <c r="UJG82" s="37"/>
      <c r="UJH82" s="37"/>
      <c r="UJI82" s="37"/>
      <c r="UJJ82" s="37"/>
      <c r="UJK82" s="37"/>
      <c r="UJL82" s="37"/>
      <c r="UJM82" s="37"/>
      <c r="UJN82" s="37"/>
      <c r="UJO82" s="37"/>
      <c r="UJP82" s="37"/>
      <c r="UJQ82" s="37"/>
      <c r="UJR82" s="37"/>
      <c r="UJS82" s="37"/>
      <c r="UJT82" s="37"/>
      <c r="UJU82" s="37"/>
      <c r="UJV82" s="37"/>
      <c r="UJW82" s="37"/>
      <c r="UJX82" s="37"/>
      <c r="UJY82" s="37"/>
      <c r="UJZ82" s="37"/>
      <c r="UKA82" s="37"/>
      <c r="UKB82" s="37"/>
      <c r="UKC82" s="37"/>
      <c r="UKD82" s="37"/>
      <c r="UKE82" s="37"/>
      <c r="UKF82" s="37"/>
      <c r="UKG82" s="37"/>
      <c r="UKH82" s="37"/>
      <c r="UKI82" s="37"/>
      <c r="UKJ82" s="37"/>
      <c r="UKK82" s="37"/>
      <c r="UKL82" s="37"/>
      <c r="UKM82" s="37"/>
      <c r="UKN82" s="37"/>
      <c r="UKO82" s="37"/>
      <c r="UKP82" s="37"/>
      <c r="UKQ82" s="37"/>
      <c r="UKR82" s="37"/>
      <c r="UKS82" s="37"/>
      <c r="UKT82" s="37"/>
      <c r="UKU82" s="37"/>
      <c r="UKV82" s="37"/>
      <c r="UKW82" s="37"/>
      <c r="UKX82" s="37"/>
      <c r="UKY82" s="37"/>
      <c r="UKZ82" s="37"/>
      <c r="ULA82" s="37"/>
      <c r="ULB82" s="37"/>
      <c r="ULC82" s="37"/>
      <c r="ULD82" s="37"/>
      <c r="ULE82" s="37"/>
      <c r="ULF82" s="37"/>
      <c r="ULG82" s="37"/>
      <c r="ULH82" s="37"/>
      <c r="ULI82" s="37"/>
      <c r="ULJ82" s="37"/>
      <c r="ULK82" s="37"/>
      <c r="ULL82" s="37"/>
      <c r="ULM82" s="37"/>
      <c r="ULN82" s="37"/>
      <c r="ULO82" s="37"/>
      <c r="ULP82" s="37"/>
      <c r="ULQ82" s="37"/>
      <c r="ULR82" s="37"/>
      <c r="ULS82" s="37"/>
      <c r="ULT82" s="37"/>
      <c r="ULU82" s="37"/>
      <c r="ULV82" s="37"/>
      <c r="ULW82" s="37"/>
      <c r="ULX82" s="37"/>
      <c r="ULY82" s="37"/>
      <c r="ULZ82" s="37"/>
      <c r="UMA82" s="37"/>
      <c r="UMB82" s="37"/>
      <c r="UMC82" s="37"/>
      <c r="UMD82" s="37"/>
      <c r="UME82" s="37"/>
      <c r="UMF82" s="37"/>
      <c r="UMG82" s="37"/>
      <c r="UMH82" s="37"/>
      <c r="UMI82" s="37"/>
      <c r="UMJ82" s="37"/>
      <c r="UMK82" s="37"/>
      <c r="UML82" s="37"/>
      <c r="UMM82" s="37"/>
      <c r="UMN82" s="37"/>
      <c r="UMO82" s="37"/>
      <c r="UMP82" s="37"/>
      <c r="UMQ82" s="37"/>
      <c r="UMR82" s="37"/>
      <c r="UMS82" s="37"/>
      <c r="UMT82" s="37"/>
      <c r="UMU82" s="37"/>
      <c r="UMV82" s="37"/>
      <c r="UMW82" s="37"/>
      <c r="UMX82" s="37"/>
      <c r="UMY82" s="37"/>
      <c r="UMZ82" s="37"/>
      <c r="UNA82" s="37"/>
      <c r="UNB82" s="37"/>
      <c r="UNC82" s="37"/>
      <c r="UND82" s="37"/>
      <c r="UNE82" s="37"/>
      <c r="UNF82" s="37"/>
      <c r="UNG82" s="37"/>
      <c r="UNH82" s="37"/>
      <c r="UNI82" s="37"/>
      <c r="UNJ82" s="37"/>
      <c r="UNK82" s="37"/>
      <c r="UNL82" s="37"/>
      <c r="UNM82" s="37"/>
      <c r="UNN82" s="37"/>
      <c r="UNO82" s="37"/>
      <c r="UNP82" s="37"/>
      <c r="UNQ82" s="37"/>
      <c r="UNR82" s="37"/>
      <c r="UNS82" s="37"/>
      <c r="UNT82" s="37"/>
      <c r="UNU82" s="37"/>
      <c r="UNV82" s="37"/>
      <c r="UNW82" s="37"/>
      <c r="UNX82" s="37"/>
      <c r="UNY82" s="37"/>
      <c r="UNZ82" s="37"/>
      <c r="UOA82" s="37"/>
      <c r="UOB82" s="37"/>
      <c r="UOC82" s="37"/>
      <c r="UOD82" s="37"/>
      <c r="UOE82" s="37"/>
      <c r="UOF82" s="37"/>
      <c r="UOG82" s="37"/>
      <c r="UOH82" s="37"/>
      <c r="UOI82" s="37"/>
      <c r="UOJ82" s="37"/>
      <c r="UOK82" s="37"/>
      <c r="UOL82" s="37"/>
      <c r="UOM82" s="37"/>
      <c r="UON82" s="37"/>
      <c r="UOO82" s="37"/>
      <c r="UOP82" s="37"/>
      <c r="UOQ82" s="37"/>
      <c r="UOR82" s="37"/>
      <c r="UOS82" s="37"/>
      <c r="UOT82" s="37"/>
      <c r="UOU82" s="37"/>
      <c r="UOV82" s="37"/>
      <c r="UOW82" s="37"/>
      <c r="UOX82" s="37"/>
      <c r="UOY82" s="37"/>
      <c r="UOZ82" s="37"/>
      <c r="UPA82" s="37"/>
      <c r="UPB82" s="37"/>
      <c r="UPC82" s="37"/>
      <c r="UPD82" s="37"/>
      <c r="UPE82" s="37"/>
      <c r="UPF82" s="37"/>
      <c r="UPG82" s="37"/>
      <c r="UPH82" s="37"/>
      <c r="UPI82" s="37"/>
      <c r="UPJ82" s="37"/>
      <c r="UPK82" s="37"/>
      <c r="UPL82" s="37"/>
      <c r="UPM82" s="37"/>
      <c r="UPN82" s="37"/>
      <c r="UPO82" s="37"/>
      <c r="UPP82" s="37"/>
      <c r="UPQ82" s="37"/>
      <c r="UPR82" s="37"/>
      <c r="UPS82" s="37"/>
      <c r="UPT82" s="37"/>
      <c r="UPU82" s="37"/>
      <c r="UPV82" s="37"/>
      <c r="UPW82" s="37"/>
      <c r="UPX82" s="37"/>
      <c r="UPY82" s="37"/>
      <c r="UPZ82" s="37"/>
      <c r="UQA82" s="37"/>
      <c r="UQB82" s="37"/>
      <c r="UQC82" s="37"/>
      <c r="UQD82" s="37"/>
      <c r="UQE82" s="37"/>
      <c r="UQF82" s="37"/>
      <c r="UQG82" s="37"/>
      <c r="UQH82" s="37"/>
      <c r="UQI82" s="37"/>
      <c r="UQJ82" s="37"/>
      <c r="UQK82" s="37"/>
      <c r="UQL82" s="37"/>
      <c r="UQM82" s="37"/>
      <c r="UQN82" s="37"/>
      <c r="UQO82" s="37"/>
      <c r="UQP82" s="37"/>
      <c r="UQQ82" s="37"/>
      <c r="UQR82" s="37"/>
      <c r="UQS82" s="37"/>
      <c r="UQT82" s="37"/>
      <c r="UQU82" s="37"/>
      <c r="UQV82" s="37"/>
      <c r="UQW82" s="37"/>
      <c r="UQX82" s="37"/>
      <c r="UQY82" s="37"/>
      <c r="UQZ82" s="37"/>
      <c r="URA82" s="37"/>
      <c r="URB82" s="37"/>
      <c r="URC82" s="37"/>
      <c r="URD82" s="37"/>
      <c r="URE82" s="37"/>
      <c r="URF82" s="37"/>
      <c r="URG82" s="37"/>
      <c r="URH82" s="37"/>
      <c r="URI82" s="37"/>
      <c r="URJ82" s="37"/>
      <c r="URK82" s="37"/>
      <c r="URL82" s="37"/>
      <c r="URM82" s="37"/>
      <c r="URN82" s="37"/>
      <c r="URO82" s="37"/>
      <c r="URP82" s="37"/>
      <c r="URQ82" s="37"/>
      <c r="URR82" s="37"/>
      <c r="URS82" s="37"/>
      <c r="URT82" s="37"/>
      <c r="URU82" s="37"/>
      <c r="URV82" s="37"/>
      <c r="URW82" s="37"/>
      <c r="URX82" s="37"/>
      <c r="URY82" s="37"/>
      <c r="URZ82" s="37"/>
      <c r="USA82" s="37"/>
      <c r="USB82" s="37"/>
      <c r="USC82" s="37"/>
      <c r="USD82" s="37"/>
      <c r="USE82" s="37"/>
      <c r="USF82" s="37"/>
      <c r="USG82" s="37"/>
      <c r="USH82" s="37"/>
      <c r="USI82" s="37"/>
      <c r="USJ82" s="37"/>
      <c r="USK82" s="37"/>
      <c r="USL82" s="37"/>
      <c r="USM82" s="37"/>
      <c r="USN82" s="37"/>
      <c r="USO82" s="37"/>
      <c r="USP82" s="37"/>
      <c r="USQ82" s="37"/>
      <c r="USR82" s="37"/>
      <c r="USS82" s="37"/>
      <c r="UST82" s="37"/>
      <c r="USU82" s="37"/>
      <c r="USV82" s="37"/>
      <c r="USW82" s="37"/>
      <c r="USX82" s="37"/>
      <c r="USY82" s="37"/>
      <c r="USZ82" s="37"/>
      <c r="UTA82" s="37"/>
      <c r="UTB82" s="37"/>
      <c r="UTC82" s="37"/>
      <c r="UTD82" s="37"/>
      <c r="UTE82" s="37"/>
      <c r="UTF82" s="37"/>
      <c r="UTG82" s="37"/>
      <c r="UTH82" s="37"/>
      <c r="UTI82" s="37"/>
      <c r="UTJ82" s="37"/>
      <c r="UTK82" s="37"/>
      <c r="UTL82" s="37"/>
      <c r="UTM82" s="37"/>
      <c r="UTN82" s="37"/>
      <c r="UTO82" s="37"/>
      <c r="UTP82" s="37"/>
      <c r="UTQ82" s="37"/>
      <c r="UTR82" s="37"/>
      <c r="UTS82" s="37"/>
      <c r="UTT82" s="37"/>
      <c r="UTU82" s="37"/>
      <c r="UTV82" s="37"/>
      <c r="UTW82" s="37"/>
      <c r="UTX82" s="37"/>
      <c r="UTY82" s="37"/>
      <c r="UTZ82" s="37"/>
      <c r="UUA82" s="37"/>
      <c r="UUB82" s="37"/>
      <c r="UUC82" s="37"/>
      <c r="UUD82" s="37"/>
      <c r="UUE82" s="37"/>
      <c r="UUF82" s="37"/>
      <c r="UUG82" s="37"/>
      <c r="UUH82" s="37"/>
      <c r="UUI82" s="37"/>
      <c r="UUJ82" s="37"/>
      <c r="UUK82" s="37"/>
      <c r="UUL82" s="37"/>
      <c r="UUM82" s="37"/>
      <c r="UUN82" s="37"/>
      <c r="UUO82" s="37"/>
      <c r="UUP82" s="37"/>
      <c r="UUQ82" s="37"/>
      <c r="UUR82" s="37"/>
      <c r="UUS82" s="37"/>
      <c r="UUT82" s="37"/>
      <c r="UUU82" s="37"/>
      <c r="UUV82" s="37"/>
      <c r="UUW82" s="37"/>
      <c r="UUX82" s="37"/>
      <c r="UUY82" s="37"/>
      <c r="UUZ82" s="37"/>
      <c r="UVA82" s="37"/>
      <c r="UVB82" s="37"/>
      <c r="UVC82" s="37"/>
      <c r="UVD82" s="37"/>
      <c r="UVE82" s="37"/>
      <c r="UVF82" s="37"/>
      <c r="UVG82" s="37"/>
      <c r="UVH82" s="37"/>
      <c r="UVI82" s="37"/>
      <c r="UVJ82" s="37"/>
      <c r="UVK82" s="37"/>
      <c r="UVL82" s="37"/>
      <c r="UVM82" s="37"/>
      <c r="UVN82" s="37"/>
      <c r="UVO82" s="37"/>
      <c r="UVP82" s="37"/>
      <c r="UVQ82" s="37"/>
      <c r="UVR82" s="37"/>
      <c r="UVS82" s="37"/>
      <c r="UVT82" s="37"/>
      <c r="UVU82" s="37"/>
      <c r="UVV82" s="37"/>
      <c r="UVW82" s="37"/>
      <c r="UVX82" s="37"/>
      <c r="UVY82" s="37"/>
      <c r="UVZ82" s="37"/>
      <c r="UWA82" s="37"/>
      <c r="UWB82" s="37"/>
      <c r="UWC82" s="37"/>
      <c r="UWD82" s="37"/>
      <c r="UWE82" s="37"/>
      <c r="UWF82" s="37"/>
      <c r="UWG82" s="37"/>
      <c r="UWH82" s="37"/>
      <c r="UWI82" s="37"/>
      <c r="UWJ82" s="37"/>
      <c r="UWK82" s="37"/>
      <c r="UWL82" s="37"/>
      <c r="UWM82" s="37"/>
      <c r="UWN82" s="37"/>
      <c r="UWO82" s="37"/>
      <c r="UWP82" s="37"/>
      <c r="UWQ82" s="37"/>
      <c r="UWR82" s="37"/>
      <c r="UWS82" s="37"/>
      <c r="UWT82" s="37"/>
      <c r="UWU82" s="37"/>
      <c r="UWV82" s="37"/>
      <c r="UWW82" s="37"/>
      <c r="UWX82" s="37"/>
      <c r="UWY82" s="37"/>
      <c r="UWZ82" s="37"/>
      <c r="UXA82" s="37"/>
      <c r="UXB82" s="37"/>
      <c r="UXC82" s="37"/>
      <c r="UXD82" s="37"/>
      <c r="UXE82" s="37"/>
      <c r="UXF82" s="37"/>
      <c r="UXG82" s="37"/>
      <c r="UXH82" s="37"/>
      <c r="UXI82" s="37"/>
      <c r="UXJ82" s="37"/>
      <c r="UXK82" s="37"/>
      <c r="UXL82" s="37"/>
      <c r="UXM82" s="37"/>
      <c r="UXN82" s="37"/>
      <c r="UXO82" s="37"/>
      <c r="UXP82" s="37"/>
      <c r="UXQ82" s="37"/>
      <c r="UXR82" s="37"/>
      <c r="UXS82" s="37"/>
      <c r="UXT82" s="37"/>
      <c r="UXU82" s="37"/>
      <c r="UXV82" s="37"/>
      <c r="UXW82" s="37"/>
      <c r="UXX82" s="37"/>
      <c r="UXY82" s="37"/>
      <c r="UXZ82" s="37"/>
      <c r="UYA82" s="37"/>
      <c r="UYB82" s="37"/>
      <c r="UYC82" s="37"/>
      <c r="UYD82" s="37"/>
      <c r="UYE82" s="37"/>
      <c r="UYF82" s="37"/>
      <c r="UYG82" s="37"/>
      <c r="UYH82" s="37"/>
      <c r="UYI82" s="37"/>
      <c r="UYJ82" s="37"/>
      <c r="UYK82" s="37"/>
      <c r="UYL82" s="37"/>
      <c r="UYM82" s="37"/>
      <c r="UYN82" s="37"/>
      <c r="UYO82" s="37"/>
      <c r="UYP82" s="37"/>
      <c r="UYQ82" s="37"/>
      <c r="UYR82" s="37"/>
      <c r="UYS82" s="37"/>
      <c r="UYT82" s="37"/>
      <c r="UYU82" s="37"/>
      <c r="UYV82" s="37"/>
      <c r="UYW82" s="37"/>
      <c r="UYX82" s="37"/>
      <c r="UYY82" s="37"/>
      <c r="UYZ82" s="37"/>
      <c r="UZA82" s="37"/>
      <c r="UZB82" s="37"/>
      <c r="UZC82" s="37"/>
      <c r="UZD82" s="37"/>
      <c r="UZE82" s="37"/>
      <c r="UZF82" s="37"/>
      <c r="UZG82" s="37"/>
      <c r="UZH82" s="37"/>
      <c r="UZI82" s="37"/>
      <c r="UZJ82" s="37"/>
      <c r="UZK82" s="37"/>
      <c r="UZL82" s="37"/>
      <c r="UZM82" s="37"/>
      <c r="UZN82" s="37"/>
      <c r="UZO82" s="37"/>
      <c r="UZP82" s="37"/>
      <c r="UZQ82" s="37"/>
      <c r="UZR82" s="37"/>
      <c r="UZS82" s="37"/>
      <c r="UZT82" s="37"/>
      <c r="UZU82" s="37"/>
      <c r="UZV82" s="37"/>
      <c r="UZW82" s="37"/>
      <c r="UZX82" s="37"/>
      <c r="UZY82" s="37"/>
      <c r="UZZ82" s="37"/>
      <c r="VAA82" s="37"/>
      <c r="VAB82" s="37"/>
      <c r="VAC82" s="37"/>
      <c r="VAD82" s="37"/>
      <c r="VAE82" s="37"/>
      <c r="VAF82" s="37"/>
      <c r="VAG82" s="37"/>
      <c r="VAH82" s="37"/>
      <c r="VAI82" s="37"/>
      <c r="VAJ82" s="37"/>
      <c r="VAK82" s="37"/>
      <c r="VAL82" s="37"/>
      <c r="VAM82" s="37"/>
      <c r="VAN82" s="37"/>
      <c r="VAO82" s="37"/>
      <c r="VAP82" s="37"/>
      <c r="VAQ82" s="37"/>
      <c r="VAR82" s="37"/>
      <c r="VAS82" s="37"/>
      <c r="VAT82" s="37"/>
      <c r="VAU82" s="37"/>
      <c r="VAV82" s="37"/>
      <c r="VAW82" s="37"/>
      <c r="VAX82" s="37"/>
      <c r="VAY82" s="37"/>
      <c r="VAZ82" s="37"/>
      <c r="VBA82" s="37"/>
      <c r="VBB82" s="37"/>
      <c r="VBC82" s="37"/>
      <c r="VBD82" s="37"/>
      <c r="VBE82" s="37"/>
      <c r="VBF82" s="37"/>
      <c r="VBG82" s="37"/>
      <c r="VBH82" s="37"/>
      <c r="VBI82" s="37"/>
      <c r="VBJ82" s="37"/>
      <c r="VBK82" s="37"/>
      <c r="VBL82" s="37"/>
      <c r="VBM82" s="37"/>
      <c r="VBN82" s="37"/>
      <c r="VBO82" s="37"/>
      <c r="VBP82" s="37"/>
      <c r="VBQ82" s="37"/>
      <c r="VBR82" s="37"/>
      <c r="VBS82" s="37"/>
      <c r="VBT82" s="37"/>
      <c r="VBU82" s="37"/>
      <c r="VBV82" s="37"/>
      <c r="VBW82" s="37"/>
      <c r="VBX82" s="37"/>
      <c r="VBY82" s="37"/>
      <c r="VBZ82" s="37"/>
      <c r="VCA82" s="37"/>
      <c r="VCB82" s="37"/>
      <c r="VCC82" s="37"/>
      <c r="VCD82" s="37"/>
      <c r="VCE82" s="37"/>
      <c r="VCF82" s="37"/>
      <c r="VCG82" s="37"/>
      <c r="VCH82" s="37"/>
      <c r="VCI82" s="37"/>
      <c r="VCJ82" s="37"/>
      <c r="VCK82" s="37"/>
      <c r="VCL82" s="37"/>
      <c r="VCM82" s="37"/>
      <c r="VCN82" s="37"/>
      <c r="VCO82" s="37"/>
      <c r="VCP82" s="37"/>
      <c r="VCQ82" s="37"/>
      <c r="VCR82" s="37"/>
      <c r="VCS82" s="37"/>
      <c r="VCT82" s="37"/>
      <c r="VCU82" s="37"/>
      <c r="VCV82" s="37"/>
      <c r="VCW82" s="37"/>
      <c r="VCX82" s="37"/>
      <c r="VCY82" s="37"/>
      <c r="VCZ82" s="37"/>
      <c r="VDA82" s="37"/>
      <c r="VDB82" s="37"/>
      <c r="VDC82" s="37"/>
      <c r="VDD82" s="37"/>
      <c r="VDE82" s="37"/>
      <c r="VDF82" s="37"/>
      <c r="VDG82" s="37"/>
      <c r="VDH82" s="37"/>
      <c r="VDI82" s="37"/>
      <c r="VDJ82" s="37"/>
      <c r="VDK82" s="37"/>
      <c r="VDL82" s="37"/>
      <c r="VDM82" s="37"/>
      <c r="VDN82" s="37"/>
      <c r="VDO82" s="37"/>
      <c r="VDP82" s="37"/>
      <c r="VDQ82" s="37"/>
      <c r="VDR82" s="37"/>
      <c r="VDS82" s="37"/>
      <c r="VDT82" s="37"/>
      <c r="VDU82" s="37"/>
      <c r="VDV82" s="37"/>
      <c r="VDW82" s="37"/>
      <c r="VDX82" s="37"/>
      <c r="VDY82" s="37"/>
      <c r="VDZ82" s="37"/>
      <c r="VEA82" s="37"/>
      <c r="VEB82" s="37"/>
      <c r="VEC82" s="37"/>
      <c r="VED82" s="37"/>
      <c r="VEE82" s="37"/>
      <c r="VEF82" s="37"/>
      <c r="VEG82" s="37"/>
      <c r="VEH82" s="37"/>
      <c r="VEI82" s="37"/>
      <c r="VEJ82" s="37"/>
      <c r="VEK82" s="37"/>
      <c r="VEL82" s="37"/>
      <c r="VEM82" s="37"/>
      <c r="VEN82" s="37"/>
      <c r="VEO82" s="37"/>
      <c r="VEP82" s="37"/>
      <c r="VEQ82" s="37"/>
      <c r="VER82" s="37"/>
      <c r="VES82" s="37"/>
      <c r="VET82" s="37"/>
      <c r="VEU82" s="37"/>
      <c r="VEV82" s="37"/>
      <c r="VEW82" s="37"/>
      <c r="VEX82" s="37"/>
      <c r="VEY82" s="37"/>
      <c r="VEZ82" s="37"/>
      <c r="VFA82" s="37"/>
      <c r="VFB82" s="37"/>
      <c r="VFC82" s="37"/>
      <c r="VFD82" s="37"/>
      <c r="VFE82" s="37"/>
      <c r="VFF82" s="37"/>
      <c r="VFG82" s="37"/>
      <c r="VFH82" s="37"/>
      <c r="VFI82" s="37"/>
      <c r="VFJ82" s="37"/>
      <c r="VFK82" s="37"/>
      <c r="VFL82" s="37"/>
      <c r="VFM82" s="37"/>
      <c r="VFN82" s="37"/>
      <c r="VFO82" s="37"/>
      <c r="VFP82" s="37"/>
      <c r="VFQ82" s="37"/>
      <c r="VFR82" s="37"/>
      <c r="VFS82" s="37"/>
      <c r="VFT82" s="37"/>
      <c r="VFU82" s="37"/>
      <c r="VFV82" s="37"/>
      <c r="VFW82" s="37"/>
      <c r="VFX82" s="37"/>
      <c r="VFY82" s="37"/>
      <c r="VFZ82" s="37"/>
      <c r="VGA82" s="37"/>
      <c r="VGB82" s="37"/>
      <c r="VGC82" s="37"/>
      <c r="VGD82" s="37"/>
      <c r="VGE82" s="37"/>
      <c r="VGF82" s="37"/>
      <c r="VGG82" s="37"/>
      <c r="VGH82" s="37"/>
      <c r="VGI82" s="37"/>
      <c r="VGJ82" s="37"/>
      <c r="VGK82" s="37"/>
      <c r="VGL82" s="37"/>
      <c r="VGM82" s="37"/>
      <c r="VGN82" s="37"/>
      <c r="VGO82" s="37"/>
      <c r="VGP82" s="37"/>
      <c r="VGQ82" s="37"/>
      <c r="VGR82" s="37"/>
      <c r="VGS82" s="37"/>
      <c r="VGT82" s="37"/>
      <c r="VGU82" s="37"/>
      <c r="VGV82" s="37"/>
      <c r="VGW82" s="37"/>
      <c r="VGX82" s="37"/>
      <c r="VGY82" s="37"/>
      <c r="VGZ82" s="37"/>
      <c r="VHA82" s="37"/>
      <c r="VHB82" s="37"/>
      <c r="VHC82" s="37"/>
      <c r="VHD82" s="37"/>
      <c r="VHE82" s="37"/>
      <c r="VHF82" s="37"/>
      <c r="VHG82" s="37"/>
      <c r="VHH82" s="37"/>
      <c r="VHI82" s="37"/>
      <c r="VHJ82" s="37"/>
      <c r="VHK82" s="37"/>
      <c r="VHL82" s="37"/>
      <c r="VHM82" s="37"/>
      <c r="VHN82" s="37"/>
      <c r="VHO82" s="37"/>
      <c r="VHP82" s="37"/>
      <c r="VHQ82" s="37"/>
      <c r="VHR82" s="37"/>
      <c r="VHS82" s="37"/>
      <c r="VHT82" s="37"/>
      <c r="VHU82" s="37"/>
      <c r="VHV82" s="37"/>
      <c r="VHW82" s="37"/>
      <c r="VHX82" s="37"/>
      <c r="VHY82" s="37"/>
      <c r="VHZ82" s="37"/>
      <c r="VIA82" s="37"/>
      <c r="VIB82" s="37"/>
      <c r="VIC82" s="37"/>
      <c r="VID82" s="37"/>
      <c r="VIE82" s="37"/>
      <c r="VIF82" s="37"/>
      <c r="VIG82" s="37"/>
      <c r="VIH82" s="37"/>
      <c r="VII82" s="37"/>
      <c r="VIJ82" s="37"/>
      <c r="VIK82" s="37"/>
      <c r="VIL82" s="37"/>
      <c r="VIM82" s="37"/>
      <c r="VIN82" s="37"/>
      <c r="VIO82" s="37"/>
      <c r="VIP82" s="37"/>
      <c r="VIQ82" s="37"/>
      <c r="VIR82" s="37"/>
      <c r="VIS82" s="37"/>
      <c r="VIT82" s="37"/>
      <c r="VIU82" s="37"/>
      <c r="VIV82" s="37"/>
      <c r="VIW82" s="37"/>
      <c r="VIX82" s="37"/>
      <c r="VIY82" s="37"/>
      <c r="VIZ82" s="37"/>
      <c r="VJA82" s="37"/>
      <c r="VJB82" s="37"/>
      <c r="VJC82" s="37"/>
      <c r="VJD82" s="37"/>
      <c r="VJE82" s="37"/>
      <c r="VJF82" s="37"/>
      <c r="VJG82" s="37"/>
      <c r="VJH82" s="37"/>
      <c r="VJI82" s="37"/>
      <c r="VJJ82" s="37"/>
      <c r="VJK82" s="37"/>
      <c r="VJL82" s="37"/>
      <c r="VJM82" s="37"/>
      <c r="VJN82" s="37"/>
      <c r="VJO82" s="37"/>
      <c r="VJP82" s="37"/>
      <c r="VJQ82" s="37"/>
      <c r="VJR82" s="37"/>
      <c r="VJS82" s="37"/>
      <c r="VJT82" s="37"/>
      <c r="VJU82" s="37"/>
      <c r="VJV82" s="37"/>
      <c r="VJW82" s="37"/>
      <c r="VJX82" s="37"/>
      <c r="VJY82" s="37"/>
      <c r="VJZ82" s="37"/>
      <c r="VKA82" s="37"/>
      <c r="VKB82" s="37"/>
      <c r="VKC82" s="37"/>
      <c r="VKD82" s="37"/>
      <c r="VKE82" s="37"/>
      <c r="VKF82" s="37"/>
      <c r="VKG82" s="37"/>
      <c r="VKH82" s="37"/>
      <c r="VKI82" s="37"/>
      <c r="VKJ82" s="37"/>
      <c r="VKK82" s="37"/>
      <c r="VKL82" s="37"/>
      <c r="VKM82" s="37"/>
      <c r="VKN82" s="37"/>
      <c r="VKO82" s="37"/>
      <c r="VKP82" s="37"/>
      <c r="VKQ82" s="37"/>
      <c r="VKR82" s="37"/>
      <c r="VKS82" s="37"/>
      <c r="VKT82" s="37"/>
      <c r="VKU82" s="37"/>
      <c r="VKV82" s="37"/>
      <c r="VKW82" s="37"/>
      <c r="VKX82" s="37"/>
      <c r="VKY82" s="37"/>
      <c r="VKZ82" s="37"/>
      <c r="VLA82" s="37"/>
      <c r="VLB82" s="37"/>
      <c r="VLC82" s="37"/>
      <c r="VLD82" s="37"/>
      <c r="VLE82" s="37"/>
      <c r="VLF82" s="37"/>
      <c r="VLG82" s="37"/>
      <c r="VLH82" s="37"/>
      <c r="VLI82" s="37"/>
      <c r="VLJ82" s="37"/>
      <c r="VLK82" s="37"/>
      <c r="VLL82" s="37"/>
      <c r="VLM82" s="37"/>
      <c r="VLN82" s="37"/>
      <c r="VLO82" s="37"/>
      <c r="VLP82" s="37"/>
      <c r="VLQ82" s="37"/>
      <c r="VLR82" s="37"/>
      <c r="VLS82" s="37"/>
      <c r="VLT82" s="37"/>
      <c r="VLU82" s="37"/>
      <c r="VLV82" s="37"/>
      <c r="VLW82" s="37"/>
      <c r="VLX82" s="37"/>
      <c r="VLY82" s="37"/>
      <c r="VLZ82" s="37"/>
      <c r="VMA82" s="37"/>
      <c r="VMB82" s="37"/>
      <c r="VMC82" s="37"/>
      <c r="VMD82" s="37"/>
      <c r="VME82" s="37"/>
      <c r="VMF82" s="37"/>
      <c r="VMG82" s="37"/>
      <c r="VMH82" s="37"/>
      <c r="VMI82" s="37"/>
      <c r="VMJ82" s="37"/>
      <c r="VMK82" s="37"/>
      <c r="VML82" s="37"/>
      <c r="VMM82" s="37"/>
      <c r="VMN82" s="37"/>
      <c r="VMO82" s="37"/>
      <c r="VMP82" s="37"/>
      <c r="VMQ82" s="37"/>
      <c r="VMR82" s="37"/>
      <c r="VMS82" s="37"/>
      <c r="VMT82" s="37"/>
      <c r="VMU82" s="37"/>
      <c r="VMV82" s="37"/>
      <c r="VMW82" s="37"/>
      <c r="VMX82" s="37"/>
      <c r="VMY82" s="37"/>
      <c r="VMZ82" s="37"/>
      <c r="VNA82" s="37"/>
      <c r="VNB82" s="37"/>
      <c r="VNC82" s="37"/>
      <c r="VND82" s="37"/>
      <c r="VNE82" s="37"/>
      <c r="VNF82" s="37"/>
      <c r="VNG82" s="37"/>
      <c r="VNH82" s="37"/>
      <c r="VNI82" s="37"/>
      <c r="VNJ82" s="37"/>
      <c r="VNK82" s="37"/>
      <c r="VNL82" s="37"/>
      <c r="VNM82" s="37"/>
      <c r="VNN82" s="37"/>
      <c r="VNO82" s="37"/>
      <c r="VNP82" s="37"/>
      <c r="VNQ82" s="37"/>
      <c r="VNR82" s="37"/>
      <c r="VNS82" s="37"/>
      <c r="VNT82" s="37"/>
      <c r="VNU82" s="37"/>
      <c r="VNV82" s="37"/>
      <c r="VNW82" s="37"/>
      <c r="VNX82" s="37"/>
      <c r="VNY82" s="37"/>
      <c r="VNZ82" s="37"/>
      <c r="VOA82" s="37"/>
      <c r="VOB82" s="37"/>
      <c r="VOC82" s="37"/>
      <c r="VOD82" s="37"/>
      <c r="VOE82" s="37"/>
      <c r="VOF82" s="37"/>
      <c r="VOG82" s="37"/>
      <c r="VOH82" s="37"/>
      <c r="VOI82" s="37"/>
      <c r="VOJ82" s="37"/>
      <c r="VOK82" s="37"/>
      <c r="VOL82" s="37"/>
      <c r="VOM82" s="37"/>
      <c r="VON82" s="37"/>
      <c r="VOO82" s="37"/>
      <c r="VOP82" s="37"/>
      <c r="VOQ82" s="37"/>
      <c r="VOR82" s="37"/>
      <c r="VOS82" s="37"/>
      <c r="VOT82" s="37"/>
      <c r="VOU82" s="37"/>
      <c r="VOV82" s="37"/>
      <c r="VOW82" s="37"/>
      <c r="VOX82" s="37"/>
      <c r="VOY82" s="37"/>
      <c r="VOZ82" s="37"/>
      <c r="VPA82" s="37"/>
      <c r="VPB82" s="37"/>
      <c r="VPC82" s="37"/>
      <c r="VPD82" s="37"/>
      <c r="VPE82" s="37"/>
      <c r="VPF82" s="37"/>
      <c r="VPG82" s="37"/>
      <c r="VPH82" s="37"/>
      <c r="VPI82" s="37"/>
      <c r="VPJ82" s="37"/>
      <c r="VPK82" s="37"/>
      <c r="VPL82" s="37"/>
      <c r="VPM82" s="37"/>
      <c r="VPN82" s="37"/>
      <c r="VPO82" s="37"/>
      <c r="VPP82" s="37"/>
      <c r="VPQ82" s="37"/>
      <c r="VPR82" s="37"/>
      <c r="VPS82" s="37"/>
      <c r="VPT82" s="37"/>
      <c r="VPU82" s="37"/>
      <c r="VPV82" s="37"/>
      <c r="VPW82" s="37"/>
      <c r="VPX82" s="37"/>
      <c r="VPY82" s="37"/>
      <c r="VPZ82" s="37"/>
      <c r="VQA82" s="37"/>
      <c r="VQB82" s="37"/>
      <c r="VQC82" s="37"/>
      <c r="VQD82" s="37"/>
      <c r="VQE82" s="37"/>
      <c r="VQF82" s="37"/>
      <c r="VQG82" s="37"/>
      <c r="VQH82" s="37"/>
      <c r="VQI82" s="37"/>
      <c r="VQJ82" s="37"/>
      <c r="VQK82" s="37"/>
      <c r="VQL82" s="37"/>
      <c r="VQM82" s="37"/>
      <c r="VQN82" s="37"/>
      <c r="VQO82" s="37"/>
      <c r="VQP82" s="37"/>
      <c r="VQQ82" s="37"/>
      <c r="VQR82" s="37"/>
      <c r="VQS82" s="37"/>
      <c r="VQT82" s="37"/>
      <c r="VQU82" s="37"/>
      <c r="VQV82" s="37"/>
      <c r="VQW82" s="37"/>
      <c r="VQX82" s="37"/>
      <c r="VQY82" s="37"/>
      <c r="VQZ82" s="37"/>
      <c r="VRA82" s="37"/>
      <c r="VRB82" s="37"/>
      <c r="VRC82" s="37"/>
      <c r="VRD82" s="37"/>
      <c r="VRE82" s="37"/>
      <c r="VRF82" s="37"/>
      <c r="VRG82" s="37"/>
      <c r="VRH82" s="37"/>
      <c r="VRI82" s="37"/>
      <c r="VRJ82" s="37"/>
      <c r="VRK82" s="37"/>
      <c r="VRL82" s="37"/>
      <c r="VRM82" s="37"/>
      <c r="VRN82" s="37"/>
      <c r="VRO82" s="37"/>
      <c r="VRP82" s="37"/>
      <c r="VRQ82" s="37"/>
      <c r="VRR82" s="37"/>
      <c r="VRS82" s="37"/>
      <c r="VRT82" s="37"/>
      <c r="VRU82" s="37"/>
      <c r="VRV82" s="37"/>
      <c r="VRW82" s="37"/>
      <c r="VRX82" s="37"/>
      <c r="VRY82" s="37"/>
      <c r="VRZ82" s="37"/>
      <c r="VSA82" s="37"/>
      <c r="VSB82" s="37"/>
      <c r="VSC82" s="37"/>
      <c r="VSD82" s="37"/>
      <c r="VSE82" s="37"/>
      <c r="VSF82" s="37"/>
      <c r="VSG82" s="37"/>
      <c r="VSH82" s="37"/>
      <c r="VSI82" s="37"/>
      <c r="VSJ82" s="37"/>
      <c r="VSK82" s="37"/>
      <c r="VSL82" s="37"/>
      <c r="VSM82" s="37"/>
      <c r="VSN82" s="37"/>
      <c r="VSO82" s="37"/>
      <c r="VSP82" s="37"/>
      <c r="VSQ82" s="37"/>
      <c r="VSR82" s="37"/>
      <c r="VSS82" s="37"/>
      <c r="VST82" s="37"/>
      <c r="VSU82" s="37"/>
      <c r="VSV82" s="37"/>
      <c r="VSW82" s="37"/>
      <c r="VSX82" s="37"/>
      <c r="VSY82" s="37"/>
      <c r="VSZ82" s="37"/>
      <c r="VTA82" s="37"/>
      <c r="VTB82" s="37"/>
      <c r="VTC82" s="37"/>
      <c r="VTD82" s="37"/>
      <c r="VTE82" s="37"/>
      <c r="VTF82" s="37"/>
      <c r="VTG82" s="37"/>
      <c r="VTH82" s="37"/>
      <c r="VTI82" s="37"/>
      <c r="VTJ82" s="37"/>
      <c r="VTK82" s="37"/>
      <c r="VTL82" s="37"/>
      <c r="VTM82" s="37"/>
      <c r="VTN82" s="37"/>
      <c r="VTO82" s="37"/>
      <c r="VTP82" s="37"/>
      <c r="VTQ82" s="37"/>
      <c r="VTR82" s="37"/>
      <c r="VTS82" s="37"/>
      <c r="VTT82" s="37"/>
      <c r="VTU82" s="37"/>
      <c r="VTV82" s="37"/>
      <c r="VTW82" s="37"/>
      <c r="VTX82" s="37"/>
      <c r="VTY82" s="37"/>
      <c r="VTZ82" s="37"/>
      <c r="VUA82" s="37"/>
      <c r="VUB82" s="37"/>
      <c r="VUC82" s="37"/>
      <c r="VUD82" s="37"/>
      <c r="VUE82" s="37"/>
      <c r="VUF82" s="37"/>
      <c r="VUG82" s="37"/>
      <c r="VUH82" s="37"/>
      <c r="VUI82" s="37"/>
      <c r="VUJ82" s="37"/>
      <c r="VUK82" s="37"/>
      <c r="VUL82" s="37"/>
      <c r="VUM82" s="37"/>
      <c r="VUN82" s="37"/>
      <c r="VUO82" s="37"/>
      <c r="VUP82" s="37"/>
      <c r="VUQ82" s="37"/>
      <c r="VUR82" s="37"/>
      <c r="VUS82" s="37"/>
      <c r="VUT82" s="37"/>
      <c r="VUU82" s="37"/>
      <c r="VUV82" s="37"/>
      <c r="VUW82" s="37"/>
      <c r="VUX82" s="37"/>
      <c r="VUY82" s="37"/>
      <c r="VUZ82" s="37"/>
      <c r="VVA82" s="37"/>
      <c r="VVB82" s="37"/>
      <c r="VVC82" s="37"/>
      <c r="VVD82" s="37"/>
      <c r="VVE82" s="37"/>
      <c r="VVF82" s="37"/>
      <c r="VVG82" s="37"/>
      <c r="VVH82" s="37"/>
      <c r="VVI82" s="37"/>
      <c r="VVJ82" s="37"/>
      <c r="VVK82" s="37"/>
      <c r="VVL82" s="37"/>
      <c r="VVM82" s="37"/>
      <c r="VVN82" s="37"/>
      <c r="VVO82" s="37"/>
      <c r="VVP82" s="37"/>
      <c r="VVQ82" s="37"/>
      <c r="VVR82" s="37"/>
      <c r="VVS82" s="37"/>
      <c r="VVT82" s="37"/>
      <c r="VVU82" s="37"/>
      <c r="VVV82" s="37"/>
      <c r="VVW82" s="37"/>
      <c r="VVX82" s="37"/>
      <c r="VVY82" s="37"/>
      <c r="VVZ82" s="37"/>
      <c r="VWA82" s="37"/>
      <c r="VWB82" s="37"/>
      <c r="VWC82" s="37"/>
      <c r="VWD82" s="37"/>
      <c r="VWE82" s="37"/>
      <c r="VWF82" s="37"/>
      <c r="VWG82" s="37"/>
      <c r="VWH82" s="37"/>
      <c r="VWI82" s="37"/>
      <c r="VWJ82" s="37"/>
      <c r="VWK82" s="37"/>
      <c r="VWL82" s="37"/>
      <c r="VWM82" s="37"/>
      <c r="VWN82" s="37"/>
      <c r="VWO82" s="37"/>
      <c r="VWP82" s="37"/>
      <c r="VWQ82" s="37"/>
      <c r="VWR82" s="37"/>
      <c r="VWS82" s="37"/>
      <c r="VWT82" s="37"/>
      <c r="VWU82" s="37"/>
      <c r="VWV82" s="37"/>
      <c r="VWW82" s="37"/>
      <c r="VWX82" s="37"/>
      <c r="VWY82" s="37"/>
      <c r="VWZ82" s="37"/>
      <c r="VXA82" s="37"/>
      <c r="VXB82" s="37"/>
      <c r="VXC82" s="37"/>
      <c r="VXD82" s="37"/>
      <c r="VXE82" s="37"/>
      <c r="VXF82" s="37"/>
      <c r="VXG82" s="37"/>
      <c r="VXH82" s="37"/>
      <c r="VXI82" s="37"/>
      <c r="VXJ82" s="37"/>
      <c r="VXK82" s="37"/>
      <c r="VXL82" s="37"/>
      <c r="VXM82" s="37"/>
      <c r="VXN82" s="37"/>
      <c r="VXO82" s="37"/>
      <c r="VXP82" s="37"/>
      <c r="VXQ82" s="37"/>
      <c r="VXR82" s="37"/>
      <c r="VXS82" s="37"/>
      <c r="VXT82" s="37"/>
      <c r="VXU82" s="37"/>
      <c r="VXV82" s="37"/>
      <c r="VXW82" s="37"/>
      <c r="VXX82" s="37"/>
      <c r="VXY82" s="37"/>
      <c r="VXZ82" s="37"/>
      <c r="VYA82" s="37"/>
      <c r="VYB82" s="37"/>
      <c r="VYC82" s="37"/>
      <c r="VYD82" s="37"/>
      <c r="VYE82" s="37"/>
      <c r="VYF82" s="37"/>
      <c r="VYG82" s="37"/>
      <c r="VYH82" s="37"/>
      <c r="VYI82" s="37"/>
      <c r="VYJ82" s="37"/>
      <c r="VYK82" s="37"/>
      <c r="VYL82" s="37"/>
      <c r="VYM82" s="37"/>
      <c r="VYN82" s="37"/>
      <c r="VYO82" s="37"/>
      <c r="VYP82" s="37"/>
      <c r="VYQ82" s="37"/>
      <c r="VYR82" s="37"/>
      <c r="VYS82" s="37"/>
      <c r="VYT82" s="37"/>
      <c r="VYU82" s="37"/>
      <c r="VYV82" s="37"/>
      <c r="VYW82" s="37"/>
      <c r="VYX82" s="37"/>
      <c r="VYY82" s="37"/>
      <c r="VYZ82" s="37"/>
      <c r="VZA82" s="37"/>
      <c r="VZB82" s="37"/>
      <c r="VZC82" s="37"/>
      <c r="VZD82" s="37"/>
      <c r="VZE82" s="37"/>
      <c r="VZF82" s="37"/>
      <c r="VZG82" s="37"/>
      <c r="VZH82" s="37"/>
      <c r="VZI82" s="37"/>
      <c r="VZJ82" s="37"/>
      <c r="VZK82" s="37"/>
      <c r="VZL82" s="37"/>
      <c r="VZM82" s="37"/>
      <c r="VZN82" s="37"/>
      <c r="VZO82" s="37"/>
      <c r="VZP82" s="37"/>
      <c r="VZQ82" s="37"/>
      <c r="VZR82" s="37"/>
      <c r="VZS82" s="37"/>
      <c r="VZT82" s="37"/>
      <c r="VZU82" s="37"/>
      <c r="VZV82" s="37"/>
      <c r="VZW82" s="37"/>
      <c r="VZX82" s="37"/>
      <c r="VZY82" s="37"/>
      <c r="VZZ82" s="37"/>
      <c r="WAA82" s="37"/>
      <c r="WAB82" s="37"/>
      <c r="WAC82" s="37"/>
      <c r="WAD82" s="37"/>
      <c r="WAE82" s="37"/>
      <c r="WAF82" s="37"/>
      <c r="WAG82" s="37"/>
      <c r="WAH82" s="37"/>
      <c r="WAI82" s="37"/>
      <c r="WAJ82" s="37"/>
      <c r="WAK82" s="37"/>
      <c r="WAL82" s="37"/>
      <c r="WAM82" s="37"/>
      <c r="WAN82" s="37"/>
      <c r="WAO82" s="37"/>
      <c r="WAP82" s="37"/>
      <c r="WAQ82" s="37"/>
      <c r="WAR82" s="37"/>
      <c r="WAS82" s="37"/>
      <c r="WAT82" s="37"/>
      <c r="WAU82" s="37"/>
      <c r="WAV82" s="37"/>
      <c r="WAW82" s="37"/>
      <c r="WAX82" s="37"/>
      <c r="WAY82" s="37"/>
      <c r="WAZ82" s="37"/>
      <c r="WBA82" s="37"/>
      <c r="WBB82" s="37"/>
      <c r="WBC82" s="37"/>
      <c r="WBD82" s="37"/>
      <c r="WBE82" s="37"/>
      <c r="WBF82" s="37"/>
      <c r="WBG82" s="37"/>
      <c r="WBH82" s="37"/>
      <c r="WBI82" s="37"/>
      <c r="WBJ82" s="37"/>
      <c r="WBK82" s="37"/>
      <c r="WBL82" s="37"/>
      <c r="WBM82" s="37"/>
      <c r="WBN82" s="37"/>
      <c r="WBO82" s="37"/>
      <c r="WBP82" s="37"/>
      <c r="WBQ82" s="37"/>
      <c r="WBR82" s="37"/>
      <c r="WBS82" s="37"/>
      <c r="WBT82" s="37"/>
      <c r="WBU82" s="37"/>
      <c r="WBV82" s="37"/>
      <c r="WBW82" s="37"/>
      <c r="WBX82" s="37"/>
      <c r="WBY82" s="37"/>
      <c r="WBZ82" s="37"/>
      <c r="WCA82" s="37"/>
      <c r="WCB82" s="37"/>
      <c r="WCC82" s="37"/>
      <c r="WCD82" s="37"/>
      <c r="WCE82" s="37"/>
      <c r="WCF82" s="37"/>
      <c r="WCG82" s="37"/>
      <c r="WCH82" s="37"/>
      <c r="WCI82" s="37"/>
      <c r="WCJ82" s="37"/>
      <c r="WCK82" s="37"/>
      <c r="WCL82" s="37"/>
      <c r="WCM82" s="37"/>
      <c r="WCN82" s="37"/>
      <c r="WCO82" s="37"/>
      <c r="WCP82" s="37"/>
      <c r="WCQ82" s="37"/>
      <c r="WCR82" s="37"/>
      <c r="WCS82" s="37"/>
      <c r="WCT82" s="37"/>
      <c r="WCU82" s="37"/>
      <c r="WCV82" s="37"/>
      <c r="WCW82" s="37"/>
      <c r="WCX82" s="37"/>
      <c r="WCY82" s="37"/>
      <c r="WCZ82" s="37"/>
      <c r="WDA82" s="37"/>
      <c r="WDB82" s="37"/>
      <c r="WDC82" s="37"/>
      <c r="WDD82" s="37"/>
      <c r="WDE82" s="37"/>
      <c r="WDF82" s="37"/>
      <c r="WDG82" s="37"/>
      <c r="WDH82" s="37"/>
      <c r="WDI82" s="37"/>
      <c r="WDJ82" s="37"/>
      <c r="WDK82" s="37"/>
      <c r="WDL82" s="37"/>
      <c r="WDM82" s="37"/>
      <c r="WDN82" s="37"/>
      <c r="WDO82" s="37"/>
      <c r="WDP82" s="37"/>
      <c r="WDQ82" s="37"/>
      <c r="WDR82" s="37"/>
      <c r="WDS82" s="37"/>
      <c r="WDT82" s="37"/>
      <c r="WDU82" s="37"/>
      <c r="WDV82" s="37"/>
      <c r="WDW82" s="37"/>
      <c r="WDX82" s="37"/>
      <c r="WDY82" s="37"/>
      <c r="WDZ82" s="37"/>
      <c r="WEA82" s="37"/>
      <c r="WEB82" s="37"/>
      <c r="WEC82" s="37"/>
      <c r="WED82" s="37"/>
      <c r="WEE82" s="37"/>
      <c r="WEF82" s="37"/>
      <c r="WEG82" s="37"/>
      <c r="WEH82" s="37"/>
      <c r="WEI82" s="37"/>
      <c r="WEJ82" s="37"/>
      <c r="WEK82" s="37"/>
      <c r="WEL82" s="37"/>
      <c r="WEM82" s="37"/>
      <c r="WEN82" s="37"/>
      <c r="WEO82" s="37"/>
      <c r="WEP82" s="37"/>
      <c r="WEQ82" s="37"/>
      <c r="WER82" s="37"/>
      <c r="WES82" s="37"/>
      <c r="WET82" s="37"/>
      <c r="WEU82" s="37"/>
      <c r="WEV82" s="37"/>
      <c r="WEW82" s="37"/>
      <c r="WEX82" s="37"/>
      <c r="WEY82" s="37"/>
      <c r="WEZ82" s="37"/>
      <c r="WFA82" s="37"/>
      <c r="WFB82" s="37"/>
      <c r="WFC82" s="37"/>
      <c r="WFD82" s="37"/>
      <c r="WFE82" s="37"/>
      <c r="WFF82" s="37"/>
      <c r="WFG82" s="37"/>
      <c r="WFH82" s="37"/>
      <c r="WFI82" s="37"/>
      <c r="WFJ82" s="37"/>
      <c r="WFK82" s="37"/>
      <c r="WFL82" s="37"/>
      <c r="WFM82" s="37"/>
      <c r="WFN82" s="37"/>
      <c r="WFO82" s="37"/>
      <c r="WFP82" s="37"/>
      <c r="WFQ82" s="37"/>
      <c r="WFR82" s="37"/>
      <c r="WFS82" s="37"/>
      <c r="WFT82" s="37"/>
      <c r="WFU82" s="37"/>
      <c r="WFV82" s="37"/>
      <c r="WFW82" s="37"/>
      <c r="WFX82" s="37"/>
      <c r="WFY82" s="37"/>
      <c r="WFZ82" s="37"/>
      <c r="WGA82" s="37"/>
      <c r="WGB82" s="37"/>
      <c r="WGC82" s="37"/>
      <c r="WGD82" s="37"/>
      <c r="WGE82" s="37"/>
      <c r="WGF82" s="37"/>
      <c r="WGG82" s="37"/>
      <c r="WGH82" s="37"/>
      <c r="WGI82" s="37"/>
      <c r="WGJ82" s="37"/>
      <c r="WGK82" s="37"/>
      <c r="WGL82" s="37"/>
      <c r="WGM82" s="37"/>
      <c r="WGN82" s="37"/>
      <c r="WGO82" s="37"/>
      <c r="WGP82" s="37"/>
      <c r="WGQ82" s="37"/>
      <c r="WGR82" s="37"/>
      <c r="WGS82" s="37"/>
      <c r="WGT82" s="37"/>
      <c r="WGU82" s="37"/>
      <c r="WGV82" s="37"/>
      <c r="WGW82" s="37"/>
      <c r="WGX82" s="37"/>
      <c r="WGY82" s="37"/>
      <c r="WGZ82" s="37"/>
      <c r="WHA82" s="37"/>
      <c r="WHB82" s="37"/>
      <c r="WHC82" s="37"/>
      <c r="WHD82" s="37"/>
      <c r="WHE82" s="37"/>
      <c r="WHF82" s="37"/>
      <c r="WHG82" s="37"/>
      <c r="WHH82" s="37"/>
      <c r="WHI82" s="37"/>
      <c r="WHJ82" s="37"/>
      <c r="WHK82" s="37"/>
      <c r="WHL82" s="37"/>
      <c r="WHM82" s="37"/>
      <c r="WHN82" s="37"/>
      <c r="WHO82" s="37"/>
      <c r="WHP82" s="37"/>
      <c r="WHQ82" s="37"/>
      <c r="WHR82" s="37"/>
      <c r="WHS82" s="37"/>
      <c r="WHT82" s="37"/>
      <c r="WHU82" s="37"/>
      <c r="WHV82" s="37"/>
      <c r="WHW82" s="37"/>
      <c r="WHX82" s="37"/>
      <c r="WHY82" s="37"/>
      <c r="WHZ82" s="37"/>
      <c r="WIA82" s="37"/>
      <c r="WIB82" s="37"/>
      <c r="WIC82" s="37"/>
      <c r="WID82" s="37"/>
      <c r="WIE82" s="37"/>
      <c r="WIF82" s="37"/>
      <c r="WIG82" s="37"/>
      <c r="WIH82" s="37"/>
      <c r="WII82" s="37"/>
      <c r="WIJ82" s="37"/>
      <c r="WIK82" s="37"/>
      <c r="WIL82" s="37"/>
      <c r="WIM82" s="37"/>
      <c r="WIN82" s="37"/>
      <c r="WIO82" s="37"/>
      <c r="WIP82" s="37"/>
      <c r="WIQ82" s="37"/>
      <c r="WIR82" s="37"/>
      <c r="WIS82" s="37"/>
      <c r="WIT82" s="37"/>
      <c r="WIU82" s="37"/>
      <c r="WIV82" s="37"/>
      <c r="WIW82" s="37"/>
      <c r="WIX82" s="37"/>
      <c r="WIY82" s="37"/>
      <c r="WIZ82" s="37"/>
      <c r="WJA82" s="37"/>
      <c r="WJB82" s="37"/>
      <c r="WJC82" s="37"/>
      <c r="WJD82" s="37"/>
      <c r="WJE82" s="37"/>
      <c r="WJF82" s="37"/>
      <c r="WJG82" s="37"/>
      <c r="WJH82" s="37"/>
      <c r="WJI82" s="37"/>
      <c r="WJJ82" s="37"/>
      <c r="WJK82" s="37"/>
      <c r="WJL82" s="37"/>
      <c r="WJM82" s="37"/>
      <c r="WJN82" s="37"/>
      <c r="WJO82" s="37"/>
      <c r="WJP82" s="37"/>
      <c r="WJQ82" s="37"/>
      <c r="WJR82" s="37"/>
      <c r="WJS82" s="37"/>
      <c r="WJT82" s="37"/>
      <c r="WJU82" s="37"/>
      <c r="WJV82" s="37"/>
      <c r="WJW82" s="37"/>
      <c r="WJX82" s="37"/>
      <c r="WJY82" s="37"/>
      <c r="WJZ82" s="37"/>
      <c r="WKA82" s="37"/>
      <c r="WKB82" s="37"/>
      <c r="WKC82" s="37"/>
      <c r="WKD82" s="37"/>
      <c r="WKE82" s="37"/>
      <c r="WKF82" s="37"/>
      <c r="WKG82" s="37"/>
      <c r="WKH82" s="37"/>
      <c r="WKI82" s="37"/>
      <c r="WKJ82" s="37"/>
      <c r="WKK82" s="37"/>
      <c r="WKL82" s="37"/>
      <c r="WKM82" s="37"/>
      <c r="WKN82" s="37"/>
      <c r="WKO82" s="37"/>
      <c r="WKP82" s="37"/>
      <c r="WKQ82" s="37"/>
      <c r="WKR82" s="37"/>
      <c r="WKS82" s="37"/>
      <c r="WKT82" s="37"/>
      <c r="WKU82" s="37"/>
      <c r="WKV82" s="37"/>
      <c r="WKW82" s="37"/>
      <c r="WKX82" s="37"/>
      <c r="WKY82" s="37"/>
      <c r="WKZ82" s="37"/>
      <c r="WLA82" s="37"/>
      <c r="WLB82" s="37"/>
      <c r="WLC82" s="37"/>
      <c r="WLD82" s="37"/>
      <c r="WLE82" s="37"/>
      <c r="WLF82" s="37"/>
      <c r="WLG82" s="37"/>
      <c r="WLH82" s="37"/>
      <c r="WLI82" s="37"/>
      <c r="WLJ82" s="37"/>
      <c r="WLK82" s="37"/>
      <c r="WLL82" s="37"/>
      <c r="WLM82" s="37"/>
      <c r="WLN82" s="37"/>
      <c r="WLO82" s="37"/>
      <c r="WLP82" s="37"/>
      <c r="WLQ82" s="37"/>
      <c r="WLR82" s="37"/>
      <c r="WLS82" s="37"/>
      <c r="WLT82" s="37"/>
      <c r="WLU82" s="37"/>
      <c r="WLV82" s="37"/>
      <c r="WLW82" s="37"/>
      <c r="WLX82" s="37"/>
      <c r="WLY82" s="37"/>
      <c r="WLZ82" s="37"/>
      <c r="WMA82" s="37"/>
      <c r="WMB82" s="37"/>
      <c r="WMC82" s="37"/>
      <c r="WMD82" s="37"/>
      <c r="WME82" s="37"/>
      <c r="WMF82" s="37"/>
      <c r="WMG82" s="37"/>
      <c r="WMH82" s="37"/>
      <c r="WMI82" s="37"/>
      <c r="WMJ82" s="37"/>
      <c r="WMK82" s="37"/>
      <c r="WML82" s="37"/>
      <c r="WMM82" s="37"/>
      <c r="WMN82" s="37"/>
      <c r="WMO82" s="37"/>
      <c r="WMP82" s="37"/>
      <c r="WMQ82" s="37"/>
      <c r="WMR82" s="37"/>
      <c r="WMS82" s="37"/>
      <c r="WMT82" s="37"/>
      <c r="WMU82" s="37"/>
      <c r="WMV82" s="37"/>
      <c r="WMW82" s="37"/>
      <c r="WMX82" s="37"/>
      <c r="WMY82" s="37"/>
      <c r="WMZ82" s="37"/>
      <c r="WNA82" s="37"/>
      <c r="WNB82" s="37"/>
      <c r="WNC82" s="37"/>
      <c r="WND82" s="37"/>
      <c r="WNE82" s="37"/>
      <c r="WNF82" s="37"/>
      <c r="WNG82" s="37"/>
      <c r="WNH82" s="37"/>
      <c r="WNI82" s="37"/>
      <c r="WNJ82" s="37"/>
      <c r="WNK82" s="37"/>
      <c r="WNL82" s="37"/>
      <c r="WNM82" s="37"/>
      <c r="WNN82" s="37"/>
      <c r="WNO82" s="37"/>
      <c r="WNP82" s="37"/>
      <c r="WNQ82" s="37"/>
      <c r="WNR82" s="37"/>
      <c r="WNS82" s="37"/>
      <c r="WNT82" s="37"/>
      <c r="WNU82" s="37"/>
      <c r="WNV82" s="37"/>
      <c r="WNW82" s="37"/>
      <c r="WNX82" s="37"/>
      <c r="WNY82" s="37"/>
      <c r="WNZ82" s="37"/>
      <c r="WOA82" s="37"/>
      <c r="WOB82" s="37"/>
      <c r="WOC82" s="37"/>
      <c r="WOD82" s="37"/>
      <c r="WOE82" s="37"/>
      <c r="WOF82" s="37"/>
      <c r="WOG82" s="37"/>
      <c r="WOH82" s="37"/>
      <c r="WOI82" s="37"/>
      <c r="WOJ82" s="37"/>
      <c r="WOK82" s="37"/>
      <c r="WOL82" s="37"/>
      <c r="WOM82" s="37"/>
      <c r="WON82" s="37"/>
      <c r="WOO82" s="37"/>
      <c r="WOP82" s="37"/>
      <c r="WOQ82" s="37"/>
      <c r="WOR82" s="37"/>
      <c r="WOS82" s="37"/>
      <c r="WOT82" s="37"/>
      <c r="WOU82" s="37"/>
      <c r="WOV82" s="37"/>
      <c r="WOW82" s="37"/>
      <c r="WOX82" s="37"/>
      <c r="WOY82" s="37"/>
      <c r="WOZ82" s="37"/>
      <c r="WPA82" s="37"/>
      <c r="WPB82" s="37"/>
      <c r="WPC82" s="37"/>
      <c r="WPD82" s="37"/>
      <c r="WPE82" s="37"/>
      <c r="WPF82" s="37"/>
      <c r="WPG82" s="37"/>
      <c r="WPH82" s="37"/>
      <c r="WPI82" s="37"/>
      <c r="WPJ82" s="37"/>
      <c r="WPK82" s="37"/>
      <c r="WPL82" s="37"/>
      <c r="WPM82" s="37"/>
      <c r="WPN82" s="37"/>
      <c r="WPO82" s="37"/>
      <c r="WPP82" s="37"/>
      <c r="WPQ82" s="37"/>
      <c r="WPR82" s="37"/>
      <c r="WPS82" s="37"/>
      <c r="WPT82" s="37"/>
      <c r="WPU82" s="37"/>
      <c r="WPV82" s="37"/>
      <c r="WPW82" s="37"/>
      <c r="WPX82" s="37"/>
      <c r="WPY82" s="37"/>
      <c r="WPZ82" s="37"/>
      <c r="WQA82" s="37"/>
      <c r="WQB82" s="37"/>
      <c r="WQC82" s="37"/>
      <c r="WQD82" s="37"/>
      <c r="WQE82" s="37"/>
      <c r="WQF82" s="37"/>
      <c r="WQG82" s="37"/>
      <c r="WQH82" s="37"/>
      <c r="WQI82" s="37"/>
      <c r="WQJ82" s="37"/>
      <c r="WQK82" s="37"/>
      <c r="WQL82" s="37"/>
      <c r="WQM82" s="37"/>
      <c r="WQN82" s="37"/>
      <c r="WQO82" s="37"/>
      <c r="WQP82" s="37"/>
      <c r="WQQ82" s="37"/>
      <c r="WQR82" s="37"/>
      <c r="WQS82" s="37"/>
      <c r="WQT82" s="37"/>
      <c r="WQU82" s="37"/>
      <c r="WQV82" s="37"/>
      <c r="WQW82" s="37"/>
      <c r="WQX82" s="37"/>
      <c r="WQY82" s="37"/>
      <c r="WQZ82" s="37"/>
      <c r="WRA82" s="37"/>
      <c r="WRB82" s="37"/>
      <c r="WRC82" s="37"/>
      <c r="WRD82" s="37"/>
      <c r="WRE82" s="37"/>
      <c r="WRF82" s="37"/>
      <c r="WRG82" s="37"/>
      <c r="WRH82" s="37"/>
      <c r="WRI82" s="37"/>
      <c r="WRJ82" s="37"/>
      <c r="WRK82" s="37"/>
      <c r="WRL82" s="37"/>
      <c r="WRM82" s="37"/>
      <c r="WRN82" s="37"/>
      <c r="WRO82" s="37"/>
      <c r="WRP82" s="37"/>
      <c r="WRQ82" s="37"/>
      <c r="WRR82" s="37"/>
      <c r="WRS82" s="37"/>
      <c r="WRT82" s="37"/>
      <c r="WRU82" s="37"/>
      <c r="WRV82" s="37"/>
      <c r="WRW82" s="37"/>
      <c r="WRX82" s="37"/>
      <c r="WRY82" s="37"/>
      <c r="WRZ82" s="37"/>
      <c r="WSA82" s="37"/>
      <c r="WSB82" s="37"/>
      <c r="WSC82" s="37"/>
      <c r="WSD82" s="37"/>
      <c r="WSE82" s="37"/>
      <c r="WSF82" s="37"/>
      <c r="WSG82" s="37"/>
      <c r="WSH82" s="37"/>
      <c r="WSI82" s="37"/>
      <c r="WSJ82" s="37"/>
      <c r="WSK82" s="37"/>
      <c r="WSL82" s="37"/>
      <c r="WSM82" s="37"/>
      <c r="WSN82" s="37"/>
      <c r="WSO82" s="37"/>
      <c r="WSP82" s="37"/>
      <c r="WSQ82" s="37"/>
      <c r="WSR82" s="37"/>
      <c r="WSS82" s="37"/>
      <c r="WST82" s="37"/>
      <c r="WSU82" s="37"/>
      <c r="WSV82" s="37"/>
      <c r="WSW82" s="37"/>
      <c r="WSX82" s="37"/>
      <c r="WSY82" s="37"/>
      <c r="WSZ82" s="37"/>
      <c r="WTA82" s="37"/>
      <c r="WTB82" s="37"/>
      <c r="WTC82" s="37"/>
      <c r="WTD82" s="37"/>
      <c r="WTE82" s="37"/>
      <c r="WTF82" s="37"/>
      <c r="WTG82" s="37"/>
      <c r="WTH82" s="37"/>
      <c r="WTI82" s="37"/>
      <c r="WTJ82" s="37"/>
      <c r="WTK82" s="37"/>
      <c r="WTL82" s="37"/>
      <c r="WTM82" s="37"/>
      <c r="WTN82" s="37"/>
      <c r="WTO82" s="37"/>
      <c r="WTP82" s="37"/>
      <c r="WTQ82" s="37"/>
      <c r="WTR82" s="37"/>
      <c r="WTS82" s="37"/>
      <c r="WTT82" s="37"/>
      <c r="WTU82" s="37"/>
      <c r="WTV82" s="37"/>
      <c r="WTW82" s="37"/>
      <c r="WTX82" s="37"/>
      <c r="WTY82" s="37"/>
      <c r="WTZ82" s="37"/>
      <c r="WUA82" s="37"/>
      <c r="WUB82" s="37"/>
      <c r="WUC82" s="37"/>
      <c r="WUD82" s="37"/>
      <c r="WUE82" s="37"/>
      <c r="WUF82" s="37"/>
      <c r="WUG82" s="37"/>
      <c r="WUH82" s="37"/>
      <c r="WUI82" s="37"/>
      <c r="WUJ82" s="37"/>
      <c r="WUK82" s="37"/>
      <c r="WUL82" s="37"/>
      <c r="WUM82" s="37"/>
      <c r="WUN82" s="37"/>
      <c r="WUO82" s="37"/>
      <c r="WUP82" s="37"/>
      <c r="WUQ82" s="37"/>
      <c r="WUR82" s="37"/>
      <c r="WUS82" s="37"/>
      <c r="WUT82" s="37"/>
      <c r="WUU82" s="37"/>
      <c r="WUV82" s="37"/>
      <c r="WUW82" s="37"/>
      <c r="WUX82" s="37"/>
      <c r="WUY82" s="37"/>
      <c r="WUZ82" s="37"/>
      <c r="WVA82" s="37"/>
      <c r="WVB82" s="37"/>
      <c r="WVC82" s="37"/>
      <c r="WVD82" s="37"/>
      <c r="WVE82" s="37"/>
      <c r="WVF82" s="37"/>
      <c r="WVG82" s="37"/>
      <c r="WVH82" s="37"/>
      <c r="WVI82" s="37"/>
      <c r="WVJ82" s="37"/>
      <c r="WVK82" s="37"/>
      <c r="WVL82" s="37"/>
      <c r="WVM82" s="37"/>
      <c r="WVN82" s="37"/>
      <c r="WVO82" s="37"/>
      <c r="WVP82" s="37"/>
      <c r="WVQ82" s="37"/>
    </row>
    <row r="83" spans="1:16137" ht="12.75" hidden="1" customHeight="1" x14ac:dyDescent="0.2">
      <c r="A83" s="300" t="str">
        <f>Ma</f>
        <v>DC1LL01-DCK67</v>
      </c>
      <c r="B83" s="300" t="str">
        <f>MaHP</f>
        <v>DC1LL01</v>
      </c>
      <c r="C83" s="519">
        <v>82</v>
      </c>
      <c r="D83" s="519" t="s">
        <v>3651</v>
      </c>
      <c r="E83" s="519" t="s">
        <v>3652</v>
      </c>
      <c r="F83" s="519" t="s">
        <v>3392</v>
      </c>
      <c r="G83" s="519" t="s">
        <v>2990</v>
      </c>
      <c r="H83" s="519" t="s">
        <v>3263</v>
      </c>
      <c r="I83" s="519" t="s">
        <v>2162</v>
      </c>
      <c r="J83" s="519">
        <v>0</v>
      </c>
      <c r="K83" s="520">
        <v>0</v>
      </c>
      <c r="L83" s="520" t="s">
        <v>3313</v>
      </c>
      <c r="M83" s="520" t="s">
        <v>3645</v>
      </c>
      <c r="N83" s="301" t="str">
        <f t="shared" si="4"/>
        <v>67DCDT21</v>
      </c>
      <c r="P83" s="232" t="e">
        <f>_trangay</f>
        <v>#N/A</v>
      </c>
      <c r="Q83" s="232" t="e">
        <f>_trangay</f>
        <v>#N/A</v>
      </c>
      <c r="R83" s="233" t="e">
        <f>_trangay</f>
        <v>#N/A</v>
      </c>
      <c r="S83" s="232" t="e">
        <f>+P83+G84</f>
        <v>#N/A</v>
      </c>
      <c r="T83" s="335" t="e">
        <f t="shared" si="12"/>
        <v>#N/A</v>
      </c>
      <c r="U83" s="335" t="e">
        <f t="shared" si="13"/>
        <v>#N/A</v>
      </c>
    </row>
    <row r="84" spans="1:16137" ht="12.75" hidden="1" customHeight="1" x14ac:dyDescent="0.2">
      <c r="A84" s="300" t="str">
        <f>Ma</f>
        <v>DC1LL01-DCK67</v>
      </c>
      <c r="B84" s="435" t="str">
        <f>MaHP</f>
        <v>DC1LL01</v>
      </c>
      <c r="C84" s="519">
        <v>83</v>
      </c>
      <c r="D84" s="519" t="s">
        <v>3653</v>
      </c>
      <c r="E84" s="519" t="s">
        <v>3654</v>
      </c>
      <c r="F84" s="519" t="s">
        <v>3392</v>
      </c>
      <c r="G84" s="519" t="s">
        <v>2990</v>
      </c>
      <c r="H84" s="519" t="s">
        <v>3263</v>
      </c>
      <c r="I84" s="519" t="s">
        <v>2162</v>
      </c>
      <c r="J84" s="519">
        <v>0</v>
      </c>
      <c r="K84" s="520">
        <v>0</v>
      </c>
      <c r="L84" s="520" t="s">
        <v>3313</v>
      </c>
      <c r="M84" s="520" t="s">
        <v>3645</v>
      </c>
      <c r="N84" s="301" t="str">
        <f t="shared" si="4"/>
        <v>67DCDT22</v>
      </c>
      <c r="P84" s="232" t="e">
        <f>_trangay</f>
        <v>#N/A</v>
      </c>
      <c r="Q84" s="232" t="e">
        <f>_trangay</f>
        <v>#N/A</v>
      </c>
      <c r="R84" s="233" t="e">
        <f>_trangay</f>
        <v>#N/A</v>
      </c>
      <c r="T84" s="335" t="e">
        <f t="shared" si="12"/>
        <v>#N/A</v>
      </c>
      <c r="U84" s="335" t="e">
        <f t="shared" si="13"/>
        <v>#N/A</v>
      </c>
    </row>
    <row r="85" spans="1:16137" ht="12.75" hidden="1" customHeight="1" x14ac:dyDescent="0.2">
      <c r="A85" s="300" t="str">
        <f>Ma</f>
        <v>DC1LL01-DCK67</v>
      </c>
      <c r="B85" s="435" t="str">
        <f>MaHP</f>
        <v>DC1LL01</v>
      </c>
      <c r="C85" s="519">
        <v>84</v>
      </c>
      <c r="D85" s="519" t="s">
        <v>3655</v>
      </c>
      <c r="E85" s="519" t="s">
        <v>3656</v>
      </c>
      <c r="F85" s="519" t="s">
        <v>3392</v>
      </c>
      <c r="G85" s="519" t="s">
        <v>2990</v>
      </c>
      <c r="H85" s="519" t="s">
        <v>3263</v>
      </c>
      <c r="I85" s="519" t="s">
        <v>2162</v>
      </c>
      <c r="J85" s="519">
        <v>0</v>
      </c>
      <c r="K85" s="520">
        <v>0</v>
      </c>
      <c r="L85" s="520" t="s">
        <v>3313</v>
      </c>
      <c r="M85" s="520" t="s">
        <v>3650</v>
      </c>
      <c r="N85" s="301" t="str">
        <f t="shared" si="4"/>
        <v>67DCHT21</v>
      </c>
      <c r="P85" s="232" t="e">
        <f>_trangay</f>
        <v>#N/A</v>
      </c>
      <c r="Q85" s="232" t="e">
        <f>_trangay</f>
        <v>#N/A</v>
      </c>
      <c r="R85" s="233" t="e">
        <f>_trangay</f>
        <v>#N/A</v>
      </c>
      <c r="T85" s="335" t="e">
        <f t="shared" si="12"/>
        <v>#N/A</v>
      </c>
      <c r="U85" s="335" t="e">
        <f t="shared" si="13"/>
        <v>#N/A</v>
      </c>
    </row>
    <row r="86" spans="1:16137" ht="12.75" hidden="1" customHeight="1" x14ac:dyDescent="0.2">
      <c r="A86" s="300" t="str">
        <f>Ma</f>
        <v>DC1LL01-DCK67</v>
      </c>
      <c r="B86" s="300" t="str">
        <f>MaHP</f>
        <v>DC1LL01</v>
      </c>
      <c r="C86" s="519">
        <v>85</v>
      </c>
      <c r="D86" s="519" t="s">
        <v>3657</v>
      </c>
      <c r="E86" s="519" t="s">
        <v>3658</v>
      </c>
      <c r="F86" s="519" t="s">
        <v>3392</v>
      </c>
      <c r="G86" s="519" t="s">
        <v>2990</v>
      </c>
      <c r="H86" s="519" t="s">
        <v>3263</v>
      </c>
      <c r="I86" s="519" t="s">
        <v>2162</v>
      </c>
      <c r="J86" s="519">
        <v>0</v>
      </c>
      <c r="K86" s="520">
        <v>0</v>
      </c>
      <c r="L86" s="520" t="s">
        <v>3313</v>
      </c>
      <c r="M86" s="520" t="s">
        <v>3408</v>
      </c>
      <c r="N86" s="301" t="str">
        <f t="shared" si="4"/>
        <v>67DCTM21</v>
      </c>
      <c r="P86" s="232" t="e">
        <f>_trangay</f>
        <v>#N/A</v>
      </c>
      <c r="Q86" s="232" t="e">
        <f>_trangay</f>
        <v>#N/A</v>
      </c>
      <c r="R86" s="233" t="e">
        <f>_trangay</f>
        <v>#N/A</v>
      </c>
      <c r="S86" s="232" t="e">
        <f>+P86+G87</f>
        <v>#N/A</v>
      </c>
      <c r="T86" s="335" t="e">
        <f t="shared" si="12"/>
        <v>#N/A</v>
      </c>
      <c r="U86" s="335" t="e">
        <f t="shared" si="13"/>
        <v>#N/A</v>
      </c>
    </row>
    <row r="87" spans="1:16137" ht="12.75" hidden="1" customHeight="1" x14ac:dyDescent="0.2">
      <c r="A87" s="300" t="str">
        <f>Ma</f>
        <v>DC1LL01-DCK67</v>
      </c>
      <c r="B87" s="435" t="str">
        <f>MaHP</f>
        <v>DC1LL01</v>
      </c>
      <c r="C87" s="519">
        <v>86</v>
      </c>
      <c r="D87" s="519" t="s">
        <v>3659</v>
      </c>
      <c r="E87" s="519" t="s">
        <v>3660</v>
      </c>
      <c r="F87" s="519" t="s">
        <v>3392</v>
      </c>
      <c r="G87" s="519" t="s">
        <v>2990</v>
      </c>
      <c r="H87" s="519" t="s">
        <v>3263</v>
      </c>
      <c r="I87" s="519" t="s">
        <v>2162</v>
      </c>
      <c r="J87" s="519">
        <v>0</v>
      </c>
      <c r="K87" s="520">
        <v>0</v>
      </c>
      <c r="L87" s="520" t="s">
        <v>3313</v>
      </c>
      <c r="M87" s="520" t="s">
        <v>3408</v>
      </c>
      <c r="N87" s="301" t="str">
        <f t="shared" si="4"/>
        <v>67DCKT21</v>
      </c>
      <c r="P87" s="232" t="e">
        <f>_trangay</f>
        <v>#N/A</v>
      </c>
      <c r="Q87" s="232" t="e">
        <f>_trangay</f>
        <v>#N/A</v>
      </c>
      <c r="R87" s="233" t="e">
        <f>_trangay</f>
        <v>#N/A</v>
      </c>
      <c r="T87" s="335" t="e">
        <f t="shared" si="12"/>
        <v>#N/A</v>
      </c>
      <c r="U87" s="335" t="e">
        <f t="shared" si="13"/>
        <v>#N/A</v>
      </c>
    </row>
    <row r="88" spans="1:16137" ht="12.75" hidden="1" customHeight="1" x14ac:dyDescent="0.2">
      <c r="A88" s="300" t="str">
        <f>Ma</f>
        <v>DC1LL01-DCK67</v>
      </c>
      <c r="B88" s="435" t="str">
        <f>MaHP</f>
        <v>DC1LL01</v>
      </c>
      <c r="C88" s="519">
        <v>87</v>
      </c>
      <c r="D88" s="519" t="s">
        <v>3661</v>
      </c>
      <c r="E88" s="519" t="s">
        <v>3662</v>
      </c>
      <c r="F88" s="519" t="s">
        <v>3392</v>
      </c>
      <c r="G88" s="519" t="s">
        <v>2990</v>
      </c>
      <c r="H88" s="519" t="s">
        <v>3263</v>
      </c>
      <c r="I88" s="519" t="s">
        <v>2162</v>
      </c>
      <c r="J88" s="519">
        <v>0</v>
      </c>
      <c r="K88" s="520">
        <v>0</v>
      </c>
      <c r="L88" s="520" t="s">
        <v>3313</v>
      </c>
      <c r="M88" s="520" t="s">
        <v>3403</v>
      </c>
      <c r="N88" s="301" t="str">
        <f t="shared" si="4"/>
        <v>67DCKT23</v>
      </c>
      <c r="P88" s="232" t="e">
        <f>_trangay</f>
        <v>#N/A</v>
      </c>
      <c r="Q88" s="232" t="e">
        <f>_trangay</f>
        <v>#N/A</v>
      </c>
      <c r="R88" s="233" t="e">
        <f>_trangay</f>
        <v>#N/A</v>
      </c>
      <c r="T88" s="335" t="e">
        <f t="shared" si="12"/>
        <v>#N/A</v>
      </c>
      <c r="U88" s="335" t="e">
        <f t="shared" si="13"/>
        <v>#N/A</v>
      </c>
    </row>
    <row r="89" spans="1:16137" ht="12.75" hidden="1" customHeight="1" x14ac:dyDescent="0.2">
      <c r="A89" s="300" t="str">
        <f>Ma</f>
        <v>DC1LL01-DCK67</v>
      </c>
      <c r="B89" s="435" t="str">
        <f>MaHP</f>
        <v>DC1LL01</v>
      </c>
      <c r="C89" s="519">
        <v>88</v>
      </c>
      <c r="D89" s="519" t="s">
        <v>3663</v>
      </c>
      <c r="E89" s="519" t="s">
        <v>3664</v>
      </c>
      <c r="F89" s="519" t="s">
        <v>3392</v>
      </c>
      <c r="G89" s="519" t="s">
        <v>2990</v>
      </c>
      <c r="H89" s="519" t="s">
        <v>3263</v>
      </c>
      <c r="I89" s="519" t="s">
        <v>2162</v>
      </c>
      <c r="J89" s="519">
        <v>0</v>
      </c>
      <c r="K89" s="520">
        <v>0</v>
      </c>
      <c r="L89" s="520" t="s">
        <v>3313</v>
      </c>
      <c r="M89" s="520" t="s">
        <v>3650</v>
      </c>
      <c r="N89" s="301" t="str">
        <f t="shared" si="4"/>
        <v>67DCHTA1</v>
      </c>
      <c r="P89" s="232" t="e">
        <f>_trangay</f>
        <v>#N/A</v>
      </c>
      <c r="Q89" s="232" t="e">
        <f>_trangay</f>
        <v>#N/A</v>
      </c>
      <c r="R89" s="233" t="e">
        <f>_trangay</f>
        <v>#N/A</v>
      </c>
      <c r="T89" s="335" t="e">
        <f>IF(P89&lt;#REF!,"??","")</f>
        <v>#N/A</v>
      </c>
      <c r="U89" s="335" t="e">
        <f>IF(P89&gt;#REF!+1,"??","")</f>
        <v>#N/A</v>
      </c>
    </row>
    <row r="90" spans="1:16137" ht="12.75" hidden="1" customHeight="1" x14ac:dyDescent="0.2">
      <c r="A90" s="300" t="str">
        <f>Ma</f>
        <v>DC1LL01-DCK67</v>
      </c>
      <c r="B90" s="300" t="str">
        <f>MaHP</f>
        <v>DC1LL01</v>
      </c>
      <c r="C90" s="519">
        <v>89</v>
      </c>
      <c r="D90" s="519" t="s">
        <v>3665</v>
      </c>
      <c r="E90" s="519" t="s">
        <v>3666</v>
      </c>
      <c r="F90" s="519" t="s">
        <v>3392</v>
      </c>
      <c r="G90" s="519" t="s">
        <v>2990</v>
      </c>
      <c r="H90" s="519" t="s">
        <v>3263</v>
      </c>
      <c r="I90" s="519" t="s">
        <v>2162</v>
      </c>
      <c r="J90" s="519">
        <v>0</v>
      </c>
      <c r="K90" s="520">
        <v>0</v>
      </c>
      <c r="L90" s="520" t="s">
        <v>3313</v>
      </c>
      <c r="M90" s="520" t="s">
        <v>3408</v>
      </c>
      <c r="N90" s="301" t="str">
        <f t="shared" si="4"/>
        <v>67DCKX21</v>
      </c>
      <c r="P90" s="232" t="e">
        <f>_trangay</f>
        <v>#N/A</v>
      </c>
      <c r="Q90" s="232" t="e">
        <f>_trangay</f>
        <v>#N/A</v>
      </c>
      <c r="R90" s="233" t="e">
        <f>_trangay</f>
        <v>#N/A</v>
      </c>
      <c r="S90" s="232" t="e">
        <f>+P90+G91</f>
        <v>#N/A</v>
      </c>
      <c r="T90" s="335" t="e">
        <f>IF(P90&lt;S89,"??","")</f>
        <v>#N/A</v>
      </c>
      <c r="U90" s="335" t="e">
        <f>IF(P90&gt;S89+1,"??","")</f>
        <v>#N/A</v>
      </c>
    </row>
    <row r="91" spans="1:16137" ht="12.75" hidden="1" customHeight="1" x14ac:dyDescent="0.2">
      <c r="A91" s="300" t="str">
        <f>Ma</f>
        <v>DC1LL01-DCK67</v>
      </c>
      <c r="B91" s="435" t="str">
        <f>MaHP</f>
        <v>DC1LL01</v>
      </c>
      <c r="C91" s="519">
        <v>90</v>
      </c>
      <c r="D91" s="519" t="s">
        <v>3667</v>
      </c>
      <c r="E91" s="519" t="s">
        <v>3668</v>
      </c>
      <c r="F91" s="519" t="s">
        <v>3392</v>
      </c>
      <c r="G91" s="519" t="s">
        <v>2990</v>
      </c>
      <c r="H91" s="519" t="s">
        <v>3263</v>
      </c>
      <c r="I91" s="519" t="s">
        <v>2162</v>
      </c>
      <c r="J91" s="519">
        <v>0</v>
      </c>
      <c r="K91" s="520">
        <v>0</v>
      </c>
      <c r="L91" s="520" t="s">
        <v>3313</v>
      </c>
      <c r="M91" s="520" t="s">
        <v>3645</v>
      </c>
      <c r="N91" s="301" t="str">
        <f t="shared" si="4"/>
        <v>67DCKX22</v>
      </c>
      <c r="P91" s="232" t="e">
        <f>_trangay</f>
        <v>#N/A</v>
      </c>
      <c r="Q91" s="232" t="e">
        <f>_trangay</f>
        <v>#N/A</v>
      </c>
      <c r="R91" s="233" t="e">
        <f>_trangay</f>
        <v>#N/A</v>
      </c>
      <c r="S91" s="232" t="e">
        <f>+P91+G93</f>
        <v>#N/A</v>
      </c>
      <c r="T91" s="335" t="e">
        <f>IF(P91&lt;S90,"??","")</f>
        <v>#N/A</v>
      </c>
      <c r="U91" s="335" t="e">
        <f>IF(P91&gt;S90+1,"??","")</f>
        <v>#N/A</v>
      </c>
    </row>
    <row r="92" spans="1:16137" s="89" customFormat="1" ht="12.75" hidden="1" customHeight="1" x14ac:dyDescent="0.2">
      <c r="A92" s="301" t="str">
        <f>Ma</f>
        <v>DC1LL01-DCK67</v>
      </c>
      <c r="B92" s="502" t="str">
        <f>MaHP</f>
        <v>DC1LL01</v>
      </c>
      <c r="C92" s="519">
        <v>91</v>
      </c>
      <c r="D92" s="519" t="s">
        <v>3391</v>
      </c>
      <c r="E92" s="519" t="s">
        <v>3816</v>
      </c>
      <c r="F92" s="519" t="s">
        <v>3392</v>
      </c>
      <c r="G92" s="519" t="s">
        <v>2990</v>
      </c>
      <c r="H92" s="519" t="s">
        <v>3263</v>
      </c>
      <c r="I92" s="519" t="s">
        <v>2162</v>
      </c>
      <c r="J92" s="519">
        <v>119</v>
      </c>
      <c r="K92" s="520">
        <v>135</v>
      </c>
      <c r="L92" s="520" t="s">
        <v>3313</v>
      </c>
      <c r="M92" s="520" t="s">
        <v>3393</v>
      </c>
      <c r="N92" s="301" t="str">
        <f t="shared" si="4"/>
        <v>67DCCA21</v>
      </c>
      <c r="O92" s="301"/>
      <c r="P92" s="337" t="e">
        <f>_trangay</f>
        <v>#N/A</v>
      </c>
      <c r="Q92" s="337" t="e">
        <f>_trangay</f>
        <v>#N/A</v>
      </c>
      <c r="R92" s="499" t="e">
        <f>_trangay</f>
        <v>#N/A</v>
      </c>
      <c r="S92" s="337" t="e">
        <f>+P92+G94</f>
        <v>#N/A</v>
      </c>
      <c r="T92" s="500" t="e">
        <f>IF(P92&lt;S91,"??","")</f>
        <v>#N/A</v>
      </c>
      <c r="U92" s="500" t="e">
        <f>IF(P92&gt;S91+1,"??","")</f>
        <v>#N/A</v>
      </c>
    </row>
    <row r="93" spans="1:16137" s="89" customFormat="1" ht="12.75" hidden="1" customHeight="1" x14ac:dyDescent="0.2">
      <c r="A93" s="300" t="str">
        <f>Ma</f>
        <v>DC1LL01-DCK67</v>
      </c>
      <c r="B93" s="435" t="str">
        <f>MaHP</f>
        <v>DC1LL01</v>
      </c>
      <c r="C93" s="519">
        <v>92</v>
      </c>
      <c r="D93" s="519" t="s">
        <v>3391</v>
      </c>
      <c r="E93" s="519" t="s">
        <v>3817</v>
      </c>
      <c r="F93" s="519" t="s">
        <v>3392</v>
      </c>
      <c r="G93" s="519" t="s">
        <v>2990</v>
      </c>
      <c r="H93" s="519" t="s">
        <v>3263</v>
      </c>
      <c r="I93" s="519" t="s">
        <v>2162</v>
      </c>
      <c r="J93" s="519">
        <v>0</v>
      </c>
      <c r="K93" s="520">
        <v>0</v>
      </c>
      <c r="L93" s="520" t="s">
        <v>3313</v>
      </c>
      <c r="M93" s="520" t="s">
        <v>3393</v>
      </c>
      <c r="N93" s="301" t="str">
        <f t="shared" si="4"/>
        <v>67DCMO21</v>
      </c>
      <c r="O93" s="341"/>
      <c r="P93" s="232" t="e">
        <f>_trangay</f>
        <v>#N/A</v>
      </c>
      <c r="Q93" s="232" t="e">
        <f>_trangay</f>
        <v>#N/A</v>
      </c>
      <c r="R93" s="233" t="e">
        <f>_trangay</f>
        <v>#N/A</v>
      </c>
      <c r="S93" s="37"/>
      <c r="T93" s="335" t="e">
        <f>IF(P93&lt;S91,"??","")</f>
        <v>#N/A</v>
      </c>
      <c r="U93" s="335" t="e">
        <f>IF(P93&gt;S91+1,"??","")</f>
        <v>#N/A</v>
      </c>
      <c r="V93" s="37"/>
      <c r="W93" s="37"/>
      <c r="X93" s="37"/>
      <c r="Y93" s="37"/>
      <c r="Z93" s="37"/>
      <c r="AA93" s="37"/>
      <c r="AB93" s="37"/>
      <c r="AC93" s="37"/>
      <c r="AD93" s="37"/>
      <c r="AE93" s="37"/>
      <c r="AF93" s="37"/>
      <c r="AG93" s="37"/>
      <c r="AH93" s="37"/>
      <c r="AI93" s="37"/>
      <c r="AJ93" s="37"/>
      <c r="AK93" s="37"/>
      <c r="AL93" s="37"/>
      <c r="AM93" s="37"/>
      <c r="AN93" s="37"/>
      <c r="AO93" s="37"/>
      <c r="AP93" s="37"/>
      <c r="AQ93" s="37"/>
      <c r="AR93" s="37"/>
      <c r="AS93" s="37"/>
      <c r="AT93" s="37"/>
      <c r="AU93" s="37"/>
      <c r="AV93" s="37"/>
      <c r="AW93" s="37"/>
      <c r="AX93" s="37"/>
      <c r="AY93" s="37"/>
      <c r="AZ93" s="37"/>
      <c r="BA93" s="37"/>
      <c r="BB93" s="37"/>
      <c r="BC93" s="37"/>
      <c r="BD93" s="37"/>
      <c r="BE93" s="37"/>
      <c r="BF93" s="37"/>
      <c r="BG93" s="37"/>
      <c r="BH93" s="37"/>
      <c r="BI93" s="37"/>
      <c r="BJ93" s="37"/>
      <c r="BK93" s="37"/>
      <c r="BL93" s="37"/>
      <c r="BM93" s="37"/>
      <c r="BN93" s="37"/>
      <c r="BO93" s="37"/>
      <c r="BP93" s="37"/>
      <c r="BQ93" s="37"/>
      <c r="BR93" s="37"/>
      <c r="BS93" s="37"/>
      <c r="BT93" s="37"/>
      <c r="BU93" s="37"/>
      <c r="BV93" s="37"/>
      <c r="BW93" s="37"/>
      <c r="BX93" s="37"/>
      <c r="BY93" s="37"/>
      <c r="BZ93" s="37"/>
      <c r="CA93" s="37"/>
      <c r="CB93" s="37"/>
      <c r="CC93" s="37"/>
      <c r="CD93" s="37"/>
      <c r="CE93" s="37"/>
      <c r="CF93" s="37"/>
      <c r="CG93" s="37"/>
      <c r="CH93" s="37"/>
      <c r="CI93" s="37"/>
      <c r="CJ93" s="37"/>
      <c r="CK93" s="37"/>
      <c r="CL93" s="37"/>
      <c r="CM93" s="37"/>
      <c r="CN93" s="37"/>
      <c r="CO93" s="37"/>
      <c r="CP93" s="37"/>
      <c r="CQ93" s="37"/>
      <c r="CR93" s="37"/>
      <c r="CS93" s="37"/>
      <c r="CT93" s="37"/>
      <c r="CU93" s="37"/>
      <c r="CV93" s="37"/>
      <c r="CW93" s="37"/>
      <c r="CX93" s="37"/>
      <c r="CY93" s="37"/>
      <c r="CZ93" s="37"/>
      <c r="DA93" s="37"/>
      <c r="DB93" s="37"/>
      <c r="DC93" s="37"/>
      <c r="DD93" s="37"/>
      <c r="DE93" s="37"/>
      <c r="DF93" s="37"/>
      <c r="DG93" s="37"/>
      <c r="DH93" s="37"/>
      <c r="DI93" s="37"/>
      <c r="DJ93" s="37"/>
      <c r="DK93" s="37"/>
      <c r="DL93" s="37"/>
      <c r="DM93" s="37"/>
      <c r="DN93" s="37"/>
      <c r="DO93" s="37"/>
      <c r="DP93" s="37"/>
      <c r="DQ93" s="37"/>
      <c r="DR93" s="37"/>
      <c r="DS93" s="37"/>
      <c r="DT93" s="37"/>
      <c r="DU93" s="37"/>
      <c r="DV93" s="37"/>
      <c r="DW93" s="37"/>
      <c r="DX93" s="37"/>
      <c r="DY93" s="37"/>
      <c r="DZ93" s="37"/>
      <c r="EA93" s="37"/>
      <c r="EB93" s="37"/>
      <c r="EC93" s="37"/>
      <c r="ED93" s="37"/>
      <c r="EE93" s="37"/>
      <c r="EF93" s="37"/>
      <c r="EG93" s="37"/>
      <c r="EH93" s="37"/>
      <c r="EI93" s="37"/>
      <c r="EJ93" s="37"/>
      <c r="EK93" s="37"/>
      <c r="EL93" s="37"/>
      <c r="EM93" s="37"/>
      <c r="EN93" s="37"/>
      <c r="EO93" s="37"/>
      <c r="EP93" s="37"/>
      <c r="EQ93" s="37"/>
      <c r="ER93" s="37"/>
      <c r="ES93" s="37"/>
      <c r="ET93" s="37"/>
      <c r="EU93" s="37"/>
      <c r="EV93" s="37"/>
      <c r="EW93" s="37"/>
      <c r="EX93" s="37"/>
      <c r="EY93" s="37"/>
      <c r="EZ93" s="37"/>
      <c r="FA93" s="37"/>
      <c r="FB93" s="37"/>
      <c r="FC93" s="37"/>
      <c r="FD93" s="37"/>
      <c r="FE93" s="37"/>
      <c r="FF93" s="37"/>
      <c r="FG93" s="37"/>
      <c r="FH93" s="37"/>
      <c r="FI93" s="37"/>
      <c r="FJ93" s="37"/>
      <c r="FK93" s="37"/>
      <c r="FL93" s="37"/>
      <c r="FM93" s="37"/>
      <c r="FN93" s="37"/>
      <c r="FO93" s="37"/>
      <c r="FP93" s="37"/>
      <c r="FQ93" s="37"/>
      <c r="FR93" s="37"/>
      <c r="FS93" s="37"/>
      <c r="FT93" s="37"/>
      <c r="FU93" s="37"/>
      <c r="FV93" s="37"/>
      <c r="FW93" s="37"/>
      <c r="FX93" s="37"/>
      <c r="FY93" s="37"/>
      <c r="FZ93" s="37"/>
      <c r="GA93" s="37"/>
      <c r="GB93" s="37"/>
      <c r="GC93" s="37"/>
      <c r="GD93" s="37"/>
      <c r="GE93" s="37"/>
      <c r="GF93" s="37"/>
      <c r="GG93" s="37"/>
      <c r="GH93" s="37"/>
      <c r="GI93" s="37"/>
      <c r="GJ93" s="37"/>
      <c r="GK93" s="37"/>
      <c r="GL93" s="37"/>
      <c r="GM93" s="37"/>
      <c r="GN93" s="37"/>
      <c r="GO93" s="37"/>
      <c r="GP93" s="37"/>
      <c r="GQ93" s="37"/>
      <c r="GR93" s="37"/>
      <c r="GS93" s="37"/>
      <c r="GT93" s="37"/>
      <c r="GU93" s="37"/>
      <c r="GV93" s="37"/>
      <c r="GW93" s="37"/>
      <c r="GX93" s="37"/>
      <c r="GY93" s="37"/>
      <c r="GZ93" s="37"/>
      <c r="HA93" s="37"/>
      <c r="HB93" s="37"/>
      <c r="HC93" s="37"/>
      <c r="HD93" s="37"/>
      <c r="HE93" s="37"/>
      <c r="HF93" s="37"/>
      <c r="HG93" s="37"/>
      <c r="HH93" s="37"/>
      <c r="HI93" s="37"/>
      <c r="HJ93" s="37"/>
      <c r="HK93" s="37"/>
      <c r="HL93" s="37"/>
      <c r="HM93" s="37"/>
      <c r="HN93" s="37"/>
      <c r="HO93" s="37"/>
      <c r="HP93" s="37"/>
      <c r="HQ93" s="37"/>
      <c r="HR93" s="37"/>
      <c r="HS93" s="37"/>
      <c r="HT93" s="37"/>
      <c r="HU93" s="37"/>
      <c r="HV93" s="37"/>
      <c r="HW93" s="37"/>
      <c r="HX93" s="37"/>
      <c r="HY93" s="37"/>
      <c r="HZ93" s="37"/>
      <c r="IA93" s="37"/>
      <c r="IB93" s="37"/>
      <c r="IC93" s="37"/>
      <c r="ID93" s="37"/>
      <c r="IE93" s="37"/>
      <c r="IF93" s="37"/>
      <c r="IG93" s="37"/>
      <c r="IH93" s="37"/>
      <c r="II93" s="37"/>
      <c r="IJ93" s="37"/>
      <c r="IK93" s="37"/>
      <c r="IL93" s="37"/>
      <c r="IM93" s="37"/>
      <c r="IN93" s="37"/>
      <c r="IO93" s="37"/>
      <c r="IP93" s="37"/>
      <c r="IQ93" s="37"/>
      <c r="IR93" s="37"/>
      <c r="IS93" s="37"/>
      <c r="IT93" s="37"/>
      <c r="IU93" s="37"/>
      <c r="IV93" s="37"/>
      <c r="IW93" s="37"/>
      <c r="IX93" s="37"/>
      <c r="IY93" s="37"/>
      <c r="IZ93" s="37"/>
      <c r="JA93" s="37"/>
      <c r="JB93" s="37"/>
      <c r="JC93" s="37"/>
      <c r="JD93" s="37"/>
      <c r="JE93" s="37"/>
      <c r="JF93" s="37"/>
      <c r="JG93" s="37"/>
      <c r="JH93" s="37"/>
      <c r="JI93" s="37"/>
      <c r="JJ93" s="37"/>
      <c r="JK93" s="37"/>
      <c r="JL93" s="37"/>
      <c r="JM93" s="37"/>
      <c r="JN93" s="37"/>
      <c r="JO93" s="37"/>
      <c r="JP93" s="37"/>
      <c r="JQ93" s="37"/>
      <c r="JR93" s="37"/>
      <c r="JS93" s="37"/>
      <c r="JT93" s="37"/>
      <c r="JU93" s="37"/>
      <c r="JV93" s="37"/>
      <c r="JW93" s="37"/>
      <c r="JX93" s="37"/>
      <c r="JY93" s="37"/>
      <c r="JZ93" s="37"/>
      <c r="KA93" s="37"/>
      <c r="KB93" s="37"/>
      <c r="KC93" s="37"/>
      <c r="KD93" s="37"/>
      <c r="KE93" s="37"/>
      <c r="KF93" s="37"/>
      <c r="KG93" s="37"/>
      <c r="KH93" s="37"/>
      <c r="KI93" s="37"/>
      <c r="KJ93" s="37"/>
      <c r="KK93" s="37"/>
      <c r="KL93" s="37"/>
      <c r="KM93" s="37"/>
      <c r="KN93" s="37"/>
      <c r="KO93" s="37"/>
      <c r="KP93" s="37"/>
      <c r="KQ93" s="37"/>
      <c r="KR93" s="37"/>
      <c r="KS93" s="37"/>
      <c r="KT93" s="37"/>
      <c r="KU93" s="37"/>
      <c r="KV93" s="37"/>
      <c r="KW93" s="37"/>
      <c r="KX93" s="37"/>
      <c r="KY93" s="37"/>
      <c r="KZ93" s="37"/>
      <c r="LA93" s="37"/>
      <c r="LB93" s="37"/>
      <c r="LC93" s="37"/>
      <c r="LD93" s="37"/>
      <c r="LE93" s="37"/>
      <c r="LF93" s="37"/>
      <c r="LG93" s="37"/>
      <c r="LH93" s="37"/>
      <c r="LI93" s="37"/>
      <c r="LJ93" s="37"/>
      <c r="LK93" s="37"/>
      <c r="LL93" s="37"/>
      <c r="LM93" s="37"/>
      <c r="LN93" s="37"/>
      <c r="LO93" s="37"/>
      <c r="LP93" s="37"/>
      <c r="LQ93" s="37"/>
      <c r="LR93" s="37"/>
      <c r="LS93" s="37"/>
      <c r="LT93" s="37"/>
      <c r="LU93" s="37"/>
      <c r="LV93" s="37"/>
      <c r="LW93" s="37"/>
      <c r="LX93" s="37"/>
      <c r="LY93" s="37"/>
      <c r="LZ93" s="37"/>
      <c r="MA93" s="37"/>
      <c r="MB93" s="37"/>
      <c r="MC93" s="37"/>
      <c r="MD93" s="37"/>
      <c r="ME93" s="37"/>
      <c r="MF93" s="37"/>
      <c r="MG93" s="37"/>
      <c r="MH93" s="37"/>
      <c r="MI93" s="37"/>
      <c r="MJ93" s="37"/>
      <c r="MK93" s="37"/>
      <c r="ML93" s="37"/>
      <c r="MM93" s="37"/>
      <c r="MN93" s="37"/>
      <c r="MO93" s="37"/>
      <c r="MP93" s="37"/>
      <c r="MQ93" s="37"/>
      <c r="MR93" s="37"/>
      <c r="MS93" s="37"/>
      <c r="MT93" s="37"/>
      <c r="MU93" s="37"/>
      <c r="MV93" s="37"/>
      <c r="MW93" s="37"/>
      <c r="MX93" s="37"/>
      <c r="MY93" s="37"/>
      <c r="MZ93" s="37"/>
      <c r="NA93" s="37"/>
      <c r="NB93" s="37"/>
      <c r="NC93" s="37"/>
      <c r="ND93" s="37"/>
      <c r="NE93" s="37"/>
      <c r="NF93" s="37"/>
      <c r="NG93" s="37"/>
      <c r="NH93" s="37"/>
      <c r="NI93" s="37"/>
      <c r="NJ93" s="37"/>
      <c r="NK93" s="37"/>
      <c r="NL93" s="37"/>
      <c r="NM93" s="37"/>
      <c r="NN93" s="37"/>
      <c r="NO93" s="37"/>
      <c r="NP93" s="37"/>
      <c r="NQ93" s="37"/>
      <c r="NR93" s="37"/>
      <c r="NS93" s="37"/>
      <c r="NT93" s="37"/>
      <c r="NU93" s="37"/>
      <c r="NV93" s="37"/>
      <c r="NW93" s="37"/>
      <c r="NX93" s="37"/>
      <c r="NY93" s="37"/>
      <c r="NZ93" s="37"/>
      <c r="OA93" s="37"/>
      <c r="OB93" s="37"/>
      <c r="OC93" s="37"/>
      <c r="OD93" s="37"/>
      <c r="OE93" s="37"/>
      <c r="OF93" s="37"/>
      <c r="OG93" s="37"/>
      <c r="OH93" s="37"/>
      <c r="OI93" s="37"/>
      <c r="OJ93" s="37"/>
      <c r="OK93" s="37"/>
      <c r="OL93" s="37"/>
      <c r="OM93" s="37"/>
      <c r="ON93" s="37"/>
      <c r="OO93" s="37"/>
      <c r="OP93" s="37"/>
      <c r="OQ93" s="37"/>
      <c r="OR93" s="37"/>
      <c r="OS93" s="37"/>
      <c r="OT93" s="37"/>
      <c r="OU93" s="37"/>
      <c r="OV93" s="37"/>
      <c r="OW93" s="37"/>
      <c r="OX93" s="37"/>
      <c r="OY93" s="37"/>
      <c r="OZ93" s="37"/>
      <c r="PA93" s="37"/>
      <c r="PB93" s="37"/>
      <c r="PC93" s="37"/>
      <c r="PD93" s="37"/>
      <c r="PE93" s="37"/>
      <c r="PF93" s="37"/>
      <c r="PG93" s="37"/>
      <c r="PH93" s="37"/>
      <c r="PI93" s="37"/>
      <c r="PJ93" s="37"/>
      <c r="PK93" s="37"/>
      <c r="PL93" s="37"/>
      <c r="PM93" s="37"/>
      <c r="PN93" s="37"/>
      <c r="PO93" s="37"/>
      <c r="PP93" s="37"/>
      <c r="PQ93" s="37"/>
      <c r="PR93" s="37"/>
      <c r="PS93" s="37"/>
      <c r="PT93" s="37"/>
      <c r="PU93" s="37"/>
      <c r="PV93" s="37"/>
      <c r="PW93" s="37"/>
      <c r="PX93" s="37"/>
      <c r="PY93" s="37"/>
      <c r="PZ93" s="37"/>
      <c r="QA93" s="37"/>
      <c r="QB93" s="37"/>
      <c r="QC93" s="37"/>
      <c r="QD93" s="37"/>
      <c r="QE93" s="37"/>
      <c r="QF93" s="37"/>
      <c r="QG93" s="37"/>
      <c r="QH93" s="37"/>
      <c r="QI93" s="37"/>
      <c r="QJ93" s="37"/>
      <c r="QK93" s="37"/>
      <c r="QL93" s="37"/>
      <c r="QM93" s="37"/>
      <c r="QN93" s="37"/>
      <c r="QO93" s="37"/>
      <c r="QP93" s="37"/>
      <c r="QQ93" s="37"/>
      <c r="QR93" s="37"/>
      <c r="QS93" s="37"/>
      <c r="QT93" s="37"/>
      <c r="QU93" s="37"/>
      <c r="QV93" s="37"/>
      <c r="QW93" s="37"/>
      <c r="QX93" s="37"/>
      <c r="QY93" s="37"/>
      <c r="QZ93" s="37"/>
      <c r="RA93" s="37"/>
      <c r="RB93" s="37"/>
      <c r="RC93" s="37"/>
      <c r="RD93" s="37"/>
      <c r="RE93" s="37"/>
      <c r="RF93" s="37"/>
      <c r="RG93" s="37"/>
      <c r="RH93" s="37"/>
      <c r="RI93" s="37"/>
      <c r="RJ93" s="37"/>
      <c r="RK93" s="37"/>
      <c r="RL93" s="37"/>
      <c r="RM93" s="37"/>
      <c r="RN93" s="37"/>
      <c r="RO93" s="37"/>
      <c r="RP93" s="37"/>
      <c r="RQ93" s="37"/>
      <c r="RR93" s="37"/>
      <c r="RS93" s="37"/>
      <c r="RT93" s="37"/>
      <c r="RU93" s="37"/>
      <c r="RV93" s="37"/>
      <c r="RW93" s="37"/>
      <c r="RX93" s="37"/>
      <c r="RY93" s="37"/>
      <c r="RZ93" s="37"/>
      <c r="SA93" s="37"/>
      <c r="SB93" s="37"/>
      <c r="SC93" s="37"/>
      <c r="SD93" s="37"/>
      <c r="SE93" s="37"/>
      <c r="SF93" s="37"/>
      <c r="SG93" s="37"/>
      <c r="SH93" s="37"/>
      <c r="SI93" s="37"/>
      <c r="SJ93" s="37"/>
      <c r="SK93" s="37"/>
      <c r="SL93" s="37"/>
      <c r="SM93" s="37"/>
      <c r="SN93" s="37"/>
      <c r="SO93" s="37"/>
      <c r="SP93" s="37"/>
      <c r="SQ93" s="37"/>
      <c r="SR93" s="37"/>
      <c r="SS93" s="37"/>
      <c r="ST93" s="37"/>
      <c r="SU93" s="37"/>
      <c r="SV93" s="37"/>
      <c r="SW93" s="37"/>
      <c r="SX93" s="37"/>
      <c r="SY93" s="37"/>
      <c r="SZ93" s="37"/>
      <c r="TA93" s="37"/>
      <c r="TB93" s="37"/>
      <c r="TC93" s="37"/>
      <c r="TD93" s="37"/>
      <c r="TE93" s="37"/>
      <c r="TF93" s="37"/>
      <c r="TG93" s="37"/>
      <c r="TH93" s="37"/>
      <c r="TI93" s="37"/>
      <c r="TJ93" s="37"/>
      <c r="TK93" s="37"/>
      <c r="TL93" s="37"/>
      <c r="TM93" s="37"/>
      <c r="TN93" s="37"/>
      <c r="TO93" s="37"/>
      <c r="TP93" s="37"/>
      <c r="TQ93" s="37"/>
      <c r="TR93" s="37"/>
      <c r="TS93" s="37"/>
      <c r="TT93" s="37"/>
      <c r="TU93" s="37"/>
      <c r="TV93" s="37"/>
      <c r="TW93" s="37"/>
      <c r="TX93" s="37"/>
      <c r="TY93" s="37"/>
      <c r="TZ93" s="37"/>
      <c r="UA93" s="37"/>
      <c r="UB93" s="37"/>
      <c r="UC93" s="37"/>
      <c r="UD93" s="37"/>
      <c r="UE93" s="37"/>
      <c r="UF93" s="37"/>
      <c r="UG93" s="37"/>
      <c r="UH93" s="37"/>
      <c r="UI93" s="37"/>
      <c r="UJ93" s="37"/>
      <c r="UK93" s="37"/>
      <c r="UL93" s="37"/>
      <c r="UM93" s="37"/>
      <c r="UN93" s="37"/>
      <c r="UO93" s="37"/>
      <c r="UP93" s="37"/>
      <c r="UQ93" s="37"/>
      <c r="UR93" s="37"/>
      <c r="US93" s="37"/>
      <c r="UT93" s="37"/>
      <c r="UU93" s="37"/>
      <c r="UV93" s="37"/>
      <c r="UW93" s="37"/>
      <c r="UX93" s="37"/>
      <c r="UY93" s="37"/>
      <c r="UZ93" s="37"/>
      <c r="VA93" s="37"/>
      <c r="VB93" s="37"/>
      <c r="VC93" s="37"/>
      <c r="VD93" s="37"/>
      <c r="VE93" s="37"/>
      <c r="VF93" s="37"/>
      <c r="VG93" s="37"/>
      <c r="VH93" s="37"/>
      <c r="VI93" s="37"/>
      <c r="VJ93" s="37"/>
      <c r="VK93" s="37"/>
      <c r="VL93" s="37"/>
      <c r="VM93" s="37"/>
      <c r="VN93" s="37"/>
      <c r="VO93" s="37"/>
      <c r="VP93" s="37"/>
      <c r="VQ93" s="37"/>
      <c r="VR93" s="37"/>
      <c r="VS93" s="37"/>
      <c r="VT93" s="37"/>
      <c r="VU93" s="37"/>
      <c r="VV93" s="37"/>
      <c r="VW93" s="37"/>
      <c r="VX93" s="37"/>
      <c r="VY93" s="37"/>
      <c r="VZ93" s="37"/>
      <c r="WA93" s="37"/>
      <c r="WB93" s="37"/>
      <c r="WC93" s="37"/>
      <c r="WD93" s="37"/>
      <c r="WE93" s="37"/>
      <c r="WF93" s="37"/>
      <c r="WG93" s="37"/>
      <c r="WH93" s="37"/>
      <c r="WI93" s="37"/>
      <c r="WJ93" s="37"/>
      <c r="WK93" s="37"/>
      <c r="WL93" s="37"/>
      <c r="WM93" s="37"/>
      <c r="WN93" s="37"/>
      <c r="WO93" s="37"/>
      <c r="WP93" s="37"/>
      <c r="WQ93" s="37"/>
      <c r="WR93" s="37"/>
      <c r="WS93" s="37"/>
      <c r="WT93" s="37"/>
      <c r="WU93" s="37"/>
      <c r="WV93" s="37"/>
      <c r="WW93" s="37"/>
      <c r="WX93" s="37"/>
      <c r="WY93" s="37"/>
      <c r="WZ93" s="37"/>
      <c r="XA93" s="37"/>
      <c r="XB93" s="37"/>
      <c r="XC93" s="37"/>
      <c r="XD93" s="37"/>
      <c r="XE93" s="37"/>
      <c r="XF93" s="37"/>
      <c r="XG93" s="37"/>
      <c r="XH93" s="37"/>
      <c r="XI93" s="37"/>
      <c r="XJ93" s="37"/>
      <c r="XK93" s="37"/>
      <c r="XL93" s="37"/>
      <c r="XM93" s="37"/>
      <c r="XN93" s="37"/>
      <c r="XO93" s="37"/>
      <c r="XP93" s="37"/>
      <c r="XQ93" s="37"/>
      <c r="XR93" s="37"/>
      <c r="XS93" s="37"/>
      <c r="XT93" s="37"/>
      <c r="XU93" s="37"/>
      <c r="XV93" s="37"/>
      <c r="XW93" s="37"/>
      <c r="XX93" s="37"/>
      <c r="XY93" s="37"/>
      <c r="XZ93" s="37"/>
      <c r="YA93" s="37"/>
      <c r="YB93" s="37"/>
      <c r="YC93" s="37"/>
      <c r="YD93" s="37"/>
      <c r="YE93" s="37"/>
      <c r="YF93" s="37"/>
      <c r="YG93" s="37"/>
      <c r="YH93" s="37"/>
      <c r="YI93" s="37"/>
      <c r="YJ93" s="37"/>
      <c r="YK93" s="37"/>
      <c r="YL93" s="37"/>
      <c r="YM93" s="37"/>
      <c r="YN93" s="37"/>
      <c r="YO93" s="37"/>
      <c r="YP93" s="37"/>
      <c r="YQ93" s="37"/>
      <c r="YR93" s="37"/>
      <c r="YS93" s="37"/>
      <c r="YT93" s="37"/>
      <c r="YU93" s="37"/>
      <c r="YV93" s="37"/>
      <c r="YW93" s="37"/>
      <c r="YX93" s="37"/>
      <c r="YY93" s="37"/>
      <c r="YZ93" s="37"/>
      <c r="ZA93" s="37"/>
      <c r="ZB93" s="37"/>
      <c r="ZC93" s="37"/>
      <c r="ZD93" s="37"/>
      <c r="ZE93" s="37"/>
      <c r="ZF93" s="37"/>
      <c r="ZG93" s="37"/>
      <c r="ZH93" s="37"/>
      <c r="ZI93" s="37"/>
      <c r="ZJ93" s="37"/>
      <c r="ZK93" s="37"/>
      <c r="ZL93" s="37"/>
      <c r="ZM93" s="37"/>
      <c r="ZN93" s="37"/>
      <c r="ZO93" s="37"/>
      <c r="ZP93" s="37"/>
      <c r="ZQ93" s="37"/>
      <c r="ZR93" s="37"/>
      <c r="ZS93" s="37"/>
      <c r="ZT93" s="37"/>
      <c r="ZU93" s="37"/>
      <c r="ZV93" s="37"/>
      <c r="ZW93" s="37"/>
      <c r="ZX93" s="37"/>
      <c r="ZY93" s="37"/>
      <c r="ZZ93" s="37"/>
      <c r="AAA93" s="37"/>
      <c r="AAB93" s="37"/>
      <c r="AAC93" s="37"/>
      <c r="AAD93" s="37"/>
      <c r="AAE93" s="37"/>
      <c r="AAF93" s="37"/>
      <c r="AAG93" s="37"/>
      <c r="AAH93" s="37"/>
      <c r="AAI93" s="37"/>
      <c r="AAJ93" s="37"/>
      <c r="AAK93" s="37"/>
      <c r="AAL93" s="37"/>
      <c r="AAM93" s="37"/>
      <c r="AAN93" s="37"/>
      <c r="AAO93" s="37"/>
      <c r="AAP93" s="37"/>
      <c r="AAQ93" s="37"/>
      <c r="AAR93" s="37"/>
      <c r="AAS93" s="37"/>
      <c r="AAT93" s="37"/>
      <c r="AAU93" s="37"/>
      <c r="AAV93" s="37"/>
      <c r="AAW93" s="37"/>
      <c r="AAX93" s="37"/>
      <c r="AAY93" s="37"/>
      <c r="AAZ93" s="37"/>
      <c r="ABA93" s="37"/>
      <c r="ABB93" s="37"/>
      <c r="ABC93" s="37"/>
      <c r="ABD93" s="37"/>
      <c r="ABE93" s="37"/>
      <c r="ABF93" s="37"/>
      <c r="ABG93" s="37"/>
      <c r="ABH93" s="37"/>
      <c r="ABI93" s="37"/>
      <c r="ABJ93" s="37"/>
      <c r="ABK93" s="37"/>
      <c r="ABL93" s="37"/>
      <c r="ABM93" s="37"/>
      <c r="ABN93" s="37"/>
      <c r="ABO93" s="37"/>
      <c r="ABP93" s="37"/>
      <c r="ABQ93" s="37"/>
      <c r="ABR93" s="37"/>
      <c r="ABS93" s="37"/>
      <c r="ABT93" s="37"/>
      <c r="ABU93" s="37"/>
      <c r="ABV93" s="37"/>
      <c r="ABW93" s="37"/>
      <c r="ABX93" s="37"/>
      <c r="ABY93" s="37"/>
      <c r="ABZ93" s="37"/>
      <c r="ACA93" s="37"/>
      <c r="ACB93" s="37"/>
      <c r="ACC93" s="37"/>
      <c r="ACD93" s="37"/>
      <c r="ACE93" s="37"/>
      <c r="ACF93" s="37"/>
      <c r="ACG93" s="37"/>
      <c r="ACH93" s="37"/>
      <c r="ACI93" s="37"/>
      <c r="ACJ93" s="37"/>
      <c r="ACK93" s="37"/>
      <c r="ACL93" s="37"/>
      <c r="ACM93" s="37"/>
      <c r="ACN93" s="37"/>
      <c r="ACO93" s="37"/>
      <c r="ACP93" s="37"/>
      <c r="ACQ93" s="37"/>
      <c r="ACR93" s="37"/>
      <c r="ACS93" s="37"/>
      <c r="ACT93" s="37"/>
      <c r="ACU93" s="37"/>
      <c r="ACV93" s="37"/>
      <c r="ACW93" s="37"/>
      <c r="ACX93" s="37"/>
      <c r="ACY93" s="37"/>
      <c r="ACZ93" s="37"/>
      <c r="ADA93" s="37"/>
      <c r="ADB93" s="37"/>
      <c r="ADC93" s="37"/>
      <c r="ADD93" s="37"/>
      <c r="ADE93" s="37"/>
      <c r="ADF93" s="37"/>
      <c r="ADG93" s="37"/>
      <c r="ADH93" s="37"/>
      <c r="ADI93" s="37"/>
      <c r="ADJ93" s="37"/>
      <c r="ADK93" s="37"/>
      <c r="ADL93" s="37"/>
      <c r="ADM93" s="37"/>
      <c r="ADN93" s="37"/>
      <c r="ADO93" s="37"/>
      <c r="ADP93" s="37"/>
      <c r="ADQ93" s="37"/>
      <c r="ADR93" s="37"/>
      <c r="ADS93" s="37"/>
      <c r="ADT93" s="37"/>
      <c r="ADU93" s="37"/>
      <c r="ADV93" s="37"/>
      <c r="ADW93" s="37"/>
      <c r="ADX93" s="37"/>
      <c r="ADY93" s="37"/>
      <c r="ADZ93" s="37"/>
      <c r="AEA93" s="37"/>
      <c r="AEB93" s="37"/>
      <c r="AEC93" s="37"/>
      <c r="AED93" s="37"/>
      <c r="AEE93" s="37"/>
      <c r="AEF93" s="37"/>
      <c r="AEG93" s="37"/>
      <c r="AEH93" s="37"/>
      <c r="AEI93" s="37"/>
      <c r="AEJ93" s="37"/>
      <c r="AEK93" s="37"/>
      <c r="AEL93" s="37"/>
      <c r="AEM93" s="37"/>
      <c r="AEN93" s="37"/>
      <c r="AEO93" s="37"/>
      <c r="AEP93" s="37"/>
      <c r="AEQ93" s="37"/>
      <c r="AER93" s="37"/>
      <c r="AES93" s="37"/>
      <c r="AET93" s="37"/>
      <c r="AEU93" s="37"/>
      <c r="AEV93" s="37"/>
      <c r="AEW93" s="37"/>
      <c r="AEX93" s="37"/>
      <c r="AEY93" s="37"/>
      <c r="AEZ93" s="37"/>
      <c r="AFA93" s="37"/>
      <c r="AFB93" s="37"/>
      <c r="AFC93" s="37"/>
      <c r="AFD93" s="37"/>
      <c r="AFE93" s="37"/>
      <c r="AFF93" s="37"/>
      <c r="AFG93" s="37"/>
      <c r="AFH93" s="37"/>
      <c r="AFI93" s="37"/>
      <c r="AFJ93" s="37"/>
      <c r="AFK93" s="37"/>
      <c r="AFL93" s="37"/>
      <c r="AFM93" s="37"/>
      <c r="AFN93" s="37"/>
      <c r="AFO93" s="37"/>
      <c r="AFP93" s="37"/>
      <c r="AFQ93" s="37"/>
      <c r="AFR93" s="37"/>
      <c r="AFS93" s="37"/>
      <c r="AFT93" s="37"/>
      <c r="AFU93" s="37"/>
      <c r="AFV93" s="37"/>
      <c r="AFW93" s="37"/>
      <c r="AFX93" s="37"/>
      <c r="AFY93" s="37"/>
      <c r="AFZ93" s="37"/>
      <c r="AGA93" s="37"/>
      <c r="AGB93" s="37"/>
      <c r="AGC93" s="37"/>
      <c r="AGD93" s="37"/>
      <c r="AGE93" s="37"/>
      <c r="AGF93" s="37"/>
      <c r="AGG93" s="37"/>
      <c r="AGH93" s="37"/>
      <c r="AGI93" s="37"/>
      <c r="AGJ93" s="37"/>
      <c r="AGK93" s="37"/>
      <c r="AGL93" s="37"/>
      <c r="AGM93" s="37"/>
      <c r="AGN93" s="37"/>
      <c r="AGO93" s="37"/>
      <c r="AGP93" s="37"/>
      <c r="AGQ93" s="37"/>
      <c r="AGR93" s="37"/>
      <c r="AGS93" s="37"/>
      <c r="AGT93" s="37"/>
      <c r="AGU93" s="37"/>
      <c r="AGV93" s="37"/>
      <c r="AGW93" s="37"/>
      <c r="AGX93" s="37"/>
      <c r="AGY93" s="37"/>
      <c r="AGZ93" s="37"/>
      <c r="AHA93" s="37"/>
      <c r="AHB93" s="37"/>
      <c r="AHC93" s="37"/>
      <c r="AHD93" s="37"/>
      <c r="AHE93" s="37"/>
      <c r="AHF93" s="37"/>
      <c r="AHG93" s="37"/>
      <c r="AHH93" s="37"/>
      <c r="AHI93" s="37"/>
      <c r="AHJ93" s="37"/>
      <c r="AHK93" s="37"/>
      <c r="AHL93" s="37"/>
      <c r="AHM93" s="37"/>
      <c r="AHN93" s="37"/>
      <c r="AHO93" s="37"/>
      <c r="AHP93" s="37"/>
      <c r="AHQ93" s="37"/>
      <c r="AHR93" s="37"/>
      <c r="AHS93" s="37"/>
      <c r="AHT93" s="37"/>
      <c r="AHU93" s="37"/>
      <c r="AHV93" s="37"/>
      <c r="AHW93" s="37"/>
      <c r="AHX93" s="37"/>
      <c r="AHY93" s="37"/>
      <c r="AHZ93" s="37"/>
      <c r="AIA93" s="37"/>
      <c r="AIB93" s="37"/>
      <c r="AIC93" s="37"/>
      <c r="AID93" s="37"/>
      <c r="AIE93" s="37"/>
      <c r="AIF93" s="37"/>
      <c r="AIG93" s="37"/>
      <c r="AIH93" s="37"/>
      <c r="AII93" s="37"/>
      <c r="AIJ93" s="37"/>
      <c r="AIK93" s="37"/>
      <c r="AIL93" s="37"/>
      <c r="AIM93" s="37"/>
      <c r="AIN93" s="37"/>
      <c r="AIO93" s="37"/>
      <c r="AIP93" s="37"/>
      <c r="AIQ93" s="37"/>
      <c r="AIR93" s="37"/>
      <c r="AIS93" s="37"/>
      <c r="AIT93" s="37"/>
      <c r="AIU93" s="37"/>
      <c r="AIV93" s="37"/>
      <c r="AIW93" s="37"/>
      <c r="AIX93" s="37"/>
      <c r="AIY93" s="37"/>
      <c r="AIZ93" s="37"/>
      <c r="AJA93" s="37"/>
      <c r="AJB93" s="37"/>
      <c r="AJC93" s="37"/>
      <c r="AJD93" s="37"/>
      <c r="AJE93" s="37"/>
      <c r="AJF93" s="37"/>
      <c r="AJG93" s="37"/>
      <c r="AJH93" s="37"/>
      <c r="AJI93" s="37"/>
      <c r="AJJ93" s="37"/>
      <c r="AJK93" s="37"/>
      <c r="AJL93" s="37"/>
      <c r="AJM93" s="37"/>
      <c r="AJN93" s="37"/>
      <c r="AJO93" s="37"/>
      <c r="AJP93" s="37"/>
      <c r="AJQ93" s="37"/>
      <c r="AJR93" s="37"/>
      <c r="AJS93" s="37"/>
      <c r="AJT93" s="37"/>
      <c r="AJU93" s="37"/>
      <c r="AJV93" s="37"/>
      <c r="AJW93" s="37"/>
      <c r="AJX93" s="37"/>
      <c r="AJY93" s="37"/>
      <c r="AJZ93" s="37"/>
      <c r="AKA93" s="37"/>
      <c r="AKB93" s="37"/>
      <c r="AKC93" s="37"/>
      <c r="AKD93" s="37"/>
      <c r="AKE93" s="37"/>
      <c r="AKF93" s="37"/>
      <c r="AKG93" s="37"/>
      <c r="AKH93" s="37"/>
      <c r="AKI93" s="37"/>
      <c r="AKJ93" s="37"/>
      <c r="AKK93" s="37"/>
      <c r="AKL93" s="37"/>
      <c r="AKM93" s="37"/>
      <c r="AKN93" s="37"/>
      <c r="AKO93" s="37"/>
      <c r="AKP93" s="37"/>
      <c r="AKQ93" s="37"/>
      <c r="AKR93" s="37"/>
      <c r="AKS93" s="37"/>
      <c r="AKT93" s="37"/>
      <c r="AKU93" s="37"/>
      <c r="AKV93" s="37"/>
      <c r="AKW93" s="37"/>
      <c r="AKX93" s="37"/>
      <c r="AKY93" s="37"/>
      <c r="AKZ93" s="37"/>
      <c r="ALA93" s="37"/>
      <c r="ALB93" s="37"/>
      <c r="ALC93" s="37"/>
      <c r="ALD93" s="37"/>
      <c r="ALE93" s="37"/>
      <c r="ALF93" s="37"/>
      <c r="ALG93" s="37"/>
      <c r="ALH93" s="37"/>
      <c r="ALI93" s="37"/>
      <c r="ALJ93" s="37"/>
      <c r="ALK93" s="37"/>
      <c r="ALL93" s="37"/>
      <c r="ALM93" s="37"/>
      <c r="ALN93" s="37"/>
      <c r="ALO93" s="37"/>
      <c r="ALP93" s="37"/>
      <c r="ALQ93" s="37"/>
      <c r="ALR93" s="37"/>
      <c r="ALS93" s="37"/>
      <c r="ALT93" s="37"/>
      <c r="ALU93" s="37"/>
      <c r="ALV93" s="37"/>
      <c r="ALW93" s="37"/>
      <c r="ALX93" s="37"/>
      <c r="ALY93" s="37"/>
      <c r="ALZ93" s="37"/>
      <c r="AMA93" s="37"/>
      <c r="AMB93" s="37"/>
      <c r="AMC93" s="37"/>
      <c r="AMD93" s="37"/>
      <c r="AME93" s="37"/>
      <c r="AMF93" s="37"/>
      <c r="AMG93" s="37"/>
      <c r="AMH93" s="37"/>
      <c r="AMI93" s="37"/>
      <c r="AMJ93" s="37"/>
      <c r="AMK93" s="37"/>
      <c r="AML93" s="37"/>
      <c r="AMM93" s="37"/>
      <c r="AMN93" s="37"/>
      <c r="AMO93" s="37"/>
      <c r="AMP93" s="37"/>
      <c r="AMQ93" s="37"/>
      <c r="AMR93" s="37"/>
      <c r="AMS93" s="37"/>
      <c r="AMT93" s="37"/>
      <c r="AMU93" s="37"/>
      <c r="AMV93" s="37"/>
      <c r="AMW93" s="37"/>
      <c r="AMX93" s="37"/>
      <c r="AMY93" s="37"/>
      <c r="AMZ93" s="37"/>
      <c r="ANA93" s="37"/>
      <c r="ANB93" s="37"/>
      <c r="ANC93" s="37"/>
      <c r="AND93" s="37"/>
      <c r="ANE93" s="37"/>
      <c r="ANF93" s="37"/>
      <c r="ANG93" s="37"/>
      <c r="ANH93" s="37"/>
      <c r="ANI93" s="37"/>
      <c r="ANJ93" s="37"/>
      <c r="ANK93" s="37"/>
      <c r="ANL93" s="37"/>
      <c r="ANM93" s="37"/>
      <c r="ANN93" s="37"/>
      <c r="ANO93" s="37"/>
      <c r="ANP93" s="37"/>
      <c r="ANQ93" s="37"/>
      <c r="ANR93" s="37"/>
      <c r="ANS93" s="37"/>
      <c r="ANT93" s="37"/>
      <c r="ANU93" s="37"/>
      <c r="ANV93" s="37"/>
      <c r="ANW93" s="37"/>
      <c r="ANX93" s="37"/>
      <c r="ANY93" s="37"/>
      <c r="ANZ93" s="37"/>
      <c r="AOA93" s="37"/>
      <c r="AOB93" s="37"/>
      <c r="AOC93" s="37"/>
      <c r="AOD93" s="37"/>
      <c r="AOE93" s="37"/>
      <c r="AOF93" s="37"/>
      <c r="AOG93" s="37"/>
      <c r="AOH93" s="37"/>
      <c r="AOI93" s="37"/>
      <c r="AOJ93" s="37"/>
      <c r="AOK93" s="37"/>
      <c r="AOL93" s="37"/>
      <c r="AOM93" s="37"/>
      <c r="AON93" s="37"/>
      <c r="AOO93" s="37"/>
      <c r="AOP93" s="37"/>
      <c r="AOQ93" s="37"/>
      <c r="AOR93" s="37"/>
      <c r="AOS93" s="37"/>
      <c r="AOT93" s="37"/>
      <c r="AOU93" s="37"/>
      <c r="AOV93" s="37"/>
      <c r="AOW93" s="37"/>
      <c r="AOX93" s="37"/>
      <c r="AOY93" s="37"/>
      <c r="AOZ93" s="37"/>
      <c r="APA93" s="37"/>
      <c r="APB93" s="37"/>
      <c r="APC93" s="37"/>
      <c r="APD93" s="37"/>
      <c r="APE93" s="37"/>
      <c r="APF93" s="37"/>
      <c r="APG93" s="37"/>
      <c r="APH93" s="37"/>
      <c r="API93" s="37"/>
      <c r="APJ93" s="37"/>
      <c r="APK93" s="37"/>
      <c r="APL93" s="37"/>
      <c r="APM93" s="37"/>
      <c r="APN93" s="37"/>
      <c r="APO93" s="37"/>
      <c r="APP93" s="37"/>
      <c r="APQ93" s="37"/>
      <c r="APR93" s="37"/>
      <c r="APS93" s="37"/>
      <c r="APT93" s="37"/>
      <c r="APU93" s="37"/>
      <c r="APV93" s="37"/>
      <c r="APW93" s="37"/>
      <c r="APX93" s="37"/>
      <c r="APY93" s="37"/>
      <c r="APZ93" s="37"/>
      <c r="AQA93" s="37"/>
      <c r="AQB93" s="37"/>
      <c r="AQC93" s="37"/>
      <c r="AQD93" s="37"/>
      <c r="AQE93" s="37"/>
      <c r="AQF93" s="37"/>
      <c r="AQG93" s="37"/>
      <c r="AQH93" s="37"/>
      <c r="AQI93" s="37"/>
      <c r="AQJ93" s="37"/>
      <c r="AQK93" s="37"/>
      <c r="AQL93" s="37"/>
      <c r="AQM93" s="37"/>
      <c r="AQN93" s="37"/>
      <c r="AQO93" s="37"/>
      <c r="AQP93" s="37"/>
      <c r="AQQ93" s="37"/>
      <c r="AQR93" s="37"/>
      <c r="AQS93" s="37"/>
      <c r="AQT93" s="37"/>
      <c r="AQU93" s="37"/>
      <c r="AQV93" s="37"/>
      <c r="AQW93" s="37"/>
      <c r="AQX93" s="37"/>
      <c r="AQY93" s="37"/>
      <c r="AQZ93" s="37"/>
      <c r="ARA93" s="37"/>
      <c r="ARB93" s="37"/>
      <c r="ARC93" s="37"/>
      <c r="ARD93" s="37"/>
      <c r="ARE93" s="37"/>
      <c r="ARF93" s="37"/>
      <c r="ARG93" s="37"/>
      <c r="ARH93" s="37"/>
      <c r="ARI93" s="37"/>
      <c r="ARJ93" s="37"/>
      <c r="ARK93" s="37"/>
      <c r="ARL93" s="37"/>
      <c r="ARM93" s="37"/>
      <c r="ARN93" s="37"/>
      <c r="ARO93" s="37"/>
      <c r="ARP93" s="37"/>
      <c r="ARQ93" s="37"/>
      <c r="ARR93" s="37"/>
      <c r="ARS93" s="37"/>
      <c r="ART93" s="37"/>
      <c r="ARU93" s="37"/>
      <c r="ARV93" s="37"/>
      <c r="ARW93" s="37"/>
      <c r="ARX93" s="37"/>
      <c r="ARY93" s="37"/>
      <c r="ARZ93" s="37"/>
      <c r="ASA93" s="37"/>
      <c r="ASB93" s="37"/>
      <c r="ASC93" s="37"/>
      <c r="ASD93" s="37"/>
      <c r="ASE93" s="37"/>
      <c r="ASF93" s="37"/>
      <c r="ASG93" s="37"/>
      <c r="ASH93" s="37"/>
      <c r="ASI93" s="37"/>
      <c r="ASJ93" s="37"/>
      <c r="ASK93" s="37"/>
      <c r="ASL93" s="37"/>
      <c r="ASM93" s="37"/>
      <c r="ASN93" s="37"/>
      <c r="ASO93" s="37"/>
      <c r="ASP93" s="37"/>
      <c r="ASQ93" s="37"/>
      <c r="ASR93" s="37"/>
      <c r="ASS93" s="37"/>
      <c r="AST93" s="37"/>
      <c r="ASU93" s="37"/>
      <c r="ASV93" s="37"/>
      <c r="ASW93" s="37"/>
      <c r="ASX93" s="37"/>
      <c r="ASY93" s="37"/>
      <c r="ASZ93" s="37"/>
      <c r="ATA93" s="37"/>
      <c r="ATB93" s="37"/>
      <c r="ATC93" s="37"/>
      <c r="ATD93" s="37"/>
      <c r="ATE93" s="37"/>
      <c r="ATF93" s="37"/>
      <c r="ATG93" s="37"/>
      <c r="ATH93" s="37"/>
      <c r="ATI93" s="37"/>
      <c r="ATJ93" s="37"/>
      <c r="ATK93" s="37"/>
      <c r="ATL93" s="37"/>
      <c r="ATM93" s="37"/>
      <c r="ATN93" s="37"/>
      <c r="ATO93" s="37"/>
      <c r="ATP93" s="37"/>
      <c r="ATQ93" s="37"/>
      <c r="ATR93" s="37"/>
      <c r="ATS93" s="37"/>
      <c r="ATT93" s="37"/>
      <c r="ATU93" s="37"/>
      <c r="ATV93" s="37"/>
      <c r="ATW93" s="37"/>
      <c r="ATX93" s="37"/>
      <c r="ATY93" s="37"/>
      <c r="ATZ93" s="37"/>
      <c r="AUA93" s="37"/>
      <c r="AUB93" s="37"/>
      <c r="AUC93" s="37"/>
      <c r="AUD93" s="37"/>
      <c r="AUE93" s="37"/>
      <c r="AUF93" s="37"/>
      <c r="AUG93" s="37"/>
      <c r="AUH93" s="37"/>
      <c r="AUI93" s="37"/>
      <c r="AUJ93" s="37"/>
      <c r="AUK93" s="37"/>
      <c r="AUL93" s="37"/>
      <c r="AUM93" s="37"/>
      <c r="AUN93" s="37"/>
      <c r="AUO93" s="37"/>
      <c r="AUP93" s="37"/>
      <c r="AUQ93" s="37"/>
      <c r="AUR93" s="37"/>
      <c r="AUS93" s="37"/>
      <c r="AUT93" s="37"/>
      <c r="AUU93" s="37"/>
      <c r="AUV93" s="37"/>
      <c r="AUW93" s="37"/>
      <c r="AUX93" s="37"/>
      <c r="AUY93" s="37"/>
      <c r="AUZ93" s="37"/>
      <c r="AVA93" s="37"/>
      <c r="AVB93" s="37"/>
      <c r="AVC93" s="37"/>
      <c r="AVD93" s="37"/>
      <c r="AVE93" s="37"/>
      <c r="AVF93" s="37"/>
      <c r="AVG93" s="37"/>
      <c r="AVH93" s="37"/>
      <c r="AVI93" s="37"/>
      <c r="AVJ93" s="37"/>
      <c r="AVK93" s="37"/>
      <c r="AVL93" s="37"/>
      <c r="AVM93" s="37"/>
      <c r="AVN93" s="37"/>
      <c r="AVO93" s="37"/>
      <c r="AVP93" s="37"/>
      <c r="AVQ93" s="37"/>
      <c r="AVR93" s="37"/>
      <c r="AVS93" s="37"/>
      <c r="AVT93" s="37"/>
      <c r="AVU93" s="37"/>
      <c r="AVV93" s="37"/>
      <c r="AVW93" s="37"/>
      <c r="AVX93" s="37"/>
      <c r="AVY93" s="37"/>
      <c r="AVZ93" s="37"/>
      <c r="AWA93" s="37"/>
      <c r="AWB93" s="37"/>
      <c r="AWC93" s="37"/>
      <c r="AWD93" s="37"/>
      <c r="AWE93" s="37"/>
      <c r="AWF93" s="37"/>
      <c r="AWG93" s="37"/>
      <c r="AWH93" s="37"/>
      <c r="AWI93" s="37"/>
      <c r="AWJ93" s="37"/>
      <c r="AWK93" s="37"/>
      <c r="AWL93" s="37"/>
      <c r="AWM93" s="37"/>
      <c r="AWN93" s="37"/>
      <c r="AWO93" s="37"/>
      <c r="AWP93" s="37"/>
      <c r="AWQ93" s="37"/>
      <c r="AWR93" s="37"/>
      <c r="AWS93" s="37"/>
      <c r="AWT93" s="37"/>
      <c r="AWU93" s="37"/>
      <c r="AWV93" s="37"/>
      <c r="AWW93" s="37"/>
      <c r="AWX93" s="37"/>
      <c r="AWY93" s="37"/>
      <c r="AWZ93" s="37"/>
      <c r="AXA93" s="37"/>
      <c r="AXB93" s="37"/>
      <c r="AXC93" s="37"/>
      <c r="AXD93" s="37"/>
      <c r="AXE93" s="37"/>
      <c r="AXF93" s="37"/>
      <c r="AXG93" s="37"/>
      <c r="AXH93" s="37"/>
      <c r="AXI93" s="37"/>
      <c r="AXJ93" s="37"/>
      <c r="AXK93" s="37"/>
      <c r="AXL93" s="37"/>
      <c r="AXM93" s="37"/>
      <c r="AXN93" s="37"/>
      <c r="AXO93" s="37"/>
      <c r="AXP93" s="37"/>
      <c r="AXQ93" s="37"/>
      <c r="AXR93" s="37"/>
      <c r="AXS93" s="37"/>
      <c r="AXT93" s="37"/>
      <c r="AXU93" s="37"/>
      <c r="AXV93" s="37"/>
      <c r="AXW93" s="37"/>
      <c r="AXX93" s="37"/>
      <c r="AXY93" s="37"/>
      <c r="AXZ93" s="37"/>
      <c r="AYA93" s="37"/>
      <c r="AYB93" s="37"/>
      <c r="AYC93" s="37"/>
      <c r="AYD93" s="37"/>
      <c r="AYE93" s="37"/>
      <c r="AYF93" s="37"/>
      <c r="AYG93" s="37"/>
      <c r="AYH93" s="37"/>
      <c r="AYI93" s="37"/>
      <c r="AYJ93" s="37"/>
      <c r="AYK93" s="37"/>
      <c r="AYL93" s="37"/>
      <c r="AYM93" s="37"/>
      <c r="AYN93" s="37"/>
      <c r="AYO93" s="37"/>
      <c r="AYP93" s="37"/>
      <c r="AYQ93" s="37"/>
      <c r="AYR93" s="37"/>
      <c r="AYS93" s="37"/>
      <c r="AYT93" s="37"/>
      <c r="AYU93" s="37"/>
      <c r="AYV93" s="37"/>
      <c r="AYW93" s="37"/>
      <c r="AYX93" s="37"/>
      <c r="AYY93" s="37"/>
      <c r="AYZ93" s="37"/>
      <c r="AZA93" s="37"/>
      <c r="AZB93" s="37"/>
      <c r="AZC93" s="37"/>
      <c r="AZD93" s="37"/>
      <c r="AZE93" s="37"/>
      <c r="AZF93" s="37"/>
      <c r="AZG93" s="37"/>
      <c r="AZH93" s="37"/>
      <c r="AZI93" s="37"/>
      <c r="AZJ93" s="37"/>
      <c r="AZK93" s="37"/>
      <c r="AZL93" s="37"/>
      <c r="AZM93" s="37"/>
      <c r="AZN93" s="37"/>
      <c r="AZO93" s="37"/>
      <c r="AZP93" s="37"/>
      <c r="AZQ93" s="37"/>
      <c r="AZR93" s="37"/>
      <c r="AZS93" s="37"/>
      <c r="AZT93" s="37"/>
      <c r="AZU93" s="37"/>
      <c r="AZV93" s="37"/>
      <c r="AZW93" s="37"/>
      <c r="AZX93" s="37"/>
      <c r="AZY93" s="37"/>
      <c r="AZZ93" s="37"/>
      <c r="BAA93" s="37"/>
      <c r="BAB93" s="37"/>
      <c r="BAC93" s="37"/>
      <c r="BAD93" s="37"/>
      <c r="BAE93" s="37"/>
      <c r="BAF93" s="37"/>
      <c r="BAG93" s="37"/>
      <c r="BAH93" s="37"/>
      <c r="BAI93" s="37"/>
      <c r="BAJ93" s="37"/>
      <c r="BAK93" s="37"/>
      <c r="BAL93" s="37"/>
      <c r="BAM93" s="37"/>
      <c r="BAN93" s="37"/>
      <c r="BAO93" s="37"/>
      <c r="BAP93" s="37"/>
      <c r="BAQ93" s="37"/>
      <c r="BAR93" s="37"/>
      <c r="BAS93" s="37"/>
      <c r="BAT93" s="37"/>
      <c r="BAU93" s="37"/>
      <c r="BAV93" s="37"/>
      <c r="BAW93" s="37"/>
      <c r="BAX93" s="37"/>
      <c r="BAY93" s="37"/>
      <c r="BAZ93" s="37"/>
      <c r="BBA93" s="37"/>
      <c r="BBB93" s="37"/>
      <c r="BBC93" s="37"/>
      <c r="BBD93" s="37"/>
      <c r="BBE93" s="37"/>
      <c r="BBF93" s="37"/>
      <c r="BBG93" s="37"/>
      <c r="BBH93" s="37"/>
      <c r="BBI93" s="37"/>
      <c r="BBJ93" s="37"/>
      <c r="BBK93" s="37"/>
      <c r="BBL93" s="37"/>
      <c r="BBM93" s="37"/>
      <c r="BBN93" s="37"/>
      <c r="BBO93" s="37"/>
      <c r="BBP93" s="37"/>
      <c r="BBQ93" s="37"/>
      <c r="BBR93" s="37"/>
      <c r="BBS93" s="37"/>
      <c r="BBT93" s="37"/>
      <c r="BBU93" s="37"/>
      <c r="BBV93" s="37"/>
      <c r="BBW93" s="37"/>
      <c r="BBX93" s="37"/>
      <c r="BBY93" s="37"/>
      <c r="BBZ93" s="37"/>
      <c r="BCA93" s="37"/>
      <c r="BCB93" s="37"/>
      <c r="BCC93" s="37"/>
      <c r="BCD93" s="37"/>
      <c r="BCE93" s="37"/>
      <c r="BCF93" s="37"/>
      <c r="BCG93" s="37"/>
      <c r="BCH93" s="37"/>
      <c r="BCI93" s="37"/>
      <c r="BCJ93" s="37"/>
      <c r="BCK93" s="37"/>
      <c r="BCL93" s="37"/>
      <c r="BCM93" s="37"/>
      <c r="BCN93" s="37"/>
      <c r="BCO93" s="37"/>
      <c r="BCP93" s="37"/>
      <c r="BCQ93" s="37"/>
      <c r="BCR93" s="37"/>
      <c r="BCS93" s="37"/>
      <c r="BCT93" s="37"/>
      <c r="BCU93" s="37"/>
      <c r="BCV93" s="37"/>
      <c r="BCW93" s="37"/>
      <c r="BCX93" s="37"/>
      <c r="BCY93" s="37"/>
      <c r="BCZ93" s="37"/>
      <c r="BDA93" s="37"/>
      <c r="BDB93" s="37"/>
      <c r="BDC93" s="37"/>
      <c r="BDD93" s="37"/>
      <c r="BDE93" s="37"/>
      <c r="BDF93" s="37"/>
      <c r="BDG93" s="37"/>
      <c r="BDH93" s="37"/>
      <c r="BDI93" s="37"/>
      <c r="BDJ93" s="37"/>
      <c r="BDK93" s="37"/>
      <c r="BDL93" s="37"/>
      <c r="BDM93" s="37"/>
      <c r="BDN93" s="37"/>
      <c r="BDO93" s="37"/>
      <c r="BDP93" s="37"/>
      <c r="BDQ93" s="37"/>
      <c r="BDR93" s="37"/>
      <c r="BDS93" s="37"/>
      <c r="BDT93" s="37"/>
      <c r="BDU93" s="37"/>
      <c r="BDV93" s="37"/>
      <c r="BDW93" s="37"/>
      <c r="BDX93" s="37"/>
      <c r="BDY93" s="37"/>
      <c r="BDZ93" s="37"/>
      <c r="BEA93" s="37"/>
      <c r="BEB93" s="37"/>
      <c r="BEC93" s="37"/>
      <c r="BED93" s="37"/>
      <c r="BEE93" s="37"/>
      <c r="BEF93" s="37"/>
      <c r="BEG93" s="37"/>
      <c r="BEH93" s="37"/>
      <c r="BEI93" s="37"/>
      <c r="BEJ93" s="37"/>
      <c r="BEK93" s="37"/>
      <c r="BEL93" s="37"/>
      <c r="BEM93" s="37"/>
      <c r="BEN93" s="37"/>
      <c r="BEO93" s="37"/>
      <c r="BEP93" s="37"/>
      <c r="BEQ93" s="37"/>
      <c r="BER93" s="37"/>
      <c r="BES93" s="37"/>
      <c r="BET93" s="37"/>
      <c r="BEU93" s="37"/>
      <c r="BEV93" s="37"/>
      <c r="BEW93" s="37"/>
      <c r="BEX93" s="37"/>
      <c r="BEY93" s="37"/>
      <c r="BEZ93" s="37"/>
      <c r="BFA93" s="37"/>
      <c r="BFB93" s="37"/>
      <c r="BFC93" s="37"/>
      <c r="BFD93" s="37"/>
      <c r="BFE93" s="37"/>
      <c r="BFF93" s="37"/>
      <c r="BFG93" s="37"/>
      <c r="BFH93" s="37"/>
      <c r="BFI93" s="37"/>
      <c r="BFJ93" s="37"/>
      <c r="BFK93" s="37"/>
      <c r="BFL93" s="37"/>
      <c r="BFM93" s="37"/>
      <c r="BFN93" s="37"/>
      <c r="BFO93" s="37"/>
      <c r="BFP93" s="37"/>
      <c r="BFQ93" s="37"/>
      <c r="BFR93" s="37"/>
      <c r="BFS93" s="37"/>
      <c r="BFT93" s="37"/>
      <c r="BFU93" s="37"/>
      <c r="BFV93" s="37"/>
      <c r="BFW93" s="37"/>
      <c r="BFX93" s="37"/>
      <c r="BFY93" s="37"/>
      <c r="BFZ93" s="37"/>
      <c r="BGA93" s="37"/>
      <c r="BGB93" s="37"/>
      <c r="BGC93" s="37"/>
      <c r="BGD93" s="37"/>
      <c r="BGE93" s="37"/>
      <c r="BGF93" s="37"/>
      <c r="BGG93" s="37"/>
      <c r="BGH93" s="37"/>
      <c r="BGI93" s="37"/>
      <c r="BGJ93" s="37"/>
      <c r="BGK93" s="37"/>
      <c r="BGL93" s="37"/>
      <c r="BGM93" s="37"/>
      <c r="BGN93" s="37"/>
      <c r="BGO93" s="37"/>
      <c r="BGP93" s="37"/>
      <c r="BGQ93" s="37"/>
      <c r="BGR93" s="37"/>
      <c r="BGS93" s="37"/>
      <c r="BGT93" s="37"/>
      <c r="BGU93" s="37"/>
      <c r="BGV93" s="37"/>
      <c r="BGW93" s="37"/>
      <c r="BGX93" s="37"/>
      <c r="BGY93" s="37"/>
      <c r="BGZ93" s="37"/>
      <c r="BHA93" s="37"/>
      <c r="BHB93" s="37"/>
      <c r="BHC93" s="37"/>
      <c r="BHD93" s="37"/>
      <c r="BHE93" s="37"/>
      <c r="BHF93" s="37"/>
      <c r="BHG93" s="37"/>
      <c r="BHH93" s="37"/>
      <c r="BHI93" s="37"/>
      <c r="BHJ93" s="37"/>
      <c r="BHK93" s="37"/>
      <c r="BHL93" s="37"/>
      <c r="BHM93" s="37"/>
      <c r="BHN93" s="37"/>
      <c r="BHO93" s="37"/>
      <c r="BHP93" s="37"/>
      <c r="BHQ93" s="37"/>
      <c r="BHR93" s="37"/>
      <c r="BHS93" s="37"/>
      <c r="BHT93" s="37"/>
      <c r="BHU93" s="37"/>
      <c r="BHV93" s="37"/>
      <c r="BHW93" s="37"/>
      <c r="BHX93" s="37"/>
      <c r="BHY93" s="37"/>
      <c r="BHZ93" s="37"/>
      <c r="BIA93" s="37"/>
      <c r="BIB93" s="37"/>
      <c r="BIC93" s="37"/>
      <c r="BID93" s="37"/>
      <c r="BIE93" s="37"/>
      <c r="BIF93" s="37"/>
      <c r="BIG93" s="37"/>
      <c r="BIH93" s="37"/>
      <c r="BII93" s="37"/>
      <c r="BIJ93" s="37"/>
      <c r="BIK93" s="37"/>
      <c r="BIL93" s="37"/>
      <c r="BIM93" s="37"/>
      <c r="BIN93" s="37"/>
      <c r="BIO93" s="37"/>
      <c r="BIP93" s="37"/>
      <c r="BIQ93" s="37"/>
      <c r="BIR93" s="37"/>
      <c r="BIS93" s="37"/>
      <c r="BIT93" s="37"/>
      <c r="BIU93" s="37"/>
      <c r="BIV93" s="37"/>
      <c r="BIW93" s="37"/>
      <c r="BIX93" s="37"/>
      <c r="BIY93" s="37"/>
      <c r="BIZ93" s="37"/>
      <c r="BJA93" s="37"/>
      <c r="BJB93" s="37"/>
      <c r="BJC93" s="37"/>
      <c r="BJD93" s="37"/>
      <c r="BJE93" s="37"/>
      <c r="BJF93" s="37"/>
      <c r="BJG93" s="37"/>
      <c r="BJH93" s="37"/>
      <c r="BJI93" s="37"/>
      <c r="BJJ93" s="37"/>
      <c r="BJK93" s="37"/>
      <c r="BJL93" s="37"/>
      <c r="BJM93" s="37"/>
      <c r="BJN93" s="37"/>
      <c r="BJO93" s="37"/>
      <c r="BJP93" s="37"/>
      <c r="BJQ93" s="37"/>
      <c r="BJR93" s="37"/>
      <c r="BJS93" s="37"/>
      <c r="BJT93" s="37"/>
      <c r="BJU93" s="37"/>
      <c r="BJV93" s="37"/>
      <c r="BJW93" s="37"/>
      <c r="BJX93" s="37"/>
      <c r="BJY93" s="37"/>
      <c r="BJZ93" s="37"/>
      <c r="BKA93" s="37"/>
      <c r="BKB93" s="37"/>
      <c r="BKC93" s="37"/>
      <c r="BKD93" s="37"/>
      <c r="BKE93" s="37"/>
      <c r="BKF93" s="37"/>
      <c r="BKG93" s="37"/>
      <c r="BKH93" s="37"/>
      <c r="BKI93" s="37"/>
      <c r="BKJ93" s="37"/>
      <c r="BKK93" s="37"/>
      <c r="BKL93" s="37"/>
      <c r="BKM93" s="37"/>
      <c r="BKN93" s="37"/>
      <c r="BKO93" s="37"/>
      <c r="BKP93" s="37"/>
      <c r="BKQ93" s="37"/>
      <c r="BKR93" s="37"/>
      <c r="BKS93" s="37"/>
      <c r="BKT93" s="37"/>
      <c r="BKU93" s="37"/>
      <c r="BKV93" s="37"/>
      <c r="BKW93" s="37"/>
      <c r="BKX93" s="37"/>
      <c r="BKY93" s="37"/>
      <c r="BKZ93" s="37"/>
      <c r="BLA93" s="37"/>
      <c r="BLB93" s="37"/>
      <c r="BLC93" s="37"/>
      <c r="BLD93" s="37"/>
      <c r="BLE93" s="37"/>
      <c r="BLF93" s="37"/>
      <c r="BLG93" s="37"/>
      <c r="BLH93" s="37"/>
      <c r="BLI93" s="37"/>
      <c r="BLJ93" s="37"/>
      <c r="BLK93" s="37"/>
      <c r="BLL93" s="37"/>
      <c r="BLM93" s="37"/>
      <c r="BLN93" s="37"/>
      <c r="BLO93" s="37"/>
      <c r="BLP93" s="37"/>
      <c r="BLQ93" s="37"/>
      <c r="BLR93" s="37"/>
      <c r="BLS93" s="37"/>
      <c r="BLT93" s="37"/>
      <c r="BLU93" s="37"/>
      <c r="BLV93" s="37"/>
      <c r="BLW93" s="37"/>
      <c r="BLX93" s="37"/>
      <c r="BLY93" s="37"/>
      <c r="BLZ93" s="37"/>
      <c r="BMA93" s="37"/>
      <c r="BMB93" s="37"/>
      <c r="BMC93" s="37"/>
      <c r="BMD93" s="37"/>
      <c r="BME93" s="37"/>
      <c r="BMF93" s="37"/>
      <c r="BMG93" s="37"/>
      <c r="BMH93" s="37"/>
      <c r="BMI93" s="37"/>
      <c r="BMJ93" s="37"/>
      <c r="BMK93" s="37"/>
      <c r="BML93" s="37"/>
      <c r="BMM93" s="37"/>
      <c r="BMN93" s="37"/>
      <c r="BMO93" s="37"/>
      <c r="BMP93" s="37"/>
      <c r="BMQ93" s="37"/>
      <c r="BMR93" s="37"/>
      <c r="BMS93" s="37"/>
      <c r="BMT93" s="37"/>
      <c r="BMU93" s="37"/>
      <c r="BMV93" s="37"/>
      <c r="BMW93" s="37"/>
      <c r="BMX93" s="37"/>
      <c r="BMY93" s="37"/>
      <c r="BMZ93" s="37"/>
      <c r="BNA93" s="37"/>
      <c r="BNB93" s="37"/>
      <c r="BNC93" s="37"/>
      <c r="BND93" s="37"/>
      <c r="BNE93" s="37"/>
      <c r="BNF93" s="37"/>
      <c r="BNG93" s="37"/>
      <c r="BNH93" s="37"/>
      <c r="BNI93" s="37"/>
      <c r="BNJ93" s="37"/>
      <c r="BNK93" s="37"/>
      <c r="BNL93" s="37"/>
      <c r="BNM93" s="37"/>
      <c r="BNN93" s="37"/>
      <c r="BNO93" s="37"/>
      <c r="BNP93" s="37"/>
      <c r="BNQ93" s="37"/>
      <c r="BNR93" s="37"/>
      <c r="BNS93" s="37"/>
      <c r="BNT93" s="37"/>
      <c r="BNU93" s="37"/>
      <c r="BNV93" s="37"/>
      <c r="BNW93" s="37"/>
      <c r="BNX93" s="37"/>
      <c r="BNY93" s="37"/>
      <c r="BNZ93" s="37"/>
      <c r="BOA93" s="37"/>
      <c r="BOB93" s="37"/>
      <c r="BOC93" s="37"/>
      <c r="BOD93" s="37"/>
      <c r="BOE93" s="37"/>
      <c r="BOF93" s="37"/>
      <c r="BOG93" s="37"/>
      <c r="BOH93" s="37"/>
      <c r="BOI93" s="37"/>
      <c r="BOJ93" s="37"/>
      <c r="BOK93" s="37"/>
      <c r="BOL93" s="37"/>
      <c r="BOM93" s="37"/>
      <c r="BON93" s="37"/>
      <c r="BOO93" s="37"/>
      <c r="BOP93" s="37"/>
      <c r="BOQ93" s="37"/>
      <c r="BOR93" s="37"/>
      <c r="BOS93" s="37"/>
      <c r="BOT93" s="37"/>
      <c r="BOU93" s="37"/>
      <c r="BOV93" s="37"/>
      <c r="BOW93" s="37"/>
      <c r="BOX93" s="37"/>
      <c r="BOY93" s="37"/>
      <c r="BOZ93" s="37"/>
      <c r="BPA93" s="37"/>
      <c r="BPB93" s="37"/>
      <c r="BPC93" s="37"/>
      <c r="BPD93" s="37"/>
      <c r="BPE93" s="37"/>
      <c r="BPF93" s="37"/>
      <c r="BPG93" s="37"/>
      <c r="BPH93" s="37"/>
      <c r="BPI93" s="37"/>
      <c r="BPJ93" s="37"/>
      <c r="BPK93" s="37"/>
      <c r="BPL93" s="37"/>
      <c r="BPM93" s="37"/>
      <c r="BPN93" s="37"/>
      <c r="BPO93" s="37"/>
      <c r="BPP93" s="37"/>
      <c r="BPQ93" s="37"/>
      <c r="BPR93" s="37"/>
      <c r="BPS93" s="37"/>
      <c r="BPT93" s="37"/>
      <c r="BPU93" s="37"/>
      <c r="BPV93" s="37"/>
      <c r="BPW93" s="37"/>
      <c r="BPX93" s="37"/>
      <c r="BPY93" s="37"/>
      <c r="BPZ93" s="37"/>
      <c r="BQA93" s="37"/>
      <c r="BQB93" s="37"/>
      <c r="BQC93" s="37"/>
      <c r="BQD93" s="37"/>
      <c r="BQE93" s="37"/>
      <c r="BQF93" s="37"/>
      <c r="BQG93" s="37"/>
      <c r="BQH93" s="37"/>
      <c r="BQI93" s="37"/>
      <c r="BQJ93" s="37"/>
      <c r="BQK93" s="37"/>
      <c r="BQL93" s="37"/>
      <c r="BQM93" s="37"/>
      <c r="BQN93" s="37"/>
      <c r="BQO93" s="37"/>
      <c r="BQP93" s="37"/>
      <c r="BQQ93" s="37"/>
      <c r="BQR93" s="37"/>
      <c r="BQS93" s="37"/>
      <c r="BQT93" s="37"/>
      <c r="BQU93" s="37"/>
      <c r="BQV93" s="37"/>
      <c r="BQW93" s="37"/>
      <c r="BQX93" s="37"/>
      <c r="BQY93" s="37"/>
      <c r="BQZ93" s="37"/>
      <c r="BRA93" s="37"/>
      <c r="BRB93" s="37"/>
      <c r="BRC93" s="37"/>
      <c r="BRD93" s="37"/>
      <c r="BRE93" s="37"/>
      <c r="BRF93" s="37"/>
      <c r="BRG93" s="37"/>
      <c r="BRH93" s="37"/>
      <c r="BRI93" s="37"/>
      <c r="BRJ93" s="37"/>
      <c r="BRK93" s="37"/>
      <c r="BRL93" s="37"/>
      <c r="BRM93" s="37"/>
      <c r="BRN93" s="37"/>
      <c r="BRO93" s="37"/>
      <c r="BRP93" s="37"/>
      <c r="BRQ93" s="37"/>
      <c r="BRR93" s="37"/>
      <c r="BRS93" s="37"/>
      <c r="BRT93" s="37"/>
      <c r="BRU93" s="37"/>
      <c r="BRV93" s="37"/>
      <c r="BRW93" s="37"/>
      <c r="BRX93" s="37"/>
      <c r="BRY93" s="37"/>
      <c r="BRZ93" s="37"/>
      <c r="BSA93" s="37"/>
      <c r="BSB93" s="37"/>
      <c r="BSC93" s="37"/>
      <c r="BSD93" s="37"/>
      <c r="BSE93" s="37"/>
      <c r="BSF93" s="37"/>
      <c r="BSG93" s="37"/>
      <c r="BSH93" s="37"/>
      <c r="BSI93" s="37"/>
      <c r="BSJ93" s="37"/>
      <c r="BSK93" s="37"/>
      <c r="BSL93" s="37"/>
      <c r="BSM93" s="37"/>
      <c r="BSN93" s="37"/>
      <c r="BSO93" s="37"/>
      <c r="BSP93" s="37"/>
      <c r="BSQ93" s="37"/>
      <c r="BSR93" s="37"/>
      <c r="BSS93" s="37"/>
      <c r="BST93" s="37"/>
      <c r="BSU93" s="37"/>
      <c r="BSV93" s="37"/>
      <c r="BSW93" s="37"/>
      <c r="BSX93" s="37"/>
      <c r="BSY93" s="37"/>
      <c r="BSZ93" s="37"/>
      <c r="BTA93" s="37"/>
      <c r="BTB93" s="37"/>
      <c r="BTC93" s="37"/>
      <c r="BTD93" s="37"/>
      <c r="BTE93" s="37"/>
      <c r="BTF93" s="37"/>
      <c r="BTG93" s="37"/>
      <c r="BTH93" s="37"/>
      <c r="BTI93" s="37"/>
      <c r="BTJ93" s="37"/>
      <c r="BTK93" s="37"/>
      <c r="BTL93" s="37"/>
      <c r="BTM93" s="37"/>
      <c r="BTN93" s="37"/>
      <c r="BTO93" s="37"/>
      <c r="BTP93" s="37"/>
      <c r="BTQ93" s="37"/>
      <c r="BTR93" s="37"/>
      <c r="BTS93" s="37"/>
      <c r="BTT93" s="37"/>
      <c r="BTU93" s="37"/>
      <c r="BTV93" s="37"/>
      <c r="BTW93" s="37"/>
      <c r="BTX93" s="37"/>
      <c r="BTY93" s="37"/>
      <c r="BTZ93" s="37"/>
      <c r="BUA93" s="37"/>
      <c r="BUB93" s="37"/>
      <c r="BUC93" s="37"/>
      <c r="BUD93" s="37"/>
      <c r="BUE93" s="37"/>
      <c r="BUF93" s="37"/>
      <c r="BUG93" s="37"/>
      <c r="BUH93" s="37"/>
      <c r="BUI93" s="37"/>
      <c r="BUJ93" s="37"/>
      <c r="BUK93" s="37"/>
      <c r="BUL93" s="37"/>
      <c r="BUM93" s="37"/>
      <c r="BUN93" s="37"/>
      <c r="BUO93" s="37"/>
      <c r="BUP93" s="37"/>
      <c r="BUQ93" s="37"/>
      <c r="BUR93" s="37"/>
      <c r="BUS93" s="37"/>
      <c r="BUT93" s="37"/>
      <c r="BUU93" s="37"/>
      <c r="BUV93" s="37"/>
      <c r="BUW93" s="37"/>
      <c r="BUX93" s="37"/>
      <c r="BUY93" s="37"/>
      <c r="BUZ93" s="37"/>
      <c r="BVA93" s="37"/>
      <c r="BVB93" s="37"/>
      <c r="BVC93" s="37"/>
      <c r="BVD93" s="37"/>
      <c r="BVE93" s="37"/>
      <c r="BVF93" s="37"/>
      <c r="BVG93" s="37"/>
      <c r="BVH93" s="37"/>
      <c r="BVI93" s="37"/>
      <c r="BVJ93" s="37"/>
      <c r="BVK93" s="37"/>
      <c r="BVL93" s="37"/>
      <c r="BVM93" s="37"/>
      <c r="BVN93" s="37"/>
      <c r="BVO93" s="37"/>
      <c r="BVP93" s="37"/>
      <c r="BVQ93" s="37"/>
      <c r="BVR93" s="37"/>
      <c r="BVS93" s="37"/>
      <c r="BVT93" s="37"/>
      <c r="BVU93" s="37"/>
      <c r="BVV93" s="37"/>
      <c r="BVW93" s="37"/>
      <c r="BVX93" s="37"/>
      <c r="BVY93" s="37"/>
      <c r="BVZ93" s="37"/>
      <c r="BWA93" s="37"/>
      <c r="BWB93" s="37"/>
      <c r="BWC93" s="37"/>
      <c r="BWD93" s="37"/>
      <c r="BWE93" s="37"/>
      <c r="BWF93" s="37"/>
      <c r="BWG93" s="37"/>
      <c r="BWH93" s="37"/>
      <c r="BWI93" s="37"/>
      <c r="BWJ93" s="37"/>
      <c r="BWK93" s="37"/>
      <c r="BWL93" s="37"/>
      <c r="BWM93" s="37"/>
      <c r="BWN93" s="37"/>
      <c r="BWO93" s="37"/>
      <c r="BWP93" s="37"/>
      <c r="BWQ93" s="37"/>
      <c r="BWR93" s="37"/>
      <c r="BWS93" s="37"/>
      <c r="BWT93" s="37"/>
      <c r="BWU93" s="37"/>
      <c r="BWV93" s="37"/>
      <c r="BWW93" s="37"/>
      <c r="BWX93" s="37"/>
      <c r="BWY93" s="37"/>
      <c r="BWZ93" s="37"/>
      <c r="BXA93" s="37"/>
      <c r="BXB93" s="37"/>
      <c r="BXC93" s="37"/>
      <c r="BXD93" s="37"/>
      <c r="BXE93" s="37"/>
      <c r="BXF93" s="37"/>
      <c r="BXG93" s="37"/>
      <c r="BXH93" s="37"/>
      <c r="BXI93" s="37"/>
      <c r="BXJ93" s="37"/>
      <c r="BXK93" s="37"/>
      <c r="BXL93" s="37"/>
      <c r="BXM93" s="37"/>
      <c r="BXN93" s="37"/>
      <c r="BXO93" s="37"/>
      <c r="BXP93" s="37"/>
      <c r="BXQ93" s="37"/>
      <c r="BXR93" s="37"/>
      <c r="BXS93" s="37"/>
      <c r="BXT93" s="37"/>
      <c r="BXU93" s="37"/>
      <c r="BXV93" s="37"/>
      <c r="BXW93" s="37"/>
      <c r="BXX93" s="37"/>
      <c r="BXY93" s="37"/>
      <c r="BXZ93" s="37"/>
      <c r="BYA93" s="37"/>
      <c r="BYB93" s="37"/>
      <c r="BYC93" s="37"/>
      <c r="BYD93" s="37"/>
      <c r="BYE93" s="37"/>
      <c r="BYF93" s="37"/>
      <c r="BYG93" s="37"/>
      <c r="BYH93" s="37"/>
      <c r="BYI93" s="37"/>
      <c r="BYJ93" s="37"/>
      <c r="BYK93" s="37"/>
      <c r="BYL93" s="37"/>
      <c r="BYM93" s="37"/>
      <c r="BYN93" s="37"/>
      <c r="BYO93" s="37"/>
      <c r="BYP93" s="37"/>
      <c r="BYQ93" s="37"/>
      <c r="BYR93" s="37"/>
      <c r="BYS93" s="37"/>
      <c r="BYT93" s="37"/>
      <c r="BYU93" s="37"/>
      <c r="BYV93" s="37"/>
      <c r="BYW93" s="37"/>
      <c r="BYX93" s="37"/>
      <c r="BYY93" s="37"/>
      <c r="BYZ93" s="37"/>
      <c r="BZA93" s="37"/>
      <c r="BZB93" s="37"/>
      <c r="BZC93" s="37"/>
      <c r="BZD93" s="37"/>
      <c r="BZE93" s="37"/>
      <c r="BZF93" s="37"/>
      <c r="BZG93" s="37"/>
      <c r="BZH93" s="37"/>
      <c r="BZI93" s="37"/>
      <c r="BZJ93" s="37"/>
      <c r="BZK93" s="37"/>
      <c r="BZL93" s="37"/>
      <c r="BZM93" s="37"/>
      <c r="BZN93" s="37"/>
      <c r="BZO93" s="37"/>
      <c r="BZP93" s="37"/>
      <c r="BZQ93" s="37"/>
      <c r="BZR93" s="37"/>
      <c r="BZS93" s="37"/>
      <c r="BZT93" s="37"/>
      <c r="BZU93" s="37"/>
      <c r="BZV93" s="37"/>
      <c r="BZW93" s="37"/>
      <c r="BZX93" s="37"/>
      <c r="BZY93" s="37"/>
      <c r="BZZ93" s="37"/>
      <c r="CAA93" s="37"/>
      <c r="CAB93" s="37"/>
      <c r="CAC93" s="37"/>
      <c r="CAD93" s="37"/>
      <c r="CAE93" s="37"/>
      <c r="CAF93" s="37"/>
      <c r="CAG93" s="37"/>
      <c r="CAH93" s="37"/>
      <c r="CAI93" s="37"/>
      <c r="CAJ93" s="37"/>
      <c r="CAK93" s="37"/>
      <c r="CAL93" s="37"/>
      <c r="CAM93" s="37"/>
      <c r="CAN93" s="37"/>
      <c r="CAO93" s="37"/>
      <c r="CAP93" s="37"/>
      <c r="CAQ93" s="37"/>
      <c r="CAR93" s="37"/>
      <c r="CAS93" s="37"/>
      <c r="CAT93" s="37"/>
      <c r="CAU93" s="37"/>
      <c r="CAV93" s="37"/>
      <c r="CAW93" s="37"/>
      <c r="CAX93" s="37"/>
      <c r="CAY93" s="37"/>
      <c r="CAZ93" s="37"/>
      <c r="CBA93" s="37"/>
      <c r="CBB93" s="37"/>
      <c r="CBC93" s="37"/>
      <c r="CBD93" s="37"/>
      <c r="CBE93" s="37"/>
      <c r="CBF93" s="37"/>
      <c r="CBG93" s="37"/>
      <c r="CBH93" s="37"/>
      <c r="CBI93" s="37"/>
      <c r="CBJ93" s="37"/>
      <c r="CBK93" s="37"/>
      <c r="CBL93" s="37"/>
      <c r="CBM93" s="37"/>
      <c r="CBN93" s="37"/>
      <c r="CBO93" s="37"/>
      <c r="CBP93" s="37"/>
      <c r="CBQ93" s="37"/>
      <c r="CBR93" s="37"/>
      <c r="CBS93" s="37"/>
      <c r="CBT93" s="37"/>
      <c r="CBU93" s="37"/>
      <c r="CBV93" s="37"/>
      <c r="CBW93" s="37"/>
      <c r="CBX93" s="37"/>
      <c r="CBY93" s="37"/>
      <c r="CBZ93" s="37"/>
      <c r="CCA93" s="37"/>
      <c r="CCB93" s="37"/>
      <c r="CCC93" s="37"/>
      <c r="CCD93" s="37"/>
      <c r="CCE93" s="37"/>
      <c r="CCF93" s="37"/>
      <c r="CCG93" s="37"/>
      <c r="CCH93" s="37"/>
      <c r="CCI93" s="37"/>
      <c r="CCJ93" s="37"/>
      <c r="CCK93" s="37"/>
      <c r="CCL93" s="37"/>
      <c r="CCM93" s="37"/>
      <c r="CCN93" s="37"/>
      <c r="CCO93" s="37"/>
      <c r="CCP93" s="37"/>
      <c r="CCQ93" s="37"/>
      <c r="CCR93" s="37"/>
      <c r="CCS93" s="37"/>
      <c r="CCT93" s="37"/>
      <c r="CCU93" s="37"/>
      <c r="CCV93" s="37"/>
      <c r="CCW93" s="37"/>
      <c r="CCX93" s="37"/>
      <c r="CCY93" s="37"/>
      <c r="CCZ93" s="37"/>
      <c r="CDA93" s="37"/>
      <c r="CDB93" s="37"/>
      <c r="CDC93" s="37"/>
      <c r="CDD93" s="37"/>
      <c r="CDE93" s="37"/>
      <c r="CDF93" s="37"/>
      <c r="CDG93" s="37"/>
      <c r="CDH93" s="37"/>
      <c r="CDI93" s="37"/>
      <c r="CDJ93" s="37"/>
      <c r="CDK93" s="37"/>
      <c r="CDL93" s="37"/>
      <c r="CDM93" s="37"/>
      <c r="CDN93" s="37"/>
      <c r="CDO93" s="37"/>
      <c r="CDP93" s="37"/>
      <c r="CDQ93" s="37"/>
      <c r="CDR93" s="37"/>
      <c r="CDS93" s="37"/>
      <c r="CDT93" s="37"/>
      <c r="CDU93" s="37"/>
      <c r="CDV93" s="37"/>
      <c r="CDW93" s="37"/>
      <c r="CDX93" s="37"/>
      <c r="CDY93" s="37"/>
      <c r="CDZ93" s="37"/>
      <c r="CEA93" s="37"/>
      <c r="CEB93" s="37"/>
      <c r="CEC93" s="37"/>
      <c r="CED93" s="37"/>
      <c r="CEE93" s="37"/>
      <c r="CEF93" s="37"/>
      <c r="CEG93" s="37"/>
      <c r="CEH93" s="37"/>
      <c r="CEI93" s="37"/>
      <c r="CEJ93" s="37"/>
      <c r="CEK93" s="37"/>
      <c r="CEL93" s="37"/>
      <c r="CEM93" s="37"/>
      <c r="CEN93" s="37"/>
      <c r="CEO93" s="37"/>
      <c r="CEP93" s="37"/>
      <c r="CEQ93" s="37"/>
      <c r="CER93" s="37"/>
      <c r="CES93" s="37"/>
      <c r="CET93" s="37"/>
      <c r="CEU93" s="37"/>
      <c r="CEV93" s="37"/>
      <c r="CEW93" s="37"/>
      <c r="CEX93" s="37"/>
      <c r="CEY93" s="37"/>
      <c r="CEZ93" s="37"/>
      <c r="CFA93" s="37"/>
      <c r="CFB93" s="37"/>
      <c r="CFC93" s="37"/>
      <c r="CFD93" s="37"/>
      <c r="CFE93" s="37"/>
      <c r="CFF93" s="37"/>
      <c r="CFG93" s="37"/>
      <c r="CFH93" s="37"/>
      <c r="CFI93" s="37"/>
      <c r="CFJ93" s="37"/>
      <c r="CFK93" s="37"/>
      <c r="CFL93" s="37"/>
      <c r="CFM93" s="37"/>
      <c r="CFN93" s="37"/>
      <c r="CFO93" s="37"/>
      <c r="CFP93" s="37"/>
      <c r="CFQ93" s="37"/>
      <c r="CFR93" s="37"/>
      <c r="CFS93" s="37"/>
      <c r="CFT93" s="37"/>
      <c r="CFU93" s="37"/>
      <c r="CFV93" s="37"/>
      <c r="CFW93" s="37"/>
      <c r="CFX93" s="37"/>
      <c r="CFY93" s="37"/>
      <c r="CFZ93" s="37"/>
      <c r="CGA93" s="37"/>
      <c r="CGB93" s="37"/>
      <c r="CGC93" s="37"/>
      <c r="CGD93" s="37"/>
      <c r="CGE93" s="37"/>
      <c r="CGF93" s="37"/>
      <c r="CGG93" s="37"/>
      <c r="CGH93" s="37"/>
      <c r="CGI93" s="37"/>
      <c r="CGJ93" s="37"/>
      <c r="CGK93" s="37"/>
      <c r="CGL93" s="37"/>
      <c r="CGM93" s="37"/>
      <c r="CGN93" s="37"/>
      <c r="CGO93" s="37"/>
      <c r="CGP93" s="37"/>
      <c r="CGQ93" s="37"/>
      <c r="CGR93" s="37"/>
      <c r="CGS93" s="37"/>
      <c r="CGT93" s="37"/>
      <c r="CGU93" s="37"/>
      <c r="CGV93" s="37"/>
      <c r="CGW93" s="37"/>
      <c r="CGX93" s="37"/>
      <c r="CGY93" s="37"/>
      <c r="CGZ93" s="37"/>
      <c r="CHA93" s="37"/>
      <c r="CHB93" s="37"/>
      <c r="CHC93" s="37"/>
      <c r="CHD93" s="37"/>
      <c r="CHE93" s="37"/>
      <c r="CHF93" s="37"/>
      <c r="CHG93" s="37"/>
      <c r="CHH93" s="37"/>
      <c r="CHI93" s="37"/>
      <c r="CHJ93" s="37"/>
      <c r="CHK93" s="37"/>
      <c r="CHL93" s="37"/>
      <c r="CHM93" s="37"/>
      <c r="CHN93" s="37"/>
      <c r="CHO93" s="37"/>
      <c r="CHP93" s="37"/>
      <c r="CHQ93" s="37"/>
      <c r="CHR93" s="37"/>
      <c r="CHS93" s="37"/>
      <c r="CHT93" s="37"/>
      <c r="CHU93" s="37"/>
      <c r="CHV93" s="37"/>
      <c r="CHW93" s="37"/>
      <c r="CHX93" s="37"/>
      <c r="CHY93" s="37"/>
      <c r="CHZ93" s="37"/>
      <c r="CIA93" s="37"/>
      <c r="CIB93" s="37"/>
      <c r="CIC93" s="37"/>
      <c r="CID93" s="37"/>
      <c r="CIE93" s="37"/>
      <c r="CIF93" s="37"/>
      <c r="CIG93" s="37"/>
      <c r="CIH93" s="37"/>
      <c r="CII93" s="37"/>
      <c r="CIJ93" s="37"/>
      <c r="CIK93" s="37"/>
      <c r="CIL93" s="37"/>
      <c r="CIM93" s="37"/>
      <c r="CIN93" s="37"/>
      <c r="CIO93" s="37"/>
      <c r="CIP93" s="37"/>
      <c r="CIQ93" s="37"/>
      <c r="CIR93" s="37"/>
      <c r="CIS93" s="37"/>
      <c r="CIT93" s="37"/>
      <c r="CIU93" s="37"/>
      <c r="CIV93" s="37"/>
      <c r="CIW93" s="37"/>
      <c r="CIX93" s="37"/>
      <c r="CIY93" s="37"/>
      <c r="CIZ93" s="37"/>
      <c r="CJA93" s="37"/>
      <c r="CJB93" s="37"/>
      <c r="CJC93" s="37"/>
      <c r="CJD93" s="37"/>
      <c r="CJE93" s="37"/>
      <c r="CJF93" s="37"/>
      <c r="CJG93" s="37"/>
      <c r="CJH93" s="37"/>
      <c r="CJI93" s="37"/>
      <c r="CJJ93" s="37"/>
      <c r="CJK93" s="37"/>
      <c r="CJL93" s="37"/>
      <c r="CJM93" s="37"/>
      <c r="CJN93" s="37"/>
      <c r="CJO93" s="37"/>
      <c r="CJP93" s="37"/>
      <c r="CJQ93" s="37"/>
      <c r="CJR93" s="37"/>
      <c r="CJS93" s="37"/>
      <c r="CJT93" s="37"/>
      <c r="CJU93" s="37"/>
      <c r="CJV93" s="37"/>
      <c r="CJW93" s="37"/>
      <c r="CJX93" s="37"/>
      <c r="CJY93" s="37"/>
      <c r="CJZ93" s="37"/>
      <c r="CKA93" s="37"/>
      <c r="CKB93" s="37"/>
      <c r="CKC93" s="37"/>
      <c r="CKD93" s="37"/>
      <c r="CKE93" s="37"/>
      <c r="CKF93" s="37"/>
      <c r="CKG93" s="37"/>
      <c r="CKH93" s="37"/>
      <c r="CKI93" s="37"/>
      <c r="CKJ93" s="37"/>
      <c r="CKK93" s="37"/>
      <c r="CKL93" s="37"/>
      <c r="CKM93" s="37"/>
      <c r="CKN93" s="37"/>
      <c r="CKO93" s="37"/>
      <c r="CKP93" s="37"/>
      <c r="CKQ93" s="37"/>
      <c r="CKR93" s="37"/>
      <c r="CKS93" s="37"/>
      <c r="CKT93" s="37"/>
      <c r="CKU93" s="37"/>
      <c r="CKV93" s="37"/>
      <c r="CKW93" s="37"/>
      <c r="CKX93" s="37"/>
      <c r="CKY93" s="37"/>
      <c r="CKZ93" s="37"/>
      <c r="CLA93" s="37"/>
      <c r="CLB93" s="37"/>
      <c r="CLC93" s="37"/>
      <c r="CLD93" s="37"/>
      <c r="CLE93" s="37"/>
      <c r="CLF93" s="37"/>
      <c r="CLG93" s="37"/>
      <c r="CLH93" s="37"/>
      <c r="CLI93" s="37"/>
      <c r="CLJ93" s="37"/>
      <c r="CLK93" s="37"/>
      <c r="CLL93" s="37"/>
      <c r="CLM93" s="37"/>
      <c r="CLN93" s="37"/>
      <c r="CLO93" s="37"/>
      <c r="CLP93" s="37"/>
      <c r="CLQ93" s="37"/>
      <c r="CLR93" s="37"/>
      <c r="CLS93" s="37"/>
      <c r="CLT93" s="37"/>
      <c r="CLU93" s="37"/>
      <c r="CLV93" s="37"/>
      <c r="CLW93" s="37"/>
      <c r="CLX93" s="37"/>
      <c r="CLY93" s="37"/>
      <c r="CLZ93" s="37"/>
      <c r="CMA93" s="37"/>
      <c r="CMB93" s="37"/>
      <c r="CMC93" s="37"/>
      <c r="CMD93" s="37"/>
      <c r="CME93" s="37"/>
      <c r="CMF93" s="37"/>
      <c r="CMG93" s="37"/>
      <c r="CMH93" s="37"/>
      <c r="CMI93" s="37"/>
      <c r="CMJ93" s="37"/>
      <c r="CMK93" s="37"/>
      <c r="CML93" s="37"/>
      <c r="CMM93" s="37"/>
      <c r="CMN93" s="37"/>
      <c r="CMO93" s="37"/>
      <c r="CMP93" s="37"/>
      <c r="CMQ93" s="37"/>
      <c r="CMR93" s="37"/>
      <c r="CMS93" s="37"/>
      <c r="CMT93" s="37"/>
      <c r="CMU93" s="37"/>
      <c r="CMV93" s="37"/>
      <c r="CMW93" s="37"/>
      <c r="CMX93" s="37"/>
      <c r="CMY93" s="37"/>
      <c r="CMZ93" s="37"/>
      <c r="CNA93" s="37"/>
      <c r="CNB93" s="37"/>
      <c r="CNC93" s="37"/>
      <c r="CND93" s="37"/>
      <c r="CNE93" s="37"/>
      <c r="CNF93" s="37"/>
      <c r="CNG93" s="37"/>
      <c r="CNH93" s="37"/>
      <c r="CNI93" s="37"/>
      <c r="CNJ93" s="37"/>
      <c r="CNK93" s="37"/>
      <c r="CNL93" s="37"/>
      <c r="CNM93" s="37"/>
      <c r="CNN93" s="37"/>
      <c r="CNO93" s="37"/>
      <c r="CNP93" s="37"/>
      <c r="CNQ93" s="37"/>
      <c r="CNR93" s="37"/>
      <c r="CNS93" s="37"/>
      <c r="CNT93" s="37"/>
      <c r="CNU93" s="37"/>
      <c r="CNV93" s="37"/>
      <c r="CNW93" s="37"/>
      <c r="CNX93" s="37"/>
      <c r="CNY93" s="37"/>
      <c r="CNZ93" s="37"/>
      <c r="COA93" s="37"/>
      <c r="COB93" s="37"/>
      <c r="COC93" s="37"/>
      <c r="COD93" s="37"/>
      <c r="COE93" s="37"/>
      <c r="COF93" s="37"/>
      <c r="COG93" s="37"/>
      <c r="COH93" s="37"/>
      <c r="COI93" s="37"/>
      <c r="COJ93" s="37"/>
      <c r="COK93" s="37"/>
      <c r="COL93" s="37"/>
      <c r="COM93" s="37"/>
      <c r="CON93" s="37"/>
      <c r="COO93" s="37"/>
      <c r="COP93" s="37"/>
      <c r="COQ93" s="37"/>
      <c r="COR93" s="37"/>
      <c r="COS93" s="37"/>
      <c r="COT93" s="37"/>
      <c r="COU93" s="37"/>
      <c r="COV93" s="37"/>
      <c r="COW93" s="37"/>
      <c r="COX93" s="37"/>
      <c r="COY93" s="37"/>
      <c r="COZ93" s="37"/>
      <c r="CPA93" s="37"/>
      <c r="CPB93" s="37"/>
      <c r="CPC93" s="37"/>
      <c r="CPD93" s="37"/>
      <c r="CPE93" s="37"/>
      <c r="CPF93" s="37"/>
      <c r="CPG93" s="37"/>
      <c r="CPH93" s="37"/>
      <c r="CPI93" s="37"/>
      <c r="CPJ93" s="37"/>
      <c r="CPK93" s="37"/>
      <c r="CPL93" s="37"/>
      <c r="CPM93" s="37"/>
      <c r="CPN93" s="37"/>
      <c r="CPO93" s="37"/>
      <c r="CPP93" s="37"/>
      <c r="CPQ93" s="37"/>
      <c r="CPR93" s="37"/>
      <c r="CPS93" s="37"/>
      <c r="CPT93" s="37"/>
      <c r="CPU93" s="37"/>
      <c r="CPV93" s="37"/>
      <c r="CPW93" s="37"/>
      <c r="CPX93" s="37"/>
      <c r="CPY93" s="37"/>
      <c r="CPZ93" s="37"/>
      <c r="CQA93" s="37"/>
      <c r="CQB93" s="37"/>
      <c r="CQC93" s="37"/>
      <c r="CQD93" s="37"/>
      <c r="CQE93" s="37"/>
      <c r="CQF93" s="37"/>
      <c r="CQG93" s="37"/>
      <c r="CQH93" s="37"/>
      <c r="CQI93" s="37"/>
      <c r="CQJ93" s="37"/>
      <c r="CQK93" s="37"/>
      <c r="CQL93" s="37"/>
      <c r="CQM93" s="37"/>
      <c r="CQN93" s="37"/>
      <c r="CQO93" s="37"/>
      <c r="CQP93" s="37"/>
      <c r="CQQ93" s="37"/>
      <c r="CQR93" s="37"/>
      <c r="CQS93" s="37"/>
      <c r="CQT93" s="37"/>
      <c r="CQU93" s="37"/>
      <c r="CQV93" s="37"/>
      <c r="CQW93" s="37"/>
      <c r="CQX93" s="37"/>
      <c r="CQY93" s="37"/>
      <c r="CQZ93" s="37"/>
      <c r="CRA93" s="37"/>
      <c r="CRB93" s="37"/>
      <c r="CRC93" s="37"/>
      <c r="CRD93" s="37"/>
      <c r="CRE93" s="37"/>
      <c r="CRF93" s="37"/>
      <c r="CRG93" s="37"/>
      <c r="CRH93" s="37"/>
      <c r="CRI93" s="37"/>
      <c r="CRJ93" s="37"/>
      <c r="CRK93" s="37"/>
      <c r="CRL93" s="37"/>
      <c r="CRM93" s="37"/>
      <c r="CRN93" s="37"/>
      <c r="CRO93" s="37"/>
      <c r="CRP93" s="37"/>
      <c r="CRQ93" s="37"/>
      <c r="CRR93" s="37"/>
      <c r="CRS93" s="37"/>
      <c r="CRT93" s="37"/>
      <c r="CRU93" s="37"/>
      <c r="CRV93" s="37"/>
      <c r="CRW93" s="37"/>
      <c r="CRX93" s="37"/>
      <c r="CRY93" s="37"/>
      <c r="CRZ93" s="37"/>
      <c r="CSA93" s="37"/>
      <c r="CSB93" s="37"/>
      <c r="CSC93" s="37"/>
      <c r="CSD93" s="37"/>
      <c r="CSE93" s="37"/>
      <c r="CSF93" s="37"/>
      <c r="CSG93" s="37"/>
      <c r="CSH93" s="37"/>
      <c r="CSI93" s="37"/>
      <c r="CSJ93" s="37"/>
      <c r="CSK93" s="37"/>
      <c r="CSL93" s="37"/>
      <c r="CSM93" s="37"/>
      <c r="CSN93" s="37"/>
      <c r="CSO93" s="37"/>
      <c r="CSP93" s="37"/>
      <c r="CSQ93" s="37"/>
      <c r="CSR93" s="37"/>
      <c r="CSS93" s="37"/>
      <c r="CST93" s="37"/>
      <c r="CSU93" s="37"/>
      <c r="CSV93" s="37"/>
      <c r="CSW93" s="37"/>
      <c r="CSX93" s="37"/>
      <c r="CSY93" s="37"/>
      <c r="CSZ93" s="37"/>
      <c r="CTA93" s="37"/>
      <c r="CTB93" s="37"/>
      <c r="CTC93" s="37"/>
      <c r="CTD93" s="37"/>
      <c r="CTE93" s="37"/>
      <c r="CTF93" s="37"/>
      <c r="CTG93" s="37"/>
      <c r="CTH93" s="37"/>
      <c r="CTI93" s="37"/>
      <c r="CTJ93" s="37"/>
      <c r="CTK93" s="37"/>
      <c r="CTL93" s="37"/>
      <c r="CTM93" s="37"/>
      <c r="CTN93" s="37"/>
      <c r="CTO93" s="37"/>
      <c r="CTP93" s="37"/>
      <c r="CTQ93" s="37"/>
      <c r="CTR93" s="37"/>
      <c r="CTS93" s="37"/>
      <c r="CTT93" s="37"/>
      <c r="CTU93" s="37"/>
      <c r="CTV93" s="37"/>
      <c r="CTW93" s="37"/>
      <c r="CTX93" s="37"/>
      <c r="CTY93" s="37"/>
      <c r="CTZ93" s="37"/>
      <c r="CUA93" s="37"/>
      <c r="CUB93" s="37"/>
      <c r="CUC93" s="37"/>
      <c r="CUD93" s="37"/>
      <c r="CUE93" s="37"/>
      <c r="CUF93" s="37"/>
      <c r="CUG93" s="37"/>
      <c r="CUH93" s="37"/>
      <c r="CUI93" s="37"/>
      <c r="CUJ93" s="37"/>
      <c r="CUK93" s="37"/>
      <c r="CUL93" s="37"/>
      <c r="CUM93" s="37"/>
      <c r="CUN93" s="37"/>
      <c r="CUO93" s="37"/>
      <c r="CUP93" s="37"/>
      <c r="CUQ93" s="37"/>
      <c r="CUR93" s="37"/>
      <c r="CUS93" s="37"/>
      <c r="CUT93" s="37"/>
      <c r="CUU93" s="37"/>
      <c r="CUV93" s="37"/>
      <c r="CUW93" s="37"/>
      <c r="CUX93" s="37"/>
      <c r="CUY93" s="37"/>
      <c r="CUZ93" s="37"/>
      <c r="CVA93" s="37"/>
      <c r="CVB93" s="37"/>
      <c r="CVC93" s="37"/>
      <c r="CVD93" s="37"/>
      <c r="CVE93" s="37"/>
      <c r="CVF93" s="37"/>
      <c r="CVG93" s="37"/>
      <c r="CVH93" s="37"/>
      <c r="CVI93" s="37"/>
      <c r="CVJ93" s="37"/>
      <c r="CVK93" s="37"/>
      <c r="CVL93" s="37"/>
      <c r="CVM93" s="37"/>
      <c r="CVN93" s="37"/>
      <c r="CVO93" s="37"/>
      <c r="CVP93" s="37"/>
      <c r="CVQ93" s="37"/>
      <c r="CVR93" s="37"/>
      <c r="CVS93" s="37"/>
      <c r="CVT93" s="37"/>
      <c r="CVU93" s="37"/>
      <c r="CVV93" s="37"/>
      <c r="CVW93" s="37"/>
      <c r="CVX93" s="37"/>
      <c r="CVY93" s="37"/>
      <c r="CVZ93" s="37"/>
      <c r="CWA93" s="37"/>
      <c r="CWB93" s="37"/>
      <c r="CWC93" s="37"/>
      <c r="CWD93" s="37"/>
      <c r="CWE93" s="37"/>
      <c r="CWF93" s="37"/>
      <c r="CWG93" s="37"/>
      <c r="CWH93" s="37"/>
      <c r="CWI93" s="37"/>
      <c r="CWJ93" s="37"/>
      <c r="CWK93" s="37"/>
      <c r="CWL93" s="37"/>
      <c r="CWM93" s="37"/>
      <c r="CWN93" s="37"/>
      <c r="CWO93" s="37"/>
      <c r="CWP93" s="37"/>
      <c r="CWQ93" s="37"/>
      <c r="CWR93" s="37"/>
      <c r="CWS93" s="37"/>
      <c r="CWT93" s="37"/>
      <c r="CWU93" s="37"/>
      <c r="CWV93" s="37"/>
      <c r="CWW93" s="37"/>
      <c r="CWX93" s="37"/>
      <c r="CWY93" s="37"/>
      <c r="CWZ93" s="37"/>
      <c r="CXA93" s="37"/>
      <c r="CXB93" s="37"/>
      <c r="CXC93" s="37"/>
      <c r="CXD93" s="37"/>
      <c r="CXE93" s="37"/>
      <c r="CXF93" s="37"/>
      <c r="CXG93" s="37"/>
      <c r="CXH93" s="37"/>
      <c r="CXI93" s="37"/>
      <c r="CXJ93" s="37"/>
      <c r="CXK93" s="37"/>
      <c r="CXL93" s="37"/>
      <c r="CXM93" s="37"/>
      <c r="CXN93" s="37"/>
      <c r="CXO93" s="37"/>
      <c r="CXP93" s="37"/>
      <c r="CXQ93" s="37"/>
      <c r="CXR93" s="37"/>
      <c r="CXS93" s="37"/>
      <c r="CXT93" s="37"/>
      <c r="CXU93" s="37"/>
      <c r="CXV93" s="37"/>
      <c r="CXW93" s="37"/>
      <c r="CXX93" s="37"/>
      <c r="CXY93" s="37"/>
      <c r="CXZ93" s="37"/>
      <c r="CYA93" s="37"/>
      <c r="CYB93" s="37"/>
      <c r="CYC93" s="37"/>
      <c r="CYD93" s="37"/>
      <c r="CYE93" s="37"/>
      <c r="CYF93" s="37"/>
      <c r="CYG93" s="37"/>
      <c r="CYH93" s="37"/>
      <c r="CYI93" s="37"/>
      <c r="CYJ93" s="37"/>
      <c r="CYK93" s="37"/>
      <c r="CYL93" s="37"/>
      <c r="CYM93" s="37"/>
      <c r="CYN93" s="37"/>
      <c r="CYO93" s="37"/>
      <c r="CYP93" s="37"/>
      <c r="CYQ93" s="37"/>
      <c r="CYR93" s="37"/>
      <c r="CYS93" s="37"/>
      <c r="CYT93" s="37"/>
      <c r="CYU93" s="37"/>
      <c r="CYV93" s="37"/>
      <c r="CYW93" s="37"/>
      <c r="CYX93" s="37"/>
      <c r="CYY93" s="37"/>
      <c r="CYZ93" s="37"/>
      <c r="CZA93" s="37"/>
      <c r="CZB93" s="37"/>
      <c r="CZC93" s="37"/>
      <c r="CZD93" s="37"/>
      <c r="CZE93" s="37"/>
      <c r="CZF93" s="37"/>
      <c r="CZG93" s="37"/>
      <c r="CZH93" s="37"/>
      <c r="CZI93" s="37"/>
      <c r="CZJ93" s="37"/>
      <c r="CZK93" s="37"/>
      <c r="CZL93" s="37"/>
      <c r="CZM93" s="37"/>
      <c r="CZN93" s="37"/>
      <c r="CZO93" s="37"/>
      <c r="CZP93" s="37"/>
      <c r="CZQ93" s="37"/>
      <c r="CZR93" s="37"/>
      <c r="CZS93" s="37"/>
      <c r="CZT93" s="37"/>
      <c r="CZU93" s="37"/>
      <c r="CZV93" s="37"/>
      <c r="CZW93" s="37"/>
      <c r="CZX93" s="37"/>
      <c r="CZY93" s="37"/>
      <c r="CZZ93" s="37"/>
      <c r="DAA93" s="37"/>
      <c r="DAB93" s="37"/>
      <c r="DAC93" s="37"/>
      <c r="DAD93" s="37"/>
      <c r="DAE93" s="37"/>
      <c r="DAF93" s="37"/>
      <c r="DAG93" s="37"/>
      <c r="DAH93" s="37"/>
      <c r="DAI93" s="37"/>
      <c r="DAJ93" s="37"/>
      <c r="DAK93" s="37"/>
      <c r="DAL93" s="37"/>
      <c r="DAM93" s="37"/>
      <c r="DAN93" s="37"/>
      <c r="DAO93" s="37"/>
      <c r="DAP93" s="37"/>
      <c r="DAQ93" s="37"/>
      <c r="DAR93" s="37"/>
      <c r="DAS93" s="37"/>
      <c r="DAT93" s="37"/>
      <c r="DAU93" s="37"/>
      <c r="DAV93" s="37"/>
      <c r="DAW93" s="37"/>
      <c r="DAX93" s="37"/>
      <c r="DAY93" s="37"/>
      <c r="DAZ93" s="37"/>
      <c r="DBA93" s="37"/>
      <c r="DBB93" s="37"/>
      <c r="DBC93" s="37"/>
      <c r="DBD93" s="37"/>
      <c r="DBE93" s="37"/>
      <c r="DBF93" s="37"/>
      <c r="DBG93" s="37"/>
      <c r="DBH93" s="37"/>
      <c r="DBI93" s="37"/>
      <c r="DBJ93" s="37"/>
      <c r="DBK93" s="37"/>
      <c r="DBL93" s="37"/>
      <c r="DBM93" s="37"/>
      <c r="DBN93" s="37"/>
      <c r="DBO93" s="37"/>
      <c r="DBP93" s="37"/>
      <c r="DBQ93" s="37"/>
      <c r="DBR93" s="37"/>
      <c r="DBS93" s="37"/>
      <c r="DBT93" s="37"/>
      <c r="DBU93" s="37"/>
      <c r="DBV93" s="37"/>
      <c r="DBW93" s="37"/>
      <c r="DBX93" s="37"/>
      <c r="DBY93" s="37"/>
      <c r="DBZ93" s="37"/>
      <c r="DCA93" s="37"/>
      <c r="DCB93" s="37"/>
      <c r="DCC93" s="37"/>
      <c r="DCD93" s="37"/>
      <c r="DCE93" s="37"/>
      <c r="DCF93" s="37"/>
      <c r="DCG93" s="37"/>
      <c r="DCH93" s="37"/>
      <c r="DCI93" s="37"/>
      <c r="DCJ93" s="37"/>
      <c r="DCK93" s="37"/>
      <c r="DCL93" s="37"/>
      <c r="DCM93" s="37"/>
      <c r="DCN93" s="37"/>
      <c r="DCO93" s="37"/>
      <c r="DCP93" s="37"/>
      <c r="DCQ93" s="37"/>
      <c r="DCR93" s="37"/>
      <c r="DCS93" s="37"/>
      <c r="DCT93" s="37"/>
      <c r="DCU93" s="37"/>
      <c r="DCV93" s="37"/>
      <c r="DCW93" s="37"/>
      <c r="DCX93" s="37"/>
      <c r="DCY93" s="37"/>
      <c r="DCZ93" s="37"/>
      <c r="DDA93" s="37"/>
      <c r="DDB93" s="37"/>
      <c r="DDC93" s="37"/>
      <c r="DDD93" s="37"/>
      <c r="DDE93" s="37"/>
      <c r="DDF93" s="37"/>
      <c r="DDG93" s="37"/>
      <c r="DDH93" s="37"/>
      <c r="DDI93" s="37"/>
      <c r="DDJ93" s="37"/>
      <c r="DDK93" s="37"/>
      <c r="DDL93" s="37"/>
      <c r="DDM93" s="37"/>
      <c r="DDN93" s="37"/>
      <c r="DDO93" s="37"/>
      <c r="DDP93" s="37"/>
      <c r="DDQ93" s="37"/>
      <c r="DDR93" s="37"/>
      <c r="DDS93" s="37"/>
      <c r="DDT93" s="37"/>
      <c r="DDU93" s="37"/>
      <c r="DDV93" s="37"/>
      <c r="DDW93" s="37"/>
      <c r="DDX93" s="37"/>
      <c r="DDY93" s="37"/>
      <c r="DDZ93" s="37"/>
      <c r="DEA93" s="37"/>
      <c r="DEB93" s="37"/>
      <c r="DEC93" s="37"/>
      <c r="DED93" s="37"/>
      <c r="DEE93" s="37"/>
      <c r="DEF93" s="37"/>
      <c r="DEG93" s="37"/>
      <c r="DEH93" s="37"/>
      <c r="DEI93" s="37"/>
      <c r="DEJ93" s="37"/>
      <c r="DEK93" s="37"/>
      <c r="DEL93" s="37"/>
      <c r="DEM93" s="37"/>
      <c r="DEN93" s="37"/>
      <c r="DEO93" s="37"/>
      <c r="DEP93" s="37"/>
      <c r="DEQ93" s="37"/>
      <c r="DER93" s="37"/>
      <c r="DES93" s="37"/>
      <c r="DET93" s="37"/>
      <c r="DEU93" s="37"/>
      <c r="DEV93" s="37"/>
      <c r="DEW93" s="37"/>
      <c r="DEX93" s="37"/>
      <c r="DEY93" s="37"/>
      <c r="DEZ93" s="37"/>
      <c r="DFA93" s="37"/>
      <c r="DFB93" s="37"/>
      <c r="DFC93" s="37"/>
      <c r="DFD93" s="37"/>
      <c r="DFE93" s="37"/>
      <c r="DFF93" s="37"/>
      <c r="DFG93" s="37"/>
      <c r="DFH93" s="37"/>
      <c r="DFI93" s="37"/>
      <c r="DFJ93" s="37"/>
      <c r="DFK93" s="37"/>
      <c r="DFL93" s="37"/>
      <c r="DFM93" s="37"/>
      <c r="DFN93" s="37"/>
      <c r="DFO93" s="37"/>
      <c r="DFP93" s="37"/>
      <c r="DFQ93" s="37"/>
      <c r="DFR93" s="37"/>
      <c r="DFS93" s="37"/>
      <c r="DFT93" s="37"/>
      <c r="DFU93" s="37"/>
      <c r="DFV93" s="37"/>
      <c r="DFW93" s="37"/>
      <c r="DFX93" s="37"/>
      <c r="DFY93" s="37"/>
      <c r="DFZ93" s="37"/>
      <c r="DGA93" s="37"/>
      <c r="DGB93" s="37"/>
      <c r="DGC93" s="37"/>
      <c r="DGD93" s="37"/>
      <c r="DGE93" s="37"/>
      <c r="DGF93" s="37"/>
      <c r="DGG93" s="37"/>
      <c r="DGH93" s="37"/>
      <c r="DGI93" s="37"/>
      <c r="DGJ93" s="37"/>
      <c r="DGK93" s="37"/>
      <c r="DGL93" s="37"/>
      <c r="DGM93" s="37"/>
      <c r="DGN93" s="37"/>
      <c r="DGO93" s="37"/>
      <c r="DGP93" s="37"/>
      <c r="DGQ93" s="37"/>
      <c r="DGR93" s="37"/>
      <c r="DGS93" s="37"/>
      <c r="DGT93" s="37"/>
      <c r="DGU93" s="37"/>
      <c r="DGV93" s="37"/>
      <c r="DGW93" s="37"/>
      <c r="DGX93" s="37"/>
      <c r="DGY93" s="37"/>
      <c r="DGZ93" s="37"/>
      <c r="DHA93" s="37"/>
      <c r="DHB93" s="37"/>
      <c r="DHC93" s="37"/>
      <c r="DHD93" s="37"/>
      <c r="DHE93" s="37"/>
      <c r="DHF93" s="37"/>
      <c r="DHG93" s="37"/>
      <c r="DHH93" s="37"/>
      <c r="DHI93" s="37"/>
      <c r="DHJ93" s="37"/>
      <c r="DHK93" s="37"/>
      <c r="DHL93" s="37"/>
      <c r="DHM93" s="37"/>
      <c r="DHN93" s="37"/>
      <c r="DHO93" s="37"/>
      <c r="DHP93" s="37"/>
      <c r="DHQ93" s="37"/>
      <c r="DHR93" s="37"/>
      <c r="DHS93" s="37"/>
      <c r="DHT93" s="37"/>
      <c r="DHU93" s="37"/>
      <c r="DHV93" s="37"/>
      <c r="DHW93" s="37"/>
      <c r="DHX93" s="37"/>
      <c r="DHY93" s="37"/>
      <c r="DHZ93" s="37"/>
      <c r="DIA93" s="37"/>
      <c r="DIB93" s="37"/>
      <c r="DIC93" s="37"/>
      <c r="DID93" s="37"/>
      <c r="DIE93" s="37"/>
      <c r="DIF93" s="37"/>
      <c r="DIG93" s="37"/>
      <c r="DIH93" s="37"/>
      <c r="DII93" s="37"/>
      <c r="DIJ93" s="37"/>
      <c r="DIK93" s="37"/>
      <c r="DIL93" s="37"/>
      <c r="DIM93" s="37"/>
      <c r="DIN93" s="37"/>
      <c r="DIO93" s="37"/>
      <c r="DIP93" s="37"/>
      <c r="DIQ93" s="37"/>
      <c r="DIR93" s="37"/>
      <c r="DIS93" s="37"/>
      <c r="DIT93" s="37"/>
      <c r="DIU93" s="37"/>
      <c r="DIV93" s="37"/>
      <c r="DIW93" s="37"/>
      <c r="DIX93" s="37"/>
      <c r="DIY93" s="37"/>
      <c r="DIZ93" s="37"/>
      <c r="DJA93" s="37"/>
      <c r="DJB93" s="37"/>
      <c r="DJC93" s="37"/>
      <c r="DJD93" s="37"/>
      <c r="DJE93" s="37"/>
      <c r="DJF93" s="37"/>
      <c r="DJG93" s="37"/>
      <c r="DJH93" s="37"/>
      <c r="DJI93" s="37"/>
      <c r="DJJ93" s="37"/>
      <c r="DJK93" s="37"/>
      <c r="DJL93" s="37"/>
      <c r="DJM93" s="37"/>
      <c r="DJN93" s="37"/>
      <c r="DJO93" s="37"/>
      <c r="DJP93" s="37"/>
      <c r="DJQ93" s="37"/>
      <c r="DJR93" s="37"/>
      <c r="DJS93" s="37"/>
      <c r="DJT93" s="37"/>
      <c r="DJU93" s="37"/>
      <c r="DJV93" s="37"/>
      <c r="DJW93" s="37"/>
      <c r="DJX93" s="37"/>
      <c r="DJY93" s="37"/>
      <c r="DJZ93" s="37"/>
      <c r="DKA93" s="37"/>
      <c r="DKB93" s="37"/>
      <c r="DKC93" s="37"/>
      <c r="DKD93" s="37"/>
      <c r="DKE93" s="37"/>
      <c r="DKF93" s="37"/>
      <c r="DKG93" s="37"/>
      <c r="DKH93" s="37"/>
      <c r="DKI93" s="37"/>
      <c r="DKJ93" s="37"/>
      <c r="DKK93" s="37"/>
      <c r="DKL93" s="37"/>
      <c r="DKM93" s="37"/>
      <c r="DKN93" s="37"/>
      <c r="DKO93" s="37"/>
      <c r="DKP93" s="37"/>
      <c r="DKQ93" s="37"/>
      <c r="DKR93" s="37"/>
      <c r="DKS93" s="37"/>
      <c r="DKT93" s="37"/>
      <c r="DKU93" s="37"/>
      <c r="DKV93" s="37"/>
      <c r="DKW93" s="37"/>
      <c r="DKX93" s="37"/>
      <c r="DKY93" s="37"/>
      <c r="DKZ93" s="37"/>
      <c r="DLA93" s="37"/>
      <c r="DLB93" s="37"/>
      <c r="DLC93" s="37"/>
      <c r="DLD93" s="37"/>
      <c r="DLE93" s="37"/>
      <c r="DLF93" s="37"/>
      <c r="DLG93" s="37"/>
      <c r="DLH93" s="37"/>
      <c r="DLI93" s="37"/>
      <c r="DLJ93" s="37"/>
      <c r="DLK93" s="37"/>
      <c r="DLL93" s="37"/>
      <c r="DLM93" s="37"/>
      <c r="DLN93" s="37"/>
      <c r="DLO93" s="37"/>
      <c r="DLP93" s="37"/>
      <c r="DLQ93" s="37"/>
      <c r="DLR93" s="37"/>
      <c r="DLS93" s="37"/>
      <c r="DLT93" s="37"/>
      <c r="DLU93" s="37"/>
      <c r="DLV93" s="37"/>
      <c r="DLW93" s="37"/>
      <c r="DLX93" s="37"/>
      <c r="DLY93" s="37"/>
      <c r="DLZ93" s="37"/>
      <c r="DMA93" s="37"/>
      <c r="DMB93" s="37"/>
      <c r="DMC93" s="37"/>
      <c r="DMD93" s="37"/>
      <c r="DME93" s="37"/>
      <c r="DMF93" s="37"/>
      <c r="DMG93" s="37"/>
      <c r="DMH93" s="37"/>
      <c r="DMI93" s="37"/>
      <c r="DMJ93" s="37"/>
      <c r="DMK93" s="37"/>
      <c r="DML93" s="37"/>
      <c r="DMM93" s="37"/>
      <c r="DMN93" s="37"/>
      <c r="DMO93" s="37"/>
      <c r="DMP93" s="37"/>
      <c r="DMQ93" s="37"/>
      <c r="DMR93" s="37"/>
      <c r="DMS93" s="37"/>
      <c r="DMT93" s="37"/>
      <c r="DMU93" s="37"/>
      <c r="DMV93" s="37"/>
      <c r="DMW93" s="37"/>
      <c r="DMX93" s="37"/>
      <c r="DMY93" s="37"/>
      <c r="DMZ93" s="37"/>
      <c r="DNA93" s="37"/>
      <c r="DNB93" s="37"/>
      <c r="DNC93" s="37"/>
      <c r="DND93" s="37"/>
      <c r="DNE93" s="37"/>
      <c r="DNF93" s="37"/>
      <c r="DNG93" s="37"/>
      <c r="DNH93" s="37"/>
      <c r="DNI93" s="37"/>
      <c r="DNJ93" s="37"/>
      <c r="DNK93" s="37"/>
      <c r="DNL93" s="37"/>
      <c r="DNM93" s="37"/>
      <c r="DNN93" s="37"/>
      <c r="DNO93" s="37"/>
      <c r="DNP93" s="37"/>
      <c r="DNQ93" s="37"/>
      <c r="DNR93" s="37"/>
      <c r="DNS93" s="37"/>
      <c r="DNT93" s="37"/>
      <c r="DNU93" s="37"/>
      <c r="DNV93" s="37"/>
      <c r="DNW93" s="37"/>
      <c r="DNX93" s="37"/>
      <c r="DNY93" s="37"/>
      <c r="DNZ93" s="37"/>
      <c r="DOA93" s="37"/>
      <c r="DOB93" s="37"/>
      <c r="DOC93" s="37"/>
      <c r="DOD93" s="37"/>
      <c r="DOE93" s="37"/>
      <c r="DOF93" s="37"/>
      <c r="DOG93" s="37"/>
      <c r="DOH93" s="37"/>
      <c r="DOI93" s="37"/>
      <c r="DOJ93" s="37"/>
      <c r="DOK93" s="37"/>
      <c r="DOL93" s="37"/>
      <c r="DOM93" s="37"/>
      <c r="DON93" s="37"/>
      <c r="DOO93" s="37"/>
      <c r="DOP93" s="37"/>
      <c r="DOQ93" s="37"/>
      <c r="DOR93" s="37"/>
      <c r="DOS93" s="37"/>
      <c r="DOT93" s="37"/>
      <c r="DOU93" s="37"/>
      <c r="DOV93" s="37"/>
      <c r="DOW93" s="37"/>
      <c r="DOX93" s="37"/>
      <c r="DOY93" s="37"/>
      <c r="DOZ93" s="37"/>
      <c r="DPA93" s="37"/>
      <c r="DPB93" s="37"/>
      <c r="DPC93" s="37"/>
      <c r="DPD93" s="37"/>
      <c r="DPE93" s="37"/>
      <c r="DPF93" s="37"/>
      <c r="DPG93" s="37"/>
      <c r="DPH93" s="37"/>
      <c r="DPI93" s="37"/>
      <c r="DPJ93" s="37"/>
      <c r="DPK93" s="37"/>
      <c r="DPL93" s="37"/>
      <c r="DPM93" s="37"/>
      <c r="DPN93" s="37"/>
      <c r="DPO93" s="37"/>
      <c r="DPP93" s="37"/>
      <c r="DPQ93" s="37"/>
      <c r="DPR93" s="37"/>
      <c r="DPS93" s="37"/>
      <c r="DPT93" s="37"/>
      <c r="DPU93" s="37"/>
      <c r="DPV93" s="37"/>
      <c r="DPW93" s="37"/>
      <c r="DPX93" s="37"/>
      <c r="DPY93" s="37"/>
      <c r="DPZ93" s="37"/>
      <c r="DQA93" s="37"/>
      <c r="DQB93" s="37"/>
      <c r="DQC93" s="37"/>
      <c r="DQD93" s="37"/>
      <c r="DQE93" s="37"/>
      <c r="DQF93" s="37"/>
      <c r="DQG93" s="37"/>
      <c r="DQH93" s="37"/>
      <c r="DQI93" s="37"/>
      <c r="DQJ93" s="37"/>
      <c r="DQK93" s="37"/>
      <c r="DQL93" s="37"/>
      <c r="DQM93" s="37"/>
      <c r="DQN93" s="37"/>
      <c r="DQO93" s="37"/>
      <c r="DQP93" s="37"/>
      <c r="DQQ93" s="37"/>
      <c r="DQR93" s="37"/>
      <c r="DQS93" s="37"/>
      <c r="DQT93" s="37"/>
      <c r="DQU93" s="37"/>
      <c r="DQV93" s="37"/>
      <c r="DQW93" s="37"/>
      <c r="DQX93" s="37"/>
      <c r="DQY93" s="37"/>
      <c r="DQZ93" s="37"/>
      <c r="DRA93" s="37"/>
      <c r="DRB93" s="37"/>
      <c r="DRC93" s="37"/>
      <c r="DRD93" s="37"/>
      <c r="DRE93" s="37"/>
      <c r="DRF93" s="37"/>
      <c r="DRG93" s="37"/>
      <c r="DRH93" s="37"/>
      <c r="DRI93" s="37"/>
      <c r="DRJ93" s="37"/>
      <c r="DRK93" s="37"/>
      <c r="DRL93" s="37"/>
      <c r="DRM93" s="37"/>
      <c r="DRN93" s="37"/>
      <c r="DRO93" s="37"/>
      <c r="DRP93" s="37"/>
      <c r="DRQ93" s="37"/>
      <c r="DRR93" s="37"/>
      <c r="DRS93" s="37"/>
      <c r="DRT93" s="37"/>
      <c r="DRU93" s="37"/>
      <c r="DRV93" s="37"/>
      <c r="DRW93" s="37"/>
      <c r="DRX93" s="37"/>
      <c r="DRY93" s="37"/>
      <c r="DRZ93" s="37"/>
      <c r="DSA93" s="37"/>
      <c r="DSB93" s="37"/>
      <c r="DSC93" s="37"/>
      <c r="DSD93" s="37"/>
      <c r="DSE93" s="37"/>
      <c r="DSF93" s="37"/>
      <c r="DSG93" s="37"/>
      <c r="DSH93" s="37"/>
      <c r="DSI93" s="37"/>
      <c r="DSJ93" s="37"/>
      <c r="DSK93" s="37"/>
      <c r="DSL93" s="37"/>
      <c r="DSM93" s="37"/>
      <c r="DSN93" s="37"/>
      <c r="DSO93" s="37"/>
      <c r="DSP93" s="37"/>
      <c r="DSQ93" s="37"/>
      <c r="DSR93" s="37"/>
      <c r="DSS93" s="37"/>
      <c r="DST93" s="37"/>
      <c r="DSU93" s="37"/>
      <c r="DSV93" s="37"/>
      <c r="DSW93" s="37"/>
      <c r="DSX93" s="37"/>
      <c r="DSY93" s="37"/>
      <c r="DSZ93" s="37"/>
      <c r="DTA93" s="37"/>
      <c r="DTB93" s="37"/>
      <c r="DTC93" s="37"/>
      <c r="DTD93" s="37"/>
      <c r="DTE93" s="37"/>
      <c r="DTF93" s="37"/>
      <c r="DTG93" s="37"/>
      <c r="DTH93" s="37"/>
      <c r="DTI93" s="37"/>
      <c r="DTJ93" s="37"/>
      <c r="DTK93" s="37"/>
      <c r="DTL93" s="37"/>
      <c r="DTM93" s="37"/>
      <c r="DTN93" s="37"/>
      <c r="DTO93" s="37"/>
      <c r="DTP93" s="37"/>
      <c r="DTQ93" s="37"/>
      <c r="DTR93" s="37"/>
      <c r="DTS93" s="37"/>
      <c r="DTT93" s="37"/>
      <c r="DTU93" s="37"/>
      <c r="DTV93" s="37"/>
      <c r="DTW93" s="37"/>
      <c r="DTX93" s="37"/>
      <c r="DTY93" s="37"/>
      <c r="DTZ93" s="37"/>
      <c r="DUA93" s="37"/>
      <c r="DUB93" s="37"/>
      <c r="DUC93" s="37"/>
      <c r="DUD93" s="37"/>
      <c r="DUE93" s="37"/>
      <c r="DUF93" s="37"/>
      <c r="DUG93" s="37"/>
      <c r="DUH93" s="37"/>
      <c r="DUI93" s="37"/>
      <c r="DUJ93" s="37"/>
      <c r="DUK93" s="37"/>
      <c r="DUL93" s="37"/>
      <c r="DUM93" s="37"/>
      <c r="DUN93" s="37"/>
      <c r="DUO93" s="37"/>
      <c r="DUP93" s="37"/>
      <c r="DUQ93" s="37"/>
      <c r="DUR93" s="37"/>
      <c r="DUS93" s="37"/>
      <c r="DUT93" s="37"/>
      <c r="DUU93" s="37"/>
      <c r="DUV93" s="37"/>
      <c r="DUW93" s="37"/>
      <c r="DUX93" s="37"/>
      <c r="DUY93" s="37"/>
      <c r="DUZ93" s="37"/>
      <c r="DVA93" s="37"/>
      <c r="DVB93" s="37"/>
      <c r="DVC93" s="37"/>
      <c r="DVD93" s="37"/>
      <c r="DVE93" s="37"/>
      <c r="DVF93" s="37"/>
      <c r="DVG93" s="37"/>
      <c r="DVH93" s="37"/>
      <c r="DVI93" s="37"/>
      <c r="DVJ93" s="37"/>
      <c r="DVK93" s="37"/>
      <c r="DVL93" s="37"/>
      <c r="DVM93" s="37"/>
      <c r="DVN93" s="37"/>
      <c r="DVO93" s="37"/>
      <c r="DVP93" s="37"/>
      <c r="DVQ93" s="37"/>
      <c r="DVR93" s="37"/>
      <c r="DVS93" s="37"/>
      <c r="DVT93" s="37"/>
      <c r="DVU93" s="37"/>
      <c r="DVV93" s="37"/>
      <c r="DVW93" s="37"/>
      <c r="DVX93" s="37"/>
      <c r="DVY93" s="37"/>
      <c r="DVZ93" s="37"/>
      <c r="DWA93" s="37"/>
      <c r="DWB93" s="37"/>
      <c r="DWC93" s="37"/>
      <c r="DWD93" s="37"/>
      <c r="DWE93" s="37"/>
      <c r="DWF93" s="37"/>
      <c r="DWG93" s="37"/>
      <c r="DWH93" s="37"/>
      <c r="DWI93" s="37"/>
      <c r="DWJ93" s="37"/>
      <c r="DWK93" s="37"/>
      <c r="DWL93" s="37"/>
      <c r="DWM93" s="37"/>
      <c r="DWN93" s="37"/>
      <c r="DWO93" s="37"/>
      <c r="DWP93" s="37"/>
      <c r="DWQ93" s="37"/>
      <c r="DWR93" s="37"/>
      <c r="DWS93" s="37"/>
      <c r="DWT93" s="37"/>
      <c r="DWU93" s="37"/>
      <c r="DWV93" s="37"/>
      <c r="DWW93" s="37"/>
      <c r="DWX93" s="37"/>
      <c r="DWY93" s="37"/>
      <c r="DWZ93" s="37"/>
      <c r="DXA93" s="37"/>
      <c r="DXB93" s="37"/>
      <c r="DXC93" s="37"/>
      <c r="DXD93" s="37"/>
      <c r="DXE93" s="37"/>
      <c r="DXF93" s="37"/>
      <c r="DXG93" s="37"/>
      <c r="DXH93" s="37"/>
      <c r="DXI93" s="37"/>
      <c r="DXJ93" s="37"/>
      <c r="DXK93" s="37"/>
      <c r="DXL93" s="37"/>
      <c r="DXM93" s="37"/>
      <c r="DXN93" s="37"/>
      <c r="DXO93" s="37"/>
      <c r="DXP93" s="37"/>
      <c r="DXQ93" s="37"/>
      <c r="DXR93" s="37"/>
      <c r="DXS93" s="37"/>
      <c r="DXT93" s="37"/>
      <c r="DXU93" s="37"/>
      <c r="DXV93" s="37"/>
      <c r="DXW93" s="37"/>
      <c r="DXX93" s="37"/>
      <c r="DXY93" s="37"/>
      <c r="DXZ93" s="37"/>
      <c r="DYA93" s="37"/>
      <c r="DYB93" s="37"/>
      <c r="DYC93" s="37"/>
      <c r="DYD93" s="37"/>
      <c r="DYE93" s="37"/>
      <c r="DYF93" s="37"/>
      <c r="DYG93" s="37"/>
      <c r="DYH93" s="37"/>
      <c r="DYI93" s="37"/>
      <c r="DYJ93" s="37"/>
      <c r="DYK93" s="37"/>
      <c r="DYL93" s="37"/>
      <c r="DYM93" s="37"/>
      <c r="DYN93" s="37"/>
      <c r="DYO93" s="37"/>
      <c r="DYP93" s="37"/>
      <c r="DYQ93" s="37"/>
      <c r="DYR93" s="37"/>
      <c r="DYS93" s="37"/>
      <c r="DYT93" s="37"/>
      <c r="DYU93" s="37"/>
      <c r="DYV93" s="37"/>
      <c r="DYW93" s="37"/>
      <c r="DYX93" s="37"/>
      <c r="DYY93" s="37"/>
      <c r="DYZ93" s="37"/>
      <c r="DZA93" s="37"/>
      <c r="DZB93" s="37"/>
      <c r="DZC93" s="37"/>
      <c r="DZD93" s="37"/>
      <c r="DZE93" s="37"/>
      <c r="DZF93" s="37"/>
      <c r="DZG93" s="37"/>
      <c r="DZH93" s="37"/>
      <c r="DZI93" s="37"/>
      <c r="DZJ93" s="37"/>
      <c r="DZK93" s="37"/>
      <c r="DZL93" s="37"/>
      <c r="DZM93" s="37"/>
      <c r="DZN93" s="37"/>
      <c r="DZO93" s="37"/>
      <c r="DZP93" s="37"/>
      <c r="DZQ93" s="37"/>
      <c r="DZR93" s="37"/>
      <c r="DZS93" s="37"/>
      <c r="DZT93" s="37"/>
      <c r="DZU93" s="37"/>
      <c r="DZV93" s="37"/>
      <c r="DZW93" s="37"/>
      <c r="DZX93" s="37"/>
      <c r="DZY93" s="37"/>
      <c r="DZZ93" s="37"/>
      <c r="EAA93" s="37"/>
      <c r="EAB93" s="37"/>
      <c r="EAC93" s="37"/>
      <c r="EAD93" s="37"/>
      <c r="EAE93" s="37"/>
      <c r="EAF93" s="37"/>
      <c r="EAG93" s="37"/>
      <c r="EAH93" s="37"/>
      <c r="EAI93" s="37"/>
      <c r="EAJ93" s="37"/>
      <c r="EAK93" s="37"/>
      <c r="EAL93" s="37"/>
      <c r="EAM93" s="37"/>
      <c r="EAN93" s="37"/>
      <c r="EAO93" s="37"/>
      <c r="EAP93" s="37"/>
      <c r="EAQ93" s="37"/>
      <c r="EAR93" s="37"/>
      <c r="EAS93" s="37"/>
      <c r="EAT93" s="37"/>
      <c r="EAU93" s="37"/>
      <c r="EAV93" s="37"/>
      <c r="EAW93" s="37"/>
      <c r="EAX93" s="37"/>
      <c r="EAY93" s="37"/>
      <c r="EAZ93" s="37"/>
      <c r="EBA93" s="37"/>
      <c r="EBB93" s="37"/>
      <c r="EBC93" s="37"/>
      <c r="EBD93" s="37"/>
      <c r="EBE93" s="37"/>
      <c r="EBF93" s="37"/>
      <c r="EBG93" s="37"/>
      <c r="EBH93" s="37"/>
      <c r="EBI93" s="37"/>
      <c r="EBJ93" s="37"/>
      <c r="EBK93" s="37"/>
      <c r="EBL93" s="37"/>
      <c r="EBM93" s="37"/>
      <c r="EBN93" s="37"/>
      <c r="EBO93" s="37"/>
      <c r="EBP93" s="37"/>
      <c r="EBQ93" s="37"/>
      <c r="EBR93" s="37"/>
      <c r="EBS93" s="37"/>
      <c r="EBT93" s="37"/>
      <c r="EBU93" s="37"/>
      <c r="EBV93" s="37"/>
      <c r="EBW93" s="37"/>
      <c r="EBX93" s="37"/>
      <c r="EBY93" s="37"/>
      <c r="EBZ93" s="37"/>
      <c r="ECA93" s="37"/>
      <c r="ECB93" s="37"/>
      <c r="ECC93" s="37"/>
      <c r="ECD93" s="37"/>
      <c r="ECE93" s="37"/>
      <c r="ECF93" s="37"/>
      <c r="ECG93" s="37"/>
      <c r="ECH93" s="37"/>
      <c r="ECI93" s="37"/>
      <c r="ECJ93" s="37"/>
      <c r="ECK93" s="37"/>
      <c r="ECL93" s="37"/>
      <c r="ECM93" s="37"/>
      <c r="ECN93" s="37"/>
      <c r="ECO93" s="37"/>
      <c r="ECP93" s="37"/>
      <c r="ECQ93" s="37"/>
      <c r="ECR93" s="37"/>
      <c r="ECS93" s="37"/>
      <c r="ECT93" s="37"/>
      <c r="ECU93" s="37"/>
      <c r="ECV93" s="37"/>
      <c r="ECW93" s="37"/>
      <c r="ECX93" s="37"/>
      <c r="ECY93" s="37"/>
      <c r="ECZ93" s="37"/>
      <c r="EDA93" s="37"/>
      <c r="EDB93" s="37"/>
      <c r="EDC93" s="37"/>
      <c r="EDD93" s="37"/>
      <c r="EDE93" s="37"/>
      <c r="EDF93" s="37"/>
      <c r="EDG93" s="37"/>
      <c r="EDH93" s="37"/>
      <c r="EDI93" s="37"/>
      <c r="EDJ93" s="37"/>
      <c r="EDK93" s="37"/>
      <c r="EDL93" s="37"/>
      <c r="EDM93" s="37"/>
      <c r="EDN93" s="37"/>
      <c r="EDO93" s="37"/>
      <c r="EDP93" s="37"/>
      <c r="EDQ93" s="37"/>
      <c r="EDR93" s="37"/>
      <c r="EDS93" s="37"/>
      <c r="EDT93" s="37"/>
      <c r="EDU93" s="37"/>
      <c r="EDV93" s="37"/>
      <c r="EDW93" s="37"/>
      <c r="EDX93" s="37"/>
      <c r="EDY93" s="37"/>
      <c r="EDZ93" s="37"/>
      <c r="EEA93" s="37"/>
      <c r="EEB93" s="37"/>
      <c r="EEC93" s="37"/>
      <c r="EED93" s="37"/>
      <c r="EEE93" s="37"/>
      <c r="EEF93" s="37"/>
      <c r="EEG93" s="37"/>
      <c r="EEH93" s="37"/>
      <c r="EEI93" s="37"/>
      <c r="EEJ93" s="37"/>
      <c r="EEK93" s="37"/>
      <c r="EEL93" s="37"/>
      <c r="EEM93" s="37"/>
      <c r="EEN93" s="37"/>
      <c r="EEO93" s="37"/>
      <c r="EEP93" s="37"/>
      <c r="EEQ93" s="37"/>
      <c r="EER93" s="37"/>
      <c r="EES93" s="37"/>
      <c r="EET93" s="37"/>
      <c r="EEU93" s="37"/>
      <c r="EEV93" s="37"/>
      <c r="EEW93" s="37"/>
      <c r="EEX93" s="37"/>
      <c r="EEY93" s="37"/>
      <c r="EEZ93" s="37"/>
      <c r="EFA93" s="37"/>
      <c r="EFB93" s="37"/>
      <c r="EFC93" s="37"/>
      <c r="EFD93" s="37"/>
      <c r="EFE93" s="37"/>
      <c r="EFF93" s="37"/>
      <c r="EFG93" s="37"/>
      <c r="EFH93" s="37"/>
      <c r="EFI93" s="37"/>
      <c r="EFJ93" s="37"/>
      <c r="EFK93" s="37"/>
      <c r="EFL93" s="37"/>
      <c r="EFM93" s="37"/>
      <c r="EFN93" s="37"/>
      <c r="EFO93" s="37"/>
      <c r="EFP93" s="37"/>
      <c r="EFQ93" s="37"/>
      <c r="EFR93" s="37"/>
      <c r="EFS93" s="37"/>
      <c r="EFT93" s="37"/>
      <c r="EFU93" s="37"/>
      <c r="EFV93" s="37"/>
      <c r="EFW93" s="37"/>
      <c r="EFX93" s="37"/>
      <c r="EFY93" s="37"/>
      <c r="EFZ93" s="37"/>
      <c r="EGA93" s="37"/>
      <c r="EGB93" s="37"/>
      <c r="EGC93" s="37"/>
      <c r="EGD93" s="37"/>
      <c r="EGE93" s="37"/>
      <c r="EGF93" s="37"/>
      <c r="EGG93" s="37"/>
      <c r="EGH93" s="37"/>
      <c r="EGI93" s="37"/>
      <c r="EGJ93" s="37"/>
      <c r="EGK93" s="37"/>
      <c r="EGL93" s="37"/>
      <c r="EGM93" s="37"/>
      <c r="EGN93" s="37"/>
      <c r="EGO93" s="37"/>
      <c r="EGP93" s="37"/>
      <c r="EGQ93" s="37"/>
      <c r="EGR93" s="37"/>
      <c r="EGS93" s="37"/>
      <c r="EGT93" s="37"/>
      <c r="EGU93" s="37"/>
      <c r="EGV93" s="37"/>
      <c r="EGW93" s="37"/>
      <c r="EGX93" s="37"/>
      <c r="EGY93" s="37"/>
      <c r="EGZ93" s="37"/>
      <c r="EHA93" s="37"/>
      <c r="EHB93" s="37"/>
      <c r="EHC93" s="37"/>
      <c r="EHD93" s="37"/>
      <c r="EHE93" s="37"/>
      <c r="EHF93" s="37"/>
      <c r="EHG93" s="37"/>
      <c r="EHH93" s="37"/>
      <c r="EHI93" s="37"/>
      <c r="EHJ93" s="37"/>
      <c r="EHK93" s="37"/>
      <c r="EHL93" s="37"/>
      <c r="EHM93" s="37"/>
      <c r="EHN93" s="37"/>
      <c r="EHO93" s="37"/>
      <c r="EHP93" s="37"/>
      <c r="EHQ93" s="37"/>
      <c r="EHR93" s="37"/>
      <c r="EHS93" s="37"/>
      <c r="EHT93" s="37"/>
      <c r="EHU93" s="37"/>
      <c r="EHV93" s="37"/>
      <c r="EHW93" s="37"/>
      <c r="EHX93" s="37"/>
      <c r="EHY93" s="37"/>
      <c r="EHZ93" s="37"/>
      <c r="EIA93" s="37"/>
      <c r="EIB93" s="37"/>
      <c r="EIC93" s="37"/>
      <c r="EID93" s="37"/>
      <c r="EIE93" s="37"/>
      <c r="EIF93" s="37"/>
      <c r="EIG93" s="37"/>
      <c r="EIH93" s="37"/>
      <c r="EII93" s="37"/>
      <c r="EIJ93" s="37"/>
      <c r="EIK93" s="37"/>
      <c r="EIL93" s="37"/>
      <c r="EIM93" s="37"/>
      <c r="EIN93" s="37"/>
      <c r="EIO93" s="37"/>
      <c r="EIP93" s="37"/>
      <c r="EIQ93" s="37"/>
      <c r="EIR93" s="37"/>
      <c r="EIS93" s="37"/>
      <c r="EIT93" s="37"/>
      <c r="EIU93" s="37"/>
      <c r="EIV93" s="37"/>
      <c r="EIW93" s="37"/>
      <c r="EIX93" s="37"/>
      <c r="EIY93" s="37"/>
      <c r="EIZ93" s="37"/>
      <c r="EJA93" s="37"/>
      <c r="EJB93" s="37"/>
      <c r="EJC93" s="37"/>
      <c r="EJD93" s="37"/>
      <c r="EJE93" s="37"/>
      <c r="EJF93" s="37"/>
      <c r="EJG93" s="37"/>
      <c r="EJH93" s="37"/>
      <c r="EJI93" s="37"/>
      <c r="EJJ93" s="37"/>
      <c r="EJK93" s="37"/>
      <c r="EJL93" s="37"/>
      <c r="EJM93" s="37"/>
      <c r="EJN93" s="37"/>
      <c r="EJO93" s="37"/>
      <c r="EJP93" s="37"/>
      <c r="EJQ93" s="37"/>
      <c r="EJR93" s="37"/>
      <c r="EJS93" s="37"/>
      <c r="EJT93" s="37"/>
      <c r="EJU93" s="37"/>
      <c r="EJV93" s="37"/>
      <c r="EJW93" s="37"/>
      <c r="EJX93" s="37"/>
      <c r="EJY93" s="37"/>
      <c r="EJZ93" s="37"/>
      <c r="EKA93" s="37"/>
      <c r="EKB93" s="37"/>
      <c r="EKC93" s="37"/>
      <c r="EKD93" s="37"/>
      <c r="EKE93" s="37"/>
      <c r="EKF93" s="37"/>
      <c r="EKG93" s="37"/>
      <c r="EKH93" s="37"/>
      <c r="EKI93" s="37"/>
      <c r="EKJ93" s="37"/>
      <c r="EKK93" s="37"/>
      <c r="EKL93" s="37"/>
      <c r="EKM93" s="37"/>
      <c r="EKN93" s="37"/>
      <c r="EKO93" s="37"/>
      <c r="EKP93" s="37"/>
      <c r="EKQ93" s="37"/>
      <c r="EKR93" s="37"/>
      <c r="EKS93" s="37"/>
      <c r="EKT93" s="37"/>
      <c r="EKU93" s="37"/>
      <c r="EKV93" s="37"/>
      <c r="EKW93" s="37"/>
      <c r="EKX93" s="37"/>
      <c r="EKY93" s="37"/>
      <c r="EKZ93" s="37"/>
      <c r="ELA93" s="37"/>
      <c r="ELB93" s="37"/>
      <c r="ELC93" s="37"/>
      <c r="ELD93" s="37"/>
      <c r="ELE93" s="37"/>
      <c r="ELF93" s="37"/>
      <c r="ELG93" s="37"/>
      <c r="ELH93" s="37"/>
      <c r="ELI93" s="37"/>
      <c r="ELJ93" s="37"/>
      <c r="ELK93" s="37"/>
      <c r="ELL93" s="37"/>
      <c r="ELM93" s="37"/>
      <c r="ELN93" s="37"/>
      <c r="ELO93" s="37"/>
      <c r="ELP93" s="37"/>
      <c r="ELQ93" s="37"/>
      <c r="ELR93" s="37"/>
      <c r="ELS93" s="37"/>
      <c r="ELT93" s="37"/>
      <c r="ELU93" s="37"/>
      <c r="ELV93" s="37"/>
      <c r="ELW93" s="37"/>
      <c r="ELX93" s="37"/>
      <c r="ELY93" s="37"/>
      <c r="ELZ93" s="37"/>
      <c r="EMA93" s="37"/>
      <c r="EMB93" s="37"/>
      <c r="EMC93" s="37"/>
      <c r="EMD93" s="37"/>
      <c r="EME93" s="37"/>
      <c r="EMF93" s="37"/>
      <c r="EMG93" s="37"/>
      <c r="EMH93" s="37"/>
      <c r="EMI93" s="37"/>
      <c r="EMJ93" s="37"/>
      <c r="EMK93" s="37"/>
      <c r="EML93" s="37"/>
      <c r="EMM93" s="37"/>
      <c r="EMN93" s="37"/>
      <c r="EMO93" s="37"/>
      <c r="EMP93" s="37"/>
      <c r="EMQ93" s="37"/>
      <c r="EMR93" s="37"/>
      <c r="EMS93" s="37"/>
      <c r="EMT93" s="37"/>
      <c r="EMU93" s="37"/>
      <c r="EMV93" s="37"/>
      <c r="EMW93" s="37"/>
      <c r="EMX93" s="37"/>
      <c r="EMY93" s="37"/>
      <c r="EMZ93" s="37"/>
      <c r="ENA93" s="37"/>
      <c r="ENB93" s="37"/>
      <c r="ENC93" s="37"/>
      <c r="END93" s="37"/>
      <c r="ENE93" s="37"/>
      <c r="ENF93" s="37"/>
      <c r="ENG93" s="37"/>
      <c r="ENH93" s="37"/>
      <c r="ENI93" s="37"/>
      <c r="ENJ93" s="37"/>
      <c r="ENK93" s="37"/>
      <c r="ENL93" s="37"/>
      <c r="ENM93" s="37"/>
      <c r="ENN93" s="37"/>
      <c r="ENO93" s="37"/>
      <c r="ENP93" s="37"/>
      <c r="ENQ93" s="37"/>
      <c r="ENR93" s="37"/>
      <c r="ENS93" s="37"/>
      <c r="ENT93" s="37"/>
      <c r="ENU93" s="37"/>
      <c r="ENV93" s="37"/>
      <c r="ENW93" s="37"/>
      <c r="ENX93" s="37"/>
      <c r="ENY93" s="37"/>
      <c r="ENZ93" s="37"/>
      <c r="EOA93" s="37"/>
      <c r="EOB93" s="37"/>
      <c r="EOC93" s="37"/>
      <c r="EOD93" s="37"/>
      <c r="EOE93" s="37"/>
      <c r="EOF93" s="37"/>
      <c r="EOG93" s="37"/>
      <c r="EOH93" s="37"/>
      <c r="EOI93" s="37"/>
      <c r="EOJ93" s="37"/>
      <c r="EOK93" s="37"/>
      <c r="EOL93" s="37"/>
      <c r="EOM93" s="37"/>
      <c r="EON93" s="37"/>
      <c r="EOO93" s="37"/>
      <c r="EOP93" s="37"/>
      <c r="EOQ93" s="37"/>
      <c r="EOR93" s="37"/>
      <c r="EOS93" s="37"/>
      <c r="EOT93" s="37"/>
      <c r="EOU93" s="37"/>
      <c r="EOV93" s="37"/>
      <c r="EOW93" s="37"/>
      <c r="EOX93" s="37"/>
      <c r="EOY93" s="37"/>
      <c r="EOZ93" s="37"/>
      <c r="EPA93" s="37"/>
      <c r="EPB93" s="37"/>
      <c r="EPC93" s="37"/>
      <c r="EPD93" s="37"/>
      <c r="EPE93" s="37"/>
      <c r="EPF93" s="37"/>
      <c r="EPG93" s="37"/>
      <c r="EPH93" s="37"/>
      <c r="EPI93" s="37"/>
      <c r="EPJ93" s="37"/>
      <c r="EPK93" s="37"/>
      <c r="EPL93" s="37"/>
      <c r="EPM93" s="37"/>
      <c r="EPN93" s="37"/>
      <c r="EPO93" s="37"/>
      <c r="EPP93" s="37"/>
      <c r="EPQ93" s="37"/>
      <c r="EPR93" s="37"/>
      <c r="EPS93" s="37"/>
      <c r="EPT93" s="37"/>
      <c r="EPU93" s="37"/>
      <c r="EPV93" s="37"/>
      <c r="EPW93" s="37"/>
      <c r="EPX93" s="37"/>
      <c r="EPY93" s="37"/>
      <c r="EPZ93" s="37"/>
      <c r="EQA93" s="37"/>
      <c r="EQB93" s="37"/>
      <c r="EQC93" s="37"/>
      <c r="EQD93" s="37"/>
      <c r="EQE93" s="37"/>
      <c r="EQF93" s="37"/>
      <c r="EQG93" s="37"/>
      <c r="EQH93" s="37"/>
      <c r="EQI93" s="37"/>
      <c r="EQJ93" s="37"/>
      <c r="EQK93" s="37"/>
      <c r="EQL93" s="37"/>
      <c r="EQM93" s="37"/>
      <c r="EQN93" s="37"/>
      <c r="EQO93" s="37"/>
      <c r="EQP93" s="37"/>
      <c r="EQQ93" s="37"/>
      <c r="EQR93" s="37"/>
      <c r="EQS93" s="37"/>
      <c r="EQT93" s="37"/>
      <c r="EQU93" s="37"/>
      <c r="EQV93" s="37"/>
      <c r="EQW93" s="37"/>
      <c r="EQX93" s="37"/>
      <c r="EQY93" s="37"/>
      <c r="EQZ93" s="37"/>
      <c r="ERA93" s="37"/>
      <c r="ERB93" s="37"/>
      <c r="ERC93" s="37"/>
      <c r="ERD93" s="37"/>
      <c r="ERE93" s="37"/>
      <c r="ERF93" s="37"/>
      <c r="ERG93" s="37"/>
      <c r="ERH93" s="37"/>
      <c r="ERI93" s="37"/>
      <c r="ERJ93" s="37"/>
      <c r="ERK93" s="37"/>
      <c r="ERL93" s="37"/>
      <c r="ERM93" s="37"/>
      <c r="ERN93" s="37"/>
      <c r="ERO93" s="37"/>
      <c r="ERP93" s="37"/>
      <c r="ERQ93" s="37"/>
      <c r="ERR93" s="37"/>
      <c r="ERS93" s="37"/>
      <c r="ERT93" s="37"/>
      <c r="ERU93" s="37"/>
      <c r="ERV93" s="37"/>
      <c r="ERW93" s="37"/>
      <c r="ERX93" s="37"/>
      <c r="ERY93" s="37"/>
      <c r="ERZ93" s="37"/>
      <c r="ESA93" s="37"/>
      <c r="ESB93" s="37"/>
      <c r="ESC93" s="37"/>
      <c r="ESD93" s="37"/>
      <c r="ESE93" s="37"/>
      <c r="ESF93" s="37"/>
      <c r="ESG93" s="37"/>
      <c r="ESH93" s="37"/>
      <c r="ESI93" s="37"/>
      <c r="ESJ93" s="37"/>
      <c r="ESK93" s="37"/>
      <c r="ESL93" s="37"/>
      <c r="ESM93" s="37"/>
      <c r="ESN93" s="37"/>
      <c r="ESO93" s="37"/>
      <c r="ESP93" s="37"/>
      <c r="ESQ93" s="37"/>
      <c r="ESR93" s="37"/>
      <c r="ESS93" s="37"/>
      <c r="EST93" s="37"/>
      <c r="ESU93" s="37"/>
      <c r="ESV93" s="37"/>
      <c r="ESW93" s="37"/>
      <c r="ESX93" s="37"/>
      <c r="ESY93" s="37"/>
      <c r="ESZ93" s="37"/>
      <c r="ETA93" s="37"/>
      <c r="ETB93" s="37"/>
      <c r="ETC93" s="37"/>
      <c r="ETD93" s="37"/>
      <c r="ETE93" s="37"/>
      <c r="ETF93" s="37"/>
      <c r="ETG93" s="37"/>
      <c r="ETH93" s="37"/>
      <c r="ETI93" s="37"/>
      <c r="ETJ93" s="37"/>
      <c r="ETK93" s="37"/>
      <c r="ETL93" s="37"/>
      <c r="ETM93" s="37"/>
      <c r="ETN93" s="37"/>
      <c r="ETO93" s="37"/>
      <c r="ETP93" s="37"/>
      <c r="ETQ93" s="37"/>
      <c r="ETR93" s="37"/>
      <c r="ETS93" s="37"/>
      <c r="ETT93" s="37"/>
      <c r="ETU93" s="37"/>
      <c r="ETV93" s="37"/>
      <c r="ETW93" s="37"/>
      <c r="ETX93" s="37"/>
      <c r="ETY93" s="37"/>
      <c r="ETZ93" s="37"/>
      <c r="EUA93" s="37"/>
      <c r="EUB93" s="37"/>
      <c r="EUC93" s="37"/>
      <c r="EUD93" s="37"/>
      <c r="EUE93" s="37"/>
      <c r="EUF93" s="37"/>
      <c r="EUG93" s="37"/>
      <c r="EUH93" s="37"/>
      <c r="EUI93" s="37"/>
      <c r="EUJ93" s="37"/>
      <c r="EUK93" s="37"/>
      <c r="EUL93" s="37"/>
      <c r="EUM93" s="37"/>
      <c r="EUN93" s="37"/>
      <c r="EUO93" s="37"/>
      <c r="EUP93" s="37"/>
      <c r="EUQ93" s="37"/>
      <c r="EUR93" s="37"/>
      <c r="EUS93" s="37"/>
      <c r="EUT93" s="37"/>
      <c r="EUU93" s="37"/>
      <c r="EUV93" s="37"/>
      <c r="EUW93" s="37"/>
      <c r="EUX93" s="37"/>
      <c r="EUY93" s="37"/>
      <c r="EUZ93" s="37"/>
      <c r="EVA93" s="37"/>
      <c r="EVB93" s="37"/>
      <c r="EVC93" s="37"/>
      <c r="EVD93" s="37"/>
      <c r="EVE93" s="37"/>
      <c r="EVF93" s="37"/>
      <c r="EVG93" s="37"/>
      <c r="EVH93" s="37"/>
      <c r="EVI93" s="37"/>
      <c r="EVJ93" s="37"/>
      <c r="EVK93" s="37"/>
      <c r="EVL93" s="37"/>
      <c r="EVM93" s="37"/>
      <c r="EVN93" s="37"/>
      <c r="EVO93" s="37"/>
      <c r="EVP93" s="37"/>
      <c r="EVQ93" s="37"/>
      <c r="EVR93" s="37"/>
      <c r="EVS93" s="37"/>
      <c r="EVT93" s="37"/>
      <c r="EVU93" s="37"/>
      <c r="EVV93" s="37"/>
      <c r="EVW93" s="37"/>
      <c r="EVX93" s="37"/>
      <c r="EVY93" s="37"/>
      <c r="EVZ93" s="37"/>
      <c r="EWA93" s="37"/>
      <c r="EWB93" s="37"/>
      <c r="EWC93" s="37"/>
      <c r="EWD93" s="37"/>
      <c r="EWE93" s="37"/>
      <c r="EWF93" s="37"/>
      <c r="EWG93" s="37"/>
      <c r="EWH93" s="37"/>
      <c r="EWI93" s="37"/>
      <c r="EWJ93" s="37"/>
      <c r="EWK93" s="37"/>
      <c r="EWL93" s="37"/>
      <c r="EWM93" s="37"/>
      <c r="EWN93" s="37"/>
      <c r="EWO93" s="37"/>
      <c r="EWP93" s="37"/>
      <c r="EWQ93" s="37"/>
      <c r="EWR93" s="37"/>
      <c r="EWS93" s="37"/>
      <c r="EWT93" s="37"/>
      <c r="EWU93" s="37"/>
      <c r="EWV93" s="37"/>
      <c r="EWW93" s="37"/>
      <c r="EWX93" s="37"/>
      <c r="EWY93" s="37"/>
      <c r="EWZ93" s="37"/>
      <c r="EXA93" s="37"/>
      <c r="EXB93" s="37"/>
      <c r="EXC93" s="37"/>
      <c r="EXD93" s="37"/>
      <c r="EXE93" s="37"/>
      <c r="EXF93" s="37"/>
      <c r="EXG93" s="37"/>
      <c r="EXH93" s="37"/>
      <c r="EXI93" s="37"/>
      <c r="EXJ93" s="37"/>
      <c r="EXK93" s="37"/>
      <c r="EXL93" s="37"/>
      <c r="EXM93" s="37"/>
      <c r="EXN93" s="37"/>
      <c r="EXO93" s="37"/>
      <c r="EXP93" s="37"/>
      <c r="EXQ93" s="37"/>
      <c r="EXR93" s="37"/>
      <c r="EXS93" s="37"/>
      <c r="EXT93" s="37"/>
      <c r="EXU93" s="37"/>
      <c r="EXV93" s="37"/>
      <c r="EXW93" s="37"/>
      <c r="EXX93" s="37"/>
      <c r="EXY93" s="37"/>
      <c r="EXZ93" s="37"/>
      <c r="EYA93" s="37"/>
      <c r="EYB93" s="37"/>
      <c r="EYC93" s="37"/>
      <c r="EYD93" s="37"/>
      <c r="EYE93" s="37"/>
      <c r="EYF93" s="37"/>
      <c r="EYG93" s="37"/>
      <c r="EYH93" s="37"/>
      <c r="EYI93" s="37"/>
      <c r="EYJ93" s="37"/>
      <c r="EYK93" s="37"/>
      <c r="EYL93" s="37"/>
      <c r="EYM93" s="37"/>
      <c r="EYN93" s="37"/>
      <c r="EYO93" s="37"/>
      <c r="EYP93" s="37"/>
      <c r="EYQ93" s="37"/>
      <c r="EYR93" s="37"/>
      <c r="EYS93" s="37"/>
      <c r="EYT93" s="37"/>
      <c r="EYU93" s="37"/>
      <c r="EYV93" s="37"/>
      <c r="EYW93" s="37"/>
      <c r="EYX93" s="37"/>
      <c r="EYY93" s="37"/>
      <c r="EYZ93" s="37"/>
      <c r="EZA93" s="37"/>
      <c r="EZB93" s="37"/>
      <c r="EZC93" s="37"/>
      <c r="EZD93" s="37"/>
      <c r="EZE93" s="37"/>
      <c r="EZF93" s="37"/>
      <c r="EZG93" s="37"/>
      <c r="EZH93" s="37"/>
      <c r="EZI93" s="37"/>
      <c r="EZJ93" s="37"/>
      <c r="EZK93" s="37"/>
      <c r="EZL93" s="37"/>
      <c r="EZM93" s="37"/>
      <c r="EZN93" s="37"/>
      <c r="EZO93" s="37"/>
      <c r="EZP93" s="37"/>
      <c r="EZQ93" s="37"/>
      <c r="EZR93" s="37"/>
      <c r="EZS93" s="37"/>
      <c r="EZT93" s="37"/>
      <c r="EZU93" s="37"/>
      <c r="EZV93" s="37"/>
      <c r="EZW93" s="37"/>
      <c r="EZX93" s="37"/>
      <c r="EZY93" s="37"/>
      <c r="EZZ93" s="37"/>
      <c r="FAA93" s="37"/>
      <c r="FAB93" s="37"/>
      <c r="FAC93" s="37"/>
      <c r="FAD93" s="37"/>
      <c r="FAE93" s="37"/>
      <c r="FAF93" s="37"/>
      <c r="FAG93" s="37"/>
      <c r="FAH93" s="37"/>
      <c r="FAI93" s="37"/>
      <c r="FAJ93" s="37"/>
      <c r="FAK93" s="37"/>
      <c r="FAL93" s="37"/>
      <c r="FAM93" s="37"/>
      <c r="FAN93" s="37"/>
      <c r="FAO93" s="37"/>
      <c r="FAP93" s="37"/>
      <c r="FAQ93" s="37"/>
      <c r="FAR93" s="37"/>
      <c r="FAS93" s="37"/>
      <c r="FAT93" s="37"/>
      <c r="FAU93" s="37"/>
      <c r="FAV93" s="37"/>
      <c r="FAW93" s="37"/>
      <c r="FAX93" s="37"/>
      <c r="FAY93" s="37"/>
      <c r="FAZ93" s="37"/>
      <c r="FBA93" s="37"/>
      <c r="FBB93" s="37"/>
      <c r="FBC93" s="37"/>
      <c r="FBD93" s="37"/>
      <c r="FBE93" s="37"/>
      <c r="FBF93" s="37"/>
      <c r="FBG93" s="37"/>
      <c r="FBH93" s="37"/>
      <c r="FBI93" s="37"/>
      <c r="FBJ93" s="37"/>
      <c r="FBK93" s="37"/>
      <c r="FBL93" s="37"/>
      <c r="FBM93" s="37"/>
      <c r="FBN93" s="37"/>
      <c r="FBO93" s="37"/>
      <c r="FBP93" s="37"/>
      <c r="FBQ93" s="37"/>
      <c r="FBR93" s="37"/>
      <c r="FBS93" s="37"/>
      <c r="FBT93" s="37"/>
      <c r="FBU93" s="37"/>
      <c r="FBV93" s="37"/>
      <c r="FBW93" s="37"/>
      <c r="FBX93" s="37"/>
      <c r="FBY93" s="37"/>
      <c r="FBZ93" s="37"/>
      <c r="FCA93" s="37"/>
      <c r="FCB93" s="37"/>
      <c r="FCC93" s="37"/>
      <c r="FCD93" s="37"/>
      <c r="FCE93" s="37"/>
      <c r="FCF93" s="37"/>
      <c r="FCG93" s="37"/>
      <c r="FCH93" s="37"/>
      <c r="FCI93" s="37"/>
      <c r="FCJ93" s="37"/>
      <c r="FCK93" s="37"/>
      <c r="FCL93" s="37"/>
      <c r="FCM93" s="37"/>
      <c r="FCN93" s="37"/>
      <c r="FCO93" s="37"/>
      <c r="FCP93" s="37"/>
      <c r="FCQ93" s="37"/>
      <c r="FCR93" s="37"/>
      <c r="FCS93" s="37"/>
      <c r="FCT93" s="37"/>
      <c r="FCU93" s="37"/>
      <c r="FCV93" s="37"/>
      <c r="FCW93" s="37"/>
      <c r="FCX93" s="37"/>
      <c r="FCY93" s="37"/>
      <c r="FCZ93" s="37"/>
      <c r="FDA93" s="37"/>
      <c r="FDB93" s="37"/>
      <c r="FDC93" s="37"/>
      <c r="FDD93" s="37"/>
      <c r="FDE93" s="37"/>
      <c r="FDF93" s="37"/>
      <c r="FDG93" s="37"/>
      <c r="FDH93" s="37"/>
      <c r="FDI93" s="37"/>
      <c r="FDJ93" s="37"/>
      <c r="FDK93" s="37"/>
      <c r="FDL93" s="37"/>
      <c r="FDM93" s="37"/>
      <c r="FDN93" s="37"/>
      <c r="FDO93" s="37"/>
      <c r="FDP93" s="37"/>
      <c r="FDQ93" s="37"/>
      <c r="FDR93" s="37"/>
      <c r="FDS93" s="37"/>
      <c r="FDT93" s="37"/>
      <c r="FDU93" s="37"/>
      <c r="FDV93" s="37"/>
      <c r="FDW93" s="37"/>
      <c r="FDX93" s="37"/>
      <c r="FDY93" s="37"/>
      <c r="FDZ93" s="37"/>
      <c r="FEA93" s="37"/>
      <c r="FEB93" s="37"/>
      <c r="FEC93" s="37"/>
      <c r="FED93" s="37"/>
      <c r="FEE93" s="37"/>
      <c r="FEF93" s="37"/>
      <c r="FEG93" s="37"/>
      <c r="FEH93" s="37"/>
      <c r="FEI93" s="37"/>
      <c r="FEJ93" s="37"/>
      <c r="FEK93" s="37"/>
      <c r="FEL93" s="37"/>
      <c r="FEM93" s="37"/>
      <c r="FEN93" s="37"/>
      <c r="FEO93" s="37"/>
      <c r="FEP93" s="37"/>
      <c r="FEQ93" s="37"/>
      <c r="FER93" s="37"/>
      <c r="FES93" s="37"/>
      <c r="FET93" s="37"/>
      <c r="FEU93" s="37"/>
      <c r="FEV93" s="37"/>
      <c r="FEW93" s="37"/>
      <c r="FEX93" s="37"/>
      <c r="FEY93" s="37"/>
      <c r="FEZ93" s="37"/>
      <c r="FFA93" s="37"/>
      <c r="FFB93" s="37"/>
      <c r="FFC93" s="37"/>
      <c r="FFD93" s="37"/>
      <c r="FFE93" s="37"/>
      <c r="FFF93" s="37"/>
      <c r="FFG93" s="37"/>
      <c r="FFH93" s="37"/>
      <c r="FFI93" s="37"/>
      <c r="FFJ93" s="37"/>
      <c r="FFK93" s="37"/>
      <c r="FFL93" s="37"/>
      <c r="FFM93" s="37"/>
      <c r="FFN93" s="37"/>
      <c r="FFO93" s="37"/>
      <c r="FFP93" s="37"/>
      <c r="FFQ93" s="37"/>
      <c r="FFR93" s="37"/>
      <c r="FFS93" s="37"/>
      <c r="FFT93" s="37"/>
      <c r="FFU93" s="37"/>
      <c r="FFV93" s="37"/>
      <c r="FFW93" s="37"/>
      <c r="FFX93" s="37"/>
      <c r="FFY93" s="37"/>
      <c r="FFZ93" s="37"/>
      <c r="FGA93" s="37"/>
      <c r="FGB93" s="37"/>
      <c r="FGC93" s="37"/>
      <c r="FGD93" s="37"/>
      <c r="FGE93" s="37"/>
      <c r="FGF93" s="37"/>
      <c r="FGG93" s="37"/>
      <c r="FGH93" s="37"/>
      <c r="FGI93" s="37"/>
      <c r="FGJ93" s="37"/>
      <c r="FGK93" s="37"/>
      <c r="FGL93" s="37"/>
      <c r="FGM93" s="37"/>
      <c r="FGN93" s="37"/>
      <c r="FGO93" s="37"/>
      <c r="FGP93" s="37"/>
      <c r="FGQ93" s="37"/>
      <c r="FGR93" s="37"/>
      <c r="FGS93" s="37"/>
      <c r="FGT93" s="37"/>
      <c r="FGU93" s="37"/>
      <c r="FGV93" s="37"/>
      <c r="FGW93" s="37"/>
      <c r="FGX93" s="37"/>
      <c r="FGY93" s="37"/>
      <c r="FGZ93" s="37"/>
      <c r="FHA93" s="37"/>
      <c r="FHB93" s="37"/>
      <c r="FHC93" s="37"/>
      <c r="FHD93" s="37"/>
      <c r="FHE93" s="37"/>
      <c r="FHF93" s="37"/>
      <c r="FHG93" s="37"/>
      <c r="FHH93" s="37"/>
      <c r="FHI93" s="37"/>
      <c r="FHJ93" s="37"/>
      <c r="FHK93" s="37"/>
      <c r="FHL93" s="37"/>
      <c r="FHM93" s="37"/>
      <c r="FHN93" s="37"/>
      <c r="FHO93" s="37"/>
      <c r="FHP93" s="37"/>
      <c r="FHQ93" s="37"/>
      <c r="FHR93" s="37"/>
      <c r="FHS93" s="37"/>
      <c r="FHT93" s="37"/>
      <c r="FHU93" s="37"/>
      <c r="FHV93" s="37"/>
      <c r="FHW93" s="37"/>
      <c r="FHX93" s="37"/>
      <c r="FHY93" s="37"/>
      <c r="FHZ93" s="37"/>
      <c r="FIA93" s="37"/>
      <c r="FIB93" s="37"/>
      <c r="FIC93" s="37"/>
      <c r="FID93" s="37"/>
      <c r="FIE93" s="37"/>
      <c r="FIF93" s="37"/>
      <c r="FIG93" s="37"/>
      <c r="FIH93" s="37"/>
      <c r="FII93" s="37"/>
      <c r="FIJ93" s="37"/>
      <c r="FIK93" s="37"/>
      <c r="FIL93" s="37"/>
      <c r="FIM93" s="37"/>
      <c r="FIN93" s="37"/>
      <c r="FIO93" s="37"/>
      <c r="FIP93" s="37"/>
      <c r="FIQ93" s="37"/>
      <c r="FIR93" s="37"/>
      <c r="FIS93" s="37"/>
      <c r="FIT93" s="37"/>
      <c r="FIU93" s="37"/>
      <c r="FIV93" s="37"/>
      <c r="FIW93" s="37"/>
      <c r="FIX93" s="37"/>
      <c r="FIY93" s="37"/>
      <c r="FIZ93" s="37"/>
      <c r="FJA93" s="37"/>
      <c r="FJB93" s="37"/>
      <c r="FJC93" s="37"/>
      <c r="FJD93" s="37"/>
      <c r="FJE93" s="37"/>
      <c r="FJF93" s="37"/>
      <c r="FJG93" s="37"/>
      <c r="FJH93" s="37"/>
      <c r="FJI93" s="37"/>
      <c r="FJJ93" s="37"/>
      <c r="FJK93" s="37"/>
      <c r="FJL93" s="37"/>
      <c r="FJM93" s="37"/>
      <c r="FJN93" s="37"/>
      <c r="FJO93" s="37"/>
      <c r="FJP93" s="37"/>
      <c r="FJQ93" s="37"/>
      <c r="FJR93" s="37"/>
      <c r="FJS93" s="37"/>
      <c r="FJT93" s="37"/>
      <c r="FJU93" s="37"/>
      <c r="FJV93" s="37"/>
      <c r="FJW93" s="37"/>
      <c r="FJX93" s="37"/>
      <c r="FJY93" s="37"/>
      <c r="FJZ93" s="37"/>
      <c r="FKA93" s="37"/>
      <c r="FKB93" s="37"/>
      <c r="FKC93" s="37"/>
      <c r="FKD93" s="37"/>
      <c r="FKE93" s="37"/>
      <c r="FKF93" s="37"/>
      <c r="FKG93" s="37"/>
      <c r="FKH93" s="37"/>
      <c r="FKI93" s="37"/>
      <c r="FKJ93" s="37"/>
      <c r="FKK93" s="37"/>
      <c r="FKL93" s="37"/>
      <c r="FKM93" s="37"/>
      <c r="FKN93" s="37"/>
      <c r="FKO93" s="37"/>
      <c r="FKP93" s="37"/>
      <c r="FKQ93" s="37"/>
      <c r="FKR93" s="37"/>
      <c r="FKS93" s="37"/>
      <c r="FKT93" s="37"/>
      <c r="FKU93" s="37"/>
      <c r="FKV93" s="37"/>
      <c r="FKW93" s="37"/>
      <c r="FKX93" s="37"/>
      <c r="FKY93" s="37"/>
      <c r="FKZ93" s="37"/>
      <c r="FLA93" s="37"/>
      <c r="FLB93" s="37"/>
      <c r="FLC93" s="37"/>
      <c r="FLD93" s="37"/>
      <c r="FLE93" s="37"/>
      <c r="FLF93" s="37"/>
      <c r="FLG93" s="37"/>
      <c r="FLH93" s="37"/>
      <c r="FLI93" s="37"/>
      <c r="FLJ93" s="37"/>
      <c r="FLK93" s="37"/>
      <c r="FLL93" s="37"/>
      <c r="FLM93" s="37"/>
      <c r="FLN93" s="37"/>
      <c r="FLO93" s="37"/>
      <c r="FLP93" s="37"/>
      <c r="FLQ93" s="37"/>
      <c r="FLR93" s="37"/>
      <c r="FLS93" s="37"/>
      <c r="FLT93" s="37"/>
      <c r="FLU93" s="37"/>
      <c r="FLV93" s="37"/>
      <c r="FLW93" s="37"/>
      <c r="FLX93" s="37"/>
      <c r="FLY93" s="37"/>
      <c r="FLZ93" s="37"/>
      <c r="FMA93" s="37"/>
      <c r="FMB93" s="37"/>
      <c r="FMC93" s="37"/>
      <c r="FMD93" s="37"/>
      <c r="FME93" s="37"/>
      <c r="FMF93" s="37"/>
      <c r="FMG93" s="37"/>
      <c r="FMH93" s="37"/>
      <c r="FMI93" s="37"/>
      <c r="FMJ93" s="37"/>
      <c r="FMK93" s="37"/>
      <c r="FML93" s="37"/>
      <c r="FMM93" s="37"/>
      <c r="FMN93" s="37"/>
      <c r="FMO93" s="37"/>
      <c r="FMP93" s="37"/>
      <c r="FMQ93" s="37"/>
      <c r="FMR93" s="37"/>
      <c r="FMS93" s="37"/>
      <c r="FMT93" s="37"/>
      <c r="FMU93" s="37"/>
      <c r="FMV93" s="37"/>
      <c r="FMW93" s="37"/>
      <c r="FMX93" s="37"/>
      <c r="FMY93" s="37"/>
      <c r="FMZ93" s="37"/>
      <c r="FNA93" s="37"/>
      <c r="FNB93" s="37"/>
      <c r="FNC93" s="37"/>
      <c r="FND93" s="37"/>
      <c r="FNE93" s="37"/>
      <c r="FNF93" s="37"/>
      <c r="FNG93" s="37"/>
      <c r="FNH93" s="37"/>
      <c r="FNI93" s="37"/>
      <c r="FNJ93" s="37"/>
      <c r="FNK93" s="37"/>
      <c r="FNL93" s="37"/>
      <c r="FNM93" s="37"/>
      <c r="FNN93" s="37"/>
      <c r="FNO93" s="37"/>
      <c r="FNP93" s="37"/>
      <c r="FNQ93" s="37"/>
      <c r="FNR93" s="37"/>
      <c r="FNS93" s="37"/>
      <c r="FNT93" s="37"/>
      <c r="FNU93" s="37"/>
      <c r="FNV93" s="37"/>
      <c r="FNW93" s="37"/>
      <c r="FNX93" s="37"/>
      <c r="FNY93" s="37"/>
      <c r="FNZ93" s="37"/>
      <c r="FOA93" s="37"/>
      <c r="FOB93" s="37"/>
      <c r="FOC93" s="37"/>
      <c r="FOD93" s="37"/>
      <c r="FOE93" s="37"/>
      <c r="FOF93" s="37"/>
      <c r="FOG93" s="37"/>
      <c r="FOH93" s="37"/>
      <c r="FOI93" s="37"/>
      <c r="FOJ93" s="37"/>
      <c r="FOK93" s="37"/>
      <c r="FOL93" s="37"/>
      <c r="FOM93" s="37"/>
      <c r="FON93" s="37"/>
      <c r="FOO93" s="37"/>
      <c r="FOP93" s="37"/>
      <c r="FOQ93" s="37"/>
      <c r="FOR93" s="37"/>
      <c r="FOS93" s="37"/>
      <c r="FOT93" s="37"/>
      <c r="FOU93" s="37"/>
      <c r="FOV93" s="37"/>
      <c r="FOW93" s="37"/>
      <c r="FOX93" s="37"/>
      <c r="FOY93" s="37"/>
      <c r="FOZ93" s="37"/>
      <c r="FPA93" s="37"/>
      <c r="FPB93" s="37"/>
      <c r="FPC93" s="37"/>
      <c r="FPD93" s="37"/>
      <c r="FPE93" s="37"/>
      <c r="FPF93" s="37"/>
      <c r="FPG93" s="37"/>
      <c r="FPH93" s="37"/>
      <c r="FPI93" s="37"/>
      <c r="FPJ93" s="37"/>
      <c r="FPK93" s="37"/>
      <c r="FPL93" s="37"/>
      <c r="FPM93" s="37"/>
      <c r="FPN93" s="37"/>
      <c r="FPO93" s="37"/>
      <c r="FPP93" s="37"/>
      <c r="FPQ93" s="37"/>
      <c r="FPR93" s="37"/>
      <c r="FPS93" s="37"/>
      <c r="FPT93" s="37"/>
      <c r="FPU93" s="37"/>
      <c r="FPV93" s="37"/>
      <c r="FPW93" s="37"/>
      <c r="FPX93" s="37"/>
      <c r="FPY93" s="37"/>
      <c r="FPZ93" s="37"/>
      <c r="FQA93" s="37"/>
      <c r="FQB93" s="37"/>
      <c r="FQC93" s="37"/>
      <c r="FQD93" s="37"/>
      <c r="FQE93" s="37"/>
      <c r="FQF93" s="37"/>
      <c r="FQG93" s="37"/>
      <c r="FQH93" s="37"/>
      <c r="FQI93" s="37"/>
      <c r="FQJ93" s="37"/>
      <c r="FQK93" s="37"/>
      <c r="FQL93" s="37"/>
      <c r="FQM93" s="37"/>
      <c r="FQN93" s="37"/>
      <c r="FQO93" s="37"/>
      <c r="FQP93" s="37"/>
      <c r="FQQ93" s="37"/>
      <c r="FQR93" s="37"/>
      <c r="FQS93" s="37"/>
      <c r="FQT93" s="37"/>
      <c r="FQU93" s="37"/>
      <c r="FQV93" s="37"/>
      <c r="FQW93" s="37"/>
      <c r="FQX93" s="37"/>
      <c r="FQY93" s="37"/>
      <c r="FQZ93" s="37"/>
      <c r="FRA93" s="37"/>
      <c r="FRB93" s="37"/>
      <c r="FRC93" s="37"/>
      <c r="FRD93" s="37"/>
      <c r="FRE93" s="37"/>
      <c r="FRF93" s="37"/>
      <c r="FRG93" s="37"/>
      <c r="FRH93" s="37"/>
      <c r="FRI93" s="37"/>
      <c r="FRJ93" s="37"/>
      <c r="FRK93" s="37"/>
      <c r="FRL93" s="37"/>
      <c r="FRM93" s="37"/>
      <c r="FRN93" s="37"/>
      <c r="FRO93" s="37"/>
      <c r="FRP93" s="37"/>
      <c r="FRQ93" s="37"/>
      <c r="FRR93" s="37"/>
      <c r="FRS93" s="37"/>
      <c r="FRT93" s="37"/>
      <c r="FRU93" s="37"/>
      <c r="FRV93" s="37"/>
      <c r="FRW93" s="37"/>
      <c r="FRX93" s="37"/>
      <c r="FRY93" s="37"/>
      <c r="FRZ93" s="37"/>
      <c r="FSA93" s="37"/>
      <c r="FSB93" s="37"/>
      <c r="FSC93" s="37"/>
      <c r="FSD93" s="37"/>
      <c r="FSE93" s="37"/>
      <c r="FSF93" s="37"/>
      <c r="FSG93" s="37"/>
      <c r="FSH93" s="37"/>
      <c r="FSI93" s="37"/>
      <c r="FSJ93" s="37"/>
      <c r="FSK93" s="37"/>
      <c r="FSL93" s="37"/>
      <c r="FSM93" s="37"/>
      <c r="FSN93" s="37"/>
      <c r="FSO93" s="37"/>
      <c r="FSP93" s="37"/>
      <c r="FSQ93" s="37"/>
      <c r="FSR93" s="37"/>
      <c r="FSS93" s="37"/>
      <c r="FST93" s="37"/>
      <c r="FSU93" s="37"/>
      <c r="FSV93" s="37"/>
      <c r="FSW93" s="37"/>
      <c r="FSX93" s="37"/>
      <c r="FSY93" s="37"/>
      <c r="FSZ93" s="37"/>
      <c r="FTA93" s="37"/>
      <c r="FTB93" s="37"/>
      <c r="FTC93" s="37"/>
      <c r="FTD93" s="37"/>
      <c r="FTE93" s="37"/>
      <c r="FTF93" s="37"/>
      <c r="FTG93" s="37"/>
      <c r="FTH93" s="37"/>
      <c r="FTI93" s="37"/>
      <c r="FTJ93" s="37"/>
      <c r="FTK93" s="37"/>
      <c r="FTL93" s="37"/>
      <c r="FTM93" s="37"/>
      <c r="FTN93" s="37"/>
      <c r="FTO93" s="37"/>
      <c r="FTP93" s="37"/>
      <c r="FTQ93" s="37"/>
      <c r="FTR93" s="37"/>
      <c r="FTS93" s="37"/>
      <c r="FTT93" s="37"/>
      <c r="FTU93" s="37"/>
      <c r="FTV93" s="37"/>
      <c r="FTW93" s="37"/>
      <c r="FTX93" s="37"/>
      <c r="FTY93" s="37"/>
      <c r="FTZ93" s="37"/>
      <c r="FUA93" s="37"/>
      <c r="FUB93" s="37"/>
      <c r="FUC93" s="37"/>
      <c r="FUD93" s="37"/>
      <c r="FUE93" s="37"/>
      <c r="FUF93" s="37"/>
      <c r="FUG93" s="37"/>
      <c r="FUH93" s="37"/>
      <c r="FUI93" s="37"/>
      <c r="FUJ93" s="37"/>
      <c r="FUK93" s="37"/>
      <c r="FUL93" s="37"/>
      <c r="FUM93" s="37"/>
      <c r="FUN93" s="37"/>
      <c r="FUO93" s="37"/>
      <c r="FUP93" s="37"/>
      <c r="FUQ93" s="37"/>
      <c r="FUR93" s="37"/>
      <c r="FUS93" s="37"/>
      <c r="FUT93" s="37"/>
      <c r="FUU93" s="37"/>
      <c r="FUV93" s="37"/>
      <c r="FUW93" s="37"/>
      <c r="FUX93" s="37"/>
      <c r="FUY93" s="37"/>
      <c r="FUZ93" s="37"/>
      <c r="FVA93" s="37"/>
      <c r="FVB93" s="37"/>
      <c r="FVC93" s="37"/>
      <c r="FVD93" s="37"/>
      <c r="FVE93" s="37"/>
      <c r="FVF93" s="37"/>
      <c r="FVG93" s="37"/>
      <c r="FVH93" s="37"/>
      <c r="FVI93" s="37"/>
      <c r="FVJ93" s="37"/>
      <c r="FVK93" s="37"/>
      <c r="FVL93" s="37"/>
      <c r="FVM93" s="37"/>
      <c r="FVN93" s="37"/>
      <c r="FVO93" s="37"/>
      <c r="FVP93" s="37"/>
      <c r="FVQ93" s="37"/>
      <c r="FVR93" s="37"/>
      <c r="FVS93" s="37"/>
      <c r="FVT93" s="37"/>
      <c r="FVU93" s="37"/>
      <c r="FVV93" s="37"/>
      <c r="FVW93" s="37"/>
      <c r="FVX93" s="37"/>
      <c r="FVY93" s="37"/>
      <c r="FVZ93" s="37"/>
      <c r="FWA93" s="37"/>
      <c r="FWB93" s="37"/>
      <c r="FWC93" s="37"/>
      <c r="FWD93" s="37"/>
      <c r="FWE93" s="37"/>
      <c r="FWF93" s="37"/>
      <c r="FWG93" s="37"/>
      <c r="FWH93" s="37"/>
      <c r="FWI93" s="37"/>
      <c r="FWJ93" s="37"/>
      <c r="FWK93" s="37"/>
      <c r="FWL93" s="37"/>
      <c r="FWM93" s="37"/>
      <c r="FWN93" s="37"/>
      <c r="FWO93" s="37"/>
      <c r="FWP93" s="37"/>
      <c r="FWQ93" s="37"/>
      <c r="FWR93" s="37"/>
      <c r="FWS93" s="37"/>
      <c r="FWT93" s="37"/>
      <c r="FWU93" s="37"/>
      <c r="FWV93" s="37"/>
      <c r="FWW93" s="37"/>
      <c r="FWX93" s="37"/>
      <c r="FWY93" s="37"/>
      <c r="FWZ93" s="37"/>
      <c r="FXA93" s="37"/>
      <c r="FXB93" s="37"/>
      <c r="FXC93" s="37"/>
      <c r="FXD93" s="37"/>
      <c r="FXE93" s="37"/>
      <c r="FXF93" s="37"/>
      <c r="FXG93" s="37"/>
      <c r="FXH93" s="37"/>
      <c r="FXI93" s="37"/>
      <c r="FXJ93" s="37"/>
      <c r="FXK93" s="37"/>
      <c r="FXL93" s="37"/>
      <c r="FXM93" s="37"/>
      <c r="FXN93" s="37"/>
      <c r="FXO93" s="37"/>
      <c r="FXP93" s="37"/>
      <c r="FXQ93" s="37"/>
      <c r="FXR93" s="37"/>
      <c r="FXS93" s="37"/>
      <c r="FXT93" s="37"/>
      <c r="FXU93" s="37"/>
      <c r="FXV93" s="37"/>
      <c r="FXW93" s="37"/>
      <c r="FXX93" s="37"/>
      <c r="FXY93" s="37"/>
      <c r="FXZ93" s="37"/>
      <c r="FYA93" s="37"/>
      <c r="FYB93" s="37"/>
      <c r="FYC93" s="37"/>
      <c r="FYD93" s="37"/>
      <c r="FYE93" s="37"/>
      <c r="FYF93" s="37"/>
      <c r="FYG93" s="37"/>
      <c r="FYH93" s="37"/>
      <c r="FYI93" s="37"/>
      <c r="FYJ93" s="37"/>
      <c r="FYK93" s="37"/>
      <c r="FYL93" s="37"/>
      <c r="FYM93" s="37"/>
      <c r="FYN93" s="37"/>
      <c r="FYO93" s="37"/>
      <c r="FYP93" s="37"/>
      <c r="FYQ93" s="37"/>
      <c r="FYR93" s="37"/>
      <c r="FYS93" s="37"/>
      <c r="FYT93" s="37"/>
      <c r="FYU93" s="37"/>
      <c r="FYV93" s="37"/>
      <c r="FYW93" s="37"/>
      <c r="FYX93" s="37"/>
      <c r="FYY93" s="37"/>
      <c r="FYZ93" s="37"/>
      <c r="FZA93" s="37"/>
      <c r="FZB93" s="37"/>
      <c r="FZC93" s="37"/>
      <c r="FZD93" s="37"/>
      <c r="FZE93" s="37"/>
      <c r="FZF93" s="37"/>
      <c r="FZG93" s="37"/>
      <c r="FZH93" s="37"/>
      <c r="FZI93" s="37"/>
      <c r="FZJ93" s="37"/>
      <c r="FZK93" s="37"/>
      <c r="FZL93" s="37"/>
      <c r="FZM93" s="37"/>
      <c r="FZN93" s="37"/>
      <c r="FZO93" s="37"/>
      <c r="FZP93" s="37"/>
      <c r="FZQ93" s="37"/>
      <c r="FZR93" s="37"/>
      <c r="FZS93" s="37"/>
      <c r="FZT93" s="37"/>
      <c r="FZU93" s="37"/>
      <c r="FZV93" s="37"/>
      <c r="FZW93" s="37"/>
      <c r="FZX93" s="37"/>
      <c r="FZY93" s="37"/>
      <c r="FZZ93" s="37"/>
      <c r="GAA93" s="37"/>
      <c r="GAB93" s="37"/>
      <c r="GAC93" s="37"/>
      <c r="GAD93" s="37"/>
      <c r="GAE93" s="37"/>
      <c r="GAF93" s="37"/>
      <c r="GAG93" s="37"/>
      <c r="GAH93" s="37"/>
      <c r="GAI93" s="37"/>
      <c r="GAJ93" s="37"/>
      <c r="GAK93" s="37"/>
      <c r="GAL93" s="37"/>
      <c r="GAM93" s="37"/>
      <c r="GAN93" s="37"/>
      <c r="GAO93" s="37"/>
      <c r="GAP93" s="37"/>
      <c r="GAQ93" s="37"/>
      <c r="GAR93" s="37"/>
      <c r="GAS93" s="37"/>
      <c r="GAT93" s="37"/>
      <c r="GAU93" s="37"/>
      <c r="GAV93" s="37"/>
      <c r="GAW93" s="37"/>
      <c r="GAX93" s="37"/>
      <c r="GAY93" s="37"/>
      <c r="GAZ93" s="37"/>
      <c r="GBA93" s="37"/>
      <c r="GBB93" s="37"/>
      <c r="GBC93" s="37"/>
      <c r="GBD93" s="37"/>
      <c r="GBE93" s="37"/>
      <c r="GBF93" s="37"/>
      <c r="GBG93" s="37"/>
      <c r="GBH93" s="37"/>
      <c r="GBI93" s="37"/>
      <c r="GBJ93" s="37"/>
      <c r="GBK93" s="37"/>
      <c r="GBL93" s="37"/>
      <c r="GBM93" s="37"/>
      <c r="GBN93" s="37"/>
      <c r="GBO93" s="37"/>
      <c r="GBP93" s="37"/>
      <c r="GBQ93" s="37"/>
      <c r="GBR93" s="37"/>
      <c r="GBS93" s="37"/>
      <c r="GBT93" s="37"/>
      <c r="GBU93" s="37"/>
      <c r="GBV93" s="37"/>
      <c r="GBW93" s="37"/>
      <c r="GBX93" s="37"/>
      <c r="GBY93" s="37"/>
      <c r="GBZ93" s="37"/>
      <c r="GCA93" s="37"/>
      <c r="GCB93" s="37"/>
      <c r="GCC93" s="37"/>
      <c r="GCD93" s="37"/>
      <c r="GCE93" s="37"/>
      <c r="GCF93" s="37"/>
      <c r="GCG93" s="37"/>
      <c r="GCH93" s="37"/>
      <c r="GCI93" s="37"/>
      <c r="GCJ93" s="37"/>
      <c r="GCK93" s="37"/>
      <c r="GCL93" s="37"/>
      <c r="GCM93" s="37"/>
      <c r="GCN93" s="37"/>
      <c r="GCO93" s="37"/>
      <c r="GCP93" s="37"/>
      <c r="GCQ93" s="37"/>
      <c r="GCR93" s="37"/>
      <c r="GCS93" s="37"/>
      <c r="GCT93" s="37"/>
      <c r="GCU93" s="37"/>
      <c r="GCV93" s="37"/>
      <c r="GCW93" s="37"/>
      <c r="GCX93" s="37"/>
      <c r="GCY93" s="37"/>
      <c r="GCZ93" s="37"/>
      <c r="GDA93" s="37"/>
      <c r="GDB93" s="37"/>
      <c r="GDC93" s="37"/>
      <c r="GDD93" s="37"/>
      <c r="GDE93" s="37"/>
      <c r="GDF93" s="37"/>
      <c r="GDG93" s="37"/>
      <c r="GDH93" s="37"/>
      <c r="GDI93" s="37"/>
      <c r="GDJ93" s="37"/>
      <c r="GDK93" s="37"/>
      <c r="GDL93" s="37"/>
      <c r="GDM93" s="37"/>
      <c r="GDN93" s="37"/>
      <c r="GDO93" s="37"/>
      <c r="GDP93" s="37"/>
      <c r="GDQ93" s="37"/>
      <c r="GDR93" s="37"/>
      <c r="GDS93" s="37"/>
      <c r="GDT93" s="37"/>
      <c r="GDU93" s="37"/>
      <c r="GDV93" s="37"/>
      <c r="GDW93" s="37"/>
      <c r="GDX93" s="37"/>
      <c r="GDY93" s="37"/>
      <c r="GDZ93" s="37"/>
      <c r="GEA93" s="37"/>
      <c r="GEB93" s="37"/>
      <c r="GEC93" s="37"/>
      <c r="GED93" s="37"/>
      <c r="GEE93" s="37"/>
      <c r="GEF93" s="37"/>
      <c r="GEG93" s="37"/>
      <c r="GEH93" s="37"/>
      <c r="GEI93" s="37"/>
      <c r="GEJ93" s="37"/>
      <c r="GEK93" s="37"/>
      <c r="GEL93" s="37"/>
      <c r="GEM93" s="37"/>
      <c r="GEN93" s="37"/>
      <c r="GEO93" s="37"/>
      <c r="GEP93" s="37"/>
      <c r="GEQ93" s="37"/>
      <c r="GER93" s="37"/>
      <c r="GES93" s="37"/>
      <c r="GET93" s="37"/>
      <c r="GEU93" s="37"/>
      <c r="GEV93" s="37"/>
      <c r="GEW93" s="37"/>
      <c r="GEX93" s="37"/>
      <c r="GEY93" s="37"/>
      <c r="GEZ93" s="37"/>
      <c r="GFA93" s="37"/>
      <c r="GFB93" s="37"/>
      <c r="GFC93" s="37"/>
      <c r="GFD93" s="37"/>
      <c r="GFE93" s="37"/>
      <c r="GFF93" s="37"/>
      <c r="GFG93" s="37"/>
      <c r="GFH93" s="37"/>
      <c r="GFI93" s="37"/>
      <c r="GFJ93" s="37"/>
      <c r="GFK93" s="37"/>
      <c r="GFL93" s="37"/>
      <c r="GFM93" s="37"/>
      <c r="GFN93" s="37"/>
      <c r="GFO93" s="37"/>
      <c r="GFP93" s="37"/>
      <c r="GFQ93" s="37"/>
      <c r="GFR93" s="37"/>
      <c r="GFS93" s="37"/>
      <c r="GFT93" s="37"/>
      <c r="GFU93" s="37"/>
      <c r="GFV93" s="37"/>
      <c r="GFW93" s="37"/>
      <c r="GFX93" s="37"/>
      <c r="GFY93" s="37"/>
      <c r="GFZ93" s="37"/>
      <c r="GGA93" s="37"/>
      <c r="GGB93" s="37"/>
      <c r="GGC93" s="37"/>
      <c r="GGD93" s="37"/>
      <c r="GGE93" s="37"/>
      <c r="GGF93" s="37"/>
      <c r="GGG93" s="37"/>
      <c r="GGH93" s="37"/>
      <c r="GGI93" s="37"/>
      <c r="GGJ93" s="37"/>
      <c r="GGK93" s="37"/>
      <c r="GGL93" s="37"/>
      <c r="GGM93" s="37"/>
      <c r="GGN93" s="37"/>
      <c r="GGO93" s="37"/>
      <c r="GGP93" s="37"/>
      <c r="GGQ93" s="37"/>
      <c r="GGR93" s="37"/>
      <c r="GGS93" s="37"/>
      <c r="GGT93" s="37"/>
      <c r="GGU93" s="37"/>
      <c r="GGV93" s="37"/>
      <c r="GGW93" s="37"/>
      <c r="GGX93" s="37"/>
      <c r="GGY93" s="37"/>
      <c r="GGZ93" s="37"/>
      <c r="GHA93" s="37"/>
      <c r="GHB93" s="37"/>
      <c r="GHC93" s="37"/>
      <c r="GHD93" s="37"/>
      <c r="GHE93" s="37"/>
      <c r="GHF93" s="37"/>
      <c r="GHG93" s="37"/>
      <c r="GHH93" s="37"/>
      <c r="GHI93" s="37"/>
      <c r="GHJ93" s="37"/>
      <c r="GHK93" s="37"/>
      <c r="GHL93" s="37"/>
      <c r="GHM93" s="37"/>
      <c r="GHN93" s="37"/>
      <c r="GHO93" s="37"/>
      <c r="GHP93" s="37"/>
      <c r="GHQ93" s="37"/>
      <c r="GHR93" s="37"/>
      <c r="GHS93" s="37"/>
      <c r="GHT93" s="37"/>
      <c r="GHU93" s="37"/>
      <c r="GHV93" s="37"/>
      <c r="GHW93" s="37"/>
      <c r="GHX93" s="37"/>
      <c r="GHY93" s="37"/>
      <c r="GHZ93" s="37"/>
      <c r="GIA93" s="37"/>
      <c r="GIB93" s="37"/>
      <c r="GIC93" s="37"/>
      <c r="GID93" s="37"/>
      <c r="GIE93" s="37"/>
      <c r="GIF93" s="37"/>
      <c r="GIG93" s="37"/>
      <c r="GIH93" s="37"/>
      <c r="GII93" s="37"/>
      <c r="GIJ93" s="37"/>
      <c r="GIK93" s="37"/>
      <c r="GIL93" s="37"/>
      <c r="GIM93" s="37"/>
      <c r="GIN93" s="37"/>
      <c r="GIO93" s="37"/>
      <c r="GIP93" s="37"/>
      <c r="GIQ93" s="37"/>
      <c r="GIR93" s="37"/>
      <c r="GIS93" s="37"/>
      <c r="GIT93" s="37"/>
      <c r="GIU93" s="37"/>
      <c r="GIV93" s="37"/>
      <c r="GIW93" s="37"/>
      <c r="GIX93" s="37"/>
      <c r="GIY93" s="37"/>
      <c r="GIZ93" s="37"/>
      <c r="GJA93" s="37"/>
      <c r="GJB93" s="37"/>
      <c r="GJC93" s="37"/>
      <c r="GJD93" s="37"/>
      <c r="GJE93" s="37"/>
      <c r="GJF93" s="37"/>
      <c r="GJG93" s="37"/>
      <c r="GJH93" s="37"/>
      <c r="GJI93" s="37"/>
      <c r="GJJ93" s="37"/>
      <c r="GJK93" s="37"/>
      <c r="GJL93" s="37"/>
      <c r="GJM93" s="37"/>
      <c r="GJN93" s="37"/>
      <c r="GJO93" s="37"/>
      <c r="GJP93" s="37"/>
      <c r="GJQ93" s="37"/>
      <c r="GJR93" s="37"/>
      <c r="GJS93" s="37"/>
      <c r="GJT93" s="37"/>
      <c r="GJU93" s="37"/>
      <c r="GJV93" s="37"/>
      <c r="GJW93" s="37"/>
      <c r="GJX93" s="37"/>
      <c r="GJY93" s="37"/>
      <c r="GJZ93" s="37"/>
      <c r="GKA93" s="37"/>
      <c r="GKB93" s="37"/>
      <c r="GKC93" s="37"/>
      <c r="GKD93" s="37"/>
      <c r="GKE93" s="37"/>
      <c r="GKF93" s="37"/>
      <c r="GKG93" s="37"/>
      <c r="GKH93" s="37"/>
      <c r="GKI93" s="37"/>
      <c r="GKJ93" s="37"/>
      <c r="GKK93" s="37"/>
      <c r="GKL93" s="37"/>
      <c r="GKM93" s="37"/>
      <c r="GKN93" s="37"/>
      <c r="GKO93" s="37"/>
      <c r="GKP93" s="37"/>
      <c r="GKQ93" s="37"/>
      <c r="GKR93" s="37"/>
      <c r="GKS93" s="37"/>
      <c r="GKT93" s="37"/>
      <c r="GKU93" s="37"/>
      <c r="GKV93" s="37"/>
      <c r="GKW93" s="37"/>
      <c r="GKX93" s="37"/>
      <c r="GKY93" s="37"/>
      <c r="GKZ93" s="37"/>
      <c r="GLA93" s="37"/>
      <c r="GLB93" s="37"/>
      <c r="GLC93" s="37"/>
      <c r="GLD93" s="37"/>
      <c r="GLE93" s="37"/>
      <c r="GLF93" s="37"/>
      <c r="GLG93" s="37"/>
      <c r="GLH93" s="37"/>
      <c r="GLI93" s="37"/>
      <c r="GLJ93" s="37"/>
      <c r="GLK93" s="37"/>
      <c r="GLL93" s="37"/>
      <c r="GLM93" s="37"/>
      <c r="GLN93" s="37"/>
      <c r="GLO93" s="37"/>
      <c r="GLP93" s="37"/>
      <c r="GLQ93" s="37"/>
      <c r="GLR93" s="37"/>
      <c r="GLS93" s="37"/>
      <c r="GLT93" s="37"/>
      <c r="GLU93" s="37"/>
      <c r="GLV93" s="37"/>
      <c r="GLW93" s="37"/>
      <c r="GLX93" s="37"/>
      <c r="GLY93" s="37"/>
      <c r="GLZ93" s="37"/>
      <c r="GMA93" s="37"/>
      <c r="GMB93" s="37"/>
      <c r="GMC93" s="37"/>
      <c r="GMD93" s="37"/>
      <c r="GME93" s="37"/>
      <c r="GMF93" s="37"/>
      <c r="GMG93" s="37"/>
      <c r="GMH93" s="37"/>
      <c r="GMI93" s="37"/>
      <c r="GMJ93" s="37"/>
      <c r="GMK93" s="37"/>
      <c r="GML93" s="37"/>
      <c r="GMM93" s="37"/>
      <c r="GMN93" s="37"/>
      <c r="GMO93" s="37"/>
      <c r="GMP93" s="37"/>
      <c r="GMQ93" s="37"/>
      <c r="GMR93" s="37"/>
      <c r="GMS93" s="37"/>
      <c r="GMT93" s="37"/>
      <c r="GMU93" s="37"/>
      <c r="GMV93" s="37"/>
      <c r="GMW93" s="37"/>
      <c r="GMX93" s="37"/>
      <c r="GMY93" s="37"/>
      <c r="GMZ93" s="37"/>
      <c r="GNA93" s="37"/>
      <c r="GNB93" s="37"/>
      <c r="GNC93" s="37"/>
      <c r="GND93" s="37"/>
      <c r="GNE93" s="37"/>
      <c r="GNF93" s="37"/>
      <c r="GNG93" s="37"/>
      <c r="GNH93" s="37"/>
      <c r="GNI93" s="37"/>
      <c r="GNJ93" s="37"/>
      <c r="GNK93" s="37"/>
      <c r="GNL93" s="37"/>
      <c r="GNM93" s="37"/>
      <c r="GNN93" s="37"/>
      <c r="GNO93" s="37"/>
      <c r="GNP93" s="37"/>
      <c r="GNQ93" s="37"/>
      <c r="GNR93" s="37"/>
      <c r="GNS93" s="37"/>
      <c r="GNT93" s="37"/>
      <c r="GNU93" s="37"/>
      <c r="GNV93" s="37"/>
      <c r="GNW93" s="37"/>
      <c r="GNX93" s="37"/>
      <c r="GNY93" s="37"/>
      <c r="GNZ93" s="37"/>
      <c r="GOA93" s="37"/>
      <c r="GOB93" s="37"/>
      <c r="GOC93" s="37"/>
      <c r="GOD93" s="37"/>
      <c r="GOE93" s="37"/>
      <c r="GOF93" s="37"/>
      <c r="GOG93" s="37"/>
      <c r="GOH93" s="37"/>
      <c r="GOI93" s="37"/>
      <c r="GOJ93" s="37"/>
      <c r="GOK93" s="37"/>
      <c r="GOL93" s="37"/>
      <c r="GOM93" s="37"/>
      <c r="GON93" s="37"/>
      <c r="GOO93" s="37"/>
      <c r="GOP93" s="37"/>
      <c r="GOQ93" s="37"/>
      <c r="GOR93" s="37"/>
      <c r="GOS93" s="37"/>
      <c r="GOT93" s="37"/>
      <c r="GOU93" s="37"/>
      <c r="GOV93" s="37"/>
      <c r="GOW93" s="37"/>
      <c r="GOX93" s="37"/>
      <c r="GOY93" s="37"/>
      <c r="GOZ93" s="37"/>
      <c r="GPA93" s="37"/>
      <c r="GPB93" s="37"/>
      <c r="GPC93" s="37"/>
      <c r="GPD93" s="37"/>
      <c r="GPE93" s="37"/>
      <c r="GPF93" s="37"/>
      <c r="GPG93" s="37"/>
      <c r="GPH93" s="37"/>
      <c r="GPI93" s="37"/>
      <c r="GPJ93" s="37"/>
      <c r="GPK93" s="37"/>
      <c r="GPL93" s="37"/>
      <c r="GPM93" s="37"/>
      <c r="GPN93" s="37"/>
      <c r="GPO93" s="37"/>
      <c r="GPP93" s="37"/>
      <c r="GPQ93" s="37"/>
      <c r="GPR93" s="37"/>
      <c r="GPS93" s="37"/>
      <c r="GPT93" s="37"/>
      <c r="GPU93" s="37"/>
      <c r="GPV93" s="37"/>
      <c r="GPW93" s="37"/>
      <c r="GPX93" s="37"/>
      <c r="GPY93" s="37"/>
      <c r="GPZ93" s="37"/>
      <c r="GQA93" s="37"/>
      <c r="GQB93" s="37"/>
      <c r="GQC93" s="37"/>
      <c r="GQD93" s="37"/>
      <c r="GQE93" s="37"/>
      <c r="GQF93" s="37"/>
      <c r="GQG93" s="37"/>
      <c r="GQH93" s="37"/>
      <c r="GQI93" s="37"/>
      <c r="GQJ93" s="37"/>
      <c r="GQK93" s="37"/>
      <c r="GQL93" s="37"/>
      <c r="GQM93" s="37"/>
      <c r="GQN93" s="37"/>
      <c r="GQO93" s="37"/>
      <c r="GQP93" s="37"/>
      <c r="GQQ93" s="37"/>
      <c r="GQR93" s="37"/>
      <c r="GQS93" s="37"/>
      <c r="GQT93" s="37"/>
      <c r="GQU93" s="37"/>
      <c r="GQV93" s="37"/>
      <c r="GQW93" s="37"/>
      <c r="GQX93" s="37"/>
      <c r="GQY93" s="37"/>
      <c r="GQZ93" s="37"/>
      <c r="GRA93" s="37"/>
      <c r="GRB93" s="37"/>
      <c r="GRC93" s="37"/>
      <c r="GRD93" s="37"/>
      <c r="GRE93" s="37"/>
      <c r="GRF93" s="37"/>
      <c r="GRG93" s="37"/>
      <c r="GRH93" s="37"/>
      <c r="GRI93" s="37"/>
      <c r="GRJ93" s="37"/>
      <c r="GRK93" s="37"/>
      <c r="GRL93" s="37"/>
      <c r="GRM93" s="37"/>
      <c r="GRN93" s="37"/>
      <c r="GRO93" s="37"/>
      <c r="GRP93" s="37"/>
      <c r="GRQ93" s="37"/>
      <c r="GRR93" s="37"/>
      <c r="GRS93" s="37"/>
      <c r="GRT93" s="37"/>
      <c r="GRU93" s="37"/>
      <c r="GRV93" s="37"/>
      <c r="GRW93" s="37"/>
      <c r="GRX93" s="37"/>
      <c r="GRY93" s="37"/>
      <c r="GRZ93" s="37"/>
      <c r="GSA93" s="37"/>
      <c r="GSB93" s="37"/>
      <c r="GSC93" s="37"/>
      <c r="GSD93" s="37"/>
      <c r="GSE93" s="37"/>
      <c r="GSF93" s="37"/>
      <c r="GSG93" s="37"/>
      <c r="GSH93" s="37"/>
      <c r="GSI93" s="37"/>
      <c r="GSJ93" s="37"/>
      <c r="GSK93" s="37"/>
      <c r="GSL93" s="37"/>
      <c r="GSM93" s="37"/>
      <c r="GSN93" s="37"/>
      <c r="GSO93" s="37"/>
      <c r="GSP93" s="37"/>
      <c r="GSQ93" s="37"/>
      <c r="GSR93" s="37"/>
      <c r="GSS93" s="37"/>
      <c r="GST93" s="37"/>
      <c r="GSU93" s="37"/>
      <c r="GSV93" s="37"/>
      <c r="GSW93" s="37"/>
      <c r="GSX93" s="37"/>
      <c r="GSY93" s="37"/>
      <c r="GSZ93" s="37"/>
      <c r="GTA93" s="37"/>
      <c r="GTB93" s="37"/>
      <c r="GTC93" s="37"/>
      <c r="GTD93" s="37"/>
      <c r="GTE93" s="37"/>
      <c r="GTF93" s="37"/>
      <c r="GTG93" s="37"/>
      <c r="GTH93" s="37"/>
      <c r="GTI93" s="37"/>
      <c r="GTJ93" s="37"/>
      <c r="GTK93" s="37"/>
      <c r="GTL93" s="37"/>
      <c r="GTM93" s="37"/>
      <c r="GTN93" s="37"/>
      <c r="GTO93" s="37"/>
      <c r="GTP93" s="37"/>
      <c r="GTQ93" s="37"/>
      <c r="GTR93" s="37"/>
      <c r="GTS93" s="37"/>
      <c r="GTT93" s="37"/>
      <c r="GTU93" s="37"/>
      <c r="GTV93" s="37"/>
      <c r="GTW93" s="37"/>
      <c r="GTX93" s="37"/>
      <c r="GTY93" s="37"/>
      <c r="GTZ93" s="37"/>
      <c r="GUA93" s="37"/>
      <c r="GUB93" s="37"/>
      <c r="GUC93" s="37"/>
      <c r="GUD93" s="37"/>
      <c r="GUE93" s="37"/>
      <c r="GUF93" s="37"/>
      <c r="GUG93" s="37"/>
      <c r="GUH93" s="37"/>
      <c r="GUI93" s="37"/>
      <c r="GUJ93" s="37"/>
      <c r="GUK93" s="37"/>
      <c r="GUL93" s="37"/>
      <c r="GUM93" s="37"/>
      <c r="GUN93" s="37"/>
      <c r="GUO93" s="37"/>
      <c r="GUP93" s="37"/>
      <c r="GUQ93" s="37"/>
      <c r="GUR93" s="37"/>
      <c r="GUS93" s="37"/>
      <c r="GUT93" s="37"/>
      <c r="GUU93" s="37"/>
      <c r="GUV93" s="37"/>
      <c r="GUW93" s="37"/>
      <c r="GUX93" s="37"/>
      <c r="GUY93" s="37"/>
      <c r="GUZ93" s="37"/>
      <c r="GVA93" s="37"/>
      <c r="GVB93" s="37"/>
      <c r="GVC93" s="37"/>
      <c r="GVD93" s="37"/>
      <c r="GVE93" s="37"/>
      <c r="GVF93" s="37"/>
      <c r="GVG93" s="37"/>
      <c r="GVH93" s="37"/>
      <c r="GVI93" s="37"/>
      <c r="GVJ93" s="37"/>
      <c r="GVK93" s="37"/>
      <c r="GVL93" s="37"/>
      <c r="GVM93" s="37"/>
      <c r="GVN93" s="37"/>
      <c r="GVO93" s="37"/>
      <c r="GVP93" s="37"/>
      <c r="GVQ93" s="37"/>
      <c r="GVR93" s="37"/>
      <c r="GVS93" s="37"/>
      <c r="GVT93" s="37"/>
      <c r="GVU93" s="37"/>
      <c r="GVV93" s="37"/>
      <c r="GVW93" s="37"/>
      <c r="GVX93" s="37"/>
      <c r="GVY93" s="37"/>
      <c r="GVZ93" s="37"/>
      <c r="GWA93" s="37"/>
      <c r="GWB93" s="37"/>
      <c r="GWC93" s="37"/>
      <c r="GWD93" s="37"/>
      <c r="GWE93" s="37"/>
      <c r="GWF93" s="37"/>
      <c r="GWG93" s="37"/>
      <c r="GWH93" s="37"/>
      <c r="GWI93" s="37"/>
      <c r="GWJ93" s="37"/>
      <c r="GWK93" s="37"/>
      <c r="GWL93" s="37"/>
      <c r="GWM93" s="37"/>
      <c r="GWN93" s="37"/>
      <c r="GWO93" s="37"/>
      <c r="GWP93" s="37"/>
      <c r="GWQ93" s="37"/>
      <c r="GWR93" s="37"/>
      <c r="GWS93" s="37"/>
      <c r="GWT93" s="37"/>
      <c r="GWU93" s="37"/>
      <c r="GWV93" s="37"/>
      <c r="GWW93" s="37"/>
      <c r="GWX93" s="37"/>
      <c r="GWY93" s="37"/>
      <c r="GWZ93" s="37"/>
      <c r="GXA93" s="37"/>
      <c r="GXB93" s="37"/>
      <c r="GXC93" s="37"/>
      <c r="GXD93" s="37"/>
      <c r="GXE93" s="37"/>
      <c r="GXF93" s="37"/>
      <c r="GXG93" s="37"/>
      <c r="GXH93" s="37"/>
      <c r="GXI93" s="37"/>
      <c r="GXJ93" s="37"/>
      <c r="GXK93" s="37"/>
      <c r="GXL93" s="37"/>
      <c r="GXM93" s="37"/>
      <c r="GXN93" s="37"/>
      <c r="GXO93" s="37"/>
      <c r="GXP93" s="37"/>
      <c r="GXQ93" s="37"/>
      <c r="GXR93" s="37"/>
      <c r="GXS93" s="37"/>
      <c r="GXT93" s="37"/>
      <c r="GXU93" s="37"/>
      <c r="GXV93" s="37"/>
      <c r="GXW93" s="37"/>
      <c r="GXX93" s="37"/>
      <c r="GXY93" s="37"/>
      <c r="GXZ93" s="37"/>
      <c r="GYA93" s="37"/>
      <c r="GYB93" s="37"/>
      <c r="GYC93" s="37"/>
      <c r="GYD93" s="37"/>
      <c r="GYE93" s="37"/>
      <c r="GYF93" s="37"/>
      <c r="GYG93" s="37"/>
      <c r="GYH93" s="37"/>
      <c r="GYI93" s="37"/>
      <c r="GYJ93" s="37"/>
      <c r="GYK93" s="37"/>
      <c r="GYL93" s="37"/>
      <c r="GYM93" s="37"/>
      <c r="GYN93" s="37"/>
      <c r="GYO93" s="37"/>
      <c r="GYP93" s="37"/>
      <c r="GYQ93" s="37"/>
      <c r="GYR93" s="37"/>
      <c r="GYS93" s="37"/>
      <c r="GYT93" s="37"/>
      <c r="GYU93" s="37"/>
      <c r="GYV93" s="37"/>
      <c r="GYW93" s="37"/>
      <c r="GYX93" s="37"/>
      <c r="GYY93" s="37"/>
      <c r="GYZ93" s="37"/>
      <c r="GZA93" s="37"/>
      <c r="GZB93" s="37"/>
      <c r="GZC93" s="37"/>
      <c r="GZD93" s="37"/>
      <c r="GZE93" s="37"/>
      <c r="GZF93" s="37"/>
      <c r="GZG93" s="37"/>
      <c r="GZH93" s="37"/>
      <c r="GZI93" s="37"/>
      <c r="GZJ93" s="37"/>
      <c r="GZK93" s="37"/>
      <c r="GZL93" s="37"/>
      <c r="GZM93" s="37"/>
      <c r="GZN93" s="37"/>
      <c r="GZO93" s="37"/>
      <c r="GZP93" s="37"/>
      <c r="GZQ93" s="37"/>
      <c r="GZR93" s="37"/>
      <c r="GZS93" s="37"/>
      <c r="GZT93" s="37"/>
      <c r="GZU93" s="37"/>
      <c r="GZV93" s="37"/>
      <c r="GZW93" s="37"/>
      <c r="GZX93" s="37"/>
      <c r="GZY93" s="37"/>
      <c r="GZZ93" s="37"/>
      <c r="HAA93" s="37"/>
      <c r="HAB93" s="37"/>
      <c r="HAC93" s="37"/>
      <c r="HAD93" s="37"/>
      <c r="HAE93" s="37"/>
      <c r="HAF93" s="37"/>
      <c r="HAG93" s="37"/>
      <c r="HAH93" s="37"/>
      <c r="HAI93" s="37"/>
      <c r="HAJ93" s="37"/>
      <c r="HAK93" s="37"/>
      <c r="HAL93" s="37"/>
      <c r="HAM93" s="37"/>
      <c r="HAN93" s="37"/>
      <c r="HAO93" s="37"/>
      <c r="HAP93" s="37"/>
      <c r="HAQ93" s="37"/>
      <c r="HAR93" s="37"/>
      <c r="HAS93" s="37"/>
      <c r="HAT93" s="37"/>
      <c r="HAU93" s="37"/>
      <c r="HAV93" s="37"/>
      <c r="HAW93" s="37"/>
      <c r="HAX93" s="37"/>
      <c r="HAY93" s="37"/>
      <c r="HAZ93" s="37"/>
      <c r="HBA93" s="37"/>
      <c r="HBB93" s="37"/>
      <c r="HBC93" s="37"/>
      <c r="HBD93" s="37"/>
      <c r="HBE93" s="37"/>
      <c r="HBF93" s="37"/>
      <c r="HBG93" s="37"/>
      <c r="HBH93" s="37"/>
      <c r="HBI93" s="37"/>
      <c r="HBJ93" s="37"/>
      <c r="HBK93" s="37"/>
      <c r="HBL93" s="37"/>
      <c r="HBM93" s="37"/>
      <c r="HBN93" s="37"/>
      <c r="HBO93" s="37"/>
      <c r="HBP93" s="37"/>
      <c r="HBQ93" s="37"/>
      <c r="HBR93" s="37"/>
      <c r="HBS93" s="37"/>
      <c r="HBT93" s="37"/>
      <c r="HBU93" s="37"/>
      <c r="HBV93" s="37"/>
      <c r="HBW93" s="37"/>
      <c r="HBX93" s="37"/>
      <c r="HBY93" s="37"/>
      <c r="HBZ93" s="37"/>
      <c r="HCA93" s="37"/>
      <c r="HCB93" s="37"/>
      <c r="HCC93" s="37"/>
      <c r="HCD93" s="37"/>
      <c r="HCE93" s="37"/>
      <c r="HCF93" s="37"/>
      <c r="HCG93" s="37"/>
      <c r="HCH93" s="37"/>
      <c r="HCI93" s="37"/>
      <c r="HCJ93" s="37"/>
      <c r="HCK93" s="37"/>
      <c r="HCL93" s="37"/>
      <c r="HCM93" s="37"/>
      <c r="HCN93" s="37"/>
      <c r="HCO93" s="37"/>
      <c r="HCP93" s="37"/>
      <c r="HCQ93" s="37"/>
      <c r="HCR93" s="37"/>
      <c r="HCS93" s="37"/>
      <c r="HCT93" s="37"/>
      <c r="HCU93" s="37"/>
      <c r="HCV93" s="37"/>
      <c r="HCW93" s="37"/>
      <c r="HCX93" s="37"/>
      <c r="HCY93" s="37"/>
      <c r="HCZ93" s="37"/>
      <c r="HDA93" s="37"/>
      <c r="HDB93" s="37"/>
      <c r="HDC93" s="37"/>
      <c r="HDD93" s="37"/>
      <c r="HDE93" s="37"/>
      <c r="HDF93" s="37"/>
      <c r="HDG93" s="37"/>
      <c r="HDH93" s="37"/>
      <c r="HDI93" s="37"/>
      <c r="HDJ93" s="37"/>
      <c r="HDK93" s="37"/>
      <c r="HDL93" s="37"/>
      <c r="HDM93" s="37"/>
      <c r="HDN93" s="37"/>
      <c r="HDO93" s="37"/>
      <c r="HDP93" s="37"/>
      <c r="HDQ93" s="37"/>
      <c r="HDR93" s="37"/>
      <c r="HDS93" s="37"/>
      <c r="HDT93" s="37"/>
      <c r="HDU93" s="37"/>
      <c r="HDV93" s="37"/>
      <c r="HDW93" s="37"/>
      <c r="HDX93" s="37"/>
      <c r="HDY93" s="37"/>
      <c r="HDZ93" s="37"/>
      <c r="HEA93" s="37"/>
      <c r="HEB93" s="37"/>
      <c r="HEC93" s="37"/>
      <c r="HED93" s="37"/>
      <c r="HEE93" s="37"/>
      <c r="HEF93" s="37"/>
      <c r="HEG93" s="37"/>
      <c r="HEH93" s="37"/>
      <c r="HEI93" s="37"/>
      <c r="HEJ93" s="37"/>
      <c r="HEK93" s="37"/>
      <c r="HEL93" s="37"/>
      <c r="HEM93" s="37"/>
      <c r="HEN93" s="37"/>
      <c r="HEO93" s="37"/>
      <c r="HEP93" s="37"/>
      <c r="HEQ93" s="37"/>
      <c r="HER93" s="37"/>
      <c r="HES93" s="37"/>
      <c r="HET93" s="37"/>
      <c r="HEU93" s="37"/>
      <c r="HEV93" s="37"/>
      <c r="HEW93" s="37"/>
      <c r="HEX93" s="37"/>
      <c r="HEY93" s="37"/>
      <c r="HEZ93" s="37"/>
      <c r="HFA93" s="37"/>
      <c r="HFB93" s="37"/>
      <c r="HFC93" s="37"/>
      <c r="HFD93" s="37"/>
      <c r="HFE93" s="37"/>
      <c r="HFF93" s="37"/>
      <c r="HFG93" s="37"/>
      <c r="HFH93" s="37"/>
      <c r="HFI93" s="37"/>
      <c r="HFJ93" s="37"/>
      <c r="HFK93" s="37"/>
      <c r="HFL93" s="37"/>
      <c r="HFM93" s="37"/>
      <c r="HFN93" s="37"/>
      <c r="HFO93" s="37"/>
      <c r="HFP93" s="37"/>
      <c r="HFQ93" s="37"/>
      <c r="HFR93" s="37"/>
      <c r="HFS93" s="37"/>
      <c r="HFT93" s="37"/>
      <c r="HFU93" s="37"/>
      <c r="HFV93" s="37"/>
      <c r="HFW93" s="37"/>
      <c r="HFX93" s="37"/>
      <c r="HFY93" s="37"/>
      <c r="HFZ93" s="37"/>
      <c r="HGA93" s="37"/>
      <c r="HGB93" s="37"/>
      <c r="HGC93" s="37"/>
      <c r="HGD93" s="37"/>
      <c r="HGE93" s="37"/>
      <c r="HGF93" s="37"/>
      <c r="HGG93" s="37"/>
      <c r="HGH93" s="37"/>
      <c r="HGI93" s="37"/>
      <c r="HGJ93" s="37"/>
      <c r="HGK93" s="37"/>
      <c r="HGL93" s="37"/>
      <c r="HGM93" s="37"/>
      <c r="HGN93" s="37"/>
      <c r="HGO93" s="37"/>
      <c r="HGP93" s="37"/>
      <c r="HGQ93" s="37"/>
      <c r="HGR93" s="37"/>
      <c r="HGS93" s="37"/>
      <c r="HGT93" s="37"/>
      <c r="HGU93" s="37"/>
      <c r="HGV93" s="37"/>
      <c r="HGW93" s="37"/>
      <c r="HGX93" s="37"/>
      <c r="HGY93" s="37"/>
      <c r="HGZ93" s="37"/>
      <c r="HHA93" s="37"/>
      <c r="HHB93" s="37"/>
      <c r="HHC93" s="37"/>
      <c r="HHD93" s="37"/>
      <c r="HHE93" s="37"/>
      <c r="HHF93" s="37"/>
      <c r="HHG93" s="37"/>
      <c r="HHH93" s="37"/>
      <c r="HHI93" s="37"/>
      <c r="HHJ93" s="37"/>
      <c r="HHK93" s="37"/>
      <c r="HHL93" s="37"/>
      <c r="HHM93" s="37"/>
      <c r="HHN93" s="37"/>
      <c r="HHO93" s="37"/>
      <c r="HHP93" s="37"/>
      <c r="HHQ93" s="37"/>
      <c r="HHR93" s="37"/>
      <c r="HHS93" s="37"/>
      <c r="HHT93" s="37"/>
      <c r="HHU93" s="37"/>
      <c r="HHV93" s="37"/>
      <c r="HHW93" s="37"/>
      <c r="HHX93" s="37"/>
      <c r="HHY93" s="37"/>
      <c r="HHZ93" s="37"/>
      <c r="HIA93" s="37"/>
      <c r="HIB93" s="37"/>
      <c r="HIC93" s="37"/>
      <c r="HID93" s="37"/>
      <c r="HIE93" s="37"/>
      <c r="HIF93" s="37"/>
      <c r="HIG93" s="37"/>
      <c r="HIH93" s="37"/>
      <c r="HII93" s="37"/>
      <c r="HIJ93" s="37"/>
      <c r="HIK93" s="37"/>
      <c r="HIL93" s="37"/>
      <c r="HIM93" s="37"/>
      <c r="HIN93" s="37"/>
      <c r="HIO93" s="37"/>
      <c r="HIP93" s="37"/>
      <c r="HIQ93" s="37"/>
      <c r="HIR93" s="37"/>
      <c r="HIS93" s="37"/>
      <c r="HIT93" s="37"/>
      <c r="HIU93" s="37"/>
      <c r="HIV93" s="37"/>
      <c r="HIW93" s="37"/>
      <c r="HIX93" s="37"/>
      <c r="HIY93" s="37"/>
      <c r="HIZ93" s="37"/>
      <c r="HJA93" s="37"/>
      <c r="HJB93" s="37"/>
      <c r="HJC93" s="37"/>
      <c r="HJD93" s="37"/>
      <c r="HJE93" s="37"/>
      <c r="HJF93" s="37"/>
      <c r="HJG93" s="37"/>
      <c r="HJH93" s="37"/>
      <c r="HJI93" s="37"/>
      <c r="HJJ93" s="37"/>
      <c r="HJK93" s="37"/>
      <c r="HJL93" s="37"/>
      <c r="HJM93" s="37"/>
      <c r="HJN93" s="37"/>
      <c r="HJO93" s="37"/>
      <c r="HJP93" s="37"/>
      <c r="HJQ93" s="37"/>
      <c r="HJR93" s="37"/>
      <c r="HJS93" s="37"/>
      <c r="HJT93" s="37"/>
      <c r="HJU93" s="37"/>
      <c r="HJV93" s="37"/>
      <c r="HJW93" s="37"/>
      <c r="HJX93" s="37"/>
      <c r="HJY93" s="37"/>
      <c r="HJZ93" s="37"/>
      <c r="HKA93" s="37"/>
      <c r="HKB93" s="37"/>
      <c r="HKC93" s="37"/>
      <c r="HKD93" s="37"/>
      <c r="HKE93" s="37"/>
      <c r="HKF93" s="37"/>
      <c r="HKG93" s="37"/>
      <c r="HKH93" s="37"/>
      <c r="HKI93" s="37"/>
      <c r="HKJ93" s="37"/>
      <c r="HKK93" s="37"/>
      <c r="HKL93" s="37"/>
      <c r="HKM93" s="37"/>
      <c r="HKN93" s="37"/>
      <c r="HKO93" s="37"/>
      <c r="HKP93" s="37"/>
      <c r="HKQ93" s="37"/>
      <c r="HKR93" s="37"/>
      <c r="HKS93" s="37"/>
      <c r="HKT93" s="37"/>
      <c r="HKU93" s="37"/>
      <c r="HKV93" s="37"/>
      <c r="HKW93" s="37"/>
      <c r="HKX93" s="37"/>
      <c r="HKY93" s="37"/>
      <c r="HKZ93" s="37"/>
      <c r="HLA93" s="37"/>
      <c r="HLB93" s="37"/>
      <c r="HLC93" s="37"/>
      <c r="HLD93" s="37"/>
      <c r="HLE93" s="37"/>
      <c r="HLF93" s="37"/>
      <c r="HLG93" s="37"/>
      <c r="HLH93" s="37"/>
      <c r="HLI93" s="37"/>
      <c r="HLJ93" s="37"/>
      <c r="HLK93" s="37"/>
      <c r="HLL93" s="37"/>
      <c r="HLM93" s="37"/>
      <c r="HLN93" s="37"/>
      <c r="HLO93" s="37"/>
      <c r="HLP93" s="37"/>
      <c r="HLQ93" s="37"/>
      <c r="HLR93" s="37"/>
      <c r="HLS93" s="37"/>
      <c r="HLT93" s="37"/>
      <c r="HLU93" s="37"/>
      <c r="HLV93" s="37"/>
      <c r="HLW93" s="37"/>
      <c r="HLX93" s="37"/>
      <c r="HLY93" s="37"/>
      <c r="HLZ93" s="37"/>
      <c r="HMA93" s="37"/>
      <c r="HMB93" s="37"/>
      <c r="HMC93" s="37"/>
      <c r="HMD93" s="37"/>
      <c r="HME93" s="37"/>
      <c r="HMF93" s="37"/>
      <c r="HMG93" s="37"/>
      <c r="HMH93" s="37"/>
      <c r="HMI93" s="37"/>
      <c r="HMJ93" s="37"/>
      <c r="HMK93" s="37"/>
      <c r="HML93" s="37"/>
      <c r="HMM93" s="37"/>
      <c r="HMN93" s="37"/>
      <c r="HMO93" s="37"/>
      <c r="HMP93" s="37"/>
      <c r="HMQ93" s="37"/>
      <c r="HMR93" s="37"/>
      <c r="HMS93" s="37"/>
      <c r="HMT93" s="37"/>
      <c r="HMU93" s="37"/>
      <c r="HMV93" s="37"/>
      <c r="HMW93" s="37"/>
      <c r="HMX93" s="37"/>
      <c r="HMY93" s="37"/>
      <c r="HMZ93" s="37"/>
      <c r="HNA93" s="37"/>
      <c r="HNB93" s="37"/>
      <c r="HNC93" s="37"/>
      <c r="HND93" s="37"/>
      <c r="HNE93" s="37"/>
      <c r="HNF93" s="37"/>
      <c r="HNG93" s="37"/>
      <c r="HNH93" s="37"/>
      <c r="HNI93" s="37"/>
      <c r="HNJ93" s="37"/>
      <c r="HNK93" s="37"/>
      <c r="HNL93" s="37"/>
      <c r="HNM93" s="37"/>
      <c r="HNN93" s="37"/>
      <c r="HNO93" s="37"/>
      <c r="HNP93" s="37"/>
      <c r="HNQ93" s="37"/>
      <c r="HNR93" s="37"/>
      <c r="HNS93" s="37"/>
      <c r="HNT93" s="37"/>
      <c r="HNU93" s="37"/>
      <c r="HNV93" s="37"/>
      <c r="HNW93" s="37"/>
      <c r="HNX93" s="37"/>
      <c r="HNY93" s="37"/>
      <c r="HNZ93" s="37"/>
      <c r="HOA93" s="37"/>
      <c r="HOB93" s="37"/>
      <c r="HOC93" s="37"/>
      <c r="HOD93" s="37"/>
      <c r="HOE93" s="37"/>
      <c r="HOF93" s="37"/>
      <c r="HOG93" s="37"/>
      <c r="HOH93" s="37"/>
      <c r="HOI93" s="37"/>
      <c r="HOJ93" s="37"/>
      <c r="HOK93" s="37"/>
      <c r="HOL93" s="37"/>
      <c r="HOM93" s="37"/>
      <c r="HON93" s="37"/>
      <c r="HOO93" s="37"/>
      <c r="HOP93" s="37"/>
      <c r="HOQ93" s="37"/>
      <c r="HOR93" s="37"/>
      <c r="HOS93" s="37"/>
      <c r="HOT93" s="37"/>
      <c r="HOU93" s="37"/>
      <c r="HOV93" s="37"/>
      <c r="HOW93" s="37"/>
      <c r="HOX93" s="37"/>
      <c r="HOY93" s="37"/>
      <c r="HOZ93" s="37"/>
      <c r="HPA93" s="37"/>
      <c r="HPB93" s="37"/>
      <c r="HPC93" s="37"/>
      <c r="HPD93" s="37"/>
      <c r="HPE93" s="37"/>
      <c r="HPF93" s="37"/>
      <c r="HPG93" s="37"/>
      <c r="HPH93" s="37"/>
      <c r="HPI93" s="37"/>
      <c r="HPJ93" s="37"/>
      <c r="HPK93" s="37"/>
      <c r="HPL93" s="37"/>
      <c r="HPM93" s="37"/>
      <c r="HPN93" s="37"/>
      <c r="HPO93" s="37"/>
      <c r="HPP93" s="37"/>
      <c r="HPQ93" s="37"/>
      <c r="HPR93" s="37"/>
      <c r="HPS93" s="37"/>
      <c r="HPT93" s="37"/>
      <c r="HPU93" s="37"/>
      <c r="HPV93" s="37"/>
      <c r="HPW93" s="37"/>
      <c r="HPX93" s="37"/>
      <c r="HPY93" s="37"/>
      <c r="HPZ93" s="37"/>
      <c r="HQA93" s="37"/>
      <c r="HQB93" s="37"/>
      <c r="HQC93" s="37"/>
      <c r="HQD93" s="37"/>
      <c r="HQE93" s="37"/>
      <c r="HQF93" s="37"/>
      <c r="HQG93" s="37"/>
      <c r="HQH93" s="37"/>
      <c r="HQI93" s="37"/>
      <c r="HQJ93" s="37"/>
      <c r="HQK93" s="37"/>
      <c r="HQL93" s="37"/>
      <c r="HQM93" s="37"/>
      <c r="HQN93" s="37"/>
      <c r="HQO93" s="37"/>
      <c r="HQP93" s="37"/>
      <c r="HQQ93" s="37"/>
      <c r="HQR93" s="37"/>
      <c r="HQS93" s="37"/>
      <c r="HQT93" s="37"/>
      <c r="HQU93" s="37"/>
      <c r="HQV93" s="37"/>
      <c r="HQW93" s="37"/>
      <c r="HQX93" s="37"/>
      <c r="HQY93" s="37"/>
      <c r="HQZ93" s="37"/>
      <c r="HRA93" s="37"/>
      <c r="HRB93" s="37"/>
      <c r="HRC93" s="37"/>
      <c r="HRD93" s="37"/>
      <c r="HRE93" s="37"/>
      <c r="HRF93" s="37"/>
      <c r="HRG93" s="37"/>
      <c r="HRH93" s="37"/>
      <c r="HRI93" s="37"/>
      <c r="HRJ93" s="37"/>
      <c r="HRK93" s="37"/>
      <c r="HRL93" s="37"/>
      <c r="HRM93" s="37"/>
      <c r="HRN93" s="37"/>
      <c r="HRO93" s="37"/>
      <c r="HRP93" s="37"/>
      <c r="HRQ93" s="37"/>
      <c r="HRR93" s="37"/>
      <c r="HRS93" s="37"/>
      <c r="HRT93" s="37"/>
      <c r="HRU93" s="37"/>
      <c r="HRV93" s="37"/>
      <c r="HRW93" s="37"/>
      <c r="HRX93" s="37"/>
      <c r="HRY93" s="37"/>
      <c r="HRZ93" s="37"/>
      <c r="HSA93" s="37"/>
      <c r="HSB93" s="37"/>
      <c r="HSC93" s="37"/>
      <c r="HSD93" s="37"/>
      <c r="HSE93" s="37"/>
      <c r="HSF93" s="37"/>
      <c r="HSG93" s="37"/>
      <c r="HSH93" s="37"/>
      <c r="HSI93" s="37"/>
      <c r="HSJ93" s="37"/>
      <c r="HSK93" s="37"/>
      <c r="HSL93" s="37"/>
      <c r="HSM93" s="37"/>
      <c r="HSN93" s="37"/>
      <c r="HSO93" s="37"/>
      <c r="HSP93" s="37"/>
      <c r="HSQ93" s="37"/>
      <c r="HSR93" s="37"/>
      <c r="HSS93" s="37"/>
      <c r="HST93" s="37"/>
      <c r="HSU93" s="37"/>
      <c r="HSV93" s="37"/>
      <c r="HSW93" s="37"/>
      <c r="HSX93" s="37"/>
      <c r="HSY93" s="37"/>
      <c r="HSZ93" s="37"/>
      <c r="HTA93" s="37"/>
      <c r="HTB93" s="37"/>
      <c r="HTC93" s="37"/>
      <c r="HTD93" s="37"/>
      <c r="HTE93" s="37"/>
      <c r="HTF93" s="37"/>
      <c r="HTG93" s="37"/>
      <c r="HTH93" s="37"/>
      <c r="HTI93" s="37"/>
      <c r="HTJ93" s="37"/>
      <c r="HTK93" s="37"/>
      <c r="HTL93" s="37"/>
      <c r="HTM93" s="37"/>
      <c r="HTN93" s="37"/>
      <c r="HTO93" s="37"/>
      <c r="HTP93" s="37"/>
      <c r="HTQ93" s="37"/>
      <c r="HTR93" s="37"/>
      <c r="HTS93" s="37"/>
      <c r="HTT93" s="37"/>
      <c r="HTU93" s="37"/>
      <c r="HTV93" s="37"/>
      <c r="HTW93" s="37"/>
      <c r="HTX93" s="37"/>
      <c r="HTY93" s="37"/>
      <c r="HTZ93" s="37"/>
      <c r="HUA93" s="37"/>
      <c r="HUB93" s="37"/>
      <c r="HUC93" s="37"/>
      <c r="HUD93" s="37"/>
      <c r="HUE93" s="37"/>
      <c r="HUF93" s="37"/>
      <c r="HUG93" s="37"/>
      <c r="HUH93" s="37"/>
      <c r="HUI93" s="37"/>
      <c r="HUJ93" s="37"/>
      <c r="HUK93" s="37"/>
      <c r="HUL93" s="37"/>
      <c r="HUM93" s="37"/>
      <c r="HUN93" s="37"/>
      <c r="HUO93" s="37"/>
      <c r="HUP93" s="37"/>
      <c r="HUQ93" s="37"/>
      <c r="HUR93" s="37"/>
      <c r="HUS93" s="37"/>
      <c r="HUT93" s="37"/>
      <c r="HUU93" s="37"/>
      <c r="HUV93" s="37"/>
      <c r="HUW93" s="37"/>
      <c r="HUX93" s="37"/>
      <c r="HUY93" s="37"/>
      <c r="HUZ93" s="37"/>
      <c r="HVA93" s="37"/>
      <c r="HVB93" s="37"/>
      <c r="HVC93" s="37"/>
      <c r="HVD93" s="37"/>
      <c r="HVE93" s="37"/>
      <c r="HVF93" s="37"/>
      <c r="HVG93" s="37"/>
      <c r="HVH93" s="37"/>
      <c r="HVI93" s="37"/>
      <c r="HVJ93" s="37"/>
      <c r="HVK93" s="37"/>
      <c r="HVL93" s="37"/>
      <c r="HVM93" s="37"/>
      <c r="HVN93" s="37"/>
      <c r="HVO93" s="37"/>
      <c r="HVP93" s="37"/>
      <c r="HVQ93" s="37"/>
      <c r="HVR93" s="37"/>
      <c r="HVS93" s="37"/>
      <c r="HVT93" s="37"/>
      <c r="HVU93" s="37"/>
      <c r="HVV93" s="37"/>
      <c r="HVW93" s="37"/>
      <c r="HVX93" s="37"/>
      <c r="HVY93" s="37"/>
      <c r="HVZ93" s="37"/>
      <c r="HWA93" s="37"/>
      <c r="HWB93" s="37"/>
      <c r="HWC93" s="37"/>
      <c r="HWD93" s="37"/>
      <c r="HWE93" s="37"/>
      <c r="HWF93" s="37"/>
      <c r="HWG93" s="37"/>
      <c r="HWH93" s="37"/>
      <c r="HWI93" s="37"/>
      <c r="HWJ93" s="37"/>
      <c r="HWK93" s="37"/>
      <c r="HWL93" s="37"/>
      <c r="HWM93" s="37"/>
      <c r="HWN93" s="37"/>
      <c r="HWO93" s="37"/>
      <c r="HWP93" s="37"/>
      <c r="HWQ93" s="37"/>
      <c r="HWR93" s="37"/>
      <c r="HWS93" s="37"/>
      <c r="HWT93" s="37"/>
      <c r="HWU93" s="37"/>
      <c r="HWV93" s="37"/>
      <c r="HWW93" s="37"/>
      <c r="HWX93" s="37"/>
      <c r="HWY93" s="37"/>
      <c r="HWZ93" s="37"/>
      <c r="HXA93" s="37"/>
      <c r="HXB93" s="37"/>
      <c r="HXC93" s="37"/>
      <c r="HXD93" s="37"/>
      <c r="HXE93" s="37"/>
      <c r="HXF93" s="37"/>
      <c r="HXG93" s="37"/>
      <c r="HXH93" s="37"/>
      <c r="HXI93" s="37"/>
      <c r="HXJ93" s="37"/>
      <c r="HXK93" s="37"/>
      <c r="HXL93" s="37"/>
      <c r="HXM93" s="37"/>
      <c r="HXN93" s="37"/>
      <c r="HXO93" s="37"/>
      <c r="HXP93" s="37"/>
      <c r="HXQ93" s="37"/>
      <c r="HXR93" s="37"/>
      <c r="HXS93" s="37"/>
      <c r="HXT93" s="37"/>
      <c r="HXU93" s="37"/>
      <c r="HXV93" s="37"/>
      <c r="HXW93" s="37"/>
      <c r="HXX93" s="37"/>
      <c r="HXY93" s="37"/>
      <c r="HXZ93" s="37"/>
      <c r="HYA93" s="37"/>
      <c r="HYB93" s="37"/>
      <c r="HYC93" s="37"/>
      <c r="HYD93" s="37"/>
      <c r="HYE93" s="37"/>
      <c r="HYF93" s="37"/>
      <c r="HYG93" s="37"/>
      <c r="HYH93" s="37"/>
      <c r="HYI93" s="37"/>
      <c r="HYJ93" s="37"/>
      <c r="HYK93" s="37"/>
      <c r="HYL93" s="37"/>
      <c r="HYM93" s="37"/>
      <c r="HYN93" s="37"/>
      <c r="HYO93" s="37"/>
      <c r="HYP93" s="37"/>
      <c r="HYQ93" s="37"/>
      <c r="HYR93" s="37"/>
      <c r="HYS93" s="37"/>
      <c r="HYT93" s="37"/>
      <c r="HYU93" s="37"/>
      <c r="HYV93" s="37"/>
      <c r="HYW93" s="37"/>
      <c r="HYX93" s="37"/>
      <c r="HYY93" s="37"/>
      <c r="HYZ93" s="37"/>
      <c r="HZA93" s="37"/>
      <c r="HZB93" s="37"/>
      <c r="HZC93" s="37"/>
      <c r="HZD93" s="37"/>
      <c r="HZE93" s="37"/>
      <c r="HZF93" s="37"/>
      <c r="HZG93" s="37"/>
      <c r="HZH93" s="37"/>
      <c r="HZI93" s="37"/>
      <c r="HZJ93" s="37"/>
      <c r="HZK93" s="37"/>
      <c r="HZL93" s="37"/>
      <c r="HZM93" s="37"/>
      <c r="HZN93" s="37"/>
      <c r="HZO93" s="37"/>
      <c r="HZP93" s="37"/>
      <c r="HZQ93" s="37"/>
      <c r="HZR93" s="37"/>
      <c r="HZS93" s="37"/>
      <c r="HZT93" s="37"/>
      <c r="HZU93" s="37"/>
      <c r="HZV93" s="37"/>
      <c r="HZW93" s="37"/>
      <c r="HZX93" s="37"/>
      <c r="HZY93" s="37"/>
      <c r="HZZ93" s="37"/>
      <c r="IAA93" s="37"/>
      <c r="IAB93" s="37"/>
      <c r="IAC93" s="37"/>
      <c r="IAD93" s="37"/>
      <c r="IAE93" s="37"/>
      <c r="IAF93" s="37"/>
      <c r="IAG93" s="37"/>
      <c r="IAH93" s="37"/>
      <c r="IAI93" s="37"/>
      <c r="IAJ93" s="37"/>
      <c r="IAK93" s="37"/>
      <c r="IAL93" s="37"/>
      <c r="IAM93" s="37"/>
      <c r="IAN93" s="37"/>
      <c r="IAO93" s="37"/>
      <c r="IAP93" s="37"/>
      <c r="IAQ93" s="37"/>
      <c r="IAR93" s="37"/>
      <c r="IAS93" s="37"/>
      <c r="IAT93" s="37"/>
      <c r="IAU93" s="37"/>
      <c r="IAV93" s="37"/>
      <c r="IAW93" s="37"/>
      <c r="IAX93" s="37"/>
      <c r="IAY93" s="37"/>
      <c r="IAZ93" s="37"/>
      <c r="IBA93" s="37"/>
      <c r="IBB93" s="37"/>
      <c r="IBC93" s="37"/>
      <c r="IBD93" s="37"/>
      <c r="IBE93" s="37"/>
      <c r="IBF93" s="37"/>
      <c r="IBG93" s="37"/>
      <c r="IBH93" s="37"/>
      <c r="IBI93" s="37"/>
      <c r="IBJ93" s="37"/>
      <c r="IBK93" s="37"/>
      <c r="IBL93" s="37"/>
      <c r="IBM93" s="37"/>
      <c r="IBN93" s="37"/>
      <c r="IBO93" s="37"/>
      <c r="IBP93" s="37"/>
      <c r="IBQ93" s="37"/>
      <c r="IBR93" s="37"/>
      <c r="IBS93" s="37"/>
      <c r="IBT93" s="37"/>
      <c r="IBU93" s="37"/>
      <c r="IBV93" s="37"/>
      <c r="IBW93" s="37"/>
      <c r="IBX93" s="37"/>
      <c r="IBY93" s="37"/>
      <c r="IBZ93" s="37"/>
      <c r="ICA93" s="37"/>
      <c r="ICB93" s="37"/>
      <c r="ICC93" s="37"/>
      <c r="ICD93" s="37"/>
      <c r="ICE93" s="37"/>
      <c r="ICF93" s="37"/>
      <c r="ICG93" s="37"/>
      <c r="ICH93" s="37"/>
      <c r="ICI93" s="37"/>
      <c r="ICJ93" s="37"/>
      <c r="ICK93" s="37"/>
      <c r="ICL93" s="37"/>
      <c r="ICM93" s="37"/>
      <c r="ICN93" s="37"/>
      <c r="ICO93" s="37"/>
      <c r="ICP93" s="37"/>
      <c r="ICQ93" s="37"/>
      <c r="ICR93" s="37"/>
      <c r="ICS93" s="37"/>
      <c r="ICT93" s="37"/>
      <c r="ICU93" s="37"/>
      <c r="ICV93" s="37"/>
      <c r="ICW93" s="37"/>
      <c r="ICX93" s="37"/>
      <c r="ICY93" s="37"/>
      <c r="ICZ93" s="37"/>
      <c r="IDA93" s="37"/>
      <c r="IDB93" s="37"/>
      <c r="IDC93" s="37"/>
      <c r="IDD93" s="37"/>
      <c r="IDE93" s="37"/>
      <c r="IDF93" s="37"/>
      <c r="IDG93" s="37"/>
      <c r="IDH93" s="37"/>
      <c r="IDI93" s="37"/>
      <c r="IDJ93" s="37"/>
      <c r="IDK93" s="37"/>
      <c r="IDL93" s="37"/>
      <c r="IDM93" s="37"/>
      <c r="IDN93" s="37"/>
      <c r="IDO93" s="37"/>
      <c r="IDP93" s="37"/>
      <c r="IDQ93" s="37"/>
      <c r="IDR93" s="37"/>
      <c r="IDS93" s="37"/>
      <c r="IDT93" s="37"/>
      <c r="IDU93" s="37"/>
      <c r="IDV93" s="37"/>
      <c r="IDW93" s="37"/>
      <c r="IDX93" s="37"/>
      <c r="IDY93" s="37"/>
      <c r="IDZ93" s="37"/>
      <c r="IEA93" s="37"/>
      <c r="IEB93" s="37"/>
      <c r="IEC93" s="37"/>
      <c r="IED93" s="37"/>
      <c r="IEE93" s="37"/>
      <c r="IEF93" s="37"/>
      <c r="IEG93" s="37"/>
      <c r="IEH93" s="37"/>
      <c r="IEI93" s="37"/>
      <c r="IEJ93" s="37"/>
      <c r="IEK93" s="37"/>
      <c r="IEL93" s="37"/>
      <c r="IEM93" s="37"/>
      <c r="IEN93" s="37"/>
      <c r="IEO93" s="37"/>
      <c r="IEP93" s="37"/>
      <c r="IEQ93" s="37"/>
      <c r="IER93" s="37"/>
      <c r="IES93" s="37"/>
      <c r="IET93" s="37"/>
      <c r="IEU93" s="37"/>
      <c r="IEV93" s="37"/>
      <c r="IEW93" s="37"/>
      <c r="IEX93" s="37"/>
      <c r="IEY93" s="37"/>
      <c r="IEZ93" s="37"/>
      <c r="IFA93" s="37"/>
      <c r="IFB93" s="37"/>
      <c r="IFC93" s="37"/>
      <c r="IFD93" s="37"/>
      <c r="IFE93" s="37"/>
      <c r="IFF93" s="37"/>
      <c r="IFG93" s="37"/>
      <c r="IFH93" s="37"/>
      <c r="IFI93" s="37"/>
      <c r="IFJ93" s="37"/>
      <c r="IFK93" s="37"/>
      <c r="IFL93" s="37"/>
      <c r="IFM93" s="37"/>
      <c r="IFN93" s="37"/>
      <c r="IFO93" s="37"/>
      <c r="IFP93" s="37"/>
      <c r="IFQ93" s="37"/>
      <c r="IFR93" s="37"/>
      <c r="IFS93" s="37"/>
      <c r="IFT93" s="37"/>
      <c r="IFU93" s="37"/>
      <c r="IFV93" s="37"/>
      <c r="IFW93" s="37"/>
      <c r="IFX93" s="37"/>
      <c r="IFY93" s="37"/>
      <c r="IFZ93" s="37"/>
      <c r="IGA93" s="37"/>
      <c r="IGB93" s="37"/>
      <c r="IGC93" s="37"/>
      <c r="IGD93" s="37"/>
      <c r="IGE93" s="37"/>
      <c r="IGF93" s="37"/>
      <c r="IGG93" s="37"/>
      <c r="IGH93" s="37"/>
      <c r="IGI93" s="37"/>
      <c r="IGJ93" s="37"/>
      <c r="IGK93" s="37"/>
      <c r="IGL93" s="37"/>
      <c r="IGM93" s="37"/>
      <c r="IGN93" s="37"/>
      <c r="IGO93" s="37"/>
      <c r="IGP93" s="37"/>
      <c r="IGQ93" s="37"/>
      <c r="IGR93" s="37"/>
      <c r="IGS93" s="37"/>
      <c r="IGT93" s="37"/>
      <c r="IGU93" s="37"/>
      <c r="IGV93" s="37"/>
      <c r="IGW93" s="37"/>
      <c r="IGX93" s="37"/>
      <c r="IGY93" s="37"/>
      <c r="IGZ93" s="37"/>
      <c r="IHA93" s="37"/>
      <c r="IHB93" s="37"/>
      <c r="IHC93" s="37"/>
      <c r="IHD93" s="37"/>
      <c r="IHE93" s="37"/>
      <c r="IHF93" s="37"/>
      <c r="IHG93" s="37"/>
      <c r="IHH93" s="37"/>
      <c r="IHI93" s="37"/>
      <c r="IHJ93" s="37"/>
      <c r="IHK93" s="37"/>
      <c r="IHL93" s="37"/>
      <c r="IHM93" s="37"/>
      <c r="IHN93" s="37"/>
      <c r="IHO93" s="37"/>
      <c r="IHP93" s="37"/>
      <c r="IHQ93" s="37"/>
      <c r="IHR93" s="37"/>
      <c r="IHS93" s="37"/>
      <c r="IHT93" s="37"/>
      <c r="IHU93" s="37"/>
      <c r="IHV93" s="37"/>
      <c r="IHW93" s="37"/>
      <c r="IHX93" s="37"/>
      <c r="IHY93" s="37"/>
      <c r="IHZ93" s="37"/>
      <c r="IIA93" s="37"/>
      <c r="IIB93" s="37"/>
      <c r="IIC93" s="37"/>
      <c r="IID93" s="37"/>
      <c r="IIE93" s="37"/>
      <c r="IIF93" s="37"/>
      <c r="IIG93" s="37"/>
      <c r="IIH93" s="37"/>
      <c r="III93" s="37"/>
      <c r="IIJ93" s="37"/>
      <c r="IIK93" s="37"/>
      <c r="IIL93" s="37"/>
      <c r="IIM93" s="37"/>
      <c r="IIN93" s="37"/>
      <c r="IIO93" s="37"/>
      <c r="IIP93" s="37"/>
      <c r="IIQ93" s="37"/>
      <c r="IIR93" s="37"/>
      <c r="IIS93" s="37"/>
      <c r="IIT93" s="37"/>
      <c r="IIU93" s="37"/>
      <c r="IIV93" s="37"/>
      <c r="IIW93" s="37"/>
      <c r="IIX93" s="37"/>
      <c r="IIY93" s="37"/>
      <c r="IIZ93" s="37"/>
      <c r="IJA93" s="37"/>
      <c r="IJB93" s="37"/>
      <c r="IJC93" s="37"/>
      <c r="IJD93" s="37"/>
      <c r="IJE93" s="37"/>
      <c r="IJF93" s="37"/>
      <c r="IJG93" s="37"/>
      <c r="IJH93" s="37"/>
      <c r="IJI93" s="37"/>
      <c r="IJJ93" s="37"/>
      <c r="IJK93" s="37"/>
      <c r="IJL93" s="37"/>
      <c r="IJM93" s="37"/>
      <c r="IJN93" s="37"/>
      <c r="IJO93" s="37"/>
      <c r="IJP93" s="37"/>
      <c r="IJQ93" s="37"/>
      <c r="IJR93" s="37"/>
      <c r="IJS93" s="37"/>
      <c r="IJT93" s="37"/>
      <c r="IJU93" s="37"/>
      <c r="IJV93" s="37"/>
      <c r="IJW93" s="37"/>
      <c r="IJX93" s="37"/>
      <c r="IJY93" s="37"/>
      <c r="IJZ93" s="37"/>
      <c r="IKA93" s="37"/>
      <c r="IKB93" s="37"/>
      <c r="IKC93" s="37"/>
      <c r="IKD93" s="37"/>
      <c r="IKE93" s="37"/>
      <c r="IKF93" s="37"/>
      <c r="IKG93" s="37"/>
      <c r="IKH93" s="37"/>
      <c r="IKI93" s="37"/>
      <c r="IKJ93" s="37"/>
      <c r="IKK93" s="37"/>
      <c r="IKL93" s="37"/>
      <c r="IKM93" s="37"/>
      <c r="IKN93" s="37"/>
      <c r="IKO93" s="37"/>
      <c r="IKP93" s="37"/>
      <c r="IKQ93" s="37"/>
      <c r="IKR93" s="37"/>
      <c r="IKS93" s="37"/>
      <c r="IKT93" s="37"/>
      <c r="IKU93" s="37"/>
      <c r="IKV93" s="37"/>
      <c r="IKW93" s="37"/>
      <c r="IKX93" s="37"/>
      <c r="IKY93" s="37"/>
      <c r="IKZ93" s="37"/>
      <c r="ILA93" s="37"/>
      <c r="ILB93" s="37"/>
      <c r="ILC93" s="37"/>
      <c r="ILD93" s="37"/>
      <c r="ILE93" s="37"/>
      <c r="ILF93" s="37"/>
      <c r="ILG93" s="37"/>
      <c r="ILH93" s="37"/>
      <c r="ILI93" s="37"/>
      <c r="ILJ93" s="37"/>
      <c r="ILK93" s="37"/>
      <c r="ILL93" s="37"/>
      <c r="ILM93" s="37"/>
      <c r="ILN93" s="37"/>
      <c r="ILO93" s="37"/>
      <c r="ILP93" s="37"/>
      <c r="ILQ93" s="37"/>
      <c r="ILR93" s="37"/>
      <c r="ILS93" s="37"/>
      <c r="ILT93" s="37"/>
      <c r="ILU93" s="37"/>
      <c r="ILV93" s="37"/>
      <c r="ILW93" s="37"/>
      <c r="ILX93" s="37"/>
      <c r="ILY93" s="37"/>
      <c r="ILZ93" s="37"/>
      <c r="IMA93" s="37"/>
      <c r="IMB93" s="37"/>
      <c r="IMC93" s="37"/>
      <c r="IMD93" s="37"/>
      <c r="IME93" s="37"/>
      <c r="IMF93" s="37"/>
      <c r="IMG93" s="37"/>
      <c r="IMH93" s="37"/>
      <c r="IMI93" s="37"/>
      <c r="IMJ93" s="37"/>
      <c r="IMK93" s="37"/>
      <c r="IML93" s="37"/>
      <c r="IMM93" s="37"/>
      <c r="IMN93" s="37"/>
      <c r="IMO93" s="37"/>
      <c r="IMP93" s="37"/>
      <c r="IMQ93" s="37"/>
      <c r="IMR93" s="37"/>
      <c r="IMS93" s="37"/>
      <c r="IMT93" s="37"/>
      <c r="IMU93" s="37"/>
      <c r="IMV93" s="37"/>
      <c r="IMW93" s="37"/>
      <c r="IMX93" s="37"/>
      <c r="IMY93" s="37"/>
      <c r="IMZ93" s="37"/>
      <c r="INA93" s="37"/>
      <c r="INB93" s="37"/>
      <c r="INC93" s="37"/>
      <c r="IND93" s="37"/>
      <c r="INE93" s="37"/>
      <c r="INF93" s="37"/>
      <c r="ING93" s="37"/>
      <c r="INH93" s="37"/>
      <c r="INI93" s="37"/>
      <c r="INJ93" s="37"/>
      <c r="INK93" s="37"/>
      <c r="INL93" s="37"/>
      <c r="INM93" s="37"/>
      <c r="INN93" s="37"/>
      <c r="INO93" s="37"/>
      <c r="INP93" s="37"/>
      <c r="INQ93" s="37"/>
      <c r="INR93" s="37"/>
      <c r="INS93" s="37"/>
      <c r="INT93" s="37"/>
      <c r="INU93" s="37"/>
      <c r="INV93" s="37"/>
      <c r="INW93" s="37"/>
      <c r="INX93" s="37"/>
      <c r="INY93" s="37"/>
      <c r="INZ93" s="37"/>
      <c r="IOA93" s="37"/>
      <c r="IOB93" s="37"/>
      <c r="IOC93" s="37"/>
      <c r="IOD93" s="37"/>
      <c r="IOE93" s="37"/>
      <c r="IOF93" s="37"/>
      <c r="IOG93" s="37"/>
      <c r="IOH93" s="37"/>
      <c r="IOI93" s="37"/>
      <c r="IOJ93" s="37"/>
      <c r="IOK93" s="37"/>
      <c r="IOL93" s="37"/>
      <c r="IOM93" s="37"/>
      <c r="ION93" s="37"/>
      <c r="IOO93" s="37"/>
      <c r="IOP93" s="37"/>
      <c r="IOQ93" s="37"/>
      <c r="IOR93" s="37"/>
      <c r="IOS93" s="37"/>
      <c r="IOT93" s="37"/>
      <c r="IOU93" s="37"/>
      <c r="IOV93" s="37"/>
      <c r="IOW93" s="37"/>
      <c r="IOX93" s="37"/>
      <c r="IOY93" s="37"/>
      <c r="IOZ93" s="37"/>
      <c r="IPA93" s="37"/>
      <c r="IPB93" s="37"/>
      <c r="IPC93" s="37"/>
      <c r="IPD93" s="37"/>
      <c r="IPE93" s="37"/>
      <c r="IPF93" s="37"/>
      <c r="IPG93" s="37"/>
      <c r="IPH93" s="37"/>
      <c r="IPI93" s="37"/>
      <c r="IPJ93" s="37"/>
      <c r="IPK93" s="37"/>
      <c r="IPL93" s="37"/>
      <c r="IPM93" s="37"/>
      <c r="IPN93" s="37"/>
      <c r="IPO93" s="37"/>
      <c r="IPP93" s="37"/>
      <c r="IPQ93" s="37"/>
      <c r="IPR93" s="37"/>
      <c r="IPS93" s="37"/>
      <c r="IPT93" s="37"/>
      <c r="IPU93" s="37"/>
      <c r="IPV93" s="37"/>
      <c r="IPW93" s="37"/>
      <c r="IPX93" s="37"/>
      <c r="IPY93" s="37"/>
      <c r="IPZ93" s="37"/>
      <c r="IQA93" s="37"/>
      <c r="IQB93" s="37"/>
      <c r="IQC93" s="37"/>
      <c r="IQD93" s="37"/>
      <c r="IQE93" s="37"/>
      <c r="IQF93" s="37"/>
      <c r="IQG93" s="37"/>
      <c r="IQH93" s="37"/>
      <c r="IQI93" s="37"/>
      <c r="IQJ93" s="37"/>
      <c r="IQK93" s="37"/>
      <c r="IQL93" s="37"/>
      <c r="IQM93" s="37"/>
      <c r="IQN93" s="37"/>
      <c r="IQO93" s="37"/>
      <c r="IQP93" s="37"/>
      <c r="IQQ93" s="37"/>
      <c r="IQR93" s="37"/>
      <c r="IQS93" s="37"/>
      <c r="IQT93" s="37"/>
      <c r="IQU93" s="37"/>
      <c r="IQV93" s="37"/>
      <c r="IQW93" s="37"/>
      <c r="IQX93" s="37"/>
      <c r="IQY93" s="37"/>
      <c r="IQZ93" s="37"/>
      <c r="IRA93" s="37"/>
      <c r="IRB93" s="37"/>
      <c r="IRC93" s="37"/>
      <c r="IRD93" s="37"/>
      <c r="IRE93" s="37"/>
      <c r="IRF93" s="37"/>
      <c r="IRG93" s="37"/>
      <c r="IRH93" s="37"/>
      <c r="IRI93" s="37"/>
      <c r="IRJ93" s="37"/>
      <c r="IRK93" s="37"/>
      <c r="IRL93" s="37"/>
      <c r="IRM93" s="37"/>
      <c r="IRN93" s="37"/>
      <c r="IRO93" s="37"/>
      <c r="IRP93" s="37"/>
      <c r="IRQ93" s="37"/>
      <c r="IRR93" s="37"/>
      <c r="IRS93" s="37"/>
      <c r="IRT93" s="37"/>
      <c r="IRU93" s="37"/>
      <c r="IRV93" s="37"/>
      <c r="IRW93" s="37"/>
      <c r="IRX93" s="37"/>
      <c r="IRY93" s="37"/>
      <c r="IRZ93" s="37"/>
      <c r="ISA93" s="37"/>
      <c r="ISB93" s="37"/>
      <c r="ISC93" s="37"/>
      <c r="ISD93" s="37"/>
      <c r="ISE93" s="37"/>
      <c r="ISF93" s="37"/>
      <c r="ISG93" s="37"/>
      <c r="ISH93" s="37"/>
      <c r="ISI93" s="37"/>
      <c r="ISJ93" s="37"/>
      <c r="ISK93" s="37"/>
      <c r="ISL93" s="37"/>
      <c r="ISM93" s="37"/>
      <c r="ISN93" s="37"/>
      <c r="ISO93" s="37"/>
      <c r="ISP93" s="37"/>
      <c r="ISQ93" s="37"/>
      <c r="ISR93" s="37"/>
      <c r="ISS93" s="37"/>
      <c r="IST93" s="37"/>
      <c r="ISU93" s="37"/>
      <c r="ISV93" s="37"/>
      <c r="ISW93" s="37"/>
      <c r="ISX93" s="37"/>
      <c r="ISY93" s="37"/>
      <c r="ISZ93" s="37"/>
      <c r="ITA93" s="37"/>
      <c r="ITB93" s="37"/>
      <c r="ITC93" s="37"/>
      <c r="ITD93" s="37"/>
      <c r="ITE93" s="37"/>
      <c r="ITF93" s="37"/>
      <c r="ITG93" s="37"/>
      <c r="ITH93" s="37"/>
      <c r="ITI93" s="37"/>
      <c r="ITJ93" s="37"/>
      <c r="ITK93" s="37"/>
      <c r="ITL93" s="37"/>
      <c r="ITM93" s="37"/>
      <c r="ITN93" s="37"/>
      <c r="ITO93" s="37"/>
      <c r="ITP93" s="37"/>
      <c r="ITQ93" s="37"/>
      <c r="ITR93" s="37"/>
      <c r="ITS93" s="37"/>
      <c r="ITT93" s="37"/>
      <c r="ITU93" s="37"/>
      <c r="ITV93" s="37"/>
      <c r="ITW93" s="37"/>
      <c r="ITX93" s="37"/>
      <c r="ITY93" s="37"/>
      <c r="ITZ93" s="37"/>
      <c r="IUA93" s="37"/>
      <c r="IUB93" s="37"/>
      <c r="IUC93" s="37"/>
      <c r="IUD93" s="37"/>
      <c r="IUE93" s="37"/>
      <c r="IUF93" s="37"/>
      <c r="IUG93" s="37"/>
      <c r="IUH93" s="37"/>
      <c r="IUI93" s="37"/>
      <c r="IUJ93" s="37"/>
      <c r="IUK93" s="37"/>
      <c r="IUL93" s="37"/>
      <c r="IUM93" s="37"/>
      <c r="IUN93" s="37"/>
      <c r="IUO93" s="37"/>
      <c r="IUP93" s="37"/>
      <c r="IUQ93" s="37"/>
      <c r="IUR93" s="37"/>
      <c r="IUS93" s="37"/>
      <c r="IUT93" s="37"/>
      <c r="IUU93" s="37"/>
      <c r="IUV93" s="37"/>
      <c r="IUW93" s="37"/>
      <c r="IUX93" s="37"/>
      <c r="IUY93" s="37"/>
      <c r="IUZ93" s="37"/>
      <c r="IVA93" s="37"/>
      <c r="IVB93" s="37"/>
      <c r="IVC93" s="37"/>
      <c r="IVD93" s="37"/>
      <c r="IVE93" s="37"/>
      <c r="IVF93" s="37"/>
      <c r="IVG93" s="37"/>
      <c r="IVH93" s="37"/>
      <c r="IVI93" s="37"/>
      <c r="IVJ93" s="37"/>
      <c r="IVK93" s="37"/>
      <c r="IVL93" s="37"/>
      <c r="IVM93" s="37"/>
      <c r="IVN93" s="37"/>
      <c r="IVO93" s="37"/>
      <c r="IVP93" s="37"/>
      <c r="IVQ93" s="37"/>
      <c r="IVR93" s="37"/>
      <c r="IVS93" s="37"/>
      <c r="IVT93" s="37"/>
      <c r="IVU93" s="37"/>
      <c r="IVV93" s="37"/>
      <c r="IVW93" s="37"/>
      <c r="IVX93" s="37"/>
      <c r="IVY93" s="37"/>
      <c r="IVZ93" s="37"/>
      <c r="IWA93" s="37"/>
      <c r="IWB93" s="37"/>
      <c r="IWC93" s="37"/>
      <c r="IWD93" s="37"/>
      <c r="IWE93" s="37"/>
      <c r="IWF93" s="37"/>
      <c r="IWG93" s="37"/>
      <c r="IWH93" s="37"/>
      <c r="IWI93" s="37"/>
      <c r="IWJ93" s="37"/>
      <c r="IWK93" s="37"/>
      <c r="IWL93" s="37"/>
      <c r="IWM93" s="37"/>
      <c r="IWN93" s="37"/>
      <c r="IWO93" s="37"/>
      <c r="IWP93" s="37"/>
      <c r="IWQ93" s="37"/>
      <c r="IWR93" s="37"/>
      <c r="IWS93" s="37"/>
      <c r="IWT93" s="37"/>
      <c r="IWU93" s="37"/>
      <c r="IWV93" s="37"/>
      <c r="IWW93" s="37"/>
      <c r="IWX93" s="37"/>
      <c r="IWY93" s="37"/>
      <c r="IWZ93" s="37"/>
      <c r="IXA93" s="37"/>
      <c r="IXB93" s="37"/>
      <c r="IXC93" s="37"/>
      <c r="IXD93" s="37"/>
      <c r="IXE93" s="37"/>
      <c r="IXF93" s="37"/>
      <c r="IXG93" s="37"/>
      <c r="IXH93" s="37"/>
      <c r="IXI93" s="37"/>
      <c r="IXJ93" s="37"/>
      <c r="IXK93" s="37"/>
      <c r="IXL93" s="37"/>
      <c r="IXM93" s="37"/>
      <c r="IXN93" s="37"/>
      <c r="IXO93" s="37"/>
      <c r="IXP93" s="37"/>
      <c r="IXQ93" s="37"/>
      <c r="IXR93" s="37"/>
      <c r="IXS93" s="37"/>
      <c r="IXT93" s="37"/>
      <c r="IXU93" s="37"/>
      <c r="IXV93" s="37"/>
      <c r="IXW93" s="37"/>
      <c r="IXX93" s="37"/>
      <c r="IXY93" s="37"/>
      <c r="IXZ93" s="37"/>
      <c r="IYA93" s="37"/>
      <c r="IYB93" s="37"/>
      <c r="IYC93" s="37"/>
      <c r="IYD93" s="37"/>
      <c r="IYE93" s="37"/>
      <c r="IYF93" s="37"/>
      <c r="IYG93" s="37"/>
      <c r="IYH93" s="37"/>
      <c r="IYI93" s="37"/>
      <c r="IYJ93" s="37"/>
      <c r="IYK93" s="37"/>
      <c r="IYL93" s="37"/>
      <c r="IYM93" s="37"/>
      <c r="IYN93" s="37"/>
      <c r="IYO93" s="37"/>
      <c r="IYP93" s="37"/>
      <c r="IYQ93" s="37"/>
      <c r="IYR93" s="37"/>
      <c r="IYS93" s="37"/>
      <c r="IYT93" s="37"/>
      <c r="IYU93" s="37"/>
      <c r="IYV93" s="37"/>
      <c r="IYW93" s="37"/>
      <c r="IYX93" s="37"/>
      <c r="IYY93" s="37"/>
      <c r="IYZ93" s="37"/>
      <c r="IZA93" s="37"/>
      <c r="IZB93" s="37"/>
      <c r="IZC93" s="37"/>
      <c r="IZD93" s="37"/>
      <c r="IZE93" s="37"/>
      <c r="IZF93" s="37"/>
      <c r="IZG93" s="37"/>
      <c r="IZH93" s="37"/>
      <c r="IZI93" s="37"/>
      <c r="IZJ93" s="37"/>
      <c r="IZK93" s="37"/>
      <c r="IZL93" s="37"/>
      <c r="IZM93" s="37"/>
      <c r="IZN93" s="37"/>
      <c r="IZO93" s="37"/>
      <c r="IZP93" s="37"/>
      <c r="IZQ93" s="37"/>
      <c r="IZR93" s="37"/>
      <c r="IZS93" s="37"/>
      <c r="IZT93" s="37"/>
      <c r="IZU93" s="37"/>
      <c r="IZV93" s="37"/>
      <c r="IZW93" s="37"/>
      <c r="IZX93" s="37"/>
      <c r="IZY93" s="37"/>
      <c r="IZZ93" s="37"/>
      <c r="JAA93" s="37"/>
      <c r="JAB93" s="37"/>
      <c r="JAC93" s="37"/>
      <c r="JAD93" s="37"/>
      <c r="JAE93" s="37"/>
      <c r="JAF93" s="37"/>
      <c r="JAG93" s="37"/>
      <c r="JAH93" s="37"/>
      <c r="JAI93" s="37"/>
      <c r="JAJ93" s="37"/>
      <c r="JAK93" s="37"/>
      <c r="JAL93" s="37"/>
      <c r="JAM93" s="37"/>
      <c r="JAN93" s="37"/>
      <c r="JAO93" s="37"/>
      <c r="JAP93" s="37"/>
      <c r="JAQ93" s="37"/>
      <c r="JAR93" s="37"/>
      <c r="JAS93" s="37"/>
      <c r="JAT93" s="37"/>
      <c r="JAU93" s="37"/>
      <c r="JAV93" s="37"/>
      <c r="JAW93" s="37"/>
      <c r="JAX93" s="37"/>
      <c r="JAY93" s="37"/>
      <c r="JAZ93" s="37"/>
      <c r="JBA93" s="37"/>
      <c r="JBB93" s="37"/>
      <c r="JBC93" s="37"/>
      <c r="JBD93" s="37"/>
      <c r="JBE93" s="37"/>
      <c r="JBF93" s="37"/>
      <c r="JBG93" s="37"/>
      <c r="JBH93" s="37"/>
      <c r="JBI93" s="37"/>
      <c r="JBJ93" s="37"/>
      <c r="JBK93" s="37"/>
      <c r="JBL93" s="37"/>
      <c r="JBM93" s="37"/>
      <c r="JBN93" s="37"/>
      <c r="JBO93" s="37"/>
      <c r="JBP93" s="37"/>
      <c r="JBQ93" s="37"/>
      <c r="JBR93" s="37"/>
      <c r="JBS93" s="37"/>
      <c r="JBT93" s="37"/>
      <c r="JBU93" s="37"/>
      <c r="JBV93" s="37"/>
      <c r="JBW93" s="37"/>
      <c r="JBX93" s="37"/>
      <c r="JBY93" s="37"/>
      <c r="JBZ93" s="37"/>
      <c r="JCA93" s="37"/>
      <c r="JCB93" s="37"/>
      <c r="JCC93" s="37"/>
      <c r="JCD93" s="37"/>
      <c r="JCE93" s="37"/>
      <c r="JCF93" s="37"/>
      <c r="JCG93" s="37"/>
      <c r="JCH93" s="37"/>
      <c r="JCI93" s="37"/>
      <c r="JCJ93" s="37"/>
      <c r="JCK93" s="37"/>
      <c r="JCL93" s="37"/>
      <c r="JCM93" s="37"/>
      <c r="JCN93" s="37"/>
      <c r="JCO93" s="37"/>
      <c r="JCP93" s="37"/>
      <c r="JCQ93" s="37"/>
      <c r="JCR93" s="37"/>
      <c r="JCS93" s="37"/>
      <c r="JCT93" s="37"/>
      <c r="JCU93" s="37"/>
      <c r="JCV93" s="37"/>
      <c r="JCW93" s="37"/>
      <c r="JCX93" s="37"/>
      <c r="JCY93" s="37"/>
      <c r="JCZ93" s="37"/>
      <c r="JDA93" s="37"/>
      <c r="JDB93" s="37"/>
      <c r="JDC93" s="37"/>
      <c r="JDD93" s="37"/>
      <c r="JDE93" s="37"/>
      <c r="JDF93" s="37"/>
      <c r="JDG93" s="37"/>
      <c r="JDH93" s="37"/>
      <c r="JDI93" s="37"/>
      <c r="JDJ93" s="37"/>
      <c r="JDK93" s="37"/>
      <c r="JDL93" s="37"/>
      <c r="JDM93" s="37"/>
      <c r="JDN93" s="37"/>
      <c r="JDO93" s="37"/>
      <c r="JDP93" s="37"/>
      <c r="JDQ93" s="37"/>
      <c r="JDR93" s="37"/>
      <c r="JDS93" s="37"/>
      <c r="JDT93" s="37"/>
      <c r="JDU93" s="37"/>
      <c r="JDV93" s="37"/>
      <c r="JDW93" s="37"/>
      <c r="JDX93" s="37"/>
      <c r="JDY93" s="37"/>
      <c r="JDZ93" s="37"/>
      <c r="JEA93" s="37"/>
      <c r="JEB93" s="37"/>
      <c r="JEC93" s="37"/>
      <c r="JED93" s="37"/>
      <c r="JEE93" s="37"/>
      <c r="JEF93" s="37"/>
      <c r="JEG93" s="37"/>
      <c r="JEH93" s="37"/>
      <c r="JEI93" s="37"/>
      <c r="JEJ93" s="37"/>
      <c r="JEK93" s="37"/>
      <c r="JEL93" s="37"/>
      <c r="JEM93" s="37"/>
      <c r="JEN93" s="37"/>
      <c r="JEO93" s="37"/>
      <c r="JEP93" s="37"/>
      <c r="JEQ93" s="37"/>
      <c r="JER93" s="37"/>
      <c r="JES93" s="37"/>
      <c r="JET93" s="37"/>
      <c r="JEU93" s="37"/>
      <c r="JEV93" s="37"/>
      <c r="JEW93" s="37"/>
      <c r="JEX93" s="37"/>
      <c r="JEY93" s="37"/>
      <c r="JEZ93" s="37"/>
      <c r="JFA93" s="37"/>
      <c r="JFB93" s="37"/>
      <c r="JFC93" s="37"/>
      <c r="JFD93" s="37"/>
      <c r="JFE93" s="37"/>
      <c r="JFF93" s="37"/>
      <c r="JFG93" s="37"/>
      <c r="JFH93" s="37"/>
      <c r="JFI93" s="37"/>
      <c r="JFJ93" s="37"/>
      <c r="JFK93" s="37"/>
      <c r="JFL93" s="37"/>
      <c r="JFM93" s="37"/>
      <c r="JFN93" s="37"/>
      <c r="JFO93" s="37"/>
      <c r="JFP93" s="37"/>
      <c r="JFQ93" s="37"/>
      <c r="JFR93" s="37"/>
      <c r="JFS93" s="37"/>
      <c r="JFT93" s="37"/>
      <c r="JFU93" s="37"/>
      <c r="JFV93" s="37"/>
      <c r="JFW93" s="37"/>
      <c r="JFX93" s="37"/>
      <c r="JFY93" s="37"/>
      <c r="JFZ93" s="37"/>
      <c r="JGA93" s="37"/>
      <c r="JGB93" s="37"/>
      <c r="JGC93" s="37"/>
      <c r="JGD93" s="37"/>
      <c r="JGE93" s="37"/>
      <c r="JGF93" s="37"/>
      <c r="JGG93" s="37"/>
      <c r="JGH93" s="37"/>
      <c r="JGI93" s="37"/>
      <c r="JGJ93" s="37"/>
      <c r="JGK93" s="37"/>
      <c r="JGL93" s="37"/>
      <c r="JGM93" s="37"/>
      <c r="JGN93" s="37"/>
      <c r="JGO93" s="37"/>
      <c r="JGP93" s="37"/>
      <c r="JGQ93" s="37"/>
      <c r="JGR93" s="37"/>
      <c r="JGS93" s="37"/>
      <c r="JGT93" s="37"/>
      <c r="JGU93" s="37"/>
      <c r="JGV93" s="37"/>
      <c r="JGW93" s="37"/>
      <c r="JGX93" s="37"/>
      <c r="JGY93" s="37"/>
      <c r="JGZ93" s="37"/>
      <c r="JHA93" s="37"/>
      <c r="JHB93" s="37"/>
      <c r="JHC93" s="37"/>
      <c r="JHD93" s="37"/>
      <c r="JHE93" s="37"/>
      <c r="JHF93" s="37"/>
      <c r="JHG93" s="37"/>
      <c r="JHH93" s="37"/>
      <c r="JHI93" s="37"/>
      <c r="JHJ93" s="37"/>
      <c r="JHK93" s="37"/>
      <c r="JHL93" s="37"/>
      <c r="JHM93" s="37"/>
      <c r="JHN93" s="37"/>
      <c r="JHO93" s="37"/>
      <c r="JHP93" s="37"/>
      <c r="JHQ93" s="37"/>
      <c r="JHR93" s="37"/>
      <c r="JHS93" s="37"/>
      <c r="JHT93" s="37"/>
      <c r="JHU93" s="37"/>
      <c r="JHV93" s="37"/>
      <c r="JHW93" s="37"/>
      <c r="JHX93" s="37"/>
      <c r="JHY93" s="37"/>
      <c r="JHZ93" s="37"/>
      <c r="JIA93" s="37"/>
      <c r="JIB93" s="37"/>
      <c r="JIC93" s="37"/>
      <c r="JID93" s="37"/>
      <c r="JIE93" s="37"/>
      <c r="JIF93" s="37"/>
      <c r="JIG93" s="37"/>
      <c r="JIH93" s="37"/>
      <c r="JII93" s="37"/>
      <c r="JIJ93" s="37"/>
      <c r="JIK93" s="37"/>
      <c r="JIL93" s="37"/>
      <c r="JIM93" s="37"/>
      <c r="JIN93" s="37"/>
      <c r="JIO93" s="37"/>
      <c r="JIP93" s="37"/>
      <c r="JIQ93" s="37"/>
      <c r="JIR93" s="37"/>
      <c r="JIS93" s="37"/>
      <c r="JIT93" s="37"/>
      <c r="JIU93" s="37"/>
      <c r="JIV93" s="37"/>
      <c r="JIW93" s="37"/>
      <c r="JIX93" s="37"/>
      <c r="JIY93" s="37"/>
      <c r="JIZ93" s="37"/>
      <c r="JJA93" s="37"/>
      <c r="JJB93" s="37"/>
      <c r="JJC93" s="37"/>
      <c r="JJD93" s="37"/>
      <c r="JJE93" s="37"/>
      <c r="JJF93" s="37"/>
      <c r="JJG93" s="37"/>
      <c r="JJH93" s="37"/>
      <c r="JJI93" s="37"/>
      <c r="JJJ93" s="37"/>
      <c r="JJK93" s="37"/>
      <c r="JJL93" s="37"/>
      <c r="JJM93" s="37"/>
      <c r="JJN93" s="37"/>
      <c r="JJO93" s="37"/>
      <c r="JJP93" s="37"/>
      <c r="JJQ93" s="37"/>
      <c r="JJR93" s="37"/>
      <c r="JJS93" s="37"/>
      <c r="JJT93" s="37"/>
      <c r="JJU93" s="37"/>
      <c r="JJV93" s="37"/>
      <c r="JJW93" s="37"/>
      <c r="JJX93" s="37"/>
      <c r="JJY93" s="37"/>
      <c r="JJZ93" s="37"/>
      <c r="JKA93" s="37"/>
      <c r="JKB93" s="37"/>
      <c r="JKC93" s="37"/>
      <c r="JKD93" s="37"/>
      <c r="JKE93" s="37"/>
      <c r="JKF93" s="37"/>
      <c r="JKG93" s="37"/>
      <c r="JKH93" s="37"/>
      <c r="JKI93" s="37"/>
      <c r="JKJ93" s="37"/>
      <c r="JKK93" s="37"/>
      <c r="JKL93" s="37"/>
      <c r="JKM93" s="37"/>
      <c r="JKN93" s="37"/>
      <c r="JKO93" s="37"/>
      <c r="JKP93" s="37"/>
      <c r="JKQ93" s="37"/>
      <c r="JKR93" s="37"/>
      <c r="JKS93" s="37"/>
      <c r="JKT93" s="37"/>
      <c r="JKU93" s="37"/>
      <c r="JKV93" s="37"/>
      <c r="JKW93" s="37"/>
      <c r="JKX93" s="37"/>
      <c r="JKY93" s="37"/>
      <c r="JKZ93" s="37"/>
      <c r="JLA93" s="37"/>
      <c r="JLB93" s="37"/>
      <c r="JLC93" s="37"/>
      <c r="JLD93" s="37"/>
      <c r="JLE93" s="37"/>
      <c r="JLF93" s="37"/>
      <c r="JLG93" s="37"/>
      <c r="JLH93" s="37"/>
      <c r="JLI93" s="37"/>
      <c r="JLJ93" s="37"/>
      <c r="JLK93" s="37"/>
      <c r="JLL93" s="37"/>
      <c r="JLM93" s="37"/>
      <c r="JLN93" s="37"/>
      <c r="JLO93" s="37"/>
      <c r="JLP93" s="37"/>
      <c r="JLQ93" s="37"/>
      <c r="JLR93" s="37"/>
      <c r="JLS93" s="37"/>
      <c r="JLT93" s="37"/>
      <c r="JLU93" s="37"/>
      <c r="JLV93" s="37"/>
      <c r="JLW93" s="37"/>
      <c r="JLX93" s="37"/>
      <c r="JLY93" s="37"/>
      <c r="JLZ93" s="37"/>
      <c r="JMA93" s="37"/>
      <c r="JMB93" s="37"/>
      <c r="JMC93" s="37"/>
      <c r="JMD93" s="37"/>
      <c r="JME93" s="37"/>
      <c r="JMF93" s="37"/>
      <c r="JMG93" s="37"/>
      <c r="JMH93" s="37"/>
      <c r="JMI93" s="37"/>
      <c r="JMJ93" s="37"/>
      <c r="JMK93" s="37"/>
      <c r="JML93" s="37"/>
      <c r="JMM93" s="37"/>
      <c r="JMN93" s="37"/>
      <c r="JMO93" s="37"/>
      <c r="JMP93" s="37"/>
      <c r="JMQ93" s="37"/>
      <c r="JMR93" s="37"/>
      <c r="JMS93" s="37"/>
      <c r="JMT93" s="37"/>
      <c r="JMU93" s="37"/>
      <c r="JMV93" s="37"/>
      <c r="JMW93" s="37"/>
      <c r="JMX93" s="37"/>
      <c r="JMY93" s="37"/>
      <c r="JMZ93" s="37"/>
      <c r="JNA93" s="37"/>
      <c r="JNB93" s="37"/>
      <c r="JNC93" s="37"/>
      <c r="JND93" s="37"/>
      <c r="JNE93" s="37"/>
      <c r="JNF93" s="37"/>
      <c r="JNG93" s="37"/>
      <c r="JNH93" s="37"/>
      <c r="JNI93" s="37"/>
      <c r="JNJ93" s="37"/>
      <c r="JNK93" s="37"/>
      <c r="JNL93" s="37"/>
      <c r="JNM93" s="37"/>
      <c r="JNN93" s="37"/>
      <c r="JNO93" s="37"/>
      <c r="JNP93" s="37"/>
      <c r="JNQ93" s="37"/>
      <c r="JNR93" s="37"/>
      <c r="JNS93" s="37"/>
      <c r="JNT93" s="37"/>
      <c r="JNU93" s="37"/>
      <c r="JNV93" s="37"/>
      <c r="JNW93" s="37"/>
      <c r="JNX93" s="37"/>
      <c r="JNY93" s="37"/>
      <c r="JNZ93" s="37"/>
      <c r="JOA93" s="37"/>
      <c r="JOB93" s="37"/>
      <c r="JOC93" s="37"/>
      <c r="JOD93" s="37"/>
      <c r="JOE93" s="37"/>
      <c r="JOF93" s="37"/>
      <c r="JOG93" s="37"/>
      <c r="JOH93" s="37"/>
      <c r="JOI93" s="37"/>
      <c r="JOJ93" s="37"/>
      <c r="JOK93" s="37"/>
      <c r="JOL93" s="37"/>
      <c r="JOM93" s="37"/>
      <c r="JON93" s="37"/>
      <c r="JOO93" s="37"/>
      <c r="JOP93" s="37"/>
      <c r="JOQ93" s="37"/>
      <c r="JOR93" s="37"/>
      <c r="JOS93" s="37"/>
      <c r="JOT93" s="37"/>
      <c r="JOU93" s="37"/>
      <c r="JOV93" s="37"/>
      <c r="JOW93" s="37"/>
      <c r="JOX93" s="37"/>
      <c r="JOY93" s="37"/>
      <c r="JOZ93" s="37"/>
      <c r="JPA93" s="37"/>
      <c r="JPB93" s="37"/>
      <c r="JPC93" s="37"/>
      <c r="JPD93" s="37"/>
      <c r="JPE93" s="37"/>
      <c r="JPF93" s="37"/>
      <c r="JPG93" s="37"/>
      <c r="JPH93" s="37"/>
      <c r="JPI93" s="37"/>
      <c r="JPJ93" s="37"/>
      <c r="JPK93" s="37"/>
      <c r="JPL93" s="37"/>
      <c r="JPM93" s="37"/>
      <c r="JPN93" s="37"/>
      <c r="JPO93" s="37"/>
      <c r="JPP93" s="37"/>
      <c r="JPQ93" s="37"/>
      <c r="JPR93" s="37"/>
      <c r="JPS93" s="37"/>
      <c r="JPT93" s="37"/>
      <c r="JPU93" s="37"/>
      <c r="JPV93" s="37"/>
      <c r="JPW93" s="37"/>
      <c r="JPX93" s="37"/>
      <c r="JPY93" s="37"/>
      <c r="JPZ93" s="37"/>
      <c r="JQA93" s="37"/>
      <c r="JQB93" s="37"/>
      <c r="JQC93" s="37"/>
      <c r="JQD93" s="37"/>
      <c r="JQE93" s="37"/>
      <c r="JQF93" s="37"/>
      <c r="JQG93" s="37"/>
      <c r="JQH93" s="37"/>
      <c r="JQI93" s="37"/>
      <c r="JQJ93" s="37"/>
      <c r="JQK93" s="37"/>
      <c r="JQL93" s="37"/>
      <c r="JQM93" s="37"/>
      <c r="JQN93" s="37"/>
      <c r="JQO93" s="37"/>
      <c r="JQP93" s="37"/>
      <c r="JQQ93" s="37"/>
      <c r="JQR93" s="37"/>
      <c r="JQS93" s="37"/>
      <c r="JQT93" s="37"/>
      <c r="JQU93" s="37"/>
      <c r="JQV93" s="37"/>
      <c r="JQW93" s="37"/>
      <c r="JQX93" s="37"/>
      <c r="JQY93" s="37"/>
      <c r="JQZ93" s="37"/>
      <c r="JRA93" s="37"/>
      <c r="JRB93" s="37"/>
      <c r="JRC93" s="37"/>
      <c r="JRD93" s="37"/>
      <c r="JRE93" s="37"/>
      <c r="JRF93" s="37"/>
      <c r="JRG93" s="37"/>
      <c r="JRH93" s="37"/>
      <c r="JRI93" s="37"/>
      <c r="JRJ93" s="37"/>
      <c r="JRK93" s="37"/>
      <c r="JRL93" s="37"/>
      <c r="JRM93" s="37"/>
      <c r="JRN93" s="37"/>
      <c r="JRO93" s="37"/>
      <c r="JRP93" s="37"/>
      <c r="JRQ93" s="37"/>
      <c r="JRR93" s="37"/>
      <c r="JRS93" s="37"/>
      <c r="JRT93" s="37"/>
      <c r="JRU93" s="37"/>
      <c r="JRV93" s="37"/>
      <c r="JRW93" s="37"/>
      <c r="JRX93" s="37"/>
      <c r="JRY93" s="37"/>
      <c r="JRZ93" s="37"/>
      <c r="JSA93" s="37"/>
      <c r="JSB93" s="37"/>
      <c r="JSC93" s="37"/>
      <c r="JSD93" s="37"/>
      <c r="JSE93" s="37"/>
      <c r="JSF93" s="37"/>
      <c r="JSG93" s="37"/>
      <c r="JSH93" s="37"/>
      <c r="JSI93" s="37"/>
      <c r="JSJ93" s="37"/>
      <c r="JSK93" s="37"/>
      <c r="JSL93" s="37"/>
      <c r="JSM93" s="37"/>
      <c r="JSN93" s="37"/>
      <c r="JSO93" s="37"/>
      <c r="JSP93" s="37"/>
      <c r="JSQ93" s="37"/>
      <c r="JSR93" s="37"/>
      <c r="JSS93" s="37"/>
      <c r="JST93" s="37"/>
      <c r="JSU93" s="37"/>
      <c r="JSV93" s="37"/>
      <c r="JSW93" s="37"/>
      <c r="JSX93" s="37"/>
      <c r="JSY93" s="37"/>
      <c r="JSZ93" s="37"/>
      <c r="JTA93" s="37"/>
      <c r="JTB93" s="37"/>
      <c r="JTC93" s="37"/>
      <c r="JTD93" s="37"/>
      <c r="JTE93" s="37"/>
      <c r="JTF93" s="37"/>
      <c r="JTG93" s="37"/>
      <c r="JTH93" s="37"/>
      <c r="JTI93" s="37"/>
      <c r="JTJ93" s="37"/>
      <c r="JTK93" s="37"/>
      <c r="JTL93" s="37"/>
      <c r="JTM93" s="37"/>
      <c r="JTN93" s="37"/>
      <c r="JTO93" s="37"/>
      <c r="JTP93" s="37"/>
      <c r="JTQ93" s="37"/>
      <c r="JTR93" s="37"/>
      <c r="JTS93" s="37"/>
      <c r="JTT93" s="37"/>
      <c r="JTU93" s="37"/>
      <c r="JTV93" s="37"/>
      <c r="JTW93" s="37"/>
      <c r="JTX93" s="37"/>
      <c r="JTY93" s="37"/>
      <c r="JTZ93" s="37"/>
      <c r="JUA93" s="37"/>
      <c r="JUB93" s="37"/>
      <c r="JUC93" s="37"/>
      <c r="JUD93" s="37"/>
      <c r="JUE93" s="37"/>
      <c r="JUF93" s="37"/>
      <c r="JUG93" s="37"/>
      <c r="JUH93" s="37"/>
      <c r="JUI93" s="37"/>
      <c r="JUJ93" s="37"/>
      <c r="JUK93" s="37"/>
      <c r="JUL93" s="37"/>
      <c r="JUM93" s="37"/>
      <c r="JUN93" s="37"/>
      <c r="JUO93" s="37"/>
      <c r="JUP93" s="37"/>
      <c r="JUQ93" s="37"/>
      <c r="JUR93" s="37"/>
      <c r="JUS93" s="37"/>
      <c r="JUT93" s="37"/>
      <c r="JUU93" s="37"/>
      <c r="JUV93" s="37"/>
      <c r="JUW93" s="37"/>
      <c r="JUX93" s="37"/>
      <c r="JUY93" s="37"/>
      <c r="JUZ93" s="37"/>
      <c r="JVA93" s="37"/>
      <c r="JVB93" s="37"/>
      <c r="JVC93" s="37"/>
      <c r="JVD93" s="37"/>
      <c r="JVE93" s="37"/>
      <c r="JVF93" s="37"/>
      <c r="JVG93" s="37"/>
      <c r="JVH93" s="37"/>
      <c r="JVI93" s="37"/>
      <c r="JVJ93" s="37"/>
      <c r="JVK93" s="37"/>
      <c r="JVL93" s="37"/>
      <c r="JVM93" s="37"/>
      <c r="JVN93" s="37"/>
      <c r="JVO93" s="37"/>
      <c r="JVP93" s="37"/>
      <c r="JVQ93" s="37"/>
      <c r="JVR93" s="37"/>
      <c r="JVS93" s="37"/>
      <c r="JVT93" s="37"/>
      <c r="JVU93" s="37"/>
      <c r="JVV93" s="37"/>
      <c r="JVW93" s="37"/>
      <c r="JVX93" s="37"/>
      <c r="JVY93" s="37"/>
      <c r="JVZ93" s="37"/>
      <c r="JWA93" s="37"/>
      <c r="JWB93" s="37"/>
      <c r="JWC93" s="37"/>
      <c r="JWD93" s="37"/>
      <c r="JWE93" s="37"/>
      <c r="JWF93" s="37"/>
      <c r="JWG93" s="37"/>
      <c r="JWH93" s="37"/>
      <c r="JWI93" s="37"/>
      <c r="JWJ93" s="37"/>
      <c r="JWK93" s="37"/>
      <c r="JWL93" s="37"/>
      <c r="JWM93" s="37"/>
      <c r="JWN93" s="37"/>
      <c r="JWO93" s="37"/>
      <c r="JWP93" s="37"/>
      <c r="JWQ93" s="37"/>
      <c r="JWR93" s="37"/>
      <c r="JWS93" s="37"/>
      <c r="JWT93" s="37"/>
      <c r="JWU93" s="37"/>
      <c r="JWV93" s="37"/>
      <c r="JWW93" s="37"/>
      <c r="JWX93" s="37"/>
      <c r="JWY93" s="37"/>
      <c r="JWZ93" s="37"/>
      <c r="JXA93" s="37"/>
      <c r="JXB93" s="37"/>
      <c r="JXC93" s="37"/>
      <c r="JXD93" s="37"/>
      <c r="JXE93" s="37"/>
      <c r="JXF93" s="37"/>
      <c r="JXG93" s="37"/>
      <c r="JXH93" s="37"/>
      <c r="JXI93" s="37"/>
      <c r="JXJ93" s="37"/>
      <c r="JXK93" s="37"/>
      <c r="JXL93" s="37"/>
      <c r="JXM93" s="37"/>
      <c r="JXN93" s="37"/>
      <c r="JXO93" s="37"/>
      <c r="JXP93" s="37"/>
      <c r="JXQ93" s="37"/>
      <c r="JXR93" s="37"/>
      <c r="JXS93" s="37"/>
      <c r="JXT93" s="37"/>
      <c r="JXU93" s="37"/>
      <c r="JXV93" s="37"/>
      <c r="JXW93" s="37"/>
      <c r="JXX93" s="37"/>
      <c r="JXY93" s="37"/>
      <c r="JXZ93" s="37"/>
      <c r="JYA93" s="37"/>
      <c r="JYB93" s="37"/>
      <c r="JYC93" s="37"/>
      <c r="JYD93" s="37"/>
      <c r="JYE93" s="37"/>
      <c r="JYF93" s="37"/>
      <c r="JYG93" s="37"/>
      <c r="JYH93" s="37"/>
      <c r="JYI93" s="37"/>
      <c r="JYJ93" s="37"/>
      <c r="JYK93" s="37"/>
      <c r="JYL93" s="37"/>
      <c r="JYM93" s="37"/>
      <c r="JYN93" s="37"/>
      <c r="JYO93" s="37"/>
      <c r="JYP93" s="37"/>
      <c r="JYQ93" s="37"/>
      <c r="JYR93" s="37"/>
      <c r="JYS93" s="37"/>
      <c r="JYT93" s="37"/>
      <c r="JYU93" s="37"/>
      <c r="JYV93" s="37"/>
      <c r="JYW93" s="37"/>
      <c r="JYX93" s="37"/>
      <c r="JYY93" s="37"/>
      <c r="JYZ93" s="37"/>
      <c r="JZA93" s="37"/>
      <c r="JZB93" s="37"/>
      <c r="JZC93" s="37"/>
      <c r="JZD93" s="37"/>
      <c r="JZE93" s="37"/>
      <c r="JZF93" s="37"/>
      <c r="JZG93" s="37"/>
      <c r="JZH93" s="37"/>
      <c r="JZI93" s="37"/>
      <c r="JZJ93" s="37"/>
      <c r="JZK93" s="37"/>
      <c r="JZL93" s="37"/>
      <c r="JZM93" s="37"/>
      <c r="JZN93" s="37"/>
      <c r="JZO93" s="37"/>
      <c r="JZP93" s="37"/>
      <c r="JZQ93" s="37"/>
      <c r="JZR93" s="37"/>
      <c r="JZS93" s="37"/>
      <c r="JZT93" s="37"/>
      <c r="JZU93" s="37"/>
      <c r="JZV93" s="37"/>
      <c r="JZW93" s="37"/>
      <c r="JZX93" s="37"/>
      <c r="JZY93" s="37"/>
      <c r="JZZ93" s="37"/>
      <c r="KAA93" s="37"/>
      <c r="KAB93" s="37"/>
      <c r="KAC93" s="37"/>
      <c r="KAD93" s="37"/>
      <c r="KAE93" s="37"/>
      <c r="KAF93" s="37"/>
      <c r="KAG93" s="37"/>
      <c r="KAH93" s="37"/>
      <c r="KAI93" s="37"/>
      <c r="KAJ93" s="37"/>
      <c r="KAK93" s="37"/>
      <c r="KAL93" s="37"/>
      <c r="KAM93" s="37"/>
      <c r="KAN93" s="37"/>
      <c r="KAO93" s="37"/>
      <c r="KAP93" s="37"/>
      <c r="KAQ93" s="37"/>
      <c r="KAR93" s="37"/>
      <c r="KAS93" s="37"/>
      <c r="KAT93" s="37"/>
      <c r="KAU93" s="37"/>
      <c r="KAV93" s="37"/>
      <c r="KAW93" s="37"/>
      <c r="KAX93" s="37"/>
      <c r="KAY93" s="37"/>
      <c r="KAZ93" s="37"/>
      <c r="KBA93" s="37"/>
      <c r="KBB93" s="37"/>
      <c r="KBC93" s="37"/>
      <c r="KBD93" s="37"/>
      <c r="KBE93" s="37"/>
      <c r="KBF93" s="37"/>
      <c r="KBG93" s="37"/>
      <c r="KBH93" s="37"/>
      <c r="KBI93" s="37"/>
      <c r="KBJ93" s="37"/>
      <c r="KBK93" s="37"/>
      <c r="KBL93" s="37"/>
      <c r="KBM93" s="37"/>
      <c r="KBN93" s="37"/>
      <c r="KBO93" s="37"/>
      <c r="KBP93" s="37"/>
      <c r="KBQ93" s="37"/>
      <c r="KBR93" s="37"/>
      <c r="KBS93" s="37"/>
      <c r="KBT93" s="37"/>
      <c r="KBU93" s="37"/>
      <c r="KBV93" s="37"/>
      <c r="KBW93" s="37"/>
      <c r="KBX93" s="37"/>
      <c r="KBY93" s="37"/>
      <c r="KBZ93" s="37"/>
      <c r="KCA93" s="37"/>
      <c r="KCB93" s="37"/>
      <c r="KCC93" s="37"/>
      <c r="KCD93" s="37"/>
      <c r="KCE93" s="37"/>
      <c r="KCF93" s="37"/>
      <c r="KCG93" s="37"/>
      <c r="KCH93" s="37"/>
      <c r="KCI93" s="37"/>
      <c r="KCJ93" s="37"/>
      <c r="KCK93" s="37"/>
      <c r="KCL93" s="37"/>
      <c r="KCM93" s="37"/>
      <c r="KCN93" s="37"/>
      <c r="KCO93" s="37"/>
      <c r="KCP93" s="37"/>
      <c r="KCQ93" s="37"/>
      <c r="KCR93" s="37"/>
      <c r="KCS93" s="37"/>
      <c r="KCT93" s="37"/>
      <c r="KCU93" s="37"/>
      <c r="KCV93" s="37"/>
      <c r="KCW93" s="37"/>
      <c r="KCX93" s="37"/>
      <c r="KCY93" s="37"/>
      <c r="KCZ93" s="37"/>
      <c r="KDA93" s="37"/>
      <c r="KDB93" s="37"/>
      <c r="KDC93" s="37"/>
      <c r="KDD93" s="37"/>
      <c r="KDE93" s="37"/>
      <c r="KDF93" s="37"/>
      <c r="KDG93" s="37"/>
      <c r="KDH93" s="37"/>
      <c r="KDI93" s="37"/>
      <c r="KDJ93" s="37"/>
      <c r="KDK93" s="37"/>
      <c r="KDL93" s="37"/>
      <c r="KDM93" s="37"/>
      <c r="KDN93" s="37"/>
      <c r="KDO93" s="37"/>
      <c r="KDP93" s="37"/>
      <c r="KDQ93" s="37"/>
      <c r="KDR93" s="37"/>
      <c r="KDS93" s="37"/>
      <c r="KDT93" s="37"/>
      <c r="KDU93" s="37"/>
      <c r="KDV93" s="37"/>
      <c r="KDW93" s="37"/>
      <c r="KDX93" s="37"/>
      <c r="KDY93" s="37"/>
      <c r="KDZ93" s="37"/>
      <c r="KEA93" s="37"/>
      <c r="KEB93" s="37"/>
      <c r="KEC93" s="37"/>
      <c r="KED93" s="37"/>
      <c r="KEE93" s="37"/>
      <c r="KEF93" s="37"/>
      <c r="KEG93" s="37"/>
      <c r="KEH93" s="37"/>
      <c r="KEI93" s="37"/>
      <c r="KEJ93" s="37"/>
      <c r="KEK93" s="37"/>
      <c r="KEL93" s="37"/>
      <c r="KEM93" s="37"/>
      <c r="KEN93" s="37"/>
      <c r="KEO93" s="37"/>
      <c r="KEP93" s="37"/>
      <c r="KEQ93" s="37"/>
      <c r="KER93" s="37"/>
      <c r="KES93" s="37"/>
      <c r="KET93" s="37"/>
      <c r="KEU93" s="37"/>
      <c r="KEV93" s="37"/>
      <c r="KEW93" s="37"/>
      <c r="KEX93" s="37"/>
      <c r="KEY93" s="37"/>
      <c r="KEZ93" s="37"/>
      <c r="KFA93" s="37"/>
      <c r="KFB93" s="37"/>
      <c r="KFC93" s="37"/>
      <c r="KFD93" s="37"/>
      <c r="KFE93" s="37"/>
      <c r="KFF93" s="37"/>
      <c r="KFG93" s="37"/>
      <c r="KFH93" s="37"/>
      <c r="KFI93" s="37"/>
      <c r="KFJ93" s="37"/>
      <c r="KFK93" s="37"/>
      <c r="KFL93" s="37"/>
      <c r="KFM93" s="37"/>
      <c r="KFN93" s="37"/>
      <c r="KFO93" s="37"/>
      <c r="KFP93" s="37"/>
      <c r="KFQ93" s="37"/>
      <c r="KFR93" s="37"/>
      <c r="KFS93" s="37"/>
      <c r="KFT93" s="37"/>
      <c r="KFU93" s="37"/>
      <c r="KFV93" s="37"/>
      <c r="KFW93" s="37"/>
      <c r="KFX93" s="37"/>
      <c r="KFY93" s="37"/>
      <c r="KFZ93" s="37"/>
      <c r="KGA93" s="37"/>
      <c r="KGB93" s="37"/>
      <c r="KGC93" s="37"/>
      <c r="KGD93" s="37"/>
      <c r="KGE93" s="37"/>
      <c r="KGF93" s="37"/>
      <c r="KGG93" s="37"/>
      <c r="KGH93" s="37"/>
      <c r="KGI93" s="37"/>
      <c r="KGJ93" s="37"/>
      <c r="KGK93" s="37"/>
      <c r="KGL93" s="37"/>
      <c r="KGM93" s="37"/>
      <c r="KGN93" s="37"/>
      <c r="KGO93" s="37"/>
      <c r="KGP93" s="37"/>
      <c r="KGQ93" s="37"/>
      <c r="KGR93" s="37"/>
      <c r="KGS93" s="37"/>
      <c r="KGT93" s="37"/>
      <c r="KGU93" s="37"/>
      <c r="KGV93" s="37"/>
      <c r="KGW93" s="37"/>
      <c r="KGX93" s="37"/>
      <c r="KGY93" s="37"/>
      <c r="KGZ93" s="37"/>
      <c r="KHA93" s="37"/>
      <c r="KHB93" s="37"/>
      <c r="KHC93" s="37"/>
      <c r="KHD93" s="37"/>
      <c r="KHE93" s="37"/>
      <c r="KHF93" s="37"/>
      <c r="KHG93" s="37"/>
      <c r="KHH93" s="37"/>
      <c r="KHI93" s="37"/>
      <c r="KHJ93" s="37"/>
      <c r="KHK93" s="37"/>
      <c r="KHL93" s="37"/>
      <c r="KHM93" s="37"/>
      <c r="KHN93" s="37"/>
      <c r="KHO93" s="37"/>
      <c r="KHP93" s="37"/>
      <c r="KHQ93" s="37"/>
      <c r="KHR93" s="37"/>
      <c r="KHS93" s="37"/>
      <c r="KHT93" s="37"/>
      <c r="KHU93" s="37"/>
      <c r="KHV93" s="37"/>
      <c r="KHW93" s="37"/>
      <c r="KHX93" s="37"/>
      <c r="KHY93" s="37"/>
      <c r="KHZ93" s="37"/>
      <c r="KIA93" s="37"/>
      <c r="KIB93" s="37"/>
      <c r="KIC93" s="37"/>
      <c r="KID93" s="37"/>
      <c r="KIE93" s="37"/>
      <c r="KIF93" s="37"/>
      <c r="KIG93" s="37"/>
      <c r="KIH93" s="37"/>
      <c r="KII93" s="37"/>
      <c r="KIJ93" s="37"/>
      <c r="KIK93" s="37"/>
      <c r="KIL93" s="37"/>
      <c r="KIM93" s="37"/>
      <c r="KIN93" s="37"/>
      <c r="KIO93" s="37"/>
      <c r="KIP93" s="37"/>
      <c r="KIQ93" s="37"/>
      <c r="KIR93" s="37"/>
      <c r="KIS93" s="37"/>
      <c r="KIT93" s="37"/>
      <c r="KIU93" s="37"/>
      <c r="KIV93" s="37"/>
      <c r="KIW93" s="37"/>
      <c r="KIX93" s="37"/>
      <c r="KIY93" s="37"/>
      <c r="KIZ93" s="37"/>
      <c r="KJA93" s="37"/>
      <c r="KJB93" s="37"/>
      <c r="KJC93" s="37"/>
      <c r="KJD93" s="37"/>
      <c r="KJE93" s="37"/>
      <c r="KJF93" s="37"/>
      <c r="KJG93" s="37"/>
      <c r="KJH93" s="37"/>
      <c r="KJI93" s="37"/>
      <c r="KJJ93" s="37"/>
      <c r="KJK93" s="37"/>
      <c r="KJL93" s="37"/>
      <c r="KJM93" s="37"/>
      <c r="KJN93" s="37"/>
      <c r="KJO93" s="37"/>
      <c r="KJP93" s="37"/>
      <c r="KJQ93" s="37"/>
      <c r="KJR93" s="37"/>
      <c r="KJS93" s="37"/>
      <c r="KJT93" s="37"/>
      <c r="KJU93" s="37"/>
      <c r="KJV93" s="37"/>
      <c r="KJW93" s="37"/>
      <c r="KJX93" s="37"/>
      <c r="KJY93" s="37"/>
      <c r="KJZ93" s="37"/>
      <c r="KKA93" s="37"/>
      <c r="KKB93" s="37"/>
      <c r="KKC93" s="37"/>
      <c r="KKD93" s="37"/>
      <c r="KKE93" s="37"/>
      <c r="KKF93" s="37"/>
      <c r="KKG93" s="37"/>
      <c r="KKH93" s="37"/>
      <c r="KKI93" s="37"/>
      <c r="KKJ93" s="37"/>
      <c r="KKK93" s="37"/>
      <c r="KKL93" s="37"/>
      <c r="KKM93" s="37"/>
      <c r="KKN93" s="37"/>
      <c r="KKO93" s="37"/>
      <c r="KKP93" s="37"/>
      <c r="KKQ93" s="37"/>
      <c r="KKR93" s="37"/>
      <c r="KKS93" s="37"/>
      <c r="KKT93" s="37"/>
      <c r="KKU93" s="37"/>
      <c r="KKV93" s="37"/>
      <c r="KKW93" s="37"/>
      <c r="KKX93" s="37"/>
      <c r="KKY93" s="37"/>
      <c r="KKZ93" s="37"/>
      <c r="KLA93" s="37"/>
      <c r="KLB93" s="37"/>
      <c r="KLC93" s="37"/>
      <c r="KLD93" s="37"/>
      <c r="KLE93" s="37"/>
      <c r="KLF93" s="37"/>
      <c r="KLG93" s="37"/>
      <c r="KLH93" s="37"/>
      <c r="KLI93" s="37"/>
      <c r="KLJ93" s="37"/>
      <c r="KLK93" s="37"/>
      <c r="KLL93" s="37"/>
      <c r="KLM93" s="37"/>
      <c r="KLN93" s="37"/>
      <c r="KLO93" s="37"/>
      <c r="KLP93" s="37"/>
      <c r="KLQ93" s="37"/>
      <c r="KLR93" s="37"/>
      <c r="KLS93" s="37"/>
      <c r="KLT93" s="37"/>
      <c r="KLU93" s="37"/>
      <c r="KLV93" s="37"/>
      <c r="KLW93" s="37"/>
      <c r="KLX93" s="37"/>
      <c r="KLY93" s="37"/>
      <c r="KLZ93" s="37"/>
      <c r="KMA93" s="37"/>
      <c r="KMB93" s="37"/>
      <c r="KMC93" s="37"/>
      <c r="KMD93" s="37"/>
      <c r="KME93" s="37"/>
      <c r="KMF93" s="37"/>
      <c r="KMG93" s="37"/>
      <c r="KMH93" s="37"/>
      <c r="KMI93" s="37"/>
      <c r="KMJ93" s="37"/>
      <c r="KMK93" s="37"/>
      <c r="KML93" s="37"/>
      <c r="KMM93" s="37"/>
      <c r="KMN93" s="37"/>
      <c r="KMO93" s="37"/>
      <c r="KMP93" s="37"/>
      <c r="KMQ93" s="37"/>
      <c r="KMR93" s="37"/>
      <c r="KMS93" s="37"/>
      <c r="KMT93" s="37"/>
      <c r="KMU93" s="37"/>
      <c r="KMV93" s="37"/>
      <c r="KMW93" s="37"/>
      <c r="KMX93" s="37"/>
      <c r="KMY93" s="37"/>
      <c r="KMZ93" s="37"/>
      <c r="KNA93" s="37"/>
      <c r="KNB93" s="37"/>
      <c r="KNC93" s="37"/>
      <c r="KND93" s="37"/>
      <c r="KNE93" s="37"/>
      <c r="KNF93" s="37"/>
      <c r="KNG93" s="37"/>
      <c r="KNH93" s="37"/>
      <c r="KNI93" s="37"/>
      <c r="KNJ93" s="37"/>
      <c r="KNK93" s="37"/>
      <c r="KNL93" s="37"/>
      <c r="KNM93" s="37"/>
      <c r="KNN93" s="37"/>
      <c r="KNO93" s="37"/>
      <c r="KNP93" s="37"/>
      <c r="KNQ93" s="37"/>
      <c r="KNR93" s="37"/>
      <c r="KNS93" s="37"/>
      <c r="KNT93" s="37"/>
      <c r="KNU93" s="37"/>
      <c r="KNV93" s="37"/>
      <c r="KNW93" s="37"/>
      <c r="KNX93" s="37"/>
      <c r="KNY93" s="37"/>
      <c r="KNZ93" s="37"/>
      <c r="KOA93" s="37"/>
      <c r="KOB93" s="37"/>
      <c r="KOC93" s="37"/>
      <c r="KOD93" s="37"/>
      <c r="KOE93" s="37"/>
      <c r="KOF93" s="37"/>
      <c r="KOG93" s="37"/>
      <c r="KOH93" s="37"/>
      <c r="KOI93" s="37"/>
      <c r="KOJ93" s="37"/>
      <c r="KOK93" s="37"/>
      <c r="KOL93" s="37"/>
      <c r="KOM93" s="37"/>
      <c r="KON93" s="37"/>
      <c r="KOO93" s="37"/>
      <c r="KOP93" s="37"/>
      <c r="KOQ93" s="37"/>
      <c r="KOR93" s="37"/>
      <c r="KOS93" s="37"/>
      <c r="KOT93" s="37"/>
      <c r="KOU93" s="37"/>
      <c r="KOV93" s="37"/>
      <c r="KOW93" s="37"/>
      <c r="KOX93" s="37"/>
      <c r="KOY93" s="37"/>
      <c r="KOZ93" s="37"/>
      <c r="KPA93" s="37"/>
      <c r="KPB93" s="37"/>
      <c r="KPC93" s="37"/>
      <c r="KPD93" s="37"/>
      <c r="KPE93" s="37"/>
      <c r="KPF93" s="37"/>
      <c r="KPG93" s="37"/>
      <c r="KPH93" s="37"/>
      <c r="KPI93" s="37"/>
      <c r="KPJ93" s="37"/>
      <c r="KPK93" s="37"/>
      <c r="KPL93" s="37"/>
      <c r="KPM93" s="37"/>
      <c r="KPN93" s="37"/>
      <c r="KPO93" s="37"/>
      <c r="KPP93" s="37"/>
      <c r="KPQ93" s="37"/>
      <c r="KPR93" s="37"/>
      <c r="KPS93" s="37"/>
      <c r="KPT93" s="37"/>
      <c r="KPU93" s="37"/>
      <c r="KPV93" s="37"/>
      <c r="KPW93" s="37"/>
      <c r="KPX93" s="37"/>
      <c r="KPY93" s="37"/>
      <c r="KPZ93" s="37"/>
      <c r="KQA93" s="37"/>
      <c r="KQB93" s="37"/>
      <c r="KQC93" s="37"/>
      <c r="KQD93" s="37"/>
      <c r="KQE93" s="37"/>
      <c r="KQF93" s="37"/>
      <c r="KQG93" s="37"/>
      <c r="KQH93" s="37"/>
      <c r="KQI93" s="37"/>
      <c r="KQJ93" s="37"/>
      <c r="KQK93" s="37"/>
      <c r="KQL93" s="37"/>
      <c r="KQM93" s="37"/>
      <c r="KQN93" s="37"/>
      <c r="KQO93" s="37"/>
      <c r="KQP93" s="37"/>
      <c r="KQQ93" s="37"/>
      <c r="KQR93" s="37"/>
      <c r="KQS93" s="37"/>
      <c r="KQT93" s="37"/>
      <c r="KQU93" s="37"/>
      <c r="KQV93" s="37"/>
      <c r="KQW93" s="37"/>
      <c r="KQX93" s="37"/>
      <c r="KQY93" s="37"/>
      <c r="KQZ93" s="37"/>
      <c r="KRA93" s="37"/>
      <c r="KRB93" s="37"/>
      <c r="KRC93" s="37"/>
      <c r="KRD93" s="37"/>
      <c r="KRE93" s="37"/>
      <c r="KRF93" s="37"/>
      <c r="KRG93" s="37"/>
      <c r="KRH93" s="37"/>
      <c r="KRI93" s="37"/>
      <c r="KRJ93" s="37"/>
      <c r="KRK93" s="37"/>
      <c r="KRL93" s="37"/>
      <c r="KRM93" s="37"/>
      <c r="KRN93" s="37"/>
      <c r="KRO93" s="37"/>
      <c r="KRP93" s="37"/>
      <c r="KRQ93" s="37"/>
      <c r="KRR93" s="37"/>
      <c r="KRS93" s="37"/>
      <c r="KRT93" s="37"/>
      <c r="KRU93" s="37"/>
      <c r="KRV93" s="37"/>
      <c r="KRW93" s="37"/>
      <c r="KRX93" s="37"/>
      <c r="KRY93" s="37"/>
      <c r="KRZ93" s="37"/>
      <c r="KSA93" s="37"/>
      <c r="KSB93" s="37"/>
      <c r="KSC93" s="37"/>
      <c r="KSD93" s="37"/>
      <c r="KSE93" s="37"/>
      <c r="KSF93" s="37"/>
      <c r="KSG93" s="37"/>
      <c r="KSH93" s="37"/>
      <c r="KSI93" s="37"/>
      <c r="KSJ93" s="37"/>
      <c r="KSK93" s="37"/>
      <c r="KSL93" s="37"/>
      <c r="KSM93" s="37"/>
      <c r="KSN93" s="37"/>
      <c r="KSO93" s="37"/>
      <c r="KSP93" s="37"/>
      <c r="KSQ93" s="37"/>
      <c r="KSR93" s="37"/>
      <c r="KSS93" s="37"/>
      <c r="KST93" s="37"/>
      <c r="KSU93" s="37"/>
      <c r="KSV93" s="37"/>
      <c r="KSW93" s="37"/>
      <c r="KSX93" s="37"/>
      <c r="KSY93" s="37"/>
      <c r="KSZ93" s="37"/>
      <c r="KTA93" s="37"/>
      <c r="KTB93" s="37"/>
      <c r="KTC93" s="37"/>
      <c r="KTD93" s="37"/>
      <c r="KTE93" s="37"/>
      <c r="KTF93" s="37"/>
      <c r="KTG93" s="37"/>
      <c r="KTH93" s="37"/>
      <c r="KTI93" s="37"/>
      <c r="KTJ93" s="37"/>
      <c r="KTK93" s="37"/>
      <c r="KTL93" s="37"/>
      <c r="KTM93" s="37"/>
      <c r="KTN93" s="37"/>
      <c r="KTO93" s="37"/>
      <c r="KTP93" s="37"/>
      <c r="KTQ93" s="37"/>
      <c r="KTR93" s="37"/>
      <c r="KTS93" s="37"/>
      <c r="KTT93" s="37"/>
      <c r="KTU93" s="37"/>
      <c r="KTV93" s="37"/>
      <c r="KTW93" s="37"/>
      <c r="KTX93" s="37"/>
      <c r="KTY93" s="37"/>
      <c r="KTZ93" s="37"/>
      <c r="KUA93" s="37"/>
      <c r="KUB93" s="37"/>
      <c r="KUC93" s="37"/>
      <c r="KUD93" s="37"/>
      <c r="KUE93" s="37"/>
      <c r="KUF93" s="37"/>
      <c r="KUG93" s="37"/>
      <c r="KUH93" s="37"/>
      <c r="KUI93" s="37"/>
      <c r="KUJ93" s="37"/>
      <c r="KUK93" s="37"/>
      <c r="KUL93" s="37"/>
      <c r="KUM93" s="37"/>
      <c r="KUN93" s="37"/>
      <c r="KUO93" s="37"/>
      <c r="KUP93" s="37"/>
      <c r="KUQ93" s="37"/>
      <c r="KUR93" s="37"/>
      <c r="KUS93" s="37"/>
      <c r="KUT93" s="37"/>
      <c r="KUU93" s="37"/>
      <c r="KUV93" s="37"/>
      <c r="KUW93" s="37"/>
      <c r="KUX93" s="37"/>
      <c r="KUY93" s="37"/>
      <c r="KUZ93" s="37"/>
      <c r="KVA93" s="37"/>
      <c r="KVB93" s="37"/>
      <c r="KVC93" s="37"/>
      <c r="KVD93" s="37"/>
      <c r="KVE93" s="37"/>
      <c r="KVF93" s="37"/>
      <c r="KVG93" s="37"/>
      <c r="KVH93" s="37"/>
      <c r="KVI93" s="37"/>
      <c r="KVJ93" s="37"/>
      <c r="KVK93" s="37"/>
      <c r="KVL93" s="37"/>
      <c r="KVM93" s="37"/>
      <c r="KVN93" s="37"/>
      <c r="KVO93" s="37"/>
      <c r="KVP93" s="37"/>
      <c r="KVQ93" s="37"/>
      <c r="KVR93" s="37"/>
      <c r="KVS93" s="37"/>
      <c r="KVT93" s="37"/>
      <c r="KVU93" s="37"/>
      <c r="KVV93" s="37"/>
      <c r="KVW93" s="37"/>
      <c r="KVX93" s="37"/>
      <c r="KVY93" s="37"/>
      <c r="KVZ93" s="37"/>
      <c r="KWA93" s="37"/>
      <c r="KWB93" s="37"/>
      <c r="KWC93" s="37"/>
      <c r="KWD93" s="37"/>
      <c r="KWE93" s="37"/>
      <c r="KWF93" s="37"/>
      <c r="KWG93" s="37"/>
      <c r="KWH93" s="37"/>
      <c r="KWI93" s="37"/>
      <c r="KWJ93" s="37"/>
      <c r="KWK93" s="37"/>
      <c r="KWL93" s="37"/>
      <c r="KWM93" s="37"/>
      <c r="KWN93" s="37"/>
      <c r="KWO93" s="37"/>
      <c r="KWP93" s="37"/>
      <c r="KWQ93" s="37"/>
      <c r="KWR93" s="37"/>
      <c r="KWS93" s="37"/>
      <c r="KWT93" s="37"/>
      <c r="KWU93" s="37"/>
      <c r="KWV93" s="37"/>
      <c r="KWW93" s="37"/>
      <c r="KWX93" s="37"/>
      <c r="KWY93" s="37"/>
      <c r="KWZ93" s="37"/>
      <c r="KXA93" s="37"/>
      <c r="KXB93" s="37"/>
      <c r="KXC93" s="37"/>
      <c r="KXD93" s="37"/>
      <c r="KXE93" s="37"/>
      <c r="KXF93" s="37"/>
      <c r="KXG93" s="37"/>
      <c r="KXH93" s="37"/>
      <c r="KXI93" s="37"/>
      <c r="KXJ93" s="37"/>
      <c r="KXK93" s="37"/>
      <c r="KXL93" s="37"/>
      <c r="KXM93" s="37"/>
      <c r="KXN93" s="37"/>
      <c r="KXO93" s="37"/>
      <c r="KXP93" s="37"/>
      <c r="KXQ93" s="37"/>
      <c r="KXR93" s="37"/>
      <c r="KXS93" s="37"/>
      <c r="KXT93" s="37"/>
      <c r="KXU93" s="37"/>
      <c r="KXV93" s="37"/>
      <c r="KXW93" s="37"/>
      <c r="KXX93" s="37"/>
      <c r="KXY93" s="37"/>
      <c r="KXZ93" s="37"/>
      <c r="KYA93" s="37"/>
      <c r="KYB93" s="37"/>
      <c r="KYC93" s="37"/>
      <c r="KYD93" s="37"/>
      <c r="KYE93" s="37"/>
      <c r="KYF93" s="37"/>
      <c r="KYG93" s="37"/>
      <c r="KYH93" s="37"/>
      <c r="KYI93" s="37"/>
      <c r="KYJ93" s="37"/>
      <c r="KYK93" s="37"/>
      <c r="KYL93" s="37"/>
      <c r="KYM93" s="37"/>
      <c r="KYN93" s="37"/>
      <c r="KYO93" s="37"/>
      <c r="KYP93" s="37"/>
      <c r="KYQ93" s="37"/>
      <c r="KYR93" s="37"/>
      <c r="KYS93" s="37"/>
      <c r="KYT93" s="37"/>
      <c r="KYU93" s="37"/>
      <c r="KYV93" s="37"/>
      <c r="KYW93" s="37"/>
      <c r="KYX93" s="37"/>
      <c r="KYY93" s="37"/>
      <c r="KYZ93" s="37"/>
      <c r="KZA93" s="37"/>
      <c r="KZB93" s="37"/>
      <c r="KZC93" s="37"/>
      <c r="KZD93" s="37"/>
      <c r="KZE93" s="37"/>
      <c r="KZF93" s="37"/>
      <c r="KZG93" s="37"/>
      <c r="KZH93" s="37"/>
      <c r="KZI93" s="37"/>
      <c r="KZJ93" s="37"/>
      <c r="KZK93" s="37"/>
      <c r="KZL93" s="37"/>
      <c r="KZM93" s="37"/>
      <c r="KZN93" s="37"/>
      <c r="KZO93" s="37"/>
      <c r="KZP93" s="37"/>
      <c r="KZQ93" s="37"/>
      <c r="KZR93" s="37"/>
      <c r="KZS93" s="37"/>
      <c r="KZT93" s="37"/>
      <c r="KZU93" s="37"/>
      <c r="KZV93" s="37"/>
      <c r="KZW93" s="37"/>
      <c r="KZX93" s="37"/>
      <c r="KZY93" s="37"/>
      <c r="KZZ93" s="37"/>
      <c r="LAA93" s="37"/>
      <c r="LAB93" s="37"/>
      <c r="LAC93" s="37"/>
      <c r="LAD93" s="37"/>
      <c r="LAE93" s="37"/>
      <c r="LAF93" s="37"/>
      <c r="LAG93" s="37"/>
      <c r="LAH93" s="37"/>
      <c r="LAI93" s="37"/>
      <c r="LAJ93" s="37"/>
      <c r="LAK93" s="37"/>
      <c r="LAL93" s="37"/>
      <c r="LAM93" s="37"/>
      <c r="LAN93" s="37"/>
      <c r="LAO93" s="37"/>
      <c r="LAP93" s="37"/>
      <c r="LAQ93" s="37"/>
      <c r="LAR93" s="37"/>
      <c r="LAS93" s="37"/>
      <c r="LAT93" s="37"/>
      <c r="LAU93" s="37"/>
      <c r="LAV93" s="37"/>
      <c r="LAW93" s="37"/>
      <c r="LAX93" s="37"/>
      <c r="LAY93" s="37"/>
      <c r="LAZ93" s="37"/>
      <c r="LBA93" s="37"/>
      <c r="LBB93" s="37"/>
      <c r="LBC93" s="37"/>
      <c r="LBD93" s="37"/>
      <c r="LBE93" s="37"/>
      <c r="LBF93" s="37"/>
      <c r="LBG93" s="37"/>
      <c r="LBH93" s="37"/>
      <c r="LBI93" s="37"/>
      <c r="LBJ93" s="37"/>
      <c r="LBK93" s="37"/>
      <c r="LBL93" s="37"/>
      <c r="LBM93" s="37"/>
      <c r="LBN93" s="37"/>
      <c r="LBO93" s="37"/>
      <c r="LBP93" s="37"/>
      <c r="LBQ93" s="37"/>
      <c r="LBR93" s="37"/>
      <c r="LBS93" s="37"/>
      <c r="LBT93" s="37"/>
      <c r="LBU93" s="37"/>
      <c r="LBV93" s="37"/>
      <c r="LBW93" s="37"/>
      <c r="LBX93" s="37"/>
      <c r="LBY93" s="37"/>
      <c r="LBZ93" s="37"/>
      <c r="LCA93" s="37"/>
      <c r="LCB93" s="37"/>
      <c r="LCC93" s="37"/>
      <c r="LCD93" s="37"/>
      <c r="LCE93" s="37"/>
      <c r="LCF93" s="37"/>
      <c r="LCG93" s="37"/>
      <c r="LCH93" s="37"/>
      <c r="LCI93" s="37"/>
      <c r="LCJ93" s="37"/>
      <c r="LCK93" s="37"/>
      <c r="LCL93" s="37"/>
      <c r="LCM93" s="37"/>
      <c r="LCN93" s="37"/>
      <c r="LCO93" s="37"/>
      <c r="LCP93" s="37"/>
      <c r="LCQ93" s="37"/>
      <c r="LCR93" s="37"/>
      <c r="LCS93" s="37"/>
      <c r="LCT93" s="37"/>
      <c r="LCU93" s="37"/>
      <c r="LCV93" s="37"/>
      <c r="LCW93" s="37"/>
      <c r="LCX93" s="37"/>
      <c r="LCY93" s="37"/>
      <c r="LCZ93" s="37"/>
      <c r="LDA93" s="37"/>
      <c r="LDB93" s="37"/>
      <c r="LDC93" s="37"/>
      <c r="LDD93" s="37"/>
      <c r="LDE93" s="37"/>
      <c r="LDF93" s="37"/>
      <c r="LDG93" s="37"/>
      <c r="LDH93" s="37"/>
      <c r="LDI93" s="37"/>
      <c r="LDJ93" s="37"/>
      <c r="LDK93" s="37"/>
      <c r="LDL93" s="37"/>
      <c r="LDM93" s="37"/>
      <c r="LDN93" s="37"/>
      <c r="LDO93" s="37"/>
      <c r="LDP93" s="37"/>
      <c r="LDQ93" s="37"/>
      <c r="LDR93" s="37"/>
      <c r="LDS93" s="37"/>
      <c r="LDT93" s="37"/>
      <c r="LDU93" s="37"/>
      <c r="LDV93" s="37"/>
      <c r="LDW93" s="37"/>
      <c r="LDX93" s="37"/>
      <c r="LDY93" s="37"/>
      <c r="LDZ93" s="37"/>
      <c r="LEA93" s="37"/>
      <c r="LEB93" s="37"/>
      <c r="LEC93" s="37"/>
      <c r="LED93" s="37"/>
      <c r="LEE93" s="37"/>
      <c r="LEF93" s="37"/>
      <c r="LEG93" s="37"/>
      <c r="LEH93" s="37"/>
      <c r="LEI93" s="37"/>
      <c r="LEJ93" s="37"/>
      <c r="LEK93" s="37"/>
      <c r="LEL93" s="37"/>
      <c r="LEM93" s="37"/>
      <c r="LEN93" s="37"/>
      <c r="LEO93" s="37"/>
      <c r="LEP93" s="37"/>
      <c r="LEQ93" s="37"/>
      <c r="LER93" s="37"/>
      <c r="LES93" s="37"/>
      <c r="LET93" s="37"/>
      <c r="LEU93" s="37"/>
      <c r="LEV93" s="37"/>
      <c r="LEW93" s="37"/>
      <c r="LEX93" s="37"/>
      <c r="LEY93" s="37"/>
      <c r="LEZ93" s="37"/>
      <c r="LFA93" s="37"/>
      <c r="LFB93" s="37"/>
      <c r="LFC93" s="37"/>
      <c r="LFD93" s="37"/>
      <c r="LFE93" s="37"/>
      <c r="LFF93" s="37"/>
      <c r="LFG93" s="37"/>
      <c r="LFH93" s="37"/>
      <c r="LFI93" s="37"/>
      <c r="LFJ93" s="37"/>
      <c r="LFK93" s="37"/>
      <c r="LFL93" s="37"/>
      <c r="LFM93" s="37"/>
      <c r="LFN93" s="37"/>
      <c r="LFO93" s="37"/>
      <c r="LFP93" s="37"/>
      <c r="LFQ93" s="37"/>
      <c r="LFR93" s="37"/>
      <c r="LFS93" s="37"/>
      <c r="LFT93" s="37"/>
      <c r="LFU93" s="37"/>
      <c r="LFV93" s="37"/>
      <c r="LFW93" s="37"/>
      <c r="LFX93" s="37"/>
      <c r="LFY93" s="37"/>
      <c r="LFZ93" s="37"/>
      <c r="LGA93" s="37"/>
      <c r="LGB93" s="37"/>
      <c r="LGC93" s="37"/>
      <c r="LGD93" s="37"/>
      <c r="LGE93" s="37"/>
      <c r="LGF93" s="37"/>
      <c r="LGG93" s="37"/>
      <c r="LGH93" s="37"/>
      <c r="LGI93" s="37"/>
      <c r="LGJ93" s="37"/>
      <c r="LGK93" s="37"/>
      <c r="LGL93" s="37"/>
      <c r="LGM93" s="37"/>
      <c r="LGN93" s="37"/>
      <c r="LGO93" s="37"/>
      <c r="LGP93" s="37"/>
      <c r="LGQ93" s="37"/>
      <c r="LGR93" s="37"/>
      <c r="LGS93" s="37"/>
      <c r="LGT93" s="37"/>
      <c r="LGU93" s="37"/>
      <c r="LGV93" s="37"/>
      <c r="LGW93" s="37"/>
      <c r="LGX93" s="37"/>
      <c r="LGY93" s="37"/>
      <c r="LGZ93" s="37"/>
      <c r="LHA93" s="37"/>
      <c r="LHB93" s="37"/>
      <c r="LHC93" s="37"/>
      <c r="LHD93" s="37"/>
      <c r="LHE93" s="37"/>
      <c r="LHF93" s="37"/>
      <c r="LHG93" s="37"/>
      <c r="LHH93" s="37"/>
      <c r="LHI93" s="37"/>
      <c r="LHJ93" s="37"/>
      <c r="LHK93" s="37"/>
      <c r="LHL93" s="37"/>
      <c r="LHM93" s="37"/>
      <c r="LHN93" s="37"/>
      <c r="LHO93" s="37"/>
      <c r="LHP93" s="37"/>
      <c r="LHQ93" s="37"/>
      <c r="LHR93" s="37"/>
      <c r="LHS93" s="37"/>
      <c r="LHT93" s="37"/>
      <c r="LHU93" s="37"/>
      <c r="LHV93" s="37"/>
      <c r="LHW93" s="37"/>
      <c r="LHX93" s="37"/>
      <c r="LHY93" s="37"/>
      <c r="LHZ93" s="37"/>
      <c r="LIA93" s="37"/>
      <c r="LIB93" s="37"/>
      <c r="LIC93" s="37"/>
      <c r="LID93" s="37"/>
      <c r="LIE93" s="37"/>
      <c r="LIF93" s="37"/>
      <c r="LIG93" s="37"/>
      <c r="LIH93" s="37"/>
      <c r="LII93" s="37"/>
      <c r="LIJ93" s="37"/>
      <c r="LIK93" s="37"/>
      <c r="LIL93" s="37"/>
      <c r="LIM93" s="37"/>
      <c r="LIN93" s="37"/>
      <c r="LIO93" s="37"/>
      <c r="LIP93" s="37"/>
      <c r="LIQ93" s="37"/>
      <c r="LIR93" s="37"/>
      <c r="LIS93" s="37"/>
      <c r="LIT93" s="37"/>
      <c r="LIU93" s="37"/>
      <c r="LIV93" s="37"/>
      <c r="LIW93" s="37"/>
      <c r="LIX93" s="37"/>
      <c r="LIY93" s="37"/>
      <c r="LIZ93" s="37"/>
      <c r="LJA93" s="37"/>
      <c r="LJB93" s="37"/>
      <c r="LJC93" s="37"/>
      <c r="LJD93" s="37"/>
      <c r="LJE93" s="37"/>
      <c r="LJF93" s="37"/>
      <c r="LJG93" s="37"/>
      <c r="LJH93" s="37"/>
      <c r="LJI93" s="37"/>
      <c r="LJJ93" s="37"/>
      <c r="LJK93" s="37"/>
      <c r="LJL93" s="37"/>
      <c r="LJM93" s="37"/>
      <c r="LJN93" s="37"/>
      <c r="LJO93" s="37"/>
      <c r="LJP93" s="37"/>
      <c r="LJQ93" s="37"/>
      <c r="LJR93" s="37"/>
      <c r="LJS93" s="37"/>
      <c r="LJT93" s="37"/>
      <c r="LJU93" s="37"/>
      <c r="LJV93" s="37"/>
      <c r="LJW93" s="37"/>
      <c r="LJX93" s="37"/>
      <c r="LJY93" s="37"/>
      <c r="LJZ93" s="37"/>
      <c r="LKA93" s="37"/>
      <c r="LKB93" s="37"/>
      <c r="LKC93" s="37"/>
      <c r="LKD93" s="37"/>
      <c r="LKE93" s="37"/>
      <c r="LKF93" s="37"/>
      <c r="LKG93" s="37"/>
      <c r="LKH93" s="37"/>
      <c r="LKI93" s="37"/>
      <c r="LKJ93" s="37"/>
      <c r="LKK93" s="37"/>
      <c r="LKL93" s="37"/>
      <c r="LKM93" s="37"/>
      <c r="LKN93" s="37"/>
      <c r="LKO93" s="37"/>
      <c r="LKP93" s="37"/>
      <c r="LKQ93" s="37"/>
      <c r="LKR93" s="37"/>
      <c r="LKS93" s="37"/>
      <c r="LKT93" s="37"/>
      <c r="LKU93" s="37"/>
      <c r="LKV93" s="37"/>
      <c r="LKW93" s="37"/>
      <c r="LKX93" s="37"/>
      <c r="LKY93" s="37"/>
      <c r="LKZ93" s="37"/>
      <c r="LLA93" s="37"/>
      <c r="LLB93" s="37"/>
      <c r="LLC93" s="37"/>
      <c r="LLD93" s="37"/>
      <c r="LLE93" s="37"/>
      <c r="LLF93" s="37"/>
      <c r="LLG93" s="37"/>
      <c r="LLH93" s="37"/>
      <c r="LLI93" s="37"/>
      <c r="LLJ93" s="37"/>
      <c r="LLK93" s="37"/>
      <c r="LLL93" s="37"/>
      <c r="LLM93" s="37"/>
      <c r="LLN93" s="37"/>
      <c r="LLO93" s="37"/>
      <c r="LLP93" s="37"/>
      <c r="LLQ93" s="37"/>
      <c r="LLR93" s="37"/>
      <c r="LLS93" s="37"/>
      <c r="LLT93" s="37"/>
      <c r="LLU93" s="37"/>
      <c r="LLV93" s="37"/>
      <c r="LLW93" s="37"/>
      <c r="LLX93" s="37"/>
      <c r="LLY93" s="37"/>
      <c r="LLZ93" s="37"/>
      <c r="LMA93" s="37"/>
      <c r="LMB93" s="37"/>
      <c r="LMC93" s="37"/>
      <c r="LMD93" s="37"/>
      <c r="LME93" s="37"/>
      <c r="LMF93" s="37"/>
      <c r="LMG93" s="37"/>
      <c r="LMH93" s="37"/>
      <c r="LMI93" s="37"/>
      <c r="LMJ93" s="37"/>
      <c r="LMK93" s="37"/>
      <c r="LML93" s="37"/>
      <c r="LMM93" s="37"/>
      <c r="LMN93" s="37"/>
      <c r="LMO93" s="37"/>
      <c r="LMP93" s="37"/>
      <c r="LMQ93" s="37"/>
      <c r="LMR93" s="37"/>
      <c r="LMS93" s="37"/>
      <c r="LMT93" s="37"/>
      <c r="LMU93" s="37"/>
      <c r="LMV93" s="37"/>
      <c r="LMW93" s="37"/>
      <c r="LMX93" s="37"/>
      <c r="LMY93" s="37"/>
      <c r="LMZ93" s="37"/>
      <c r="LNA93" s="37"/>
      <c r="LNB93" s="37"/>
      <c r="LNC93" s="37"/>
      <c r="LND93" s="37"/>
      <c r="LNE93" s="37"/>
      <c r="LNF93" s="37"/>
      <c r="LNG93" s="37"/>
      <c r="LNH93" s="37"/>
      <c r="LNI93" s="37"/>
      <c r="LNJ93" s="37"/>
      <c r="LNK93" s="37"/>
      <c r="LNL93" s="37"/>
      <c r="LNM93" s="37"/>
      <c r="LNN93" s="37"/>
      <c r="LNO93" s="37"/>
      <c r="LNP93" s="37"/>
      <c r="LNQ93" s="37"/>
      <c r="LNR93" s="37"/>
      <c r="LNS93" s="37"/>
      <c r="LNT93" s="37"/>
      <c r="LNU93" s="37"/>
      <c r="LNV93" s="37"/>
      <c r="LNW93" s="37"/>
      <c r="LNX93" s="37"/>
      <c r="LNY93" s="37"/>
      <c r="LNZ93" s="37"/>
      <c r="LOA93" s="37"/>
      <c r="LOB93" s="37"/>
      <c r="LOC93" s="37"/>
      <c r="LOD93" s="37"/>
      <c r="LOE93" s="37"/>
      <c r="LOF93" s="37"/>
      <c r="LOG93" s="37"/>
      <c r="LOH93" s="37"/>
      <c r="LOI93" s="37"/>
      <c r="LOJ93" s="37"/>
      <c r="LOK93" s="37"/>
      <c r="LOL93" s="37"/>
      <c r="LOM93" s="37"/>
      <c r="LON93" s="37"/>
      <c r="LOO93" s="37"/>
      <c r="LOP93" s="37"/>
      <c r="LOQ93" s="37"/>
      <c r="LOR93" s="37"/>
      <c r="LOS93" s="37"/>
      <c r="LOT93" s="37"/>
      <c r="LOU93" s="37"/>
      <c r="LOV93" s="37"/>
      <c r="LOW93" s="37"/>
      <c r="LOX93" s="37"/>
      <c r="LOY93" s="37"/>
      <c r="LOZ93" s="37"/>
      <c r="LPA93" s="37"/>
      <c r="LPB93" s="37"/>
      <c r="LPC93" s="37"/>
      <c r="LPD93" s="37"/>
      <c r="LPE93" s="37"/>
      <c r="LPF93" s="37"/>
      <c r="LPG93" s="37"/>
      <c r="LPH93" s="37"/>
      <c r="LPI93" s="37"/>
      <c r="LPJ93" s="37"/>
      <c r="LPK93" s="37"/>
      <c r="LPL93" s="37"/>
      <c r="LPM93" s="37"/>
      <c r="LPN93" s="37"/>
      <c r="LPO93" s="37"/>
      <c r="LPP93" s="37"/>
      <c r="LPQ93" s="37"/>
      <c r="LPR93" s="37"/>
      <c r="LPS93" s="37"/>
      <c r="LPT93" s="37"/>
      <c r="LPU93" s="37"/>
      <c r="LPV93" s="37"/>
      <c r="LPW93" s="37"/>
      <c r="LPX93" s="37"/>
      <c r="LPY93" s="37"/>
      <c r="LPZ93" s="37"/>
      <c r="LQA93" s="37"/>
      <c r="LQB93" s="37"/>
      <c r="LQC93" s="37"/>
      <c r="LQD93" s="37"/>
      <c r="LQE93" s="37"/>
      <c r="LQF93" s="37"/>
      <c r="LQG93" s="37"/>
      <c r="LQH93" s="37"/>
      <c r="LQI93" s="37"/>
      <c r="LQJ93" s="37"/>
      <c r="LQK93" s="37"/>
      <c r="LQL93" s="37"/>
      <c r="LQM93" s="37"/>
      <c r="LQN93" s="37"/>
      <c r="LQO93" s="37"/>
      <c r="LQP93" s="37"/>
      <c r="LQQ93" s="37"/>
      <c r="LQR93" s="37"/>
      <c r="LQS93" s="37"/>
      <c r="LQT93" s="37"/>
      <c r="LQU93" s="37"/>
      <c r="LQV93" s="37"/>
      <c r="LQW93" s="37"/>
      <c r="LQX93" s="37"/>
      <c r="LQY93" s="37"/>
      <c r="LQZ93" s="37"/>
      <c r="LRA93" s="37"/>
      <c r="LRB93" s="37"/>
      <c r="LRC93" s="37"/>
      <c r="LRD93" s="37"/>
      <c r="LRE93" s="37"/>
      <c r="LRF93" s="37"/>
      <c r="LRG93" s="37"/>
      <c r="LRH93" s="37"/>
      <c r="LRI93" s="37"/>
      <c r="LRJ93" s="37"/>
      <c r="LRK93" s="37"/>
      <c r="LRL93" s="37"/>
      <c r="LRM93" s="37"/>
      <c r="LRN93" s="37"/>
      <c r="LRO93" s="37"/>
      <c r="LRP93" s="37"/>
      <c r="LRQ93" s="37"/>
      <c r="LRR93" s="37"/>
      <c r="LRS93" s="37"/>
      <c r="LRT93" s="37"/>
      <c r="LRU93" s="37"/>
      <c r="LRV93" s="37"/>
      <c r="LRW93" s="37"/>
      <c r="LRX93" s="37"/>
      <c r="LRY93" s="37"/>
      <c r="LRZ93" s="37"/>
      <c r="LSA93" s="37"/>
      <c r="LSB93" s="37"/>
      <c r="LSC93" s="37"/>
      <c r="LSD93" s="37"/>
      <c r="LSE93" s="37"/>
      <c r="LSF93" s="37"/>
      <c r="LSG93" s="37"/>
      <c r="LSH93" s="37"/>
      <c r="LSI93" s="37"/>
      <c r="LSJ93" s="37"/>
      <c r="LSK93" s="37"/>
      <c r="LSL93" s="37"/>
      <c r="LSM93" s="37"/>
      <c r="LSN93" s="37"/>
      <c r="LSO93" s="37"/>
      <c r="LSP93" s="37"/>
      <c r="LSQ93" s="37"/>
      <c r="LSR93" s="37"/>
      <c r="LSS93" s="37"/>
      <c r="LST93" s="37"/>
      <c r="LSU93" s="37"/>
      <c r="LSV93" s="37"/>
      <c r="LSW93" s="37"/>
      <c r="LSX93" s="37"/>
      <c r="LSY93" s="37"/>
      <c r="LSZ93" s="37"/>
      <c r="LTA93" s="37"/>
      <c r="LTB93" s="37"/>
      <c r="LTC93" s="37"/>
      <c r="LTD93" s="37"/>
      <c r="LTE93" s="37"/>
      <c r="LTF93" s="37"/>
      <c r="LTG93" s="37"/>
      <c r="LTH93" s="37"/>
      <c r="LTI93" s="37"/>
      <c r="LTJ93" s="37"/>
      <c r="LTK93" s="37"/>
      <c r="LTL93" s="37"/>
      <c r="LTM93" s="37"/>
      <c r="LTN93" s="37"/>
      <c r="LTO93" s="37"/>
      <c r="LTP93" s="37"/>
      <c r="LTQ93" s="37"/>
      <c r="LTR93" s="37"/>
      <c r="LTS93" s="37"/>
      <c r="LTT93" s="37"/>
      <c r="LTU93" s="37"/>
      <c r="LTV93" s="37"/>
      <c r="LTW93" s="37"/>
      <c r="LTX93" s="37"/>
      <c r="LTY93" s="37"/>
      <c r="LTZ93" s="37"/>
      <c r="LUA93" s="37"/>
      <c r="LUB93" s="37"/>
      <c r="LUC93" s="37"/>
      <c r="LUD93" s="37"/>
      <c r="LUE93" s="37"/>
      <c r="LUF93" s="37"/>
      <c r="LUG93" s="37"/>
      <c r="LUH93" s="37"/>
      <c r="LUI93" s="37"/>
      <c r="LUJ93" s="37"/>
      <c r="LUK93" s="37"/>
      <c r="LUL93" s="37"/>
      <c r="LUM93" s="37"/>
      <c r="LUN93" s="37"/>
      <c r="LUO93" s="37"/>
      <c r="LUP93" s="37"/>
      <c r="LUQ93" s="37"/>
      <c r="LUR93" s="37"/>
      <c r="LUS93" s="37"/>
      <c r="LUT93" s="37"/>
      <c r="LUU93" s="37"/>
      <c r="LUV93" s="37"/>
      <c r="LUW93" s="37"/>
      <c r="LUX93" s="37"/>
      <c r="LUY93" s="37"/>
      <c r="LUZ93" s="37"/>
      <c r="LVA93" s="37"/>
      <c r="LVB93" s="37"/>
      <c r="LVC93" s="37"/>
      <c r="LVD93" s="37"/>
      <c r="LVE93" s="37"/>
      <c r="LVF93" s="37"/>
      <c r="LVG93" s="37"/>
      <c r="LVH93" s="37"/>
      <c r="LVI93" s="37"/>
      <c r="LVJ93" s="37"/>
      <c r="LVK93" s="37"/>
      <c r="LVL93" s="37"/>
      <c r="LVM93" s="37"/>
      <c r="LVN93" s="37"/>
      <c r="LVO93" s="37"/>
      <c r="LVP93" s="37"/>
      <c r="LVQ93" s="37"/>
      <c r="LVR93" s="37"/>
      <c r="LVS93" s="37"/>
      <c r="LVT93" s="37"/>
      <c r="LVU93" s="37"/>
      <c r="LVV93" s="37"/>
      <c r="LVW93" s="37"/>
      <c r="LVX93" s="37"/>
      <c r="LVY93" s="37"/>
      <c r="LVZ93" s="37"/>
      <c r="LWA93" s="37"/>
      <c r="LWB93" s="37"/>
      <c r="LWC93" s="37"/>
      <c r="LWD93" s="37"/>
      <c r="LWE93" s="37"/>
      <c r="LWF93" s="37"/>
      <c r="LWG93" s="37"/>
      <c r="LWH93" s="37"/>
      <c r="LWI93" s="37"/>
      <c r="LWJ93" s="37"/>
      <c r="LWK93" s="37"/>
      <c r="LWL93" s="37"/>
      <c r="LWM93" s="37"/>
      <c r="LWN93" s="37"/>
      <c r="LWO93" s="37"/>
      <c r="LWP93" s="37"/>
      <c r="LWQ93" s="37"/>
      <c r="LWR93" s="37"/>
      <c r="LWS93" s="37"/>
      <c r="LWT93" s="37"/>
      <c r="LWU93" s="37"/>
      <c r="LWV93" s="37"/>
      <c r="LWW93" s="37"/>
      <c r="LWX93" s="37"/>
      <c r="LWY93" s="37"/>
      <c r="LWZ93" s="37"/>
      <c r="LXA93" s="37"/>
      <c r="LXB93" s="37"/>
      <c r="LXC93" s="37"/>
      <c r="LXD93" s="37"/>
      <c r="LXE93" s="37"/>
      <c r="LXF93" s="37"/>
      <c r="LXG93" s="37"/>
      <c r="LXH93" s="37"/>
      <c r="LXI93" s="37"/>
      <c r="LXJ93" s="37"/>
      <c r="LXK93" s="37"/>
      <c r="LXL93" s="37"/>
      <c r="LXM93" s="37"/>
      <c r="LXN93" s="37"/>
      <c r="LXO93" s="37"/>
      <c r="LXP93" s="37"/>
      <c r="LXQ93" s="37"/>
      <c r="LXR93" s="37"/>
      <c r="LXS93" s="37"/>
      <c r="LXT93" s="37"/>
      <c r="LXU93" s="37"/>
      <c r="LXV93" s="37"/>
      <c r="LXW93" s="37"/>
      <c r="LXX93" s="37"/>
      <c r="LXY93" s="37"/>
      <c r="LXZ93" s="37"/>
      <c r="LYA93" s="37"/>
      <c r="LYB93" s="37"/>
      <c r="LYC93" s="37"/>
      <c r="LYD93" s="37"/>
      <c r="LYE93" s="37"/>
      <c r="LYF93" s="37"/>
      <c r="LYG93" s="37"/>
      <c r="LYH93" s="37"/>
      <c r="LYI93" s="37"/>
      <c r="LYJ93" s="37"/>
      <c r="LYK93" s="37"/>
      <c r="LYL93" s="37"/>
      <c r="LYM93" s="37"/>
      <c r="LYN93" s="37"/>
      <c r="LYO93" s="37"/>
      <c r="LYP93" s="37"/>
      <c r="LYQ93" s="37"/>
      <c r="LYR93" s="37"/>
      <c r="LYS93" s="37"/>
      <c r="LYT93" s="37"/>
      <c r="LYU93" s="37"/>
      <c r="LYV93" s="37"/>
      <c r="LYW93" s="37"/>
      <c r="LYX93" s="37"/>
      <c r="LYY93" s="37"/>
      <c r="LYZ93" s="37"/>
      <c r="LZA93" s="37"/>
      <c r="LZB93" s="37"/>
      <c r="LZC93" s="37"/>
      <c r="LZD93" s="37"/>
      <c r="LZE93" s="37"/>
      <c r="LZF93" s="37"/>
      <c r="LZG93" s="37"/>
      <c r="LZH93" s="37"/>
      <c r="LZI93" s="37"/>
      <c r="LZJ93" s="37"/>
      <c r="LZK93" s="37"/>
      <c r="LZL93" s="37"/>
      <c r="LZM93" s="37"/>
      <c r="LZN93" s="37"/>
      <c r="LZO93" s="37"/>
      <c r="LZP93" s="37"/>
      <c r="LZQ93" s="37"/>
      <c r="LZR93" s="37"/>
      <c r="LZS93" s="37"/>
      <c r="LZT93" s="37"/>
      <c r="LZU93" s="37"/>
      <c r="LZV93" s="37"/>
      <c r="LZW93" s="37"/>
      <c r="LZX93" s="37"/>
      <c r="LZY93" s="37"/>
      <c r="LZZ93" s="37"/>
      <c r="MAA93" s="37"/>
      <c r="MAB93" s="37"/>
      <c r="MAC93" s="37"/>
      <c r="MAD93" s="37"/>
      <c r="MAE93" s="37"/>
      <c r="MAF93" s="37"/>
      <c r="MAG93" s="37"/>
      <c r="MAH93" s="37"/>
      <c r="MAI93" s="37"/>
      <c r="MAJ93" s="37"/>
      <c r="MAK93" s="37"/>
      <c r="MAL93" s="37"/>
      <c r="MAM93" s="37"/>
      <c r="MAN93" s="37"/>
      <c r="MAO93" s="37"/>
      <c r="MAP93" s="37"/>
      <c r="MAQ93" s="37"/>
      <c r="MAR93" s="37"/>
      <c r="MAS93" s="37"/>
      <c r="MAT93" s="37"/>
      <c r="MAU93" s="37"/>
      <c r="MAV93" s="37"/>
      <c r="MAW93" s="37"/>
      <c r="MAX93" s="37"/>
      <c r="MAY93" s="37"/>
      <c r="MAZ93" s="37"/>
      <c r="MBA93" s="37"/>
      <c r="MBB93" s="37"/>
      <c r="MBC93" s="37"/>
      <c r="MBD93" s="37"/>
      <c r="MBE93" s="37"/>
      <c r="MBF93" s="37"/>
      <c r="MBG93" s="37"/>
      <c r="MBH93" s="37"/>
      <c r="MBI93" s="37"/>
      <c r="MBJ93" s="37"/>
      <c r="MBK93" s="37"/>
      <c r="MBL93" s="37"/>
      <c r="MBM93" s="37"/>
      <c r="MBN93" s="37"/>
      <c r="MBO93" s="37"/>
      <c r="MBP93" s="37"/>
      <c r="MBQ93" s="37"/>
      <c r="MBR93" s="37"/>
      <c r="MBS93" s="37"/>
      <c r="MBT93" s="37"/>
      <c r="MBU93" s="37"/>
      <c r="MBV93" s="37"/>
      <c r="MBW93" s="37"/>
      <c r="MBX93" s="37"/>
      <c r="MBY93" s="37"/>
      <c r="MBZ93" s="37"/>
      <c r="MCA93" s="37"/>
      <c r="MCB93" s="37"/>
      <c r="MCC93" s="37"/>
      <c r="MCD93" s="37"/>
      <c r="MCE93" s="37"/>
      <c r="MCF93" s="37"/>
      <c r="MCG93" s="37"/>
      <c r="MCH93" s="37"/>
      <c r="MCI93" s="37"/>
      <c r="MCJ93" s="37"/>
      <c r="MCK93" s="37"/>
      <c r="MCL93" s="37"/>
      <c r="MCM93" s="37"/>
      <c r="MCN93" s="37"/>
      <c r="MCO93" s="37"/>
      <c r="MCP93" s="37"/>
      <c r="MCQ93" s="37"/>
      <c r="MCR93" s="37"/>
      <c r="MCS93" s="37"/>
      <c r="MCT93" s="37"/>
      <c r="MCU93" s="37"/>
      <c r="MCV93" s="37"/>
      <c r="MCW93" s="37"/>
      <c r="MCX93" s="37"/>
      <c r="MCY93" s="37"/>
      <c r="MCZ93" s="37"/>
      <c r="MDA93" s="37"/>
      <c r="MDB93" s="37"/>
      <c r="MDC93" s="37"/>
      <c r="MDD93" s="37"/>
      <c r="MDE93" s="37"/>
      <c r="MDF93" s="37"/>
      <c r="MDG93" s="37"/>
      <c r="MDH93" s="37"/>
      <c r="MDI93" s="37"/>
      <c r="MDJ93" s="37"/>
      <c r="MDK93" s="37"/>
      <c r="MDL93" s="37"/>
      <c r="MDM93" s="37"/>
      <c r="MDN93" s="37"/>
      <c r="MDO93" s="37"/>
      <c r="MDP93" s="37"/>
      <c r="MDQ93" s="37"/>
      <c r="MDR93" s="37"/>
      <c r="MDS93" s="37"/>
      <c r="MDT93" s="37"/>
      <c r="MDU93" s="37"/>
      <c r="MDV93" s="37"/>
      <c r="MDW93" s="37"/>
      <c r="MDX93" s="37"/>
      <c r="MDY93" s="37"/>
      <c r="MDZ93" s="37"/>
      <c r="MEA93" s="37"/>
      <c r="MEB93" s="37"/>
      <c r="MEC93" s="37"/>
      <c r="MED93" s="37"/>
      <c r="MEE93" s="37"/>
      <c r="MEF93" s="37"/>
      <c r="MEG93" s="37"/>
      <c r="MEH93" s="37"/>
      <c r="MEI93" s="37"/>
      <c r="MEJ93" s="37"/>
      <c r="MEK93" s="37"/>
      <c r="MEL93" s="37"/>
      <c r="MEM93" s="37"/>
      <c r="MEN93" s="37"/>
      <c r="MEO93" s="37"/>
      <c r="MEP93" s="37"/>
      <c r="MEQ93" s="37"/>
      <c r="MER93" s="37"/>
      <c r="MES93" s="37"/>
      <c r="MET93" s="37"/>
      <c r="MEU93" s="37"/>
      <c r="MEV93" s="37"/>
      <c r="MEW93" s="37"/>
      <c r="MEX93" s="37"/>
      <c r="MEY93" s="37"/>
      <c r="MEZ93" s="37"/>
      <c r="MFA93" s="37"/>
      <c r="MFB93" s="37"/>
      <c r="MFC93" s="37"/>
      <c r="MFD93" s="37"/>
      <c r="MFE93" s="37"/>
      <c r="MFF93" s="37"/>
      <c r="MFG93" s="37"/>
      <c r="MFH93" s="37"/>
      <c r="MFI93" s="37"/>
      <c r="MFJ93" s="37"/>
      <c r="MFK93" s="37"/>
      <c r="MFL93" s="37"/>
      <c r="MFM93" s="37"/>
      <c r="MFN93" s="37"/>
      <c r="MFO93" s="37"/>
      <c r="MFP93" s="37"/>
      <c r="MFQ93" s="37"/>
      <c r="MFR93" s="37"/>
      <c r="MFS93" s="37"/>
      <c r="MFT93" s="37"/>
      <c r="MFU93" s="37"/>
      <c r="MFV93" s="37"/>
      <c r="MFW93" s="37"/>
      <c r="MFX93" s="37"/>
      <c r="MFY93" s="37"/>
      <c r="MFZ93" s="37"/>
      <c r="MGA93" s="37"/>
      <c r="MGB93" s="37"/>
      <c r="MGC93" s="37"/>
      <c r="MGD93" s="37"/>
      <c r="MGE93" s="37"/>
      <c r="MGF93" s="37"/>
      <c r="MGG93" s="37"/>
      <c r="MGH93" s="37"/>
      <c r="MGI93" s="37"/>
      <c r="MGJ93" s="37"/>
      <c r="MGK93" s="37"/>
      <c r="MGL93" s="37"/>
      <c r="MGM93" s="37"/>
      <c r="MGN93" s="37"/>
      <c r="MGO93" s="37"/>
      <c r="MGP93" s="37"/>
      <c r="MGQ93" s="37"/>
      <c r="MGR93" s="37"/>
      <c r="MGS93" s="37"/>
      <c r="MGT93" s="37"/>
      <c r="MGU93" s="37"/>
      <c r="MGV93" s="37"/>
      <c r="MGW93" s="37"/>
      <c r="MGX93" s="37"/>
      <c r="MGY93" s="37"/>
      <c r="MGZ93" s="37"/>
      <c r="MHA93" s="37"/>
      <c r="MHB93" s="37"/>
      <c r="MHC93" s="37"/>
      <c r="MHD93" s="37"/>
      <c r="MHE93" s="37"/>
      <c r="MHF93" s="37"/>
      <c r="MHG93" s="37"/>
      <c r="MHH93" s="37"/>
      <c r="MHI93" s="37"/>
      <c r="MHJ93" s="37"/>
      <c r="MHK93" s="37"/>
      <c r="MHL93" s="37"/>
      <c r="MHM93" s="37"/>
      <c r="MHN93" s="37"/>
      <c r="MHO93" s="37"/>
      <c r="MHP93" s="37"/>
      <c r="MHQ93" s="37"/>
      <c r="MHR93" s="37"/>
      <c r="MHS93" s="37"/>
      <c r="MHT93" s="37"/>
      <c r="MHU93" s="37"/>
      <c r="MHV93" s="37"/>
      <c r="MHW93" s="37"/>
      <c r="MHX93" s="37"/>
      <c r="MHY93" s="37"/>
      <c r="MHZ93" s="37"/>
      <c r="MIA93" s="37"/>
      <c r="MIB93" s="37"/>
      <c r="MIC93" s="37"/>
      <c r="MID93" s="37"/>
      <c r="MIE93" s="37"/>
      <c r="MIF93" s="37"/>
      <c r="MIG93" s="37"/>
      <c r="MIH93" s="37"/>
      <c r="MII93" s="37"/>
      <c r="MIJ93" s="37"/>
      <c r="MIK93" s="37"/>
      <c r="MIL93" s="37"/>
      <c r="MIM93" s="37"/>
      <c r="MIN93" s="37"/>
      <c r="MIO93" s="37"/>
      <c r="MIP93" s="37"/>
      <c r="MIQ93" s="37"/>
      <c r="MIR93" s="37"/>
      <c r="MIS93" s="37"/>
      <c r="MIT93" s="37"/>
      <c r="MIU93" s="37"/>
      <c r="MIV93" s="37"/>
      <c r="MIW93" s="37"/>
      <c r="MIX93" s="37"/>
      <c r="MIY93" s="37"/>
      <c r="MIZ93" s="37"/>
      <c r="MJA93" s="37"/>
      <c r="MJB93" s="37"/>
      <c r="MJC93" s="37"/>
      <c r="MJD93" s="37"/>
      <c r="MJE93" s="37"/>
      <c r="MJF93" s="37"/>
      <c r="MJG93" s="37"/>
      <c r="MJH93" s="37"/>
      <c r="MJI93" s="37"/>
      <c r="MJJ93" s="37"/>
      <c r="MJK93" s="37"/>
      <c r="MJL93" s="37"/>
      <c r="MJM93" s="37"/>
      <c r="MJN93" s="37"/>
      <c r="MJO93" s="37"/>
      <c r="MJP93" s="37"/>
      <c r="MJQ93" s="37"/>
      <c r="MJR93" s="37"/>
      <c r="MJS93" s="37"/>
      <c r="MJT93" s="37"/>
      <c r="MJU93" s="37"/>
      <c r="MJV93" s="37"/>
      <c r="MJW93" s="37"/>
      <c r="MJX93" s="37"/>
      <c r="MJY93" s="37"/>
      <c r="MJZ93" s="37"/>
      <c r="MKA93" s="37"/>
      <c r="MKB93" s="37"/>
      <c r="MKC93" s="37"/>
      <c r="MKD93" s="37"/>
      <c r="MKE93" s="37"/>
      <c r="MKF93" s="37"/>
      <c r="MKG93" s="37"/>
      <c r="MKH93" s="37"/>
      <c r="MKI93" s="37"/>
      <c r="MKJ93" s="37"/>
      <c r="MKK93" s="37"/>
      <c r="MKL93" s="37"/>
      <c r="MKM93" s="37"/>
      <c r="MKN93" s="37"/>
      <c r="MKO93" s="37"/>
      <c r="MKP93" s="37"/>
      <c r="MKQ93" s="37"/>
      <c r="MKR93" s="37"/>
      <c r="MKS93" s="37"/>
      <c r="MKT93" s="37"/>
      <c r="MKU93" s="37"/>
      <c r="MKV93" s="37"/>
      <c r="MKW93" s="37"/>
      <c r="MKX93" s="37"/>
      <c r="MKY93" s="37"/>
      <c r="MKZ93" s="37"/>
      <c r="MLA93" s="37"/>
      <c r="MLB93" s="37"/>
      <c r="MLC93" s="37"/>
      <c r="MLD93" s="37"/>
      <c r="MLE93" s="37"/>
      <c r="MLF93" s="37"/>
      <c r="MLG93" s="37"/>
      <c r="MLH93" s="37"/>
      <c r="MLI93" s="37"/>
      <c r="MLJ93" s="37"/>
      <c r="MLK93" s="37"/>
      <c r="MLL93" s="37"/>
      <c r="MLM93" s="37"/>
      <c r="MLN93" s="37"/>
      <c r="MLO93" s="37"/>
      <c r="MLP93" s="37"/>
      <c r="MLQ93" s="37"/>
      <c r="MLR93" s="37"/>
      <c r="MLS93" s="37"/>
      <c r="MLT93" s="37"/>
      <c r="MLU93" s="37"/>
      <c r="MLV93" s="37"/>
      <c r="MLW93" s="37"/>
      <c r="MLX93" s="37"/>
      <c r="MLY93" s="37"/>
      <c r="MLZ93" s="37"/>
      <c r="MMA93" s="37"/>
      <c r="MMB93" s="37"/>
      <c r="MMC93" s="37"/>
      <c r="MMD93" s="37"/>
      <c r="MME93" s="37"/>
      <c r="MMF93" s="37"/>
      <c r="MMG93" s="37"/>
      <c r="MMH93" s="37"/>
      <c r="MMI93" s="37"/>
      <c r="MMJ93" s="37"/>
      <c r="MMK93" s="37"/>
      <c r="MML93" s="37"/>
      <c r="MMM93" s="37"/>
      <c r="MMN93" s="37"/>
      <c r="MMO93" s="37"/>
      <c r="MMP93" s="37"/>
      <c r="MMQ93" s="37"/>
      <c r="MMR93" s="37"/>
      <c r="MMS93" s="37"/>
      <c r="MMT93" s="37"/>
      <c r="MMU93" s="37"/>
      <c r="MMV93" s="37"/>
      <c r="MMW93" s="37"/>
      <c r="MMX93" s="37"/>
      <c r="MMY93" s="37"/>
      <c r="MMZ93" s="37"/>
      <c r="MNA93" s="37"/>
      <c r="MNB93" s="37"/>
      <c r="MNC93" s="37"/>
      <c r="MND93" s="37"/>
      <c r="MNE93" s="37"/>
      <c r="MNF93" s="37"/>
      <c r="MNG93" s="37"/>
      <c r="MNH93" s="37"/>
      <c r="MNI93" s="37"/>
      <c r="MNJ93" s="37"/>
      <c r="MNK93" s="37"/>
      <c r="MNL93" s="37"/>
      <c r="MNM93" s="37"/>
      <c r="MNN93" s="37"/>
      <c r="MNO93" s="37"/>
      <c r="MNP93" s="37"/>
      <c r="MNQ93" s="37"/>
      <c r="MNR93" s="37"/>
      <c r="MNS93" s="37"/>
      <c r="MNT93" s="37"/>
      <c r="MNU93" s="37"/>
      <c r="MNV93" s="37"/>
      <c r="MNW93" s="37"/>
      <c r="MNX93" s="37"/>
      <c r="MNY93" s="37"/>
      <c r="MNZ93" s="37"/>
      <c r="MOA93" s="37"/>
      <c r="MOB93" s="37"/>
      <c r="MOC93" s="37"/>
      <c r="MOD93" s="37"/>
      <c r="MOE93" s="37"/>
      <c r="MOF93" s="37"/>
      <c r="MOG93" s="37"/>
      <c r="MOH93" s="37"/>
      <c r="MOI93" s="37"/>
      <c r="MOJ93" s="37"/>
      <c r="MOK93" s="37"/>
      <c r="MOL93" s="37"/>
      <c r="MOM93" s="37"/>
      <c r="MON93" s="37"/>
      <c r="MOO93" s="37"/>
      <c r="MOP93" s="37"/>
      <c r="MOQ93" s="37"/>
      <c r="MOR93" s="37"/>
      <c r="MOS93" s="37"/>
      <c r="MOT93" s="37"/>
      <c r="MOU93" s="37"/>
      <c r="MOV93" s="37"/>
      <c r="MOW93" s="37"/>
      <c r="MOX93" s="37"/>
      <c r="MOY93" s="37"/>
      <c r="MOZ93" s="37"/>
      <c r="MPA93" s="37"/>
      <c r="MPB93" s="37"/>
      <c r="MPC93" s="37"/>
      <c r="MPD93" s="37"/>
      <c r="MPE93" s="37"/>
      <c r="MPF93" s="37"/>
      <c r="MPG93" s="37"/>
      <c r="MPH93" s="37"/>
      <c r="MPI93" s="37"/>
      <c r="MPJ93" s="37"/>
      <c r="MPK93" s="37"/>
      <c r="MPL93" s="37"/>
      <c r="MPM93" s="37"/>
      <c r="MPN93" s="37"/>
      <c r="MPO93" s="37"/>
      <c r="MPP93" s="37"/>
      <c r="MPQ93" s="37"/>
      <c r="MPR93" s="37"/>
      <c r="MPS93" s="37"/>
      <c r="MPT93" s="37"/>
      <c r="MPU93" s="37"/>
      <c r="MPV93" s="37"/>
      <c r="MPW93" s="37"/>
      <c r="MPX93" s="37"/>
      <c r="MPY93" s="37"/>
      <c r="MPZ93" s="37"/>
      <c r="MQA93" s="37"/>
      <c r="MQB93" s="37"/>
      <c r="MQC93" s="37"/>
      <c r="MQD93" s="37"/>
      <c r="MQE93" s="37"/>
      <c r="MQF93" s="37"/>
      <c r="MQG93" s="37"/>
      <c r="MQH93" s="37"/>
      <c r="MQI93" s="37"/>
      <c r="MQJ93" s="37"/>
      <c r="MQK93" s="37"/>
      <c r="MQL93" s="37"/>
      <c r="MQM93" s="37"/>
      <c r="MQN93" s="37"/>
      <c r="MQO93" s="37"/>
      <c r="MQP93" s="37"/>
      <c r="MQQ93" s="37"/>
      <c r="MQR93" s="37"/>
      <c r="MQS93" s="37"/>
      <c r="MQT93" s="37"/>
      <c r="MQU93" s="37"/>
      <c r="MQV93" s="37"/>
      <c r="MQW93" s="37"/>
      <c r="MQX93" s="37"/>
      <c r="MQY93" s="37"/>
      <c r="MQZ93" s="37"/>
      <c r="MRA93" s="37"/>
      <c r="MRB93" s="37"/>
      <c r="MRC93" s="37"/>
      <c r="MRD93" s="37"/>
      <c r="MRE93" s="37"/>
      <c r="MRF93" s="37"/>
      <c r="MRG93" s="37"/>
      <c r="MRH93" s="37"/>
      <c r="MRI93" s="37"/>
      <c r="MRJ93" s="37"/>
      <c r="MRK93" s="37"/>
      <c r="MRL93" s="37"/>
      <c r="MRM93" s="37"/>
      <c r="MRN93" s="37"/>
      <c r="MRO93" s="37"/>
      <c r="MRP93" s="37"/>
      <c r="MRQ93" s="37"/>
      <c r="MRR93" s="37"/>
      <c r="MRS93" s="37"/>
      <c r="MRT93" s="37"/>
      <c r="MRU93" s="37"/>
      <c r="MRV93" s="37"/>
      <c r="MRW93" s="37"/>
      <c r="MRX93" s="37"/>
      <c r="MRY93" s="37"/>
      <c r="MRZ93" s="37"/>
      <c r="MSA93" s="37"/>
      <c r="MSB93" s="37"/>
      <c r="MSC93" s="37"/>
      <c r="MSD93" s="37"/>
      <c r="MSE93" s="37"/>
      <c r="MSF93" s="37"/>
      <c r="MSG93" s="37"/>
      <c r="MSH93" s="37"/>
      <c r="MSI93" s="37"/>
      <c r="MSJ93" s="37"/>
      <c r="MSK93" s="37"/>
      <c r="MSL93" s="37"/>
      <c r="MSM93" s="37"/>
      <c r="MSN93" s="37"/>
      <c r="MSO93" s="37"/>
      <c r="MSP93" s="37"/>
      <c r="MSQ93" s="37"/>
      <c r="MSR93" s="37"/>
      <c r="MSS93" s="37"/>
      <c r="MST93" s="37"/>
      <c r="MSU93" s="37"/>
      <c r="MSV93" s="37"/>
      <c r="MSW93" s="37"/>
      <c r="MSX93" s="37"/>
      <c r="MSY93" s="37"/>
      <c r="MSZ93" s="37"/>
      <c r="MTA93" s="37"/>
      <c r="MTB93" s="37"/>
      <c r="MTC93" s="37"/>
      <c r="MTD93" s="37"/>
      <c r="MTE93" s="37"/>
      <c r="MTF93" s="37"/>
      <c r="MTG93" s="37"/>
      <c r="MTH93" s="37"/>
      <c r="MTI93" s="37"/>
      <c r="MTJ93" s="37"/>
      <c r="MTK93" s="37"/>
      <c r="MTL93" s="37"/>
      <c r="MTM93" s="37"/>
      <c r="MTN93" s="37"/>
      <c r="MTO93" s="37"/>
      <c r="MTP93" s="37"/>
      <c r="MTQ93" s="37"/>
      <c r="MTR93" s="37"/>
      <c r="MTS93" s="37"/>
      <c r="MTT93" s="37"/>
      <c r="MTU93" s="37"/>
      <c r="MTV93" s="37"/>
      <c r="MTW93" s="37"/>
      <c r="MTX93" s="37"/>
      <c r="MTY93" s="37"/>
      <c r="MTZ93" s="37"/>
      <c r="MUA93" s="37"/>
      <c r="MUB93" s="37"/>
      <c r="MUC93" s="37"/>
      <c r="MUD93" s="37"/>
      <c r="MUE93" s="37"/>
      <c r="MUF93" s="37"/>
      <c r="MUG93" s="37"/>
      <c r="MUH93" s="37"/>
      <c r="MUI93" s="37"/>
      <c r="MUJ93" s="37"/>
      <c r="MUK93" s="37"/>
      <c r="MUL93" s="37"/>
      <c r="MUM93" s="37"/>
      <c r="MUN93" s="37"/>
      <c r="MUO93" s="37"/>
      <c r="MUP93" s="37"/>
      <c r="MUQ93" s="37"/>
      <c r="MUR93" s="37"/>
      <c r="MUS93" s="37"/>
      <c r="MUT93" s="37"/>
      <c r="MUU93" s="37"/>
      <c r="MUV93" s="37"/>
      <c r="MUW93" s="37"/>
      <c r="MUX93" s="37"/>
      <c r="MUY93" s="37"/>
      <c r="MUZ93" s="37"/>
      <c r="MVA93" s="37"/>
      <c r="MVB93" s="37"/>
      <c r="MVC93" s="37"/>
      <c r="MVD93" s="37"/>
      <c r="MVE93" s="37"/>
      <c r="MVF93" s="37"/>
      <c r="MVG93" s="37"/>
      <c r="MVH93" s="37"/>
      <c r="MVI93" s="37"/>
      <c r="MVJ93" s="37"/>
      <c r="MVK93" s="37"/>
      <c r="MVL93" s="37"/>
      <c r="MVM93" s="37"/>
      <c r="MVN93" s="37"/>
      <c r="MVO93" s="37"/>
      <c r="MVP93" s="37"/>
      <c r="MVQ93" s="37"/>
      <c r="MVR93" s="37"/>
      <c r="MVS93" s="37"/>
      <c r="MVT93" s="37"/>
      <c r="MVU93" s="37"/>
      <c r="MVV93" s="37"/>
      <c r="MVW93" s="37"/>
      <c r="MVX93" s="37"/>
      <c r="MVY93" s="37"/>
      <c r="MVZ93" s="37"/>
      <c r="MWA93" s="37"/>
      <c r="MWB93" s="37"/>
      <c r="MWC93" s="37"/>
      <c r="MWD93" s="37"/>
      <c r="MWE93" s="37"/>
      <c r="MWF93" s="37"/>
      <c r="MWG93" s="37"/>
      <c r="MWH93" s="37"/>
      <c r="MWI93" s="37"/>
      <c r="MWJ93" s="37"/>
      <c r="MWK93" s="37"/>
      <c r="MWL93" s="37"/>
      <c r="MWM93" s="37"/>
      <c r="MWN93" s="37"/>
      <c r="MWO93" s="37"/>
      <c r="MWP93" s="37"/>
      <c r="MWQ93" s="37"/>
      <c r="MWR93" s="37"/>
      <c r="MWS93" s="37"/>
      <c r="MWT93" s="37"/>
      <c r="MWU93" s="37"/>
      <c r="MWV93" s="37"/>
      <c r="MWW93" s="37"/>
      <c r="MWX93" s="37"/>
      <c r="MWY93" s="37"/>
      <c r="MWZ93" s="37"/>
      <c r="MXA93" s="37"/>
      <c r="MXB93" s="37"/>
      <c r="MXC93" s="37"/>
      <c r="MXD93" s="37"/>
      <c r="MXE93" s="37"/>
      <c r="MXF93" s="37"/>
      <c r="MXG93" s="37"/>
      <c r="MXH93" s="37"/>
      <c r="MXI93" s="37"/>
      <c r="MXJ93" s="37"/>
      <c r="MXK93" s="37"/>
      <c r="MXL93" s="37"/>
      <c r="MXM93" s="37"/>
      <c r="MXN93" s="37"/>
      <c r="MXO93" s="37"/>
      <c r="MXP93" s="37"/>
      <c r="MXQ93" s="37"/>
      <c r="MXR93" s="37"/>
      <c r="MXS93" s="37"/>
      <c r="MXT93" s="37"/>
      <c r="MXU93" s="37"/>
      <c r="MXV93" s="37"/>
      <c r="MXW93" s="37"/>
      <c r="MXX93" s="37"/>
      <c r="MXY93" s="37"/>
      <c r="MXZ93" s="37"/>
      <c r="MYA93" s="37"/>
      <c r="MYB93" s="37"/>
      <c r="MYC93" s="37"/>
      <c r="MYD93" s="37"/>
      <c r="MYE93" s="37"/>
      <c r="MYF93" s="37"/>
      <c r="MYG93" s="37"/>
      <c r="MYH93" s="37"/>
      <c r="MYI93" s="37"/>
      <c r="MYJ93" s="37"/>
      <c r="MYK93" s="37"/>
      <c r="MYL93" s="37"/>
      <c r="MYM93" s="37"/>
      <c r="MYN93" s="37"/>
      <c r="MYO93" s="37"/>
      <c r="MYP93" s="37"/>
      <c r="MYQ93" s="37"/>
      <c r="MYR93" s="37"/>
      <c r="MYS93" s="37"/>
      <c r="MYT93" s="37"/>
      <c r="MYU93" s="37"/>
      <c r="MYV93" s="37"/>
      <c r="MYW93" s="37"/>
      <c r="MYX93" s="37"/>
      <c r="MYY93" s="37"/>
      <c r="MYZ93" s="37"/>
      <c r="MZA93" s="37"/>
      <c r="MZB93" s="37"/>
      <c r="MZC93" s="37"/>
      <c r="MZD93" s="37"/>
      <c r="MZE93" s="37"/>
      <c r="MZF93" s="37"/>
      <c r="MZG93" s="37"/>
      <c r="MZH93" s="37"/>
      <c r="MZI93" s="37"/>
      <c r="MZJ93" s="37"/>
      <c r="MZK93" s="37"/>
      <c r="MZL93" s="37"/>
      <c r="MZM93" s="37"/>
      <c r="MZN93" s="37"/>
      <c r="MZO93" s="37"/>
      <c r="MZP93" s="37"/>
      <c r="MZQ93" s="37"/>
      <c r="MZR93" s="37"/>
      <c r="MZS93" s="37"/>
      <c r="MZT93" s="37"/>
      <c r="MZU93" s="37"/>
      <c r="MZV93" s="37"/>
      <c r="MZW93" s="37"/>
      <c r="MZX93" s="37"/>
      <c r="MZY93" s="37"/>
      <c r="MZZ93" s="37"/>
      <c r="NAA93" s="37"/>
      <c r="NAB93" s="37"/>
      <c r="NAC93" s="37"/>
      <c r="NAD93" s="37"/>
      <c r="NAE93" s="37"/>
      <c r="NAF93" s="37"/>
      <c r="NAG93" s="37"/>
      <c r="NAH93" s="37"/>
      <c r="NAI93" s="37"/>
      <c r="NAJ93" s="37"/>
      <c r="NAK93" s="37"/>
      <c r="NAL93" s="37"/>
      <c r="NAM93" s="37"/>
      <c r="NAN93" s="37"/>
      <c r="NAO93" s="37"/>
      <c r="NAP93" s="37"/>
      <c r="NAQ93" s="37"/>
      <c r="NAR93" s="37"/>
      <c r="NAS93" s="37"/>
      <c r="NAT93" s="37"/>
      <c r="NAU93" s="37"/>
      <c r="NAV93" s="37"/>
      <c r="NAW93" s="37"/>
      <c r="NAX93" s="37"/>
      <c r="NAY93" s="37"/>
      <c r="NAZ93" s="37"/>
      <c r="NBA93" s="37"/>
      <c r="NBB93" s="37"/>
      <c r="NBC93" s="37"/>
      <c r="NBD93" s="37"/>
      <c r="NBE93" s="37"/>
      <c r="NBF93" s="37"/>
      <c r="NBG93" s="37"/>
      <c r="NBH93" s="37"/>
      <c r="NBI93" s="37"/>
      <c r="NBJ93" s="37"/>
      <c r="NBK93" s="37"/>
      <c r="NBL93" s="37"/>
      <c r="NBM93" s="37"/>
      <c r="NBN93" s="37"/>
      <c r="NBO93" s="37"/>
      <c r="NBP93" s="37"/>
      <c r="NBQ93" s="37"/>
      <c r="NBR93" s="37"/>
      <c r="NBS93" s="37"/>
      <c r="NBT93" s="37"/>
      <c r="NBU93" s="37"/>
      <c r="NBV93" s="37"/>
      <c r="NBW93" s="37"/>
      <c r="NBX93" s="37"/>
      <c r="NBY93" s="37"/>
      <c r="NBZ93" s="37"/>
      <c r="NCA93" s="37"/>
      <c r="NCB93" s="37"/>
      <c r="NCC93" s="37"/>
      <c r="NCD93" s="37"/>
      <c r="NCE93" s="37"/>
      <c r="NCF93" s="37"/>
      <c r="NCG93" s="37"/>
      <c r="NCH93" s="37"/>
      <c r="NCI93" s="37"/>
      <c r="NCJ93" s="37"/>
      <c r="NCK93" s="37"/>
      <c r="NCL93" s="37"/>
      <c r="NCM93" s="37"/>
      <c r="NCN93" s="37"/>
      <c r="NCO93" s="37"/>
      <c r="NCP93" s="37"/>
      <c r="NCQ93" s="37"/>
      <c r="NCR93" s="37"/>
      <c r="NCS93" s="37"/>
      <c r="NCT93" s="37"/>
      <c r="NCU93" s="37"/>
      <c r="NCV93" s="37"/>
      <c r="NCW93" s="37"/>
      <c r="NCX93" s="37"/>
      <c r="NCY93" s="37"/>
      <c r="NCZ93" s="37"/>
      <c r="NDA93" s="37"/>
      <c r="NDB93" s="37"/>
      <c r="NDC93" s="37"/>
      <c r="NDD93" s="37"/>
      <c r="NDE93" s="37"/>
      <c r="NDF93" s="37"/>
      <c r="NDG93" s="37"/>
      <c r="NDH93" s="37"/>
      <c r="NDI93" s="37"/>
      <c r="NDJ93" s="37"/>
      <c r="NDK93" s="37"/>
      <c r="NDL93" s="37"/>
      <c r="NDM93" s="37"/>
      <c r="NDN93" s="37"/>
      <c r="NDO93" s="37"/>
      <c r="NDP93" s="37"/>
      <c r="NDQ93" s="37"/>
      <c r="NDR93" s="37"/>
      <c r="NDS93" s="37"/>
      <c r="NDT93" s="37"/>
      <c r="NDU93" s="37"/>
      <c r="NDV93" s="37"/>
      <c r="NDW93" s="37"/>
      <c r="NDX93" s="37"/>
      <c r="NDY93" s="37"/>
      <c r="NDZ93" s="37"/>
      <c r="NEA93" s="37"/>
      <c r="NEB93" s="37"/>
      <c r="NEC93" s="37"/>
      <c r="NED93" s="37"/>
      <c r="NEE93" s="37"/>
      <c r="NEF93" s="37"/>
      <c r="NEG93" s="37"/>
      <c r="NEH93" s="37"/>
      <c r="NEI93" s="37"/>
      <c r="NEJ93" s="37"/>
      <c r="NEK93" s="37"/>
      <c r="NEL93" s="37"/>
      <c r="NEM93" s="37"/>
      <c r="NEN93" s="37"/>
      <c r="NEO93" s="37"/>
      <c r="NEP93" s="37"/>
      <c r="NEQ93" s="37"/>
      <c r="NER93" s="37"/>
      <c r="NES93" s="37"/>
      <c r="NET93" s="37"/>
      <c r="NEU93" s="37"/>
      <c r="NEV93" s="37"/>
      <c r="NEW93" s="37"/>
      <c r="NEX93" s="37"/>
      <c r="NEY93" s="37"/>
      <c r="NEZ93" s="37"/>
      <c r="NFA93" s="37"/>
      <c r="NFB93" s="37"/>
      <c r="NFC93" s="37"/>
      <c r="NFD93" s="37"/>
      <c r="NFE93" s="37"/>
      <c r="NFF93" s="37"/>
      <c r="NFG93" s="37"/>
      <c r="NFH93" s="37"/>
      <c r="NFI93" s="37"/>
      <c r="NFJ93" s="37"/>
      <c r="NFK93" s="37"/>
      <c r="NFL93" s="37"/>
      <c r="NFM93" s="37"/>
      <c r="NFN93" s="37"/>
      <c r="NFO93" s="37"/>
      <c r="NFP93" s="37"/>
      <c r="NFQ93" s="37"/>
      <c r="NFR93" s="37"/>
      <c r="NFS93" s="37"/>
      <c r="NFT93" s="37"/>
      <c r="NFU93" s="37"/>
      <c r="NFV93" s="37"/>
      <c r="NFW93" s="37"/>
      <c r="NFX93" s="37"/>
      <c r="NFY93" s="37"/>
      <c r="NFZ93" s="37"/>
      <c r="NGA93" s="37"/>
      <c r="NGB93" s="37"/>
      <c r="NGC93" s="37"/>
      <c r="NGD93" s="37"/>
      <c r="NGE93" s="37"/>
      <c r="NGF93" s="37"/>
      <c r="NGG93" s="37"/>
      <c r="NGH93" s="37"/>
      <c r="NGI93" s="37"/>
      <c r="NGJ93" s="37"/>
      <c r="NGK93" s="37"/>
      <c r="NGL93" s="37"/>
      <c r="NGM93" s="37"/>
      <c r="NGN93" s="37"/>
      <c r="NGO93" s="37"/>
      <c r="NGP93" s="37"/>
      <c r="NGQ93" s="37"/>
      <c r="NGR93" s="37"/>
      <c r="NGS93" s="37"/>
      <c r="NGT93" s="37"/>
      <c r="NGU93" s="37"/>
      <c r="NGV93" s="37"/>
      <c r="NGW93" s="37"/>
      <c r="NGX93" s="37"/>
      <c r="NGY93" s="37"/>
      <c r="NGZ93" s="37"/>
      <c r="NHA93" s="37"/>
      <c r="NHB93" s="37"/>
      <c r="NHC93" s="37"/>
      <c r="NHD93" s="37"/>
      <c r="NHE93" s="37"/>
      <c r="NHF93" s="37"/>
      <c r="NHG93" s="37"/>
      <c r="NHH93" s="37"/>
      <c r="NHI93" s="37"/>
      <c r="NHJ93" s="37"/>
      <c r="NHK93" s="37"/>
      <c r="NHL93" s="37"/>
      <c r="NHM93" s="37"/>
      <c r="NHN93" s="37"/>
      <c r="NHO93" s="37"/>
      <c r="NHP93" s="37"/>
      <c r="NHQ93" s="37"/>
      <c r="NHR93" s="37"/>
      <c r="NHS93" s="37"/>
      <c r="NHT93" s="37"/>
      <c r="NHU93" s="37"/>
      <c r="NHV93" s="37"/>
      <c r="NHW93" s="37"/>
      <c r="NHX93" s="37"/>
      <c r="NHY93" s="37"/>
      <c r="NHZ93" s="37"/>
      <c r="NIA93" s="37"/>
      <c r="NIB93" s="37"/>
      <c r="NIC93" s="37"/>
      <c r="NID93" s="37"/>
      <c r="NIE93" s="37"/>
      <c r="NIF93" s="37"/>
      <c r="NIG93" s="37"/>
      <c r="NIH93" s="37"/>
      <c r="NII93" s="37"/>
      <c r="NIJ93" s="37"/>
      <c r="NIK93" s="37"/>
      <c r="NIL93" s="37"/>
      <c r="NIM93" s="37"/>
      <c r="NIN93" s="37"/>
      <c r="NIO93" s="37"/>
      <c r="NIP93" s="37"/>
      <c r="NIQ93" s="37"/>
      <c r="NIR93" s="37"/>
      <c r="NIS93" s="37"/>
      <c r="NIT93" s="37"/>
      <c r="NIU93" s="37"/>
      <c r="NIV93" s="37"/>
      <c r="NIW93" s="37"/>
      <c r="NIX93" s="37"/>
      <c r="NIY93" s="37"/>
      <c r="NIZ93" s="37"/>
      <c r="NJA93" s="37"/>
      <c r="NJB93" s="37"/>
      <c r="NJC93" s="37"/>
      <c r="NJD93" s="37"/>
      <c r="NJE93" s="37"/>
      <c r="NJF93" s="37"/>
      <c r="NJG93" s="37"/>
      <c r="NJH93" s="37"/>
      <c r="NJI93" s="37"/>
      <c r="NJJ93" s="37"/>
      <c r="NJK93" s="37"/>
      <c r="NJL93" s="37"/>
      <c r="NJM93" s="37"/>
      <c r="NJN93" s="37"/>
      <c r="NJO93" s="37"/>
      <c r="NJP93" s="37"/>
      <c r="NJQ93" s="37"/>
      <c r="NJR93" s="37"/>
      <c r="NJS93" s="37"/>
      <c r="NJT93" s="37"/>
      <c r="NJU93" s="37"/>
      <c r="NJV93" s="37"/>
      <c r="NJW93" s="37"/>
      <c r="NJX93" s="37"/>
      <c r="NJY93" s="37"/>
      <c r="NJZ93" s="37"/>
      <c r="NKA93" s="37"/>
      <c r="NKB93" s="37"/>
      <c r="NKC93" s="37"/>
      <c r="NKD93" s="37"/>
      <c r="NKE93" s="37"/>
      <c r="NKF93" s="37"/>
      <c r="NKG93" s="37"/>
      <c r="NKH93" s="37"/>
      <c r="NKI93" s="37"/>
      <c r="NKJ93" s="37"/>
      <c r="NKK93" s="37"/>
      <c r="NKL93" s="37"/>
      <c r="NKM93" s="37"/>
      <c r="NKN93" s="37"/>
      <c r="NKO93" s="37"/>
      <c r="NKP93" s="37"/>
      <c r="NKQ93" s="37"/>
      <c r="NKR93" s="37"/>
      <c r="NKS93" s="37"/>
      <c r="NKT93" s="37"/>
      <c r="NKU93" s="37"/>
      <c r="NKV93" s="37"/>
      <c r="NKW93" s="37"/>
      <c r="NKX93" s="37"/>
      <c r="NKY93" s="37"/>
      <c r="NKZ93" s="37"/>
      <c r="NLA93" s="37"/>
      <c r="NLB93" s="37"/>
      <c r="NLC93" s="37"/>
      <c r="NLD93" s="37"/>
      <c r="NLE93" s="37"/>
      <c r="NLF93" s="37"/>
      <c r="NLG93" s="37"/>
      <c r="NLH93" s="37"/>
      <c r="NLI93" s="37"/>
      <c r="NLJ93" s="37"/>
      <c r="NLK93" s="37"/>
      <c r="NLL93" s="37"/>
      <c r="NLM93" s="37"/>
      <c r="NLN93" s="37"/>
      <c r="NLO93" s="37"/>
      <c r="NLP93" s="37"/>
      <c r="NLQ93" s="37"/>
      <c r="NLR93" s="37"/>
      <c r="NLS93" s="37"/>
      <c r="NLT93" s="37"/>
      <c r="NLU93" s="37"/>
      <c r="NLV93" s="37"/>
      <c r="NLW93" s="37"/>
      <c r="NLX93" s="37"/>
      <c r="NLY93" s="37"/>
      <c r="NLZ93" s="37"/>
      <c r="NMA93" s="37"/>
      <c r="NMB93" s="37"/>
      <c r="NMC93" s="37"/>
      <c r="NMD93" s="37"/>
      <c r="NME93" s="37"/>
      <c r="NMF93" s="37"/>
      <c r="NMG93" s="37"/>
      <c r="NMH93" s="37"/>
      <c r="NMI93" s="37"/>
      <c r="NMJ93" s="37"/>
      <c r="NMK93" s="37"/>
      <c r="NML93" s="37"/>
      <c r="NMM93" s="37"/>
      <c r="NMN93" s="37"/>
      <c r="NMO93" s="37"/>
      <c r="NMP93" s="37"/>
      <c r="NMQ93" s="37"/>
      <c r="NMR93" s="37"/>
      <c r="NMS93" s="37"/>
      <c r="NMT93" s="37"/>
      <c r="NMU93" s="37"/>
      <c r="NMV93" s="37"/>
      <c r="NMW93" s="37"/>
      <c r="NMX93" s="37"/>
      <c r="NMY93" s="37"/>
      <c r="NMZ93" s="37"/>
      <c r="NNA93" s="37"/>
      <c r="NNB93" s="37"/>
      <c r="NNC93" s="37"/>
      <c r="NND93" s="37"/>
      <c r="NNE93" s="37"/>
      <c r="NNF93" s="37"/>
      <c r="NNG93" s="37"/>
      <c r="NNH93" s="37"/>
      <c r="NNI93" s="37"/>
      <c r="NNJ93" s="37"/>
      <c r="NNK93" s="37"/>
      <c r="NNL93" s="37"/>
      <c r="NNM93" s="37"/>
      <c r="NNN93" s="37"/>
      <c r="NNO93" s="37"/>
      <c r="NNP93" s="37"/>
      <c r="NNQ93" s="37"/>
      <c r="NNR93" s="37"/>
      <c r="NNS93" s="37"/>
      <c r="NNT93" s="37"/>
      <c r="NNU93" s="37"/>
      <c r="NNV93" s="37"/>
      <c r="NNW93" s="37"/>
      <c r="NNX93" s="37"/>
      <c r="NNY93" s="37"/>
      <c r="NNZ93" s="37"/>
      <c r="NOA93" s="37"/>
      <c r="NOB93" s="37"/>
      <c r="NOC93" s="37"/>
      <c r="NOD93" s="37"/>
      <c r="NOE93" s="37"/>
      <c r="NOF93" s="37"/>
      <c r="NOG93" s="37"/>
      <c r="NOH93" s="37"/>
      <c r="NOI93" s="37"/>
      <c r="NOJ93" s="37"/>
      <c r="NOK93" s="37"/>
      <c r="NOL93" s="37"/>
      <c r="NOM93" s="37"/>
      <c r="NON93" s="37"/>
      <c r="NOO93" s="37"/>
      <c r="NOP93" s="37"/>
      <c r="NOQ93" s="37"/>
      <c r="NOR93" s="37"/>
      <c r="NOS93" s="37"/>
      <c r="NOT93" s="37"/>
      <c r="NOU93" s="37"/>
      <c r="NOV93" s="37"/>
      <c r="NOW93" s="37"/>
      <c r="NOX93" s="37"/>
      <c r="NOY93" s="37"/>
      <c r="NOZ93" s="37"/>
      <c r="NPA93" s="37"/>
      <c r="NPB93" s="37"/>
      <c r="NPC93" s="37"/>
      <c r="NPD93" s="37"/>
      <c r="NPE93" s="37"/>
      <c r="NPF93" s="37"/>
      <c r="NPG93" s="37"/>
      <c r="NPH93" s="37"/>
      <c r="NPI93" s="37"/>
      <c r="NPJ93" s="37"/>
      <c r="NPK93" s="37"/>
      <c r="NPL93" s="37"/>
      <c r="NPM93" s="37"/>
      <c r="NPN93" s="37"/>
      <c r="NPO93" s="37"/>
      <c r="NPP93" s="37"/>
      <c r="NPQ93" s="37"/>
      <c r="NPR93" s="37"/>
      <c r="NPS93" s="37"/>
      <c r="NPT93" s="37"/>
      <c r="NPU93" s="37"/>
      <c r="NPV93" s="37"/>
      <c r="NPW93" s="37"/>
      <c r="NPX93" s="37"/>
      <c r="NPY93" s="37"/>
      <c r="NPZ93" s="37"/>
      <c r="NQA93" s="37"/>
      <c r="NQB93" s="37"/>
      <c r="NQC93" s="37"/>
      <c r="NQD93" s="37"/>
      <c r="NQE93" s="37"/>
      <c r="NQF93" s="37"/>
      <c r="NQG93" s="37"/>
      <c r="NQH93" s="37"/>
      <c r="NQI93" s="37"/>
      <c r="NQJ93" s="37"/>
      <c r="NQK93" s="37"/>
      <c r="NQL93" s="37"/>
      <c r="NQM93" s="37"/>
      <c r="NQN93" s="37"/>
      <c r="NQO93" s="37"/>
      <c r="NQP93" s="37"/>
      <c r="NQQ93" s="37"/>
      <c r="NQR93" s="37"/>
      <c r="NQS93" s="37"/>
      <c r="NQT93" s="37"/>
      <c r="NQU93" s="37"/>
      <c r="NQV93" s="37"/>
      <c r="NQW93" s="37"/>
      <c r="NQX93" s="37"/>
      <c r="NQY93" s="37"/>
      <c r="NQZ93" s="37"/>
      <c r="NRA93" s="37"/>
      <c r="NRB93" s="37"/>
      <c r="NRC93" s="37"/>
      <c r="NRD93" s="37"/>
      <c r="NRE93" s="37"/>
      <c r="NRF93" s="37"/>
      <c r="NRG93" s="37"/>
      <c r="NRH93" s="37"/>
      <c r="NRI93" s="37"/>
      <c r="NRJ93" s="37"/>
      <c r="NRK93" s="37"/>
      <c r="NRL93" s="37"/>
      <c r="NRM93" s="37"/>
      <c r="NRN93" s="37"/>
      <c r="NRO93" s="37"/>
      <c r="NRP93" s="37"/>
      <c r="NRQ93" s="37"/>
      <c r="NRR93" s="37"/>
      <c r="NRS93" s="37"/>
      <c r="NRT93" s="37"/>
      <c r="NRU93" s="37"/>
      <c r="NRV93" s="37"/>
      <c r="NRW93" s="37"/>
      <c r="NRX93" s="37"/>
      <c r="NRY93" s="37"/>
      <c r="NRZ93" s="37"/>
      <c r="NSA93" s="37"/>
      <c r="NSB93" s="37"/>
      <c r="NSC93" s="37"/>
      <c r="NSD93" s="37"/>
      <c r="NSE93" s="37"/>
      <c r="NSF93" s="37"/>
      <c r="NSG93" s="37"/>
      <c r="NSH93" s="37"/>
      <c r="NSI93" s="37"/>
      <c r="NSJ93" s="37"/>
      <c r="NSK93" s="37"/>
      <c r="NSL93" s="37"/>
      <c r="NSM93" s="37"/>
      <c r="NSN93" s="37"/>
      <c r="NSO93" s="37"/>
      <c r="NSP93" s="37"/>
      <c r="NSQ93" s="37"/>
      <c r="NSR93" s="37"/>
      <c r="NSS93" s="37"/>
      <c r="NST93" s="37"/>
      <c r="NSU93" s="37"/>
      <c r="NSV93" s="37"/>
      <c r="NSW93" s="37"/>
      <c r="NSX93" s="37"/>
      <c r="NSY93" s="37"/>
      <c r="NSZ93" s="37"/>
      <c r="NTA93" s="37"/>
      <c r="NTB93" s="37"/>
      <c r="NTC93" s="37"/>
      <c r="NTD93" s="37"/>
      <c r="NTE93" s="37"/>
      <c r="NTF93" s="37"/>
      <c r="NTG93" s="37"/>
      <c r="NTH93" s="37"/>
      <c r="NTI93" s="37"/>
      <c r="NTJ93" s="37"/>
      <c r="NTK93" s="37"/>
      <c r="NTL93" s="37"/>
      <c r="NTM93" s="37"/>
      <c r="NTN93" s="37"/>
      <c r="NTO93" s="37"/>
      <c r="NTP93" s="37"/>
      <c r="NTQ93" s="37"/>
      <c r="NTR93" s="37"/>
      <c r="NTS93" s="37"/>
      <c r="NTT93" s="37"/>
      <c r="NTU93" s="37"/>
      <c r="NTV93" s="37"/>
      <c r="NTW93" s="37"/>
      <c r="NTX93" s="37"/>
      <c r="NTY93" s="37"/>
      <c r="NTZ93" s="37"/>
      <c r="NUA93" s="37"/>
      <c r="NUB93" s="37"/>
      <c r="NUC93" s="37"/>
      <c r="NUD93" s="37"/>
      <c r="NUE93" s="37"/>
      <c r="NUF93" s="37"/>
      <c r="NUG93" s="37"/>
      <c r="NUH93" s="37"/>
      <c r="NUI93" s="37"/>
      <c r="NUJ93" s="37"/>
      <c r="NUK93" s="37"/>
      <c r="NUL93" s="37"/>
      <c r="NUM93" s="37"/>
      <c r="NUN93" s="37"/>
      <c r="NUO93" s="37"/>
      <c r="NUP93" s="37"/>
      <c r="NUQ93" s="37"/>
      <c r="NUR93" s="37"/>
      <c r="NUS93" s="37"/>
      <c r="NUT93" s="37"/>
      <c r="NUU93" s="37"/>
      <c r="NUV93" s="37"/>
      <c r="NUW93" s="37"/>
      <c r="NUX93" s="37"/>
      <c r="NUY93" s="37"/>
      <c r="NUZ93" s="37"/>
      <c r="NVA93" s="37"/>
      <c r="NVB93" s="37"/>
      <c r="NVC93" s="37"/>
      <c r="NVD93" s="37"/>
      <c r="NVE93" s="37"/>
      <c r="NVF93" s="37"/>
      <c r="NVG93" s="37"/>
      <c r="NVH93" s="37"/>
      <c r="NVI93" s="37"/>
      <c r="NVJ93" s="37"/>
      <c r="NVK93" s="37"/>
      <c r="NVL93" s="37"/>
      <c r="NVM93" s="37"/>
      <c r="NVN93" s="37"/>
      <c r="NVO93" s="37"/>
      <c r="NVP93" s="37"/>
      <c r="NVQ93" s="37"/>
      <c r="NVR93" s="37"/>
      <c r="NVS93" s="37"/>
      <c r="NVT93" s="37"/>
      <c r="NVU93" s="37"/>
      <c r="NVV93" s="37"/>
      <c r="NVW93" s="37"/>
      <c r="NVX93" s="37"/>
      <c r="NVY93" s="37"/>
      <c r="NVZ93" s="37"/>
      <c r="NWA93" s="37"/>
      <c r="NWB93" s="37"/>
      <c r="NWC93" s="37"/>
      <c r="NWD93" s="37"/>
      <c r="NWE93" s="37"/>
      <c r="NWF93" s="37"/>
      <c r="NWG93" s="37"/>
      <c r="NWH93" s="37"/>
      <c r="NWI93" s="37"/>
      <c r="NWJ93" s="37"/>
      <c r="NWK93" s="37"/>
      <c r="NWL93" s="37"/>
      <c r="NWM93" s="37"/>
      <c r="NWN93" s="37"/>
      <c r="NWO93" s="37"/>
      <c r="NWP93" s="37"/>
      <c r="NWQ93" s="37"/>
      <c r="NWR93" s="37"/>
      <c r="NWS93" s="37"/>
      <c r="NWT93" s="37"/>
      <c r="NWU93" s="37"/>
      <c r="NWV93" s="37"/>
      <c r="NWW93" s="37"/>
      <c r="NWX93" s="37"/>
      <c r="NWY93" s="37"/>
      <c r="NWZ93" s="37"/>
      <c r="NXA93" s="37"/>
      <c r="NXB93" s="37"/>
      <c r="NXC93" s="37"/>
      <c r="NXD93" s="37"/>
      <c r="NXE93" s="37"/>
      <c r="NXF93" s="37"/>
      <c r="NXG93" s="37"/>
      <c r="NXH93" s="37"/>
      <c r="NXI93" s="37"/>
      <c r="NXJ93" s="37"/>
      <c r="NXK93" s="37"/>
      <c r="NXL93" s="37"/>
      <c r="NXM93" s="37"/>
      <c r="NXN93" s="37"/>
      <c r="NXO93" s="37"/>
      <c r="NXP93" s="37"/>
      <c r="NXQ93" s="37"/>
      <c r="NXR93" s="37"/>
      <c r="NXS93" s="37"/>
      <c r="NXT93" s="37"/>
      <c r="NXU93" s="37"/>
      <c r="NXV93" s="37"/>
      <c r="NXW93" s="37"/>
      <c r="NXX93" s="37"/>
      <c r="NXY93" s="37"/>
      <c r="NXZ93" s="37"/>
      <c r="NYA93" s="37"/>
      <c r="NYB93" s="37"/>
      <c r="NYC93" s="37"/>
      <c r="NYD93" s="37"/>
      <c r="NYE93" s="37"/>
      <c r="NYF93" s="37"/>
      <c r="NYG93" s="37"/>
      <c r="NYH93" s="37"/>
      <c r="NYI93" s="37"/>
      <c r="NYJ93" s="37"/>
      <c r="NYK93" s="37"/>
      <c r="NYL93" s="37"/>
      <c r="NYM93" s="37"/>
      <c r="NYN93" s="37"/>
      <c r="NYO93" s="37"/>
      <c r="NYP93" s="37"/>
      <c r="NYQ93" s="37"/>
      <c r="NYR93" s="37"/>
      <c r="NYS93" s="37"/>
      <c r="NYT93" s="37"/>
      <c r="NYU93" s="37"/>
      <c r="NYV93" s="37"/>
      <c r="NYW93" s="37"/>
      <c r="NYX93" s="37"/>
      <c r="NYY93" s="37"/>
      <c r="NYZ93" s="37"/>
      <c r="NZA93" s="37"/>
      <c r="NZB93" s="37"/>
      <c r="NZC93" s="37"/>
      <c r="NZD93" s="37"/>
      <c r="NZE93" s="37"/>
      <c r="NZF93" s="37"/>
      <c r="NZG93" s="37"/>
      <c r="NZH93" s="37"/>
      <c r="NZI93" s="37"/>
      <c r="NZJ93" s="37"/>
      <c r="NZK93" s="37"/>
      <c r="NZL93" s="37"/>
      <c r="NZM93" s="37"/>
      <c r="NZN93" s="37"/>
      <c r="NZO93" s="37"/>
      <c r="NZP93" s="37"/>
      <c r="NZQ93" s="37"/>
      <c r="NZR93" s="37"/>
      <c r="NZS93" s="37"/>
      <c r="NZT93" s="37"/>
      <c r="NZU93" s="37"/>
      <c r="NZV93" s="37"/>
      <c r="NZW93" s="37"/>
      <c r="NZX93" s="37"/>
      <c r="NZY93" s="37"/>
      <c r="NZZ93" s="37"/>
      <c r="OAA93" s="37"/>
      <c r="OAB93" s="37"/>
      <c r="OAC93" s="37"/>
      <c r="OAD93" s="37"/>
      <c r="OAE93" s="37"/>
      <c r="OAF93" s="37"/>
      <c r="OAG93" s="37"/>
      <c r="OAH93" s="37"/>
      <c r="OAI93" s="37"/>
      <c r="OAJ93" s="37"/>
      <c r="OAK93" s="37"/>
      <c r="OAL93" s="37"/>
      <c r="OAM93" s="37"/>
      <c r="OAN93" s="37"/>
      <c r="OAO93" s="37"/>
      <c r="OAP93" s="37"/>
      <c r="OAQ93" s="37"/>
      <c r="OAR93" s="37"/>
      <c r="OAS93" s="37"/>
      <c r="OAT93" s="37"/>
      <c r="OAU93" s="37"/>
      <c r="OAV93" s="37"/>
      <c r="OAW93" s="37"/>
      <c r="OAX93" s="37"/>
      <c r="OAY93" s="37"/>
      <c r="OAZ93" s="37"/>
      <c r="OBA93" s="37"/>
      <c r="OBB93" s="37"/>
      <c r="OBC93" s="37"/>
      <c r="OBD93" s="37"/>
      <c r="OBE93" s="37"/>
      <c r="OBF93" s="37"/>
      <c r="OBG93" s="37"/>
      <c r="OBH93" s="37"/>
      <c r="OBI93" s="37"/>
      <c r="OBJ93" s="37"/>
      <c r="OBK93" s="37"/>
      <c r="OBL93" s="37"/>
      <c r="OBM93" s="37"/>
      <c r="OBN93" s="37"/>
      <c r="OBO93" s="37"/>
      <c r="OBP93" s="37"/>
      <c r="OBQ93" s="37"/>
      <c r="OBR93" s="37"/>
      <c r="OBS93" s="37"/>
      <c r="OBT93" s="37"/>
      <c r="OBU93" s="37"/>
      <c r="OBV93" s="37"/>
      <c r="OBW93" s="37"/>
      <c r="OBX93" s="37"/>
      <c r="OBY93" s="37"/>
      <c r="OBZ93" s="37"/>
      <c r="OCA93" s="37"/>
      <c r="OCB93" s="37"/>
      <c r="OCC93" s="37"/>
      <c r="OCD93" s="37"/>
      <c r="OCE93" s="37"/>
      <c r="OCF93" s="37"/>
      <c r="OCG93" s="37"/>
      <c r="OCH93" s="37"/>
      <c r="OCI93" s="37"/>
      <c r="OCJ93" s="37"/>
      <c r="OCK93" s="37"/>
      <c r="OCL93" s="37"/>
      <c r="OCM93" s="37"/>
      <c r="OCN93" s="37"/>
      <c r="OCO93" s="37"/>
      <c r="OCP93" s="37"/>
      <c r="OCQ93" s="37"/>
      <c r="OCR93" s="37"/>
      <c r="OCS93" s="37"/>
      <c r="OCT93" s="37"/>
      <c r="OCU93" s="37"/>
      <c r="OCV93" s="37"/>
      <c r="OCW93" s="37"/>
      <c r="OCX93" s="37"/>
      <c r="OCY93" s="37"/>
      <c r="OCZ93" s="37"/>
      <c r="ODA93" s="37"/>
      <c r="ODB93" s="37"/>
      <c r="ODC93" s="37"/>
      <c r="ODD93" s="37"/>
      <c r="ODE93" s="37"/>
      <c r="ODF93" s="37"/>
      <c r="ODG93" s="37"/>
      <c r="ODH93" s="37"/>
      <c r="ODI93" s="37"/>
      <c r="ODJ93" s="37"/>
      <c r="ODK93" s="37"/>
      <c r="ODL93" s="37"/>
      <c r="ODM93" s="37"/>
      <c r="ODN93" s="37"/>
      <c r="ODO93" s="37"/>
      <c r="ODP93" s="37"/>
      <c r="ODQ93" s="37"/>
      <c r="ODR93" s="37"/>
      <c r="ODS93" s="37"/>
      <c r="ODT93" s="37"/>
      <c r="ODU93" s="37"/>
      <c r="ODV93" s="37"/>
      <c r="ODW93" s="37"/>
      <c r="ODX93" s="37"/>
      <c r="ODY93" s="37"/>
      <c r="ODZ93" s="37"/>
      <c r="OEA93" s="37"/>
      <c r="OEB93" s="37"/>
      <c r="OEC93" s="37"/>
      <c r="OED93" s="37"/>
      <c r="OEE93" s="37"/>
      <c r="OEF93" s="37"/>
      <c r="OEG93" s="37"/>
      <c r="OEH93" s="37"/>
      <c r="OEI93" s="37"/>
      <c r="OEJ93" s="37"/>
      <c r="OEK93" s="37"/>
      <c r="OEL93" s="37"/>
      <c r="OEM93" s="37"/>
      <c r="OEN93" s="37"/>
      <c r="OEO93" s="37"/>
      <c r="OEP93" s="37"/>
      <c r="OEQ93" s="37"/>
      <c r="OER93" s="37"/>
      <c r="OES93" s="37"/>
      <c r="OET93" s="37"/>
      <c r="OEU93" s="37"/>
      <c r="OEV93" s="37"/>
      <c r="OEW93" s="37"/>
      <c r="OEX93" s="37"/>
      <c r="OEY93" s="37"/>
      <c r="OEZ93" s="37"/>
      <c r="OFA93" s="37"/>
      <c r="OFB93" s="37"/>
      <c r="OFC93" s="37"/>
      <c r="OFD93" s="37"/>
      <c r="OFE93" s="37"/>
      <c r="OFF93" s="37"/>
      <c r="OFG93" s="37"/>
      <c r="OFH93" s="37"/>
      <c r="OFI93" s="37"/>
      <c r="OFJ93" s="37"/>
      <c r="OFK93" s="37"/>
      <c r="OFL93" s="37"/>
      <c r="OFM93" s="37"/>
      <c r="OFN93" s="37"/>
      <c r="OFO93" s="37"/>
      <c r="OFP93" s="37"/>
      <c r="OFQ93" s="37"/>
      <c r="OFR93" s="37"/>
      <c r="OFS93" s="37"/>
      <c r="OFT93" s="37"/>
      <c r="OFU93" s="37"/>
      <c r="OFV93" s="37"/>
      <c r="OFW93" s="37"/>
      <c r="OFX93" s="37"/>
      <c r="OFY93" s="37"/>
      <c r="OFZ93" s="37"/>
      <c r="OGA93" s="37"/>
      <c r="OGB93" s="37"/>
      <c r="OGC93" s="37"/>
      <c r="OGD93" s="37"/>
      <c r="OGE93" s="37"/>
      <c r="OGF93" s="37"/>
      <c r="OGG93" s="37"/>
      <c r="OGH93" s="37"/>
      <c r="OGI93" s="37"/>
      <c r="OGJ93" s="37"/>
      <c r="OGK93" s="37"/>
      <c r="OGL93" s="37"/>
      <c r="OGM93" s="37"/>
      <c r="OGN93" s="37"/>
      <c r="OGO93" s="37"/>
      <c r="OGP93" s="37"/>
      <c r="OGQ93" s="37"/>
      <c r="OGR93" s="37"/>
      <c r="OGS93" s="37"/>
      <c r="OGT93" s="37"/>
      <c r="OGU93" s="37"/>
      <c r="OGV93" s="37"/>
      <c r="OGW93" s="37"/>
      <c r="OGX93" s="37"/>
      <c r="OGY93" s="37"/>
      <c r="OGZ93" s="37"/>
      <c r="OHA93" s="37"/>
      <c r="OHB93" s="37"/>
      <c r="OHC93" s="37"/>
      <c r="OHD93" s="37"/>
      <c r="OHE93" s="37"/>
      <c r="OHF93" s="37"/>
      <c r="OHG93" s="37"/>
      <c r="OHH93" s="37"/>
      <c r="OHI93" s="37"/>
      <c r="OHJ93" s="37"/>
      <c r="OHK93" s="37"/>
      <c r="OHL93" s="37"/>
      <c r="OHM93" s="37"/>
      <c r="OHN93" s="37"/>
      <c r="OHO93" s="37"/>
      <c r="OHP93" s="37"/>
      <c r="OHQ93" s="37"/>
      <c r="OHR93" s="37"/>
      <c r="OHS93" s="37"/>
      <c r="OHT93" s="37"/>
      <c r="OHU93" s="37"/>
      <c r="OHV93" s="37"/>
      <c r="OHW93" s="37"/>
      <c r="OHX93" s="37"/>
      <c r="OHY93" s="37"/>
      <c r="OHZ93" s="37"/>
      <c r="OIA93" s="37"/>
      <c r="OIB93" s="37"/>
      <c r="OIC93" s="37"/>
      <c r="OID93" s="37"/>
      <c r="OIE93" s="37"/>
      <c r="OIF93" s="37"/>
      <c r="OIG93" s="37"/>
      <c r="OIH93" s="37"/>
      <c r="OII93" s="37"/>
      <c r="OIJ93" s="37"/>
      <c r="OIK93" s="37"/>
      <c r="OIL93" s="37"/>
      <c r="OIM93" s="37"/>
      <c r="OIN93" s="37"/>
      <c r="OIO93" s="37"/>
      <c r="OIP93" s="37"/>
      <c r="OIQ93" s="37"/>
      <c r="OIR93" s="37"/>
      <c r="OIS93" s="37"/>
      <c r="OIT93" s="37"/>
      <c r="OIU93" s="37"/>
      <c r="OIV93" s="37"/>
      <c r="OIW93" s="37"/>
      <c r="OIX93" s="37"/>
      <c r="OIY93" s="37"/>
      <c r="OIZ93" s="37"/>
      <c r="OJA93" s="37"/>
      <c r="OJB93" s="37"/>
      <c r="OJC93" s="37"/>
      <c r="OJD93" s="37"/>
      <c r="OJE93" s="37"/>
      <c r="OJF93" s="37"/>
      <c r="OJG93" s="37"/>
      <c r="OJH93" s="37"/>
      <c r="OJI93" s="37"/>
      <c r="OJJ93" s="37"/>
      <c r="OJK93" s="37"/>
      <c r="OJL93" s="37"/>
      <c r="OJM93" s="37"/>
      <c r="OJN93" s="37"/>
      <c r="OJO93" s="37"/>
      <c r="OJP93" s="37"/>
      <c r="OJQ93" s="37"/>
      <c r="OJR93" s="37"/>
      <c r="OJS93" s="37"/>
      <c r="OJT93" s="37"/>
      <c r="OJU93" s="37"/>
      <c r="OJV93" s="37"/>
      <c r="OJW93" s="37"/>
      <c r="OJX93" s="37"/>
      <c r="OJY93" s="37"/>
      <c r="OJZ93" s="37"/>
      <c r="OKA93" s="37"/>
      <c r="OKB93" s="37"/>
      <c r="OKC93" s="37"/>
      <c r="OKD93" s="37"/>
      <c r="OKE93" s="37"/>
      <c r="OKF93" s="37"/>
      <c r="OKG93" s="37"/>
      <c r="OKH93" s="37"/>
      <c r="OKI93" s="37"/>
      <c r="OKJ93" s="37"/>
      <c r="OKK93" s="37"/>
      <c r="OKL93" s="37"/>
      <c r="OKM93" s="37"/>
      <c r="OKN93" s="37"/>
      <c r="OKO93" s="37"/>
      <c r="OKP93" s="37"/>
      <c r="OKQ93" s="37"/>
      <c r="OKR93" s="37"/>
      <c r="OKS93" s="37"/>
      <c r="OKT93" s="37"/>
      <c r="OKU93" s="37"/>
      <c r="OKV93" s="37"/>
      <c r="OKW93" s="37"/>
      <c r="OKX93" s="37"/>
      <c r="OKY93" s="37"/>
      <c r="OKZ93" s="37"/>
      <c r="OLA93" s="37"/>
      <c r="OLB93" s="37"/>
      <c r="OLC93" s="37"/>
      <c r="OLD93" s="37"/>
      <c r="OLE93" s="37"/>
      <c r="OLF93" s="37"/>
      <c r="OLG93" s="37"/>
      <c r="OLH93" s="37"/>
      <c r="OLI93" s="37"/>
      <c r="OLJ93" s="37"/>
      <c r="OLK93" s="37"/>
      <c r="OLL93" s="37"/>
      <c r="OLM93" s="37"/>
      <c r="OLN93" s="37"/>
      <c r="OLO93" s="37"/>
      <c r="OLP93" s="37"/>
      <c r="OLQ93" s="37"/>
      <c r="OLR93" s="37"/>
      <c r="OLS93" s="37"/>
      <c r="OLT93" s="37"/>
      <c r="OLU93" s="37"/>
      <c r="OLV93" s="37"/>
      <c r="OLW93" s="37"/>
      <c r="OLX93" s="37"/>
      <c r="OLY93" s="37"/>
      <c r="OLZ93" s="37"/>
      <c r="OMA93" s="37"/>
      <c r="OMB93" s="37"/>
      <c r="OMC93" s="37"/>
      <c r="OMD93" s="37"/>
      <c r="OME93" s="37"/>
      <c r="OMF93" s="37"/>
      <c r="OMG93" s="37"/>
      <c r="OMH93" s="37"/>
      <c r="OMI93" s="37"/>
      <c r="OMJ93" s="37"/>
      <c r="OMK93" s="37"/>
      <c r="OML93" s="37"/>
      <c r="OMM93" s="37"/>
      <c r="OMN93" s="37"/>
      <c r="OMO93" s="37"/>
      <c r="OMP93" s="37"/>
      <c r="OMQ93" s="37"/>
      <c r="OMR93" s="37"/>
      <c r="OMS93" s="37"/>
      <c r="OMT93" s="37"/>
      <c r="OMU93" s="37"/>
      <c r="OMV93" s="37"/>
      <c r="OMW93" s="37"/>
      <c r="OMX93" s="37"/>
      <c r="OMY93" s="37"/>
      <c r="OMZ93" s="37"/>
      <c r="ONA93" s="37"/>
      <c r="ONB93" s="37"/>
      <c r="ONC93" s="37"/>
      <c r="OND93" s="37"/>
      <c r="ONE93" s="37"/>
      <c r="ONF93" s="37"/>
      <c r="ONG93" s="37"/>
      <c r="ONH93" s="37"/>
      <c r="ONI93" s="37"/>
      <c r="ONJ93" s="37"/>
      <c r="ONK93" s="37"/>
      <c r="ONL93" s="37"/>
      <c r="ONM93" s="37"/>
      <c r="ONN93" s="37"/>
      <c r="ONO93" s="37"/>
      <c r="ONP93" s="37"/>
      <c r="ONQ93" s="37"/>
      <c r="ONR93" s="37"/>
      <c r="ONS93" s="37"/>
      <c r="ONT93" s="37"/>
      <c r="ONU93" s="37"/>
      <c r="ONV93" s="37"/>
      <c r="ONW93" s="37"/>
      <c r="ONX93" s="37"/>
      <c r="ONY93" s="37"/>
      <c r="ONZ93" s="37"/>
      <c r="OOA93" s="37"/>
      <c r="OOB93" s="37"/>
      <c r="OOC93" s="37"/>
      <c r="OOD93" s="37"/>
      <c r="OOE93" s="37"/>
      <c r="OOF93" s="37"/>
      <c r="OOG93" s="37"/>
      <c r="OOH93" s="37"/>
      <c r="OOI93" s="37"/>
      <c r="OOJ93" s="37"/>
      <c r="OOK93" s="37"/>
      <c r="OOL93" s="37"/>
      <c r="OOM93" s="37"/>
      <c r="OON93" s="37"/>
      <c r="OOO93" s="37"/>
      <c r="OOP93" s="37"/>
      <c r="OOQ93" s="37"/>
      <c r="OOR93" s="37"/>
      <c r="OOS93" s="37"/>
      <c r="OOT93" s="37"/>
      <c r="OOU93" s="37"/>
      <c r="OOV93" s="37"/>
      <c r="OOW93" s="37"/>
      <c r="OOX93" s="37"/>
      <c r="OOY93" s="37"/>
      <c r="OOZ93" s="37"/>
      <c r="OPA93" s="37"/>
      <c r="OPB93" s="37"/>
      <c r="OPC93" s="37"/>
      <c r="OPD93" s="37"/>
      <c r="OPE93" s="37"/>
      <c r="OPF93" s="37"/>
      <c r="OPG93" s="37"/>
      <c r="OPH93" s="37"/>
      <c r="OPI93" s="37"/>
      <c r="OPJ93" s="37"/>
      <c r="OPK93" s="37"/>
      <c r="OPL93" s="37"/>
      <c r="OPM93" s="37"/>
      <c r="OPN93" s="37"/>
      <c r="OPO93" s="37"/>
      <c r="OPP93" s="37"/>
      <c r="OPQ93" s="37"/>
      <c r="OPR93" s="37"/>
      <c r="OPS93" s="37"/>
      <c r="OPT93" s="37"/>
      <c r="OPU93" s="37"/>
      <c r="OPV93" s="37"/>
      <c r="OPW93" s="37"/>
      <c r="OPX93" s="37"/>
      <c r="OPY93" s="37"/>
      <c r="OPZ93" s="37"/>
      <c r="OQA93" s="37"/>
      <c r="OQB93" s="37"/>
      <c r="OQC93" s="37"/>
      <c r="OQD93" s="37"/>
      <c r="OQE93" s="37"/>
      <c r="OQF93" s="37"/>
      <c r="OQG93" s="37"/>
      <c r="OQH93" s="37"/>
      <c r="OQI93" s="37"/>
      <c r="OQJ93" s="37"/>
      <c r="OQK93" s="37"/>
      <c r="OQL93" s="37"/>
      <c r="OQM93" s="37"/>
      <c r="OQN93" s="37"/>
      <c r="OQO93" s="37"/>
      <c r="OQP93" s="37"/>
      <c r="OQQ93" s="37"/>
      <c r="OQR93" s="37"/>
      <c r="OQS93" s="37"/>
      <c r="OQT93" s="37"/>
      <c r="OQU93" s="37"/>
      <c r="OQV93" s="37"/>
      <c r="OQW93" s="37"/>
      <c r="OQX93" s="37"/>
      <c r="OQY93" s="37"/>
      <c r="OQZ93" s="37"/>
      <c r="ORA93" s="37"/>
      <c r="ORB93" s="37"/>
      <c r="ORC93" s="37"/>
      <c r="ORD93" s="37"/>
      <c r="ORE93" s="37"/>
      <c r="ORF93" s="37"/>
      <c r="ORG93" s="37"/>
      <c r="ORH93" s="37"/>
      <c r="ORI93" s="37"/>
      <c r="ORJ93" s="37"/>
      <c r="ORK93" s="37"/>
      <c r="ORL93" s="37"/>
      <c r="ORM93" s="37"/>
      <c r="ORN93" s="37"/>
      <c r="ORO93" s="37"/>
      <c r="ORP93" s="37"/>
      <c r="ORQ93" s="37"/>
      <c r="ORR93" s="37"/>
      <c r="ORS93" s="37"/>
      <c r="ORT93" s="37"/>
      <c r="ORU93" s="37"/>
      <c r="ORV93" s="37"/>
      <c r="ORW93" s="37"/>
      <c r="ORX93" s="37"/>
      <c r="ORY93" s="37"/>
      <c r="ORZ93" s="37"/>
      <c r="OSA93" s="37"/>
      <c r="OSB93" s="37"/>
      <c r="OSC93" s="37"/>
      <c r="OSD93" s="37"/>
      <c r="OSE93" s="37"/>
      <c r="OSF93" s="37"/>
      <c r="OSG93" s="37"/>
      <c r="OSH93" s="37"/>
      <c r="OSI93" s="37"/>
      <c r="OSJ93" s="37"/>
      <c r="OSK93" s="37"/>
      <c r="OSL93" s="37"/>
      <c r="OSM93" s="37"/>
      <c r="OSN93" s="37"/>
      <c r="OSO93" s="37"/>
      <c r="OSP93" s="37"/>
      <c r="OSQ93" s="37"/>
      <c r="OSR93" s="37"/>
      <c r="OSS93" s="37"/>
      <c r="OST93" s="37"/>
      <c r="OSU93" s="37"/>
      <c r="OSV93" s="37"/>
      <c r="OSW93" s="37"/>
      <c r="OSX93" s="37"/>
      <c r="OSY93" s="37"/>
      <c r="OSZ93" s="37"/>
      <c r="OTA93" s="37"/>
      <c r="OTB93" s="37"/>
      <c r="OTC93" s="37"/>
      <c r="OTD93" s="37"/>
      <c r="OTE93" s="37"/>
      <c r="OTF93" s="37"/>
      <c r="OTG93" s="37"/>
      <c r="OTH93" s="37"/>
      <c r="OTI93" s="37"/>
      <c r="OTJ93" s="37"/>
      <c r="OTK93" s="37"/>
      <c r="OTL93" s="37"/>
      <c r="OTM93" s="37"/>
      <c r="OTN93" s="37"/>
      <c r="OTO93" s="37"/>
      <c r="OTP93" s="37"/>
      <c r="OTQ93" s="37"/>
      <c r="OTR93" s="37"/>
      <c r="OTS93" s="37"/>
      <c r="OTT93" s="37"/>
      <c r="OTU93" s="37"/>
      <c r="OTV93" s="37"/>
      <c r="OTW93" s="37"/>
      <c r="OTX93" s="37"/>
      <c r="OTY93" s="37"/>
      <c r="OTZ93" s="37"/>
      <c r="OUA93" s="37"/>
      <c r="OUB93" s="37"/>
      <c r="OUC93" s="37"/>
      <c r="OUD93" s="37"/>
      <c r="OUE93" s="37"/>
      <c r="OUF93" s="37"/>
      <c r="OUG93" s="37"/>
      <c r="OUH93" s="37"/>
      <c r="OUI93" s="37"/>
      <c r="OUJ93" s="37"/>
      <c r="OUK93" s="37"/>
      <c r="OUL93" s="37"/>
      <c r="OUM93" s="37"/>
      <c r="OUN93" s="37"/>
      <c r="OUO93" s="37"/>
      <c r="OUP93" s="37"/>
      <c r="OUQ93" s="37"/>
      <c r="OUR93" s="37"/>
      <c r="OUS93" s="37"/>
      <c r="OUT93" s="37"/>
      <c r="OUU93" s="37"/>
      <c r="OUV93" s="37"/>
      <c r="OUW93" s="37"/>
      <c r="OUX93" s="37"/>
      <c r="OUY93" s="37"/>
      <c r="OUZ93" s="37"/>
      <c r="OVA93" s="37"/>
      <c r="OVB93" s="37"/>
      <c r="OVC93" s="37"/>
      <c r="OVD93" s="37"/>
      <c r="OVE93" s="37"/>
      <c r="OVF93" s="37"/>
      <c r="OVG93" s="37"/>
      <c r="OVH93" s="37"/>
      <c r="OVI93" s="37"/>
      <c r="OVJ93" s="37"/>
      <c r="OVK93" s="37"/>
      <c r="OVL93" s="37"/>
      <c r="OVM93" s="37"/>
      <c r="OVN93" s="37"/>
      <c r="OVO93" s="37"/>
      <c r="OVP93" s="37"/>
      <c r="OVQ93" s="37"/>
      <c r="OVR93" s="37"/>
      <c r="OVS93" s="37"/>
      <c r="OVT93" s="37"/>
      <c r="OVU93" s="37"/>
      <c r="OVV93" s="37"/>
      <c r="OVW93" s="37"/>
      <c r="OVX93" s="37"/>
      <c r="OVY93" s="37"/>
      <c r="OVZ93" s="37"/>
      <c r="OWA93" s="37"/>
      <c r="OWB93" s="37"/>
      <c r="OWC93" s="37"/>
      <c r="OWD93" s="37"/>
      <c r="OWE93" s="37"/>
      <c r="OWF93" s="37"/>
      <c r="OWG93" s="37"/>
      <c r="OWH93" s="37"/>
      <c r="OWI93" s="37"/>
      <c r="OWJ93" s="37"/>
      <c r="OWK93" s="37"/>
      <c r="OWL93" s="37"/>
      <c r="OWM93" s="37"/>
      <c r="OWN93" s="37"/>
      <c r="OWO93" s="37"/>
      <c r="OWP93" s="37"/>
      <c r="OWQ93" s="37"/>
      <c r="OWR93" s="37"/>
      <c r="OWS93" s="37"/>
      <c r="OWT93" s="37"/>
      <c r="OWU93" s="37"/>
      <c r="OWV93" s="37"/>
      <c r="OWW93" s="37"/>
      <c r="OWX93" s="37"/>
      <c r="OWY93" s="37"/>
      <c r="OWZ93" s="37"/>
      <c r="OXA93" s="37"/>
      <c r="OXB93" s="37"/>
      <c r="OXC93" s="37"/>
      <c r="OXD93" s="37"/>
      <c r="OXE93" s="37"/>
      <c r="OXF93" s="37"/>
      <c r="OXG93" s="37"/>
      <c r="OXH93" s="37"/>
      <c r="OXI93" s="37"/>
      <c r="OXJ93" s="37"/>
      <c r="OXK93" s="37"/>
      <c r="OXL93" s="37"/>
      <c r="OXM93" s="37"/>
      <c r="OXN93" s="37"/>
      <c r="OXO93" s="37"/>
      <c r="OXP93" s="37"/>
      <c r="OXQ93" s="37"/>
      <c r="OXR93" s="37"/>
      <c r="OXS93" s="37"/>
      <c r="OXT93" s="37"/>
      <c r="OXU93" s="37"/>
      <c r="OXV93" s="37"/>
      <c r="OXW93" s="37"/>
      <c r="OXX93" s="37"/>
      <c r="OXY93" s="37"/>
      <c r="OXZ93" s="37"/>
      <c r="OYA93" s="37"/>
      <c r="OYB93" s="37"/>
      <c r="OYC93" s="37"/>
      <c r="OYD93" s="37"/>
      <c r="OYE93" s="37"/>
      <c r="OYF93" s="37"/>
      <c r="OYG93" s="37"/>
      <c r="OYH93" s="37"/>
      <c r="OYI93" s="37"/>
      <c r="OYJ93" s="37"/>
      <c r="OYK93" s="37"/>
      <c r="OYL93" s="37"/>
      <c r="OYM93" s="37"/>
      <c r="OYN93" s="37"/>
      <c r="OYO93" s="37"/>
      <c r="OYP93" s="37"/>
      <c r="OYQ93" s="37"/>
      <c r="OYR93" s="37"/>
      <c r="OYS93" s="37"/>
      <c r="OYT93" s="37"/>
      <c r="OYU93" s="37"/>
      <c r="OYV93" s="37"/>
      <c r="OYW93" s="37"/>
      <c r="OYX93" s="37"/>
      <c r="OYY93" s="37"/>
      <c r="OYZ93" s="37"/>
      <c r="OZA93" s="37"/>
      <c r="OZB93" s="37"/>
      <c r="OZC93" s="37"/>
      <c r="OZD93" s="37"/>
      <c r="OZE93" s="37"/>
      <c r="OZF93" s="37"/>
      <c r="OZG93" s="37"/>
      <c r="OZH93" s="37"/>
      <c r="OZI93" s="37"/>
      <c r="OZJ93" s="37"/>
      <c r="OZK93" s="37"/>
      <c r="OZL93" s="37"/>
      <c r="OZM93" s="37"/>
      <c r="OZN93" s="37"/>
      <c r="OZO93" s="37"/>
      <c r="OZP93" s="37"/>
      <c r="OZQ93" s="37"/>
      <c r="OZR93" s="37"/>
      <c r="OZS93" s="37"/>
      <c r="OZT93" s="37"/>
      <c r="OZU93" s="37"/>
      <c r="OZV93" s="37"/>
      <c r="OZW93" s="37"/>
      <c r="OZX93" s="37"/>
      <c r="OZY93" s="37"/>
      <c r="OZZ93" s="37"/>
      <c r="PAA93" s="37"/>
      <c r="PAB93" s="37"/>
      <c r="PAC93" s="37"/>
      <c r="PAD93" s="37"/>
      <c r="PAE93" s="37"/>
      <c r="PAF93" s="37"/>
      <c r="PAG93" s="37"/>
      <c r="PAH93" s="37"/>
      <c r="PAI93" s="37"/>
      <c r="PAJ93" s="37"/>
      <c r="PAK93" s="37"/>
      <c r="PAL93" s="37"/>
      <c r="PAM93" s="37"/>
      <c r="PAN93" s="37"/>
      <c r="PAO93" s="37"/>
      <c r="PAP93" s="37"/>
      <c r="PAQ93" s="37"/>
      <c r="PAR93" s="37"/>
      <c r="PAS93" s="37"/>
      <c r="PAT93" s="37"/>
      <c r="PAU93" s="37"/>
      <c r="PAV93" s="37"/>
      <c r="PAW93" s="37"/>
      <c r="PAX93" s="37"/>
      <c r="PAY93" s="37"/>
      <c r="PAZ93" s="37"/>
      <c r="PBA93" s="37"/>
      <c r="PBB93" s="37"/>
      <c r="PBC93" s="37"/>
      <c r="PBD93" s="37"/>
      <c r="PBE93" s="37"/>
      <c r="PBF93" s="37"/>
      <c r="PBG93" s="37"/>
      <c r="PBH93" s="37"/>
      <c r="PBI93" s="37"/>
      <c r="PBJ93" s="37"/>
      <c r="PBK93" s="37"/>
      <c r="PBL93" s="37"/>
      <c r="PBM93" s="37"/>
      <c r="PBN93" s="37"/>
      <c r="PBO93" s="37"/>
      <c r="PBP93" s="37"/>
      <c r="PBQ93" s="37"/>
      <c r="PBR93" s="37"/>
      <c r="PBS93" s="37"/>
      <c r="PBT93" s="37"/>
      <c r="PBU93" s="37"/>
      <c r="PBV93" s="37"/>
      <c r="PBW93" s="37"/>
      <c r="PBX93" s="37"/>
      <c r="PBY93" s="37"/>
      <c r="PBZ93" s="37"/>
      <c r="PCA93" s="37"/>
      <c r="PCB93" s="37"/>
      <c r="PCC93" s="37"/>
      <c r="PCD93" s="37"/>
      <c r="PCE93" s="37"/>
      <c r="PCF93" s="37"/>
      <c r="PCG93" s="37"/>
      <c r="PCH93" s="37"/>
      <c r="PCI93" s="37"/>
      <c r="PCJ93" s="37"/>
      <c r="PCK93" s="37"/>
      <c r="PCL93" s="37"/>
      <c r="PCM93" s="37"/>
      <c r="PCN93" s="37"/>
      <c r="PCO93" s="37"/>
      <c r="PCP93" s="37"/>
      <c r="PCQ93" s="37"/>
      <c r="PCR93" s="37"/>
      <c r="PCS93" s="37"/>
      <c r="PCT93" s="37"/>
      <c r="PCU93" s="37"/>
      <c r="PCV93" s="37"/>
      <c r="PCW93" s="37"/>
      <c r="PCX93" s="37"/>
      <c r="PCY93" s="37"/>
      <c r="PCZ93" s="37"/>
      <c r="PDA93" s="37"/>
      <c r="PDB93" s="37"/>
      <c r="PDC93" s="37"/>
      <c r="PDD93" s="37"/>
      <c r="PDE93" s="37"/>
      <c r="PDF93" s="37"/>
      <c r="PDG93" s="37"/>
      <c r="PDH93" s="37"/>
      <c r="PDI93" s="37"/>
      <c r="PDJ93" s="37"/>
      <c r="PDK93" s="37"/>
      <c r="PDL93" s="37"/>
      <c r="PDM93" s="37"/>
      <c r="PDN93" s="37"/>
      <c r="PDO93" s="37"/>
      <c r="PDP93" s="37"/>
      <c r="PDQ93" s="37"/>
      <c r="PDR93" s="37"/>
      <c r="PDS93" s="37"/>
      <c r="PDT93" s="37"/>
      <c r="PDU93" s="37"/>
      <c r="PDV93" s="37"/>
      <c r="PDW93" s="37"/>
      <c r="PDX93" s="37"/>
      <c r="PDY93" s="37"/>
      <c r="PDZ93" s="37"/>
      <c r="PEA93" s="37"/>
      <c r="PEB93" s="37"/>
      <c r="PEC93" s="37"/>
      <c r="PED93" s="37"/>
      <c r="PEE93" s="37"/>
      <c r="PEF93" s="37"/>
      <c r="PEG93" s="37"/>
      <c r="PEH93" s="37"/>
      <c r="PEI93" s="37"/>
      <c r="PEJ93" s="37"/>
      <c r="PEK93" s="37"/>
      <c r="PEL93" s="37"/>
      <c r="PEM93" s="37"/>
      <c r="PEN93" s="37"/>
      <c r="PEO93" s="37"/>
      <c r="PEP93" s="37"/>
      <c r="PEQ93" s="37"/>
      <c r="PER93" s="37"/>
      <c r="PES93" s="37"/>
      <c r="PET93" s="37"/>
      <c r="PEU93" s="37"/>
      <c r="PEV93" s="37"/>
      <c r="PEW93" s="37"/>
      <c r="PEX93" s="37"/>
      <c r="PEY93" s="37"/>
      <c r="PEZ93" s="37"/>
      <c r="PFA93" s="37"/>
      <c r="PFB93" s="37"/>
      <c r="PFC93" s="37"/>
      <c r="PFD93" s="37"/>
      <c r="PFE93" s="37"/>
      <c r="PFF93" s="37"/>
      <c r="PFG93" s="37"/>
      <c r="PFH93" s="37"/>
      <c r="PFI93" s="37"/>
      <c r="PFJ93" s="37"/>
      <c r="PFK93" s="37"/>
      <c r="PFL93" s="37"/>
      <c r="PFM93" s="37"/>
      <c r="PFN93" s="37"/>
      <c r="PFO93" s="37"/>
      <c r="PFP93" s="37"/>
      <c r="PFQ93" s="37"/>
      <c r="PFR93" s="37"/>
      <c r="PFS93" s="37"/>
      <c r="PFT93" s="37"/>
      <c r="PFU93" s="37"/>
      <c r="PFV93" s="37"/>
      <c r="PFW93" s="37"/>
      <c r="PFX93" s="37"/>
      <c r="PFY93" s="37"/>
      <c r="PFZ93" s="37"/>
      <c r="PGA93" s="37"/>
      <c r="PGB93" s="37"/>
      <c r="PGC93" s="37"/>
      <c r="PGD93" s="37"/>
      <c r="PGE93" s="37"/>
      <c r="PGF93" s="37"/>
      <c r="PGG93" s="37"/>
      <c r="PGH93" s="37"/>
      <c r="PGI93" s="37"/>
      <c r="PGJ93" s="37"/>
      <c r="PGK93" s="37"/>
      <c r="PGL93" s="37"/>
      <c r="PGM93" s="37"/>
      <c r="PGN93" s="37"/>
      <c r="PGO93" s="37"/>
      <c r="PGP93" s="37"/>
      <c r="PGQ93" s="37"/>
      <c r="PGR93" s="37"/>
      <c r="PGS93" s="37"/>
      <c r="PGT93" s="37"/>
      <c r="PGU93" s="37"/>
      <c r="PGV93" s="37"/>
      <c r="PGW93" s="37"/>
      <c r="PGX93" s="37"/>
      <c r="PGY93" s="37"/>
      <c r="PGZ93" s="37"/>
      <c r="PHA93" s="37"/>
      <c r="PHB93" s="37"/>
      <c r="PHC93" s="37"/>
      <c r="PHD93" s="37"/>
      <c r="PHE93" s="37"/>
      <c r="PHF93" s="37"/>
      <c r="PHG93" s="37"/>
      <c r="PHH93" s="37"/>
      <c r="PHI93" s="37"/>
      <c r="PHJ93" s="37"/>
      <c r="PHK93" s="37"/>
      <c r="PHL93" s="37"/>
      <c r="PHM93" s="37"/>
      <c r="PHN93" s="37"/>
      <c r="PHO93" s="37"/>
      <c r="PHP93" s="37"/>
      <c r="PHQ93" s="37"/>
      <c r="PHR93" s="37"/>
      <c r="PHS93" s="37"/>
      <c r="PHT93" s="37"/>
      <c r="PHU93" s="37"/>
      <c r="PHV93" s="37"/>
      <c r="PHW93" s="37"/>
      <c r="PHX93" s="37"/>
      <c r="PHY93" s="37"/>
      <c r="PHZ93" s="37"/>
      <c r="PIA93" s="37"/>
      <c r="PIB93" s="37"/>
      <c r="PIC93" s="37"/>
      <c r="PID93" s="37"/>
      <c r="PIE93" s="37"/>
      <c r="PIF93" s="37"/>
      <c r="PIG93" s="37"/>
      <c r="PIH93" s="37"/>
      <c r="PII93" s="37"/>
      <c r="PIJ93" s="37"/>
      <c r="PIK93" s="37"/>
      <c r="PIL93" s="37"/>
      <c r="PIM93" s="37"/>
      <c r="PIN93" s="37"/>
      <c r="PIO93" s="37"/>
      <c r="PIP93" s="37"/>
      <c r="PIQ93" s="37"/>
      <c r="PIR93" s="37"/>
      <c r="PIS93" s="37"/>
      <c r="PIT93" s="37"/>
      <c r="PIU93" s="37"/>
      <c r="PIV93" s="37"/>
      <c r="PIW93" s="37"/>
      <c r="PIX93" s="37"/>
      <c r="PIY93" s="37"/>
      <c r="PIZ93" s="37"/>
      <c r="PJA93" s="37"/>
      <c r="PJB93" s="37"/>
      <c r="PJC93" s="37"/>
      <c r="PJD93" s="37"/>
      <c r="PJE93" s="37"/>
      <c r="PJF93" s="37"/>
      <c r="PJG93" s="37"/>
      <c r="PJH93" s="37"/>
      <c r="PJI93" s="37"/>
      <c r="PJJ93" s="37"/>
      <c r="PJK93" s="37"/>
      <c r="PJL93" s="37"/>
      <c r="PJM93" s="37"/>
      <c r="PJN93" s="37"/>
      <c r="PJO93" s="37"/>
      <c r="PJP93" s="37"/>
      <c r="PJQ93" s="37"/>
      <c r="PJR93" s="37"/>
      <c r="PJS93" s="37"/>
      <c r="PJT93" s="37"/>
      <c r="PJU93" s="37"/>
      <c r="PJV93" s="37"/>
      <c r="PJW93" s="37"/>
      <c r="PJX93" s="37"/>
      <c r="PJY93" s="37"/>
      <c r="PJZ93" s="37"/>
      <c r="PKA93" s="37"/>
      <c r="PKB93" s="37"/>
      <c r="PKC93" s="37"/>
      <c r="PKD93" s="37"/>
      <c r="PKE93" s="37"/>
      <c r="PKF93" s="37"/>
      <c r="PKG93" s="37"/>
      <c r="PKH93" s="37"/>
      <c r="PKI93" s="37"/>
      <c r="PKJ93" s="37"/>
      <c r="PKK93" s="37"/>
      <c r="PKL93" s="37"/>
      <c r="PKM93" s="37"/>
      <c r="PKN93" s="37"/>
      <c r="PKO93" s="37"/>
      <c r="PKP93" s="37"/>
      <c r="PKQ93" s="37"/>
      <c r="PKR93" s="37"/>
      <c r="PKS93" s="37"/>
      <c r="PKT93" s="37"/>
      <c r="PKU93" s="37"/>
      <c r="PKV93" s="37"/>
      <c r="PKW93" s="37"/>
      <c r="PKX93" s="37"/>
      <c r="PKY93" s="37"/>
      <c r="PKZ93" s="37"/>
      <c r="PLA93" s="37"/>
      <c r="PLB93" s="37"/>
      <c r="PLC93" s="37"/>
      <c r="PLD93" s="37"/>
      <c r="PLE93" s="37"/>
      <c r="PLF93" s="37"/>
      <c r="PLG93" s="37"/>
      <c r="PLH93" s="37"/>
      <c r="PLI93" s="37"/>
      <c r="PLJ93" s="37"/>
      <c r="PLK93" s="37"/>
      <c r="PLL93" s="37"/>
      <c r="PLM93" s="37"/>
      <c r="PLN93" s="37"/>
      <c r="PLO93" s="37"/>
      <c r="PLP93" s="37"/>
      <c r="PLQ93" s="37"/>
      <c r="PLR93" s="37"/>
      <c r="PLS93" s="37"/>
      <c r="PLT93" s="37"/>
      <c r="PLU93" s="37"/>
      <c r="PLV93" s="37"/>
      <c r="PLW93" s="37"/>
      <c r="PLX93" s="37"/>
      <c r="PLY93" s="37"/>
      <c r="PLZ93" s="37"/>
      <c r="PMA93" s="37"/>
      <c r="PMB93" s="37"/>
      <c r="PMC93" s="37"/>
      <c r="PMD93" s="37"/>
      <c r="PME93" s="37"/>
      <c r="PMF93" s="37"/>
      <c r="PMG93" s="37"/>
      <c r="PMH93" s="37"/>
      <c r="PMI93" s="37"/>
      <c r="PMJ93" s="37"/>
      <c r="PMK93" s="37"/>
      <c r="PML93" s="37"/>
      <c r="PMM93" s="37"/>
      <c r="PMN93" s="37"/>
      <c r="PMO93" s="37"/>
      <c r="PMP93" s="37"/>
      <c r="PMQ93" s="37"/>
      <c r="PMR93" s="37"/>
      <c r="PMS93" s="37"/>
      <c r="PMT93" s="37"/>
      <c r="PMU93" s="37"/>
      <c r="PMV93" s="37"/>
      <c r="PMW93" s="37"/>
      <c r="PMX93" s="37"/>
      <c r="PMY93" s="37"/>
      <c r="PMZ93" s="37"/>
      <c r="PNA93" s="37"/>
      <c r="PNB93" s="37"/>
      <c r="PNC93" s="37"/>
      <c r="PND93" s="37"/>
      <c r="PNE93" s="37"/>
      <c r="PNF93" s="37"/>
      <c r="PNG93" s="37"/>
      <c r="PNH93" s="37"/>
      <c r="PNI93" s="37"/>
      <c r="PNJ93" s="37"/>
      <c r="PNK93" s="37"/>
      <c r="PNL93" s="37"/>
      <c r="PNM93" s="37"/>
      <c r="PNN93" s="37"/>
      <c r="PNO93" s="37"/>
      <c r="PNP93" s="37"/>
      <c r="PNQ93" s="37"/>
      <c r="PNR93" s="37"/>
      <c r="PNS93" s="37"/>
      <c r="PNT93" s="37"/>
      <c r="PNU93" s="37"/>
      <c r="PNV93" s="37"/>
      <c r="PNW93" s="37"/>
      <c r="PNX93" s="37"/>
      <c r="PNY93" s="37"/>
      <c r="PNZ93" s="37"/>
      <c r="POA93" s="37"/>
      <c r="POB93" s="37"/>
      <c r="POC93" s="37"/>
      <c r="POD93" s="37"/>
      <c r="POE93" s="37"/>
      <c r="POF93" s="37"/>
      <c r="POG93" s="37"/>
      <c r="POH93" s="37"/>
      <c r="POI93" s="37"/>
      <c r="POJ93" s="37"/>
      <c r="POK93" s="37"/>
      <c r="POL93" s="37"/>
      <c r="POM93" s="37"/>
      <c r="PON93" s="37"/>
      <c r="POO93" s="37"/>
      <c r="POP93" s="37"/>
      <c r="POQ93" s="37"/>
      <c r="POR93" s="37"/>
      <c r="POS93" s="37"/>
      <c r="POT93" s="37"/>
      <c r="POU93" s="37"/>
      <c r="POV93" s="37"/>
      <c r="POW93" s="37"/>
      <c r="POX93" s="37"/>
      <c r="POY93" s="37"/>
      <c r="POZ93" s="37"/>
      <c r="PPA93" s="37"/>
      <c r="PPB93" s="37"/>
      <c r="PPC93" s="37"/>
      <c r="PPD93" s="37"/>
      <c r="PPE93" s="37"/>
      <c r="PPF93" s="37"/>
      <c r="PPG93" s="37"/>
      <c r="PPH93" s="37"/>
      <c r="PPI93" s="37"/>
      <c r="PPJ93" s="37"/>
      <c r="PPK93" s="37"/>
      <c r="PPL93" s="37"/>
      <c r="PPM93" s="37"/>
      <c r="PPN93" s="37"/>
      <c r="PPO93" s="37"/>
      <c r="PPP93" s="37"/>
      <c r="PPQ93" s="37"/>
      <c r="PPR93" s="37"/>
      <c r="PPS93" s="37"/>
      <c r="PPT93" s="37"/>
      <c r="PPU93" s="37"/>
      <c r="PPV93" s="37"/>
      <c r="PPW93" s="37"/>
      <c r="PPX93" s="37"/>
      <c r="PPY93" s="37"/>
      <c r="PPZ93" s="37"/>
      <c r="PQA93" s="37"/>
      <c r="PQB93" s="37"/>
      <c r="PQC93" s="37"/>
      <c r="PQD93" s="37"/>
      <c r="PQE93" s="37"/>
      <c r="PQF93" s="37"/>
      <c r="PQG93" s="37"/>
      <c r="PQH93" s="37"/>
      <c r="PQI93" s="37"/>
      <c r="PQJ93" s="37"/>
      <c r="PQK93" s="37"/>
      <c r="PQL93" s="37"/>
      <c r="PQM93" s="37"/>
      <c r="PQN93" s="37"/>
      <c r="PQO93" s="37"/>
      <c r="PQP93" s="37"/>
      <c r="PQQ93" s="37"/>
      <c r="PQR93" s="37"/>
      <c r="PQS93" s="37"/>
      <c r="PQT93" s="37"/>
      <c r="PQU93" s="37"/>
      <c r="PQV93" s="37"/>
      <c r="PQW93" s="37"/>
      <c r="PQX93" s="37"/>
      <c r="PQY93" s="37"/>
      <c r="PQZ93" s="37"/>
      <c r="PRA93" s="37"/>
      <c r="PRB93" s="37"/>
      <c r="PRC93" s="37"/>
      <c r="PRD93" s="37"/>
      <c r="PRE93" s="37"/>
      <c r="PRF93" s="37"/>
      <c r="PRG93" s="37"/>
      <c r="PRH93" s="37"/>
      <c r="PRI93" s="37"/>
      <c r="PRJ93" s="37"/>
      <c r="PRK93" s="37"/>
      <c r="PRL93" s="37"/>
      <c r="PRM93" s="37"/>
      <c r="PRN93" s="37"/>
      <c r="PRO93" s="37"/>
      <c r="PRP93" s="37"/>
      <c r="PRQ93" s="37"/>
      <c r="PRR93" s="37"/>
      <c r="PRS93" s="37"/>
      <c r="PRT93" s="37"/>
      <c r="PRU93" s="37"/>
      <c r="PRV93" s="37"/>
      <c r="PRW93" s="37"/>
      <c r="PRX93" s="37"/>
      <c r="PRY93" s="37"/>
      <c r="PRZ93" s="37"/>
      <c r="PSA93" s="37"/>
      <c r="PSB93" s="37"/>
      <c r="PSC93" s="37"/>
      <c r="PSD93" s="37"/>
      <c r="PSE93" s="37"/>
      <c r="PSF93" s="37"/>
      <c r="PSG93" s="37"/>
      <c r="PSH93" s="37"/>
      <c r="PSI93" s="37"/>
      <c r="PSJ93" s="37"/>
      <c r="PSK93" s="37"/>
      <c r="PSL93" s="37"/>
      <c r="PSM93" s="37"/>
      <c r="PSN93" s="37"/>
      <c r="PSO93" s="37"/>
      <c r="PSP93" s="37"/>
      <c r="PSQ93" s="37"/>
      <c r="PSR93" s="37"/>
      <c r="PSS93" s="37"/>
      <c r="PST93" s="37"/>
      <c r="PSU93" s="37"/>
      <c r="PSV93" s="37"/>
      <c r="PSW93" s="37"/>
      <c r="PSX93" s="37"/>
      <c r="PSY93" s="37"/>
      <c r="PSZ93" s="37"/>
      <c r="PTA93" s="37"/>
      <c r="PTB93" s="37"/>
      <c r="PTC93" s="37"/>
      <c r="PTD93" s="37"/>
      <c r="PTE93" s="37"/>
      <c r="PTF93" s="37"/>
      <c r="PTG93" s="37"/>
      <c r="PTH93" s="37"/>
      <c r="PTI93" s="37"/>
      <c r="PTJ93" s="37"/>
      <c r="PTK93" s="37"/>
      <c r="PTL93" s="37"/>
      <c r="PTM93" s="37"/>
      <c r="PTN93" s="37"/>
      <c r="PTO93" s="37"/>
      <c r="PTP93" s="37"/>
      <c r="PTQ93" s="37"/>
      <c r="PTR93" s="37"/>
      <c r="PTS93" s="37"/>
      <c r="PTT93" s="37"/>
      <c r="PTU93" s="37"/>
      <c r="PTV93" s="37"/>
      <c r="PTW93" s="37"/>
      <c r="PTX93" s="37"/>
      <c r="PTY93" s="37"/>
      <c r="PTZ93" s="37"/>
      <c r="PUA93" s="37"/>
      <c r="PUB93" s="37"/>
      <c r="PUC93" s="37"/>
      <c r="PUD93" s="37"/>
      <c r="PUE93" s="37"/>
      <c r="PUF93" s="37"/>
      <c r="PUG93" s="37"/>
      <c r="PUH93" s="37"/>
      <c r="PUI93" s="37"/>
      <c r="PUJ93" s="37"/>
      <c r="PUK93" s="37"/>
      <c r="PUL93" s="37"/>
      <c r="PUM93" s="37"/>
      <c r="PUN93" s="37"/>
      <c r="PUO93" s="37"/>
      <c r="PUP93" s="37"/>
      <c r="PUQ93" s="37"/>
      <c r="PUR93" s="37"/>
      <c r="PUS93" s="37"/>
      <c r="PUT93" s="37"/>
      <c r="PUU93" s="37"/>
      <c r="PUV93" s="37"/>
      <c r="PUW93" s="37"/>
      <c r="PUX93" s="37"/>
      <c r="PUY93" s="37"/>
      <c r="PUZ93" s="37"/>
      <c r="PVA93" s="37"/>
      <c r="PVB93" s="37"/>
      <c r="PVC93" s="37"/>
      <c r="PVD93" s="37"/>
      <c r="PVE93" s="37"/>
      <c r="PVF93" s="37"/>
      <c r="PVG93" s="37"/>
      <c r="PVH93" s="37"/>
      <c r="PVI93" s="37"/>
      <c r="PVJ93" s="37"/>
      <c r="PVK93" s="37"/>
      <c r="PVL93" s="37"/>
      <c r="PVM93" s="37"/>
      <c r="PVN93" s="37"/>
      <c r="PVO93" s="37"/>
      <c r="PVP93" s="37"/>
      <c r="PVQ93" s="37"/>
      <c r="PVR93" s="37"/>
      <c r="PVS93" s="37"/>
      <c r="PVT93" s="37"/>
      <c r="PVU93" s="37"/>
      <c r="PVV93" s="37"/>
      <c r="PVW93" s="37"/>
      <c r="PVX93" s="37"/>
      <c r="PVY93" s="37"/>
      <c r="PVZ93" s="37"/>
      <c r="PWA93" s="37"/>
      <c r="PWB93" s="37"/>
      <c r="PWC93" s="37"/>
      <c r="PWD93" s="37"/>
      <c r="PWE93" s="37"/>
      <c r="PWF93" s="37"/>
      <c r="PWG93" s="37"/>
      <c r="PWH93" s="37"/>
      <c r="PWI93" s="37"/>
      <c r="PWJ93" s="37"/>
      <c r="PWK93" s="37"/>
      <c r="PWL93" s="37"/>
      <c r="PWM93" s="37"/>
      <c r="PWN93" s="37"/>
      <c r="PWO93" s="37"/>
      <c r="PWP93" s="37"/>
      <c r="PWQ93" s="37"/>
      <c r="PWR93" s="37"/>
      <c r="PWS93" s="37"/>
      <c r="PWT93" s="37"/>
      <c r="PWU93" s="37"/>
      <c r="PWV93" s="37"/>
      <c r="PWW93" s="37"/>
      <c r="PWX93" s="37"/>
      <c r="PWY93" s="37"/>
      <c r="PWZ93" s="37"/>
      <c r="PXA93" s="37"/>
      <c r="PXB93" s="37"/>
      <c r="PXC93" s="37"/>
      <c r="PXD93" s="37"/>
      <c r="PXE93" s="37"/>
      <c r="PXF93" s="37"/>
      <c r="PXG93" s="37"/>
      <c r="PXH93" s="37"/>
      <c r="PXI93" s="37"/>
      <c r="PXJ93" s="37"/>
      <c r="PXK93" s="37"/>
      <c r="PXL93" s="37"/>
      <c r="PXM93" s="37"/>
      <c r="PXN93" s="37"/>
      <c r="PXO93" s="37"/>
      <c r="PXP93" s="37"/>
      <c r="PXQ93" s="37"/>
      <c r="PXR93" s="37"/>
      <c r="PXS93" s="37"/>
      <c r="PXT93" s="37"/>
      <c r="PXU93" s="37"/>
      <c r="PXV93" s="37"/>
      <c r="PXW93" s="37"/>
      <c r="PXX93" s="37"/>
      <c r="PXY93" s="37"/>
      <c r="PXZ93" s="37"/>
      <c r="PYA93" s="37"/>
      <c r="PYB93" s="37"/>
      <c r="PYC93" s="37"/>
      <c r="PYD93" s="37"/>
      <c r="PYE93" s="37"/>
      <c r="PYF93" s="37"/>
      <c r="PYG93" s="37"/>
      <c r="PYH93" s="37"/>
      <c r="PYI93" s="37"/>
      <c r="PYJ93" s="37"/>
      <c r="PYK93" s="37"/>
      <c r="PYL93" s="37"/>
      <c r="PYM93" s="37"/>
      <c r="PYN93" s="37"/>
      <c r="PYO93" s="37"/>
      <c r="PYP93" s="37"/>
      <c r="PYQ93" s="37"/>
      <c r="PYR93" s="37"/>
      <c r="PYS93" s="37"/>
      <c r="PYT93" s="37"/>
      <c r="PYU93" s="37"/>
      <c r="PYV93" s="37"/>
      <c r="PYW93" s="37"/>
      <c r="PYX93" s="37"/>
      <c r="PYY93" s="37"/>
      <c r="PYZ93" s="37"/>
      <c r="PZA93" s="37"/>
      <c r="PZB93" s="37"/>
      <c r="PZC93" s="37"/>
      <c r="PZD93" s="37"/>
      <c r="PZE93" s="37"/>
      <c r="PZF93" s="37"/>
      <c r="PZG93" s="37"/>
      <c r="PZH93" s="37"/>
      <c r="PZI93" s="37"/>
      <c r="PZJ93" s="37"/>
      <c r="PZK93" s="37"/>
      <c r="PZL93" s="37"/>
      <c r="PZM93" s="37"/>
      <c r="PZN93" s="37"/>
      <c r="PZO93" s="37"/>
      <c r="PZP93" s="37"/>
      <c r="PZQ93" s="37"/>
      <c r="PZR93" s="37"/>
      <c r="PZS93" s="37"/>
      <c r="PZT93" s="37"/>
      <c r="PZU93" s="37"/>
      <c r="PZV93" s="37"/>
      <c r="PZW93" s="37"/>
      <c r="PZX93" s="37"/>
      <c r="PZY93" s="37"/>
      <c r="PZZ93" s="37"/>
      <c r="QAA93" s="37"/>
      <c r="QAB93" s="37"/>
      <c r="QAC93" s="37"/>
      <c r="QAD93" s="37"/>
      <c r="QAE93" s="37"/>
      <c r="QAF93" s="37"/>
      <c r="QAG93" s="37"/>
      <c r="QAH93" s="37"/>
      <c r="QAI93" s="37"/>
      <c r="QAJ93" s="37"/>
      <c r="QAK93" s="37"/>
      <c r="QAL93" s="37"/>
      <c r="QAM93" s="37"/>
      <c r="QAN93" s="37"/>
      <c r="QAO93" s="37"/>
      <c r="QAP93" s="37"/>
      <c r="QAQ93" s="37"/>
      <c r="QAR93" s="37"/>
      <c r="QAS93" s="37"/>
      <c r="QAT93" s="37"/>
      <c r="QAU93" s="37"/>
      <c r="QAV93" s="37"/>
      <c r="QAW93" s="37"/>
      <c r="QAX93" s="37"/>
      <c r="QAY93" s="37"/>
      <c r="QAZ93" s="37"/>
      <c r="QBA93" s="37"/>
      <c r="QBB93" s="37"/>
      <c r="QBC93" s="37"/>
      <c r="QBD93" s="37"/>
      <c r="QBE93" s="37"/>
      <c r="QBF93" s="37"/>
      <c r="QBG93" s="37"/>
      <c r="QBH93" s="37"/>
      <c r="QBI93" s="37"/>
      <c r="QBJ93" s="37"/>
      <c r="QBK93" s="37"/>
      <c r="QBL93" s="37"/>
      <c r="QBM93" s="37"/>
      <c r="QBN93" s="37"/>
      <c r="QBO93" s="37"/>
      <c r="QBP93" s="37"/>
      <c r="QBQ93" s="37"/>
      <c r="QBR93" s="37"/>
      <c r="QBS93" s="37"/>
      <c r="QBT93" s="37"/>
      <c r="QBU93" s="37"/>
      <c r="QBV93" s="37"/>
      <c r="QBW93" s="37"/>
      <c r="QBX93" s="37"/>
      <c r="QBY93" s="37"/>
      <c r="QBZ93" s="37"/>
      <c r="QCA93" s="37"/>
      <c r="QCB93" s="37"/>
      <c r="QCC93" s="37"/>
      <c r="QCD93" s="37"/>
      <c r="QCE93" s="37"/>
      <c r="QCF93" s="37"/>
      <c r="QCG93" s="37"/>
      <c r="QCH93" s="37"/>
      <c r="QCI93" s="37"/>
      <c r="QCJ93" s="37"/>
      <c r="QCK93" s="37"/>
      <c r="QCL93" s="37"/>
      <c r="QCM93" s="37"/>
      <c r="QCN93" s="37"/>
      <c r="QCO93" s="37"/>
      <c r="QCP93" s="37"/>
      <c r="QCQ93" s="37"/>
      <c r="QCR93" s="37"/>
      <c r="QCS93" s="37"/>
      <c r="QCT93" s="37"/>
      <c r="QCU93" s="37"/>
      <c r="QCV93" s="37"/>
      <c r="QCW93" s="37"/>
      <c r="QCX93" s="37"/>
      <c r="QCY93" s="37"/>
      <c r="QCZ93" s="37"/>
      <c r="QDA93" s="37"/>
      <c r="QDB93" s="37"/>
      <c r="QDC93" s="37"/>
      <c r="QDD93" s="37"/>
      <c r="QDE93" s="37"/>
      <c r="QDF93" s="37"/>
      <c r="QDG93" s="37"/>
      <c r="QDH93" s="37"/>
      <c r="QDI93" s="37"/>
      <c r="QDJ93" s="37"/>
      <c r="QDK93" s="37"/>
      <c r="QDL93" s="37"/>
      <c r="QDM93" s="37"/>
      <c r="QDN93" s="37"/>
      <c r="QDO93" s="37"/>
      <c r="QDP93" s="37"/>
      <c r="QDQ93" s="37"/>
      <c r="QDR93" s="37"/>
      <c r="QDS93" s="37"/>
      <c r="QDT93" s="37"/>
      <c r="QDU93" s="37"/>
      <c r="QDV93" s="37"/>
      <c r="QDW93" s="37"/>
      <c r="QDX93" s="37"/>
      <c r="QDY93" s="37"/>
      <c r="QDZ93" s="37"/>
      <c r="QEA93" s="37"/>
      <c r="QEB93" s="37"/>
      <c r="QEC93" s="37"/>
      <c r="QED93" s="37"/>
      <c r="QEE93" s="37"/>
      <c r="QEF93" s="37"/>
      <c r="QEG93" s="37"/>
      <c r="QEH93" s="37"/>
      <c r="QEI93" s="37"/>
      <c r="QEJ93" s="37"/>
      <c r="QEK93" s="37"/>
      <c r="QEL93" s="37"/>
      <c r="QEM93" s="37"/>
      <c r="QEN93" s="37"/>
      <c r="QEO93" s="37"/>
      <c r="QEP93" s="37"/>
      <c r="QEQ93" s="37"/>
      <c r="QER93" s="37"/>
      <c r="QES93" s="37"/>
      <c r="QET93" s="37"/>
      <c r="QEU93" s="37"/>
      <c r="QEV93" s="37"/>
      <c r="QEW93" s="37"/>
      <c r="QEX93" s="37"/>
      <c r="QEY93" s="37"/>
      <c r="QEZ93" s="37"/>
      <c r="QFA93" s="37"/>
      <c r="QFB93" s="37"/>
      <c r="QFC93" s="37"/>
      <c r="QFD93" s="37"/>
      <c r="QFE93" s="37"/>
      <c r="QFF93" s="37"/>
      <c r="QFG93" s="37"/>
      <c r="QFH93" s="37"/>
      <c r="QFI93" s="37"/>
      <c r="QFJ93" s="37"/>
      <c r="QFK93" s="37"/>
      <c r="QFL93" s="37"/>
      <c r="QFM93" s="37"/>
      <c r="QFN93" s="37"/>
      <c r="QFO93" s="37"/>
      <c r="QFP93" s="37"/>
      <c r="QFQ93" s="37"/>
      <c r="QFR93" s="37"/>
      <c r="QFS93" s="37"/>
      <c r="QFT93" s="37"/>
      <c r="QFU93" s="37"/>
      <c r="QFV93" s="37"/>
      <c r="QFW93" s="37"/>
      <c r="QFX93" s="37"/>
      <c r="QFY93" s="37"/>
      <c r="QFZ93" s="37"/>
      <c r="QGA93" s="37"/>
      <c r="QGB93" s="37"/>
      <c r="QGC93" s="37"/>
      <c r="QGD93" s="37"/>
      <c r="QGE93" s="37"/>
      <c r="QGF93" s="37"/>
      <c r="QGG93" s="37"/>
      <c r="QGH93" s="37"/>
      <c r="QGI93" s="37"/>
      <c r="QGJ93" s="37"/>
      <c r="QGK93" s="37"/>
      <c r="QGL93" s="37"/>
      <c r="QGM93" s="37"/>
      <c r="QGN93" s="37"/>
      <c r="QGO93" s="37"/>
      <c r="QGP93" s="37"/>
      <c r="QGQ93" s="37"/>
      <c r="QGR93" s="37"/>
      <c r="QGS93" s="37"/>
      <c r="QGT93" s="37"/>
      <c r="QGU93" s="37"/>
      <c r="QGV93" s="37"/>
      <c r="QGW93" s="37"/>
      <c r="QGX93" s="37"/>
      <c r="QGY93" s="37"/>
      <c r="QGZ93" s="37"/>
      <c r="QHA93" s="37"/>
      <c r="QHB93" s="37"/>
      <c r="QHC93" s="37"/>
      <c r="QHD93" s="37"/>
      <c r="QHE93" s="37"/>
      <c r="QHF93" s="37"/>
      <c r="QHG93" s="37"/>
      <c r="QHH93" s="37"/>
      <c r="QHI93" s="37"/>
      <c r="QHJ93" s="37"/>
      <c r="QHK93" s="37"/>
      <c r="QHL93" s="37"/>
      <c r="QHM93" s="37"/>
      <c r="QHN93" s="37"/>
      <c r="QHO93" s="37"/>
      <c r="QHP93" s="37"/>
      <c r="QHQ93" s="37"/>
      <c r="QHR93" s="37"/>
      <c r="QHS93" s="37"/>
      <c r="QHT93" s="37"/>
      <c r="QHU93" s="37"/>
      <c r="QHV93" s="37"/>
      <c r="QHW93" s="37"/>
      <c r="QHX93" s="37"/>
      <c r="QHY93" s="37"/>
      <c r="QHZ93" s="37"/>
      <c r="QIA93" s="37"/>
      <c r="QIB93" s="37"/>
      <c r="QIC93" s="37"/>
      <c r="QID93" s="37"/>
      <c r="QIE93" s="37"/>
      <c r="QIF93" s="37"/>
      <c r="QIG93" s="37"/>
      <c r="QIH93" s="37"/>
      <c r="QII93" s="37"/>
      <c r="QIJ93" s="37"/>
      <c r="QIK93" s="37"/>
      <c r="QIL93" s="37"/>
      <c r="QIM93" s="37"/>
      <c r="QIN93" s="37"/>
      <c r="QIO93" s="37"/>
      <c r="QIP93" s="37"/>
      <c r="QIQ93" s="37"/>
      <c r="QIR93" s="37"/>
      <c r="QIS93" s="37"/>
      <c r="QIT93" s="37"/>
      <c r="QIU93" s="37"/>
      <c r="QIV93" s="37"/>
      <c r="QIW93" s="37"/>
      <c r="QIX93" s="37"/>
      <c r="QIY93" s="37"/>
      <c r="QIZ93" s="37"/>
      <c r="QJA93" s="37"/>
      <c r="QJB93" s="37"/>
      <c r="QJC93" s="37"/>
      <c r="QJD93" s="37"/>
      <c r="QJE93" s="37"/>
      <c r="QJF93" s="37"/>
      <c r="QJG93" s="37"/>
      <c r="QJH93" s="37"/>
      <c r="QJI93" s="37"/>
      <c r="QJJ93" s="37"/>
      <c r="QJK93" s="37"/>
      <c r="QJL93" s="37"/>
      <c r="QJM93" s="37"/>
      <c r="QJN93" s="37"/>
      <c r="QJO93" s="37"/>
      <c r="QJP93" s="37"/>
      <c r="QJQ93" s="37"/>
      <c r="QJR93" s="37"/>
      <c r="QJS93" s="37"/>
      <c r="QJT93" s="37"/>
      <c r="QJU93" s="37"/>
      <c r="QJV93" s="37"/>
      <c r="QJW93" s="37"/>
      <c r="QJX93" s="37"/>
      <c r="QJY93" s="37"/>
      <c r="QJZ93" s="37"/>
      <c r="QKA93" s="37"/>
      <c r="QKB93" s="37"/>
      <c r="QKC93" s="37"/>
      <c r="QKD93" s="37"/>
      <c r="QKE93" s="37"/>
      <c r="QKF93" s="37"/>
      <c r="QKG93" s="37"/>
      <c r="QKH93" s="37"/>
      <c r="QKI93" s="37"/>
      <c r="QKJ93" s="37"/>
      <c r="QKK93" s="37"/>
      <c r="QKL93" s="37"/>
      <c r="QKM93" s="37"/>
      <c r="QKN93" s="37"/>
      <c r="QKO93" s="37"/>
      <c r="QKP93" s="37"/>
      <c r="QKQ93" s="37"/>
      <c r="QKR93" s="37"/>
      <c r="QKS93" s="37"/>
      <c r="QKT93" s="37"/>
      <c r="QKU93" s="37"/>
      <c r="QKV93" s="37"/>
      <c r="QKW93" s="37"/>
      <c r="QKX93" s="37"/>
      <c r="QKY93" s="37"/>
      <c r="QKZ93" s="37"/>
      <c r="QLA93" s="37"/>
      <c r="QLB93" s="37"/>
      <c r="QLC93" s="37"/>
      <c r="QLD93" s="37"/>
      <c r="QLE93" s="37"/>
      <c r="QLF93" s="37"/>
      <c r="QLG93" s="37"/>
      <c r="QLH93" s="37"/>
      <c r="QLI93" s="37"/>
      <c r="QLJ93" s="37"/>
      <c r="QLK93" s="37"/>
      <c r="QLL93" s="37"/>
      <c r="QLM93" s="37"/>
      <c r="QLN93" s="37"/>
      <c r="QLO93" s="37"/>
      <c r="QLP93" s="37"/>
      <c r="QLQ93" s="37"/>
      <c r="QLR93" s="37"/>
      <c r="QLS93" s="37"/>
      <c r="QLT93" s="37"/>
      <c r="QLU93" s="37"/>
      <c r="QLV93" s="37"/>
      <c r="QLW93" s="37"/>
      <c r="QLX93" s="37"/>
      <c r="QLY93" s="37"/>
      <c r="QLZ93" s="37"/>
      <c r="QMA93" s="37"/>
      <c r="QMB93" s="37"/>
      <c r="QMC93" s="37"/>
      <c r="QMD93" s="37"/>
      <c r="QME93" s="37"/>
      <c r="QMF93" s="37"/>
      <c r="QMG93" s="37"/>
      <c r="QMH93" s="37"/>
      <c r="QMI93" s="37"/>
      <c r="QMJ93" s="37"/>
      <c r="QMK93" s="37"/>
      <c r="QML93" s="37"/>
      <c r="QMM93" s="37"/>
      <c r="QMN93" s="37"/>
      <c r="QMO93" s="37"/>
      <c r="QMP93" s="37"/>
      <c r="QMQ93" s="37"/>
      <c r="QMR93" s="37"/>
      <c r="QMS93" s="37"/>
      <c r="QMT93" s="37"/>
      <c r="QMU93" s="37"/>
      <c r="QMV93" s="37"/>
      <c r="QMW93" s="37"/>
      <c r="QMX93" s="37"/>
      <c r="QMY93" s="37"/>
      <c r="QMZ93" s="37"/>
      <c r="QNA93" s="37"/>
      <c r="QNB93" s="37"/>
      <c r="QNC93" s="37"/>
      <c r="QND93" s="37"/>
      <c r="QNE93" s="37"/>
      <c r="QNF93" s="37"/>
      <c r="QNG93" s="37"/>
      <c r="QNH93" s="37"/>
      <c r="QNI93" s="37"/>
      <c r="QNJ93" s="37"/>
      <c r="QNK93" s="37"/>
      <c r="QNL93" s="37"/>
      <c r="QNM93" s="37"/>
      <c r="QNN93" s="37"/>
      <c r="QNO93" s="37"/>
      <c r="QNP93" s="37"/>
      <c r="QNQ93" s="37"/>
      <c r="QNR93" s="37"/>
      <c r="QNS93" s="37"/>
      <c r="QNT93" s="37"/>
      <c r="QNU93" s="37"/>
      <c r="QNV93" s="37"/>
      <c r="QNW93" s="37"/>
      <c r="QNX93" s="37"/>
      <c r="QNY93" s="37"/>
      <c r="QNZ93" s="37"/>
      <c r="QOA93" s="37"/>
      <c r="QOB93" s="37"/>
      <c r="QOC93" s="37"/>
      <c r="QOD93" s="37"/>
      <c r="QOE93" s="37"/>
      <c r="QOF93" s="37"/>
      <c r="QOG93" s="37"/>
      <c r="QOH93" s="37"/>
      <c r="QOI93" s="37"/>
      <c r="QOJ93" s="37"/>
      <c r="QOK93" s="37"/>
      <c r="QOL93" s="37"/>
      <c r="QOM93" s="37"/>
      <c r="QON93" s="37"/>
      <c r="QOO93" s="37"/>
      <c r="QOP93" s="37"/>
      <c r="QOQ93" s="37"/>
      <c r="QOR93" s="37"/>
      <c r="QOS93" s="37"/>
      <c r="QOT93" s="37"/>
      <c r="QOU93" s="37"/>
      <c r="QOV93" s="37"/>
      <c r="QOW93" s="37"/>
      <c r="QOX93" s="37"/>
      <c r="QOY93" s="37"/>
      <c r="QOZ93" s="37"/>
      <c r="QPA93" s="37"/>
      <c r="QPB93" s="37"/>
      <c r="QPC93" s="37"/>
      <c r="QPD93" s="37"/>
      <c r="QPE93" s="37"/>
      <c r="QPF93" s="37"/>
      <c r="QPG93" s="37"/>
      <c r="QPH93" s="37"/>
      <c r="QPI93" s="37"/>
      <c r="QPJ93" s="37"/>
      <c r="QPK93" s="37"/>
      <c r="QPL93" s="37"/>
      <c r="QPM93" s="37"/>
      <c r="QPN93" s="37"/>
      <c r="QPO93" s="37"/>
      <c r="QPP93" s="37"/>
      <c r="QPQ93" s="37"/>
      <c r="QPR93" s="37"/>
      <c r="QPS93" s="37"/>
      <c r="QPT93" s="37"/>
      <c r="QPU93" s="37"/>
      <c r="QPV93" s="37"/>
      <c r="QPW93" s="37"/>
      <c r="QPX93" s="37"/>
      <c r="QPY93" s="37"/>
      <c r="QPZ93" s="37"/>
      <c r="QQA93" s="37"/>
      <c r="QQB93" s="37"/>
      <c r="QQC93" s="37"/>
      <c r="QQD93" s="37"/>
      <c r="QQE93" s="37"/>
      <c r="QQF93" s="37"/>
      <c r="QQG93" s="37"/>
      <c r="QQH93" s="37"/>
      <c r="QQI93" s="37"/>
      <c r="QQJ93" s="37"/>
      <c r="QQK93" s="37"/>
      <c r="QQL93" s="37"/>
      <c r="QQM93" s="37"/>
      <c r="QQN93" s="37"/>
      <c r="QQO93" s="37"/>
      <c r="QQP93" s="37"/>
      <c r="QQQ93" s="37"/>
      <c r="QQR93" s="37"/>
      <c r="QQS93" s="37"/>
      <c r="QQT93" s="37"/>
      <c r="QQU93" s="37"/>
      <c r="QQV93" s="37"/>
      <c r="QQW93" s="37"/>
      <c r="QQX93" s="37"/>
      <c r="QQY93" s="37"/>
      <c r="QQZ93" s="37"/>
      <c r="QRA93" s="37"/>
      <c r="QRB93" s="37"/>
      <c r="QRC93" s="37"/>
      <c r="QRD93" s="37"/>
      <c r="QRE93" s="37"/>
      <c r="QRF93" s="37"/>
      <c r="QRG93" s="37"/>
      <c r="QRH93" s="37"/>
      <c r="QRI93" s="37"/>
      <c r="QRJ93" s="37"/>
      <c r="QRK93" s="37"/>
      <c r="QRL93" s="37"/>
      <c r="QRM93" s="37"/>
      <c r="QRN93" s="37"/>
      <c r="QRO93" s="37"/>
      <c r="QRP93" s="37"/>
      <c r="QRQ93" s="37"/>
      <c r="QRR93" s="37"/>
      <c r="QRS93" s="37"/>
      <c r="QRT93" s="37"/>
      <c r="QRU93" s="37"/>
      <c r="QRV93" s="37"/>
      <c r="QRW93" s="37"/>
      <c r="QRX93" s="37"/>
      <c r="QRY93" s="37"/>
      <c r="QRZ93" s="37"/>
      <c r="QSA93" s="37"/>
      <c r="QSB93" s="37"/>
      <c r="QSC93" s="37"/>
      <c r="QSD93" s="37"/>
      <c r="QSE93" s="37"/>
      <c r="QSF93" s="37"/>
      <c r="QSG93" s="37"/>
      <c r="QSH93" s="37"/>
      <c r="QSI93" s="37"/>
      <c r="QSJ93" s="37"/>
      <c r="QSK93" s="37"/>
      <c r="QSL93" s="37"/>
      <c r="QSM93" s="37"/>
      <c r="QSN93" s="37"/>
      <c r="QSO93" s="37"/>
      <c r="QSP93" s="37"/>
      <c r="QSQ93" s="37"/>
      <c r="QSR93" s="37"/>
      <c r="QSS93" s="37"/>
      <c r="QST93" s="37"/>
      <c r="QSU93" s="37"/>
      <c r="QSV93" s="37"/>
      <c r="QSW93" s="37"/>
      <c r="QSX93" s="37"/>
      <c r="QSY93" s="37"/>
      <c r="QSZ93" s="37"/>
      <c r="QTA93" s="37"/>
      <c r="QTB93" s="37"/>
      <c r="QTC93" s="37"/>
      <c r="QTD93" s="37"/>
      <c r="QTE93" s="37"/>
      <c r="QTF93" s="37"/>
      <c r="QTG93" s="37"/>
      <c r="QTH93" s="37"/>
      <c r="QTI93" s="37"/>
      <c r="QTJ93" s="37"/>
      <c r="QTK93" s="37"/>
      <c r="QTL93" s="37"/>
      <c r="QTM93" s="37"/>
      <c r="QTN93" s="37"/>
      <c r="QTO93" s="37"/>
      <c r="QTP93" s="37"/>
      <c r="QTQ93" s="37"/>
      <c r="QTR93" s="37"/>
      <c r="QTS93" s="37"/>
      <c r="QTT93" s="37"/>
      <c r="QTU93" s="37"/>
      <c r="QTV93" s="37"/>
      <c r="QTW93" s="37"/>
      <c r="QTX93" s="37"/>
      <c r="QTY93" s="37"/>
      <c r="QTZ93" s="37"/>
      <c r="QUA93" s="37"/>
      <c r="QUB93" s="37"/>
      <c r="QUC93" s="37"/>
      <c r="QUD93" s="37"/>
      <c r="QUE93" s="37"/>
      <c r="QUF93" s="37"/>
      <c r="QUG93" s="37"/>
      <c r="QUH93" s="37"/>
      <c r="QUI93" s="37"/>
      <c r="QUJ93" s="37"/>
      <c r="QUK93" s="37"/>
      <c r="QUL93" s="37"/>
      <c r="QUM93" s="37"/>
      <c r="QUN93" s="37"/>
      <c r="QUO93" s="37"/>
      <c r="QUP93" s="37"/>
      <c r="QUQ93" s="37"/>
      <c r="QUR93" s="37"/>
      <c r="QUS93" s="37"/>
      <c r="QUT93" s="37"/>
      <c r="QUU93" s="37"/>
      <c r="QUV93" s="37"/>
      <c r="QUW93" s="37"/>
      <c r="QUX93" s="37"/>
      <c r="QUY93" s="37"/>
      <c r="QUZ93" s="37"/>
      <c r="QVA93" s="37"/>
      <c r="QVB93" s="37"/>
      <c r="QVC93" s="37"/>
      <c r="QVD93" s="37"/>
      <c r="QVE93" s="37"/>
      <c r="QVF93" s="37"/>
      <c r="QVG93" s="37"/>
      <c r="QVH93" s="37"/>
      <c r="QVI93" s="37"/>
      <c r="QVJ93" s="37"/>
      <c r="QVK93" s="37"/>
      <c r="QVL93" s="37"/>
      <c r="QVM93" s="37"/>
      <c r="QVN93" s="37"/>
      <c r="QVO93" s="37"/>
      <c r="QVP93" s="37"/>
      <c r="QVQ93" s="37"/>
      <c r="QVR93" s="37"/>
      <c r="QVS93" s="37"/>
      <c r="QVT93" s="37"/>
      <c r="QVU93" s="37"/>
      <c r="QVV93" s="37"/>
      <c r="QVW93" s="37"/>
      <c r="QVX93" s="37"/>
      <c r="QVY93" s="37"/>
      <c r="QVZ93" s="37"/>
      <c r="QWA93" s="37"/>
      <c r="QWB93" s="37"/>
      <c r="QWC93" s="37"/>
      <c r="QWD93" s="37"/>
      <c r="QWE93" s="37"/>
      <c r="QWF93" s="37"/>
      <c r="QWG93" s="37"/>
      <c r="QWH93" s="37"/>
      <c r="QWI93" s="37"/>
      <c r="QWJ93" s="37"/>
      <c r="QWK93" s="37"/>
      <c r="QWL93" s="37"/>
      <c r="QWM93" s="37"/>
      <c r="QWN93" s="37"/>
      <c r="QWO93" s="37"/>
      <c r="QWP93" s="37"/>
      <c r="QWQ93" s="37"/>
      <c r="QWR93" s="37"/>
      <c r="QWS93" s="37"/>
      <c r="QWT93" s="37"/>
      <c r="QWU93" s="37"/>
      <c r="QWV93" s="37"/>
      <c r="QWW93" s="37"/>
      <c r="QWX93" s="37"/>
      <c r="QWY93" s="37"/>
      <c r="QWZ93" s="37"/>
      <c r="QXA93" s="37"/>
      <c r="QXB93" s="37"/>
      <c r="QXC93" s="37"/>
      <c r="QXD93" s="37"/>
      <c r="QXE93" s="37"/>
      <c r="QXF93" s="37"/>
      <c r="QXG93" s="37"/>
      <c r="QXH93" s="37"/>
      <c r="QXI93" s="37"/>
      <c r="QXJ93" s="37"/>
      <c r="QXK93" s="37"/>
      <c r="QXL93" s="37"/>
      <c r="QXM93" s="37"/>
      <c r="QXN93" s="37"/>
      <c r="QXO93" s="37"/>
      <c r="QXP93" s="37"/>
      <c r="QXQ93" s="37"/>
      <c r="QXR93" s="37"/>
      <c r="QXS93" s="37"/>
      <c r="QXT93" s="37"/>
      <c r="QXU93" s="37"/>
      <c r="QXV93" s="37"/>
      <c r="QXW93" s="37"/>
      <c r="QXX93" s="37"/>
      <c r="QXY93" s="37"/>
      <c r="QXZ93" s="37"/>
      <c r="QYA93" s="37"/>
      <c r="QYB93" s="37"/>
      <c r="QYC93" s="37"/>
      <c r="QYD93" s="37"/>
      <c r="QYE93" s="37"/>
      <c r="QYF93" s="37"/>
      <c r="QYG93" s="37"/>
      <c r="QYH93" s="37"/>
      <c r="QYI93" s="37"/>
      <c r="QYJ93" s="37"/>
      <c r="QYK93" s="37"/>
      <c r="QYL93" s="37"/>
      <c r="QYM93" s="37"/>
      <c r="QYN93" s="37"/>
      <c r="QYO93" s="37"/>
      <c r="QYP93" s="37"/>
      <c r="QYQ93" s="37"/>
      <c r="QYR93" s="37"/>
      <c r="QYS93" s="37"/>
      <c r="QYT93" s="37"/>
      <c r="QYU93" s="37"/>
      <c r="QYV93" s="37"/>
      <c r="QYW93" s="37"/>
      <c r="QYX93" s="37"/>
      <c r="QYY93" s="37"/>
      <c r="QYZ93" s="37"/>
      <c r="QZA93" s="37"/>
      <c r="QZB93" s="37"/>
      <c r="QZC93" s="37"/>
      <c r="QZD93" s="37"/>
      <c r="QZE93" s="37"/>
      <c r="QZF93" s="37"/>
      <c r="QZG93" s="37"/>
      <c r="QZH93" s="37"/>
      <c r="QZI93" s="37"/>
      <c r="QZJ93" s="37"/>
      <c r="QZK93" s="37"/>
      <c r="QZL93" s="37"/>
      <c r="QZM93" s="37"/>
      <c r="QZN93" s="37"/>
      <c r="QZO93" s="37"/>
      <c r="QZP93" s="37"/>
      <c r="QZQ93" s="37"/>
      <c r="QZR93" s="37"/>
      <c r="QZS93" s="37"/>
      <c r="QZT93" s="37"/>
      <c r="QZU93" s="37"/>
      <c r="QZV93" s="37"/>
      <c r="QZW93" s="37"/>
      <c r="QZX93" s="37"/>
      <c r="QZY93" s="37"/>
      <c r="QZZ93" s="37"/>
      <c r="RAA93" s="37"/>
      <c r="RAB93" s="37"/>
      <c r="RAC93" s="37"/>
      <c r="RAD93" s="37"/>
      <c r="RAE93" s="37"/>
      <c r="RAF93" s="37"/>
      <c r="RAG93" s="37"/>
      <c r="RAH93" s="37"/>
      <c r="RAI93" s="37"/>
      <c r="RAJ93" s="37"/>
      <c r="RAK93" s="37"/>
      <c r="RAL93" s="37"/>
      <c r="RAM93" s="37"/>
      <c r="RAN93" s="37"/>
      <c r="RAO93" s="37"/>
      <c r="RAP93" s="37"/>
      <c r="RAQ93" s="37"/>
      <c r="RAR93" s="37"/>
      <c r="RAS93" s="37"/>
      <c r="RAT93" s="37"/>
      <c r="RAU93" s="37"/>
      <c r="RAV93" s="37"/>
      <c r="RAW93" s="37"/>
      <c r="RAX93" s="37"/>
      <c r="RAY93" s="37"/>
      <c r="RAZ93" s="37"/>
      <c r="RBA93" s="37"/>
      <c r="RBB93" s="37"/>
      <c r="RBC93" s="37"/>
      <c r="RBD93" s="37"/>
      <c r="RBE93" s="37"/>
      <c r="RBF93" s="37"/>
      <c r="RBG93" s="37"/>
      <c r="RBH93" s="37"/>
      <c r="RBI93" s="37"/>
      <c r="RBJ93" s="37"/>
      <c r="RBK93" s="37"/>
      <c r="RBL93" s="37"/>
      <c r="RBM93" s="37"/>
      <c r="RBN93" s="37"/>
      <c r="RBO93" s="37"/>
      <c r="RBP93" s="37"/>
      <c r="RBQ93" s="37"/>
      <c r="RBR93" s="37"/>
      <c r="RBS93" s="37"/>
      <c r="RBT93" s="37"/>
      <c r="RBU93" s="37"/>
      <c r="RBV93" s="37"/>
      <c r="RBW93" s="37"/>
      <c r="RBX93" s="37"/>
      <c r="RBY93" s="37"/>
      <c r="RBZ93" s="37"/>
      <c r="RCA93" s="37"/>
      <c r="RCB93" s="37"/>
      <c r="RCC93" s="37"/>
      <c r="RCD93" s="37"/>
      <c r="RCE93" s="37"/>
      <c r="RCF93" s="37"/>
      <c r="RCG93" s="37"/>
      <c r="RCH93" s="37"/>
      <c r="RCI93" s="37"/>
      <c r="RCJ93" s="37"/>
      <c r="RCK93" s="37"/>
      <c r="RCL93" s="37"/>
      <c r="RCM93" s="37"/>
      <c r="RCN93" s="37"/>
      <c r="RCO93" s="37"/>
      <c r="RCP93" s="37"/>
      <c r="RCQ93" s="37"/>
      <c r="RCR93" s="37"/>
      <c r="RCS93" s="37"/>
      <c r="RCT93" s="37"/>
      <c r="RCU93" s="37"/>
      <c r="RCV93" s="37"/>
      <c r="RCW93" s="37"/>
      <c r="RCX93" s="37"/>
      <c r="RCY93" s="37"/>
      <c r="RCZ93" s="37"/>
      <c r="RDA93" s="37"/>
      <c r="RDB93" s="37"/>
      <c r="RDC93" s="37"/>
      <c r="RDD93" s="37"/>
      <c r="RDE93" s="37"/>
      <c r="RDF93" s="37"/>
      <c r="RDG93" s="37"/>
      <c r="RDH93" s="37"/>
      <c r="RDI93" s="37"/>
      <c r="RDJ93" s="37"/>
      <c r="RDK93" s="37"/>
      <c r="RDL93" s="37"/>
      <c r="RDM93" s="37"/>
      <c r="RDN93" s="37"/>
      <c r="RDO93" s="37"/>
      <c r="RDP93" s="37"/>
      <c r="RDQ93" s="37"/>
      <c r="RDR93" s="37"/>
      <c r="RDS93" s="37"/>
      <c r="RDT93" s="37"/>
      <c r="RDU93" s="37"/>
      <c r="RDV93" s="37"/>
      <c r="RDW93" s="37"/>
      <c r="RDX93" s="37"/>
      <c r="RDY93" s="37"/>
      <c r="RDZ93" s="37"/>
      <c r="REA93" s="37"/>
      <c r="REB93" s="37"/>
      <c r="REC93" s="37"/>
      <c r="RED93" s="37"/>
      <c r="REE93" s="37"/>
      <c r="REF93" s="37"/>
      <c r="REG93" s="37"/>
      <c r="REH93" s="37"/>
      <c r="REI93" s="37"/>
      <c r="REJ93" s="37"/>
      <c r="REK93" s="37"/>
      <c r="REL93" s="37"/>
      <c r="REM93" s="37"/>
      <c r="REN93" s="37"/>
      <c r="REO93" s="37"/>
      <c r="REP93" s="37"/>
      <c r="REQ93" s="37"/>
      <c r="RER93" s="37"/>
      <c r="RES93" s="37"/>
      <c r="RET93" s="37"/>
      <c r="REU93" s="37"/>
      <c r="REV93" s="37"/>
      <c r="REW93" s="37"/>
      <c r="REX93" s="37"/>
      <c r="REY93" s="37"/>
      <c r="REZ93" s="37"/>
      <c r="RFA93" s="37"/>
      <c r="RFB93" s="37"/>
      <c r="RFC93" s="37"/>
      <c r="RFD93" s="37"/>
      <c r="RFE93" s="37"/>
      <c r="RFF93" s="37"/>
      <c r="RFG93" s="37"/>
      <c r="RFH93" s="37"/>
      <c r="RFI93" s="37"/>
      <c r="RFJ93" s="37"/>
      <c r="RFK93" s="37"/>
      <c r="RFL93" s="37"/>
      <c r="RFM93" s="37"/>
      <c r="RFN93" s="37"/>
      <c r="RFO93" s="37"/>
      <c r="RFP93" s="37"/>
      <c r="RFQ93" s="37"/>
      <c r="RFR93" s="37"/>
      <c r="RFS93" s="37"/>
      <c r="RFT93" s="37"/>
      <c r="RFU93" s="37"/>
      <c r="RFV93" s="37"/>
      <c r="RFW93" s="37"/>
      <c r="RFX93" s="37"/>
      <c r="RFY93" s="37"/>
      <c r="RFZ93" s="37"/>
      <c r="RGA93" s="37"/>
      <c r="RGB93" s="37"/>
      <c r="RGC93" s="37"/>
      <c r="RGD93" s="37"/>
      <c r="RGE93" s="37"/>
      <c r="RGF93" s="37"/>
      <c r="RGG93" s="37"/>
      <c r="RGH93" s="37"/>
      <c r="RGI93" s="37"/>
      <c r="RGJ93" s="37"/>
      <c r="RGK93" s="37"/>
      <c r="RGL93" s="37"/>
      <c r="RGM93" s="37"/>
      <c r="RGN93" s="37"/>
      <c r="RGO93" s="37"/>
      <c r="RGP93" s="37"/>
      <c r="RGQ93" s="37"/>
      <c r="RGR93" s="37"/>
      <c r="RGS93" s="37"/>
      <c r="RGT93" s="37"/>
      <c r="RGU93" s="37"/>
      <c r="RGV93" s="37"/>
      <c r="RGW93" s="37"/>
      <c r="RGX93" s="37"/>
      <c r="RGY93" s="37"/>
      <c r="RGZ93" s="37"/>
      <c r="RHA93" s="37"/>
      <c r="RHB93" s="37"/>
      <c r="RHC93" s="37"/>
      <c r="RHD93" s="37"/>
      <c r="RHE93" s="37"/>
      <c r="RHF93" s="37"/>
      <c r="RHG93" s="37"/>
      <c r="RHH93" s="37"/>
      <c r="RHI93" s="37"/>
      <c r="RHJ93" s="37"/>
      <c r="RHK93" s="37"/>
      <c r="RHL93" s="37"/>
      <c r="RHM93" s="37"/>
      <c r="RHN93" s="37"/>
      <c r="RHO93" s="37"/>
      <c r="RHP93" s="37"/>
      <c r="RHQ93" s="37"/>
      <c r="RHR93" s="37"/>
      <c r="RHS93" s="37"/>
      <c r="RHT93" s="37"/>
      <c r="RHU93" s="37"/>
      <c r="RHV93" s="37"/>
      <c r="RHW93" s="37"/>
      <c r="RHX93" s="37"/>
      <c r="RHY93" s="37"/>
      <c r="RHZ93" s="37"/>
      <c r="RIA93" s="37"/>
      <c r="RIB93" s="37"/>
      <c r="RIC93" s="37"/>
      <c r="RID93" s="37"/>
      <c r="RIE93" s="37"/>
      <c r="RIF93" s="37"/>
      <c r="RIG93" s="37"/>
      <c r="RIH93" s="37"/>
      <c r="RII93" s="37"/>
      <c r="RIJ93" s="37"/>
      <c r="RIK93" s="37"/>
      <c r="RIL93" s="37"/>
      <c r="RIM93" s="37"/>
      <c r="RIN93" s="37"/>
      <c r="RIO93" s="37"/>
      <c r="RIP93" s="37"/>
      <c r="RIQ93" s="37"/>
      <c r="RIR93" s="37"/>
      <c r="RIS93" s="37"/>
      <c r="RIT93" s="37"/>
      <c r="RIU93" s="37"/>
      <c r="RIV93" s="37"/>
      <c r="RIW93" s="37"/>
      <c r="RIX93" s="37"/>
      <c r="RIY93" s="37"/>
      <c r="RIZ93" s="37"/>
      <c r="RJA93" s="37"/>
      <c r="RJB93" s="37"/>
      <c r="RJC93" s="37"/>
      <c r="RJD93" s="37"/>
      <c r="RJE93" s="37"/>
      <c r="RJF93" s="37"/>
      <c r="RJG93" s="37"/>
      <c r="RJH93" s="37"/>
      <c r="RJI93" s="37"/>
      <c r="RJJ93" s="37"/>
      <c r="RJK93" s="37"/>
      <c r="RJL93" s="37"/>
      <c r="RJM93" s="37"/>
      <c r="RJN93" s="37"/>
      <c r="RJO93" s="37"/>
      <c r="RJP93" s="37"/>
      <c r="RJQ93" s="37"/>
      <c r="RJR93" s="37"/>
      <c r="RJS93" s="37"/>
      <c r="RJT93" s="37"/>
      <c r="RJU93" s="37"/>
      <c r="RJV93" s="37"/>
      <c r="RJW93" s="37"/>
      <c r="RJX93" s="37"/>
      <c r="RJY93" s="37"/>
      <c r="RJZ93" s="37"/>
      <c r="RKA93" s="37"/>
      <c r="RKB93" s="37"/>
      <c r="RKC93" s="37"/>
      <c r="RKD93" s="37"/>
      <c r="RKE93" s="37"/>
      <c r="RKF93" s="37"/>
      <c r="RKG93" s="37"/>
      <c r="RKH93" s="37"/>
      <c r="RKI93" s="37"/>
      <c r="RKJ93" s="37"/>
      <c r="RKK93" s="37"/>
      <c r="RKL93" s="37"/>
      <c r="RKM93" s="37"/>
      <c r="RKN93" s="37"/>
      <c r="RKO93" s="37"/>
      <c r="RKP93" s="37"/>
      <c r="RKQ93" s="37"/>
      <c r="RKR93" s="37"/>
      <c r="RKS93" s="37"/>
      <c r="RKT93" s="37"/>
      <c r="RKU93" s="37"/>
      <c r="RKV93" s="37"/>
      <c r="RKW93" s="37"/>
      <c r="RKX93" s="37"/>
      <c r="RKY93" s="37"/>
      <c r="RKZ93" s="37"/>
      <c r="RLA93" s="37"/>
      <c r="RLB93" s="37"/>
      <c r="RLC93" s="37"/>
      <c r="RLD93" s="37"/>
      <c r="RLE93" s="37"/>
      <c r="RLF93" s="37"/>
      <c r="RLG93" s="37"/>
      <c r="RLH93" s="37"/>
      <c r="RLI93" s="37"/>
      <c r="RLJ93" s="37"/>
      <c r="RLK93" s="37"/>
      <c r="RLL93" s="37"/>
      <c r="RLM93" s="37"/>
      <c r="RLN93" s="37"/>
      <c r="RLO93" s="37"/>
      <c r="RLP93" s="37"/>
      <c r="RLQ93" s="37"/>
      <c r="RLR93" s="37"/>
      <c r="RLS93" s="37"/>
      <c r="RLT93" s="37"/>
      <c r="RLU93" s="37"/>
      <c r="RLV93" s="37"/>
      <c r="RLW93" s="37"/>
      <c r="RLX93" s="37"/>
      <c r="RLY93" s="37"/>
      <c r="RLZ93" s="37"/>
      <c r="RMA93" s="37"/>
      <c r="RMB93" s="37"/>
      <c r="RMC93" s="37"/>
      <c r="RMD93" s="37"/>
      <c r="RME93" s="37"/>
      <c r="RMF93" s="37"/>
      <c r="RMG93" s="37"/>
      <c r="RMH93" s="37"/>
      <c r="RMI93" s="37"/>
      <c r="RMJ93" s="37"/>
      <c r="RMK93" s="37"/>
      <c r="RML93" s="37"/>
      <c r="RMM93" s="37"/>
      <c r="RMN93" s="37"/>
      <c r="RMO93" s="37"/>
      <c r="RMP93" s="37"/>
      <c r="RMQ93" s="37"/>
      <c r="RMR93" s="37"/>
      <c r="RMS93" s="37"/>
      <c r="RMT93" s="37"/>
      <c r="RMU93" s="37"/>
      <c r="RMV93" s="37"/>
      <c r="RMW93" s="37"/>
      <c r="RMX93" s="37"/>
      <c r="RMY93" s="37"/>
      <c r="RMZ93" s="37"/>
      <c r="RNA93" s="37"/>
      <c r="RNB93" s="37"/>
      <c r="RNC93" s="37"/>
      <c r="RND93" s="37"/>
      <c r="RNE93" s="37"/>
      <c r="RNF93" s="37"/>
      <c r="RNG93" s="37"/>
      <c r="RNH93" s="37"/>
      <c r="RNI93" s="37"/>
      <c r="RNJ93" s="37"/>
      <c r="RNK93" s="37"/>
      <c r="RNL93" s="37"/>
      <c r="RNM93" s="37"/>
      <c r="RNN93" s="37"/>
      <c r="RNO93" s="37"/>
      <c r="RNP93" s="37"/>
      <c r="RNQ93" s="37"/>
      <c r="RNR93" s="37"/>
      <c r="RNS93" s="37"/>
      <c r="RNT93" s="37"/>
      <c r="RNU93" s="37"/>
      <c r="RNV93" s="37"/>
      <c r="RNW93" s="37"/>
      <c r="RNX93" s="37"/>
      <c r="RNY93" s="37"/>
      <c r="RNZ93" s="37"/>
      <c r="ROA93" s="37"/>
      <c r="ROB93" s="37"/>
      <c r="ROC93" s="37"/>
      <c r="ROD93" s="37"/>
      <c r="ROE93" s="37"/>
      <c r="ROF93" s="37"/>
      <c r="ROG93" s="37"/>
      <c r="ROH93" s="37"/>
      <c r="ROI93" s="37"/>
      <c r="ROJ93" s="37"/>
      <c r="ROK93" s="37"/>
      <c r="ROL93" s="37"/>
      <c r="ROM93" s="37"/>
      <c r="RON93" s="37"/>
      <c r="ROO93" s="37"/>
      <c r="ROP93" s="37"/>
      <c r="ROQ93" s="37"/>
      <c r="ROR93" s="37"/>
      <c r="ROS93" s="37"/>
      <c r="ROT93" s="37"/>
      <c r="ROU93" s="37"/>
      <c r="ROV93" s="37"/>
      <c r="ROW93" s="37"/>
      <c r="ROX93" s="37"/>
      <c r="ROY93" s="37"/>
      <c r="ROZ93" s="37"/>
      <c r="RPA93" s="37"/>
      <c r="RPB93" s="37"/>
      <c r="RPC93" s="37"/>
      <c r="RPD93" s="37"/>
      <c r="RPE93" s="37"/>
      <c r="RPF93" s="37"/>
      <c r="RPG93" s="37"/>
      <c r="RPH93" s="37"/>
      <c r="RPI93" s="37"/>
      <c r="RPJ93" s="37"/>
      <c r="RPK93" s="37"/>
      <c r="RPL93" s="37"/>
      <c r="RPM93" s="37"/>
      <c r="RPN93" s="37"/>
      <c r="RPO93" s="37"/>
      <c r="RPP93" s="37"/>
      <c r="RPQ93" s="37"/>
      <c r="RPR93" s="37"/>
      <c r="RPS93" s="37"/>
      <c r="RPT93" s="37"/>
      <c r="RPU93" s="37"/>
      <c r="RPV93" s="37"/>
      <c r="RPW93" s="37"/>
      <c r="RPX93" s="37"/>
      <c r="RPY93" s="37"/>
      <c r="RPZ93" s="37"/>
      <c r="RQA93" s="37"/>
      <c r="RQB93" s="37"/>
      <c r="RQC93" s="37"/>
      <c r="RQD93" s="37"/>
      <c r="RQE93" s="37"/>
      <c r="RQF93" s="37"/>
      <c r="RQG93" s="37"/>
      <c r="RQH93" s="37"/>
      <c r="RQI93" s="37"/>
      <c r="RQJ93" s="37"/>
      <c r="RQK93" s="37"/>
      <c r="RQL93" s="37"/>
      <c r="RQM93" s="37"/>
      <c r="RQN93" s="37"/>
      <c r="RQO93" s="37"/>
      <c r="RQP93" s="37"/>
      <c r="RQQ93" s="37"/>
      <c r="RQR93" s="37"/>
      <c r="RQS93" s="37"/>
      <c r="RQT93" s="37"/>
      <c r="RQU93" s="37"/>
      <c r="RQV93" s="37"/>
      <c r="RQW93" s="37"/>
      <c r="RQX93" s="37"/>
      <c r="RQY93" s="37"/>
      <c r="RQZ93" s="37"/>
      <c r="RRA93" s="37"/>
      <c r="RRB93" s="37"/>
      <c r="RRC93" s="37"/>
      <c r="RRD93" s="37"/>
      <c r="RRE93" s="37"/>
      <c r="RRF93" s="37"/>
      <c r="RRG93" s="37"/>
      <c r="RRH93" s="37"/>
      <c r="RRI93" s="37"/>
      <c r="RRJ93" s="37"/>
      <c r="RRK93" s="37"/>
      <c r="RRL93" s="37"/>
      <c r="RRM93" s="37"/>
      <c r="RRN93" s="37"/>
      <c r="RRO93" s="37"/>
      <c r="RRP93" s="37"/>
      <c r="RRQ93" s="37"/>
      <c r="RRR93" s="37"/>
      <c r="RRS93" s="37"/>
      <c r="RRT93" s="37"/>
      <c r="RRU93" s="37"/>
      <c r="RRV93" s="37"/>
      <c r="RRW93" s="37"/>
      <c r="RRX93" s="37"/>
      <c r="RRY93" s="37"/>
      <c r="RRZ93" s="37"/>
      <c r="RSA93" s="37"/>
      <c r="RSB93" s="37"/>
      <c r="RSC93" s="37"/>
      <c r="RSD93" s="37"/>
      <c r="RSE93" s="37"/>
      <c r="RSF93" s="37"/>
      <c r="RSG93" s="37"/>
      <c r="RSH93" s="37"/>
      <c r="RSI93" s="37"/>
      <c r="RSJ93" s="37"/>
      <c r="RSK93" s="37"/>
      <c r="RSL93" s="37"/>
      <c r="RSM93" s="37"/>
      <c r="RSN93" s="37"/>
      <c r="RSO93" s="37"/>
      <c r="RSP93" s="37"/>
      <c r="RSQ93" s="37"/>
      <c r="RSR93" s="37"/>
      <c r="RSS93" s="37"/>
      <c r="RST93" s="37"/>
      <c r="RSU93" s="37"/>
      <c r="RSV93" s="37"/>
      <c r="RSW93" s="37"/>
      <c r="RSX93" s="37"/>
      <c r="RSY93" s="37"/>
      <c r="RSZ93" s="37"/>
      <c r="RTA93" s="37"/>
      <c r="RTB93" s="37"/>
      <c r="RTC93" s="37"/>
      <c r="RTD93" s="37"/>
      <c r="RTE93" s="37"/>
      <c r="RTF93" s="37"/>
      <c r="RTG93" s="37"/>
      <c r="RTH93" s="37"/>
      <c r="RTI93" s="37"/>
      <c r="RTJ93" s="37"/>
      <c r="RTK93" s="37"/>
      <c r="RTL93" s="37"/>
      <c r="RTM93" s="37"/>
      <c r="RTN93" s="37"/>
      <c r="RTO93" s="37"/>
      <c r="RTP93" s="37"/>
      <c r="RTQ93" s="37"/>
      <c r="RTR93" s="37"/>
      <c r="RTS93" s="37"/>
      <c r="RTT93" s="37"/>
      <c r="RTU93" s="37"/>
      <c r="RTV93" s="37"/>
      <c r="RTW93" s="37"/>
      <c r="RTX93" s="37"/>
      <c r="RTY93" s="37"/>
      <c r="RTZ93" s="37"/>
      <c r="RUA93" s="37"/>
      <c r="RUB93" s="37"/>
      <c r="RUC93" s="37"/>
      <c r="RUD93" s="37"/>
      <c r="RUE93" s="37"/>
      <c r="RUF93" s="37"/>
      <c r="RUG93" s="37"/>
      <c r="RUH93" s="37"/>
      <c r="RUI93" s="37"/>
      <c r="RUJ93" s="37"/>
      <c r="RUK93" s="37"/>
      <c r="RUL93" s="37"/>
      <c r="RUM93" s="37"/>
      <c r="RUN93" s="37"/>
      <c r="RUO93" s="37"/>
      <c r="RUP93" s="37"/>
      <c r="RUQ93" s="37"/>
      <c r="RUR93" s="37"/>
      <c r="RUS93" s="37"/>
      <c r="RUT93" s="37"/>
      <c r="RUU93" s="37"/>
      <c r="RUV93" s="37"/>
      <c r="RUW93" s="37"/>
      <c r="RUX93" s="37"/>
      <c r="RUY93" s="37"/>
      <c r="RUZ93" s="37"/>
      <c r="RVA93" s="37"/>
      <c r="RVB93" s="37"/>
      <c r="RVC93" s="37"/>
      <c r="RVD93" s="37"/>
      <c r="RVE93" s="37"/>
      <c r="RVF93" s="37"/>
      <c r="RVG93" s="37"/>
      <c r="RVH93" s="37"/>
      <c r="RVI93" s="37"/>
      <c r="RVJ93" s="37"/>
      <c r="RVK93" s="37"/>
      <c r="RVL93" s="37"/>
      <c r="RVM93" s="37"/>
      <c r="RVN93" s="37"/>
      <c r="RVO93" s="37"/>
      <c r="RVP93" s="37"/>
      <c r="RVQ93" s="37"/>
      <c r="RVR93" s="37"/>
      <c r="RVS93" s="37"/>
      <c r="RVT93" s="37"/>
      <c r="RVU93" s="37"/>
      <c r="RVV93" s="37"/>
      <c r="RVW93" s="37"/>
      <c r="RVX93" s="37"/>
      <c r="RVY93" s="37"/>
      <c r="RVZ93" s="37"/>
      <c r="RWA93" s="37"/>
      <c r="RWB93" s="37"/>
      <c r="RWC93" s="37"/>
      <c r="RWD93" s="37"/>
      <c r="RWE93" s="37"/>
      <c r="RWF93" s="37"/>
      <c r="RWG93" s="37"/>
      <c r="RWH93" s="37"/>
      <c r="RWI93" s="37"/>
      <c r="RWJ93" s="37"/>
      <c r="RWK93" s="37"/>
      <c r="RWL93" s="37"/>
      <c r="RWM93" s="37"/>
      <c r="RWN93" s="37"/>
      <c r="RWO93" s="37"/>
      <c r="RWP93" s="37"/>
      <c r="RWQ93" s="37"/>
      <c r="RWR93" s="37"/>
      <c r="RWS93" s="37"/>
      <c r="RWT93" s="37"/>
      <c r="RWU93" s="37"/>
      <c r="RWV93" s="37"/>
      <c r="RWW93" s="37"/>
      <c r="RWX93" s="37"/>
      <c r="RWY93" s="37"/>
      <c r="RWZ93" s="37"/>
      <c r="RXA93" s="37"/>
      <c r="RXB93" s="37"/>
      <c r="RXC93" s="37"/>
      <c r="RXD93" s="37"/>
      <c r="RXE93" s="37"/>
      <c r="RXF93" s="37"/>
      <c r="RXG93" s="37"/>
      <c r="RXH93" s="37"/>
      <c r="RXI93" s="37"/>
      <c r="RXJ93" s="37"/>
      <c r="RXK93" s="37"/>
      <c r="RXL93" s="37"/>
      <c r="RXM93" s="37"/>
      <c r="RXN93" s="37"/>
      <c r="RXO93" s="37"/>
      <c r="RXP93" s="37"/>
      <c r="RXQ93" s="37"/>
      <c r="RXR93" s="37"/>
      <c r="RXS93" s="37"/>
      <c r="RXT93" s="37"/>
      <c r="RXU93" s="37"/>
      <c r="RXV93" s="37"/>
      <c r="RXW93" s="37"/>
      <c r="RXX93" s="37"/>
      <c r="RXY93" s="37"/>
      <c r="RXZ93" s="37"/>
      <c r="RYA93" s="37"/>
      <c r="RYB93" s="37"/>
      <c r="RYC93" s="37"/>
      <c r="RYD93" s="37"/>
      <c r="RYE93" s="37"/>
      <c r="RYF93" s="37"/>
      <c r="RYG93" s="37"/>
      <c r="RYH93" s="37"/>
      <c r="RYI93" s="37"/>
      <c r="RYJ93" s="37"/>
      <c r="RYK93" s="37"/>
      <c r="RYL93" s="37"/>
      <c r="RYM93" s="37"/>
      <c r="RYN93" s="37"/>
      <c r="RYO93" s="37"/>
      <c r="RYP93" s="37"/>
      <c r="RYQ93" s="37"/>
      <c r="RYR93" s="37"/>
      <c r="RYS93" s="37"/>
      <c r="RYT93" s="37"/>
      <c r="RYU93" s="37"/>
      <c r="RYV93" s="37"/>
      <c r="RYW93" s="37"/>
      <c r="RYX93" s="37"/>
      <c r="RYY93" s="37"/>
      <c r="RYZ93" s="37"/>
      <c r="RZA93" s="37"/>
      <c r="RZB93" s="37"/>
      <c r="RZC93" s="37"/>
      <c r="RZD93" s="37"/>
      <c r="RZE93" s="37"/>
      <c r="RZF93" s="37"/>
      <c r="RZG93" s="37"/>
      <c r="RZH93" s="37"/>
      <c r="RZI93" s="37"/>
      <c r="RZJ93" s="37"/>
      <c r="RZK93" s="37"/>
      <c r="RZL93" s="37"/>
      <c r="RZM93" s="37"/>
      <c r="RZN93" s="37"/>
      <c r="RZO93" s="37"/>
      <c r="RZP93" s="37"/>
      <c r="RZQ93" s="37"/>
      <c r="RZR93" s="37"/>
      <c r="RZS93" s="37"/>
      <c r="RZT93" s="37"/>
      <c r="RZU93" s="37"/>
      <c r="RZV93" s="37"/>
      <c r="RZW93" s="37"/>
      <c r="RZX93" s="37"/>
      <c r="RZY93" s="37"/>
      <c r="RZZ93" s="37"/>
      <c r="SAA93" s="37"/>
      <c r="SAB93" s="37"/>
      <c r="SAC93" s="37"/>
      <c r="SAD93" s="37"/>
      <c r="SAE93" s="37"/>
      <c r="SAF93" s="37"/>
      <c r="SAG93" s="37"/>
      <c r="SAH93" s="37"/>
      <c r="SAI93" s="37"/>
      <c r="SAJ93" s="37"/>
      <c r="SAK93" s="37"/>
      <c r="SAL93" s="37"/>
      <c r="SAM93" s="37"/>
      <c r="SAN93" s="37"/>
      <c r="SAO93" s="37"/>
      <c r="SAP93" s="37"/>
      <c r="SAQ93" s="37"/>
      <c r="SAR93" s="37"/>
      <c r="SAS93" s="37"/>
      <c r="SAT93" s="37"/>
      <c r="SAU93" s="37"/>
      <c r="SAV93" s="37"/>
      <c r="SAW93" s="37"/>
      <c r="SAX93" s="37"/>
      <c r="SAY93" s="37"/>
      <c r="SAZ93" s="37"/>
      <c r="SBA93" s="37"/>
      <c r="SBB93" s="37"/>
      <c r="SBC93" s="37"/>
      <c r="SBD93" s="37"/>
      <c r="SBE93" s="37"/>
      <c r="SBF93" s="37"/>
      <c r="SBG93" s="37"/>
      <c r="SBH93" s="37"/>
      <c r="SBI93" s="37"/>
      <c r="SBJ93" s="37"/>
      <c r="SBK93" s="37"/>
      <c r="SBL93" s="37"/>
      <c r="SBM93" s="37"/>
      <c r="SBN93" s="37"/>
      <c r="SBO93" s="37"/>
      <c r="SBP93" s="37"/>
      <c r="SBQ93" s="37"/>
      <c r="SBR93" s="37"/>
      <c r="SBS93" s="37"/>
      <c r="SBT93" s="37"/>
      <c r="SBU93" s="37"/>
      <c r="SBV93" s="37"/>
      <c r="SBW93" s="37"/>
      <c r="SBX93" s="37"/>
      <c r="SBY93" s="37"/>
      <c r="SBZ93" s="37"/>
      <c r="SCA93" s="37"/>
      <c r="SCB93" s="37"/>
      <c r="SCC93" s="37"/>
      <c r="SCD93" s="37"/>
      <c r="SCE93" s="37"/>
      <c r="SCF93" s="37"/>
      <c r="SCG93" s="37"/>
      <c r="SCH93" s="37"/>
      <c r="SCI93" s="37"/>
      <c r="SCJ93" s="37"/>
      <c r="SCK93" s="37"/>
      <c r="SCL93" s="37"/>
      <c r="SCM93" s="37"/>
      <c r="SCN93" s="37"/>
      <c r="SCO93" s="37"/>
      <c r="SCP93" s="37"/>
      <c r="SCQ93" s="37"/>
      <c r="SCR93" s="37"/>
      <c r="SCS93" s="37"/>
      <c r="SCT93" s="37"/>
      <c r="SCU93" s="37"/>
      <c r="SCV93" s="37"/>
      <c r="SCW93" s="37"/>
      <c r="SCX93" s="37"/>
      <c r="SCY93" s="37"/>
      <c r="SCZ93" s="37"/>
      <c r="SDA93" s="37"/>
      <c r="SDB93" s="37"/>
      <c r="SDC93" s="37"/>
      <c r="SDD93" s="37"/>
      <c r="SDE93" s="37"/>
      <c r="SDF93" s="37"/>
      <c r="SDG93" s="37"/>
      <c r="SDH93" s="37"/>
      <c r="SDI93" s="37"/>
      <c r="SDJ93" s="37"/>
      <c r="SDK93" s="37"/>
      <c r="SDL93" s="37"/>
      <c r="SDM93" s="37"/>
      <c r="SDN93" s="37"/>
      <c r="SDO93" s="37"/>
      <c r="SDP93" s="37"/>
      <c r="SDQ93" s="37"/>
      <c r="SDR93" s="37"/>
      <c r="SDS93" s="37"/>
      <c r="SDT93" s="37"/>
      <c r="SDU93" s="37"/>
      <c r="SDV93" s="37"/>
      <c r="SDW93" s="37"/>
      <c r="SDX93" s="37"/>
      <c r="SDY93" s="37"/>
      <c r="SDZ93" s="37"/>
      <c r="SEA93" s="37"/>
      <c r="SEB93" s="37"/>
      <c r="SEC93" s="37"/>
      <c r="SED93" s="37"/>
      <c r="SEE93" s="37"/>
      <c r="SEF93" s="37"/>
      <c r="SEG93" s="37"/>
      <c r="SEH93" s="37"/>
      <c r="SEI93" s="37"/>
      <c r="SEJ93" s="37"/>
      <c r="SEK93" s="37"/>
      <c r="SEL93" s="37"/>
      <c r="SEM93" s="37"/>
      <c r="SEN93" s="37"/>
      <c r="SEO93" s="37"/>
      <c r="SEP93" s="37"/>
      <c r="SEQ93" s="37"/>
      <c r="SER93" s="37"/>
      <c r="SES93" s="37"/>
      <c r="SET93" s="37"/>
      <c r="SEU93" s="37"/>
      <c r="SEV93" s="37"/>
      <c r="SEW93" s="37"/>
      <c r="SEX93" s="37"/>
      <c r="SEY93" s="37"/>
      <c r="SEZ93" s="37"/>
      <c r="SFA93" s="37"/>
      <c r="SFB93" s="37"/>
      <c r="SFC93" s="37"/>
      <c r="SFD93" s="37"/>
      <c r="SFE93" s="37"/>
      <c r="SFF93" s="37"/>
      <c r="SFG93" s="37"/>
      <c r="SFH93" s="37"/>
      <c r="SFI93" s="37"/>
      <c r="SFJ93" s="37"/>
      <c r="SFK93" s="37"/>
      <c r="SFL93" s="37"/>
      <c r="SFM93" s="37"/>
      <c r="SFN93" s="37"/>
      <c r="SFO93" s="37"/>
      <c r="SFP93" s="37"/>
      <c r="SFQ93" s="37"/>
      <c r="SFR93" s="37"/>
      <c r="SFS93" s="37"/>
      <c r="SFT93" s="37"/>
      <c r="SFU93" s="37"/>
      <c r="SFV93" s="37"/>
      <c r="SFW93" s="37"/>
      <c r="SFX93" s="37"/>
      <c r="SFY93" s="37"/>
      <c r="SFZ93" s="37"/>
      <c r="SGA93" s="37"/>
      <c r="SGB93" s="37"/>
      <c r="SGC93" s="37"/>
      <c r="SGD93" s="37"/>
      <c r="SGE93" s="37"/>
      <c r="SGF93" s="37"/>
      <c r="SGG93" s="37"/>
      <c r="SGH93" s="37"/>
      <c r="SGI93" s="37"/>
      <c r="SGJ93" s="37"/>
      <c r="SGK93" s="37"/>
      <c r="SGL93" s="37"/>
      <c r="SGM93" s="37"/>
      <c r="SGN93" s="37"/>
      <c r="SGO93" s="37"/>
      <c r="SGP93" s="37"/>
      <c r="SGQ93" s="37"/>
      <c r="SGR93" s="37"/>
      <c r="SGS93" s="37"/>
      <c r="SGT93" s="37"/>
      <c r="SGU93" s="37"/>
      <c r="SGV93" s="37"/>
      <c r="SGW93" s="37"/>
      <c r="SGX93" s="37"/>
      <c r="SGY93" s="37"/>
      <c r="SGZ93" s="37"/>
      <c r="SHA93" s="37"/>
      <c r="SHB93" s="37"/>
      <c r="SHC93" s="37"/>
      <c r="SHD93" s="37"/>
      <c r="SHE93" s="37"/>
      <c r="SHF93" s="37"/>
      <c r="SHG93" s="37"/>
      <c r="SHH93" s="37"/>
      <c r="SHI93" s="37"/>
      <c r="SHJ93" s="37"/>
      <c r="SHK93" s="37"/>
      <c r="SHL93" s="37"/>
      <c r="SHM93" s="37"/>
      <c r="SHN93" s="37"/>
      <c r="SHO93" s="37"/>
      <c r="SHP93" s="37"/>
      <c r="SHQ93" s="37"/>
      <c r="SHR93" s="37"/>
      <c r="SHS93" s="37"/>
      <c r="SHT93" s="37"/>
      <c r="SHU93" s="37"/>
      <c r="SHV93" s="37"/>
      <c r="SHW93" s="37"/>
      <c r="SHX93" s="37"/>
      <c r="SHY93" s="37"/>
      <c r="SHZ93" s="37"/>
      <c r="SIA93" s="37"/>
      <c r="SIB93" s="37"/>
      <c r="SIC93" s="37"/>
      <c r="SID93" s="37"/>
      <c r="SIE93" s="37"/>
      <c r="SIF93" s="37"/>
      <c r="SIG93" s="37"/>
      <c r="SIH93" s="37"/>
      <c r="SII93" s="37"/>
      <c r="SIJ93" s="37"/>
      <c r="SIK93" s="37"/>
      <c r="SIL93" s="37"/>
      <c r="SIM93" s="37"/>
      <c r="SIN93" s="37"/>
      <c r="SIO93" s="37"/>
      <c r="SIP93" s="37"/>
      <c r="SIQ93" s="37"/>
      <c r="SIR93" s="37"/>
      <c r="SIS93" s="37"/>
      <c r="SIT93" s="37"/>
      <c r="SIU93" s="37"/>
      <c r="SIV93" s="37"/>
      <c r="SIW93" s="37"/>
      <c r="SIX93" s="37"/>
      <c r="SIY93" s="37"/>
      <c r="SIZ93" s="37"/>
      <c r="SJA93" s="37"/>
      <c r="SJB93" s="37"/>
      <c r="SJC93" s="37"/>
      <c r="SJD93" s="37"/>
      <c r="SJE93" s="37"/>
      <c r="SJF93" s="37"/>
      <c r="SJG93" s="37"/>
      <c r="SJH93" s="37"/>
      <c r="SJI93" s="37"/>
      <c r="SJJ93" s="37"/>
      <c r="SJK93" s="37"/>
      <c r="SJL93" s="37"/>
      <c r="SJM93" s="37"/>
      <c r="SJN93" s="37"/>
      <c r="SJO93" s="37"/>
      <c r="SJP93" s="37"/>
      <c r="SJQ93" s="37"/>
      <c r="SJR93" s="37"/>
      <c r="SJS93" s="37"/>
      <c r="SJT93" s="37"/>
      <c r="SJU93" s="37"/>
      <c r="SJV93" s="37"/>
      <c r="SJW93" s="37"/>
      <c r="SJX93" s="37"/>
      <c r="SJY93" s="37"/>
      <c r="SJZ93" s="37"/>
      <c r="SKA93" s="37"/>
      <c r="SKB93" s="37"/>
      <c r="SKC93" s="37"/>
      <c r="SKD93" s="37"/>
      <c r="SKE93" s="37"/>
      <c r="SKF93" s="37"/>
      <c r="SKG93" s="37"/>
      <c r="SKH93" s="37"/>
      <c r="SKI93" s="37"/>
      <c r="SKJ93" s="37"/>
      <c r="SKK93" s="37"/>
      <c r="SKL93" s="37"/>
      <c r="SKM93" s="37"/>
      <c r="SKN93" s="37"/>
      <c r="SKO93" s="37"/>
      <c r="SKP93" s="37"/>
      <c r="SKQ93" s="37"/>
      <c r="SKR93" s="37"/>
      <c r="SKS93" s="37"/>
      <c r="SKT93" s="37"/>
      <c r="SKU93" s="37"/>
      <c r="SKV93" s="37"/>
      <c r="SKW93" s="37"/>
      <c r="SKX93" s="37"/>
      <c r="SKY93" s="37"/>
      <c r="SKZ93" s="37"/>
      <c r="SLA93" s="37"/>
      <c r="SLB93" s="37"/>
      <c r="SLC93" s="37"/>
      <c r="SLD93" s="37"/>
      <c r="SLE93" s="37"/>
      <c r="SLF93" s="37"/>
      <c r="SLG93" s="37"/>
      <c r="SLH93" s="37"/>
      <c r="SLI93" s="37"/>
      <c r="SLJ93" s="37"/>
      <c r="SLK93" s="37"/>
      <c r="SLL93" s="37"/>
      <c r="SLM93" s="37"/>
      <c r="SLN93" s="37"/>
      <c r="SLO93" s="37"/>
      <c r="SLP93" s="37"/>
      <c r="SLQ93" s="37"/>
      <c r="SLR93" s="37"/>
      <c r="SLS93" s="37"/>
      <c r="SLT93" s="37"/>
      <c r="SLU93" s="37"/>
      <c r="SLV93" s="37"/>
      <c r="SLW93" s="37"/>
      <c r="SLX93" s="37"/>
      <c r="SLY93" s="37"/>
      <c r="SLZ93" s="37"/>
      <c r="SMA93" s="37"/>
      <c r="SMB93" s="37"/>
      <c r="SMC93" s="37"/>
      <c r="SMD93" s="37"/>
      <c r="SME93" s="37"/>
      <c r="SMF93" s="37"/>
      <c r="SMG93" s="37"/>
      <c r="SMH93" s="37"/>
      <c r="SMI93" s="37"/>
      <c r="SMJ93" s="37"/>
      <c r="SMK93" s="37"/>
      <c r="SML93" s="37"/>
      <c r="SMM93" s="37"/>
      <c r="SMN93" s="37"/>
      <c r="SMO93" s="37"/>
      <c r="SMP93" s="37"/>
      <c r="SMQ93" s="37"/>
      <c r="SMR93" s="37"/>
      <c r="SMS93" s="37"/>
      <c r="SMT93" s="37"/>
      <c r="SMU93" s="37"/>
      <c r="SMV93" s="37"/>
      <c r="SMW93" s="37"/>
      <c r="SMX93" s="37"/>
      <c r="SMY93" s="37"/>
      <c r="SMZ93" s="37"/>
      <c r="SNA93" s="37"/>
      <c r="SNB93" s="37"/>
      <c r="SNC93" s="37"/>
      <c r="SND93" s="37"/>
      <c r="SNE93" s="37"/>
      <c r="SNF93" s="37"/>
      <c r="SNG93" s="37"/>
      <c r="SNH93" s="37"/>
      <c r="SNI93" s="37"/>
      <c r="SNJ93" s="37"/>
      <c r="SNK93" s="37"/>
      <c r="SNL93" s="37"/>
      <c r="SNM93" s="37"/>
      <c r="SNN93" s="37"/>
      <c r="SNO93" s="37"/>
      <c r="SNP93" s="37"/>
      <c r="SNQ93" s="37"/>
      <c r="SNR93" s="37"/>
      <c r="SNS93" s="37"/>
      <c r="SNT93" s="37"/>
      <c r="SNU93" s="37"/>
      <c r="SNV93" s="37"/>
      <c r="SNW93" s="37"/>
      <c r="SNX93" s="37"/>
      <c r="SNY93" s="37"/>
      <c r="SNZ93" s="37"/>
      <c r="SOA93" s="37"/>
      <c r="SOB93" s="37"/>
      <c r="SOC93" s="37"/>
      <c r="SOD93" s="37"/>
      <c r="SOE93" s="37"/>
      <c r="SOF93" s="37"/>
      <c r="SOG93" s="37"/>
      <c r="SOH93" s="37"/>
      <c r="SOI93" s="37"/>
      <c r="SOJ93" s="37"/>
      <c r="SOK93" s="37"/>
      <c r="SOL93" s="37"/>
      <c r="SOM93" s="37"/>
      <c r="SON93" s="37"/>
      <c r="SOO93" s="37"/>
      <c r="SOP93" s="37"/>
      <c r="SOQ93" s="37"/>
      <c r="SOR93" s="37"/>
      <c r="SOS93" s="37"/>
      <c r="SOT93" s="37"/>
      <c r="SOU93" s="37"/>
      <c r="SOV93" s="37"/>
      <c r="SOW93" s="37"/>
      <c r="SOX93" s="37"/>
      <c r="SOY93" s="37"/>
      <c r="SOZ93" s="37"/>
      <c r="SPA93" s="37"/>
      <c r="SPB93" s="37"/>
      <c r="SPC93" s="37"/>
      <c r="SPD93" s="37"/>
      <c r="SPE93" s="37"/>
      <c r="SPF93" s="37"/>
      <c r="SPG93" s="37"/>
      <c r="SPH93" s="37"/>
      <c r="SPI93" s="37"/>
      <c r="SPJ93" s="37"/>
      <c r="SPK93" s="37"/>
      <c r="SPL93" s="37"/>
      <c r="SPM93" s="37"/>
      <c r="SPN93" s="37"/>
      <c r="SPO93" s="37"/>
      <c r="SPP93" s="37"/>
      <c r="SPQ93" s="37"/>
      <c r="SPR93" s="37"/>
      <c r="SPS93" s="37"/>
      <c r="SPT93" s="37"/>
      <c r="SPU93" s="37"/>
      <c r="SPV93" s="37"/>
      <c r="SPW93" s="37"/>
      <c r="SPX93" s="37"/>
      <c r="SPY93" s="37"/>
      <c r="SPZ93" s="37"/>
      <c r="SQA93" s="37"/>
      <c r="SQB93" s="37"/>
      <c r="SQC93" s="37"/>
      <c r="SQD93" s="37"/>
      <c r="SQE93" s="37"/>
      <c r="SQF93" s="37"/>
      <c r="SQG93" s="37"/>
      <c r="SQH93" s="37"/>
      <c r="SQI93" s="37"/>
      <c r="SQJ93" s="37"/>
      <c r="SQK93" s="37"/>
      <c r="SQL93" s="37"/>
      <c r="SQM93" s="37"/>
      <c r="SQN93" s="37"/>
      <c r="SQO93" s="37"/>
      <c r="SQP93" s="37"/>
      <c r="SQQ93" s="37"/>
      <c r="SQR93" s="37"/>
      <c r="SQS93" s="37"/>
      <c r="SQT93" s="37"/>
      <c r="SQU93" s="37"/>
      <c r="SQV93" s="37"/>
      <c r="SQW93" s="37"/>
      <c r="SQX93" s="37"/>
      <c r="SQY93" s="37"/>
      <c r="SQZ93" s="37"/>
      <c r="SRA93" s="37"/>
      <c r="SRB93" s="37"/>
      <c r="SRC93" s="37"/>
      <c r="SRD93" s="37"/>
      <c r="SRE93" s="37"/>
      <c r="SRF93" s="37"/>
      <c r="SRG93" s="37"/>
      <c r="SRH93" s="37"/>
      <c r="SRI93" s="37"/>
      <c r="SRJ93" s="37"/>
      <c r="SRK93" s="37"/>
      <c r="SRL93" s="37"/>
      <c r="SRM93" s="37"/>
      <c r="SRN93" s="37"/>
      <c r="SRO93" s="37"/>
      <c r="SRP93" s="37"/>
      <c r="SRQ93" s="37"/>
      <c r="SRR93" s="37"/>
      <c r="SRS93" s="37"/>
      <c r="SRT93" s="37"/>
      <c r="SRU93" s="37"/>
      <c r="SRV93" s="37"/>
      <c r="SRW93" s="37"/>
      <c r="SRX93" s="37"/>
      <c r="SRY93" s="37"/>
      <c r="SRZ93" s="37"/>
      <c r="SSA93" s="37"/>
      <c r="SSB93" s="37"/>
      <c r="SSC93" s="37"/>
      <c r="SSD93" s="37"/>
      <c r="SSE93" s="37"/>
      <c r="SSF93" s="37"/>
      <c r="SSG93" s="37"/>
      <c r="SSH93" s="37"/>
      <c r="SSI93" s="37"/>
      <c r="SSJ93" s="37"/>
      <c r="SSK93" s="37"/>
      <c r="SSL93" s="37"/>
      <c r="SSM93" s="37"/>
      <c r="SSN93" s="37"/>
      <c r="SSO93" s="37"/>
      <c r="SSP93" s="37"/>
      <c r="SSQ93" s="37"/>
      <c r="SSR93" s="37"/>
      <c r="SSS93" s="37"/>
      <c r="SST93" s="37"/>
      <c r="SSU93" s="37"/>
      <c r="SSV93" s="37"/>
      <c r="SSW93" s="37"/>
      <c r="SSX93" s="37"/>
      <c r="SSY93" s="37"/>
      <c r="SSZ93" s="37"/>
      <c r="STA93" s="37"/>
      <c r="STB93" s="37"/>
      <c r="STC93" s="37"/>
      <c r="STD93" s="37"/>
      <c r="STE93" s="37"/>
      <c r="STF93" s="37"/>
      <c r="STG93" s="37"/>
      <c r="STH93" s="37"/>
      <c r="STI93" s="37"/>
      <c r="STJ93" s="37"/>
      <c r="STK93" s="37"/>
      <c r="STL93" s="37"/>
      <c r="STM93" s="37"/>
      <c r="STN93" s="37"/>
      <c r="STO93" s="37"/>
      <c r="STP93" s="37"/>
      <c r="STQ93" s="37"/>
      <c r="STR93" s="37"/>
      <c r="STS93" s="37"/>
      <c r="STT93" s="37"/>
      <c r="STU93" s="37"/>
      <c r="STV93" s="37"/>
      <c r="STW93" s="37"/>
      <c r="STX93" s="37"/>
      <c r="STY93" s="37"/>
      <c r="STZ93" s="37"/>
      <c r="SUA93" s="37"/>
      <c r="SUB93" s="37"/>
      <c r="SUC93" s="37"/>
      <c r="SUD93" s="37"/>
      <c r="SUE93" s="37"/>
      <c r="SUF93" s="37"/>
      <c r="SUG93" s="37"/>
      <c r="SUH93" s="37"/>
      <c r="SUI93" s="37"/>
      <c r="SUJ93" s="37"/>
      <c r="SUK93" s="37"/>
      <c r="SUL93" s="37"/>
      <c r="SUM93" s="37"/>
      <c r="SUN93" s="37"/>
      <c r="SUO93" s="37"/>
      <c r="SUP93" s="37"/>
      <c r="SUQ93" s="37"/>
      <c r="SUR93" s="37"/>
      <c r="SUS93" s="37"/>
      <c r="SUT93" s="37"/>
      <c r="SUU93" s="37"/>
      <c r="SUV93" s="37"/>
      <c r="SUW93" s="37"/>
      <c r="SUX93" s="37"/>
      <c r="SUY93" s="37"/>
      <c r="SUZ93" s="37"/>
      <c r="SVA93" s="37"/>
      <c r="SVB93" s="37"/>
      <c r="SVC93" s="37"/>
      <c r="SVD93" s="37"/>
      <c r="SVE93" s="37"/>
      <c r="SVF93" s="37"/>
      <c r="SVG93" s="37"/>
      <c r="SVH93" s="37"/>
      <c r="SVI93" s="37"/>
      <c r="SVJ93" s="37"/>
      <c r="SVK93" s="37"/>
      <c r="SVL93" s="37"/>
      <c r="SVM93" s="37"/>
      <c r="SVN93" s="37"/>
      <c r="SVO93" s="37"/>
      <c r="SVP93" s="37"/>
      <c r="SVQ93" s="37"/>
      <c r="SVR93" s="37"/>
      <c r="SVS93" s="37"/>
      <c r="SVT93" s="37"/>
      <c r="SVU93" s="37"/>
      <c r="SVV93" s="37"/>
      <c r="SVW93" s="37"/>
      <c r="SVX93" s="37"/>
      <c r="SVY93" s="37"/>
      <c r="SVZ93" s="37"/>
      <c r="SWA93" s="37"/>
      <c r="SWB93" s="37"/>
      <c r="SWC93" s="37"/>
      <c r="SWD93" s="37"/>
      <c r="SWE93" s="37"/>
      <c r="SWF93" s="37"/>
      <c r="SWG93" s="37"/>
      <c r="SWH93" s="37"/>
      <c r="SWI93" s="37"/>
      <c r="SWJ93" s="37"/>
      <c r="SWK93" s="37"/>
      <c r="SWL93" s="37"/>
      <c r="SWM93" s="37"/>
      <c r="SWN93" s="37"/>
      <c r="SWO93" s="37"/>
      <c r="SWP93" s="37"/>
      <c r="SWQ93" s="37"/>
      <c r="SWR93" s="37"/>
      <c r="SWS93" s="37"/>
      <c r="SWT93" s="37"/>
      <c r="SWU93" s="37"/>
      <c r="SWV93" s="37"/>
      <c r="SWW93" s="37"/>
      <c r="SWX93" s="37"/>
      <c r="SWY93" s="37"/>
      <c r="SWZ93" s="37"/>
      <c r="SXA93" s="37"/>
      <c r="SXB93" s="37"/>
      <c r="SXC93" s="37"/>
      <c r="SXD93" s="37"/>
      <c r="SXE93" s="37"/>
      <c r="SXF93" s="37"/>
      <c r="SXG93" s="37"/>
      <c r="SXH93" s="37"/>
      <c r="SXI93" s="37"/>
      <c r="SXJ93" s="37"/>
      <c r="SXK93" s="37"/>
      <c r="SXL93" s="37"/>
      <c r="SXM93" s="37"/>
      <c r="SXN93" s="37"/>
      <c r="SXO93" s="37"/>
      <c r="SXP93" s="37"/>
      <c r="SXQ93" s="37"/>
      <c r="SXR93" s="37"/>
      <c r="SXS93" s="37"/>
      <c r="SXT93" s="37"/>
      <c r="SXU93" s="37"/>
      <c r="SXV93" s="37"/>
      <c r="SXW93" s="37"/>
      <c r="SXX93" s="37"/>
      <c r="SXY93" s="37"/>
      <c r="SXZ93" s="37"/>
      <c r="SYA93" s="37"/>
      <c r="SYB93" s="37"/>
      <c r="SYC93" s="37"/>
      <c r="SYD93" s="37"/>
      <c r="SYE93" s="37"/>
      <c r="SYF93" s="37"/>
      <c r="SYG93" s="37"/>
      <c r="SYH93" s="37"/>
      <c r="SYI93" s="37"/>
      <c r="SYJ93" s="37"/>
      <c r="SYK93" s="37"/>
      <c r="SYL93" s="37"/>
      <c r="SYM93" s="37"/>
      <c r="SYN93" s="37"/>
      <c r="SYO93" s="37"/>
      <c r="SYP93" s="37"/>
      <c r="SYQ93" s="37"/>
      <c r="SYR93" s="37"/>
      <c r="SYS93" s="37"/>
      <c r="SYT93" s="37"/>
      <c r="SYU93" s="37"/>
      <c r="SYV93" s="37"/>
      <c r="SYW93" s="37"/>
      <c r="SYX93" s="37"/>
      <c r="SYY93" s="37"/>
      <c r="SYZ93" s="37"/>
      <c r="SZA93" s="37"/>
      <c r="SZB93" s="37"/>
      <c r="SZC93" s="37"/>
      <c r="SZD93" s="37"/>
      <c r="SZE93" s="37"/>
      <c r="SZF93" s="37"/>
      <c r="SZG93" s="37"/>
      <c r="SZH93" s="37"/>
      <c r="SZI93" s="37"/>
      <c r="SZJ93" s="37"/>
      <c r="SZK93" s="37"/>
      <c r="SZL93" s="37"/>
      <c r="SZM93" s="37"/>
      <c r="SZN93" s="37"/>
      <c r="SZO93" s="37"/>
      <c r="SZP93" s="37"/>
      <c r="SZQ93" s="37"/>
      <c r="SZR93" s="37"/>
      <c r="SZS93" s="37"/>
      <c r="SZT93" s="37"/>
      <c r="SZU93" s="37"/>
      <c r="SZV93" s="37"/>
      <c r="SZW93" s="37"/>
      <c r="SZX93" s="37"/>
      <c r="SZY93" s="37"/>
      <c r="SZZ93" s="37"/>
      <c r="TAA93" s="37"/>
      <c r="TAB93" s="37"/>
      <c r="TAC93" s="37"/>
      <c r="TAD93" s="37"/>
      <c r="TAE93" s="37"/>
      <c r="TAF93" s="37"/>
      <c r="TAG93" s="37"/>
      <c r="TAH93" s="37"/>
      <c r="TAI93" s="37"/>
      <c r="TAJ93" s="37"/>
      <c r="TAK93" s="37"/>
      <c r="TAL93" s="37"/>
      <c r="TAM93" s="37"/>
      <c r="TAN93" s="37"/>
      <c r="TAO93" s="37"/>
      <c r="TAP93" s="37"/>
      <c r="TAQ93" s="37"/>
      <c r="TAR93" s="37"/>
      <c r="TAS93" s="37"/>
      <c r="TAT93" s="37"/>
      <c r="TAU93" s="37"/>
      <c r="TAV93" s="37"/>
      <c r="TAW93" s="37"/>
      <c r="TAX93" s="37"/>
      <c r="TAY93" s="37"/>
      <c r="TAZ93" s="37"/>
      <c r="TBA93" s="37"/>
      <c r="TBB93" s="37"/>
      <c r="TBC93" s="37"/>
      <c r="TBD93" s="37"/>
      <c r="TBE93" s="37"/>
      <c r="TBF93" s="37"/>
      <c r="TBG93" s="37"/>
      <c r="TBH93" s="37"/>
      <c r="TBI93" s="37"/>
      <c r="TBJ93" s="37"/>
      <c r="TBK93" s="37"/>
      <c r="TBL93" s="37"/>
      <c r="TBM93" s="37"/>
      <c r="TBN93" s="37"/>
      <c r="TBO93" s="37"/>
      <c r="TBP93" s="37"/>
      <c r="TBQ93" s="37"/>
      <c r="TBR93" s="37"/>
      <c r="TBS93" s="37"/>
      <c r="TBT93" s="37"/>
      <c r="TBU93" s="37"/>
      <c r="TBV93" s="37"/>
      <c r="TBW93" s="37"/>
      <c r="TBX93" s="37"/>
      <c r="TBY93" s="37"/>
      <c r="TBZ93" s="37"/>
      <c r="TCA93" s="37"/>
      <c r="TCB93" s="37"/>
      <c r="TCC93" s="37"/>
      <c r="TCD93" s="37"/>
      <c r="TCE93" s="37"/>
      <c r="TCF93" s="37"/>
      <c r="TCG93" s="37"/>
      <c r="TCH93" s="37"/>
      <c r="TCI93" s="37"/>
      <c r="TCJ93" s="37"/>
      <c r="TCK93" s="37"/>
      <c r="TCL93" s="37"/>
      <c r="TCM93" s="37"/>
      <c r="TCN93" s="37"/>
      <c r="TCO93" s="37"/>
      <c r="TCP93" s="37"/>
      <c r="TCQ93" s="37"/>
      <c r="TCR93" s="37"/>
      <c r="TCS93" s="37"/>
      <c r="TCT93" s="37"/>
      <c r="TCU93" s="37"/>
      <c r="TCV93" s="37"/>
      <c r="TCW93" s="37"/>
      <c r="TCX93" s="37"/>
      <c r="TCY93" s="37"/>
      <c r="TCZ93" s="37"/>
      <c r="TDA93" s="37"/>
      <c r="TDB93" s="37"/>
      <c r="TDC93" s="37"/>
      <c r="TDD93" s="37"/>
      <c r="TDE93" s="37"/>
      <c r="TDF93" s="37"/>
      <c r="TDG93" s="37"/>
      <c r="TDH93" s="37"/>
      <c r="TDI93" s="37"/>
      <c r="TDJ93" s="37"/>
      <c r="TDK93" s="37"/>
      <c r="TDL93" s="37"/>
      <c r="TDM93" s="37"/>
      <c r="TDN93" s="37"/>
      <c r="TDO93" s="37"/>
      <c r="TDP93" s="37"/>
      <c r="TDQ93" s="37"/>
      <c r="TDR93" s="37"/>
      <c r="TDS93" s="37"/>
      <c r="TDT93" s="37"/>
      <c r="TDU93" s="37"/>
      <c r="TDV93" s="37"/>
      <c r="TDW93" s="37"/>
      <c r="TDX93" s="37"/>
      <c r="TDY93" s="37"/>
      <c r="TDZ93" s="37"/>
      <c r="TEA93" s="37"/>
      <c r="TEB93" s="37"/>
      <c r="TEC93" s="37"/>
      <c r="TED93" s="37"/>
      <c r="TEE93" s="37"/>
      <c r="TEF93" s="37"/>
      <c r="TEG93" s="37"/>
      <c r="TEH93" s="37"/>
      <c r="TEI93" s="37"/>
      <c r="TEJ93" s="37"/>
      <c r="TEK93" s="37"/>
      <c r="TEL93" s="37"/>
      <c r="TEM93" s="37"/>
      <c r="TEN93" s="37"/>
      <c r="TEO93" s="37"/>
      <c r="TEP93" s="37"/>
      <c r="TEQ93" s="37"/>
      <c r="TER93" s="37"/>
      <c r="TES93" s="37"/>
      <c r="TET93" s="37"/>
      <c r="TEU93" s="37"/>
      <c r="TEV93" s="37"/>
      <c r="TEW93" s="37"/>
      <c r="TEX93" s="37"/>
      <c r="TEY93" s="37"/>
      <c r="TEZ93" s="37"/>
      <c r="TFA93" s="37"/>
      <c r="TFB93" s="37"/>
      <c r="TFC93" s="37"/>
      <c r="TFD93" s="37"/>
      <c r="TFE93" s="37"/>
      <c r="TFF93" s="37"/>
      <c r="TFG93" s="37"/>
      <c r="TFH93" s="37"/>
      <c r="TFI93" s="37"/>
      <c r="TFJ93" s="37"/>
      <c r="TFK93" s="37"/>
      <c r="TFL93" s="37"/>
      <c r="TFM93" s="37"/>
      <c r="TFN93" s="37"/>
      <c r="TFO93" s="37"/>
      <c r="TFP93" s="37"/>
      <c r="TFQ93" s="37"/>
      <c r="TFR93" s="37"/>
      <c r="TFS93" s="37"/>
      <c r="TFT93" s="37"/>
      <c r="TFU93" s="37"/>
      <c r="TFV93" s="37"/>
      <c r="TFW93" s="37"/>
      <c r="TFX93" s="37"/>
      <c r="TFY93" s="37"/>
      <c r="TFZ93" s="37"/>
      <c r="TGA93" s="37"/>
      <c r="TGB93" s="37"/>
      <c r="TGC93" s="37"/>
      <c r="TGD93" s="37"/>
      <c r="TGE93" s="37"/>
      <c r="TGF93" s="37"/>
      <c r="TGG93" s="37"/>
      <c r="TGH93" s="37"/>
      <c r="TGI93" s="37"/>
      <c r="TGJ93" s="37"/>
      <c r="TGK93" s="37"/>
      <c r="TGL93" s="37"/>
      <c r="TGM93" s="37"/>
      <c r="TGN93" s="37"/>
      <c r="TGO93" s="37"/>
      <c r="TGP93" s="37"/>
      <c r="TGQ93" s="37"/>
      <c r="TGR93" s="37"/>
      <c r="TGS93" s="37"/>
      <c r="TGT93" s="37"/>
      <c r="TGU93" s="37"/>
      <c r="TGV93" s="37"/>
      <c r="TGW93" s="37"/>
      <c r="TGX93" s="37"/>
      <c r="TGY93" s="37"/>
      <c r="TGZ93" s="37"/>
      <c r="THA93" s="37"/>
      <c r="THB93" s="37"/>
      <c r="THC93" s="37"/>
      <c r="THD93" s="37"/>
      <c r="THE93" s="37"/>
      <c r="THF93" s="37"/>
      <c r="THG93" s="37"/>
      <c r="THH93" s="37"/>
      <c r="THI93" s="37"/>
      <c r="THJ93" s="37"/>
      <c r="THK93" s="37"/>
      <c r="THL93" s="37"/>
      <c r="THM93" s="37"/>
      <c r="THN93" s="37"/>
      <c r="THO93" s="37"/>
      <c r="THP93" s="37"/>
      <c r="THQ93" s="37"/>
      <c r="THR93" s="37"/>
      <c r="THS93" s="37"/>
      <c r="THT93" s="37"/>
      <c r="THU93" s="37"/>
      <c r="THV93" s="37"/>
      <c r="THW93" s="37"/>
      <c r="THX93" s="37"/>
      <c r="THY93" s="37"/>
      <c r="THZ93" s="37"/>
      <c r="TIA93" s="37"/>
      <c r="TIB93" s="37"/>
      <c r="TIC93" s="37"/>
      <c r="TID93" s="37"/>
      <c r="TIE93" s="37"/>
      <c r="TIF93" s="37"/>
      <c r="TIG93" s="37"/>
      <c r="TIH93" s="37"/>
      <c r="TII93" s="37"/>
      <c r="TIJ93" s="37"/>
      <c r="TIK93" s="37"/>
      <c r="TIL93" s="37"/>
      <c r="TIM93" s="37"/>
      <c r="TIN93" s="37"/>
      <c r="TIO93" s="37"/>
      <c r="TIP93" s="37"/>
      <c r="TIQ93" s="37"/>
      <c r="TIR93" s="37"/>
      <c r="TIS93" s="37"/>
      <c r="TIT93" s="37"/>
      <c r="TIU93" s="37"/>
      <c r="TIV93" s="37"/>
      <c r="TIW93" s="37"/>
      <c r="TIX93" s="37"/>
      <c r="TIY93" s="37"/>
      <c r="TIZ93" s="37"/>
      <c r="TJA93" s="37"/>
      <c r="TJB93" s="37"/>
      <c r="TJC93" s="37"/>
      <c r="TJD93" s="37"/>
      <c r="TJE93" s="37"/>
      <c r="TJF93" s="37"/>
      <c r="TJG93" s="37"/>
      <c r="TJH93" s="37"/>
      <c r="TJI93" s="37"/>
      <c r="TJJ93" s="37"/>
      <c r="TJK93" s="37"/>
      <c r="TJL93" s="37"/>
      <c r="TJM93" s="37"/>
      <c r="TJN93" s="37"/>
      <c r="TJO93" s="37"/>
      <c r="TJP93" s="37"/>
      <c r="TJQ93" s="37"/>
      <c r="TJR93" s="37"/>
      <c r="TJS93" s="37"/>
      <c r="TJT93" s="37"/>
      <c r="TJU93" s="37"/>
      <c r="TJV93" s="37"/>
      <c r="TJW93" s="37"/>
      <c r="TJX93" s="37"/>
      <c r="TJY93" s="37"/>
      <c r="TJZ93" s="37"/>
      <c r="TKA93" s="37"/>
      <c r="TKB93" s="37"/>
      <c r="TKC93" s="37"/>
      <c r="TKD93" s="37"/>
      <c r="TKE93" s="37"/>
      <c r="TKF93" s="37"/>
      <c r="TKG93" s="37"/>
      <c r="TKH93" s="37"/>
      <c r="TKI93" s="37"/>
      <c r="TKJ93" s="37"/>
      <c r="TKK93" s="37"/>
      <c r="TKL93" s="37"/>
      <c r="TKM93" s="37"/>
      <c r="TKN93" s="37"/>
      <c r="TKO93" s="37"/>
      <c r="TKP93" s="37"/>
      <c r="TKQ93" s="37"/>
      <c r="TKR93" s="37"/>
      <c r="TKS93" s="37"/>
      <c r="TKT93" s="37"/>
      <c r="TKU93" s="37"/>
      <c r="TKV93" s="37"/>
      <c r="TKW93" s="37"/>
      <c r="TKX93" s="37"/>
      <c r="TKY93" s="37"/>
      <c r="TKZ93" s="37"/>
      <c r="TLA93" s="37"/>
      <c r="TLB93" s="37"/>
      <c r="TLC93" s="37"/>
      <c r="TLD93" s="37"/>
      <c r="TLE93" s="37"/>
      <c r="TLF93" s="37"/>
      <c r="TLG93" s="37"/>
      <c r="TLH93" s="37"/>
      <c r="TLI93" s="37"/>
      <c r="TLJ93" s="37"/>
      <c r="TLK93" s="37"/>
      <c r="TLL93" s="37"/>
      <c r="TLM93" s="37"/>
      <c r="TLN93" s="37"/>
      <c r="TLO93" s="37"/>
      <c r="TLP93" s="37"/>
      <c r="TLQ93" s="37"/>
      <c r="TLR93" s="37"/>
      <c r="TLS93" s="37"/>
      <c r="TLT93" s="37"/>
      <c r="TLU93" s="37"/>
      <c r="TLV93" s="37"/>
      <c r="TLW93" s="37"/>
      <c r="TLX93" s="37"/>
      <c r="TLY93" s="37"/>
      <c r="TLZ93" s="37"/>
      <c r="TMA93" s="37"/>
      <c r="TMB93" s="37"/>
      <c r="TMC93" s="37"/>
      <c r="TMD93" s="37"/>
      <c r="TME93" s="37"/>
      <c r="TMF93" s="37"/>
      <c r="TMG93" s="37"/>
      <c r="TMH93" s="37"/>
      <c r="TMI93" s="37"/>
      <c r="TMJ93" s="37"/>
      <c r="TMK93" s="37"/>
      <c r="TML93" s="37"/>
      <c r="TMM93" s="37"/>
      <c r="TMN93" s="37"/>
      <c r="TMO93" s="37"/>
      <c r="TMP93" s="37"/>
      <c r="TMQ93" s="37"/>
      <c r="TMR93" s="37"/>
      <c r="TMS93" s="37"/>
      <c r="TMT93" s="37"/>
      <c r="TMU93" s="37"/>
      <c r="TMV93" s="37"/>
      <c r="TMW93" s="37"/>
      <c r="TMX93" s="37"/>
      <c r="TMY93" s="37"/>
      <c r="TMZ93" s="37"/>
      <c r="TNA93" s="37"/>
      <c r="TNB93" s="37"/>
      <c r="TNC93" s="37"/>
      <c r="TND93" s="37"/>
      <c r="TNE93" s="37"/>
      <c r="TNF93" s="37"/>
      <c r="TNG93" s="37"/>
      <c r="TNH93" s="37"/>
      <c r="TNI93" s="37"/>
      <c r="TNJ93" s="37"/>
      <c r="TNK93" s="37"/>
      <c r="TNL93" s="37"/>
      <c r="TNM93" s="37"/>
      <c r="TNN93" s="37"/>
      <c r="TNO93" s="37"/>
      <c r="TNP93" s="37"/>
      <c r="TNQ93" s="37"/>
      <c r="TNR93" s="37"/>
      <c r="TNS93" s="37"/>
      <c r="TNT93" s="37"/>
      <c r="TNU93" s="37"/>
      <c r="TNV93" s="37"/>
      <c r="TNW93" s="37"/>
      <c r="TNX93" s="37"/>
      <c r="TNY93" s="37"/>
      <c r="TNZ93" s="37"/>
      <c r="TOA93" s="37"/>
      <c r="TOB93" s="37"/>
      <c r="TOC93" s="37"/>
      <c r="TOD93" s="37"/>
      <c r="TOE93" s="37"/>
      <c r="TOF93" s="37"/>
      <c r="TOG93" s="37"/>
      <c r="TOH93" s="37"/>
      <c r="TOI93" s="37"/>
      <c r="TOJ93" s="37"/>
      <c r="TOK93" s="37"/>
      <c r="TOL93" s="37"/>
      <c r="TOM93" s="37"/>
      <c r="TON93" s="37"/>
      <c r="TOO93" s="37"/>
      <c r="TOP93" s="37"/>
      <c r="TOQ93" s="37"/>
      <c r="TOR93" s="37"/>
      <c r="TOS93" s="37"/>
      <c r="TOT93" s="37"/>
      <c r="TOU93" s="37"/>
      <c r="TOV93" s="37"/>
      <c r="TOW93" s="37"/>
      <c r="TOX93" s="37"/>
      <c r="TOY93" s="37"/>
      <c r="TOZ93" s="37"/>
      <c r="TPA93" s="37"/>
      <c r="TPB93" s="37"/>
      <c r="TPC93" s="37"/>
      <c r="TPD93" s="37"/>
      <c r="TPE93" s="37"/>
      <c r="TPF93" s="37"/>
      <c r="TPG93" s="37"/>
      <c r="TPH93" s="37"/>
      <c r="TPI93" s="37"/>
      <c r="TPJ93" s="37"/>
      <c r="TPK93" s="37"/>
      <c r="TPL93" s="37"/>
      <c r="TPM93" s="37"/>
      <c r="TPN93" s="37"/>
      <c r="TPO93" s="37"/>
      <c r="TPP93" s="37"/>
      <c r="TPQ93" s="37"/>
      <c r="TPR93" s="37"/>
      <c r="TPS93" s="37"/>
      <c r="TPT93" s="37"/>
      <c r="TPU93" s="37"/>
      <c r="TPV93" s="37"/>
      <c r="TPW93" s="37"/>
      <c r="TPX93" s="37"/>
      <c r="TPY93" s="37"/>
      <c r="TPZ93" s="37"/>
      <c r="TQA93" s="37"/>
      <c r="TQB93" s="37"/>
      <c r="TQC93" s="37"/>
      <c r="TQD93" s="37"/>
      <c r="TQE93" s="37"/>
      <c r="TQF93" s="37"/>
      <c r="TQG93" s="37"/>
      <c r="TQH93" s="37"/>
      <c r="TQI93" s="37"/>
      <c r="TQJ93" s="37"/>
      <c r="TQK93" s="37"/>
      <c r="TQL93" s="37"/>
      <c r="TQM93" s="37"/>
      <c r="TQN93" s="37"/>
      <c r="TQO93" s="37"/>
      <c r="TQP93" s="37"/>
      <c r="TQQ93" s="37"/>
      <c r="TQR93" s="37"/>
      <c r="TQS93" s="37"/>
      <c r="TQT93" s="37"/>
      <c r="TQU93" s="37"/>
      <c r="TQV93" s="37"/>
      <c r="TQW93" s="37"/>
      <c r="TQX93" s="37"/>
      <c r="TQY93" s="37"/>
      <c r="TQZ93" s="37"/>
      <c r="TRA93" s="37"/>
      <c r="TRB93" s="37"/>
      <c r="TRC93" s="37"/>
      <c r="TRD93" s="37"/>
      <c r="TRE93" s="37"/>
      <c r="TRF93" s="37"/>
      <c r="TRG93" s="37"/>
      <c r="TRH93" s="37"/>
      <c r="TRI93" s="37"/>
      <c r="TRJ93" s="37"/>
      <c r="TRK93" s="37"/>
      <c r="TRL93" s="37"/>
      <c r="TRM93" s="37"/>
      <c r="TRN93" s="37"/>
      <c r="TRO93" s="37"/>
      <c r="TRP93" s="37"/>
      <c r="TRQ93" s="37"/>
      <c r="TRR93" s="37"/>
      <c r="TRS93" s="37"/>
      <c r="TRT93" s="37"/>
      <c r="TRU93" s="37"/>
      <c r="TRV93" s="37"/>
      <c r="TRW93" s="37"/>
      <c r="TRX93" s="37"/>
      <c r="TRY93" s="37"/>
      <c r="TRZ93" s="37"/>
      <c r="TSA93" s="37"/>
      <c r="TSB93" s="37"/>
      <c r="TSC93" s="37"/>
      <c r="TSD93" s="37"/>
      <c r="TSE93" s="37"/>
      <c r="TSF93" s="37"/>
      <c r="TSG93" s="37"/>
      <c r="TSH93" s="37"/>
      <c r="TSI93" s="37"/>
      <c r="TSJ93" s="37"/>
      <c r="TSK93" s="37"/>
      <c r="TSL93" s="37"/>
      <c r="TSM93" s="37"/>
      <c r="TSN93" s="37"/>
      <c r="TSO93" s="37"/>
      <c r="TSP93" s="37"/>
      <c r="TSQ93" s="37"/>
      <c r="TSR93" s="37"/>
      <c r="TSS93" s="37"/>
      <c r="TST93" s="37"/>
      <c r="TSU93" s="37"/>
      <c r="TSV93" s="37"/>
      <c r="TSW93" s="37"/>
      <c r="TSX93" s="37"/>
      <c r="TSY93" s="37"/>
      <c r="TSZ93" s="37"/>
      <c r="TTA93" s="37"/>
      <c r="TTB93" s="37"/>
      <c r="TTC93" s="37"/>
      <c r="TTD93" s="37"/>
      <c r="TTE93" s="37"/>
      <c r="TTF93" s="37"/>
      <c r="TTG93" s="37"/>
      <c r="TTH93" s="37"/>
      <c r="TTI93" s="37"/>
      <c r="TTJ93" s="37"/>
      <c r="TTK93" s="37"/>
      <c r="TTL93" s="37"/>
      <c r="TTM93" s="37"/>
      <c r="TTN93" s="37"/>
      <c r="TTO93" s="37"/>
      <c r="TTP93" s="37"/>
      <c r="TTQ93" s="37"/>
      <c r="TTR93" s="37"/>
      <c r="TTS93" s="37"/>
      <c r="TTT93" s="37"/>
      <c r="TTU93" s="37"/>
      <c r="TTV93" s="37"/>
      <c r="TTW93" s="37"/>
      <c r="TTX93" s="37"/>
      <c r="TTY93" s="37"/>
      <c r="TTZ93" s="37"/>
      <c r="TUA93" s="37"/>
      <c r="TUB93" s="37"/>
      <c r="TUC93" s="37"/>
      <c r="TUD93" s="37"/>
      <c r="TUE93" s="37"/>
      <c r="TUF93" s="37"/>
      <c r="TUG93" s="37"/>
      <c r="TUH93" s="37"/>
      <c r="TUI93" s="37"/>
      <c r="TUJ93" s="37"/>
      <c r="TUK93" s="37"/>
      <c r="TUL93" s="37"/>
      <c r="TUM93" s="37"/>
      <c r="TUN93" s="37"/>
      <c r="TUO93" s="37"/>
      <c r="TUP93" s="37"/>
      <c r="TUQ93" s="37"/>
      <c r="TUR93" s="37"/>
      <c r="TUS93" s="37"/>
      <c r="TUT93" s="37"/>
      <c r="TUU93" s="37"/>
      <c r="TUV93" s="37"/>
      <c r="TUW93" s="37"/>
      <c r="TUX93" s="37"/>
      <c r="TUY93" s="37"/>
      <c r="TUZ93" s="37"/>
      <c r="TVA93" s="37"/>
      <c r="TVB93" s="37"/>
      <c r="TVC93" s="37"/>
      <c r="TVD93" s="37"/>
      <c r="TVE93" s="37"/>
      <c r="TVF93" s="37"/>
      <c r="TVG93" s="37"/>
      <c r="TVH93" s="37"/>
      <c r="TVI93" s="37"/>
      <c r="TVJ93" s="37"/>
      <c r="TVK93" s="37"/>
      <c r="TVL93" s="37"/>
      <c r="TVM93" s="37"/>
      <c r="TVN93" s="37"/>
      <c r="TVO93" s="37"/>
      <c r="TVP93" s="37"/>
      <c r="TVQ93" s="37"/>
      <c r="TVR93" s="37"/>
      <c r="TVS93" s="37"/>
      <c r="TVT93" s="37"/>
      <c r="TVU93" s="37"/>
      <c r="TVV93" s="37"/>
      <c r="TVW93" s="37"/>
      <c r="TVX93" s="37"/>
      <c r="TVY93" s="37"/>
      <c r="TVZ93" s="37"/>
      <c r="TWA93" s="37"/>
      <c r="TWB93" s="37"/>
      <c r="TWC93" s="37"/>
      <c r="TWD93" s="37"/>
      <c r="TWE93" s="37"/>
      <c r="TWF93" s="37"/>
      <c r="TWG93" s="37"/>
      <c r="TWH93" s="37"/>
      <c r="TWI93" s="37"/>
      <c r="TWJ93" s="37"/>
      <c r="TWK93" s="37"/>
      <c r="TWL93" s="37"/>
      <c r="TWM93" s="37"/>
      <c r="TWN93" s="37"/>
      <c r="TWO93" s="37"/>
      <c r="TWP93" s="37"/>
      <c r="TWQ93" s="37"/>
      <c r="TWR93" s="37"/>
      <c r="TWS93" s="37"/>
      <c r="TWT93" s="37"/>
      <c r="TWU93" s="37"/>
      <c r="TWV93" s="37"/>
      <c r="TWW93" s="37"/>
      <c r="TWX93" s="37"/>
      <c r="TWY93" s="37"/>
      <c r="TWZ93" s="37"/>
      <c r="TXA93" s="37"/>
      <c r="TXB93" s="37"/>
      <c r="TXC93" s="37"/>
      <c r="TXD93" s="37"/>
      <c r="TXE93" s="37"/>
      <c r="TXF93" s="37"/>
      <c r="TXG93" s="37"/>
      <c r="TXH93" s="37"/>
      <c r="TXI93" s="37"/>
      <c r="TXJ93" s="37"/>
      <c r="TXK93" s="37"/>
      <c r="TXL93" s="37"/>
      <c r="TXM93" s="37"/>
      <c r="TXN93" s="37"/>
      <c r="TXO93" s="37"/>
      <c r="TXP93" s="37"/>
      <c r="TXQ93" s="37"/>
      <c r="TXR93" s="37"/>
      <c r="TXS93" s="37"/>
      <c r="TXT93" s="37"/>
      <c r="TXU93" s="37"/>
      <c r="TXV93" s="37"/>
      <c r="TXW93" s="37"/>
      <c r="TXX93" s="37"/>
      <c r="TXY93" s="37"/>
      <c r="TXZ93" s="37"/>
      <c r="TYA93" s="37"/>
      <c r="TYB93" s="37"/>
      <c r="TYC93" s="37"/>
      <c r="TYD93" s="37"/>
      <c r="TYE93" s="37"/>
      <c r="TYF93" s="37"/>
      <c r="TYG93" s="37"/>
      <c r="TYH93" s="37"/>
      <c r="TYI93" s="37"/>
      <c r="TYJ93" s="37"/>
      <c r="TYK93" s="37"/>
      <c r="TYL93" s="37"/>
      <c r="TYM93" s="37"/>
      <c r="TYN93" s="37"/>
      <c r="TYO93" s="37"/>
      <c r="TYP93" s="37"/>
      <c r="TYQ93" s="37"/>
      <c r="TYR93" s="37"/>
      <c r="TYS93" s="37"/>
      <c r="TYT93" s="37"/>
      <c r="TYU93" s="37"/>
      <c r="TYV93" s="37"/>
      <c r="TYW93" s="37"/>
      <c r="TYX93" s="37"/>
      <c r="TYY93" s="37"/>
      <c r="TYZ93" s="37"/>
      <c r="TZA93" s="37"/>
      <c r="TZB93" s="37"/>
      <c r="TZC93" s="37"/>
      <c r="TZD93" s="37"/>
      <c r="TZE93" s="37"/>
      <c r="TZF93" s="37"/>
      <c r="TZG93" s="37"/>
      <c r="TZH93" s="37"/>
      <c r="TZI93" s="37"/>
      <c r="TZJ93" s="37"/>
      <c r="TZK93" s="37"/>
      <c r="TZL93" s="37"/>
      <c r="TZM93" s="37"/>
      <c r="TZN93" s="37"/>
      <c r="TZO93" s="37"/>
      <c r="TZP93" s="37"/>
      <c r="TZQ93" s="37"/>
      <c r="TZR93" s="37"/>
      <c r="TZS93" s="37"/>
      <c r="TZT93" s="37"/>
      <c r="TZU93" s="37"/>
      <c r="TZV93" s="37"/>
      <c r="TZW93" s="37"/>
      <c r="TZX93" s="37"/>
      <c r="TZY93" s="37"/>
      <c r="TZZ93" s="37"/>
      <c r="UAA93" s="37"/>
      <c r="UAB93" s="37"/>
      <c r="UAC93" s="37"/>
      <c r="UAD93" s="37"/>
      <c r="UAE93" s="37"/>
      <c r="UAF93" s="37"/>
      <c r="UAG93" s="37"/>
      <c r="UAH93" s="37"/>
      <c r="UAI93" s="37"/>
      <c r="UAJ93" s="37"/>
      <c r="UAK93" s="37"/>
      <c r="UAL93" s="37"/>
      <c r="UAM93" s="37"/>
      <c r="UAN93" s="37"/>
      <c r="UAO93" s="37"/>
      <c r="UAP93" s="37"/>
      <c r="UAQ93" s="37"/>
      <c r="UAR93" s="37"/>
      <c r="UAS93" s="37"/>
      <c r="UAT93" s="37"/>
      <c r="UAU93" s="37"/>
      <c r="UAV93" s="37"/>
      <c r="UAW93" s="37"/>
      <c r="UAX93" s="37"/>
      <c r="UAY93" s="37"/>
      <c r="UAZ93" s="37"/>
      <c r="UBA93" s="37"/>
      <c r="UBB93" s="37"/>
      <c r="UBC93" s="37"/>
      <c r="UBD93" s="37"/>
      <c r="UBE93" s="37"/>
      <c r="UBF93" s="37"/>
      <c r="UBG93" s="37"/>
      <c r="UBH93" s="37"/>
      <c r="UBI93" s="37"/>
      <c r="UBJ93" s="37"/>
      <c r="UBK93" s="37"/>
      <c r="UBL93" s="37"/>
      <c r="UBM93" s="37"/>
      <c r="UBN93" s="37"/>
      <c r="UBO93" s="37"/>
      <c r="UBP93" s="37"/>
      <c r="UBQ93" s="37"/>
      <c r="UBR93" s="37"/>
      <c r="UBS93" s="37"/>
      <c r="UBT93" s="37"/>
      <c r="UBU93" s="37"/>
      <c r="UBV93" s="37"/>
      <c r="UBW93" s="37"/>
      <c r="UBX93" s="37"/>
      <c r="UBY93" s="37"/>
      <c r="UBZ93" s="37"/>
      <c r="UCA93" s="37"/>
      <c r="UCB93" s="37"/>
      <c r="UCC93" s="37"/>
      <c r="UCD93" s="37"/>
      <c r="UCE93" s="37"/>
      <c r="UCF93" s="37"/>
      <c r="UCG93" s="37"/>
      <c r="UCH93" s="37"/>
      <c r="UCI93" s="37"/>
      <c r="UCJ93" s="37"/>
      <c r="UCK93" s="37"/>
      <c r="UCL93" s="37"/>
      <c r="UCM93" s="37"/>
      <c r="UCN93" s="37"/>
      <c r="UCO93" s="37"/>
      <c r="UCP93" s="37"/>
      <c r="UCQ93" s="37"/>
      <c r="UCR93" s="37"/>
      <c r="UCS93" s="37"/>
      <c r="UCT93" s="37"/>
      <c r="UCU93" s="37"/>
      <c r="UCV93" s="37"/>
      <c r="UCW93" s="37"/>
      <c r="UCX93" s="37"/>
      <c r="UCY93" s="37"/>
      <c r="UCZ93" s="37"/>
      <c r="UDA93" s="37"/>
      <c r="UDB93" s="37"/>
      <c r="UDC93" s="37"/>
      <c r="UDD93" s="37"/>
      <c r="UDE93" s="37"/>
      <c r="UDF93" s="37"/>
      <c r="UDG93" s="37"/>
      <c r="UDH93" s="37"/>
      <c r="UDI93" s="37"/>
      <c r="UDJ93" s="37"/>
      <c r="UDK93" s="37"/>
      <c r="UDL93" s="37"/>
      <c r="UDM93" s="37"/>
      <c r="UDN93" s="37"/>
      <c r="UDO93" s="37"/>
      <c r="UDP93" s="37"/>
      <c r="UDQ93" s="37"/>
      <c r="UDR93" s="37"/>
      <c r="UDS93" s="37"/>
      <c r="UDT93" s="37"/>
      <c r="UDU93" s="37"/>
      <c r="UDV93" s="37"/>
      <c r="UDW93" s="37"/>
      <c r="UDX93" s="37"/>
      <c r="UDY93" s="37"/>
      <c r="UDZ93" s="37"/>
      <c r="UEA93" s="37"/>
      <c r="UEB93" s="37"/>
      <c r="UEC93" s="37"/>
      <c r="UED93" s="37"/>
      <c r="UEE93" s="37"/>
      <c r="UEF93" s="37"/>
      <c r="UEG93" s="37"/>
      <c r="UEH93" s="37"/>
      <c r="UEI93" s="37"/>
      <c r="UEJ93" s="37"/>
      <c r="UEK93" s="37"/>
      <c r="UEL93" s="37"/>
      <c r="UEM93" s="37"/>
      <c r="UEN93" s="37"/>
      <c r="UEO93" s="37"/>
      <c r="UEP93" s="37"/>
      <c r="UEQ93" s="37"/>
      <c r="UER93" s="37"/>
      <c r="UES93" s="37"/>
      <c r="UET93" s="37"/>
      <c r="UEU93" s="37"/>
      <c r="UEV93" s="37"/>
      <c r="UEW93" s="37"/>
      <c r="UEX93" s="37"/>
      <c r="UEY93" s="37"/>
      <c r="UEZ93" s="37"/>
      <c r="UFA93" s="37"/>
      <c r="UFB93" s="37"/>
      <c r="UFC93" s="37"/>
      <c r="UFD93" s="37"/>
      <c r="UFE93" s="37"/>
      <c r="UFF93" s="37"/>
      <c r="UFG93" s="37"/>
      <c r="UFH93" s="37"/>
      <c r="UFI93" s="37"/>
      <c r="UFJ93" s="37"/>
      <c r="UFK93" s="37"/>
      <c r="UFL93" s="37"/>
      <c r="UFM93" s="37"/>
      <c r="UFN93" s="37"/>
      <c r="UFO93" s="37"/>
      <c r="UFP93" s="37"/>
      <c r="UFQ93" s="37"/>
      <c r="UFR93" s="37"/>
      <c r="UFS93" s="37"/>
      <c r="UFT93" s="37"/>
      <c r="UFU93" s="37"/>
      <c r="UFV93" s="37"/>
      <c r="UFW93" s="37"/>
      <c r="UFX93" s="37"/>
      <c r="UFY93" s="37"/>
      <c r="UFZ93" s="37"/>
      <c r="UGA93" s="37"/>
      <c r="UGB93" s="37"/>
      <c r="UGC93" s="37"/>
      <c r="UGD93" s="37"/>
      <c r="UGE93" s="37"/>
      <c r="UGF93" s="37"/>
      <c r="UGG93" s="37"/>
      <c r="UGH93" s="37"/>
      <c r="UGI93" s="37"/>
      <c r="UGJ93" s="37"/>
      <c r="UGK93" s="37"/>
      <c r="UGL93" s="37"/>
      <c r="UGM93" s="37"/>
      <c r="UGN93" s="37"/>
      <c r="UGO93" s="37"/>
      <c r="UGP93" s="37"/>
      <c r="UGQ93" s="37"/>
      <c r="UGR93" s="37"/>
      <c r="UGS93" s="37"/>
      <c r="UGT93" s="37"/>
      <c r="UGU93" s="37"/>
      <c r="UGV93" s="37"/>
      <c r="UGW93" s="37"/>
      <c r="UGX93" s="37"/>
      <c r="UGY93" s="37"/>
      <c r="UGZ93" s="37"/>
      <c r="UHA93" s="37"/>
      <c r="UHB93" s="37"/>
      <c r="UHC93" s="37"/>
      <c r="UHD93" s="37"/>
      <c r="UHE93" s="37"/>
      <c r="UHF93" s="37"/>
      <c r="UHG93" s="37"/>
      <c r="UHH93" s="37"/>
      <c r="UHI93" s="37"/>
      <c r="UHJ93" s="37"/>
      <c r="UHK93" s="37"/>
      <c r="UHL93" s="37"/>
      <c r="UHM93" s="37"/>
      <c r="UHN93" s="37"/>
      <c r="UHO93" s="37"/>
      <c r="UHP93" s="37"/>
      <c r="UHQ93" s="37"/>
      <c r="UHR93" s="37"/>
      <c r="UHS93" s="37"/>
      <c r="UHT93" s="37"/>
      <c r="UHU93" s="37"/>
      <c r="UHV93" s="37"/>
      <c r="UHW93" s="37"/>
      <c r="UHX93" s="37"/>
      <c r="UHY93" s="37"/>
      <c r="UHZ93" s="37"/>
      <c r="UIA93" s="37"/>
      <c r="UIB93" s="37"/>
      <c r="UIC93" s="37"/>
      <c r="UID93" s="37"/>
      <c r="UIE93" s="37"/>
      <c r="UIF93" s="37"/>
      <c r="UIG93" s="37"/>
      <c r="UIH93" s="37"/>
      <c r="UII93" s="37"/>
      <c r="UIJ93" s="37"/>
      <c r="UIK93" s="37"/>
      <c r="UIL93" s="37"/>
      <c r="UIM93" s="37"/>
      <c r="UIN93" s="37"/>
      <c r="UIO93" s="37"/>
      <c r="UIP93" s="37"/>
      <c r="UIQ93" s="37"/>
      <c r="UIR93" s="37"/>
      <c r="UIS93" s="37"/>
      <c r="UIT93" s="37"/>
      <c r="UIU93" s="37"/>
      <c r="UIV93" s="37"/>
      <c r="UIW93" s="37"/>
      <c r="UIX93" s="37"/>
      <c r="UIY93" s="37"/>
      <c r="UIZ93" s="37"/>
      <c r="UJA93" s="37"/>
      <c r="UJB93" s="37"/>
      <c r="UJC93" s="37"/>
      <c r="UJD93" s="37"/>
      <c r="UJE93" s="37"/>
      <c r="UJF93" s="37"/>
      <c r="UJG93" s="37"/>
      <c r="UJH93" s="37"/>
      <c r="UJI93" s="37"/>
      <c r="UJJ93" s="37"/>
      <c r="UJK93" s="37"/>
      <c r="UJL93" s="37"/>
      <c r="UJM93" s="37"/>
      <c r="UJN93" s="37"/>
      <c r="UJO93" s="37"/>
      <c r="UJP93" s="37"/>
      <c r="UJQ93" s="37"/>
      <c r="UJR93" s="37"/>
      <c r="UJS93" s="37"/>
      <c r="UJT93" s="37"/>
      <c r="UJU93" s="37"/>
      <c r="UJV93" s="37"/>
      <c r="UJW93" s="37"/>
      <c r="UJX93" s="37"/>
      <c r="UJY93" s="37"/>
      <c r="UJZ93" s="37"/>
      <c r="UKA93" s="37"/>
      <c r="UKB93" s="37"/>
      <c r="UKC93" s="37"/>
      <c r="UKD93" s="37"/>
      <c r="UKE93" s="37"/>
      <c r="UKF93" s="37"/>
      <c r="UKG93" s="37"/>
      <c r="UKH93" s="37"/>
      <c r="UKI93" s="37"/>
      <c r="UKJ93" s="37"/>
      <c r="UKK93" s="37"/>
      <c r="UKL93" s="37"/>
      <c r="UKM93" s="37"/>
      <c r="UKN93" s="37"/>
      <c r="UKO93" s="37"/>
      <c r="UKP93" s="37"/>
      <c r="UKQ93" s="37"/>
      <c r="UKR93" s="37"/>
      <c r="UKS93" s="37"/>
      <c r="UKT93" s="37"/>
      <c r="UKU93" s="37"/>
      <c r="UKV93" s="37"/>
      <c r="UKW93" s="37"/>
      <c r="UKX93" s="37"/>
      <c r="UKY93" s="37"/>
      <c r="UKZ93" s="37"/>
      <c r="ULA93" s="37"/>
      <c r="ULB93" s="37"/>
      <c r="ULC93" s="37"/>
      <c r="ULD93" s="37"/>
      <c r="ULE93" s="37"/>
      <c r="ULF93" s="37"/>
      <c r="ULG93" s="37"/>
      <c r="ULH93" s="37"/>
      <c r="ULI93" s="37"/>
      <c r="ULJ93" s="37"/>
      <c r="ULK93" s="37"/>
      <c r="ULL93" s="37"/>
      <c r="ULM93" s="37"/>
      <c r="ULN93" s="37"/>
      <c r="ULO93" s="37"/>
      <c r="ULP93" s="37"/>
      <c r="ULQ93" s="37"/>
      <c r="ULR93" s="37"/>
      <c r="ULS93" s="37"/>
      <c r="ULT93" s="37"/>
      <c r="ULU93" s="37"/>
      <c r="ULV93" s="37"/>
      <c r="ULW93" s="37"/>
      <c r="ULX93" s="37"/>
      <c r="ULY93" s="37"/>
      <c r="ULZ93" s="37"/>
      <c r="UMA93" s="37"/>
      <c r="UMB93" s="37"/>
      <c r="UMC93" s="37"/>
      <c r="UMD93" s="37"/>
      <c r="UME93" s="37"/>
      <c r="UMF93" s="37"/>
      <c r="UMG93" s="37"/>
      <c r="UMH93" s="37"/>
      <c r="UMI93" s="37"/>
      <c r="UMJ93" s="37"/>
      <c r="UMK93" s="37"/>
      <c r="UML93" s="37"/>
      <c r="UMM93" s="37"/>
      <c r="UMN93" s="37"/>
      <c r="UMO93" s="37"/>
      <c r="UMP93" s="37"/>
      <c r="UMQ93" s="37"/>
      <c r="UMR93" s="37"/>
      <c r="UMS93" s="37"/>
      <c r="UMT93" s="37"/>
      <c r="UMU93" s="37"/>
      <c r="UMV93" s="37"/>
      <c r="UMW93" s="37"/>
      <c r="UMX93" s="37"/>
      <c r="UMY93" s="37"/>
      <c r="UMZ93" s="37"/>
      <c r="UNA93" s="37"/>
      <c r="UNB93" s="37"/>
      <c r="UNC93" s="37"/>
      <c r="UND93" s="37"/>
      <c r="UNE93" s="37"/>
      <c r="UNF93" s="37"/>
      <c r="UNG93" s="37"/>
      <c r="UNH93" s="37"/>
      <c r="UNI93" s="37"/>
      <c r="UNJ93" s="37"/>
      <c r="UNK93" s="37"/>
      <c r="UNL93" s="37"/>
      <c r="UNM93" s="37"/>
      <c r="UNN93" s="37"/>
      <c r="UNO93" s="37"/>
      <c r="UNP93" s="37"/>
      <c r="UNQ93" s="37"/>
      <c r="UNR93" s="37"/>
      <c r="UNS93" s="37"/>
      <c r="UNT93" s="37"/>
      <c r="UNU93" s="37"/>
      <c r="UNV93" s="37"/>
      <c r="UNW93" s="37"/>
      <c r="UNX93" s="37"/>
      <c r="UNY93" s="37"/>
      <c r="UNZ93" s="37"/>
      <c r="UOA93" s="37"/>
      <c r="UOB93" s="37"/>
      <c r="UOC93" s="37"/>
      <c r="UOD93" s="37"/>
      <c r="UOE93" s="37"/>
      <c r="UOF93" s="37"/>
      <c r="UOG93" s="37"/>
      <c r="UOH93" s="37"/>
      <c r="UOI93" s="37"/>
      <c r="UOJ93" s="37"/>
      <c r="UOK93" s="37"/>
      <c r="UOL93" s="37"/>
      <c r="UOM93" s="37"/>
      <c r="UON93" s="37"/>
      <c r="UOO93" s="37"/>
      <c r="UOP93" s="37"/>
      <c r="UOQ93" s="37"/>
      <c r="UOR93" s="37"/>
      <c r="UOS93" s="37"/>
      <c r="UOT93" s="37"/>
      <c r="UOU93" s="37"/>
      <c r="UOV93" s="37"/>
      <c r="UOW93" s="37"/>
      <c r="UOX93" s="37"/>
      <c r="UOY93" s="37"/>
      <c r="UOZ93" s="37"/>
      <c r="UPA93" s="37"/>
      <c r="UPB93" s="37"/>
      <c r="UPC93" s="37"/>
      <c r="UPD93" s="37"/>
      <c r="UPE93" s="37"/>
      <c r="UPF93" s="37"/>
      <c r="UPG93" s="37"/>
      <c r="UPH93" s="37"/>
      <c r="UPI93" s="37"/>
      <c r="UPJ93" s="37"/>
      <c r="UPK93" s="37"/>
      <c r="UPL93" s="37"/>
      <c r="UPM93" s="37"/>
      <c r="UPN93" s="37"/>
      <c r="UPO93" s="37"/>
      <c r="UPP93" s="37"/>
      <c r="UPQ93" s="37"/>
      <c r="UPR93" s="37"/>
      <c r="UPS93" s="37"/>
      <c r="UPT93" s="37"/>
      <c r="UPU93" s="37"/>
      <c r="UPV93" s="37"/>
      <c r="UPW93" s="37"/>
      <c r="UPX93" s="37"/>
      <c r="UPY93" s="37"/>
      <c r="UPZ93" s="37"/>
      <c r="UQA93" s="37"/>
      <c r="UQB93" s="37"/>
      <c r="UQC93" s="37"/>
      <c r="UQD93" s="37"/>
      <c r="UQE93" s="37"/>
      <c r="UQF93" s="37"/>
      <c r="UQG93" s="37"/>
      <c r="UQH93" s="37"/>
      <c r="UQI93" s="37"/>
      <c r="UQJ93" s="37"/>
      <c r="UQK93" s="37"/>
      <c r="UQL93" s="37"/>
      <c r="UQM93" s="37"/>
      <c r="UQN93" s="37"/>
      <c r="UQO93" s="37"/>
      <c r="UQP93" s="37"/>
      <c r="UQQ93" s="37"/>
      <c r="UQR93" s="37"/>
      <c r="UQS93" s="37"/>
      <c r="UQT93" s="37"/>
      <c r="UQU93" s="37"/>
      <c r="UQV93" s="37"/>
      <c r="UQW93" s="37"/>
      <c r="UQX93" s="37"/>
      <c r="UQY93" s="37"/>
      <c r="UQZ93" s="37"/>
      <c r="URA93" s="37"/>
      <c r="URB93" s="37"/>
      <c r="URC93" s="37"/>
      <c r="URD93" s="37"/>
      <c r="URE93" s="37"/>
      <c r="URF93" s="37"/>
      <c r="URG93" s="37"/>
      <c r="URH93" s="37"/>
      <c r="URI93" s="37"/>
      <c r="URJ93" s="37"/>
      <c r="URK93" s="37"/>
      <c r="URL93" s="37"/>
      <c r="URM93" s="37"/>
      <c r="URN93" s="37"/>
      <c r="URO93" s="37"/>
      <c r="URP93" s="37"/>
      <c r="URQ93" s="37"/>
      <c r="URR93" s="37"/>
      <c r="URS93" s="37"/>
      <c r="URT93" s="37"/>
      <c r="URU93" s="37"/>
      <c r="URV93" s="37"/>
      <c r="URW93" s="37"/>
      <c r="URX93" s="37"/>
      <c r="URY93" s="37"/>
      <c r="URZ93" s="37"/>
      <c r="USA93" s="37"/>
      <c r="USB93" s="37"/>
      <c r="USC93" s="37"/>
      <c r="USD93" s="37"/>
      <c r="USE93" s="37"/>
      <c r="USF93" s="37"/>
      <c r="USG93" s="37"/>
      <c r="USH93" s="37"/>
      <c r="USI93" s="37"/>
      <c r="USJ93" s="37"/>
      <c r="USK93" s="37"/>
      <c r="USL93" s="37"/>
      <c r="USM93" s="37"/>
      <c r="USN93" s="37"/>
      <c r="USO93" s="37"/>
      <c r="USP93" s="37"/>
      <c r="USQ93" s="37"/>
      <c r="USR93" s="37"/>
      <c r="USS93" s="37"/>
      <c r="UST93" s="37"/>
      <c r="USU93" s="37"/>
      <c r="USV93" s="37"/>
      <c r="USW93" s="37"/>
      <c r="USX93" s="37"/>
      <c r="USY93" s="37"/>
      <c r="USZ93" s="37"/>
      <c r="UTA93" s="37"/>
      <c r="UTB93" s="37"/>
      <c r="UTC93" s="37"/>
      <c r="UTD93" s="37"/>
      <c r="UTE93" s="37"/>
      <c r="UTF93" s="37"/>
      <c r="UTG93" s="37"/>
      <c r="UTH93" s="37"/>
      <c r="UTI93" s="37"/>
      <c r="UTJ93" s="37"/>
      <c r="UTK93" s="37"/>
      <c r="UTL93" s="37"/>
      <c r="UTM93" s="37"/>
      <c r="UTN93" s="37"/>
      <c r="UTO93" s="37"/>
      <c r="UTP93" s="37"/>
      <c r="UTQ93" s="37"/>
      <c r="UTR93" s="37"/>
      <c r="UTS93" s="37"/>
      <c r="UTT93" s="37"/>
      <c r="UTU93" s="37"/>
      <c r="UTV93" s="37"/>
      <c r="UTW93" s="37"/>
      <c r="UTX93" s="37"/>
      <c r="UTY93" s="37"/>
      <c r="UTZ93" s="37"/>
      <c r="UUA93" s="37"/>
      <c r="UUB93" s="37"/>
      <c r="UUC93" s="37"/>
      <c r="UUD93" s="37"/>
      <c r="UUE93" s="37"/>
      <c r="UUF93" s="37"/>
      <c r="UUG93" s="37"/>
      <c r="UUH93" s="37"/>
      <c r="UUI93" s="37"/>
      <c r="UUJ93" s="37"/>
      <c r="UUK93" s="37"/>
      <c r="UUL93" s="37"/>
      <c r="UUM93" s="37"/>
      <c r="UUN93" s="37"/>
      <c r="UUO93" s="37"/>
      <c r="UUP93" s="37"/>
      <c r="UUQ93" s="37"/>
      <c r="UUR93" s="37"/>
      <c r="UUS93" s="37"/>
      <c r="UUT93" s="37"/>
      <c r="UUU93" s="37"/>
      <c r="UUV93" s="37"/>
      <c r="UUW93" s="37"/>
      <c r="UUX93" s="37"/>
      <c r="UUY93" s="37"/>
      <c r="UUZ93" s="37"/>
      <c r="UVA93" s="37"/>
      <c r="UVB93" s="37"/>
      <c r="UVC93" s="37"/>
      <c r="UVD93" s="37"/>
      <c r="UVE93" s="37"/>
      <c r="UVF93" s="37"/>
      <c r="UVG93" s="37"/>
      <c r="UVH93" s="37"/>
      <c r="UVI93" s="37"/>
      <c r="UVJ93" s="37"/>
      <c r="UVK93" s="37"/>
      <c r="UVL93" s="37"/>
      <c r="UVM93" s="37"/>
      <c r="UVN93" s="37"/>
      <c r="UVO93" s="37"/>
      <c r="UVP93" s="37"/>
      <c r="UVQ93" s="37"/>
      <c r="UVR93" s="37"/>
      <c r="UVS93" s="37"/>
      <c r="UVT93" s="37"/>
      <c r="UVU93" s="37"/>
      <c r="UVV93" s="37"/>
      <c r="UVW93" s="37"/>
      <c r="UVX93" s="37"/>
      <c r="UVY93" s="37"/>
      <c r="UVZ93" s="37"/>
      <c r="UWA93" s="37"/>
      <c r="UWB93" s="37"/>
      <c r="UWC93" s="37"/>
      <c r="UWD93" s="37"/>
      <c r="UWE93" s="37"/>
      <c r="UWF93" s="37"/>
      <c r="UWG93" s="37"/>
      <c r="UWH93" s="37"/>
      <c r="UWI93" s="37"/>
      <c r="UWJ93" s="37"/>
      <c r="UWK93" s="37"/>
      <c r="UWL93" s="37"/>
      <c r="UWM93" s="37"/>
      <c r="UWN93" s="37"/>
      <c r="UWO93" s="37"/>
      <c r="UWP93" s="37"/>
      <c r="UWQ93" s="37"/>
      <c r="UWR93" s="37"/>
      <c r="UWS93" s="37"/>
      <c r="UWT93" s="37"/>
      <c r="UWU93" s="37"/>
      <c r="UWV93" s="37"/>
      <c r="UWW93" s="37"/>
      <c r="UWX93" s="37"/>
      <c r="UWY93" s="37"/>
      <c r="UWZ93" s="37"/>
      <c r="UXA93" s="37"/>
      <c r="UXB93" s="37"/>
      <c r="UXC93" s="37"/>
      <c r="UXD93" s="37"/>
      <c r="UXE93" s="37"/>
      <c r="UXF93" s="37"/>
      <c r="UXG93" s="37"/>
      <c r="UXH93" s="37"/>
      <c r="UXI93" s="37"/>
      <c r="UXJ93" s="37"/>
      <c r="UXK93" s="37"/>
      <c r="UXL93" s="37"/>
      <c r="UXM93" s="37"/>
      <c r="UXN93" s="37"/>
      <c r="UXO93" s="37"/>
      <c r="UXP93" s="37"/>
      <c r="UXQ93" s="37"/>
      <c r="UXR93" s="37"/>
      <c r="UXS93" s="37"/>
      <c r="UXT93" s="37"/>
      <c r="UXU93" s="37"/>
      <c r="UXV93" s="37"/>
      <c r="UXW93" s="37"/>
      <c r="UXX93" s="37"/>
      <c r="UXY93" s="37"/>
      <c r="UXZ93" s="37"/>
      <c r="UYA93" s="37"/>
      <c r="UYB93" s="37"/>
      <c r="UYC93" s="37"/>
      <c r="UYD93" s="37"/>
      <c r="UYE93" s="37"/>
      <c r="UYF93" s="37"/>
      <c r="UYG93" s="37"/>
      <c r="UYH93" s="37"/>
      <c r="UYI93" s="37"/>
      <c r="UYJ93" s="37"/>
      <c r="UYK93" s="37"/>
      <c r="UYL93" s="37"/>
      <c r="UYM93" s="37"/>
      <c r="UYN93" s="37"/>
      <c r="UYO93" s="37"/>
      <c r="UYP93" s="37"/>
      <c r="UYQ93" s="37"/>
      <c r="UYR93" s="37"/>
      <c r="UYS93" s="37"/>
      <c r="UYT93" s="37"/>
      <c r="UYU93" s="37"/>
      <c r="UYV93" s="37"/>
      <c r="UYW93" s="37"/>
      <c r="UYX93" s="37"/>
      <c r="UYY93" s="37"/>
      <c r="UYZ93" s="37"/>
      <c r="UZA93" s="37"/>
      <c r="UZB93" s="37"/>
      <c r="UZC93" s="37"/>
      <c r="UZD93" s="37"/>
      <c r="UZE93" s="37"/>
      <c r="UZF93" s="37"/>
      <c r="UZG93" s="37"/>
      <c r="UZH93" s="37"/>
      <c r="UZI93" s="37"/>
      <c r="UZJ93" s="37"/>
      <c r="UZK93" s="37"/>
      <c r="UZL93" s="37"/>
      <c r="UZM93" s="37"/>
      <c r="UZN93" s="37"/>
      <c r="UZO93" s="37"/>
      <c r="UZP93" s="37"/>
      <c r="UZQ93" s="37"/>
      <c r="UZR93" s="37"/>
      <c r="UZS93" s="37"/>
      <c r="UZT93" s="37"/>
      <c r="UZU93" s="37"/>
      <c r="UZV93" s="37"/>
      <c r="UZW93" s="37"/>
      <c r="UZX93" s="37"/>
      <c r="UZY93" s="37"/>
      <c r="UZZ93" s="37"/>
      <c r="VAA93" s="37"/>
      <c r="VAB93" s="37"/>
      <c r="VAC93" s="37"/>
      <c r="VAD93" s="37"/>
      <c r="VAE93" s="37"/>
      <c r="VAF93" s="37"/>
      <c r="VAG93" s="37"/>
      <c r="VAH93" s="37"/>
      <c r="VAI93" s="37"/>
      <c r="VAJ93" s="37"/>
      <c r="VAK93" s="37"/>
      <c r="VAL93" s="37"/>
      <c r="VAM93" s="37"/>
      <c r="VAN93" s="37"/>
      <c r="VAO93" s="37"/>
      <c r="VAP93" s="37"/>
      <c r="VAQ93" s="37"/>
      <c r="VAR93" s="37"/>
      <c r="VAS93" s="37"/>
      <c r="VAT93" s="37"/>
      <c r="VAU93" s="37"/>
      <c r="VAV93" s="37"/>
      <c r="VAW93" s="37"/>
      <c r="VAX93" s="37"/>
      <c r="VAY93" s="37"/>
      <c r="VAZ93" s="37"/>
      <c r="VBA93" s="37"/>
      <c r="VBB93" s="37"/>
      <c r="VBC93" s="37"/>
      <c r="VBD93" s="37"/>
      <c r="VBE93" s="37"/>
      <c r="VBF93" s="37"/>
      <c r="VBG93" s="37"/>
      <c r="VBH93" s="37"/>
      <c r="VBI93" s="37"/>
      <c r="VBJ93" s="37"/>
      <c r="VBK93" s="37"/>
      <c r="VBL93" s="37"/>
      <c r="VBM93" s="37"/>
      <c r="VBN93" s="37"/>
      <c r="VBO93" s="37"/>
      <c r="VBP93" s="37"/>
      <c r="VBQ93" s="37"/>
      <c r="VBR93" s="37"/>
      <c r="VBS93" s="37"/>
      <c r="VBT93" s="37"/>
      <c r="VBU93" s="37"/>
      <c r="VBV93" s="37"/>
      <c r="VBW93" s="37"/>
      <c r="VBX93" s="37"/>
      <c r="VBY93" s="37"/>
      <c r="VBZ93" s="37"/>
      <c r="VCA93" s="37"/>
      <c r="VCB93" s="37"/>
      <c r="VCC93" s="37"/>
      <c r="VCD93" s="37"/>
      <c r="VCE93" s="37"/>
      <c r="VCF93" s="37"/>
      <c r="VCG93" s="37"/>
      <c r="VCH93" s="37"/>
      <c r="VCI93" s="37"/>
      <c r="VCJ93" s="37"/>
      <c r="VCK93" s="37"/>
      <c r="VCL93" s="37"/>
      <c r="VCM93" s="37"/>
      <c r="VCN93" s="37"/>
      <c r="VCO93" s="37"/>
      <c r="VCP93" s="37"/>
      <c r="VCQ93" s="37"/>
      <c r="VCR93" s="37"/>
      <c r="VCS93" s="37"/>
      <c r="VCT93" s="37"/>
      <c r="VCU93" s="37"/>
      <c r="VCV93" s="37"/>
      <c r="VCW93" s="37"/>
      <c r="VCX93" s="37"/>
      <c r="VCY93" s="37"/>
      <c r="VCZ93" s="37"/>
      <c r="VDA93" s="37"/>
      <c r="VDB93" s="37"/>
      <c r="VDC93" s="37"/>
      <c r="VDD93" s="37"/>
      <c r="VDE93" s="37"/>
      <c r="VDF93" s="37"/>
      <c r="VDG93" s="37"/>
      <c r="VDH93" s="37"/>
      <c r="VDI93" s="37"/>
      <c r="VDJ93" s="37"/>
      <c r="VDK93" s="37"/>
      <c r="VDL93" s="37"/>
      <c r="VDM93" s="37"/>
      <c r="VDN93" s="37"/>
      <c r="VDO93" s="37"/>
      <c r="VDP93" s="37"/>
      <c r="VDQ93" s="37"/>
      <c r="VDR93" s="37"/>
      <c r="VDS93" s="37"/>
      <c r="VDT93" s="37"/>
      <c r="VDU93" s="37"/>
      <c r="VDV93" s="37"/>
      <c r="VDW93" s="37"/>
      <c r="VDX93" s="37"/>
      <c r="VDY93" s="37"/>
      <c r="VDZ93" s="37"/>
      <c r="VEA93" s="37"/>
      <c r="VEB93" s="37"/>
      <c r="VEC93" s="37"/>
      <c r="VED93" s="37"/>
      <c r="VEE93" s="37"/>
      <c r="VEF93" s="37"/>
      <c r="VEG93" s="37"/>
      <c r="VEH93" s="37"/>
      <c r="VEI93" s="37"/>
      <c r="VEJ93" s="37"/>
      <c r="VEK93" s="37"/>
      <c r="VEL93" s="37"/>
      <c r="VEM93" s="37"/>
      <c r="VEN93" s="37"/>
      <c r="VEO93" s="37"/>
      <c r="VEP93" s="37"/>
      <c r="VEQ93" s="37"/>
      <c r="VER93" s="37"/>
      <c r="VES93" s="37"/>
      <c r="VET93" s="37"/>
      <c r="VEU93" s="37"/>
      <c r="VEV93" s="37"/>
      <c r="VEW93" s="37"/>
      <c r="VEX93" s="37"/>
      <c r="VEY93" s="37"/>
      <c r="VEZ93" s="37"/>
      <c r="VFA93" s="37"/>
      <c r="VFB93" s="37"/>
      <c r="VFC93" s="37"/>
      <c r="VFD93" s="37"/>
      <c r="VFE93" s="37"/>
      <c r="VFF93" s="37"/>
      <c r="VFG93" s="37"/>
      <c r="VFH93" s="37"/>
      <c r="VFI93" s="37"/>
      <c r="VFJ93" s="37"/>
      <c r="VFK93" s="37"/>
      <c r="VFL93" s="37"/>
      <c r="VFM93" s="37"/>
      <c r="VFN93" s="37"/>
      <c r="VFO93" s="37"/>
      <c r="VFP93" s="37"/>
      <c r="VFQ93" s="37"/>
      <c r="VFR93" s="37"/>
      <c r="VFS93" s="37"/>
      <c r="VFT93" s="37"/>
      <c r="VFU93" s="37"/>
      <c r="VFV93" s="37"/>
      <c r="VFW93" s="37"/>
      <c r="VFX93" s="37"/>
      <c r="VFY93" s="37"/>
      <c r="VFZ93" s="37"/>
      <c r="VGA93" s="37"/>
      <c r="VGB93" s="37"/>
      <c r="VGC93" s="37"/>
      <c r="VGD93" s="37"/>
      <c r="VGE93" s="37"/>
      <c r="VGF93" s="37"/>
      <c r="VGG93" s="37"/>
      <c r="VGH93" s="37"/>
      <c r="VGI93" s="37"/>
      <c r="VGJ93" s="37"/>
      <c r="VGK93" s="37"/>
      <c r="VGL93" s="37"/>
      <c r="VGM93" s="37"/>
      <c r="VGN93" s="37"/>
      <c r="VGO93" s="37"/>
      <c r="VGP93" s="37"/>
      <c r="VGQ93" s="37"/>
      <c r="VGR93" s="37"/>
      <c r="VGS93" s="37"/>
      <c r="VGT93" s="37"/>
      <c r="VGU93" s="37"/>
      <c r="VGV93" s="37"/>
      <c r="VGW93" s="37"/>
      <c r="VGX93" s="37"/>
      <c r="VGY93" s="37"/>
      <c r="VGZ93" s="37"/>
      <c r="VHA93" s="37"/>
      <c r="VHB93" s="37"/>
      <c r="VHC93" s="37"/>
      <c r="VHD93" s="37"/>
      <c r="VHE93" s="37"/>
      <c r="VHF93" s="37"/>
      <c r="VHG93" s="37"/>
      <c r="VHH93" s="37"/>
      <c r="VHI93" s="37"/>
      <c r="VHJ93" s="37"/>
      <c r="VHK93" s="37"/>
      <c r="VHL93" s="37"/>
      <c r="VHM93" s="37"/>
      <c r="VHN93" s="37"/>
      <c r="VHO93" s="37"/>
      <c r="VHP93" s="37"/>
      <c r="VHQ93" s="37"/>
      <c r="VHR93" s="37"/>
      <c r="VHS93" s="37"/>
      <c r="VHT93" s="37"/>
      <c r="VHU93" s="37"/>
      <c r="VHV93" s="37"/>
      <c r="VHW93" s="37"/>
      <c r="VHX93" s="37"/>
      <c r="VHY93" s="37"/>
      <c r="VHZ93" s="37"/>
      <c r="VIA93" s="37"/>
      <c r="VIB93" s="37"/>
      <c r="VIC93" s="37"/>
      <c r="VID93" s="37"/>
      <c r="VIE93" s="37"/>
      <c r="VIF93" s="37"/>
      <c r="VIG93" s="37"/>
      <c r="VIH93" s="37"/>
      <c r="VII93" s="37"/>
      <c r="VIJ93" s="37"/>
      <c r="VIK93" s="37"/>
      <c r="VIL93" s="37"/>
      <c r="VIM93" s="37"/>
      <c r="VIN93" s="37"/>
      <c r="VIO93" s="37"/>
      <c r="VIP93" s="37"/>
      <c r="VIQ93" s="37"/>
      <c r="VIR93" s="37"/>
      <c r="VIS93" s="37"/>
      <c r="VIT93" s="37"/>
      <c r="VIU93" s="37"/>
      <c r="VIV93" s="37"/>
      <c r="VIW93" s="37"/>
      <c r="VIX93" s="37"/>
      <c r="VIY93" s="37"/>
      <c r="VIZ93" s="37"/>
      <c r="VJA93" s="37"/>
      <c r="VJB93" s="37"/>
      <c r="VJC93" s="37"/>
      <c r="VJD93" s="37"/>
      <c r="VJE93" s="37"/>
      <c r="VJF93" s="37"/>
      <c r="VJG93" s="37"/>
      <c r="VJH93" s="37"/>
      <c r="VJI93" s="37"/>
      <c r="VJJ93" s="37"/>
      <c r="VJK93" s="37"/>
      <c r="VJL93" s="37"/>
      <c r="VJM93" s="37"/>
      <c r="VJN93" s="37"/>
      <c r="VJO93" s="37"/>
      <c r="VJP93" s="37"/>
      <c r="VJQ93" s="37"/>
      <c r="VJR93" s="37"/>
      <c r="VJS93" s="37"/>
      <c r="VJT93" s="37"/>
      <c r="VJU93" s="37"/>
      <c r="VJV93" s="37"/>
      <c r="VJW93" s="37"/>
      <c r="VJX93" s="37"/>
      <c r="VJY93" s="37"/>
      <c r="VJZ93" s="37"/>
      <c r="VKA93" s="37"/>
      <c r="VKB93" s="37"/>
      <c r="VKC93" s="37"/>
      <c r="VKD93" s="37"/>
      <c r="VKE93" s="37"/>
      <c r="VKF93" s="37"/>
      <c r="VKG93" s="37"/>
      <c r="VKH93" s="37"/>
      <c r="VKI93" s="37"/>
      <c r="VKJ93" s="37"/>
      <c r="VKK93" s="37"/>
      <c r="VKL93" s="37"/>
      <c r="VKM93" s="37"/>
      <c r="VKN93" s="37"/>
      <c r="VKO93" s="37"/>
      <c r="VKP93" s="37"/>
      <c r="VKQ93" s="37"/>
      <c r="VKR93" s="37"/>
      <c r="VKS93" s="37"/>
      <c r="VKT93" s="37"/>
      <c r="VKU93" s="37"/>
      <c r="VKV93" s="37"/>
      <c r="VKW93" s="37"/>
      <c r="VKX93" s="37"/>
      <c r="VKY93" s="37"/>
      <c r="VKZ93" s="37"/>
      <c r="VLA93" s="37"/>
      <c r="VLB93" s="37"/>
      <c r="VLC93" s="37"/>
      <c r="VLD93" s="37"/>
      <c r="VLE93" s="37"/>
      <c r="VLF93" s="37"/>
      <c r="VLG93" s="37"/>
      <c r="VLH93" s="37"/>
      <c r="VLI93" s="37"/>
      <c r="VLJ93" s="37"/>
      <c r="VLK93" s="37"/>
      <c r="VLL93" s="37"/>
      <c r="VLM93" s="37"/>
      <c r="VLN93" s="37"/>
      <c r="VLO93" s="37"/>
      <c r="VLP93" s="37"/>
      <c r="VLQ93" s="37"/>
      <c r="VLR93" s="37"/>
      <c r="VLS93" s="37"/>
      <c r="VLT93" s="37"/>
      <c r="VLU93" s="37"/>
      <c r="VLV93" s="37"/>
      <c r="VLW93" s="37"/>
      <c r="VLX93" s="37"/>
      <c r="VLY93" s="37"/>
      <c r="VLZ93" s="37"/>
      <c r="VMA93" s="37"/>
      <c r="VMB93" s="37"/>
      <c r="VMC93" s="37"/>
      <c r="VMD93" s="37"/>
      <c r="VME93" s="37"/>
      <c r="VMF93" s="37"/>
      <c r="VMG93" s="37"/>
      <c r="VMH93" s="37"/>
      <c r="VMI93" s="37"/>
      <c r="VMJ93" s="37"/>
      <c r="VMK93" s="37"/>
      <c r="VML93" s="37"/>
      <c r="VMM93" s="37"/>
      <c r="VMN93" s="37"/>
      <c r="VMO93" s="37"/>
      <c r="VMP93" s="37"/>
      <c r="VMQ93" s="37"/>
      <c r="VMR93" s="37"/>
      <c r="VMS93" s="37"/>
      <c r="VMT93" s="37"/>
      <c r="VMU93" s="37"/>
      <c r="VMV93" s="37"/>
      <c r="VMW93" s="37"/>
      <c r="VMX93" s="37"/>
      <c r="VMY93" s="37"/>
      <c r="VMZ93" s="37"/>
      <c r="VNA93" s="37"/>
      <c r="VNB93" s="37"/>
      <c r="VNC93" s="37"/>
      <c r="VND93" s="37"/>
      <c r="VNE93" s="37"/>
      <c r="VNF93" s="37"/>
      <c r="VNG93" s="37"/>
      <c r="VNH93" s="37"/>
      <c r="VNI93" s="37"/>
      <c r="VNJ93" s="37"/>
      <c r="VNK93" s="37"/>
      <c r="VNL93" s="37"/>
      <c r="VNM93" s="37"/>
      <c r="VNN93" s="37"/>
      <c r="VNO93" s="37"/>
      <c r="VNP93" s="37"/>
      <c r="VNQ93" s="37"/>
      <c r="VNR93" s="37"/>
      <c r="VNS93" s="37"/>
      <c r="VNT93" s="37"/>
      <c r="VNU93" s="37"/>
      <c r="VNV93" s="37"/>
      <c r="VNW93" s="37"/>
      <c r="VNX93" s="37"/>
      <c r="VNY93" s="37"/>
      <c r="VNZ93" s="37"/>
      <c r="VOA93" s="37"/>
      <c r="VOB93" s="37"/>
      <c r="VOC93" s="37"/>
      <c r="VOD93" s="37"/>
      <c r="VOE93" s="37"/>
      <c r="VOF93" s="37"/>
      <c r="VOG93" s="37"/>
      <c r="VOH93" s="37"/>
      <c r="VOI93" s="37"/>
      <c r="VOJ93" s="37"/>
      <c r="VOK93" s="37"/>
      <c r="VOL93" s="37"/>
      <c r="VOM93" s="37"/>
      <c r="VON93" s="37"/>
      <c r="VOO93" s="37"/>
      <c r="VOP93" s="37"/>
      <c r="VOQ93" s="37"/>
      <c r="VOR93" s="37"/>
      <c r="VOS93" s="37"/>
      <c r="VOT93" s="37"/>
      <c r="VOU93" s="37"/>
      <c r="VOV93" s="37"/>
      <c r="VOW93" s="37"/>
      <c r="VOX93" s="37"/>
      <c r="VOY93" s="37"/>
      <c r="VOZ93" s="37"/>
      <c r="VPA93" s="37"/>
      <c r="VPB93" s="37"/>
      <c r="VPC93" s="37"/>
      <c r="VPD93" s="37"/>
      <c r="VPE93" s="37"/>
      <c r="VPF93" s="37"/>
      <c r="VPG93" s="37"/>
      <c r="VPH93" s="37"/>
      <c r="VPI93" s="37"/>
      <c r="VPJ93" s="37"/>
      <c r="VPK93" s="37"/>
      <c r="VPL93" s="37"/>
      <c r="VPM93" s="37"/>
      <c r="VPN93" s="37"/>
      <c r="VPO93" s="37"/>
      <c r="VPP93" s="37"/>
      <c r="VPQ93" s="37"/>
      <c r="VPR93" s="37"/>
      <c r="VPS93" s="37"/>
      <c r="VPT93" s="37"/>
      <c r="VPU93" s="37"/>
      <c r="VPV93" s="37"/>
      <c r="VPW93" s="37"/>
      <c r="VPX93" s="37"/>
      <c r="VPY93" s="37"/>
      <c r="VPZ93" s="37"/>
      <c r="VQA93" s="37"/>
      <c r="VQB93" s="37"/>
      <c r="VQC93" s="37"/>
      <c r="VQD93" s="37"/>
      <c r="VQE93" s="37"/>
      <c r="VQF93" s="37"/>
      <c r="VQG93" s="37"/>
      <c r="VQH93" s="37"/>
      <c r="VQI93" s="37"/>
      <c r="VQJ93" s="37"/>
      <c r="VQK93" s="37"/>
      <c r="VQL93" s="37"/>
      <c r="VQM93" s="37"/>
      <c r="VQN93" s="37"/>
      <c r="VQO93" s="37"/>
      <c r="VQP93" s="37"/>
      <c r="VQQ93" s="37"/>
      <c r="VQR93" s="37"/>
      <c r="VQS93" s="37"/>
      <c r="VQT93" s="37"/>
      <c r="VQU93" s="37"/>
      <c r="VQV93" s="37"/>
      <c r="VQW93" s="37"/>
      <c r="VQX93" s="37"/>
      <c r="VQY93" s="37"/>
      <c r="VQZ93" s="37"/>
      <c r="VRA93" s="37"/>
      <c r="VRB93" s="37"/>
      <c r="VRC93" s="37"/>
      <c r="VRD93" s="37"/>
      <c r="VRE93" s="37"/>
      <c r="VRF93" s="37"/>
      <c r="VRG93" s="37"/>
      <c r="VRH93" s="37"/>
      <c r="VRI93" s="37"/>
      <c r="VRJ93" s="37"/>
      <c r="VRK93" s="37"/>
      <c r="VRL93" s="37"/>
      <c r="VRM93" s="37"/>
      <c r="VRN93" s="37"/>
      <c r="VRO93" s="37"/>
      <c r="VRP93" s="37"/>
      <c r="VRQ93" s="37"/>
      <c r="VRR93" s="37"/>
      <c r="VRS93" s="37"/>
      <c r="VRT93" s="37"/>
      <c r="VRU93" s="37"/>
      <c r="VRV93" s="37"/>
      <c r="VRW93" s="37"/>
      <c r="VRX93" s="37"/>
      <c r="VRY93" s="37"/>
      <c r="VRZ93" s="37"/>
      <c r="VSA93" s="37"/>
      <c r="VSB93" s="37"/>
      <c r="VSC93" s="37"/>
      <c r="VSD93" s="37"/>
      <c r="VSE93" s="37"/>
      <c r="VSF93" s="37"/>
      <c r="VSG93" s="37"/>
      <c r="VSH93" s="37"/>
      <c r="VSI93" s="37"/>
      <c r="VSJ93" s="37"/>
      <c r="VSK93" s="37"/>
      <c r="VSL93" s="37"/>
      <c r="VSM93" s="37"/>
      <c r="VSN93" s="37"/>
      <c r="VSO93" s="37"/>
      <c r="VSP93" s="37"/>
      <c r="VSQ93" s="37"/>
      <c r="VSR93" s="37"/>
      <c r="VSS93" s="37"/>
      <c r="VST93" s="37"/>
      <c r="VSU93" s="37"/>
      <c r="VSV93" s="37"/>
      <c r="VSW93" s="37"/>
      <c r="VSX93" s="37"/>
      <c r="VSY93" s="37"/>
      <c r="VSZ93" s="37"/>
      <c r="VTA93" s="37"/>
      <c r="VTB93" s="37"/>
      <c r="VTC93" s="37"/>
      <c r="VTD93" s="37"/>
      <c r="VTE93" s="37"/>
      <c r="VTF93" s="37"/>
      <c r="VTG93" s="37"/>
      <c r="VTH93" s="37"/>
      <c r="VTI93" s="37"/>
      <c r="VTJ93" s="37"/>
      <c r="VTK93" s="37"/>
      <c r="VTL93" s="37"/>
      <c r="VTM93" s="37"/>
      <c r="VTN93" s="37"/>
      <c r="VTO93" s="37"/>
      <c r="VTP93" s="37"/>
      <c r="VTQ93" s="37"/>
      <c r="VTR93" s="37"/>
      <c r="VTS93" s="37"/>
      <c r="VTT93" s="37"/>
      <c r="VTU93" s="37"/>
      <c r="VTV93" s="37"/>
      <c r="VTW93" s="37"/>
      <c r="VTX93" s="37"/>
      <c r="VTY93" s="37"/>
      <c r="VTZ93" s="37"/>
      <c r="VUA93" s="37"/>
      <c r="VUB93" s="37"/>
      <c r="VUC93" s="37"/>
      <c r="VUD93" s="37"/>
      <c r="VUE93" s="37"/>
      <c r="VUF93" s="37"/>
      <c r="VUG93" s="37"/>
      <c r="VUH93" s="37"/>
      <c r="VUI93" s="37"/>
      <c r="VUJ93" s="37"/>
      <c r="VUK93" s="37"/>
      <c r="VUL93" s="37"/>
      <c r="VUM93" s="37"/>
      <c r="VUN93" s="37"/>
      <c r="VUO93" s="37"/>
      <c r="VUP93" s="37"/>
      <c r="VUQ93" s="37"/>
      <c r="VUR93" s="37"/>
      <c r="VUS93" s="37"/>
      <c r="VUT93" s="37"/>
      <c r="VUU93" s="37"/>
      <c r="VUV93" s="37"/>
      <c r="VUW93" s="37"/>
      <c r="VUX93" s="37"/>
      <c r="VUY93" s="37"/>
      <c r="VUZ93" s="37"/>
      <c r="VVA93" s="37"/>
      <c r="VVB93" s="37"/>
      <c r="VVC93" s="37"/>
      <c r="VVD93" s="37"/>
      <c r="VVE93" s="37"/>
      <c r="VVF93" s="37"/>
      <c r="VVG93" s="37"/>
      <c r="VVH93" s="37"/>
      <c r="VVI93" s="37"/>
      <c r="VVJ93" s="37"/>
      <c r="VVK93" s="37"/>
      <c r="VVL93" s="37"/>
      <c r="VVM93" s="37"/>
      <c r="VVN93" s="37"/>
      <c r="VVO93" s="37"/>
      <c r="VVP93" s="37"/>
      <c r="VVQ93" s="37"/>
      <c r="VVR93" s="37"/>
      <c r="VVS93" s="37"/>
      <c r="VVT93" s="37"/>
      <c r="VVU93" s="37"/>
      <c r="VVV93" s="37"/>
      <c r="VVW93" s="37"/>
      <c r="VVX93" s="37"/>
      <c r="VVY93" s="37"/>
      <c r="VVZ93" s="37"/>
      <c r="VWA93" s="37"/>
      <c r="VWB93" s="37"/>
      <c r="VWC93" s="37"/>
      <c r="VWD93" s="37"/>
      <c r="VWE93" s="37"/>
      <c r="VWF93" s="37"/>
      <c r="VWG93" s="37"/>
      <c r="VWH93" s="37"/>
      <c r="VWI93" s="37"/>
      <c r="VWJ93" s="37"/>
      <c r="VWK93" s="37"/>
      <c r="VWL93" s="37"/>
      <c r="VWM93" s="37"/>
      <c r="VWN93" s="37"/>
      <c r="VWO93" s="37"/>
      <c r="VWP93" s="37"/>
      <c r="VWQ93" s="37"/>
      <c r="VWR93" s="37"/>
      <c r="VWS93" s="37"/>
      <c r="VWT93" s="37"/>
      <c r="VWU93" s="37"/>
      <c r="VWV93" s="37"/>
      <c r="VWW93" s="37"/>
      <c r="VWX93" s="37"/>
      <c r="VWY93" s="37"/>
      <c r="VWZ93" s="37"/>
      <c r="VXA93" s="37"/>
      <c r="VXB93" s="37"/>
      <c r="VXC93" s="37"/>
      <c r="VXD93" s="37"/>
      <c r="VXE93" s="37"/>
      <c r="VXF93" s="37"/>
      <c r="VXG93" s="37"/>
      <c r="VXH93" s="37"/>
      <c r="VXI93" s="37"/>
      <c r="VXJ93" s="37"/>
      <c r="VXK93" s="37"/>
      <c r="VXL93" s="37"/>
      <c r="VXM93" s="37"/>
      <c r="VXN93" s="37"/>
      <c r="VXO93" s="37"/>
      <c r="VXP93" s="37"/>
      <c r="VXQ93" s="37"/>
      <c r="VXR93" s="37"/>
      <c r="VXS93" s="37"/>
      <c r="VXT93" s="37"/>
      <c r="VXU93" s="37"/>
      <c r="VXV93" s="37"/>
      <c r="VXW93" s="37"/>
      <c r="VXX93" s="37"/>
      <c r="VXY93" s="37"/>
      <c r="VXZ93" s="37"/>
      <c r="VYA93" s="37"/>
      <c r="VYB93" s="37"/>
      <c r="VYC93" s="37"/>
      <c r="VYD93" s="37"/>
      <c r="VYE93" s="37"/>
      <c r="VYF93" s="37"/>
      <c r="VYG93" s="37"/>
      <c r="VYH93" s="37"/>
      <c r="VYI93" s="37"/>
      <c r="VYJ93" s="37"/>
      <c r="VYK93" s="37"/>
      <c r="VYL93" s="37"/>
      <c r="VYM93" s="37"/>
      <c r="VYN93" s="37"/>
      <c r="VYO93" s="37"/>
      <c r="VYP93" s="37"/>
      <c r="VYQ93" s="37"/>
      <c r="VYR93" s="37"/>
      <c r="VYS93" s="37"/>
      <c r="VYT93" s="37"/>
      <c r="VYU93" s="37"/>
      <c r="VYV93" s="37"/>
      <c r="VYW93" s="37"/>
      <c r="VYX93" s="37"/>
      <c r="VYY93" s="37"/>
      <c r="VYZ93" s="37"/>
      <c r="VZA93" s="37"/>
      <c r="VZB93" s="37"/>
      <c r="VZC93" s="37"/>
      <c r="VZD93" s="37"/>
      <c r="VZE93" s="37"/>
      <c r="VZF93" s="37"/>
      <c r="VZG93" s="37"/>
      <c r="VZH93" s="37"/>
      <c r="VZI93" s="37"/>
      <c r="VZJ93" s="37"/>
      <c r="VZK93" s="37"/>
      <c r="VZL93" s="37"/>
      <c r="VZM93" s="37"/>
      <c r="VZN93" s="37"/>
      <c r="VZO93" s="37"/>
      <c r="VZP93" s="37"/>
      <c r="VZQ93" s="37"/>
      <c r="VZR93" s="37"/>
      <c r="VZS93" s="37"/>
      <c r="VZT93" s="37"/>
      <c r="VZU93" s="37"/>
      <c r="VZV93" s="37"/>
      <c r="VZW93" s="37"/>
      <c r="VZX93" s="37"/>
      <c r="VZY93" s="37"/>
      <c r="VZZ93" s="37"/>
      <c r="WAA93" s="37"/>
      <c r="WAB93" s="37"/>
      <c r="WAC93" s="37"/>
      <c r="WAD93" s="37"/>
      <c r="WAE93" s="37"/>
      <c r="WAF93" s="37"/>
      <c r="WAG93" s="37"/>
      <c r="WAH93" s="37"/>
      <c r="WAI93" s="37"/>
      <c r="WAJ93" s="37"/>
      <c r="WAK93" s="37"/>
      <c r="WAL93" s="37"/>
      <c r="WAM93" s="37"/>
      <c r="WAN93" s="37"/>
      <c r="WAO93" s="37"/>
      <c r="WAP93" s="37"/>
      <c r="WAQ93" s="37"/>
      <c r="WAR93" s="37"/>
      <c r="WAS93" s="37"/>
      <c r="WAT93" s="37"/>
      <c r="WAU93" s="37"/>
      <c r="WAV93" s="37"/>
      <c r="WAW93" s="37"/>
      <c r="WAX93" s="37"/>
      <c r="WAY93" s="37"/>
      <c r="WAZ93" s="37"/>
      <c r="WBA93" s="37"/>
      <c r="WBB93" s="37"/>
      <c r="WBC93" s="37"/>
      <c r="WBD93" s="37"/>
      <c r="WBE93" s="37"/>
      <c r="WBF93" s="37"/>
      <c r="WBG93" s="37"/>
      <c r="WBH93" s="37"/>
      <c r="WBI93" s="37"/>
      <c r="WBJ93" s="37"/>
      <c r="WBK93" s="37"/>
      <c r="WBL93" s="37"/>
      <c r="WBM93" s="37"/>
      <c r="WBN93" s="37"/>
      <c r="WBO93" s="37"/>
      <c r="WBP93" s="37"/>
      <c r="WBQ93" s="37"/>
      <c r="WBR93" s="37"/>
      <c r="WBS93" s="37"/>
      <c r="WBT93" s="37"/>
      <c r="WBU93" s="37"/>
      <c r="WBV93" s="37"/>
      <c r="WBW93" s="37"/>
      <c r="WBX93" s="37"/>
      <c r="WBY93" s="37"/>
      <c r="WBZ93" s="37"/>
      <c r="WCA93" s="37"/>
      <c r="WCB93" s="37"/>
      <c r="WCC93" s="37"/>
      <c r="WCD93" s="37"/>
      <c r="WCE93" s="37"/>
      <c r="WCF93" s="37"/>
      <c r="WCG93" s="37"/>
      <c r="WCH93" s="37"/>
      <c r="WCI93" s="37"/>
      <c r="WCJ93" s="37"/>
      <c r="WCK93" s="37"/>
      <c r="WCL93" s="37"/>
      <c r="WCM93" s="37"/>
      <c r="WCN93" s="37"/>
      <c r="WCO93" s="37"/>
      <c r="WCP93" s="37"/>
      <c r="WCQ93" s="37"/>
      <c r="WCR93" s="37"/>
      <c r="WCS93" s="37"/>
      <c r="WCT93" s="37"/>
      <c r="WCU93" s="37"/>
      <c r="WCV93" s="37"/>
      <c r="WCW93" s="37"/>
      <c r="WCX93" s="37"/>
      <c r="WCY93" s="37"/>
      <c r="WCZ93" s="37"/>
      <c r="WDA93" s="37"/>
      <c r="WDB93" s="37"/>
      <c r="WDC93" s="37"/>
      <c r="WDD93" s="37"/>
      <c r="WDE93" s="37"/>
      <c r="WDF93" s="37"/>
      <c r="WDG93" s="37"/>
      <c r="WDH93" s="37"/>
      <c r="WDI93" s="37"/>
      <c r="WDJ93" s="37"/>
      <c r="WDK93" s="37"/>
      <c r="WDL93" s="37"/>
      <c r="WDM93" s="37"/>
      <c r="WDN93" s="37"/>
      <c r="WDO93" s="37"/>
      <c r="WDP93" s="37"/>
      <c r="WDQ93" s="37"/>
      <c r="WDR93" s="37"/>
      <c r="WDS93" s="37"/>
      <c r="WDT93" s="37"/>
      <c r="WDU93" s="37"/>
      <c r="WDV93" s="37"/>
      <c r="WDW93" s="37"/>
      <c r="WDX93" s="37"/>
      <c r="WDY93" s="37"/>
      <c r="WDZ93" s="37"/>
      <c r="WEA93" s="37"/>
      <c r="WEB93" s="37"/>
      <c r="WEC93" s="37"/>
      <c r="WED93" s="37"/>
      <c r="WEE93" s="37"/>
      <c r="WEF93" s="37"/>
      <c r="WEG93" s="37"/>
      <c r="WEH93" s="37"/>
      <c r="WEI93" s="37"/>
      <c r="WEJ93" s="37"/>
      <c r="WEK93" s="37"/>
      <c r="WEL93" s="37"/>
      <c r="WEM93" s="37"/>
      <c r="WEN93" s="37"/>
      <c r="WEO93" s="37"/>
      <c r="WEP93" s="37"/>
      <c r="WEQ93" s="37"/>
      <c r="WER93" s="37"/>
      <c r="WES93" s="37"/>
      <c r="WET93" s="37"/>
      <c r="WEU93" s="37"/>
      <c r="WEV93" s="37"/>
      <c r="WEW93" s="37"/>
      <c r="WEX93" s="37"/>
      <c r="WEY93" s="37"/>
      <c r="WEZ93" s="37"/>
      <c r="WFA93" s="37"/>
      <c r="WFB93" s="37"/>
      <c r="WFC93" s="37"/>
      <c r="WFD93" s="37"/>
      <c r="WFE93" s="37"/>
      <c r="WFF93" s="37"/>
      <c r="WFG93" s="37"/>
      <c r="WFH93" s="37"/>
      <c r="WFI93" s="37"/>
      <c r="WFJ93" s="37"/>
      <c r="WFK93" s="37"/>
      <c r="WFL93" s="37"/>
      <c r="WFM93" s="37"/>
      <c r="WFN93" s="37"/>
      <c r="WFO93" s="37"/>
      <c r="WFP93" s="37"/>
      <c r="WFQ93" s="37"/>
      <c r="WFR93" s="37"/>
      <c r="WFS93" s="37"/>
      <c r="WFT93" s="37"/>
      <c r="WFU93" s="37"/>
      <c r="WFV93" s="37"/>
      <c r="WFW93" s="37"/>
      <c r="WFX93" s="37"/>
      <c r="WFY93" s="37"/>
      <c r="WFZ93" s="37"/>
      <c r="WGA93" s="37"/>
      <c r="WGB93" s="37"/>
      <c r="WGC93" s="37"/>
      <c r="WGD93" s="37"/>
      <c r="WGE93" s="37"/>
      <c r="WGF93" s="37"/>
      <c r="WGG93" s="37"/>
      <c r="WGH93" s="37"/>
      <c r="WGI93" s="37"/>
      <c r="WGJ93" s="37"/>
      <c r="WGK93" s="37"/>
      <c r="WGL93" s="37"/>
      <c r="WGM93" s="37"/>
      <c r="WGN93" s="37"/>
      <c r="WGO93" s="37"/>
      <c r="WGP93" s="37"/>
      <c r="WGQ93" s="37"/>
      <c r="WGR93" s="37"/>
      <c r="WGS93" s="37"/>
      <c r="WGT93" s="37"/>
      <c r="WGU93" s="37"/>
      <c r="WGV93" s="37"/>
      <c r="WGW93" s="37"/>
      <c r="WGX93" s="37"/>
      <c r="WGY93" s="37"/>
      <c r="WGZ93" s="37"/>
      <c r="WHA93" s="37"/>
      <c r="WHB93" s="37"/>
      <c r="WHC93" s="37"/>
      <c r="WHD93" s="37"/>
      <c r="WHE93" s="37"/>
      <c r="WHF93" s="37"/>
      <c r="WHG93" s="37"/>
      <c r="WHH93" s="37"/>
      <c r="WHI93" s="37"/>
      <c r="WHJ93" s="37"/>
      <c r="WHK93" s="37"/>
      <c r="WHL93" s="37"/>
      <c r="WHM93" s="37"/>
      <c r="WHN93" s="37"/>
      <c r="WHO93" s="37"/>
      <c r="WHP93" s="37"/>
      <c r="WHQ93" s="37"/>
      <c r="WHR93" s="37"/>
      <c r="WHS93" s="37"/>
      <c r="WHT93" s="37"/>
      <c r="WHU93" s="37"/>
      <c r="WHV93" s="37"/>
      <c r="WHW93" s="37"/>
      <c r="WHX93" s="37"/>
      <c r="WHY93" s="37"/>
      <c r="WHZ93" s="37"/>
      <c r="WIA93" s="37"/>
      <c r="WIB93" s="37"/>
      <c r="WIC93" s="37"/>
      <c r="WID93" s="37"/>
      <c r="WIE93" s="37"/>
      <c r="WIF93" s="37"/>
      <c r="WIG93" s="37"/>
      <c r="WIH93" s="37"/>
      <c r="WII93" s="37"/>
      <c r="WIJ93" s="37"/>
      <c r="WIK93" s="37"/>
      <c r="WIL93" s="37"/>
      <c r="WIM93" s="37"/>
      <c r="WIN93" s="37"/>
      <c r="WIO93" s="37"/>
      <c r="WIP93" s="37"/>
      <c r="WIQ93" s="37"/>
      <c r="WIR93" s="37"/>
      <c r="WIS93" s="37"/>
      <c r="WIT93" s="37"/>
      <c r="WIU93" s="37"/>
      <c r="WIV93" s="37"/>
      <c r="WIW93" s="37"/>
      <c r="WIX93" s="37"/>
      <c r="WIY93" s="37"/>
      <c r="WIZ93" s="37"/>
      <c r="WJA93" s="37"/>
      <c r="WJB93" s="37"/>
      <c r="WJC93" s="37"/>
      <c r="WJD93" s="37"/>
      <c r="WJE93" s="37"/>
      <c r="WJF93" s="37"/>
      <c r="WJG93" s="37"/>
      <c r="WJH93" s="37"/>
      <c r="WJI93" s="37"/>
      <c r="WJJ93" s="37"/>
      <c r="WJK93" s="37"/>
      <c r="WJL93" s="37"/>
      <c r="WJM93" s="37"/>
      <c r="WJN93" s="37"/>
      <c r="WJO93" s="37"/>
      <c r="WJP93" s="37"/>
      <c r="WJQ93" s="37"/>
      <c r="WJR93" s="37"/>
      <c r="WJS93" s="37"/>
      <c r="WJT93" s="37"/>
      <c r="WJU93" s="37"/>
      <c r="WJV93" s="37"/>
      <c r="WJW93" s="37"/>
      <c r="WJX93" s="37"/>
      <c r="WJY93" s="37"/>
      <c r="WJZ93" s="37"/>
      <c r="WKA93" s="37"/>
      <c r="WKB93" s="37"/>
      <c r="WKC93" s="37"/>
      <c r="WKD93" s="37"/>
      <c r="WKE93" s="37"/>
      <c r="WKF93" s="37"/>
      <c r="WKG93" s="37"/>
      <c r="WKH93" s="37"/>
      <c r="WKI93" s="37"/>
      <c r="WKJ93" s="37"/>
      <c r="WKK93" s="37"/>
      <c r="WKL93" s="37"/>
      <c r="WKM93" s="37"/>
      <c r="WKN93" s="37"/>
      <c r="WKO93" s="37"/>
      <c r="WKP93" s="37"/>
      <c r="WKQ93" s="37"/>
      <c r="WKR93" s="37"/>
      <c r="WKS93" s="37"/>
      <c r="WKT93" s="37"/>
      <c r="WKU93" s="37"/>
      <c r="WKV93" s="37"/>
      <c r="WKW93" s="37"/>
      <c r="WKX93" s="37"/>
      <c r="WKY93" s="37"/>
      <c r="WKZ93" s="37"/>
      <c r="WLA93" s="37"/>
      <c r="WLB93" s="37"/>
      <c r="WLC93" s="37"/>
      <c r="WLD93" s="37"/>
      <c r="WLE93" s="37"/>
      <c r="WLF93" s="37"/>
      <c r="WLG93" s="37"/>
      <c r="WLH93" s="37"/>
      <c r="WLI93" s="37"/>
      <c r="WLJ93" s="37"/>
      <c r="WLK93" s="37"/>
      <c r="WLL93" s="37"/>
      <c r="WLM93" s="37"/>
      <c r="WLN93" s="37"/>
      <c r="WLO93" s="37"/>
      <c r="WLP93" s="37"/>
      <c r="WLQ93" s="37"/>
      <c r="WLR93" s="37"/>
      <c r="WLS93" s="37"/>
      <c r="WLT93" s="37"/>
      <c r="WLU93" s="37"/>
      <c r="WLV93" s="37"/>
      <c r="WLW93" s="37"/>
      <c r="WLX93" s="37"/>
      <c r="WLY93" s="37"/>
      <c r="WLZ93" s="37"/>
      <c r="WMA93" s="37"/>
      <c r="WMB93" s="37"/>
      <c r="WMC93" s="37"/>
      <c r="WMD93" s="37"/>
      <c r="WME93" s="37"/>
      <c r="WMF93" s="37"/>
      <c r="WMG93" s="37"/>
      <c r="WMH93" s="37"/>
      <c r="WMI93" s="37"/>
      <c r="WMJ93" s="37"/>
      <c r="WMK93" s="37"/>
      <c r="WML93" s="37"/>
      <c r="WMM93" s="37"/>
      <c r="WMN93" s="37"/>
      <c r="WMO93" s="37"/>
      <c r="WMP93" s="37"/>
      <c r="WMQ93" s="37"/>
      <c r="WMR93" s="37"/>
      <c r="WMS93" s="37"/>
      <c r="WMT93" s="37"/>
      <c r="WMU93" s="37"/>
      <c r="WMV93" s="37"/>
      <c r="WMW93" s="37"/>
      <c r="WMX93" s="37"/>
      <c r="WMY93" s="37"/>
      <c r="WMZ93" s="37"/>
      <c r="WNA93" s="37"/>
      <c r="WNB93" s="37"/>
      <c r="WNC93" s="37"/>
      <c r="WND93" s="37"/>
      <c r="WNE93" s="37"/>
      <c r="WNF93" s="37"/>
      <c r="WNG93" s="37"/>
      <c r="WNH93" s="37"/>
      <c r="WNI93" s="37"/>
      <c r="WNJ93" s="37"/>
      <c r="WNK93" s="37"/>
      <c r="WNL93" s="37"/>
      <c r="WNM93" s="37"/>
      <c r="WNN93" s="37"/>
      <c r="WNO93" s="37"/>
      <c r="WNP93" s="37"/>
      <c r="WNQ93" s="37"/>
      <c r="WNR93" s="37"/>
      <c r="WNS93" s="37"/>
      <c r="WNT93" s="37"/>
      <c r="WNU93" s="37"/>
      <c r="WNV93" s="37"/>
      <c r="WNW93" s="37"/>
      <c r="WNX93" s="37"/>
      <c r="WNY93" s="37"/>
      <c r="WNZ93" s="37"/>
      <c r="WOA93" s="37"/>
      <c r="WOB93" s="37"/>
      <c r="WOC93" s="37"/>
      <c r="WOD93" s="37"/>
      <c r="WOE93" s="37"/>
      <c r="WOF93" s="37"/>
      <c r="WOG93" s="37"/>
      <c r="WOH93" s="37"/>
      <c r="WOI93" s="37"/>
      <c r="WOJ93" s="37"/>
      <c r="WOK93" s="37"/>
      <c r="WOL93" s="37"/>
      <c r="WOM93" s="37"/>
      <c r="WON93" s="37"/>
      <c r="WOO93" s="37"/>
      <c r="WOP93" s="37"/>
      <c r="WOQ93" s="37"/>
      <c r="WOR93" s="37"/>
      <c r="WOS93" s="37"/>
      <c r="WOT93" s="37"/>
      <c r="WOU93" s="37"/>
      <c r="WOV93" s="37"/>
      <c r="WOW93" s="37"/>
      <c r="WOX93" s="37"/>
      <c r="WOY93" s="37"/>
      <c r="WOZ93" s="37"/>
      <c r="WPA93" s="37"/>
      <c r="WPB93" s="37"/>
      <c r="WPC93" s="37"/>
      <c r="WPD93" s="37"/>
      <c r="WPE93" s="37"/>
      <c r="WPF93" s="37"/>
      <c r="WPG93" s="37"/>
      <c r="WPH93" s="37"/>
      <c r="WPI93" s="37"/>
      <c r="WPJ93" s="37"/>
      <c r="WPK93" s="37"/>
      <c r="WPL93" s="37"/>
      <c r="WPM93" s="37"/>
      <c r="WPN93" s="37"/>
      <c r="WPO93" s="37"/>
      <c r="WPP93" s="37"/>
      <c r="WPQ93" s="37"/>
      <c r="WPR93" s="37"/>
      <c r="WPS93" s="37"/>
      <c r="WPT93" s="37"/>
      <c r="WPU93" s="37"/>
      <c r="WPV93" s="37"/>
      <c r="WPW93" s="37"/>
      <c r="WPX93" s="37"/>
      <c r="WPY93" s="37"/>
      <c r="WPZ93" s="37"/>
      <c r="WQA93" s="37"/>
      <c r="WQB93" s="37"/>
      <c r="WQC93" s="37"/>
      <c r="WQD93" s="37"/>
      <c r="WQE93" s="37"/>
      <c r="WQF93" s="37"/>
      <c r="WQG93" s="37"/>
      <c r="WQH93" s="37"/>
      <c r="WQI93" s="37"/>
      <c r="WQJ93" s="37"/>
      <c r="WQK93" s="37"/>
      <c r="WQL93" s="37"/>
      <c r="WQM93" s="37"/>
      <c r="WQN93" s="37"/>
      <c r="WQO93" s="37"/>
      <c r="WQP93" s="37"/>
      <c r="WQQ93" s="37"/>
      <c r="WQR93" s="37"/>
      <c r="WQS93" s="37"/>
      <c r="WQT93" s="37"/>
      <c r="WQU93" s="37"/>
      <c r="WQV93" s="37"/>
      <c r="WQW93" s="37"/>
      <c r="WQX93" s="37"/>
      <c r="WQY93" s="37"/>
      <c r="WQZ93" s="37"/>
      <c r="WRA93" s="37"/>
      <c r="WRB93" s="37"/>
      <c r="WRC93" s="37"/>
      <c r="WRD93" s="37"/>
      <c r="WRE93" s="37"/>
      <c r="WRF93" s="37"/>
      <c r="WRG93" s="37"/>
      <c r="WRH93" s="37"/>
      <c r="WRI93" s="37"/>
      <c r="WRJ93" s="37"/>
      <c r="WRK93" s="37"/>
      <c r="WRL93" s="37"/>
      <c r="WRM93" s="37"/>
      <c r="WRN93" s="37"/>
      <c r="WRO93" s="37"/>
      <c r="WRP93" s="37"/>
      <c r="WRQ93" s="37"/>
      <c r="WRR93" s="37"/>
      <c r="WRS93" s="37"/>
      <c r="WRT93" s="37"/>
      <c r="WRU93" s="37"/>
      <c r="WRV93" s="37"/>
      <c r="WRW93" s="37"/>
      <c r="WRX93" s="37"/>
      <c r="WRY93" s="37"/>
      <c r="WRZ93" s="37"/>
      <c r="WSA93" s="37"/>
      <c r="WSB93" s="37"/>
      <c r="WSC93" s="37"/>
      <c r="WSD93" s="37"/>
      <c r="WSE93" s="37"/>
      <c r="WSF93" s="37"/>
      <c r="WSG93" s="37"/>
      <c r="WSH93" s="37"/>
      <c r="WSI93" s="37"/>
      <c r="WSJ93" s="37"/>
      <c r="WSK93" s="37"/>
      <c r="WSL93" s="37"/>
      <c r="WSM93" s="37"/>
      <c r="WSN93" s="37"/>
      <c r="WSO93" s="37"/>
      <c r="WSP93" s="37"/>
      <c r="WSQ93" s="37"/>
      <c r="WSR93" s="37"/>
      <c r="WSS93" s="37"/>
      <c r="WST93" s="37"/>
      <c r="WSU93" s="37"/>
      <c r="WSV93" s="37"/>
      <c r="WSW93" s="37"/>
      <c r="WSX93" s="37"/>
      <c r="WSY93" s="37"/>
      <c r="WSZ93" s="37"/>
      <c r="WTA93" s="37"/>
      <c r="WTB93" s="37"/>
      <c r="WTC93" s="37"/>
      <c r="WTD93" s="37"/>
      <c r="WTE93" s="37"/>
      <c r="WTF93" s="37"/>
      <c r="WTG93" s="37"/>
      <c r="WTH93" s="37"/>
      <c r="WTI93" s="37"/>
      <c r="WTJ93" s="37"/>
      <c r="WTK93" s="37"/>
      <c r="WTL93" s="37"/>
      <c r="WTM93" s="37"/>
      <c r="WTN93" s="37"/>
      <c r="WTO93" s="37"/>
      <c r="WTP93" s="37"/>
      <c r="WTQ93" s="37"/>
      <c r="WTR93" s="37"/>
      <c r="WTS93" s="37"/>
      <c r="WTT93" s="37"/>
      <c r="WTU93" s="37"/>
      <c r="WTV93" s="37"/>
      <c r="WTW93" s="37"/>
      <c r="WTX93" s="37"/>
      <c r="WTY93" s="37"/>
      <c r="WTZ93" s="37"/>
      <c r="WUA93" s="37"/>
      <c r="WUB93" s="37"/>
      <c r="WUC93" s="37"/>
      <c r="WUD93" s="37"/>
      <c r="WUE93" s="37"/>
      <c r="WUF93" s="37"/>
      <c r="WUG93" s="37"/>
      <c r="WUH93" s="37"/>
      <c r="WUI93" s="37"/>
      <c r="WUJ93" s="37"/>
      <c r="WUK93" s="37"/>
      <c r="WUL93" s="37"/>
      <c r="WUM93" s="37"/>
      <c r="WUN93" s="37"/>
      <c r="WUO93" s="37"/>
      <c r="WUP93" s="37"/>
      <c r="WUQ93" s="37"/>
      <c r="WUR93" s="37"/>
      <c r="WUS93" s="37"/>
      <c r="WUT93" s="37"/>
      <c r="WUU93" s="37"/>
      <c r="WUV93" s="37"/>
      <c r="WUW93" s="37"/>
      <c r="WUX93" s="37"/>
      <c r="WUY93" s="37"/>
      <c r="WUZ93" s="37"/>
      <c r="WVA93" s="37"/>
      <c r="WVB93" s="37"/>
      <c r="WVC93" s="37"/>
      <c r="WVD93" s="37"/>
      <c r="WVE93" s="37"/>
      <c r="WVF93" s="37"/>
      <c r="WVG93" s="37"/>
      <c r="WVH93" s="37"/>
      <c r="WVI93" s="37"/>
      <c r="WVJ93" s="37"/>
      <c r="WVK93" s="37"/>
      <c r="WVL93" s="37"/>
      <c r="WVM93" s="37"/>
      <c r="WVN93" s="37"/>
      <c r="WVO93" s="37"/>
      <c r="WVP93" s="37"/>
      <c r="WVQ93" s="37"/>
    </row>
    <row r="94" spans="1:16137" ht="12.75" hidden="1" customHeight="1" x14ac:dyDescent="0.2">
      <c r="A94" s="300" t="str">
        <f>Ma</f>
        <v>DC1LL01-DCK67</v>
      </c>
      <c r="B94" s="435" t="str">
        <f>MaHP</f>
        <v>DC1LL01</v>
      </c>
      <c r="C94" s="519">
        <v>93</v>
      </c>
      <c r="D94" s="519" t="s">
        <v>3638</v>
      </c>
      <c r="E94" s="519" t="s">
        <v>3639</v>
      </c>
      <c r="F94" s="519" t="s">
        <v>3392</v>
      </c>
      <c r="G94" s="519" t="s">
        <v>2990</v>
      </c>
      <c r="H94" s="519" t="s">
        <v>3263</v>
      </c>
      <c r="I94" s="519" t="s">
        <v>2162</v>
      </c>
      <c r="J94" s="519">
        <v>60</v>
      </c>
      <c r="K94" s="520">
        <v>0</v>
      </c>
      <c r="L94" s="520" t="s">
        <v>3313</v>
      </c>
      <c r="M94" s="520" t="s">
        <v>3393</v>
      </c>
      <c r="N94" s="301" t="str">
        <f t="shared" si="4"/>
        <v>67DCCDA1</v>
      </c>
      <c r="P94" s="232" t="e">
        <f>_trangay</f>
        <v>#N/A</v>
      </c>
      <c r="Q94" s="232" t="e">
        <f>_trangay</f>
        <v>#N/A</v>
      </c>
      <c r="R94" s="233" t="e">
        <f>_trangay</f>
        <v>#N/A</v>
      </c>
      <c r="T94" s="335" t="e">
        <f>IF(P94&lt;S93,"??","")</f>
        <v>#N/A</v>
      </c>
      <c r="U94" s="335" t="e">
        <f>IF(P94&gt;S93+1,"??","")</f>
        <v>#N/A</v>
      </c>
    </row>
    <row r="95" spans="1:16137" ht="12.75" hidden="1" customHeight="1" x14ac:dyDescent="0.2">
      <c r="A95" s="300" t="str">
        <f>Ma</f>
        <v>DC1LL01-DCK67</v>
      </c>
      <c r="B95" s="300" t="str">
        <f>MaHP</f>
        <v>DC1LL01</v>
      </c>
      <c r="C95" s="519">
        <v>94</v>
      </c>
      <c r="D95" s="519" t="s">
        <v>3394</v>
      </c>
      <c r="E95" s="519" t="s">
        <v>3818</v>
      </c>
      <c r="F95" s="519" t="s">
        <v>3392</v>
      </c>
      <c r="G95" s="519" t="s">
        <v>2990</v>
      </c>
      <c r="H95" s="519" t="s">
        <v>3263</v>
      </c>
      <c r="I95" s="519" t="s">
        <v>2162</v>
      </c>
      <c r="J95" s="519">
        <v>116</v>
      </c>
      <c r="K95" s="520">
        <v>129</v>
      </c>
      <c r="L95" s="520" t="s">
        <v>3313</v>
      </c>
      <c r="M95" s="520" t="s">
        <v>3290</v>
      </c>
      <c r="N95" s="301" t="str">
        <f t="shared" si="4"/>
        <v>67DCCD21</v>
      </c>
      <c r="P95" s="232" t="e">
        <f>_trangay</f>
        <v>#N/A</v>
      </c>
      <c r="Q95" s="232" t="e">
        <f>_trangay</f>
        <v>#N/A</v>
      </c>
      <c r="R95" s="233" t="e">
        <f>_trangay</f>
        <v>#N/A</v>
      </c>
      <c r="S95" s="232" t="e">
        <f>+P95+G96</f>
        <v>#N/A</v>
      </c>
      <c r="T95" s="335" t="e">
        <f>IF(P95&lt;S94,"??","")</f>
        <v>#N/A</v>
      </c>
      <c r="U95" s="335" t="e">
        <f>IF(P95&gt;S94+1,"??","")</f>
        <v>#N/A</v>
      </c>
    </row>
    <row r="96" spans="1:16137" s="510" customFormat="1" ht="12.75" hidden="1" customHeight="1" x14ac:dyDescent="0.2">
      <c r="A96" s="509" t="str">
        <f>Ma</f>
        <v>DC1LL01-DCK67</v>
      </c>
      <c r="B96" s="514" t="str">
        <f>MaHP</f>
        <v>DC1LL01</v>
      </c>
      <c r="C96" s="519">
        <v>95</v>
      </c>
      <c r="D96" s="519" t="s">
        <v>3394</v>
      </c>
      <c r="E96" s="519" t="s">
        <v>3819</v>
      </c>
      <c r="F96" s="519" t="s">
        <v>3392</v>
      </c>
      <c r="G96" s="519" t="s">
        <v>2990</v>
      </c>
      <c r="H96" s="519" t="s">
        <v>3263</v>
      </c>
      <c r="I96" s="519" t="s">
        <v>2162</v>
      </c>
      <c r="J96" s="519">
        <v>0</v>
      </c>
      <c r="K96" s="520">
        <v>0</v>
      </c>
      <c r="L96" s="520" t="s">
        <v>3313</v>
      </c>
      <c r="M96" s="520" t="s">
        <v>3290</v>
      </c>
      <c r="N96" s="509" t="str">
        <f t="shared" si="4"/>
        <v>67DCCD22</v>
      </c>
      <c r="O96" s="509"/>
      <c r="P96" s="511" t="e">
        <f>_trangay</f>
        <v>#N/A</v>
      </c>
      <c r="Q96" s="511" t="e">
        <f>_trangay</f>
        <v>#N/A</v>
      </c>
      <c r="R96" s="512" t="e">
        <f>_trangay</f>
        <v>#N/A</v>
      </c>
      <c r="T96" s="513" t="e">
        <f>IF(P96&lt;S95,"??","")</f>
        <v>#N/A</v>
      </c>
      <c r="U96" s="513" t="e">
        <f>IF(P96&gt;S95+1,"??","")</f>
        <v>#N/A</v>
      </c>
    </row>
    <row r="97" spans="1:16137" s="89" customFormat="1" ht="12.75" hidden="1" customHeight="1" x14ac:dyDescent="0.2">
      <c r="A97" s="301" t="str">
        <f>Ma</f>
        <v>DC1LL01-DCK67</v>
      </c>
      <c r="B97" s="502" t="str">
        <f>MaHP</f>
        <v>DC1LL01</v>
      </c>
      <c r="C97" s="519">
        <v>96</v>
      </c>
      <c r="D97" s="519" t="s">
        <v>3395</v>
      </c>
      <c r="E97" s="519" t="s">
        <v>3820</v>
      </c>
      <c r="F97" s="519" t="s">
        <v>3392</v>
      </c>
      <c r="G97" s="519" t="s">
        <v>2990</v>
      </c>
      <c r="H97" s="519" t="s">
        <v>3263</v>
      </c>
      <c r="I97" s="519" t="s">
        <v>2162</v>
      </c>
      <c r="J97" s="519">
        <v>100</v>
      </c>
      <c r="K97" s="520">
        <v>109</v>
      </c>
      <c r="L97" s="520" t="s">
        <v>3313</v>
      </c>
      <c r="M97" s="520" t="s">
        <v>3396</v>
      </c>
      <c r="N97" s="301" t="str">
        <f t="shared" si="4"/>
        <v>67DCDB21</v>
      </c>
      <c r="O97" s="301"/>
      <c r="P97" s="337" t="e">
        <f>_trangay</f>
        <v>#N/A</v>
      </c>
      <c r="Q97" s="337" t="e">
        <f>_trangay</f>
        <v>#N/A</v>
      </c>
      <c r="R97" s="499" t="e">
        <f>_trangay</f>
        <v>#N/A</v>
      </c>
      <c r="T97" s="500" t="e">
        <f>IF(P97&lt;S96,"??","")</f>
        <v>#N/A</v>
      </c>
      <c r="U97" s="500" t="e">
        <f>IF(P97&gt;S96+1,"??","")</f>
        <v>#N/A</v>
      </c>
    </row>
    <row r="98" spans="1:16137" ht="12.75" hidden="1" customHeight="1" x14ac:dyDescent="0.2">
      <c r="A98" s="300" t="str">
        <f>Ma</f>
        <v>DC1LL01-DCK67</v>
      </c>
      <c r="B98" s="300" t="str">
        <f>MaHP</f>
        <v>DC1LL01</v>
      </c>
      <c r="C98" s="519">
        <v>97</v>
      </c>
      <c r="D98" s="519" t="s">
        <v>3395</v>
      </c>
      <c r="E98" s="519" t="s">
        <v>3821</v>
      </c>
      <c r="F98" s="519" t="s">
        <v>3392</v>
      </c>
      <c r="G98" s="519" t="s">
        <v>2990</v>
      </c>
      <c r="H98" s="519" t="s">
        <v>3263</v>
      </c>
      <c r="I98" s="519" t="s">
        <v>2162</v>
      </c>
      <c r="J98" s="519">
        <v>0</v>
      </c>
      <c r="K98" s="520">
        <v>0</v>
      </c>
      <c r="L98" s="520" t="s">
        <v>3313</v>
      </c>
      <c r="M98" s="520" t="s">
        <v>3396</v>
      </c>
      <c r="N98" s="301" t="str">
        <f t="shared" ref="N98:N162" si="14">Loclop</f>
        <v>67DCDB22</v>
      </c>
      <c r="P98" s="232" t="e">
        <f>_trangay</f>
        <v>#N/A</v>
      </c>
      <c r="Q98" s="232" t="e">
        <f>_trangay</f>
        <v>#N/A</v>
      </c>
      <c r="R98" s="233" t="e">
        <f>_trangay</f>
        <v>#N/A</v>
      </c>
      <c r="S98" s="232" t="e">
        <f>+P98+G99</f>
        <v>#N/A</v>
      </c>
      <c r="T98" s="335" t="e">
        <f>IF(P98&lt;S96,"??","")</f>
        <v>#N/A</v>
      </c>
      <c r="U98" s="335" t="e">
        <f>IF(P98&gt;S96+1,"??","")</f>
        <v>#N/A</v>
      </c>
    </row>
    <row r="99" spans="1:16137" ht="12.75" hidden="1" customHeight="1" x14ac:dyDescent="0.2">
      <c r="A99" s="300" t="str">
        <f>Ma</f>
        <v>DC1LL01-DCK67</v>
      </c>
      <c r="B99" s="435" t="str">
        <f>MaHP</f>
        <v>DC1LL01</v>
      </c>
      <c r="C99" s="519">
        <v>98</v>
      </c>
      <c r="D99" s="519" t="s">
        <v>3397</v>
      </c>
      <c r="E99" s="519" t="s">
        <v>3822</v>
      </c>
      <c r="F99" s="519" t="s">
        <v>3392</v>
      </c>
      <c r="G99" s="519" t="s">
        <v>2990</v>
      </c>
      <c r="H99" s="519" t="s">
        <v>3263</v>
      </c>
      <c r="I99" s="519" t="s">
        <v>2162</v>
      </c>
      <c r="J99" s="519">
        <v>0</v>
      </c>
      <c r="K99" s="520">
        <v>0</v>
      </c>
      <c r="L99" s="520" t="s">
        <v>3313</v>
      </c>
      <c r="M99" s="520" t="s">
        <v>3393</v>
      </c>
      <c r="N99" s="301" t="str">
        <f t="shared" si="14"/>
        <v>67DCCC21</v>
      </c>
      <c r="P99" s="232" t="e">
        <f>_trangay</f>
        <v>#N/A</v>
      </c>
      <c r="Q99" s="232" t="e">
        <f>_trangay</f>
        <v>#N/A</v>
      </c>
      <c r="R99" s="233" t="e">
        <f>_trangay</f>
        <v>#N/A</v>
      </c>
      <c r="S99" s="232" t="e">
        <f>+P99+G100</f>
        <v>#N/A</v>
      </c>
      <c r="T99" s="335" t="e">
        <f>IF(P99&lt;S98,"??","")</f>
        <v>#N/A</v>
      </c>
      <c r="U99" s="335" t="e">
        <f>IF(P99&gt;S98+1,"??","")</f>
        <v>#N/A</v>
      </c>
    </row>
    <row r="100" spans="1:16137" ht="12.75" hidden="1" customHeight="1" x14ac:dyDescent="0.2">
      <c r="A100" s="300" t="str">
        <f>Ma</f>
        <v>DC1LL01-DCK67</v>
      </c>
      <c r="B100" s="435" t="str">
        <f>MaHP</f>
        <v>DC1LL01</v>
      </c>
      <c r="C100" s="519">
        <v>99</v>
      </c>
      <c r="D100" s="519" t="s">
        <v>3397</v>
      </c>
      <c r="E100" s="519" t="s">
        <v>3823</v>
      </c>
      <c r="F100" s="519" t="s">
        <v>3392</v>
      </c>
      <c r="G100" s="519" t="s">
        <v>2990</v>
      </c>
      <c r="H100" s="519" t="s">
        <v>3263</v>
      </c>
      <c r="I100" s="519" t="s">
        <v>2162</v>
      </c>
      <c r="J100" s="519">
        <v>0</v>
      </c>
      <c r="K100" s="520">
        <v>0</v>
      </c>
      <c r="L100" s="520" t="s">
        <v>3313</v>
      </c>
      <c r="M100" s="520" t="s">
        <v>3393</v>
      </c>
      <c r="N100" s="301" t="str">
        <f t="shared" si="14"/>
        <v>67DCCS21</v>
      </c>
      <c r="P100" s="232" t="e">
        <f>_trangay</f>
        <v>#N/A</v>
      </c>
      <c r="Q100" s="232" t="e">
        <f>_trangay</f>
        <v>#N/A</v>
      </c>
      <c r="R100" s="233" t="e">
        <f>_trangay</f>
        <v>#N/A</v>
      </c>
      <c r="S100" s="232" t="e">
        <f>+P100+G101</f>
        <v>#N/A</v>
      </c>
      <c r="T100" s="335" t="e">
        <f>IF(P100&lt;S99,"??","")</f>
        <v>#N/A</v>
      </c>
      <c r="U100" s="335" t="e">
        <f>IF(P100&gt;S99+1,"??","")</f>
        <v>#N/A</v>
      </c>
    </row>
    <row r="101" spans="1:16137" s="89" customFormat="1" ht="12.75" hidden="1" customHeight="1" x14ac:dyDescent="0.2">
      <c r="A101" s="300" t="str">
        <f>Ma</f>
        <v>DC1LL01-DCK67</v>
      </c>
      <c r="B101" s="435" t="str">
        <f>MaHP</f>
        <v>DC1LL01</v>
      </c>
      <c r="C101" s="519">
        <v>100</v>
      </c>
      <c r="D101" s="519" t="s">
        <v>3397</v>
      </c>
      <c r="E101" s="519" t="s">
        <v>3824</v>
      </c>
      <c r="F101" s="519" t="s">
        <v>3392</v>
      </c>
      <c r="G101" s="519" t="s">
        <v>2990</v>
      </c>
      <c r="H101" s="519" t="s">
        <v>3263</v>
      </c>
      <c r="I101" s="519" t="s">
        <v>2162</v>
      </c>
      <c r="J101" s="519">
        <v>99</v>
      </c>
      <c r="K101" s="520">
        <v>116</v>
      </c>
      <c r="L101" s="520" t="s">
        <v>3313</v>
      </c>
      <c r="M101" s="520" t="s">
        <v>3393</v>
      </c>
      <c r="N101" s="301" t="str">
        <f t="shared" si="14"/>
        <v>67DCDB23</v>
      </c>
      <c r="O101" s="341"/>
      <c r="P101" s="232" t="e">
        <f>_trangay</f>
        <v>#N/A</v>
      </c>
      <c r="Q101" s="232" t="e">
        <f>_trangay</f>
        <v>#N/A</v>
      </c>
      <c r="R101" s="233" t="e">
        <f>_trangay</f>
        <v>#N/A</v>
      </c>
      <c r="S101" s="37"/>
      <c r="T101" s="335" t="e">
        <f>IF(P101&lt;S100,"??","")</f>
        <v>#N/A</v>
      </c>
      <c r="U101" s="335" t="e">
        <f>IF(P101&gt;S100+1,"??","")</f>
        <v>#N/A</v>
      </c>
      <c r="V101" s="37"/>
      <c r="W101" s="37"/>
      <c r="X101" s="37"/>
      <c r="Y101" s="37"/>
      <c r="Z101" s="37"/>
      <c r="AA101" s="37"/>
      <c r="AB101" s="37"/>
      <c r="AC101" s="37"/>
      <c r="AD101" s="37"/>
      <c r="AE101" s="37"/>
      <c r="AF101" s="37"/>
      <c r="AG101" s="37"/>
      <c r="AH101" s="37"/>
      <c r="AI101" s="37"/>
      <c r="AJ101" s="37"/>
      <c r="AK101" s="37"/>
      <c r="AL101" s="37"/>
      <c r="AM101" s="37"/>
      <c r="AN101" s="37"/>
      <c r="AO101" s="37"/>
      <c r="AP101" s="37"/>
      <c r="AQ101" s="37"/>
      <c r="AR101" s="37"/>
      <c r="AS101" s="37"/>
      <c r="AT101" s="37"/>
      <c r="AU101" s="37"/>
      <c r="AV101" s="37"/>
      <c r="AW101" s="37"/>
      <c r="AX101" s="37"/>
      <c r="AY101" s="37"/>
      <c r="AZ101" s="37"/>
      <c r="BA101" s="37"/>
      <c r="BB101" s="37"/>
      <c r="BC101" s="37"/>
      <c r="BD101" s="37"/>
      <c r="BE101" s="37"/>
      <c r="BF101" s="37"/>
      <c r="BG101" s="37"/>
      <c r="BH101" s="37"/>
      <c r="BI101" s="37"/>
      <c r="BJ101" s="37"/>
      <c r="BK101" s="37"/>
      <c r="BL101" s="37"/>
      <c r="BM101" s="37"/>
      <c r="BN101" s="37"/>
      <c r="BO101" s="37"/>
      <c r="BP101" s="37"/>
      <c r="BQ101" s="37"/>
      <c r="BR101" s="37"/>
      <c r="BS101" s="37"/>
      <c r="BT101" s="37"/>
      <c r="BU101" s="37"/>
      <c r="BV101" s="37"/>
      <c r="BW101" s="37"/>
      <c r="BX101" s="37"/>
      <c r="BY101" s="37"/>
      <c r="BZ101" s="37"/>
      <c r="CA101" s="37"/>
      <c r="CB101" s="37"/>
      <c r="CC101" s="37"/>
      <c r="CD101" s="37"/>
      <c r="CE101" s="37"/>
      <c r="CF101" s="37"/>
      <c r="CG101" s="37"/>
      <c r="CH101" s="37"/>
      <c r="CI101" s="37"/>
      <c r="CJ101" s="37"/>
      <c r="CK101" s="37"/>
      <c r="CL101" s="37"/>
      <c r="CM101" s="37"/>
      <c r="CN101" s="37"/>
      <c r="CO101" s="37"/>
      <c r="CP101" s="37"/>
      <c r="CQ101" s="37"/>
      <c r="CR101" s="37"/>
      <c r="CS101" s="37"/>
      <c r="CT101" s="37"/>
      <c r="CU101" s="37"/>
      <c r="CV101" s="37"/>
      <c r="CW101" s="37"/>
      <c r="CX101" s="37"/>
      <c r="CY101" s="37"/>
      <c r="CZ101" s="37"/>
      <c r="DA101" s="37"/>
      <c r="DB101" s="37"/>
      <c r="DC101" s="37"/>
      <c r="DD101" s="37"/>
      <c r="DE101" s="37"/>
      <c r="DF101" s="37"/>
      <c r="DG101" s="37"/>
      <c r="DH101" s="37"/>
      <c r="DI101" s="37"/>
      <c r="DJ101" s="37"/>
      <c r="DK101" s="37"/>
      <c r="DL101" s="37"/>
      <c r="DM101" s="37"/>
      <c r="DN101" s="37"/>
      <c r="DO101" s="37"/>
      <c r="DP101" s="37"/>
      <c r="DQ101" s="37"/>
      <c r="DR101" s="37"/>
      <c r="DS101" s="37"/>
      <c r="DT101" s="37"/>
      <c r="DU101" s="37"/>
      <c r="DV101" s="37"/>
      <c r="DW101" s="37"/>
      <c r="DX101" s="37"/>
      <c r="DY101" s="37"/>
      <c r="DZ101" s="37"/>
      <c r="EA101" s="37"/>
      <c r="EB101" s="37"/>
      <c r="EC101" s="37"/>
      <c r="ED101" s="37"/>
      <c r="EE101" s="37"/>
      <c r="EF101" s="37"/>
      <c r="EG101" s="37"/>
      <c r="EH101" s="37"/>
      <c r="EI101" s="37"/>
      <c r="EJ101" s="37"/>
      <c r="EK101" s="37"/>
      <c r="EL101" s="37"/>
      <c r="EM101" s="37"/>
      <c r="EN101" s="37"/>
      <c r="EO101" s="37"/>
      <c r="EP101" s="37"/>
      <c r="EQ101" s="37"/>
      <c r="ER101" s="37"/>
      <c r="ES101" s="37"/>
      <c r="ET101" s="37"/>
      <c r="EU101" s="37"/>
      <c r="EV101" s="37"/>
      <c r="EW101" s="37"/>
      <c r="EX101" s="37"/>
      <c r="EY101" s="37"/>
      <c r="EZ101" s="37"/>
      <c r="FA101" s="37"/>
      <c r="FB101" s="37"/>
      <c r="FC101" s="37"/>
      <c r="FD101" s="37"/>
      <c r="FE101" s="37"/>
      <c r="FF101" s="37"/>
      <c r="FG101" s="37"/>
      <c r="FH101" s="37"/>
      <c r="FI101" s="37"/>
      <c r="FJ101" s="37"/>
      <c r="FK101" s="37"/>
      <c r="FL101" s="37"/>
      <c r="FM101" s="37"/>
      <c r="FN101" s="37"/>
      <c r="FO101" s="37"/>
      <c r="FP101" s="37"/>
      <c r="FQ101" s="37"/>
      <c r="FR101" s="37"/>
      <c r="FS101" s="37"/>
      <c r="FT101" s="37"/>
      <c r="FU101" s="37"/>
      <c r="FV101" s="37"/>
      <c r="FW101" s="37"/>
      <c r="FX101" s="37"/>
      <c r="FY101" s="37"/>
      <c r="FZ101" s="37"/>
      <c r="GA101" s="37"/>
      <c r="GB101" s="37"/>
      <c r="GC101" s="37"/>
      <c r="GD101" s="37"/>
      <c r="GE101" s="37"/>
      <c r="GF101" s="37"/>
      <c r="GG101" s="37"/>
      <c r="GH101" s="37"/>
      <c r="GI101" s="37"/>
      <c r="GJ101" s="37"/>
      <c r="GK101" s="37"/>
      <c r="GL101" s="37"/>
      <c r="GM101" s="37"/>
      <c r="GN101" s="37"/>
      <c r="GO101" s="37"/>
      <c r="GP101" s="37"/>
      <c r="GQ101" s="37"/>
      <c r="GR101" s="37"/>
      <c r="GS101" s="37"/>
      <c r="GT101" s="37"/>
      <c r="GU101" s="37"/>
      <c r="GV101" s="37"/>
      <c r="GW101" s="37"/>
      <c r="GX101" s="37"/>
      <c r="GY101" s="37"/>
      <c r="GZ101" s="37"/>
      <c r="HA101" s="37"/>
      <c r="HB101" s="37"/>
      <c r="HC101" s="37"/>
      <c r="HD101" s="37"/>
      <c r="HE101" s="37"/>
      <c r="HF101" s="37"/>
      <c r="HG101" s="37"/>
      <c r="HH101" s="37"/>
      <c r="HI101" s="37"/>
      <c r="HJ101" s="37"/>
      <c r="HK101" s="37"/>
      <c r="HL101" s="37"/>
      <c r="HM101" s="37"/>
      <c r="HN101" s="37"/>
      <c r="HO101" s="37"/>
      <c r="HP101" s="37"/>
      <c r="HQ101" s="37"/>
      <c r="HR101" s="37"/>
      <c r="HS101" s="37"/>
      <c r="HT101" s="37"/>
      <c r="HU101" s="37"/>
      <c r="HV101" s="37"/>
      <c r="HW101" s="37"/>
      <c r="HX101" s="37"/>
      <c r="HY101" s="37"/>
      <c r="HZ101" s="37"/>
      <c r="IA101" s="37"/>
      <c r="IB101" s="37"/>
      <c r="IC101" s="37"/>
      <c r="ID101" s="37"/>
      <c r="IE101" s="37"/>
      <c r="IF101" s="37"/>
      <c r="IG101" s="37"/>
      <c r="IH101" s="37"/>
      <c r="II101" s="37"/>
      <c r="IJ101" s="37"/>
      <c r="IK101" s="37"/>
      <c r="IL101" s="37"/>
      <c r="IM101" s="37"/>
      <c r="IN101" s="37"/>
      <c r="IO101" s="37"/>
      <c r="IP101" s="37"/>
      <c r="IQ101" s="37"/>
      <c r="IR101" s="37"/>
      <c r="IS101" s="37"/>
      <c r="IT101" s="37"/>
      <c r="IU101" s="37"/>
      <c r="IV101" s="37"/>
      <c r="IW101" s="37"/>
      <c r="IX101" s="37"/>
      <c r="IY101" s="37"/>
      <c r="IZ101" s="37"/>
      <c r="JA101" s="37"/>
      <c r="JB101" s="37"/>
      <c r="JC101" s="37"/>
      <c r="JD101" s="37"/>
      <c r="JE101" s="37"/>
      <c r="JF101" s="37"/>
      <c r="JG101" s="37"/>
      <c r="JH101" s="37"/>
      <c r="JI101" s="37"/>
      <c r="JJ101" s="37"/>
      <c r="JK101" s="37"/>
      <c r="JL101" s="37"/>
      <c r="JM101" s="37"/>
      <c r="JN101" s="37"/>
      <c r="JO101" s="37"/>
      <c r="JP101" s="37"/>
      <c r="JQ101" s="37"/>
      <c r="JR101" s="37"/>
      <c r="JS101" s="37"/>
      <c r="JT101" s="37"/>
      <c r="JU101" s="37"/>
      <c r="JV101" s="37"/>
      <c r="JW101" s="37"/>
      <c r="JX101" s="37"/>
      <c r="JY101" s="37"/>
      <c r="JZ101" s="37"/>
      <c r="KA101" s="37"/>
      <c r="KB101" s="37"/>
      <c r="KC101" s="37"/>
      <c r="KD101" s="37"/>
      <c r="KE101" s="37"/>
      <c r="KF101" s="37"/>
      <c r="KG101" s="37"/>
      <c r="KH101" s="37"/>
      <c r="KI101" s="37"/>
      <c r="KJ101" s="37"/>
      <c r="KK101" s="37"/>
      <c r="KL101" s="37"/>
      <c r="KM101" s="37"/>
      <c r="KN101" s="37"/>
      <c r="KO101" s="37"/>
      <c r="KP101" s="37"/>
      <c r="KQ101" s="37"/>
      <c r="KR101" s="37"/>
      <c r="KS101" s="37"/>
      <c r="KT101" s="37"/>
      <c r="KU101" s="37"/>
      <c r="KV101" s="37"/>
      <c r="KW101" s="37"/>
      <c r="KX101" s="37"/>
      <c r="KY101" s="37"/>
      <c r="KZ101" s="37"/>
      <c r="LA101" s="37"/>
      <c r="LB101" s="37"/>
      <c r="LC101" s="37"/>
      <c r="LD101" s="37"/>
      <c r="LE101" s="37"/>
      <c r="LF101" s="37"/>
      <c r="LG101" s="37"/>
      <c r="LH101" s="37"/>
      <c r="LI101" s="37"/>
      <c r="LJ101" s="37"/>
      <c r="LK101" s="37"/>
      <c r="LL101" s="37"/>
      <c r="LM101" s="37"/>
      <c r="LN101" s="37"/>
      <c r="LO101" s="37"/>
      <c r="LP101" s="37"/>
      <c r="LQ101" s="37"/>
      <c r="LR101" s="37"/>
      <c r="LS101" s="37"/>
      <c r="LT101" s="37"/>
      <c r="LU101" s="37"/>
      <c r="LV101" s="37"/>
      <c r="LW101" s="37"/>
      <c r="LX101" s="37"/>
      <c r="LY101" s="37"/>
      <c r="LZ101" s="37"/>
      <c r="MA101" s="37"/>
      <c r="MB101" s="37"/>
      <c r="MC101" s="37"/>
      <c r="MD101" s="37"/>
      <c r="ME101" s="37"/>
      <c r="MF101" s="37"/>
      <c r="MG101" s="37"/>
      <c r="MH101" s="37"/>
      <c r="MI101" s="37"/>
      <c r="MJ101" s="37"/>
      <c r="MK101" s="37"/>
      <c r="ML101" s="37"/>
      <c r="MM101" s="37"/>
      <c r="MN101" s="37"/>
      <c r="MO101" s="37"/>
      <c r="MP101" s="37"/>
      <c r="MQ101" s="37"/>
      <c r="MR101" s="37"/>
      <c r="MS101" s="37"/>
      <c r="MT101" s="37"/>
      <c r="MU101" s="37"/>
      <c r="MV101" s="37"/>
      <c r="MW101" s="37"/>
      <c r="MX101" s="37"/>
      <c r="MY101" s="37"/>
      <c r="MZ101" s="37"/>
      <c r="NA101" s="37"/>
      <c r="NB101" s="37"/>
      <c r="NC101" s="37"/>
      <c r="ND101" s="37"/>
      <c r="NE101" s="37"/>
      <c r="NF101" s="37"/>
      <c r="NG101" s="37"/>
      <c r="NH101" s="37"/>
      <c r="NI101" s="37"/>
      <c r="NJ101" s="37"/>
      <c r="NK101" s="37"/>
      <c r="NL101" s="37"/>
      <c r="NM101" s="37"/>
      <c r="NN101" s="37"/>
      <c r="NO101" s="37"/>
      <c r="NP101" s="37"/>
      <c r="NQ101" s="37"/>
      <c r="NR101" s="37"/>
      <c r="NS101" s="37"/>
      <c r="NT101" s="37"/>
      <c r="NU101" s="37"/>
      <c r="NV101" s="37"/>
      <c r="NW101" s="37"/>
      <c r="NX101" s="37"/>
      <c r="NY101" s="37"/>
      <c r="NZ101" s="37"/>
      <c r="OA101" s="37"/>
      <c r="OB101" s="37"/>
      <c r="OC101" s="37"/>
      <c r="OD101" s="37"/>
      <c r="OE101" s="37"/>
      <c r="OF101" s="37"/>
      <c r="OG101" s="37"/>
      <c r="OH101" s="37"/>
      <c r="OI101" s="37"/>
      <c r="OJ101" s="37"/>
      <c r="OK101" s="37"/>
      <c r="OL101" s="37"/>
      <c r="OM101" s="37"/>
      <c r="ON101" s="37"/>
      <c r="OO101" s="37"/>
      <c r="OP101" s="37"/>
      <c r="OQ101" s="37"/>
      <c r="OR101" s="37"/>
      <c r="OS101" s="37"/>
      <c r="OT101" s="37"/>
      <c r="OU101" s="37"/>
      <c r="OV101" s="37"/>
      <c r="OW101" s="37"/>
      <c r="OX101" s="37"/>
      <c r="OY101" s="37"/>
      <c r="OZ101" s="37"/>
      <c r="PA101" s="37"/>
      <c r="PB101" s="37"/>
      <c r="PC101" s="37"/>
      <c r="PD101" s="37"/>
      <c r="PE101" s="37"/>
      <c r="PF101" s="37"/>
      <c r="PG101" s="37"/>
      <c r="PH101" s="37"/>
      <c r="PI101" s="37"/>
      <c r="PJ101" s="37"/>
      <c r="PK101" s="37"/>
      <c r="PL101" s="37"/>
      <c r="PM101" s="37"/>
      <c r="PN101" s="37"/>
      <c r="PO101" s="37"/>
      <c r="PP101" s="37"/>
      <c r="PQ101" s="37"/>
      <c r="PR101" s="37"/>
      <c r="PS101" s="37"/>
      <c r="PT101" s="37"/>
      <c r="PU101" s="37"/>
      <c r="PV101" s="37"/>
      <c r="PW101" s="37"/>
      <c r="PX101" s="37"/>
      <c r="PY101" s="37"/>
      <c r="PZ101" s="37"/>
      <c r="QA101" s="37"/>
      <c r="QB101" s="37"/>
      <c r="QC101" s="37"/>
      <c r="QD101" s="37"/>
      <c r="QE101" s="37"/>
      <c r="QF101" s="37"/>
      <c r="QG101" s="37"/>
      <c r="QH101" s="37"/>
      <c r="QI101" s="37"/>
      <c r="QJ101" s="37"/>
      <c r="QK101" s="37"/>
      <c r="QL101" s="37"/>
      <c r="QM101" s="37"/>
      <c r="QN101" s="37"/>
      <c r="QO101" s="37"/>
      <c r="QP101" s="37"/>
      <c r="QQ101" s="37"/>
      <c r="QR101" s="37"/>
      <c r="QS101" s="37"/>
      <c r="QT101" s="37"/>
      <c r="QU101" s="37"/>
      <c r="QV101" s="37"/>
      <c r="QW101" s="37"/>
      <c r="QX101" s="37"/>
      <c r="QY101" s="37"/>
      <c r="QZ101" s="37"/>
      <c r="RA101" s="37"/>
      <c r="RB101" s="37"/>
      <c r="RC101" s="37"/>
      <c r="RD101" s="37"/>
      <c r="RE101" s="37"/>
      <c r="RF101" s="37"/>
      <c r="RG101" s="37"/>
      <c r="RH101" s="37"/>
      <c r="RI101" s="37"/>
      <c r="RJ101" s="37"/>
      <c r="RK101" s="37"/>
      <c r="RL101" s="37"/>
      <c r="RM101" s="37"/>
      <c r="RN101" s="37"/>
      <c r="RO101" s="37"/>
      <c r="RP101" s="37"/>
      <c r="RQ101" s="37"/>
      <c r="RR101" s="37"/>
      <c r="RS101" s="37"/>
      <c r="RT101" s="37"/>
      <c r="RU101" s="37"/>
      <c r="RV101" s="37"/>
      <c r="RW101" s="37"/>
      <c r="RX101" s="37"/>
      <c r="RY101" s="37"/>
      <c r="RZ101" s="37"/>
      <c r="SA101" s="37"/>
      <c r="SB101" s="37"/>
      <c r="SC101" s="37"/>
      <c r="SD101" s="37"/>
      <c r="SE101" s="37"/>
      <c r="SF101" s="37"/>
      <c r="SG101" s="37"/>
      <c r="SH101" s="37"/>
      <c r="SI101" s="37"/>
      <c r="SJ101" s="37"/>
      <c r="SK101" s="37"/>
      <c r="SL101" s="37"/>
      <c r="SM101" s="37"/>
      <c r="SN101" s="37"/>
      <c r="SO101" s="37"/>
      <c r="SP101" s="37"/>
      <c r="SQ101" s="37"/>
      <c r="SR101" s="37"/>
      <c r="SS101" s="37"/>
      <c r="ST101" s="37"/>
      <c r="SU101" s="37"/>
      <c r="SV101" s="37"/>
      <c r="SW101" s="37"/>
      <c r="SX101" s="37"/>
      <c r="SY101" s="37"/>
      <c r="SZ101" s="37"/>
      <c r="TA101" s="37"/>
      <c r="TB101" s="37"/>
      <c r="TC101" s="37"/>
      <c r="TD101" s="37"/>
      <c r="TE101" s="37"/>
      <c r="TF101" s="37"/>
      <c r="TG101" s="37"/>
      <c r="TH101" s="37"/>
      <c r="TI101" s="37"/>
      <c r="TJ101" s="37"/>
      <c r="TK101" s="37"/>
      <c r="TL101" s="37"/>
      <c r="TM101" s="37"/>
      <c r="TN101" s="37"/>
      <c r="TO101" s="37"/>
      <c r="TP101" s="37"/>
      <c r="TQ101" s="37"/>
      <c r="TR101" s="37"/>
      <c r="TS101" s="37"/>
      <c r="TT101" s="37"/>
      <c r="TU101" s="37"/>
      <c r="TV101" s="37"/>
      <c r="TW101" s="37"/>
      <c r="TX101" s="37"/>
      <c r="TY101" s="37"/>
      <c r="TZ101" s="37"/>
      <c r="UA101" s="37"/>
      <c r="UB101" s="37"/>
      <c r="UC101" s="37"/>
      <c r="UD101" s="37"/>
      <c r="UE101" s="37"/>
      <c r="UF101" s="37"/>
      <c r="UG101" s="37"/>
      <c r="UH101" s="37"/>
      <c r="UI101" s="37"/>
      <c r="UJ101" s="37"/>
      <c r="UK101" s="37"/>
      <c r="UL101" s="37"/>
      <c r="UM101" s="37"/>
      <c r="UN101" s="37"/>
      <c r="UO101" s="37"/>
      <c r="UP101" s="37"/>
      <c r="UQ101" s="37"/>
      <c r="UR101" s="37"/>
      <c r="US101" s="37"/>
      <c r="UT101" s="37"/>
      <c r="UU101" s="37"/>
      <c r="UV101" s="37"/>
      <c r="UW101" s="37"/>
      <c r="UX101" s="37"/>
      <c r="UY101" s="37"/>
      <c r="UZ101" s="37"/>
      <c r="VA101" s="37"/>
      <c r="VB101" s="37"/>
      <c r="VC101" s="37"/>
      <c r="VD101" s="37"/>
      <c r="VE101" s="37"/>
      <c r="VF101" s="37"/>
      <c r="VG101" s="37"/>
      <c r="VH101" s="37"/>
      <c r="VI101" s="37"/>
      <c r="VJ101" s="37"/>
      <c r="VK101" s="37"/>
      <c r="VL101" s="37"/>
      <c r="VM101" s="37"/>
      <c r="VN101" s="37"/>
      <c r="VO101" s="37"/>
      <c r="VP101" s="37"/>
      <c r="VQ101" s="37"/>
      <c r="VR101" s="37"/>
      <c r="VS101" s="37"/>
      <c r="VT101" s="37"/>
      <c r="VU101" s="37"/>
      <c r="VV101" s="37"/>
      <c r="VW101" s="37"/>
      <c r="VX101" s="37"/>
      <c r="VY101" s="37"/>
      <c r="VZ101" s="37"/>
      <c r="WA101" s="37"/>
      <c r="WB101" s="37"/>
      <c r="WC101" s="37"/>
      <c r="WD101" s="37"/>
      <c r="WE101" s="37"/>
      <c r="WF101" s="37"/>
      <c r="WG101" s="37"/>
      <c r="WH101" s="37"/>
      <c r="WI101" s="37"/>
      <c r="WJ101" s="37"/>
      <c r="WK101" s="37"/>
      <c r="WL101" s="37"/>
      <c r="WM101" s="37"/>
      <c r="WN101" s="37"/>
      <c r="WO101" s="37"/>
      <c r="WP101" s="37"/>
      <c r="WQ101" s="37"/>
      <c r="WR101" s="37"/>
      <c r="WS101" s="37"/>
      <c r="WT101" s="37"/>
      <c r="WU101" s="37"/>
      <c r="WV101" s="37"/>
      <c r="WW101" s="37"/>
      <c r="WX101" s="37"/>
      <c r="WY101" s="37"/>
      <c r="WZ101" s="37"/>
      <c r="XA101" s="37"/>
      <c r="XB101" s="37"/>
      <c r="XC101" s="37"/>
      <c r="XD101" s="37"/>
      <c r="XE101" s="37"/>
      <c r="XF101" s="37"/>
      <c r="XG101" s="37"/>
      <c r="XH101" s="37"/>
      <c r="XI101" s="37"/>
      <c r="XJ101" s="37"/>
      <c r="XK101" s="37"/>
      <c r="XL101" s="37"/>
      <c r="XM101" s="37"/>
      <c r="XN101" s="37"/>
      <c r="XO101" s="37"/>
      <c r="XP101" s="37"/>
      <c r="XQ101" s="37"/>
      <c r="XR101" s="37"/>
      <c r="XS101" s="37"/>
      <c r="XT101" s="37"/>
      <c r="XU101" s="37"/>
      <c r="XV101" s="37"/>
      <c r="XW101" s="37"/>
      <c r="XX101" s="37"/>
      <c r="XY101" s="37"/>
      <c r="XZ101" s="37"/>
      <c r="YA101" s="37"/>
      <c r="YB101" s="37"/>
      <c r="YC101" s="37"/>
      <c r="YD101" s="37"/>
      <c r="YE101" s="37"/>
      <c r="YF101" s="37"/>
      <c r="YG101" s="37"/>
      <c r="YH101" s="37"/>
      <c r="YI101" s="37"/>
      <c r="YJ101" s="37"/>
      <c r="YK101" s="37"/>
      <c r="YL101" s="37"/>
      <c r="YM101" s="37"/>
      <c r="YN101" s="37"/>
      <c r="YO101" s="37"/>
      <c r="YP101" s="37"/>
      <c r="YQ101" s="37"/>
      <c r="YR101" s="37"/>
      <c r="YS101" s="37"/>
      <c r="YT101" s="37"/>
      <c r="YU101" s="37"/>
      <c r="YV101" s="37"/>
      <c r="YW101" s="37"/>
      <c r="YX101" s="37"/>
      <c r="YY101" s="37"/>
      <c r="YZ101" s="37"/>
      <c r="ZA101" s="37"/>
      <c r="ZB101" s="37"/>
      <c r="ZC101" s="37"/>
      <c r="ZD101" s="37"/>
      <c r="ZE101" s="37"/>
      <c r="ZF101" s="37"/>
      <c r="ZG101" s="37"/>
      <c r="ZH101" s="37"/>
      <c r="ZI101" s="37"/>
      <c r="ZJ101" s="37"/>
      <c r="ZK101" s="37"/>
      <c r="ZL101" s="37"/>
      <c r="ZM101" s="37"/>
      <c r="ZN101" s="37"/>
      <c r="ZO101" s="37"/>
      <c r="ZP101" s="37"/>
      <c r="ZQ101" s="37"/>
      <c r="ZR101" s="37"/>
      <c r="ZS101" s="37"/>
      <c r="ZT101" s="37"/>
      <c r="ZU101" s="37"/>
      <c r="ZV101" s="37"/>
      <c r="ZW101" s="37"/>
      <c r="ZX101" s="37"/>
      <c r="ZY101" s="37"/>
      <c r="ZZ101" s="37"/>
      <c r="AAA101" s="37"/>
      <c r="AAB101" s="37"/>
      <c r="AAC101" s="37"/>
      <c r="AAD101" s="37"/>
      <c r="AAE101" s="37"/>
      <c r="AAF101" s="37"/>
      <c r="AAG101" s="37"/>
      <c r="AAH101" s="37"/>
      <c r="AAI101" s="37"/>
      <c r="AAJ101" s="37"/>
      <c r="AAK101" s="37"/>
      <c r="AAL101" s="37"/>
      <c r="AAM101" s="37"/>
      <c r="AAN101" s="37"/>
      <c r="AAO101" s="37"/>
      <c r="AAP101" s="37"/>
      <c r="AAQ101" s="37"/>
      <c r="AAR101" s="37"/>
      <c r="AAS101" s="37"/>
      <c r="AAT101" s="37"/>
      <c r="AAU101" s="37"/>
      <c r="AAV101" s="37"/>
      <c r="AAW101" s="37"/>
      <c r="AAX101" s="37"/>
      <c r="AAY101" s="37"/>
      <c r="AAZ101" s="37"/>
      <c r="ABA101" s="37"/>
      <c r="ABB101" s="37"/>
      <c r="ABC101" s="37"/>
      <c r="ABD101" s="37"/>
      <c r="ABE101" s="37"/>
      <c r="ABF101" s="37"/>
      <c r="ABG101" s="37"/>
      <c r="ABH101" s="37"/>
      <c r="ABI101" s="37"/>
      <c r="ABJ101" s="37"/>
      <c r="ABK101" s="37"/>
      <c r="ABL101" s="37"/>
      <c r="ABM101" s="37"/>
      <c r="ABN101" s="37"/>
      <c r="ABO101" s="37"/>
      <c r="ABP101" s="37"/>
      <c r="ABQ101" s="37"/>
      <c r="ABR101" s="37"/>
      <c r="ABS101" s="37"/>
      <c r="ABT101" s="37"/>
      <c r="ABU101" s="37"/>
      <c r="ABV101" s="37"/>
      <c r="ABW101" s="37"/>
      <c r="ABX101" s="37"/>
      <c r="ABY101" s="37"/>
      <c r="ABZ101" s="37"/>
      <c r="ACA101" s="37"/>
      <c r="ACB101" s="37"/>
      <c r="ACC101" s="37"/>
      <c r="ACD101" s="37"/>
      <c r="ACE101" s="37"/>
      <c r="ACF101" s="37"/>
      <c r="ACG101" s="37"/>
      <c r="ACH101" s="37"/>
      <c r="ACI101" s="37"/>
      <c r="ACJ101" s="37"/>
      <c r="ACK101" s="37"/>
      <c r="ACL101" s="37"/>
      <c r="ACM101" s="37"/>
      <c r="ACN101" s="37"/>
      <c r="ACO101" s="37"/>
      <c r="ACP101" s="37"/>
      <c r="ACQ101" s="37"/>
      <c r="ACR101" s="37"/>
      <c r="ACS101" s="37"/>
      <c r="ACT101" s="37"/>
      <c r="ACU101" s="37"/>
      <c r="ACV101" s="37"/>
      <c r="ACW101" s="37"/>
      <c r="ACX101" s="37"/>
      <c r="ACY101" s="37"/>
      <c r="ACZ101" s="37"/>
      <c r="ADA101" s="37"/>
      <c r="ADB101" s="37"/>
      <c r="ADC101" s="37"/>
      <c r="ADD101" s="37"/>
      <c r="ADE101" s="37"/>
      <c r="ADF101" s="37"/>
      <c r="ADG101" s="37"/>
      <c r="ADH101" s="37"/>
      <c r="ADI101" s="37"/>
      <c r="ADJ101" s="37"/>
      <c r="ADK101" s="37"/>
      <c r="ADL101" s="37"/>
      <c r="ADM101" s="37"/>
      <c r="ADN101" s="37"/>
      <c r="ADO101" s="37"/>
      <c r="ADP101" s="37"/>
      <c r="ADQ101" s="37"/>
      <c r="ADR101" s="37"/>
      <c r="ADS101" s="37"/>
      <c r="ADT101" s="37"/>
      <c r="ADU101" s="37"/>
      <c r="ADV101" s="37"/>
      <c r="ADW101" s="37"/>
      <c r="ADX101" s="37"/>
      <c r="ADY101" s="37"/>
      <c r="ADZ101" s="37"/>
      <c r="AEA101" s="37"/>
      <c r="AEB101" s="37"/>
      <c r="AEC101" s="37"/>
      <c r="AED101" s="37"/>
      <c r="AEE101" s="37"/>
      <c r="AEF101" s="37"/>
      <c r="AEG101" s="37"/>
      <c r="AEH101" s="37"/>
      <c r="AEI101" s="37"/>
      <c r="AEJ101" s="37"/>
      <c r="AEK101" s="37"/>
      <c r="AEL101" s="37"/>
      <c r="AEM101" s="37"/>
      <c r="AEN101" s="37"/>
      <c r="AEO101" s="37"/>
      <c r="AEP101" s="37"/>
      <c r="AEQ101" s="37"/>
      <c r="AER101" s="37"/>
      <c r="AES101" s="37"/>
      <c r="AET101" s="37"/>
      <c r="AEU101" s="37"/>
      <c r="AEV101" s="37"/>
      <c r="AEW101" s="37"/>
      <c r="AEX101" s="37"/>
      <c r="AEY101" s="37"/>
      <c r="AEZ101" s="37"/>
      <c r="AFA101" s="37"/>
      <c r="AFB101" s="37"/>
      <c r="AFC101" s="37"/>
      <c r="AFD101" s="37"/>
      <c r="AFE101" s="37"/>
      <c r="AFF101" s="37"/>
      <c r="AFG101" s="37"/>
      <c r="AFH101" s="37"/>
      <c r="AFI101" s="37"/>
      <c r="AFJ101" s="37"/>
      <c r="AFK101" s="37"/>
      <c r="AFL101" s="37"/>
      <c r="AFM101" s="37"/>
      <c r="AFN101" s="37"/>
      <c r="AFO101" s="37"/>
      <c r="AFP101" s="37"/>
      <c r="AFQ101" s="37"/>
      <c r="AFR101" s="37"/>
      <c r="AFS101" s="37"/>
      <c r="AFT101" s="37"/>
      <c r="AFU101" s="37"/>
      <c r="AFV101" s="37"/>
      <c r="AFW101" s="37"/>
      <c r="AFX101" s="37"/>
      <c r="AFY101" s="37"/>
      <c r="AFZ101" s="37"/>
      <c r="AGA101" s="37"/>
      <c r="AGB101" s="37"/>
      <c r="AGC101" s="37"/>
      <c r="AGD101" s="37"/>
      <c r="AGE101" s="37"/>
      <c r="AGF101" s="37"/>
      <c r="AGG101" s="37"/>
      <c r="AGH101" s="37"/>
      <c r="AGI101" s="37"/>
      <c r="AGJ101" s="37"/>
      <c r="AGK101" s="37"/>
      <c r="AGL101" s="37"/>
      <c r="AGM101" s="37"/>
      <c r="AGN101" s="37"/>
      <c r="AGO101" s="37"/>
      <c r="AGP101" s="37"/>
      <c r="AGQ101" s="37"/>
      <c r="AGR101" s="37"/>
      <c r="AGS101" s="37"/>
      <c r="AGT101" s="37"/>
      <c r="AGU101" s="37"/>
      <c r="AGV101" s="37"/>
      <c r="AGW101" s="37"/>
      <c r="AGX101" s="37"/>
      <c r="AGY101" s="37"/>
      <c r="AGZ101" s="37"/>
      <c r="AHA101" s="37"/>
      <c r="AHB101" s="37"/>
      <c r="AHC101" s="37"/>
      <c r="AHD101" s="37"/>
      <c r="AHE101" s="37"/>
      <c r="AHF101" s="37"/>
      <c r="AHG101" s="37"/>
      <c r="AHH101" s="37"/>
      <c r="AHI101" s="37"/>
      <c r="AHJ101" s="37"/>
      <c r="AHK101" s="37"/>
      <c r="AHL101" s="37"/>
      <c r="AHM101" s="37"/>
      <c r="AHN101" s="37"/>
      <c r="AHO101" s="37"/>
      <c r="AHP101" s="37"/>
      <c r="AHQ101" s="37"/>
      <c r="AHR101" s="37"/>
      <c r="AHS101" s="37"/>
      <c r="AHT101" s="37"/>
      <c r="AHU101" s="37"/>
      <c r="AHV101" s="37"/>
      <c r="AHW101" s="37"/>
      <c r="AHX101" s="37"/>
      <c r="AHY101" s="37"/>
      <c r="AHZ101" s="37"/>
      <c r="AIA101" s="37"/>
      <c r="AIB101" s="37"/>
      <c r="AIC101" s="37"/>
      <c r="AID101" s="37"/>
      <c r="AIE101" s="37"/>
      <c r="AIF101" s="37"/>
      <c r="AIG101" s="37"/>
      <c r="AIH101" s="37"/>
      <c r="AII101" s="37"/>
      <c r="AIJ101" s="37"/>
      <c r="AIK101" s="37"/>
      <c r="AIL101" s="37"/>
      <c r="AIM101" s="37"/>
      <c r="AIN101" s="37"/>
      <c r="AIO101" s="37"/>
      <c r="AIP101" s="37"/>
      <c r="AIQ101" s="37"/>
      <c r="AIR101" s="37"/>
      <c r="AIS101" s="37"/>
      <c r="AIT101" s="37"/>
      <c r="AIU101" s="37"/>
      <c r="AIV101" s="37"/>
      <c r="AIW101" s="37"/>
      <c r="AIX101" s="37"/>
      <c r="AIY101" s="37"/>
      <c r="AIZ101" s="37"/>
      <c r="AJA101" s="37"/>
      <c r="AJB101" s="37"/>
      <c r="AJC101" s="37"/>
      <c r="AJD101" s="37"/>
      <c r="AJE101" s="37"/>
      <c r="AJF101" s="37"/>
      <c r="AJG101" s="37"/>
      <c r="AJH101" s="37"/>
      <c r="AJI101" s="37"/>
      <c r="AJJ101" s="37"/>
      <c r="AJK101" s="37"/>
      <c r="AJL101" s="37"/>
      <c r="AJM101" s="37"/>
      <c r="AJN101" s="37"/>
      <c r="AJO101" s="37"/>
      <c r="AJP101" s="37"/>
      <c r="AJQ101" s="37"/>
      <c r="AJR101" s="37"/>
      <c r="AJS101" s="37"/>
      <c r="AJT101" s="37"/>
      <c r="AJU101" s="37"/>
      <c r="AJV101" s="37"/>
      <c r="AJW101" s="37"/>
      <c r="AJX101" s="37"/>
      <c r="AJY101" s="37"/>
      <c r="AJZ101" s="37"/>
      <c r="AKA101" s="37"/>
      <c r="AKB101" s="37"/>
      <c r="AKC101" s="37"/>
      <c r="AKD101" s="37"/>
      <c r="AKE101" s="37"/>
      <c r="AKF101" s="37"/>
      <c r="AKG101" s="37"/>
      <c r="AKH101" s="37"/>
      <c r="AKI101" s="37"/>
      <c r="AKJ101" s="37"/>
      <c r="AKK101" s="37"/>
      <c r="AKL101" s="37"/>
      <c r="AKM101" s="37"/>
      <c r="AKN101" s="37"/>
      <c r="AKO101" s="37"/>
      <c r="AKP101" s="37"/>
      <c r="AKQ101" s="37"/>
      <c r="AKR101" s="37"/>
      <c r="AKS101" s="37"/>
      <c r="AKT101" s="37"/>
      <c r="AKU101" s="37"/>
      <c r="AKV101" s="37"/>
      <c r="AKW101" s="37"/>
      <c r="AKX101" s="37"/>
      <c r="AKY101" s="37"/>
      <c r="AKZ101" s="37"/>
      <c r="ALA101" s="37"/>
      <c r="ALB101" s="37"/>
      <c r="ALC101" s="37"/>
      <c r="ALD101" s="37"/>
      <c r="ALE101" s="37"/>
      <c r="ALF101" s="37"/>
      <c r="ALG101" s="37"/>
      <c r="ALH101" s="37"/>
      <c r="ALI101" s="37"/>
      <c r="ALJ101" s="37"/>
      <c r="ALK101" s="37"/>
      <c r="ALL101" s="37"/>
      <c r="ALM101" s="37"/>
      <c r="ALN101" s="37"/>
      <c r="ALO101" s="37"/>
      <c r="ALP101" s="37"/>
      <c r="ALQ101" s="37"/>
      <c r="ALR101" s="37"/>
      <c r="ALS101" s="37"/>
      <c r="ALT101" s="37"/>
      <c r="ALU101" s="37"/>
      <c r="ALV101" s="37"/>
      <c r="ALW101" s="37"/>
      <c r="ALX101" s="37"/>
      <c r="ALY101" s="37"/>
      <c r="ALZ101" s="37"/>
      <c r="AMA101" s="37"/>
      <c r="AMB101" s="37"/>
      <c r="AMC101" s="37"/>
      <c r="AMD101" s="37"/>
      <c r="AME101" s="37"/>
      <c r="AMF101" s="37"/>
      <c r="AMG101" s="37"/>
      <c r="AMH101" s="37"/>
      <c r="AMI101" s="37"/>
      <c r="AMJ101" s="37"/>
      <c r="AMK101" s="37"/>
      <c r="AML101" s="37"/>
      <c r="AMM101" s="37"/>
      <c r="AMN101" s="37"/>
      <c r="AMO101" s="37"/>
      <c r="AMP101" s="37"/>
      <c r="AMQ101" s="37"/>
      <c r="AMR101" s="37"/>
      <c r="AMS101" s="37"/>
      <c r="AMT101" s="37"/>
      <c r="AMU101" s="37"/>
      <c r="AMV101" s="37"/>
      <c r="AMW101" s="37"/>
      <c r="AMX101" s="37"/>
      <c r="AMY101" s="37"/>
      <c r="AMZ101" s="37"/>
      <c r="ANA101" s="37"/>
      <c r="ANB101" s="37"/>
      <c r="ANC101" s="37"/>
      <c r="AND101" s="37"/>
      <c r="ANE101" s="37"/>
      <c r="ANF101" s="37"/>
      <c r="ANG101" s="37"/>
      <c r="ANH101" s="37"/>
      <c r="ANI101" s="37"/>
      <c r="ANJ101" s="37"/>
      <c r="ANK101" s="37"/>
      <c r="ANL101" s="37"/>
      <c r="ANM101" s="37"/>
      <c r="ANN101" s="37"/>
      <c r="ANO101" s="37"/>
      <c r="ANP101" s="37"/>
      <c r="ANQ101" s="37"/>
      <c r="ANR101" s="37"/>
      <c r="ANS101" s="37"/>
      <c r="ANT101" s="37"/>
      <c r="ANU101" s="37"/>
      <c r="ANV101" s="37"/>
      <c r="ANW101" s="37"/>
      <c r="ANX101" s="37"/>
      <c r="ANY101" s="37"/>
      <c r="ANZ101" s="37"/>
      <c r="AOA101" s="37"/>
      <c r="AOB101" s="37"/>
      <c r="AOC101" s="37"/>
      <c r="AOD101" s="37"/>
      <c r="AOE101" s="37"/>
      <c r="AOF101" s="37"/>
      <c r="AOG101" s="37"/>
      <c r="AOH101" s="37"/>
      <c r="AOI101" s="37"/>
      <c r="AOJ101" s="37"/>
      <c r="AOK101" s="37"/>
      <c r="AOL101" s="37"/>
      <c r="AOM101" s="37"/>
      <c r="AON101" s="37"/>
      <c r="AOO101" s="37"/>
      <c r="AOP101" s="37"/>
      <c r="AOQ101" s="37"/>
      <c r="AOR101" s="37"/>
      <c r="AOS101" s="37"/>
      <c r="AOT101" s="37"/>
      <c r="AOU101" s="37"/>
      <c r="AOV101" s="37"/>
      <c r="AOW101" s="37"/>
      <c r="AOX101" s="37"/>
      <c r="AOY101" s="37"/>
      <c r="AOZ101" s="37"/>
      <c r="APA101" s="37"/>
      <c r="APB101" s="37"/>
      <c r="APC101" s="37"/>
      <c r="APD101" s="37"/>
      <c r="APE101" s="37"/>
      <c r="APF101" s="37"/>
      <c r="APG101" s="37"/>
      <c r="APH101" s="37"/>
      <c r="API101" s="37"/>
      <c r="APJ101" s="37"/>
      <c r="APK101" s="37"/>
      <c r="APL101" s="37"/>
      <c r="APM101" s="37"/>
      <c r="APN101" s="37"/>
      <c r="APO101" s="37"/>
      <c r="APP101" s="37"/>
      <c r="APQ101" s="37"/>
      <c r="APR101" s="37"/>
      <c r="APS101" s="37"/>
      <c r="APT101" s="37"/>
      <c r="APU101" s="37"/>
      <c r="APV101" s="37"/>
      <c r="APW101" s="37"/>
      <c r="APX101" s="37"/>
      <c r="APY101" s="37"/>
      <c r="APZ101" s="37"/>
      <c r="AQA101" s="37"/>
      <c r="AQB101" s="37"/>
      <c r="AQC101" s="37"/>
      <c r="AQD101" s="37"/>
      <c r="AQE101" s="37"/>
      <c r="AQF101" s="37"/>
      <c r="AQG101" s="37"/>
      <c r="AQH101" s="37"/>
      <c r="AQI101" s="37"/>
      <c r="AQJ101" s="37"/>
      <c r="AQK101" s="37"/>
      <c r="AQL101" s="37"/>
      <c r="AQM101" s="37"/>
      <c r="AQN101" s="37"/>
      <c r="AQO101" s="37"/>
      <c r="AQP101" s="37"/>
      <c r="AQQ101" s="37"/>
      <c r="AQR101" s="37"/>
      <c r="AQS101" s="37"/>
      <c r="AQT101" s="37"/>
      <c r="AQU101" s="37"/>
      <c r="AQV101" s="37"/>
      <c r="AQW101" s="37"/>
      <c r="AQX101" s="37"/>
      <c r="AQY101" s="37"/>
      <c r="AQZ101" s="37"/>
      <c r="ARA101" s="37"/>
      <c r="ARB101" s="37"/>
      <c r="ARC101" s="37"/>
      <c r="ARD101" s="37"/>
      <c r="ARE101" s="37"/>
      <c r="ARF101" s="37"/>
      <c r="ARG101" s="37"/>
      <c r="ARH101" s="37"/>
      <c r="ARI101" s="37"/>
      <c r="ARJ101" s="37"/>
      <c r="ARK101" s="37"/>
      <c r="ARL101" s="37"/>
      <c r="ARM101" s="37"/>
      <c r="ARN101" s="37"/>
      <c r="ARO101" s="37"/>
      <c r="ARP101" s="37"/>
      <c r="ARQ101" s="37"/>
      <c r="ARR101" s="37"/>
      <c r="ARS101" s="37"/>
      <c r="ART101" s="37"/>
      <c r="ARU101" s="37"/>
      <c r="ARV101" s="37"/>
      <c r="ARW101" s="37"/>
      <c r="ARX101" s="37"/>
      <c r="ARY101" s="37"/>
      <c r="ARZ101" s="37"/>
      <c r="ASA101" s="37"/>
      <c r="ASB101" s="37"/>
      <c r="ASC101" s="37"/>
      <c r="ASD101" s="37"/>
      <c r="ASE101" s="37"/>
      <c r="ASF101" s="37"/>
      <c r="ASG101" s="37"/>
      <c r="ASH101" s="37"/>
      <c r="ASI101" s="37"/>
      <c r="ASJ101" s="37"/>
      <c r="ASK101" s="37"/>
      <c r="ASL101" s="37"/>
      <c r="ASM101" s="37"/>
      <c r="ASN101" s="37"/>
      <c r="ASO101" s="37"/>
      <c r="ASP101" s="37"/>
      <c r="ASQ101" s="37"/>
      <c r="ASR101" s="37"/>
      <c r="ASS101" s="37"/>
      <c r="AST101" s="37"/>
      <c r="ASU101" s="37"/>
      <c r="ASV101" s="37"/>
      <c r="ASW101" s="37"/>
      <c r="ASX101" s="37"/>
      <c r="ASY101" s="37"/>
      <c r="ASZ101" s="37"/>
      <c r="ATA101" s="37"/>
      <c r="ATB101" s="37"/>
      <c r="ATC101" s="37"/>
      <c r="ATD101" s="37"/>
      <c r="ATE101" s="37"/>
      <c r="ATF101" s="37"/>
      <c r="ATG101" s="37"/>
      <c r="ATH101" s="37"/>
      <c r="ATI101" s="37"/>
      <c r="ATJ101" s="37"/>
      <c r="ATK101" s="37"/>
      <c r="ATL101" s="37"/>
      <c r="ATM101" s="37"/>
      <c r="ATN101" s="37"/>
      <c r="ATO101" s="37"/>
      <c r="ATP101" s="37"/>
      <c r="ATQ101" s="37"/>
      <c r="ATR101" s="37"/>
      <c r="ATS101" s="37"/>
      <c r="ATT101" s="37"/>
      <c r="ATU101" s="37"/>
      <c r="ATV101" s="37"/>
      <c r="ATW101" s="37"/>
      <c r="ATX101" s="37"/>
      <c r="ATY101" s="37"/>
      <c r="ATZ101" s="37"/>
      <c r="AUA101" s="37"/>
      <c r="AUB101" s="37"/>
      <c r="AUC101" s="37"/>
      <c r="AUD101" s="37"/>
      <c r="AUE101" s="37"/>
      <c r="AUF101" s="37"/>
      <c r="AUG101" s="37"/>
      <c r="AUH101" s="37"/>
      <c r="AUI101" s="37"/>
      <c r="AUJ101" s="37"/>
      <c r="AUK101" s="37"/>
      <c r="AUL101" s="37"/>
      <c r="AUM101" s="37"/>
      <c r="AUN101" s="37"/>
      <c r="AUO101" s="37"/>
      <c r="AUP101" s="37"/>
      <c r="AUQ101" s="37"/>
      <c r="AUR101" s="37"/>
      <c r="AUS101" s="37"/>
      <c r="AUT101" s="37"/>
      <c r="AUU101" s="37"/>
      <c r="AUV101" s="37"/>
      <c r="AUW101" s="37"/>
      <c r="AUX101" s="37"/>
      <c r="AUY101" s="37"/>
      <c r="AUZ101" s="37"/>
      <c r="AVA101" s="37"/>
      <c r="AVB101" s="37"/>
      <c r="AVC101" s="37"/>
      <c r="AVD101" s="37"/>
      <c r="AVE101" s="37"/>
      <c r="AVF101" s="37"/>
      <c r="AVG101" s="37"/>
      <c r="AVH101" s="37"/>
      <c r="AVI101" s="37"/>
      <c r="AVJ101" s="37"/>
      <c r="AVK101" s="37"/>
      <c r="AVL101" s="37"/>
      <c r="AVM101" s="37"/>
      <c r="AVN101" s="37"/>
      <c r="AVO101" s="37"/>
      <c r="AVP101" s="37"/>
      <c r="AVQ101" s="37"/>
      <c r="AVR101" s="37"/>
      <c r="AVS101" s="37"/>
      <c r="AVT101" s="37"/>
      <c r="AVU101" s="37"/>
      <c r="AVV101" s="37"/>
      <c r="AVW101" s="37"/>
      <c r="AVX101" s="37"/>
      <c r="AVY101" s="37"/>
      <c r="AVZ101" s="37"/>
      <c r="AWA101" s="37"/>
      <c r="AWB101" s="37"/>
      <c r="AWC101" s="37"/>
      <c r="AWD101" s="37"/>
      <c r="AWE101" s="37"/>
      <c r="AWF101" s="37"/>
      <c r="AWG101" s="37"/>
      <c r="AWH101" s="37"/>
      <c r="AWI101" s="37"/>
      <c r="AWJ101" s="37"/>
      <c r="AWK101" s="37"/>
      <c r="AWL101" s="37"/>
      <c r="AWM101" s="37"/>
      <c r="AWN101" s="37"/>
      <c r="AWO101" s="37"/>
      <c r="AWP101" s="37"/>
      <c r="AWQ101" s="37"/>
      <c r="AWR101" s="37"/>
      <c r="AWS101" s="37"/>
      <c r="AWT101" s="37"/>
      <c r="AWU101" s="37"/>
      <c r="AWV101" s="37"/>
      <c r="AWW101" s="37"/>
      <c r="AWX101" s="37"/>
      <c r="AWY101" s="37"/>
      <c r="AWZ101" s="37"/>
      <c r="AXA101" s="37"/>
      <c r="AXB101" s="37"/>
      <c r="AXC101" s="37"/>
      <c r="AXD101" s="37"/>
      <c r="AXE101" s="37"/>
      <c r="AXF101" s="37"/>
      <c r="AXG101" s="37"/>
      <c r="AXH101" s="37"/>
      <c r="AXI101" s="37"/>
      <c r="AXJ101" s="37"/>
      <c r="AXK101" s="37"/>
      <c r="AXL101" s="37"/>
      <c r="AXM101" s="37"/>
      <c r="AXN101" s="37"/>
      <c r="AXO101" s="37"/>
      <c r="AXP101" s="37"/>
      <c r="AXQ101" s="37"/>
      <c r="AXR101" s="37"/>
      <c r="AXS101" s="37"/>
      <c r="AXT101" s="37"/>
      <c r="AXU101" s="37"/>
      <c r="AXV101" s="37"/>
      <c r="AXW101" s="37"/>
      <c r="AXX101" s="37"/>
      <c r="AXY101" s="37"/>
      <c r="AXZ101" s="37"/>
      <c r="AYA101" s="37"/>
      <c r="AYB101" s="37"/>
      <c r="AYC101" s="37"/>
      <c r="AYD101" s="37"/>
      <c r="AYE101" s="37"/>
      <c r="AYF101" s="37"/>
      <c r="AYG101" s="37"/>
      <c r="AYH101" s="37"/>
      <c r="AYI101" s="37"/>
      <c r="AYJ101" s="37"/>
      <c r="AYK101" s="37"/>
      <c r="AYL101" s="37"/>
      <c r="AYM101" s="37"/>
      <c r="AYN101" s="37"/>
      <c r="AYO101" s="37"/>
      <c r="AYP101" s="37"/>
      <c r="AYQ101" s="37"/>
      <c r="AYR101" s="37"/>
      <c r="AYS101" s="37"/>
      <c r="AYT101" s="37"/>
      <c r="AYU101" s="37"/>
      <c r="AYV101" s="37"/>
      <c r="AYW101" s="37"/>
      <c r="AYX101" s="37"/>
      <c r="AYY101" s="37"/>
      <c r="AYZ101" s="37"/>
      <c r="AZA101" s="37"/>
      <c r="AZB101" s="37"/>
      <c r="AZC101" s="37"/>
      <c r="AZD101" s="37"/>
      <c r="AZE101" s="37"/>
      <c r="AZF101" s="37"/>
      <c r="AZG101" s="37"/>
      <c r="AZH101" s="37"/>
      <c r="AZI101" s="37"/>
      <c r="AZJ101" s="37"/>
      <c r="AZK101" s="37"/>
      <c r="AZL101" s="37"/>
      <c r="AZM101" s="37"/>
      <c r="AZN101" s="37"/>
      <c r="AZO101" s="37"/>
      <c r="AZP101" s="37"/>
      <c r="AZQ101" s="37"/>
      <c r="AZR101" s="37"/>
      <c r="AZS101" s="37"/>
      <c r="AZT101" s="37"/>
      <c r="AZU101" s="37"/>
      <c r="AZV101" s="37"/>
      <c r="AZW101" s="37"/>
      <c r="AZX101" s="37"/>
      <c r="AZY101" s="37"/>
      <c r="AZZ101" s="37"/>
      <c r="BAA101" s="37"/>
      <c r="BAB101" s="37"/>
      <c r="BAC101" s="37"/>
      <c r="BAD101" s="37"/>
      <c r="BAE101" s="37"/>
      <c r="BAF101" s="37"/>
      <c r="BAG101" s="37"/>
      <c r="BAH101" s="37"/>
      <c r="BAI101" s="37"/>
      <c r="BAJ101" s="37"/>
      <c r="BAK101" s="37"/>
      <c r="BAL101" s="37"/>
      <c r="BAM101" s="37"/>
      <c r="BAN101" s="37"/>
      <c r="BAO101" s="37"/>
      <c r="BAP101" s="37"/>
      <c r="BAQ101" s="37"/>
      <c r="BAR101" s="37"/>
      <c r="BAS101" s="37"/>
      <c r="BAT101" s="37"/>
      <c r="BAU101" s="37"/>
      <c r="BAV101" s="37"/>
      <c r="BAW101" s="37"/>
      <c r="BAX101" s="37"/>
      <c r="BAY101" s="37"/>
      <c r="BAZ101" s="37"/>
      <c r="BBA101" s="37"/>
      <c r="BBB101" s="37"/>
      <c r="BBC101" s="37"/>
      <c r="BBD101" s="37"/>
      <c r="BBE101" s="37"/>
      <c r="BBF101" s="37"/>
      <c r="BBG101" s="37"/>
      <c r="BBH101" s="37"/>
      <c r="BBI101" s="37"/>
      <c r="BBJ101" s="37"/>
      <c r="BBK101" s="37"/>
      <c r="BBL101" s="37"/>
      <c r="BBM101" s="37"/>
      <c r="BBN101" s="37"/>
      <c r="BBO101" s="37"/>
      <c r="BBP101" s="37"/>
      <c r="BBQ101" s="37"/>
      <c r="BBR101" s="37"/>
      <c r="BBS101" s="37"/>
      <c r="BBT101" s="37"/>
      <c r="BBU101" s="37"/>
      <c r="BBV101" s="37"/>
      <c r="BBW101" s="37"/>
      <c r="BBX101" s="37"/>
      <c r="BBY101" s="37"/>
      <c r="BBZ101" s="37"/>
      <c r="BCA101" s="37"/>
      <c r="BCB101" s="37"/>
      <c r="BCC101" s="37"/>
      <c r="BCD101" s="37"/>
      <c r="BCE101" s="37"/>
      <c r="BCF101" s="37"/>
      <c r="BCG101" s="37"/>
      <c r="BCH101" s="37"/>
      <c r="BCI101" s="37"/>
      <c r="BCJ101" s="37"/>
      <c r="BCK101" s="37"/>
      <c r="BCL101" s="37"/>
      <c r="BCM101" s="37"/>
      <c r="BCN101" s="37"/>
      <c r="BCO101" s="37"/>
      <c r="BCP101" s="37"/>
      <c r="BCQ101" s="37"/>
      <c r="BCR101" s="37"/>
      <c r="BCS101" s="37"/>
      <c r="BCT101" s="37"/>
      <c r="BCU101" s="37"/>
      <c r="BCV101" s="37"/>
      <c r="BCW101" s="37"/>
      <c r="BCX101" s="37"/>
      <c r="BCY101" s="37"/>
      <c r="BCZ101" s="37"/>
      <c r="BDA101" s="37"/>
      <c r="BDB101" s="37"/>
      <c r="BDC101" s="37"/>
      <c r="BDD101" s="37"/>
      <c r="BDE101" s="37"/>
      <c r="BDF101" s="37"/>
      <c r="BDG101" s="37"/>
      <c r="BDH101" s="37"/>
      <c r="BDI101" s="37"/>
      <c r="BDJ101" s="37"/>
      <c r="BDK101" s="37"/>
      <c r="BDL101" s="37"/>
      <c r="BDM101" s="37"/>
      <c r="BDN101" s="37"/>
      <c r="BDO101" s="37"/>
      <c r="BDP101" s="37"/>
      <c r="BDQ101" s="37"/>
      <c r="BDR101" s="37"/>
      <c r="BDS101" s="37"/>
      <c r="BDT101" s="37"/>
      <c r="BDU101" s="37"/>
      <c r="BDV101" s="37"/>
      <c r="BDW101" s="37"/>
      <c r="BDX101" s="37"/>
      <c r="BDY101" s="37"/>
      <c r="BDZ101" s="37"/>
      <c r="BEA101" s="37"/>
      <c r="BEB101" s="37"/>
      <c r="BEC101" s="37"/>
      <c r="BED101" s="37"/>
      <c r="BEE101" s="37"/>
      <c r="BEF101" s="37"/>
      <c r="BEG101" s="37"/>
      <c r="BEH101" s="37"/>
      <c r="BEI101" s="37"/>
      <c r="BEJ101" s="37"/>
      <c r="BEK101" s="37"/>
      <c r="BEL101" s="37"/>
      <c r="BEM101" s="37"/>
      <c r="BEN101" s="37"/>
      <c r="BEO101" s="37"/>
      <c r="BEP101" s="37"/>
      <c r="BEQ101" s="37"/>
      <c r="BER101" s="37"/>
      <c r="BES101" s="37"/>
      <c r="BET101" s="37"/>
      <c r="BEU101" s="37"/>
      <c r="BEV101" s="37"/>
      <c r="BEW101" s="37"/>
      <c r="BEX101" s="37"/>
      <c r="BEY101" s="37"/>
      <c r="BEZ101" s="37"/>
      <c r="BFA101" s="37"/>
      <c r="BFB101" s="37"/>
      <c r="BFC101" s="37"/>
      <c r="BFD101" s="37"/>
      <c r="BFE101" s="37"/>
      <c r="BFF101" s="37"/>
      <c r="BFG101" s="37"/>
      <c r="BFH101" s="37"/>
      <c r="BFI101" s="37"/>
      <c r="BFJ101" s="37"/>
      <c r="BFK101" s="37"/>
      <c r="BFL101" s="37"/>
      <c r="BFM101" s="37"/>
      <c r="BFN101" s="37"/>
      <c r="BFO101" s="37"/>
      <c r="BFP101" s="37"/>
      <c r="BFQ101" s="37"/>
      <c r="BFR101" s="37"/>
      <c r="BFS101" s="37"/>
      <c r="BFT101" s="37"/>
      <c r="BFU101" s="37"/>
      <c r="BFV101" s="37"/>
      <c r="BFW101" s="37"/>
      <c r="BFX101" s="37"/>
      <c r="BFY101" s="37"/>
      <c r="BFZ101" s="37"/>
      <c r="BGA101" s="37"/>
      <c r="BGB101" s="37"/>
      <c r="BGC101" s="37"/>
      <c r="BGD101" s="37"/>
      <c r="BGE101" s="37"/>
      <c r="BGF101" s="37"/>
      <c r="BGG101" s="37"/>
      <c r="BGH101" s="37"/>
      <c r="BGI101" s="37"/>
      <c r="BGJ101" s="37"/>
      <c r="BGK101" s="37"/>
      <c r="BGL101" s="37"/>
      <c r="BGM101" s="37"/>
      <c r="BGN101" s="37"/>
      <c r="BGO101" s="37"/>
      <c r="BGP101" s="37"/>
      <c r="BGQ101" s="37"/>
      <c r="BGR101" s="37"/>
      <c r="BGS101" s="37"/>
      <c r="BGT101" s="37"/>
      <c r="BGU101" s="37"/>
      <c r="BGV101" s="37"/>
      <c r="BGW101" s="37"/>
      <c r="BGX101" s="37"/>
      <c r="BGY101" s="37"/>
      <c r="BGZ101" s="37"/>
      <c r="BHA101" s="37"/>
      <c r="BHB101" s="37"/>
      <c r="BHC101" s="37"/>
      <c r="BHD101" s="37"/>
      <c r="BHE101" s="37"/>
      <c r="BHF101" s="37"/>
      <c r="BHG101" s="37"/>
      <c r="BHH101" s="37"/>
      <c r="BHI101" s="37"/>
      <c r="BHJ101" s="37"/>
      <c r="BHK101" s="37"/>
      <c r="BHL101" s="37"/>
      <c r="BHM101" s="37"/>
      <c r="BHN101" s="37"/>
      <c r="BHO101" s="37"/>
      <c r="BHP101" s="37"/>
      <c r="BHQ101" s="37"/>
      <c r="BHR101" s="37"/>
      <c r="BHS101" s="37"/>
      <c r="BHT101" s="37"/>
      <c r="BHU101" s="37"/>
      <c r="BHV101" s="37"/>
      <c r="BHW101" s="37"/>
      <c r="BHX101" s="37"/>
      <c r="BHY101" s="37"/>
      <c r="BHZ101" s="37"/>
      <c r="BIA101" s="37"/>
      <c r="BIB101" s="37"/>
      <c r="BIC101" s="37"/>
      <c r="BID101" s="37"/>
      <c r="BIE101" s="37"/>
      <c r="BIF101" s="37"/>
      <c r="BIG101" s="37"/>
      <c r="BIH101" s="37"/>
      <c r="BII101" s="37"/>
      <c r="BIJ101" s="37"/>
      <c r="BIK101" s="37"/>
      <c r="BIL101" s="37"/>
      <c r="BIM101" s="37"/>
      <c r="BIN101" s="37"/>
      <c r="BIO101" s="37"/>
      <c r="BIP101" s="37"/>
      <c r="BIQ101" s="37"/>
      <c r="BIR101" s="37"/>
      <c r="BIS101" s="37"/>
      <c r="BIT101" s="37"/>
      <c r="BIU101" s="37"/>
      <c r="BIV101" s="37"/>
      <c r="BIW101" s="37"/>
      <c r="BIX101" s="37"/>
      <c r="BIY101" s="37"/>
      <c r="BIZ101" s="37"/>
      <c r="BJA101" s="37"/>
      <c r="BJB101" s="37"/>
      <c r="BJC101" s="37"/>
      <c r="BJD101" s="37"/>
      <c r="BJE101" s="37"/>
      <c r="BJF101" s="37"/>
      <c r="BJG101" s="37"/>
      <c r="BJH101" s="37"/>
      <c r="BJI101" s="37"/>
      <c r="BJJ101" s="37"/>
      <c r="BJK101" s="37"/>
      <c r="BJL101" s="37"/>
      <c r="BJM101" s="37"/>
      <c r="BJN101" s="37"/>
      <c r="BJO101" s="37"/>
      <c r="BJP101" s="37"/>
      <c r="BJQ101" s="37"/>
      <c r="BJR101" s="37"/>
      <c r="BJS101" s="37"/>
      <c r="BJT101" s="37"/>
      <c r="BJU101" s="37"/>
      <c r="BJV101" s="37"/>
      <c r="BJW101" s="37"/>
      <c r="BJX101" s="37"/>
      <c r="BJY101" s="37"/>
      <c r="BJZ101" s="37"/>
      <c r="BKA101" s="37"/>
      <c r="BKB101" s="37"/>
      <c r="BKC101" s="37"/>
      <c r="BKD101" s="37"/>
      <c r="BKE101" s="37"/>
      <c r="BKF101" s="37"/>
      <c r="BKG101" s="37"/>
      <c r="BKH101" s="37"/>
      <c r="BKI101" s="37"/>
      <c r="BKJ101" s="37"/>
      <c r="BKK101" s="37"/>
      <c r="BKL101" s="37"/>
      <c r="BKM101" s="37"/>
      <c r="BKN101" s="37"/>
      <c r="BKO101" s="37"/>
      <c r="BKP101" s="37"/>
      <c r="BKQ101" s="37"/>
      <c r="BKR101" s="37"/>
      <c r="BKS101" s="37"/>
      <c r="BKT101" s="37"/>
      <c r="BKU101" s="37"/>
      <c r="BKV101" s="37"/>
      <c r="BKW101" s="37"/>
      <c r="BKX101" s="37"/>
      <c r="BKY101" s="37"/>
      <c r="BKZ101" s="37"/>
      <c r="BLA101" s="37"/>
      <c r="BLB101" s="37"/>
      <c r="BLC101" s="37"/>
      <c r="BLD101" s="37"/>
      <c r="BLE101" s="37"/>
      <c r="BLF101" s="37"/>
      <c r="BLG101" s="37"/>
      <c r="BLH101" s="37"/>
      <c r="BLI101" s="37"/>
      <c r="BLJ101" s="37"/>
      <c r="BLK101" s="37"/>
      <c r="BLL101" s="37"/>
      <c r="BLM101" s="37"/>
      <c r="BLN101" s="37"/>
      <c r="BLO101" s="37"/>
      <c r="BLP101" s="37"/>
      <c r="BLQ101" s="37"/>
      <c r="BLR101" s="37"/>
      <c r="BLS101" s="37"/>
      <c r="BLT101" s="37"/>
      <c r="BLU101" s="37"/>
      <c r="BLV101" s="37"/>
      <c r="BLW101" s="37"/>
      <c r="BLX101" s="37"/>
      <c r="BLY101" s="37"/>
      <c r="BLZ101" s="37"/>
      <c r="BMA101" s="37"/>
      <c r="BMB101" s="37"/>
      <c r="BMC101" s="37"/>
      <c r="BMD101" s="37"/>
      <c r="BME101" s="37"/>
      <c r="BMF101" s="37"/>
      <c r="BMG101" s="37"/>
      <c r="BMH101" s="37"/>
      <c r="BMI101" s="37"/>
      <c r="BMJ101" s="37"/>
      <c r="BMK101" s="37"/>
      <c r="BML101" s="37"/>
      <c r="BMM101" s="37"/>
      <c r="BMN101" s="37"/>
      <c r="BMO101" s="37"/>
      <c r="BMP101" s="37"/>
      <c r="BMQ101" s="37"/>
      <c r="BMR101" s="37"/>
      <c r="BMS101" s="37"/>
      <c r="BMT101" s="37"/>
      <c r="BMU101" s="37"/>
      <c r="BMV101" s="37"/>
      <c r="BMW101" s="37"/>
      <c r="BMX101" s="37"/>
      <c r="BMY101" s="37"/>
      <c r="BMZ101" s="37"/>
      <c r="BNA101" s="37"/>
      <c r="BNB101" s="37"/>
      <c r="BNC101" s="37"/>
      <c r="BND101" s="37"/>
      <c r="BNE101" s="37"/>
      <c r="BNF101" s="37"/>
      <c r="BNG101" s="37"/>
      <c r="BNH101" s="37"/>
      <c r="BNI101" s="37"/>
      <c r="BNJ101" s="37"/>
      <c r="BNK101" s="37"/>
      <c r="BNL101" s="37"/>
      <c r="BNM101" s="37"/>
      <c r="BNN101" s="37"/>
      <c r="BNO101" s="37"/>
      <c r="BNP101" s="37"/>
      <c r="BNQ101" s="37"/>
      <c r="BNR101" s="37"/>
      <c r="BNS101" s="37"/>
      <c r="BNT101" s="37"/>
      <c r="BNU101" s="37"/>
      <c r="BNV101" s="37"/>
      <c r="BNW101" s="37"/>
      <c r="BNX101" s="37"/>
      <c r="BNY101" s="37"/>
      <c r="BNZ101" s="37"/>
      <c r="BOA101" s="37"/>
      <c r="BOB101" s="37"/>
      <c r="BOC101" s="37"/>
      <c r="BOD101" s="37"/>
      <c r="BOE101" s="37"/>
      <c r="BOF101" s="37"/>
      <c r="BOG101" s="37"/>
      <c r="BOH101" s="37"/>
      <c r="BOI101" s="37"/>
      <c r="BOJ101" s="37"/>
      <c r="BOK101" s="37"/>
      <c r="BOL101" s="37"/>
      <c r="BOM101" s="37"/>
      <c r="BON101" s="37"/>
      <c r="BOO101" s="37"/>
      <c r="BOP101" s="37"/>
      <c r="BOQ101" s="37"/>
      <c r="BOR101" s="37"/>
      <c r="BOS101" s="37"/>
      <c r="BOT101" s="37"/>
      <c r="BOU101" s="37"/>
      <c r="BOV101" s="37"/>
      <c r="BOW101" s="37"/>
      <c r="BOX101" s="37"/>
      <c r="BOY101" s="37"/>
      <c r="BOZ101" s="37"/>
      <c r="BPA101" s="37"/>
      <c r="BPB101" s="37"/>
      <c r="BPC101" s="37"/>
      <c r="BPD101" s="37"/>
      <c r="BPE101" s="37"/>
      <c r="BPF101" s="37"/>
      <c r="BPG101" s="37"/>
      <c r="BPH101" s="37"/>
      <c r="BPI101" s="37"/>
      <c r="BPJ101" s="37"/>
      <c r="BPK101" s="37"/>
      <c r="BPL101" s="37"/>
      <c r="BPM101" s="37"/>
      <c r="BPN101" s="37"/>
      <c r="BPO101" s="37"/>
      <c r="BPP101" s="37"/>
      <c r="BPQ101" s="37"/>
      <c r="BPR101" s="37"/>
      <c r="BPS101" s="37"/>
      <c r="BPT101" s="37"/>
      <c r="BPU101" s="37"/>
      <c r="BPV101" s="37"/>
      <c r="BPW101" s="37"/>
      <c r="BPX101" s="37"/>
      <c r="BPY101" s="37"/>
      <c r="BPZ101" s="37"/>
      <c r="BQA101" s="37"/>
      <c r="BQB101" s="37"/>
      <c r="BQC101" s="37"/>
      <c r="BQD101" s="37"/>
      <c r="BQE101" s="37"/>
      <c r="BQF101" s="37"/>
      <c r="BQG101" s="37"/>
      <c r="BQH101" s="37"/>
      <c r="BQI101" s="37"/>
      <c r="BQJ101" s="37"/>
      <c r="BQK101" s="37"/>
      <c r="BQL101" s="37"/>
      <c r="BQM101" s="37"/>
      <c r="BQN101" s="37"/>
      <c r="BQO101" s="37"/>
      <c r="BQP101" s="37"/>
      <c r="BQQ101" s="37"/>
      <c r="BQR101" s="37"/>
      <c r="BQS101" s="37"/>
      <c r="BQT101" s="37"/>
      <c r="BQU101" s="37"/>
      <c r="BQV101" s="37"/>
      <c r="BQW101" s="37"/>
      <c r="BQX101" s="37"/>
      <c r="BQY101" s="37"/>
      <c r="BQZ101" s="37"/>
      <c r="BRA101" s="37"/>
      <c r="BRB101" s="37"/>
      <c r="BRC101" s="37"/>
      <c r="BRD101" s="37"/>
      <c r="BRE101" s="37"/>
      <c r="BRF101" s="37"/>
      <c r="BRG101" s="37"/>
      <c r="BRH101" s="37"/>
      <c r="BRI101" s="37"/>
      <c r="BRJ101" s="37"/>
      <c r="BRK101" s="37"/>
      <c r="BRL101" s="37"/>
      <c r="BRM101" s="37"/>
      <c r="BRN101" s="37"/>
      <c r="BRO101" s="37"/>
      <c r="BRP101" s="37"/>
      <c r="BRQ101" s="37"/>
      <c r="BRR101" s="37"/>
      <c r="BRS101" s="37"/>
      <c r="BRT101" s="37"/>
      <c r="BRU101" s="37"/>
      <c r="BRV101" s="37"/>
      <c r="BRW101" s="37"/>
      <c r="BRX101" s="37"/>
      <c r="BRY101" s="37"/>
      <c r="BRZ101" s="37"/>
      <c r="BSA101" s="37"/>
      <c r="BSB101" s="37"/>
      <c r="BSC101" s="37"/>
      <c r="BSD101" s="37"/>
      <c r="BSE101" s="37"/>
      <c r="BSF101" s="37"/>
      <c r="BSG101" s="37"/>
      <c r="BSH101" s="37"/>
      <c r="BSI101" s="37"/>
      <c r="BSJ101" s="37"/>
      <c r="BSK101" s="37"/>
      <c r="BSL101" s="37"/>
      <c r="BSM101" s="37"/>
      <c r="BSN101" s="37"/>
      <c r="BSO101" s="37"/>
      <c r="BSP101" s="37"/>
      <c r="BSQ101" s="37"/>
      <c r="BSR101" s="37"/>
      <c r="BSS101" s="37"/>
      <c r="BST101" s="37"/>
      <c r="BSU101" s="37"/>
      <c r="BSV101" s="37"/>
      <c r="BSW101" s="37"/>
      <c r="BSX101" s="37"/>
      <c r="BSY101" s="37"/>
      <c r="BSZ101" s="37"/>
      <c r="BTA101" s="37"/>
      <c r="BTB101" s="37"/>
      <c r="BTC101" s="37"/>
      <c r="BTD101" s="37"/>
      <c r="BTE101" s="37"/>
      <c r="BTF101" s="37"/>
      <c r="BTG101" s="37"/>
      <c r="BTH101" s="37"/>
      <c r="BTI101" s="37"/>
      <c r="BTJ101" s="37"/>
      <c r="BTK101" s="37"/>
      <c r="BTL101" s="37"/>
      <c r="BTM101" s="37"/>
      <c r="BTN101" s="37"/>
      <c r="BTO101" s="37"/>
      <c r="BTP101" s="37"/>
      <c r="BTQ101" s="37"/>
      <c r="BTR101" s="37"/>
      <c r="BTS101" s="37"/>
      <c r="BTT101" s="37"/>
      <c r="BTU101" s="37"/>
      <c r="BTV101" s="37"/>
      <c r="BTW101" s="37"/>
      <c r="BTX101" s="37"/>
      <c r="BTY101" s="37"/>
      <c r="BTZ101" s="37"/>
      <c r="BUA101" s="37"/>
      <c r="BUB101" s="37"/>
      <c r="BUC101" s="37"/>
      <c r="BUD101" s="37"/>
      <c r="BUE101" s="37"/>
      <c r="BUF101" s="37"/>
      <c r="BUG101" s="37"/>
      <c r="BUH101" s="37"/>
      <c r="BUI101" s="37"/>
      <c r="BUJ101" s="37"/>
      <c r="BUK101" s="37"/>
      <c r="BUL101" s="37"/>
      <c r="BUM101" s="37"/>
      <c r="BUN101" s="37"/>
      <c r="BUO101" s="37"/>
      <c r="BUP101" s="37"/>
      <c r="BUQ101" s="37"/>
      <c r="BUR101" s="37"/>
      <c r="BUS101" s="37"/>
      <c r="BUT101" s="37"/>
      <c r="BUU101" s="37"/>
      <c r="BUV101" s="37"/>
      <c r="BUW101" s="37"/>
      <c r="BUX101" s="37"/>
      <c r="BUY101" s="37"/>
      <c r="BUZ101" s="37"/>
      <c r="BVA101" s="37"/>
      <c r="BVB101" s="37"/>
      <c r="BVC101" s="37"/>
      <c r="BVD101" s="37"/>
      <c r="BVE101" s="37"/>
      <c r="BVF101" s="37"/>
      <c r="BVG101" s="37"/>
      <c r="BVH101" s="37"/>
      <c r="BVI101" s="37"/>
      <c r="BVJ101" s="37"/>
      <c r="BVK101" s="37"/>
      <c r="BVL101" s="37"/>
      <c r="BVM101" s="37"/>
      <c r="BVN101" s="37"/>
      <c r="BVO101" s="37"/>
      <c r="BVP101" s="37"/>
      <c r="BVQ101" s="37"/>
      <c r="BVR101" s="37"/>
      <c r="BVS101" s="37"/>
      <c r="BVT101" s="37"/>
      <c r="BVU101" s="37"/>
      <c r="BVV101" s="37"/>
      <c r="BVW101" s="37"/>
      <c r="BVX101" s="37"/>
      <c r="BVY101" s="37"/>
      <c r="BVZ101" s="37"/>
      <c r="BWA101" s="37"/>
      <c r="BWB101" s="37"/>
      <c r="BWC101" s="37"/>
      <c r="BWD101" s="37"/>
      <c r="BWE101" s="37"/>
      <c r="BWF101" s="37"/>
      <c r="BWG101" s="37"/>
      <c r="BWH101" s="37"/>
      <c r="BWI101" s="37"/>
      <c r="BWJ101" s="37"/>
      <c r="BWK101" s="37"/>
      <c r="BWL101" s="37"/>
      <c r="BWM101" s="37"/>
      <c r="BWN101" s="37"/>
      <c r="BWO101" s="37"/>
      <c r="BWP101" s="37"/>
      <c r="BWQ101" s="37"/>
      <c r="BWR101" s="37"/>
      <c r="BWS101" s="37"/>
      <c r="BWT101" s="37"/>
      <c r="BWU101" s="37"/>
      <c r="BWV101" s="37"/>
      <c r="BWW101" s="37"/>
      <c r="BWX101" s="37"/>
      <c r="BWY101" s="37"/>
      <c r="BWZ101" s="37"/>
      <c r="BXA101" s="37"/>
      <c r="BXB101" s="37"/>
      <c r="BXC101" s="37"/>
      <c r="BXD101" s="37"/>
      <c r="BXE101" s="37"/>
      <c r="BXF101" s="37"/>
      <c r="BXG101" s="37"/>
      <c r="BXH101" s="37"/>
      <c r="BXI101" s="37"/>
      <c r="BXJ101" s="37"/>
      <c r="BXK101" s="37"/>
      <c r="BXL101" s="37"/>
      <c r="BXM101" s="37"/>
      <c r="BXN101" s="37"/>
      <c r="BXO101" s="37"/>
      <c r="BXP101" s="37"/>
      <c r="BXQ101" s="37"/>
      <c r="BXR101" s="37"/>
      <c r="BXS101" s="37"/>
      <c r="BXT101" s="37"/>
      <c r="BXU101" s="37"/>
      <c r="BXV101" s="37"/>
      <c r="BXW101" s="37"/>
      <c r="BXX101" s="37"/>
      <c r="BXY101" s="37"/>
      <c r="BXZ101" s="37"/>
      <c r="BYA101" s="37"/>
      <c r="BYB101" s="37"/>
      <c r="BYC101" s="37"/>
      <c r="BYD101" s="37"/>
      <c r="BYE101" s="37"/>
      <c r="BYF101" s="37"/>
      <c r="BYG101" s="37"/>
      <c r="BYH101" s="37"/>
      <c r="BYI101" s="37"/>
      <c r="BYJ101" s="37"/>
      <c r="BYK101" s="37"/>
      <c r="BYL101" s="37"/>
      <c r="BYM101" s="37"/>
      <c r="BYN101" s="37"/>
      <c r="BYO101" s="37"/>
      <c r="BYP101" s="37"/>
      <c r="BYQ101" s="37"/>
      <c r="BYR101" s="37"/>
      <c r="BYS101" s="37"/>
      <c r="BYT101" s="37"/>
      <c r="BYU101" s="37"/>
      <c r="BYV101" s="37"/>
      <c r="BYW101" s="37"/>
      <c r="BYX101" s="37"/>
      <c r="BYY101" s="37"/>
      <c r="BYZ101" s="37"/>
      <c r="BZA101" s="37"/>
      <c r="BZB101" s="37"/>
      <c r="BZC101" s="37"/>
      <c r="BZD101" s="37"/>
      <c r="BZE101" s="37"/>
      <c r="BZF101" s="37"/>
      <c r="BZG101" s="37"/>
      <c r="BZH101" s="37"/>
      <c r="BZI101" s="37"/>
      <c r="BZJ101" s="37"/>
      <c r="BZK101" s="37"/>
      <c r="BZL101" s="37"/>
      <c r="BZM101" s="37"/>
      <c r="BZN101" s="37"/>
      <c r="BZO101" s="37"/>
      <c r="BZP101" s="37"/>
      <c r="BZQ101" s="37"/>
      <c r="BZR101" s="37"/>
      <c r="BZS101" s="37"/>
      <c r="BZT101" s="37"/>
      <c r="BZU101" s="37"/>
      <c r="BZV101" s="37"/>
      <c r="BZW101" s="37"/>
      <c r="BZX101" s="37"/>
      <c r="BZY101" s="37"/>
      <c r="BZZ101" s="37"/>
      <c r="CAA101" s="37"/>
      <c r="CAB101" s="37"/>
      <c r="CAC101" s="37"/>
      <c r="CAD101" s="37"/>
      <c r="CAE101" s="37"/>
      <c r="CAF101" s="37"/>
      <c r="CAG101" s="37"/>
      <c r="CAH101" s="37"/>
      <c r="CAI101" s="37"/>
      <c r="CAJ101" s="37"/>
      <c r="CAK101" s="37"/>
      <c r="CAL101" s="37"/>
      <c r="CAM101" s="37"/>
      <c r="CAN101" s="37"/>
      <c r="CAO101" s="37"/>
      <c r="CAP101" s="37"/>
      <c r="CAQ101" s="37"/>
      <c r="CAR101" s="37"/>
      <c r="CAS101" s="37"/>
      <c r="CAT101" s="37"/>
      <c r="CAU101" s="37"/>
      <c r="CAV101" s="37"/>
      <c r="CAW101" s="37"/>
      <c r="CAX101" s="37"/>
      <c r="CAY101" s="37"/>
      <c r="CAZ101" s="37"/>
      <c r="CBA101" s="37"/>
      <c r="CBB101" s="37"/>
      <c r="CBC101" s="37"/>
      <c r="CBD101" s="37"/>
      <c r="CBE101" s="37"/>
      <c r="CBF101" s="37"/>
      <c r="CBG101" s="37"/>
      <c r="CBH101" s="37"/>
      <c r="CBI101" s="37"/>
      <c r="CBJ101" s="37"/>
      <c r="CBK101" s="37"/>
      <c r="CBL101" s="37"/>
      <c r="CBM101" s="37"/>
      <c r="CBN101" s="37"/>
      <c r="CBO101" s="37"/>
      <c r="CBP101" s="37"/>
      <c r="CBQ101" s="37"/>
      <c r="CBR101" s="37"/>
      <c r="CBS101" s="37"/>
      <c r="CBT101" s="37"/>
      <c r="CBU101" s="37"/>
      <c r="CBV101" s="37"/>
      <c r="CBW101" s="37"/>
      <c r="CBX101" s="37"/>
      <c r="CBY101" s="37"/>
      <c r="CBZ101" s="37"/>
      <c r="CCA101" s="37"/>
      <c r="CCB101" s="37"/>
      <c r="CCC101" s="37"/>
      <c r="CCD101" s="37"/>
      <c r="CCE101" s="37"/>
      <c r="CCF101" s="37"/>
      <c r="CCG101" s="37"/>
      <c r="CCH101" s="37"/>
      <c r="CCI101" s="37"/>
      <c r="CCJ101" s="37"/>
      <c r="CCK101" s="37"/>
      <c r="CCL101" s="37"/>
      <c r="CCM101" s="37"/>
      <c r="CCN101" s="37"/>
      <c r="CCO101" s="37"/>
      <c r="CCP101" s="37"/>
      <c r="CCQ101" s="37"/>
      <c r="CCR101" s="37"/>
      <c r="CCS101" s="37"/>
      <c r="CCT101" s="37"/>
      <c r="CCU101" s="37"/>
      <c r="CCV101" s="37"/>
      <c r="CCW101" s="37"/>
      <c r="CCX101" s="37"/>
      <c r="CCY101" s="37"/>
      <c r="CCZ101" s="37"/>
      <c r="CDA101" s="37"/>
      <c r="CDB101" s="37"/>
      <c r="CDC101" s="37"/>
      <c r="CDD101" s="37"/>
      <c r="CDE101" s="37"/>
      <c r="CDF101" s="37"/>
      <c r="CDG101" s="37"/>
      <c r="CDH101" s="37"/>
      <c r="CDI101" s="37"/>
      <c r="CDJ101" s="37"/>
      <c r="CDK101" s="37"/>
      <c r="CDL101" s="37"/>
      <c r="CDM101" s="37"/>
      <c r="CDN101" s="37"/>
      <c r="CDO101" s="37"/>
      <c r="CDP101" s="37"/>
      <c r="CDQ101" s="37"/>
      <c r="CDR101" s="37"/>
      <c r="CDS101" s="37"/>
      <c r="CDT101" s="37"/>
      <c r="CDU101" s="37"/>
      <c r="CDV101" s="37"/>
      <c r="CDW101" s="37"/>
      <c r="CDX101" s="37"/>
      <c r="CDY101" s="37"/>
      <c r="CDZ101" s="37"/>
      <c r="CEA101" s="37"/>
      <c r="CEB101" s="37"/>
      <c r="CEC101" s="37"/>
      <c r="CED101" s="37"/>
      <c r="CEE101" s="37"/>
      <c r="CEF101" s="37"/>
      <c r="CEG101" s="37"/>
      <c r="CEH101" s="37"/>
      <c r="CEI101" s="37"/>
      <c r="CEJ101" s="37"/>
      <c r="CEK101" s="37"/>
      <c r="CEL101" s="37"/>
      <c r="CEM101" s="37"/>
      <c r="CEN101" s="37"/>
      <c r="CEO101" s="37"/>
      <c r="CEP101" s="37"/>
      <c r="CEQ101" s="37"/>
      <c r="CER101" s="37"/>
      <c r="CES101" s="37"/>
      <c r="CET101" s="37"/>
      <c r="CEU101" s="37"/>
      <c r="CEV101" s="37"/>
      <c r="CEW101" s="37"/>
      <c r="CEX101" s="37"/>
      <c r="CEY101" s="37"/>
      <c r="CEZ101" s="37"/>
      <c r="CFA101" s="37"/>
      <c r="CFB101" s="37"/>
      <c r="CFC101" s="37"/>
      <c r="CFD101" s="37"/>
      <c r="CFE101" s="37"/>
      <c r="CFF101" s="37"/>
      <c r="CFG101" s="37"/>
      <c r="CFH101" s="37"/>
      <c r="CFI101" s="37"/>
      <c r="CFJ101" s="37"/>
      <c r="CFK101" s="37"/>
      <c r="CFL101" s="37"/>
      <c r="CFM101" s="37"/>
      <c r="CFN101" s="37"/>
      <c r="CFO101" s="37"/>
      <c r="CFP101" s="37"/>
      <c r="CFQ101" s="37"/>
      <c r="CFR101" s="37"/>
      <c r="CFS101" s="37"/>
      <c r="CFT101" s="37"/>
      <c r="CFU101" s="37"/>
      <c r="CFV101" s="37"/>
      <c r="CFW101" s="37"/>
      <c r="CFX101" s="37"/>
      <c r="CFY101" s="37"/>
      <c r="CFZ101" s="37"/>
      <c r="CGA101" s="37"/>
      <c r="CGB101" s="37"/>
      <c r="CGC101" s="37"/>
      <c r="CGD101" s="37"/>
      <c r="CGE101" s="37"/>
      <c r="CGF101" s="37"/>
      <c r="CGG101" s="37"/>
      <c r="CGH101" s="37"/>
      <c r="CGI101" s="37"/>
      <c r="CGJ101" s="37"/>
      <c r="CGK101" s="37"/>
      <c r="CGL101" s="37"/>
      <c r="CGM101" s="37"/>
      <c r="CGN101" s="37"/>
      <c r="CGO101" s="37"/>
      <c r="CGP101" s="37"/>
      <c r="CGQ101" s="37"/>
      <c r="CGR101" s="37"/>
      <c r="CGS101" s="37"/>
      <c r="CGT101" s="37"/>
      <c r="CGU101" s="37"/>
      <c r="CGV101" s="37"/>
      <c r="CGW101" s="37"/>
      <c r="CGX101" s="37"/>
      <c r="CGY101" s="37"/>
      <c r="CGZ101" s="37"/>
      <c r="CHA101" s="37"/>
      <c r="CHB101" s="37"/>
      <c r="CHC101" s="37"/>
      <c r="CHD101" s="37"/>
      <c r="CHE101" s="37"/>
      <c r="CHF101" s="37"/>
      <c r="CHG101" s="37"/>
      <c r="CHH101" s="37"/>
      <c r="CHI101" s="37"/>
      <c r="CHJ101" s="37"/>
      <c r="CHK101" s="37"/>
      <c r="CHL101" s="37"/>
      <c r="CHM101" s="37"/>
      <c r="CHN101" s="37"/>
      <c r="CHO101" s="37"/>
      <c r="CHP101" s="37"/>
      <c r="CHQ101" s="37"/>
      <c r="CHR101" s="37"/>
      <c r="CHS101" s="37"/>
      <c r="CHT101" s="37"/>
      <c r="CHU101" s="37"/>
      <c r="CHV101" s="37"/>
      <c r="CHW101" s="37"/>
      <c r="CHX101" s="37"/>
      <c r="CHY101" s="37"/>
      <c r="CHZ101" s="37"/>
      <c r="CIA101" s="37"/>
      <c r="CIB101" s="37"/>
      <c r="CIC101" s="37"/>
      <c r="CID101" s="37"/>
      <c r="CIE101" s="37"/>
      <c r="CIF101" s="37"/>
      <c r="CIG101" s="37"/>
      <c r="CIH101" s="37"/>
      <c r="CII101" s="37"/>
      <c r="CIJ101" s="37"/>
      <c r="CIK101" s="37"/>
      <c r="CIL101" s="37"/>
      <c r="CIM101" s="37"/>
      <c r="CIN101" s="37"/>
      <c r="CIO101" s="37"/>
      <c r="CIP101" s="37"/>
      <c r="CIQ101" s="37"/>
      <c r="CIR101" s="37"/>
      <c r="CIS101" s="37"/>
      <c r="CIT101" s="37"/>
      <c r="CIU101" s="37"/>
      <c r="CIV101" s="37"/>
      <c r="CIW101" s="37"/>
      <c r="CIX101" s="37"/>
      <c r="CIY101" s="37"/>
      <c r="CIZ101" s="37"/>
      <c r="CJA101" s="37"/>
      <c r="CJB101" s="37"/>
      <c r="CJC101" s="37"/>
      <c r="CJD101" s="37"/>
      <c r="CJE101" s="37"/>
      <c r="CJF101" s="37"/>
      <c r="CJG101" s="37"/>
      <c r="CJH101" s="37"/>
      <c r="CJI101" s="37"/>
      <c r="CJJ101" s="37"/>
      <c r="CJK101" s="37"/>
      <c r="CJL101" s="37"/>
      <c r="CJM101" s="37"/>
      <c r="CJN101" s="37"/>
      <c r="CJO101" s="37"/>
      <c r="CJP101" s="37"/>
      <c r="CJQ101" s="37"/>
      <c r="CJR101" s="37"/>
      <c r="CJS101" s="37"/>
      <c r="CJT101" s="37"/>
      <c r="CJU101" s="37"/>
      <c r="CJV101" s="37"/>
      <c r="CJW101" s="37"/>
      <c r="CJX101" s="37"/>
      <c r="CJY101" s="37"/>
      <c r="CJZ101" s="37"/>
      <c r="CKA101" s="37"/>
      <c r="CKB101" s="37"/>
      <c r="CKC101" s="37"/>
      <c r="CKD101" s="37"/>
      <c r="CKE101" s="37"/>
      <c r="CKF101" s="37"/>
      <c r="CKG101" s="37"/>
      <c r="CKH101" s="37"/>
      <c r="CKI101" s="37"/>
      <c r="CKJ101" s="37"/>
      <c r="CKK101" s="37"/>
      <c r="CKL101" s="37"/>
      <c r="CKM101" s="37"/>
      <c r="CKN101" s="37"/>
      <c r="CKO101" s="37"/>
      <c r="CKP101" s="37"/>
      <c r="CKQ101" s="37"/>
      <c r="CKR101" s="37"/>
      <c r="CKS101" s="37"/>
      <c r="CKT101" s="37"/>
      <c r="CKU101" s="37"/>
      <c r="CKV101" s="37"/>
      <c r="CKW101" s="37"/>
      <c r="CKX101" s="37"/>
      <c r="CKY101" s="37"/>
      <c r="CKZ101" s="37"/>
      <c r="CLA101" s="37"/>
      <c r="CLB101" s="37"/>
      <c r="CLC101" s="37"/>
      <c r="CLD101" s="37"/>
      <c r="CLE101" s="37"/>
      <c r="CLF101" s="37"/>
      <c r="CLG101" s="37"/>
      <c r="CLH101" s="37"/>
      <c r="CLI101" s="37"/>
      <c r="CLJ101" s="37"/>
      <c r="CLK101" s="37"/>
      <c r="CLL101" s="37"/>
      <c r="CLM101" s="37"/>
      <c r="CLN101" s="37"/>
      <c r="CLO101" s="37"/>
      <c r="CLP101" s="37"/>
      <c r="CLQ101" s="37"/>
      <c r="CLR101" s="37"/>
      <c r="CLS101" s="37"/>
      <c r="CLT101" s="37"/>
      <c r="CLU101" s="37"/>
      <c r="CLV101" s="37"/>
      <c r="CLW101" s="37"/>
      <c r="CLX101" s="37"/>
      <c r="CLY101" s="37"/>
      <c r="CLZ101" s="37"/>
      <c r="CMA101" s="37"/>
      <c r="CMB101" s="37"/>
      <c r="CMC101" s="37"/>
      <c r="CMD101" s="37"/>
      <c r="CME101" s="37"/>
      <c r="CMF101" s="37"/>
      <c r="CMG101" s="37"/>
      <c r="CMH101" s="37"/>
      <c r="CMI101" s="37"/>
      <c r="CMJ101" s="37"/>
      <c r="CMK101" s="37"/>
      <c r="CML101" s="37"/>
      <c r="CMM101" s="37"/>
      <c r="CMN101" s="37"/>
      <c r="CMO101" s="37"/>
      <c r="CMP101" s="37"/>
      <c r="CMQ101" s="37"/>
      <c r="CMR101" s="37"/>
      <c r="CMS101" s="37"/>
      <c r="CMT101" s="37"/>
      <c r="CMU101" s="37"/>
      <c r="CMV101" s="37"/>
      <c r="CMW101" s="37"/>
      <c r="CMX101" s="37"/>
      <c r="CMY101" s="37"/>
      <c r="CMZ101" s="37"/>
      <c r="CNA101" s="37"/>
      <c r="CNB101" s="37"/>
      <c r="CNC101" s="37"/>
      <c r="CND101" s="37"/>
      <c r="CNE101" s="37"/>
      <c r="CNF101" s="37"/>
      <c r="CNG101" s="37"/>
      <c r="CNH101" s="37"/>
      <c r="CNI101" s="37"/>
      <c r="CNJ101" s="37"/>
      <c r="CNK101" s="37"/>
      <c r="CNL101" s="37"/>
      <c r="CNM101" s="37"/>
      <c r="CNN101" s="37"/>
      <c r="CNO101" s="37"/>
      <c r="CNP101" s="37"/>
      <c r="CNQ101" s="37"/>
      <c r="CNR101" s="37"/>
      <c r="CNS101" s="37"/>
      <c r="CNT101" s="37"/>
      <c r="CNU101" s="37"/>
      <c r="CNV101" s="37"/>
      <c r="CNW101" s="37"/>
      <c r="CNX101" s="37"/>
      <c r="CNY101" s="37"/>
      <c r="CNZ101" s="37"/>
      <c r="COA101" s="37"/>
      <c r="COB101" s="37"/>
      <c r="COC101" s="37"/>
      <c r="COD101" s="37"/>
      <c r="COE101" s="37"/>
      <c r="COF101" s="37"/>
      <c r="COG101" s="37"/>
      <c r="COH101" s="37"/>
      <c r="COI101" s="37"/>
      <c r="COJ101" s="37"/>
      <c r="COK101" s="37"/>
      <c r="COL101" s="37"/>
      <c r="COM101" s="37"/>
      <c r="CON101" s="37"/>
      <c r="COO101" s="37"/>
      <c r="COP101" s="37"/>
      <c r="COQ101" s="37"/>
      <c r="COR101" s="37"/>
      <c r="COS101" s="37"/>
      <c r="COT101" s="37"/>
      <c r="COU101" s="37"/>
      <c r="COV101" s="37"/>
      <c r="COW101" s="37"/>
      <c r="COX101" s="37"/>
      <c r="COY101" s="37"/>
      <c r="COZ101" s="37"/>
      <c r="CPA101" s="37"/>
      <c r="CPB101" s="37"/>
      <c r="CPC101" s="37"/>
      <c r="CPD101" s="37"/>
      <c r="CPE101" s="37"/>
      <c r="CPF101" s="37"/>
      <c r="CPG101" s="37"/>
      <c r="CPH101" s="37"/>
      <c r="CPI101" s="37"/>
      <c r="CPJ101" s="37"/>
      <c r="CPK101" s="37"/>
      <c r="CPL101" s="37"/>
      <c r="CPM101" s="37"/>
      <c r="CPN101" s="37"/>
      <c r="CPO101" s="37"/>
      <c r="CPP101" s="37"/>
      <c r="CPQ101" s="37"/>
      <c r="CPR101" s="37"/>
      <c r="CPS101" s="37"/>
      <c r="CPT101" s="37"/>
      <c r="CPU101" s="37"/>
      <c r="CPV101" s="37"/>
      <c r="CPW101" s="37"/>
      <c r="CPX101" s="37"/>
      <c r="CPY101" s="37"/>
      <c r="CPZ101" s="37"/>
      <c r="CQA101" s="37"/>
      <c r="CQB101" s="37"/>
      <c r="CQC101" s="37"/>
      <c r="CQD101" s="37"/>
      <c r="CQE101" s="37"/>
      <c r="CQF101" s="37"/>
      <c r="CQG101" s="37"/>
      <c r="CQH101" s="37"/>
      <c r="CQI101" s="37"/>
      <c r="CQJ101" s="37"/>
      <c r="CQK101" s="37"/>
      <c r="CQL101" s="37"/>
      <c r="CQM101" s="37"/>
      <c r="CQN101" s="37"/>
      <c r="CQO101" s="37"/>
      <c r="CQP101" s="37"/>
      <c r="CQQ101" s="37"/>
      <c r="CQR101" s="37"/>
      <c r="CQS101" s="37"/>
      <c r="CQT101" s="37"/>
      <c r="CQU101" s="37"/>
      <c r="CQV101" s="37"/>
      <c r="CQW101" s="37"/>
      <c r="CQX101" s="37"/>
      <c r="CQY101" s="37"/>
      <c r="CQZ101" s="37"/>
      <c r="CRA101" s="37"/>
      <c r="CRB101" s="37"/>
      <c r="CRC101" s="37"/>
      <c r="CRD101" s="37"/>
      <c r="CRE101" s="37"/>
      <c r="CRF101" s="37"/>
      <c r="CRG101" s="37"/>
      <c r="CRH101" s="37"/>
      <c r="CRI101" s="37"/>
      <c r="CRJ101" s="37"/>
      <c r="CRK101" s="37"/>
      <c r="CRL101" s="37"/>
      <c r="CRM101" s="37"/>
      <c r="CRN101" s="37"/>
      <c r="CRO101" s="37"/>
      <c r="CRP101" s="37"/>
      <c r="CRQ101" s="37"/>
      <c r="CRR101" s="37"/>
      <c r="CRS101" s="37"/>
      <c r="CRT101" s="37"/>
      <c r="CRU101" s="37"/>
      <c r="CRV101" s="37"/>
      <c r="CRW101" s="37"/>
      <c r="CRX101" s="37"/>
      <c r="CRY101" s="37"/>
      <c r="CRZ101" s="37"/>
      <c r="CSA101" s="37"/>
      <c r="CSB101" s="37"/>
      <c r="CSC101" s="37"/>
      <c r="CSD101" s="37"/>
      <c r="CSE101" s="37"/>
      <c r="CSF101" s="37"/>
      <c r="CSG101" s="37"/>
      <c r="CSH101" s="37"/>
      <c r="CSI101" s="37"/>
      <c r="CSJ101" s="37"/>
      <c r="CSK101" s="37"/>
      <c r="CSL101" s="37"/>
      <c r="CSM101" s="37"/>
      <c r="CSN101" s="37"/>
      <c r="CSO101" s="37"/>
      <c r="CSP101" s="37"/>
      <c r="CSQ101" s="37"/>
      <c r="CSR101" s="37"/>
      <c r="CSS101" s="37"/>
      <c r="CST101" s="37"/>
      <c r="CSU101" s="37"/>
      <c r="CSV101" s="37"/>
      <c r="CSW101" s="37"/>
      <c r="CSX101" s="37"/>
      <c r="CSY101" s="37"/>
      <c r="CSZ101" s="37"/>
      <c r="CTA101" s="37"/>
      <c r="CTB101" s="37"/>
      <c r="CTC101" s="37"/>
      <c r="CTD101" s="37"/>
      <c r="CTE101" s="37"/>
      <c r="CTF101" s="37"/>
      <c r="CTG101" s="37"/>
      <c r="CTH101" s="37"/>
      <c r="CTI101" s="37"/>
      <c r="CTJ101" s="37"/>
      <c r="CTK101" s="37"/>
      <c r="CTL101" s="37"/>
      <c r="CTM101" s="37"/>
      <c r="CTN101" s="37"/>
      <c r="CTO101" s="37"/>
      <c r="CTP101" s="37"/>
      <c r="CTQ101" s="37"/>
      <c r="CTR101" s="37"/>
      <c r="CTS101" s="37"/>
      <c r="CTT101" s="37"/>
      <c r="CTU101" s="37"/>
      <c r="CTV101" s="37"/>
      <c r="CTW101" s="37"/>
      <c r="CTX101" s="37"/>
      <c r="CTY101" s="37"/>
      <c r="CTZ101" s="37"/>
      <c r="CUA101" s="37"/>
      <c r="CUB101" s="37"/>
      <c r="CUC101" s="37"/>
      <c r="CUD101" s="37"/>
      <c r="CUE101" s="37"/>
      <c r="CUF101" s="37"/>
      <c r="CUG101" s="37"/>
      <c r="CUH101" s="37"/>
      <c r="CUI101" s="37"/>
      <c r="CUJ101" s="37"/>
      <c r="CUK101" s="37"/>
      <c r="CUL101" s="37"/>
      <c r="CUM101" s="37"/>
      <c r="CUN101" s="37"/>
      <c r="CUO101" s="37"/>
      <c r="CUP101" s="37"/>
      <c r="CUQ101" s="37"/>
      <c r="CUR101" s="37"/>
      <c r="CUS101" s="37"/>
      <c r="CUT101" s="37"/>
      <c r="CUU101" s="37"/>
      <c r="CUV101" s="37"/>
      <c r="CUW101" s="37"/>
      <c r="CUX101" s="37"/>
      <c r="CUY101" s="37"/>
      <c r="CUZ101" s="37"/>
      <c r="CVA101" s="37"/>
      <c r="CVB101" s="37"/>
      <c r="CVC101" s="37"/>
      <c r="CVD101" s="37"/>
      <c r="CVE101" s="37"/>
      <c r="CVF101" s="37"/>
      <c r="CVG101" s="37"/>
      <c r="CVH101" s="37"/>
      <c r="CVI101" s="37"/>
      <c r="CVJ101" s="37"/>
      <c r="CVK101" s="37"/>
      <c r="CVL101" s="37"/>
      <c r="CVM101" s="37"/>
      <c r="CVN101" s="37"/>
      <c r="CVO101" s="37"/>
      <c r="CVP101" s="37"/>
      <c r="CVQ101" s="37"/>
      <c r="CVR101" s="37"/>
      <c r="CVS101" s="37"/>
      <c r="CVT101" s="37"/>
      <c r="CVU101" s="37"/>
      <c r="CVV101" s="37"/>
      <c r="CVW101" s="37"/>
      <c r="CVX101" s="37"/>
      <c r="CVY101" s="37"/>
      <c r="CVZ101" s="37"/>
      <c r="CWA101" s="37"/>
      <c r="CWB101" s="37"/>
      <c r="CWC101" s="37"/>
      <c r="CWD101" s="37"/>
      <c r="CWE101" s="37"/>
      <c r="CWF101" s="37"/>
      <c r="CWG101" s="37"/>
      <c r="CWH101" s="37"/>
      <c r="CWI101" s="37"/>
      <c r="CWJ101" s="37"/>
      <c r="CWK101" s="37"/>
      <c r="CWL101" s="37"/>
      <c r="CWM101" s="37"/>
      <c r="CWN101" s="37"/>
      <c r="CWO101" s="37"/>
      <c r="CWP101" s="37"/>
      <c r="CWQ101" s="37"/>
      <c r="CWR101" s="37"/>
      <c r="CWS101" s="37"/>
      <c r="CWT101" s="37"/>
      <c r="CWU101" s="37"/>
      <c r="CWV101" s="37"/>
      <c r="CWW101" s="37"/>
      <c r="CWX101" s="37"/>
      <c r="CWY101" s="37"/>
      <c r="CWZ101" s="37"/>
      <c r="CXA101" s="37"/>
      <c r="CXB101" s="37"/>
      <c r="CXC101" s="37"/>
      <c r="CXD101" s="37"/>
      <c r="CXE101" s="37"/>
      <c r="CXF101" s="37"/>
      <c r="CXG101" s="37"/>
      <c r="CXH101" s="37"/>
      <c r="CXI101" s="37"/>
      <c r="CXJ101" s="37"/>
      <c r="CXK101" s="37"/>
      <c r="CXL101" s="37"/>
      <c r="CXM101" s="37"/>
      <c r="CXN101" s="37"/>
      <c r="CXO101" s="37"/>
      <c r="CXP101" s="37"/>
      <c r="CXQ101" s="37"/>
      <c r="CXR101" s="37"/>
      <c r="CXS101" s="37"/>
      <c r="CXT101" s="37"/>
      <c r="CXU101" s="37"/>
      <c r="CXV101" s="37"/>
      <c r="CXW101" s="37"/>
      <c r="CXX101" s="37"/>
      <c r="CXY101" s="37"/>
      <c r="CXZ101" s="37"/>
      <c r="CYA101" s="37"/>
      <c r="CYB101" s="37"/>
      <c r="CYC101" s="37"/>
      <c r="CYD101" s="37"/>
      <c r="CYE101" s="37"/>
      <c r="CYF101" s="37"/>
      <c r="CYG101" s="37"/>
      <c r="CYH101" s="37"/>
      <c r="CYI101" s="37"/>
      <c r="CYJ101" s="37"/>
      <c r="CYK101" s="37"/>
      <c r="CYL101" s="37"/>
      <c r="CYM101" s="37"/>
      <c r="CYN101" s="37"/>
      <c r="CYO101" s="37"/>
      <c r="CYP101" s="37"/>
      <c r="CYQ101" s="37"/>
      <c r="CYR101" s="37"/>
      <c r="CYS101" s="37"/>
      <c r="CYT101" s="37"/>
      <c r="CYU101" s="37"/>
      <c r="CYV101" s="37"/>
      <c r="CYW101" s="37"/>
      <c r="CYX101" s="37"/>
      <c r="CYY101" s="37"/>
      <c r="CYZ101" s="37"/>
      <c r="CZA101" s="37"/>
      <c r="CZB101" s="37"/>
      <c r="CZC101" s="37"/>
      <c r="CZD101" s="37"/>
      <c r="CZE101" s="37"/>
      <c r="CZF101" s="37"/>
      <c r="CZG101" s="37"/>
      <c r="CZH101" s="37"/>
      <c r="CZI101" s="37"/>
      <c r="CZJ101" s="37"/>
      <c r="CZK101" s="37"/>
      <c r="CZL101" s="37"/>
      <c r="CZM101" s="37"/>
      <c r="CZN101" s="37"/>
      <c r="CZO101" s="37"/>
      <c r="CZP101" s="37"/>
      <c r="CZQ101" s="37"/>
      <c r="CZR101" s="37"/>
      <c r="CZS101" s="37"/>
      <c r="CZT101" s="37"/>
      <c r="CZU101" s="37"/>
      <c r="CZV101" s="37"/>
      <c r="CZW101" s="37"/>
      <c r="CZX101" s="37"/>
      <c r="CZY101" s="37"/>
      <c r="CZZ101" s="37"/>
      <c r="DAA101" s="37"/>
      <c r="DAB101" s="37"/>
      <c r="DAC101" s="37"/>
      <c r="DAD101" s="37"/>
      <c r="DAE101" s="37"/>
      <c r="DAF101" s="37"/>
      <c r="DAG101" s="37"/>
      <c r="DAH101" s="37"/>
      <c r="DAI101" s="37"/>
      <c r="DAJ101" s="37"/>
      <c r="DAK101" s="37"/>
      <c r="DAL101" s="37"/>
      <c r="DAM101" s="37"/>
      <c r="DAN101" s="37"/>
      <c r="DAO101" s="37"/>
      <c r="DAP101" s="37"/>
      <c r="DAQ101" s="37"/>
      <c r="DAR101" s="37"/>
      <c r="DAS101" s="37"/>
      <c r="DAT101" s="37"/>
      <c r="DAU101" s="37"/>
      <c r="DAV101" s="37"/>
      <c r="DAW101" s="37"/>
      <c r="DAX101" s="37"/>
      <c r="DAY101" s="37"/>
      <c r="DAZ101" s="37"/>
      <c r="DBA101" s="37"/>
      <c r="DBB101" s="37"/>
      <c r="DBC101" s="37"/>
      <c r="DBD101" s="37"/>
      <c r="DBE101" s="37"/>
      <c r="DBF101" s="37"/>
      <c r="DBG101" s="37"/>
      <c r="DBH101" s="37"/>
      <c r="DBI101" s="37"/>
      <c r="DBJ101" s="37"/>
      <c r="DBK101" s="37"/>
      <c r="DBL101" s="37"/>
      <c r="DBM101" s="37"/>
      <c r="DBN101" s="37"/>
      <c r="DBO101" s="37"/>
      <c r="DBP101" s="37"/>
      <c r="DBQ101" s="37"/>
      <c r="DBR101" s="37"/>
      <c r="DBS101" s="37"/>
      <c r="DBT101" s="37"/>
      <c r="DBU101" s="37"/>
      <c r="DBV101" s="37"/>
      <c r="DBW101" s="37"/>
      <c r="DBX101" s="37"/>
      <c r="DBY101" s="37"/>
      <c r="DBZ101" s="37"/>
      <c r="DCA101" s="37"/>
      <c r="DCB101" s="37"/>
      <c r="DCC101" s="37"/>
      <c r="DCD101" s="37"/>
      <c r="DCE101" s="37"/>
      <c r="DCF101" s="37"/>
      <c r="DCG101" s="37"/>
      <c r="DCH101" s="37"/>
      <c r="DCI101" s="37"/>
      <c r="DCJ101" s="37"/>
      <c r="DCK101" s="37"/>
      <c r="DCL101" s="37"/>
      <c r="DCM101" s="37"/>
      <c r="DCN101" s="37"/>
      <c r="DCO101" s="37"/>
      <c r="DCP101" s="37"/>
      <c r="DCQ101" s="37"/>
      <c r="DCR101" s="37"/>
      <c r="DCS101" s="37"/>
      <c r="DCT101" s="37"/>
      <c r="DCU101" s="37"/>
      <c r="DCV101" s="37"/>
      <c r="DCW101" s="37"/>
      <c r="DCX101" s="37"/>
      <c r="DCY101" s="37"/>
      <c r="DCZ101" s="37"/>
      <c r="DDA101" s="37"/>
      <c r="DDB101" s="37"/>
      <c r="DDC101" s="37"/>
      <c r="DDD101" s="37"/>
      <c r="DDE101" s="37"/>
      <c r="DDF101" s="37"/>
      <c r="DDG101" s="37"/>
      <c r="DDH101" s="37"/>
      <c r="DDI101" s="37"/>
      <c r="DDJ101" s="37"/>
      <c r="DDK101" s="37"/>
      <c r="DDL101" s="37"/>
      <c r="DDM101" s="37"/>
      <c r="DDN101" s="37"/>
      <c r="DDO101" s="37"/>
      <c r="DDP101" s="37"/>
      <c r="DDQ101" s="37"/>
      <c r="DDR101" s="37"/>
      <c r="DDS101" s="37"/>
      <c r="DDT101" s="37"/>
      <c r="DDU101" s="37"/>
      <c r="DDV101" s="37"/>
      <c r="DDW101" s="37"/>
      <c r="DDX101" s="37"/>
      <c r="DDY101" s="37"/>
      <c r="DDZ101" s="37"/>
      <c r="DEA101" s="37"/>
      <c r="DEB101" s="37"/>
      <c r="DEC101" s="37"/>
      <c r="DED101" s="37"/>
      <c r="DEE101" s="37"/>
      <c r="DEF101" s="37"/>
      <c r="DEG101" s="37"/>
      <c r="DEH101" s="37"/>
      <c r="DEI101" s="37"/>
      <c r="DEJ101" s="37"/>
      <c r="DEK101" s="37"/>
      <c r="DEL101" s="37"/>
      <c r="DEM101" s="37"/>
      <c r="DEN101" s="37"/>
      <c r="DEO101" s="37"/>
      <c r="DEP101" s="37"/>
      <c r="DEQ101" s="37"/>
      <c r="DER101" s="37"/>
      <c r="DES101" s="37"/>
      <c r="DET101" s="37"/>
      <c r="DEU101" s="37"/>
      <c r="DEV101" s="37"/>
      <c r="DEW101" s="37"/>
      <c r="DEX101" s="37"/>
      <c r="DEY101" s="37"/>
      <c r="DEZ101" s="37"/>
      <c r="DFA101" s="37"/>
      <c r="DFB101" s="37"/>
      <c r="DFC101" s="37"/>
      <c r="DFD101" s="37"/>
      <c r="DFE101" s="37"/>
      <c r="DFF101" s="37"/>
      <c r="DFG101" s="37"/>
      <c r="DFH101" s="37"/>
      <c r="DFI101" s="37"/>
      <c r="DFJ101" s="37"/>
      <c r="DFK101" s="37"/>
      <c r="DFL101" s="37"/>
      <c r="DFM101" s="37"/>
      <c r="DFN101" s="37"/>
      <c r="DFO101" s="37"/>
      <c r="DFP101" s="37"/>
      <c r="DFQ101" s="37"/>
      <c r="DFR101" s="37"/>
      <c r="DFS101" s="37"/>
      <c r="DFT101" s="37"/>
      <c r="DFU101" s="37"/>
      <c r="DFV101" s="37"/>
      <c r="DFW101" s="37"/>
      <c r="DFX101" s="37"/>
      <c r="DFY101" s="37"/>
      <c r="DFZ101" s="37"/>
      <c r="DGA101" s="37"/>
      <c r="DGB101" s="37"/>
      <c r="DGC101" s="37"/>
      <c r="DGD101" s="37"/>
      <c r="DGE101" s="37"/>
      <c r="DGF101" s="37"/>
      <c r="DGG101" s="37"/>
      <c r="DGH101" s="37"/>
      <c r="DGI101" s="37"/>
      <c r="DGJ101" s="37"/>
      <c r="DGK101" s="37"/>
      <c r="DGL101" s="37"/>
      <c r="DGM101" s="37"/>
      <c r="DGN101" s="37"/>
      <c r="DGO101" s="37"/>
      <c r="DGP101" s="37"/>
      <c r="DGQ101" s="37"/>
      <c r="DGR101" s="37"/>
      <c r="DGS101" s="37"/>
      <c r="DGT101" s="37"/>
      <c r="DGU101" s="37"/>
      <c r="DGV101" s="37"/>
      <c r="DGW101" s="37"/>
      <c r="DGX101" s="37"/>
      <c r="DGY101" s="37"/>
      <c r="DGZ101" s="37"/>
      <c r="DHA101" s="37"/>
      <c r="DHB101" s="37"/>
      <c r="DHC101" s="37"/>
      <c r="DHD101" s="37"/>
      <c r="DHE101" s="37"/>
      <c r="DHF101" s="37"/>
      <c r="DHG101" s="37"/>
      <c r="DHH101" s="37"/>
      <c r="DHI101" s="37"/>
      <c r="DHJ101" s="37"/>
      <c r="DHK101" s="37"/>
      <c r="DHL101" s="37"/>
      <c r="DHM101" s="37"/>
      <c r="DHN101" s="37"/>
      <c r="DHO101" s="37"/>
      <c r="DHP101" s="37"/>
      <c r="DHQ101" s="37"/>
      <c r="DHR101" s="37"/>
      <c r="DHS101" s="37"/>
      <c r="DHT101" s="37"/>
      <c r="DHU101" s="37"/>
      <c r="DHV101" s="37"/>
      <c r="DHW101" s="37"/>
      <c r="DHX101" s="37"/>
      <c r="DHY101" s="37"/>
      <c r="DHZ101" s="37"/>
      <c r="DIA101" s="37"/>
      <c r="DIB101" s="37"/>
      <c r="DIC101" s="37"/>
      <c r="DID101" s="37"/>
      <c r="DIE101" s="37"/>
      <c r="DIF101" s="37"/>
      <c r="DIG101" s="37"/>
      <c r="DIH101" s="37"/>
      <c r="DII101" s="37"/>
      <c r="DIJ101" s="37"/>
      <c r="DIK101" s="37"/>
      <c r="DIL101" s="37"/>
      <c r="DIM101" s="37"/>
      <c r="DIN101" s="37"/>
      <c r="DIO101" s="37"/>
      <c r="DIP101" s="37"/>
      <c r="DIQ101" s="37"/>
      <c r="DIR101" s="37"/>
      <c r="DIS101" s="37"/>
      <c r="DIT101" s="37"/>
      <c r="DIU101" s="37"/>
      <c r="DIV101" s="37"/>
      <c r="DIW101" s="37"/>
      <c r="DIX101" s="37"/>
      <c r="DIY101" s="37"/>
      <c r="DIZ101" s="37"/>
      <c r="DJA101" s="37"/>
      <c r="DJB101" s="37"/>
      <c r="DJC101" s="37"/>
      <c r="DJD101" s="37"/>
      <c r="DJE101" s="37"/>
      <c r="DJF101" s="37"/>
      <c r="DJG101" s="37"/>
      <c r="DJH101" s="37"/>
      <c r="DJI101" s="37"/>
      <c r="DJJ101" s="37"/>
      <c r="DJK101" s="37"/>
      <c r="DJL101" s="37"/>
      <c r="DJM101" s="37"/>
      <c r="DJN101" s="37"/>
      <c r="DJO101" s="37"/>
      <c r="DJP101" s="37"/>
      <c r="DJQ101" s="37"/>
      <c r="DJR101" s="37"/>
      <c r="DJS101" s="37"/>
      <c r="DJT101" s="37"/>
      <c r="DJU101" s="37"/>
      <c r="DJV101" s="37"/>
      <c r="DJW101" s="37"/>
      <c r="DJX101" s="37"/>
      <c r="DJY101" s="37"/>
      <c r="DJZ101" s="37"/>
      <c r="DKA101" s="37"/>
      <c r="DKB101" s="37"/>
      <c r="DKC101" s="37"/>
      <c r="DKD101" s="37"/>
      <c r="DKE101" s="37"/>
      <c r="DKF101" s="37"/>
      <c r="DKG101" s="37"/>
      <c r="DKH101" s="37"/>
      <c r="DKI101" s="37"/>
      <c r="DKJ101" s="37"/>
      <c r="DKK101" s="37"/>
      <c r="DKL101" s="37"/>
      <c r="DKM101" s="37"/>
      <c r="DKN101" s="37"/>
      <c r="DKO101" s="37"/>
      <c r="DKP101" s="37"/>
      <c r="DKQ101" s="37"/>
      <c r="DKR101" s="37"/>
      <c r="DKS101" s="37"/>
      <c r="DKT101" s="37"/>
      <c r="DKU101" s="37"/>
      <c r="DKV101" s="37"/>
      <c r="DKW101" s="37"/>
      <c r="DKX101" s="37"/>
      <c r="DKY101" s="37"/>
      <c r="DKZ101" s="37"/>
      <c r="DLA101" s="37"/>
      <c r="DLB101" s="37"/>
      <c r="DLC101" s="37"/>
      <c r="DLD101" s="37"/>
      <c r="DLE101" s="37"/>
      <c r="DLF101" s="37"/>
      <c r="DLG101" s="37"/>
      <c r="DLH101" s="37"/>
      <c r="DLI101" s="37"/>
      <c r="DLJ101" s="37"/>
      <c r="DLK101" s="37"/>
      <c r="DLL101" s="37"/>
      <c r="DLM101" s="37"/>
      <c r="DLN101" s="37"/>
      <c r="DLO101" s="37"/>
      <c r="DLP101" s="37"/>
      <c r="DLQ101" s="37"/>
      <c r="DLR101" s="37"/>
      <c r="DLS101" s="37"/>
      <c r="DLT101" s="37"/>
      <c r="DLU101" s="37"/>
      <c r="DLV101" s="37"/>
      <c r="DLW101" s="37"/>
      <c r="DLX101" s="37"/>
      <c r="DLY101" s="37"/>
      <c r="DLZ101" s="37"/>
      <c r="DMA101" s="37"/>
      <c r="DMB101" s="37"/>
      <c r="DMC101" s="37"/>
      <c r="DMD101" s="37"/>
      <c r="DME101" s="37"/>
      <c r="DMF101" s="37"/>
      <c r="DMG101" s="37"/>
      <c r="DMH101" s="37"/>
      <c r="DMI101" s="37"/>
      <c r="DMJ101" s="37"/>
      <c r="DMK101" s="37"/>
      <c r="DML101" s="37"/>
      <c r="DMM101" s="37"/>
      <c r="DMN101" s="37"/>
      <c r="DMO101" s="37"/>
      <c r="DMP101" s="37"/>
      <c r="DMQ101" s="37"/>
      <c r="DMR101" s="37"/>
      <c r="DMS101" s="37"/>
      <c r="DMT101" s="37"/>
      <c r="DMU101" s="37"/>
      <c r="DMV101" s="37"/>
      <c r="DMW101" s="37"/>
      <c r="DMX101" s="37"/>
      <c r="DMY101" s="37"/>
      <c r="DMZ101" s="37"/>
      <c r="DNA101" s="37"/>
      <c r="DNB101" s="37"/>
      <c r="DNC101" s="37"/>
      <c r="DND101" s="37"/>
      <c r="DNE101" s="37"/>
      <c r="DNF101" s="37"/>
      <c r="DNG101" s="37"/>
      <c r="DNH101" s="37"/>
      <c r="DNI101" s="37"/>
      <c r="DNJ101" s="37"/>
      <c r="DNK101" s="37"/>
      <c r="DNL101" s="37"/>
      <c r="DNM101" s="37"/>
      <c r="DNN101" s="37"/>
      <c r="DNO101" s="37"/>
      <c r="DNP101" s="37"/>
      <c r="DNQ101" s="37"/>
      <c r="DNR101" s="37"/>
      <c r="DNS101" s="37"/>
      <c r="DNT101" s="37"/>
      <c r="DNU101" s="37"/>
      <c r="DNV101" s="37"/>
      <c r="DNW101" s="37"/>
      <c r="DNX101" s="37"/>
      <c r="DNY101" s="37"/>
      <c r="DNZ101" s="37"/>
      <c r="DOA101" s="37"/>
      <c r="DOB101" s="37"/>
      <c r="DOC101" s="37"/>
      <c r="DOD101" s="37"/>
      <c r="DOE101" s="37"/>
      <c r="DOF101" s="37"/>
      <c r="DOG101" s="37"/>
      <c r="DOH101" s="37"/>
      <c r="DOI101" s="37"/>
      <c r="DOJ101" s="37"/>
      <c r="DOK101" s="37"/>
      <c r="DOL101" s="37"/>
      <c r="DOM101" s="37"/>
      <c r="DON101" s="37"/>
      <c r="DOO101" s="37"/>
      <c r="DOP101" s="37"/>
      <c r="DOQ101" s="37"/>
      <c r="DOR101" s="37"/>
      <c r="DOS101" s="37"/>
      <c r="DOT101" s="37"/>
      <c r="DOU101" s="37"/>
      <c r="DOV101" s="37"/>
      <c r="DOW101" s="37"/>
      <c r="DOX101" s="37"/>
      <c r="DOY101" s="37"/>
      <c r="DOZ101" s="37"/>
      <c r="DPA101" s="37"/>
      <c r="DPB101" s="37"/>
      <c r="DPC101" s="37"/>
      <c r="DPD101" s="37"/>
      <c r="DPE101" s="37"/>
      <c r="DPF101" s="37"/>
      <c r="DPG101" s="37"/>
      <c r="DPH101" s="37"/>
      <c r="DPI101" s="37"/>
      <c r="DPJ101" s="37"/>
      <c r="DPK101" s="37"/>
      <c r="DPL101" s="37"/>
      <c r="DPM101" s="37"/>
      <c r="DPN101" s="37"/>
      <c r="DPO101" s="37"/>
      <c r="DPP101" s="37"/>
      <c r="DPQ101" s="37"/>
      <c r="DPR101" s="37"/>
      <c r="DPS101" s="37"/>
      <c r="DPT101" s="37"/>
      <c r="DPU101" s="37"/>
      <c r="DPV101" s="37"/>
      <c r="DPW101" s="37"/>
      <c r="DPX101" s="37"/>
      <c r="DPY101" s="37"/>
      <c r="DPZ101" s="37"/>
      <c r="DQA101" s="37"/>
      <c r="DQB101" s="37"/>
      <c r="DQC101" s="37"/>
      <c r="DQD101" s="37"/>
      <c r="DQE101" s="37"/>
      <c r="DQF101" s="37"/>
      <c r="DQG101" s="37"/>
      <c r="DQH101" s="37"/>
      <c r="DQI101" s="37"/>
      <c r="DQJ101" s="37"/>
      <c r="DQK101" s="37"/>
      <c r="DQL101" s="37"/>
      <c r="DQM101" s="37"/>
      <c r="DQN101" s="37"/>
      <c r="DQO101" s="37"/>
      <c r="DQP101" s="37"/>
      <c r="DQQ101" s="37"/>
      <c r="DQR101" s="37"/>
      <c r="DQS101" s="37"/>
      <c r="DQT101" s="37"/>
      <c r="DQU101" s="37"/>
      <c r="DQV101" s="37"/>
      <c r="DQW101" s="37"/>
      <c r="DQX101" s="37"/>
      <c r="DQY101" s="37"/>
      <c r="DQZ101" s="37"/>
      <c r="DRA101" s="37"/>
      <c r="DRB101" s="37"/>
      <c r="DRC101" s="37"/>
      <c r="DRD101" s="37"/>
      <c r="DRE101" s="37"/>
      <c r="DRF101" s="37"/>
      <c r="DRG101" s="37"/>
      <c r="DRH101" s="37"/>
      <c r="DRI101" s="37"/>
      <c r="DRJ101" s="37"/>
      <c r="DRK101" s="37"/>
      <c r="DRL101" s="37"/>
      <c r="DRM101" s="37"/>
      <c r="DRN101" s="37"/>
      <c r="DRO101" s="37"/>
      <c r="DRP101" s="37"/>
      <c r="DRQ101" s="37"/>
      <c r="DRR101" s="37"/>
      <c r="DRS101" s="37"/>
      <c r="DRT101" s="37"/>
      <c r="DRU101" s="37"/>
      <c r="DRV101" s="37"/>
      <c r="DRW101" s="37"/>
      <c r="DRX101" s="37"/>
      <c r="DRY101" s="37"/>
      <c r="DRZ101" s="37"/>
      <c r="DSA101" s="37"/>
      <c r="DSB101" s="37"/>
      <c r="DSC101" s="37"/>
      <c r="DSD101" s="37"/>
      <c r="DSE101" s="37"/>
      <c r="DSF101" s="37"/>
      <c r="DSG101" s="37"/>
      <c r="DSH101" s="37"/>
      <c r="DSI101" s="37"/>
      <c r="DSJ101" s="37"/>
      <c r="DSK101" s="37"/>
      <c r="DSL101" s="37"/>
      <c r="DSM101" s="37"/>
      <c r="DSN101" s="37"/>
      <c r="DSO101" s="37"/>
      <c r="DSP101" s="37"/>
      <c r="DSQ101" s="37"/>
      <c r="DSR101" s="37"/>
      <c r="DSS101" s="37"/>
      <c r="DST101" s="37"/>
      <c r="DSU101" s="37"/>
      <c r="DSV101" s="37"/>
      <c r="DSW101" s="37"/>
      <c r="DSX101" s="37"/>
      <c r="DSY101" s="37"/>
      <c r="DSZ101" s="37"/>
      <c r="DTA101" s="37"/>
      <c r="DTB101" s="37"/>
      <c r="DTC101" s="37"/>
      <c r="DTD101" s="37"/>
      <c r="DTE101" s="37"/>
      <c r="DTF101" s="37"/>
      <c r="DTG101" s="37"/>
      <c r="DTH101" s="37"/>
      <c r="DTI101" s="37"/>
      <c r="DTJ101" s="37"/>
      <c r="DTK101" s="37"/>
      <c r="DTL101" s="37"/>
      <c r="DTM101" s="37"/>
      <c r="DTN101" s="37"/>
      <c r="DTO101" s="37"/>
      <c r="DTP101" s="37"/>
      <c r="DTQ101" s="37"/>
      <c r="DTR101" s="37"/>
      <c r="DTS101" s="37"/>
      <c r="DTT101" s="37"/>
      <c r="DTU101" s="37"/>
      <c r="DTV101" s="37"/>
      <c r="DTW101" s="37"/>
      <c r="DTX101" s="37"/>
      <c r="DTY101" s="37"/>
      <c r="DTZ101" s="37"/>
      <c r="DUA101" s="37"/>
      <c r="DUB101" s="37"/>
      <c r="DUC101" s="37"/>
      <c r="DUD101" s="37"/>
      <c r="DUE101" s="37"/>
      <c r="DUF101" s="37"/>
      <c r="DUG101" s="37"/>
      <c r="DUH101" s="37"/>
      <c r="DUI101" s="37"/>
      <c r="DUJ101" s="37"/>
      <c r="DUK101" s="37"/>
      <c r="DUL101" s="37"/>
      <c r="DUM101" s="37"/>
      <c r="DUN101" s="37"/>
      <c r="DUO101" s="37"/>
      <c r="DUP101" s="37"/>
      <c r="DUQ101" s="37"/>
      <c r="DUR101" s="37"/>
      <c r="DUS101" s="37"/>
      <c r="DUT101" s="37"/>
      <c r="DUU101" s="37"/>
      <c r="DUV101" s="37"/>
      <c r="DUW101" s="37"/>
      <c r="DUX101" s="37"/>
      <c r="DUY101" s="37"/>
      <c r="DUZ101" s="37"/>
      <c r="DVA101" s="37"/>
      <c r="DVB101" s="37"/>
      <c r="DVC101" s="37"/>
      <c r="DVD101" s="37"/>
      <c r="DVE101" s="37"/>
      <c r="DVF101" s="37"/>
      <c r="DVG101" s="37"/>
      <c r="DVH101" s="37"/>
      <c r="DVI101" s="37"/>
      <c r="DVJ101" s="37"/>
      <c r="DVK101" s="37"/>
      <c r="DVL101" s="37"/>
      <c r="DVM101" s="37"/>
      <c r="DVN101" s="37"/>
      <c r="DVO101" s="37"/>
      <c r="DVP101" s="37"/>
      <c r="DVQ101" s="37"/>
      <c r="DVR101" s="37"/>
      <c r="DVS101" s="37"/>
      <c r="DVT101" s="37"/>
      <c r="DVU101" s="37"/>
      <c r="DVV101" s="37"/>
      <c r="DVW101" s="37"/>
      <c r="DVX101" s="37"/>
      <c r="DVY101" s="37"/>
      <c r="DVZ101" s="37"/>
      <c r="DWA101" s="37"/>
      <c r="DWB101" s="37"/>
      <c r="DWC101" s="37"/>
      <c r="DWD101" s="37"/>
      <c r="DWE101" s="37"/>
      <c r="DWF101" s="37"/>
      <c r="DWG101" s="37"/>
      <c r="DWH101" s="37"/>
      <c r="DWI101" s="37"/>
      <c r="DWJ101" s="37"/>
      <c r="DWK101" s="37"/>
      <c r="DWL101" s="37"/>
      <c r="DWM101" s="37"/>
      <c r="DWN101" s="37"/>
      <c r="DWO101" s="37"/>
      <c r="DWP101" s="37"/>
      <c r="DWQ101" s="37"/>
      <c r="DWR101" s="37"/>
      <c r="DWS101" s="37"/>
      <c r="DWT101" s="37"/>
      <c r="DWU101" s="37"/>
      <c r="DWV101" s="37"/>
      <c r="DWW101" s="37"/>
      <c r="DWX101" s="37"/>
      <c r="DWY101" s="37"/>
      <c r="DWZ101" s="37"/>
      <c r="DXA101" s="37"/>
      <c r="DXB101" s="37"/>
      <c r="DXC101" s="37"/>
      <c r="DXD101" s="37"/>
      <c r="DXE101" s="37"/>
      <c r="DXF101" s="37"/>
      <c r="DXG101" s="37"/>
      <c r="DXH101" s="37"/>
      <c r="DXI101" s="37"/>
      <c r="DXJ101" s="37"/>
      <c r="DXK101" s="37"/>
      <c r="DXL101" s="37"/>
      <c r="DXM101" s="37"/>
      <c r="DXN101" s="37"/>
      <c r="DXO101" s="37"/>
      <c r="DXP101" s="37"/>
      <c r="DXQ101" s="37"/>
      <c r="DXR101" s="37"/>
      <c r="DXS101" s="37"/>
      <c r="DXT101" s="37"/>
      <c r="DXU101" s="37"/>
      <c r="DXV101" s="37"/>
      <c r="DXW101" s="37"/>
      <c r="DXX101" s="37"/>
      <c r="DXY101" s="37"/>
      <c r="DXZ101" s="37"/>
      <c r="DYA101" s="37"/>
      <c r="DYB101" s="37"/>
      <c r="DYC101" s="37"/>
      <c r="DYD101" s="37"/>
      <c r="DYE101" s="37"/>
      <c r="DYF101" s="37"/>
      <c r="DYG101" s="37"/>
      <c r="DYH101" s="37"/>
      <c r="DYI101" s="37"/>
      <c r="DYJ101" s="37"/>
      <c r="DYK101" s="37"/>
      <c r="DYL101" s="37"/>
      <c r="DYM101" s="37"/>
      <c r="DYN101" s="37"/>
      <c r="DYO101" s="37"/>
      <c r="DYP101" s="37"/>
      <c r="DYQ101" s="37"/>
      <c r="DYR101" s="37"/>
      <c r="DYS101" s="37"/>
      <c r="DYT101" s="37"/>
      <c r="DYU101" s="37"/>
      <c r="DYV101" s="37"/>
      <c r="DYW101" s="37"/>
      <c r="DYX101" s="37"/>
      <c r="DYY101" s="37"/>
      <c r="DYZ101" s="37"/>
      <c r="DZA101" s="37"/>
      <c r="DZB101" s="37"/>
      <c r="DZC101" s="37"/>
      <c r="DZD101" s="37"/>
      <c r="DZE101" s="37"/>
      <c r="DZF101" s="37"/>
      <c r="DZG101" s="37"/>
      <c r="DZH101" s="37"/>
      <c r="DZI101" s="37"/>
      <c r="DZJ101" s="37"/>
      <c r="DZK101" s="37"/>
      <c r="DZL101" s="37"/>
      <c r="DZM101" s="37"/>
      <c r="DZN101" s="37"/>
      <c r="DZO101" s="37"/>
      <c r="DZP101" s="37"/>
      <c r="DZQ101" s="37"/>
      <c r="DZR101" s="37"/>
      <c r="DZS101" s="37"/>
      <c r="DZT101" s="37"/>
      <c r="DZU101" s="37"/>
      <c r="DZV101" s="37"/>
      <c r="DZW101" s="37"/>
      <c r="DZX101" s="37"/>
      <c r="DZY101" s="37"/>
      <c r="DZZ101" s="37"/>
      <c r="EAA101" s="37"/>
      <c r="EAB101" s="37"/>
      <c r="EAC101" s="37"/>
      <c r="EAD101" s="37"/>
      <c r="EAE101" s="37"/>
      <c r="EAF101" s="37"/>
      <c r="EAG101" s="37"/>
      <c r="EAH101" s="37"/>
      <c r="EAI101" s="37"/>
      <c r="EAJ101" s="37"/>
      <c r="EAK101" s="37"/>
      <c r="EAL101" s="37"/>
      <c r="EAM101" s="37"/>
      <c r="EAN101" s="37"/>
      <c r="EAO101" s="37"/>
      <c r="EAP101" s="37"/>
      <c r="EAQ101" s="37"/>
      <c r="EAR101" s="37"/>
      <c r="EAS101" s="37"/>
      <c r="EAT101" s="37"/>
      <c r="EAU101" s="37"/>
      <c r="EAV101" s="37"/>
      <c r="EAW101" s="37"/>
      <c r="EAX101" s="37"/>
      <c r="EAY101" s="37"/>
      <c r="EAZ101" s="37"/>
      <c r="EBA101" s="37"/>
      <c r="EBB101" s="37"/>
      <c r="EBC101" s="37"/>
      <c r="EBD101" s="37"/>
      <c r="EBE101" s="37"/>
      <c r="EBF101" s="37"/>
      <c r="EBG101" s="37"/>
      <c r="EBH101" s="37"/>
      <c r="EBI101" s="37"/>
      <c r="EBJ101" s="37"/>
      <c r="EBK101" s="37"/>
      <c r="EBL101" s="37"/>
      <c r="EBM101" s="37"/>
      <c r="EBN101" s="37"/>
      <c r="EBO101" s="37"/>
      <c r="EBP101" s="37"/>
      <c r="EBQ101" s="37"/>
      <c r="EBR101" s="37"/>
      <c r="EBS101" s="37"/>
      <c r="EBT101" s="37"/>
      <c r="EBU101" s="37"/>
      <c r="EBV101" s="37"/>
      <c r="EBW101" s="37"/>
      <c r="EBX101" s="37"/>
      <c r="EBY101" s="37"/>
      <c r="EBZ101" s="37"/>
      <c r="ECA101" s="37"/>
      <c r="ECB101" s="37"/>
      <c r="ECC101" s="37"/>
      <c r="ECD101" s="37"/>
      <c r="ECE101" s="37"/>
      <c r="ECF101" s="37"/>
      <c r="ECG101" s="37"/>
      <c r="ECH101" s="37"/>
      <c r="ECI101" s="37"/>
      <c r="ECJ101" s="37"/>
      <c r="ECK101" s="37"/>
      <c r="ECL101" s="37"/>
      <c r="ECM101" s="37"/>
      <c r="ECN101" s="37"/>
      <c r="ECO101" s="37"/>
      <c r="ECP101" s="37"/>
      <c r="ECQ101" s="37"/>
      <c r="ECR101" s="37"/>
      <c r="ECS101" s="37"/>
      <c r="ECT101" s="37"/>
      <c r="ECU101" s="37"/>
      <c r="ECV101" s="37"/>
      <c r="ECW101" s="37"/>
      <c r="ECX101" s="37"/>
      <c r="ECY101" s="37"/>
      <c r="ECZ101" s="37"/>
      <c r="EDA101" s="37"/>
      <c r="EDB101" s="37"/>
      <c r="EDC101" s="37"/>
      <c r="EDD101" s="37"/>
      <c r="EDE101" s="37"/>
      <c r="EDF101" s="37"/>
      <c r="EDG101" s="37"/>
      <c r="EDH101" s="37"/>
      <c r="EDI101" s="37"/>
      <c r="EDJ101" s="37"/>
      <c r="EDK101" s="37"/>
      <c r="EDL101" s="37"/>
      <c r="EDM101" s="37"/>
      <c r="EDN101" s="37"/>
      <c r="EDO101" s="37"/>
      <c r="EDP101" s="37"/>
      <c r="EDQ101" s="37"/>
      <c r="EDR101" s="37"/>
      <c r="EDS101" s="37"/>
      <c r="EDT101" s="37"/>
      <c r="EDU101" s="37"/>
      <c r="EDV101" s="37"/>
      <c r="EDW101" s="37"/>
      <c r="EDX101" s="37"/>
      <c r="EDY101" s="37"/>
      <c r="EDZ101" s="37"/>
      <c r="EEA101" s="37"/>
      <c r="EEB101" s="37"/>
      <c r="EEC101" s="37"/>
      <c r="EED101" s="37"/>
      <c r="EEE101" s="37"/>
      <c r="EEF101" s="37"/>
      <c r="EEG101" s="37"/>
      <c r="EEH101" s="37"/>
      <c r="EEI101" s="37"/>
      <c r="EEJ101" s="37"/>
      <c r="EEK101" s="37"/>
      <c r="EEL101" s="37"/>
      <c r="EEM101" s="37"/>
      <c r="EEN101" s="37"/>
      <c r="EEO101" s="37"/>
      <c r="EEP101" s="37"/>
      <c r="EEQ101" s="37"/>
      <c r="EER101" s="37"/>
      <c r="EES101" s="37"/>
      <c r="EET101" s="37"/>
      <c r="EEU101" s="37"/>
      <c r="EEV101" s="37"/>
      <c r="EEW101" s="37"/>
      <c r="EEX101" s="37"/>
      <c r="EEY101" s="37"/>
      <c r="EEZ101" s="37"/>
      <c r="EFA101" s="37"/>
      <c r="EFB101" s="37"/>
      <c r="EFC101" s="37"/>
      <c r="EFD101" s="37"/>
      <c r="EFE101" s="37"/>
      <c r="EFF101" s="37"/>
      <c r="EFG101" s="37"/>
      <c r="EFH101" s="37"/>
      <c r="EFI101" s="37"/>
      <c r="EFJ101" s="37"/>
      <c r="EFK101" s="37"/>
      <c r="EFL101" s="37"/>
      <c r="EFM101" s="37"/>
      <c r="EFN101" s="37"/>
      <c r="EFO101" s="37"/>
      <c r="EFP101" s="37"/>
      <c r="EFQ101" s="37"/>
      <c r="EFR101" s="37"/>
      <c r="EFS101" s="37"/>
      <c r="EFT101" s="37"/>
      <c r="EFU101" s="37"/>
      <c r="EFV101" s="37"/>
      <c r="EFW101" s="37"/>
      <c r="EFX101" s="37"/>
      <c r="EFY101" s="37"/>
      <c r="EFZ101" s="37"/>
      <c r="EGA101" s="37"/>
      <c r="EGB101" s="37"/>
      <c r="EGC101" s="37"/>
      <c r="EGD101" s="37"/>
      <c r="EGE101" s="37"/>
      <c r="EGF101" s="37"/>
      <c r="EGG101" s="37"/>
      <c r="EGH101" s="37"/>
      <c r="EGI101" s="37"/>
      <c r="EGJ101" s="37"/>
      <c r="EGK101" s="37"/>
      <c r="EGL101" s="37"/>
      <c r="EGM101" s="37"/>
      <c r="EGN101" s="37"/>
      <c r="EGO101" s="37"/>
      <c r="EGP101" s="37"/>
      <c r="EGQ101" s="37"/>
      <c r="EGR101" s="37"/>
      <c r="EGS101" s="37"/>
      <c r="EGT101" s="37"/>
      <c r="EGU101" s="37"/>
      <c r="EGV101" s="37"/>
      <c r="EGW101" s="37"/>
      <c r="EGX101" s="37"/>
      <c r="EGY101" s="37"/>
      <c r="EGZ101" s="37"/>
      <c r="EHA101" s="37"/>
      <c r="EHB101" s="37"/>
      <c r="EHC101" s="37"/>
      <c r="EHD101" s="37"/>
      <c r="EHE101" s="37"/>
      <c r="EHF101" s="37"/>
      <c r="EHG101" s="37"/>
      <c r="EHH101" s="37"/>
      <c r="EHI101" s="37"/>
      <c r="EHJ101" s="37"/>
      <c r="EHK101" s="37"/>
      <c r="EHL101" s="37"/>
      <c r="EHM101" s="37"/>
      <c r="EHN101" s="37"/>
      <c r="EHO101" s="37"/>
      <c r="EHP101" s="37"/>
      <c r="EHQ101" s="37"/>
      <c r="EHR101" s="37"/>
      <c r="EHS101" s="37"/>
      <c r="EHT101" s="37"/>
      <c r="EHU101" s="37"/>
      <c r="EHV101" s="37"/>
      <c r="EHW101" s="37"/>
      <c r="EHX101" s="37"/>
      <c r="EHY101" s="37"/>
      <c r="EHZ101" s="37"/>
      <c r="EIA101" s="37"/>
      <c r="EIB101" s="37"/>
      <c r="EIC101" s="37"/>
      <c r="EID101" s="37"/>
      <c r="EIE101" s="37"/>
      <c r="EIF101" s="37"/>
      <c r="EIG101" s="37"/>
      <c r="EIH101" s="37"/>
      <c r="EII101" s="37"/>
      <c r="EIJ101" s="37"/>
      <c r="EIK101" s="37"/>
      <c r="EIL101" s="37"/>
      <c r="EIM101" s="37"/>
      <c r="EIN101" s="37"/>
      <c r="EIO101" s="37"/>
      <c r="EIP101" s="37"/>
      <c r="EIQ101" s="37"/>
      <c r="EIR101" s="37"/>
      <c r="EIS101" s="37"/>
      <c r="EIT101" s="37"/>
      <c r="EIU101" s="37"/>
      <c r="EIV101" s="37"/>
      <c r="EIW101" s="37"/>
      <c r="EIX101" s="37"/>
      <c r="EIY101" s="37"/>
      <c r="EIZ101" s="37"/>
      <c r="EJA101" s="37"/>
      <c r="EJB101" s="37"/>
      <c r="EJC101" s="37"/>
      <c r="EJD101" s="37"/>
      <c r="EJE101" s="37"/>
      <c r="EJF101" s="37"/>
      <c r="EJG101" s="37"/>
      <c r="EJH101" s="37"/>
      <c r="EJI101" s="37"/>
      <c r="EJJ101" s="37"/>
      <c r="EJK101" s="37"/>
      <c r="EJL101" s="37"/>
      <c r="EJM101" s="37"/>
      <c r="EJN101" s="37"/>
      <c r="EJO101" s="37"/>
      <c r="EJP101" s="37"/>
      <c r="EJQ101" s="37"/>
      <c r="EJR101" s="37"/>
      <c r="EJS101" s="37"/>
      <c r="EJT101" s="37"/>
      <c r="EJU101" s="37"/>
      <c r="EJV101" s="37"/>
      <c r="EJW101" s="37"/>
      <c r="EJX101" s="37"/>
      <c r="EJY101" s="37"/>
      <c r="EJZ101" s="37"/>
      <c r="EKA101" s="37"/>
      <c r="EKB101" s="37"/>
      <c r="EKC101" s="37"/>
      <c r="EKD101" s="37"/>
      <c r="EKE101" s="37"/>
      <c r="EKF101" s="37"/>
      <c r="EKG101" s="37"/>
      <c r="EKH101" s="37"/>
      <c r="EKI101" s="37"/>
      <c r="EKJ101" s="37"/>
      <c r="EKK101" s="37"/>
      <c r="EKL101" s="37"/>
      <c r="EKM101" s="37"/>
      <c r="EKN101" s="37"/>
      <c r="EKO101" s="37"/>
      <c r="EKP101" s="37"/>
      <c r="EKQ101" s="37"/>
      <c r="EKR101" s="37"/>
      <c r="EKS101" s="37"/>
      <c r="EKT101" s="37"/>
      <c r="EKU101" s="37"/>
      <c r="EKV101" s="37"/>
      <c r="EKW101" s="37"/>
      <c r="EKX101" s="37"/>
      <c r="EKY101" s="37"/>
      <c r="EKZ101" s="37"/>
      <c r="ELA101" s="37"/>
      <c r="ELB101" s="37"/>
      <c r="ELC101" s="37"/>
      <c r="ELD101" s="37"/>
      <c r="ELE101" s="37"/>
      <c r="ELF101" s="37"/>
      <c r="ELG101" s="37"/>
      <c r="ELH101" s="37"/>
      <c r="ELI101" s="37"/>
      <c r="ELJ101" s="37"/>
      <c r="ELK101" s="37"/>
      <c r="ELL101" s="37"/>
      <c r="ELM101" s="37"/>
      <c r="ELN101" s="37"/>
      <c r="ELO101" s="37"/>
      <c r="ELP101" s="37"/>
      <c r="ELQ101" s="37"/>
      <c r="ELR101" s="37"/>
      <c r="ELS101" s="37"/>
      <c r="ELT101" s="37"/>
      <c r="ELU101" s="37"/>
      <c r="ELV101" s="37"/>
      <c r="ELW101" s="37"/>
      <c r="ELX101" s="37"/>
      <c r="ELY101" s="37"/>
      <c r="ELZ101" s="37"/>
      <c r="EMA101" s="37"/>
      <c r="EMB101" s="37"/>
      <c r="EMC101" s="37"/>
      <c r="EMD101" s="37"/>
      <c r="EME101" s="37"/>
      <c r="EMF101" s="37"/>
      <c r="EMG101" s="37"/>
      <c r="EMH101" s="37"/>
      <c r="EMI101" s="37"/>
      <c r="EMJ101" s="37"/>
      <c r="EMK101" s="37"/>
      <c r="EML101" s="37"/>
      <c r="EMM101" s="37"/>
      <c r="EMN101" s="37"/>
      <c r="EMO101" s="37"/>
      <c r="EMP101" s="37"/>
      <c r="EMQ101" s="37"/>
      <c r="EMR101" s="37"/>
      <c r="EMS101" s="37"/>
      <c r="EMT101" s="37"/>
      <c r="EMU101" s="37"/>
      <c r="EMV101" s="37"/>
      <c r="EMW101" s="37"/>
      <c r="EMX101" s="37"/>
      <c r="EMY101" s="37"/>
      <c r="EMZ101" s="37"/>
      <c r="ENA101" s="37"/>
      <c r="ENB101" s="37"/>
      <c r="ENC101" s="37"/>
      <c r="END101" s="37"/>
      <c r="ENE101" s="37"/>
      <c r="ENF101" s="37"/>
      <c r="ENG101" s="37"/>
      <c r="ENH101" s="37"/>
      <c r="ENI101" s="37"/>
      <c r="ENJ101" s="37"/>
      <c r="ENK101" s="37"/>
      <c r="ENL101" s="37"/>
      <c r="ENM101" s="37"/>
      <c r="ENN101" s="37"/>
      <c r="ENO101" s="37"/>
      <c r="ENP101" s="37"/>
      <c r="ENQ101" s="37"/>
      <c r="ENR101" s="37"/>
      <c r="ENS101" s="37"/>
      <c r="ENT101" s="37"/>
      <c r="ENU101" s="37"/>
      <c r="ENV101" s="37"/>
      <c r="ENW101" s="37"/>
      <c r="ENX101" s="37"/>
      <c r="ENY101" s="37"/>
      <c r="ENZ101" s="37"/>
      <c r="EOA101" s="37"/>
      <c r="EOB101" s="37"/>
      <c r="EOC101" s="37"/>
      <c r="EOD101" s="37"/>
      <c r="EOE101" s="37"/>
      <c r="EOF101" s="37"/>
      <c r="EOG101" s="37"/>
      <c r="EOH101" s="37"/>
      <c r="EOI101" s="37"/>
      <c r="EOJ101" s="37"/>
      <c r="EOK101" s="37"/>
      <c r="EOL101" s="37"/>
      <c r="EOM101" s="37"/>
      <c r="EON101" s="37"/>
      <c r="EOO101" s="37"/>
      <c r="EOP101" s="37"/>
      <c r="EOQ101" s="37"/>
      <c r="EOR101" s="37"/>
      <c r="EOS101" s="37"/>
      <c r="EOT101" s="37"/>
      <c r="EOU101" s="37"/>
      <c r="EOV101" s="37"/>
      <c r="EOW101" s="37"/>
      <c r="EOX101" s="37"/>
      <c r="EOY101" s="37"/>
      <c r="EOZ101" s="37"/>
      <c r="EPA101" s="37"/>
      <c r="EPB101" s="37"/>
      <c r="EPC101" s="37"/>
      <c r="EPD101" s="37"/>
      <c r="EPE101" s="37"/>
      <c r="EPF101" s="37"/>
      <c r="EPG101" s="37"/>
      <c r="EPH101" s="37"/>
      <c r="EPI101" s="37"/>
      <c r="EPJ101" s="37"/>
      <c r="EPK101" s="37"/>
      <c r="EPL101" s="37"/>
      <c r="EPM101" s="37"/>
      <c r="EPN101" s="37"/>
      <c r="EPO101" s="37"/>
      <c r="EPP101" s="37"/>
      <c r="EPQ101" s="37"/>
      <c r="EPR101" s="37"/>
      <c r="EPS101" s="37"/>
      <c r="EPT101" s="37"/>
      <c r="EPU101" s="37"/>
      <c r="EPV101" s="37"/>
      <c r="EPW101" s="37"/>
      <c r="EPX101" s="37"/>
      <c r="EPY101" s="37"/>
      <c r="EPZ101" s="37"/>
      <c r="EQA101" s="37"/>
      <c r="EQB101" s="37"/>
      <c r="EQC101" s="37"/>
      <c r="EQD101" s="37"/>
      <c r="EQE101" s="37"/>
      <c r="EQF101" s="37"/>
      <c r="EQG101" s="37"/>
      <c r="EQH101" s="37"/>
      <c r="EQI101" s="37"/>
      <c r="EQJ101" s="37"/>
      <c r="EQK101" s="37"/>
      <c r="EQL101" s="37"/>
      <c r="EQM101" s="37"/>
      <c r="EQN101" s="37"/>
      <c r="EQO101" s="37"/>
      <c r="EQP101" s="37"/>
      <c r="EQQ101" s="37"/>
      <c r="EQR101" s="37"/>
      <c r="EQS101" s="37"/>
      <c r="EQT101" s="37"/>
      <c r="EQU101" s="37"/>
      <c r="EQV101" s="37"/>
      <c r="EQW101" s="37"/>
      <c r="EQX101" s="37"/>
      <c r="EQY101" s="37"/>
      <c r="EQZ101" s="37"/>
      <c r="ERA101" s="37"/>
      <c r="ERB101" s="37"/>
      <c r="ERC101" s="37"/>
      <c r="ERD101" s="37"/>
      <c r="ERE101" s="37"/>
      <c r="ERF101" s="37"/>
      <c r="ERG101" s="37"/>
      <c r="ERH101" s="37"/>
      <c r="ERI101" s="37"/>
      <c r="ERJ101" s="37"/>
      <c r="ERK101" s="37"/>
      <c r="ERL101" s="37"/>
      <c r="ERM101" s="37"/>
      <c r="ERN101" s="37"/>
      <c r="ERO101" s="37"/>
      <c r="ERP101" s="37"/>
      <c r="ERQ101" s="37"/>
      <c r="ERR101" s="37"/>
      <c r="ERS101" s="37"/>
      <c r="ERT101" s="37"/>
      <c r="ERU101" s="37"/>
      <c r="ERV101" s="37"/>
      <c r="ERW101" s="37"/>
      <c r="ERX101" s="37"/>
      <c r="ERY101" s="37"/>
      <c r="ERZ101" s="37"/>
      <c r="ESA101" s="37"/>
      <c r="ESB101" s="37"/>
      <c r="ESC101" s="37"/>
      <c r="ESD101" s="37"/>
      <c r="ESE101" s="37"/>
      <c r="ESF101" s="37"/>
      <c r="ESG101" s="37"/>
      <c r="ESH101" s="37"/>
      <c r="ESI101" s="37"/>
      <c r="ESJ101" s="37"/>
      <c r="ESK101" s="37"/>
      <c r="ESL101" s="37"/>
      <c r="ESM101" s="37"/>
      <c r="ESN101" s="37"/>
      <c r="ESO101" s="37"/>
      <c r="ESP101" s="37"/>
      <c r="ESQ101" s="37"/>
      <c r="ESR101" s="37"/>
      <c r="ESS101" s="37"/>
      <c r="EST101" s="37"/>
      <c r="ESU101" s="37"/>
      <c r="ESV101" s="37"/>
      <c r="ESW101" s="37"/>
      <c r="ESX101" s="37"/>
      <c r="ESY101" s="37"/>
      <c r="ESZ101" s="37"/>
      <c r="ETA101" s="37"/>
      <c r="ETB101" s="37"/>
      <c r="ETC101" s="37"/>
      <c r="ETD101" s="37"/>
      <c r="ETE101" s="37"/>
      <c r="ETF101" s="37"/>
      <c r="ETG101" s="37"/>
      <c r="ETH101" s="37"/>
      <c r="ETI101" s="37"/>
      <c r="ETJ101" s="37"/>
      <c r="ETK101" s="37"/>
      <c r="ETL101" s="37"/>
      <c r="ETM101" s="37"/>
      <c r="ETN101" s="37"/>
      <c r="ETO101" s="37"/>
      <c r="ETP101" s="37"/>
      <c r="ETQ101" s="37"/>
      <c r="ETR101" s="37"/>
      <c r="ETS101" s="37"/>
      <c r="ETT101" s="37"/>
      <c r="ETU101" s="37"/>
      <c r="ETV101" s="37"/>
      <c r="ETW101" s="37"/>
      <c r="ETX101" s="37"/>
      <c r="ETY101" s="37"/>
      <c r="ETZ101" s="37"/>
      <c r="EUA101" s="37"/>
      <c r="EUB101" s="37"/>
      <c r="EUC101" s="37"/>
      <c r="EUD101" s="37"/>
      <c r="EUE101" s="37"/>
      <c r="EUF101" s="37"/>
      <c r="EUG101" s="37"/>
      <c r="EUH101" s="37"/>
      <c r="EUI101" s="37"/>
      <c r="EUJ101" s="37"/>
      <c r="EUK101" s="37"/>
      <c r="EUL101" s="37"/>
      <c r="EUM101" s="37"/>
      <c r="EUN101" s="37"/>
      <c r="EUO101" s="37"/>
      <c r="EUP101" s="37"/>
      <c r="EUQ101" s="37"/>
      <c r="EUR101" s="37"/>
      <c r="EUS101" s="37"/>
      <c r="EUT101" s="37"/>
      <c r="EUU101" s="37"/>
      <c r="EUV101" s="37"/>
      <c r="EUW101" s="37"/>
      <c r="EUX101" s="37"/>
      <c r="EUY101" s="37"/>
      <c r="EUZ101" s="37"/>
      <c r="EVA101" s="37"/>
      <c r="EVB101" s="37"/>
      <c r="EVC101" s="37"/>
      <c r="EVD101" s="37"/>
      <c r="EVE101" s="37"/>
      <c r="EVF101" s="37"/>
      <c r="EVG101" s="37"/>
      <c r="EVH101" s="37"/>
      <c r="EVI101" s="37"/>
      <c r="EVJ101" s="37"/>
      <c r="EVK101" s="37"/>
      <c r="EVL101" s="37"/>
      <c r="EVM101" s="37"/>
      <c r="EVN101" s="37"/>
      <c r="EVO101" s="37"/>
      <c r="EVP101" s="37"/>
      <c r="EVQ101" s="37"/>
      <c r="EVR101" s="37"/>
      <c r="EVS101" s="37"/>
      <c r="EVT101" s="37"/>
      <c r="EVU101" s="37"/>
      <c r="EVV101" s="37"/>
      <c r="EVW101" s="37"/>
      <c r="EVX101" s="37"/>
      <c r="EVY101" s="37"/>
      <c r="EVZ101" s="37"/>
      <c r="EWA101" s="37"/>
      <c r="EWB101" s="37"/>
      <c r="EWC101" s="37"/>
      <c r="EWD101" s="37"/>
      <c r="EWE101" s="37"/>
      <c r="EWF101" s="37"/>
      <c r="EWG101" s="37"/>
      <c r="EWH101" s="37"/>
      <c r="EWI101" s="37"/>
      <c r="EWJ101" s="37"/>
      <c r="EWK101" s="37"/>
      <c r="EWL101" s="37"/>
      <c r="EWM101" s="37"/>
      <c r="EWN101" s="37"/>
      <c r="EWO101" s="37"/>
      <c r="EWP101" s="37"/>
      <c r="EWQ101" s="37"/>
      <c r="EWR101" s="37"/>
      <c r="EWS101" s="37"/>
      <c r="EWT101" s="37"/>
      <c r="EWU101" s="37"/>
      <c r="EWV101" s="37"/>
      <c r="EWW101" s="37"/>
      <c r="EWX101" s="37"/>
      <c r="EWY101" s="37"/>
      <c r="EWZ101" s="37"/>
      <c r="EXA101" s="37"/>
      <c r="EXB101" s="37"/>
      <c r="EXC101" s="37"/>
      <c r="EXD101" s="37"/>
      <c r="EXE101" s="37"/>
      <c r="EXF101" s="37"/>
      <c r="EXG101" s="37"/>
      <c r="EXH101" s="37"/>
      <c r="EXI101" s="37"/>
      <c r="EXJ101" s="37"/>
      <c r="EXK101" s="37"/>
      <c r="EXL101" s="37"/>
      <c r="EXM101" s="37"/>
      <c r="EXN101" s="37"/>
      <c r="EXO101" s="37"/>
      <c r="EXP101" s="37"/>
      <c r="EXQ101" s="37"/>
      <c r="EXR101" s="37"/>
      <c r="EXS101" s="37"/>
      <c r="EXT101" s="37"/>
      <c r="EXU101" s="37"/>
      <c r="EXV101" s="37"/>
      <c r="EXW101" s="37"/>
      <c r="EXX101" s="37"/>
      <c r="EXY101" s="37"/>
      <c r="EXZ101" s="37"/>
      <c r="EYA101" s="37"/>
      <c r="EYB101" s="37"/>
      <c r="EYC101" s="37"/>
      <c r="EYD101" s="37"/>
      <c r="EYE101" s="37"/>
      <c r="EYF101" s="37"/>
      <c r="EYG101" s="37"/>
      <c r="EYH101" s="37"/>
      <c r="EYI101" s="37"/>
      <c r="EYJ101" s="37"/>
      <c r="EYK101" s="37"/>
      <c r="EYL101" s="37"/>
      <c r="EYM101" s="37"/>
      <c r="EYN101" s="37"/>
      <c r="EYO101" s="37"/>
      <c r="EYP101" s="37"/>
      <c r="EYQ101" s="37"/>
      <c r="EYR101" s="37"/>
      <c r="EYS101" s="37"/>
      <c r="EYT101" s="37"/>
      <c r="EYU101" s="37"/>
      <c r="EYV101" s="37"/>
      <c r="EYW101" s="37"/>
      <c r="EYX101" s="37"/>
      <c r="EYY101" s="37"/>
      <c r="EYZ101" s="37"/>
      <c r="EZA101" s="37"/>
      <c r="EZB101" s="37"/>
      <c r="EZC101" s="37"/>
      <c r="EZD101" s="37"/>
      <c r="EZE101" s="37"/>
      <c r="EZF101" s="37"/>
      <c r="EZG101" s="37"/>
      <c r="EZH101" s="37"/>
      <c r="EZI101" s="37"/>
      <c r="EZJ101" s="37"/>
      <c r="EZK101" s="37"/>
      <c r="EZL101" s="37"/>
      <c r="EZM101" s="37"/>
      <c r="EZN101" s="37"/>
      <c r="EZO101" s="37"/>
      <c r="EZP101" s="37"/>
      <c r="EZQ101" s="37"/>
      <c r="EZR101" s="37"/>
      <c r="EZS101" s="37"/>
      <c r="EZT101" s="37"/>
      <c r="EZU101" s="37"/>
      <c r="EZV101" s="37"/>
      <c r="EZW101" s="37"/>
      <c r="EZX101" s="37"/>
      <c r="EZY101" s="37"/>
      <c r="EZZ101" s="37"/>
      <c r="FAA101" s="37"/>
      <c r="FAB101" s="37"/>
      <c r="FAC101" s="37"/>
      <c r="FAD101" s="37"/>
      <c r="FAE101" s="37"/>
      <c r="FAF101" s="37"/>
      <c r="FAG101" s="37"/>
      <c r="FAH101" s="37"/>
      <c r="FAI101" s="37"/>
      <c r="FAJ101" s="37"/>
      <c r="FAK101" s="37"/>
      <c r="FAL101" s="37"/>
      <c r="FAM101" s="37"/>
      <c r="FAN101" s="37"/>
      <c r="FAO101" s="37"/>
      <c r="FAP101" s="37"/>
      <c r="FAQ101" s="37"/>
      <c r="FAR101" s="37"/>
      <c r="FAS101" s="37"/>
      <c r="FAT101" s="37"/>
      <c r="FAU101" s="37"/>
      <c r="FAV101" s="37"/>
      <c r="FAW101" s="37"/>
      <c r="FAX101" s="37"/>
      <c r="FAY101" s="37"/>
      <c r="FAZ101" s="37"/>
      <c r="FBA101" s="37"/>
      <c r="FBB101" s="37"/>
      <c r="FBC101" s="37"/>
      <c r="FBD101" s="37"/>
      <c r="FBE101" s="37"/>
      <c r="FBF101" s="37"/>
      <c r="FBG101" s="37"/>
      <c r="FBH101" s="37"/>
      <c r="FBI101" s="37"/>
      <c r="FBJ101" s="37"/>
      <c r="FBK101" s="37"/>
      <c r="FBL101" s="37"/>
      <c r="FBM101" s="37"/>
      <c r="FBN101" s="37"/>
      <c r="FBO101" s="37"/>
      <c r="FBP101" s="37"/>
      <c r="FBQ101" s="37"/>
      <c r="FBR101" s="37"/>
      <c r="FBS101" s="37"/>
      <c r="FBT101" s="37"/>
      <c r="FBU101" s="37"/>
      <c r="FBV101" s="37"/>
      <c r="FBW101" s="37"/>
      <c r="FBX101" s="37"/>
      <c r="FBY101" s="37"/>
      <c r="FBZ101" s="37"/>
      <c r="FCA101" s="37"/>
      <c r="FCB101" s="37"/>
      <c r="FCC101" s="37"/>
      <c r="FCD101" s="37"/>
      <c r="FCE101" s="37"/>
      <c r="FCF101" s="37"/>
      <c r="FCG101" s="37"/>
      <c r="FCH101" s="37"/>
      <c r="FCI101" s="37"/>
      <c r="FCJ101" s="37"/>
      <c r="FCK101" s="37"/>
      <c r="FCL101" s="37"/>
      <c r="FCM101" s="37"/>
      <c r="FCN101" s="37"/>
      <c r="FCO101" s="37"/>
      <c r="FCP101" s="37"/>
      <c r="FCQ101" s="37"/>
      <c r="FCR101" s="37"/>
      <c r="FCS101" s="37"/>
      <c r="FCT101" s="37"/>
      <c r="FCU101" s="37"/>
      <c r="FCV101" s="37"/>
      <c r="FCW101" s="37"/>
      <c r="FCX101" s="37"/>
      <c r="FCY101" s="37"/>
      <c r="FCZ101" s="37"/>
      <c r="FDA101" s="37"/>
      <c r="FDB101" s="37"/>
      <c r="FDC101" s="37"/>
      <c r="FDD101" s="37"/>
      <c r="FDE101" s="37"/>
      <c r="FDF101" s="37"/>
      <c r="FDG101" s="37"/>
      <c r="FDH101" s="37"/>
      <c r="FDI101" s="37"/>
      <c r="FDJ101" s="37"/>
      <c r="FDK101" s="37"/>
      <c r="FDL101" s="37"/>
      <c r="FDM101" s="37"/>
      <c r="FDN101" s="37"/>
      <c r="FDO101" s="37"/>
      <c r="FDP101" s="37"/>
      <c r="FDQ101" s="37"/>
      <c r="FDR101" s="37"/>
      <c r="FDS101" s="37"/>
      <c r="FDT101" s="37"/>
      <c r="FDU101" s="37"/>
      <c r="FDV101" s="37"/>
      <c r="FDW101" s="37"/>
      <c r="FDX101" s="37"/>
      <c r="FDY101" s="37"/>
      <c r="FDZ101" s="37"/>
      <c r="FEA101" s="37"/>
      <c r="FEB101" s="37"/>
      <c r="FEC101" s="37"/>
      <c r="FED101" s="37"/>
      <c r="FEE101" s="37"/>
      <c r="FEF101" s="37"/>
      <c r="FEG101" s="37"/>
      <c r="FEH101" s="37"/>
      <c r="FEI101" s="37"/>
      <c r="FEJ101" s="37"/>
      <c r="FEK101" s="37"/>
      <c r="FEL101" s="37"/>
      <c r="FEM101" s="37"/>
      <c r="FEN101" s="37"/>
      <c r="FEO101" s="37"/>
      <c r="FEP101" s="37"/>
      <c r="FEQ101" s="37"/>
      <c r="FER101" s="37"/>
      <c r="FES101" s="37"/>
      <c r="FET101" s="37"/>
      <c r="FEU101" s="37"/>
      <c r="FEV101" s="37"/>
      <c r="FEW101" s="37"/>
      <c r="FEX101" s="37"/>
      <c r="FEY101" s="37"/>
      <c r="FEZ101" s="37"/>
      <c r="FFA101" s="37"/>
      <c r="FFB101" s="37"/>
      <c r="FFC101" s="37"/>
      <c r="FFD101" s="37"/>
      <c r="FFE101" s="37"/>
      <c r="FFF101" s="37"/>
      <c r="FFG101" s="37"/>
      <c r="FFH101" s="37"/>
      <c r="FFI101" s="37"/>
      <c r="FFJ101" s="37"/>
      <c r="FFK101" s="37"/>
      <c r="FFL101" s="37"/>
      <c r="FFM101" s="37"/>
      <c r="FFN101" s="37"/>
      <c r="FFO101" s="37"/>
      <c r="FFP101" s="37"/>
      <c r="FFQ101" s="37"/>
      <c r="FFR101" s="37"/>
      <c r="FFS101" s="37"/>
      <c r="FFT101" s="37"/>
      <c r="FFU101" s="37"/>
      <c r="FFV101" s="37"/>
      <c r="FFW101" s="37"/>
      <c r="FFX101" s="37"/>
      <c r="FFY101" s="37"/>
      <c r="FFZ101" s="37"/>
      <c r="FGA101" s="37"/>
      <c r="FGB101" s="37"/>
      <c r="FGC101" s="37"/>
      <c r="FGD101" s="37"/>
      <c r="FGE101" s="37"/>
      <c r="FGF101" s="37"/>
      <c r="FGG101" s="37"/>
      <c r="FGH101" s="37"/>
      <c r="FGI101" s="37"/>
      <c r="FGJ101" s="37"/>
      <c r="FGK101" s="37"/>
      <c r="FGL101" s="37"/>
      <c r="FGM101" s="37"/>
      <c r="FGN101" s="37"/>
      <c r="FGO101" s="37"/>
      <c r="FGP101" s="37"/>
      <c r="FGQ101" s="37"/>
      <c r="FGR101" s="37"/>
      <c r="FGS101" s="37"/>
      <c r="FGT101" s="37"/>
      <c r="FGU101" s="37"/>
      <c r="FGV101" s="37"/>
      <c r="FGW101" s="37"/>
      <c r="FGX101" s="37"/>
      <c r="FGY101" s="37"/>
      <c r="FGZ101" s="37"/>
      <c r="FHA101" s="37"/>
      <c r="FHB101" s="37"/>
      <c r="FHC101" s="37"/>
      <c r="FHD101" s="37"/>
      <c r="FHE101" s="37"/>
      <c r="FHF101" s="37"/>
      <c r="FHG101" s="37"/>
      <c r="FHH101" s="37"/>
      <c r="FHI101" s="37"/>
      <c r="FHJ101" s="37"/>
      <c r="FHK101" s="37"/>
      <c r="FHL101" s="37"/>
      <c r="FHM101" s="37"/>
      <c r="FHN101" s="37"/>
      <c r="FHO101" s="37"/>
      <c r="FHP101" s="37"/>
      <c r="FHQ101" s="37"/>
      <c r="FHR101" s="37"/>
      <c r="FHS101" s="37"/>
      <c r="FHT101" s="37"/>
      <c r="FHU101" s="37"/>
      <c r="FHV101" s="37"/>
      <c r="FHW101" s="37"/>
      <c r="FHX101" s="37"/>
      <c r="FHY101" s="37"/>
      <c r="FHZ101" s="37"/>
      <c r="FIA101" s="37"/>
      <c r="FIB101" s="37"/>
      <c r="FIC101" s="37"/>
      <c r="FID101" s="37"/>
      <c r="FIE101" s="37"/>
      <c r="FIF101" s="37"/>
      <c r="FIG101" s="37"/>
      <c r="FIH101" s="37"/>
      <c r="FII101" s="37"/>
      <c r="FIJ101" s="37"/>
      <c r="FIK101" s="37"/>
      <c r="FIL101" s="37"/>
      <c r="FIM101" s="37"/>
      <c r="FIN101" s="37"/>
      <c r="FIO101" s="37"/>
      <c r="FIP101" s="37"/>
      <c r="FIQ101" s="37"/>
      <c r="FIR101" s="37"/>
      <c r="FIS101" s="37"/>
      <c r="FIT101" s="37"/>
      <c r="FIU101" s="37"/>
      <c r="FIV101" s="37"/>
      <c r="FIW101" s="37"/>
      <c r="FIX101" s="37"/>
      <c r="FIY101" s="37"/>
      <c r="FIZ101" s="37"/>
      <c r="FJA101" s="37"/>
      <c r="FJB101" s="37"/>
      <c r="FJC101" s="37"/>
      <c r="FJD101" s="37"/>
      <c r="FJE101" s="37"/>
      <c r="FJF101" s="37"/>
      <c r="FJG101" s="37"/>
      <c r="FJH101" s="37"/>
      <c r="FJI101" s="37"/>
      <c r="FJJ101" s="37"/>
      <c r="FJK101" s="37"/>
      <c r="FJL101" s="37"/>
      <c r="FJM101" s="37"/>
      <c r="FJN101" s="37"/>
      <c r="FJO101" s="37"/>
      <c r="FJP101" s="37"/>
      <c r="FJQ101" s="37"/>
      <c r="FJR101" s="37"/>
      <c r="FJS101" s="37"/>
      <c r="FJT101" s="37"/>
      <c r="FJU101" s="37"/>
      <c r="FJV101" s="37"/>
      <c r="FJW101" s="37"/>
      <c r="FJX101" s="37"/>
      <c r="FJY101" s="37"/>
      <c r="FJZ101" s="37"/>
      <c r="FKA101" s="37"/>
      <c r="FKB101" s="37"/>
      <c r="FKC101" s="37"/>
      <c r="FKD101" s="37"/>
      <c r="FKE101" s="37"/>
      <c r="FKF101" s="37"/>
      <c r="FKG101" s="37"/>
      <c r="FKH101" s="37"/>
      <c r="FKI101" s="37"/>
      <c r="FKJ101" s="37"/>
      <c r="FKK101" s="37"/>
      <c r="FKL101" s="37"/>
      <c r="FKM101" s="37"/>
      <c r="FKN101" s="37"/>
      <c r="FKO101" s="37"/>
      <c r="FKP101" s="37"/>
      <c r="FKQ101" s="37"/>
      <c r="FKR101" s="37"/>
      <c r="FKS101" s="37"/>
      <c r="FKT101" s="37"/>
      <c r="FKU101" s="37"/>
      <c r="FKV101" s="37"/>
      <c r="FKW101" s="37"/>
      <c r="FKX101" s="37"/>
      <c r="FKY101" s="37"/>
      <c r="FKZ101" s="37"/>
      <c r="FLA101" s="37"/>
      <c r="FLB101" s="37"/>
      <c r="FLC101" s="37"/>
      <c r="FLD101" s="37"/>
      <c r="FLE101" s="37"/>
      <c r="FLF101" s="37"/>
      <c r="FLG101" s="37"/>
      <c r="FLH101" s="37"/>
      <c r="FLI101" s="37"/>
      <c r="FLJ101" s="37"/>
      <c r="FLK101" s="37"/>
      <c r="FLL101" s="37"/>
      <c r="FLM101" s="37"/>
      <c r="FLN101" s="37"/>
      <c r="FLO101" s="37"/>
      <c r="FLP101" s="37"/>
      <c r="FLQ101" s="37"/>
      <c r="FLR101" s="37"/>
      <c r="FLS101" s="37"/>
      <c r="FLT101" s="37"/>
      <c r="FLU101" s="37"/>
      <c r="FLV101" s="37"/>
      <c r="FLW101" s="37"/>
      <c r="FLX101" s="37"/>
      <c r="FLY101" s="37"/>
      <c r="FLZ101" s="37"/>
      <c r="FMA101" s="37"/>
      <c r="FMB101" s="37"/>
      <c r="FMC101" s="37"/>
      <c r="FMD101" s="37"/>
      <c r="FME101" s="37"/>
      <c r="FMF101" s="37"/>
      <c r="FMG101" s="37"/>
      <c r="FMH101" s="37"/>
      <c r="FMI101" s="37"/>
      <c r="FMJ101" s="37"/>
      <c r="FMK101" s="37"/>
      <c r="FML101" s="37"/>
      <c r="FMM101" s="37"/>
      <c r="FMN101" s="37"/>
      <c r="FMO101" s="37"/>
      <c r="FMP101" s="37"/>
      <c r="FMQ101" s="37"/>
      <c r="FMR101" s="37"/>
      <c r="FMS101" s="37"/>
      <c r="FMT101" s="37"/>
      <c r="FMU101" s="37"/>
      <c r="FMV101" s="37"/>
      <c r="FMW101" s="37"/>
      <c r="FMX101" s="37"/>
      <c r="FMY101" s="37"/>
      <c r="FMZ101" s="37"/>
      <c r="FNA101" s="37"/>
      <c r="FNB101" s="37"/>
      <c r="FNC101" s="37"/>
      <c r="FND101" s="37"/>
      <c r="FNE101" s="37"/>
      <c r="FNF101" s="37"/>
      <c r="FNG101" s="37"/>
      <c r="FNH101" s="37"/>
      <c r="FNI101" s="37"/>
      <c r="FNJ101" s="37"/>
      <c r="FNK101" s="37"/>
      <c r="FNL101" s="37"/>
      <c r="FNM101" s="37"/>
      <c r="FNN101" s="37"/>
      <c r="FNO101" s="37"/>
      <c r="FNP101" s="37"/>
      <c r="FNQ101" s="37"/>
      <c r="FNR101" s="37"/>
      <c r="FNS101" s="37"/>
      <c r="FNT101" s="37"/>
      <c r="FNU101" s="37"/>
      <c r="FNV101" s="37"/>
      <c r="FNW101" s="37"/>
      <c r="FNX101" s="37"/>
      <c r="FNY101" s="37"/>
      <c r="FNZ101" s="37"/>
      <c r="FOA101" s="37"/>
      <c r="FOB101" s="37"/>
      <c r="FOC101" s="37"/>
      <c r="FOD101" s="37"/>
      <c r="FOE101" s="37"/>
      <c r="FOF101" s="37"/>
      <c r="FOG101" s="37"/>
      <c r="FOH101" s="37"/>
      <c r="FOI101" s="37"/>
      <c r="FOJ101" s="37"/>
      <c r="FOK101" s="37"/>
      <c r="FOL101" s="37"/>
      <c r="FOM101" s="37"/>
      <c r="FON101" s="37"/>
      <c r="FOO101" s="37"/>
      <c r="FOP101" s="37"/>
      <c r="FOQ101" s="37"/>
      <c r="FOR101" s="37"/>
      <c r="FOS101" s="37"/>
      <c r="FOT101" s="37"/>
      <c r="FOU101" s="37"/>
      <c r="FOV101" s="37"/>
      <c r="FOW101" s="37"/>
      <c r="FOX101" s="37"/>
      <c r="FOY101" s="37"/>
      <c r="FOZ101" s="37"/>
      <c r="FPA101" s="37"/>
      <c r="FPB101" s="37"/>
      <c r="FPC101" s="37"/>
      <c r="FPD101" s="37"/>
      <c r="FPE101" s="37"/>
      <c r="FPF101" s="37"/>
      <c r="FPG101" s="37"/>
      <c r="FPH101" s="37"/>
      <c r="FPI101" s="37"/>
      <c r="FPJ101" s="37"/>
      <c r="FPK101" s="37"/>
      <c r="FPL101" s="37"/>
      <c r="FPM101" s="37"/>
      <c r="FPN101" s="37"/>
      <c r="FPO101" s="37"/>
      <c r="FPP101" s="37"/>
      <c r="FPQ101" s="37"/>
      <c r="FPR101" s="37"/>
      <c r="FPS101" s="37"/>
      <c r="FPT101" s="37"/>
      <c r="FPU101" s="37"/>
      <c r="FPV101" s="37"/>
      <c r="FPW101" s="37"/>
      <c r="FPX101" s="37"/>
      <c r="FPY101" s="37"/>
      <c r="FPZ101" s="37"/>
      <c r="FQA101" s="37"/>
      <c r="FQB101" s="37"/>
      <c r="FQC101" s="37"/>
      <c r="FQD101" s="37"/>
      <c r="FQE101" s="37"/>
      <c r="FQF101" s="37"/>
      <c r="FQG101" s="37"/>
      <c r="FQH101" s="37"/>
      <c r="FQI101" s="37"/>
      <c r="FQJ101" s="37"/>
      <c r="FQK101" s="37"/>
      <c r="FQL101" s="37"/>
      <c r="FQM101" s="37"/>
      <c r="FQN101" s="37"/>
      <c r="FQO101" s="37"/>
      <c r="FQP101" s="37"/>
      <c r="FQQ101" s="37"/>
      <c r="FQR101" s="37"/>
      <c r="FQS101" s="37"/>
      <c r="FQT101" s="37"/>
      <c r="FQU101" s="37"/>
      <c r="FQV101" s="37"/>
      <c r="FQW101" s="37"/>
      <c r="FQX101" s="37"/>
      <c r="FQY101" s="37"/>
      <c r="FQZ101" s="37"/>
      <c r="FRA101" s="37"/>
      <c r="FRB101" s="37"/>
      <c r="FRC101" s="37"/>
      <c r="FRD101" s="37"/>
      <c r="FRE101" s="37"/>
      <c r="FRF101" s="37"/>
      <c r="FRG101" s="37"/>
      <c r="FRH101" s="37"/>
      <c r="FRI101" s="37"/>
      <c r="FRJ101" s="37"/>
      <c r="FRK101" s="37"/>
      <c r="FRL101" s="37"/>
      <c r="FRM101" s="37"/>
      <c r="FRN101" s="37"/>
      <c r="FRO101" s="37"/>
      <c r="FRP101" s="37"/>
      <c r="FRQ101" s="37"/>
      <c r="FRR101" s="37"/>
      <c r="FRS101" s="37"/>
      <c r="FRT101" s="37"/>
      <c r="FRU101" s="37"/>
      <c r="FRV101" s="37"/>
      <c r="FRW101" s="37"/>
      <c r="FRX101" s="37"/>
      <c r="FRY101" s="37"/>
      <c r="FRZ101" s="37"/>
      <c r="FSA101" s="37"/>
      <c r="FSB101" s="37"/>
      <c r="FSC101" s="37"/>
      <c r="FSD101" s="37"/>
      <c r="FSE101" s="37"/>
      <c r="FSF101" s="37"/>
      <c r="FSG101" s="37"/>
      <c r="FSH101" s="37"/>
      <c r="FSI101" s="37"/>
      <c r="FSJ101" s="37"/>
      <c r="FSK101" s="37"/>
      <c r="FSL101" s="37"/>
      <c r="FSM101" s="37"/>
      <c r="FSN101" s="37"/>
      <c r="FSO101" s="37"/>
      <c r="FSP101" s="37"/>
      <c r="FSQ101" s="37"/>
      <c r="FSR101" s="37"/>
      <c r="FSS101" s="37"/>
      <c r="FST101" s="37"/>
      <c r="FSU101" s="37"/>
      <c r="FSV101" s="37"/>
      <c r="FSW101" s="37"/>
      <c r="FSX101" s="37"/>
      <c r="FSY101" s="37"/>
      <c r="FSZ101" s="37"/>
      <c r="FTA101" s="37"/>
      <c r="FTB101" s="37"/>
      <c r="FTC101" s="37"/>
      <c r="FTD101" s="37"/>
      <c r="FTE101" s="37"/>
      <c r="FTF101" s="37"/>
      <c r="FTG101" s="37"/>
      <c r="FTH101" s="37"/>
      <c r="FTI101" s="37"/>
      <c r="FTJ101" s="37"/>
      <c r="FTK101" s="37"/>
      <c r="FTL101" s="37"/>
      <c r="FTM101" s="37"/>
      <c r="FTN101" s="37"/>
      <c r="FTO101" s="37"/>
      <c r="FTP101" s="37"/>
      <c r="FTQ101" s="37"/>
      <c r="FTR101" s="37"/>
      <c r="FTS101" s="37"/>
      <c r="FTT101" s="37"/>
      <c r="FTU101" s="37"/>
      <c r="FTV101" s="37"/>
      <c r="FTW101" s="37"/>
      <c r="FTX101" s="37"/>
      <c r="FTY101" s="37"/>
      <c r="FTZ101" s="37"/>
      <c r="FUA101" s="37"/>
      <c r="FUB101" s="37"/>
      <c r="FUC101" s="37"/>
      <c r="FUD101" s="37"/>
      <c r="FUE101" s="37"/>
      <c r="FUF101" s="37"/>
      <c r="FUG101" s="37"/>
      <c r="FUH101" s="37"/>
      <c r="FUI101" s="37"/>
      <c r="FUJ101" s="37"/>
      <c r="FUK101" s="37"/>
      <c r="FUL101" s="37"/>
      <c r="FUM101" s="37"/>
      <c r="FUN101" s="37"/>
      <c r="FUO101" s="37"/>
      <c r="FUP101" s="37"/>
      <c r="FUQ101" s="37"/>
      <c r="FUR101" s="37"/>
      <c r="FUS101" s="37"/>
      <c r="FUT101" s="37"/>
      <c r="FUU101" s="37"/>
      <c r="FUV101" s="37"/>
      <c r="FUW101" s="37"/>
      <c r="FUX101" s="37"/>
      <c r="FUY101" s="37"/>
      <c r="FUZ101" s="37"/>
      <c r="FVA101" s="37"/>
      <c r="FVB101" s="37"/>
      <c r="FVC101" s="37"/>
      <c r="FVD101" s="37"/>
      <c r="FVE101" s="37"/>
      <c r="FVF101" s="37"/>
      <c r="FVG101" s="37"/>
      <c r="FVH101" s="37"/>
      <c r="FVI101" s="37"/>
      <c r="FVJ101" s="37"/>
      <c r="FVK101" s="37"/>
      <c r="FVL101" s="37"/>
      <c r="FVM101" s="37"/>
      <c r="FVN101" s="37"/>
      <c r="FVO101" s="37"/>
      <c r="FVP101" s="37"/>
      <c r="FVQ101" s="37"/>
      <c r="FVR101" s="37"/>
      <c r="FVS101" s="37"/>
      <c r="FVT101" s="37"/>
      <c r="FVU101" s="37"/>
      <c r="FVV101" s="37"/>
      <c r="FVW101" s="37"/>
      <c r="FVX101" s="37"/>
      <c r="FVY101" s="37"/>
      <c r="FVZ101" s="37"/>
      <c r="FWA101" s="37"/>
      <c r="FWB101" s="37"/>
      <c r="FWC101" s="37"/>
      <c r="FWD101" s="37"/>
      <c r="FWE101" s="37"/>
      <c r="FWF101" s="37"/>
      <c r="FWG101" s="37"/>
      <c r="FWH101" s="37"/>
      <c r="FWI101" s="37"/>
      <c r="FWJ101" s="37"/>
      <c r="FWK101" s="37"/>
      <c r="FWL101" s="37"/>
      <c r="FWM101" s="37"/>
      <c r="FWN101" s="37"/>
      <c r="FWO101" s="37"/>
      <c r="FWP101" s="37"/>
      <c r="FWQ101" s="37"/>
      <c r="FWR101" s="37"/>
      <c r="FWS101" s="37"/>
      <c r="FWT101" s="37"/>
      <c r="FWU101" s="37"/>
      <c r="FWV101" s="37"/>
      <c r="FWW101" s="37"/>
      <c r="FWX101" s="37"/>
      <c r="FWY101" s="37"/>
      <c r="FWZ101" s="37"/>
      <c r="FXA101" s="37"/>
      <c r="FXB101" s="37"/>
      <c r="FXC101" s="37"/>
      <c r="FXD101" s="37"/>
      <c r="FXE101" s="37"/>
      <c r="FXF101" s="37"/>
      <c r="FXG101" s="37"/>
      <c r="FXH101" s="37"/>
      <c r="FXI101" s="37"/>
      <c r="FXJ101" s="37"/>
      <c r="FXK101" s="37"/>
      <c r="FXL101" s="37"/>
      <c r="FXM101" s="37"/>
      <c r="FXN101" s="37"/>
      <c r="FXO101" s="37"/>
      <c r="FXP101" s="37"/>
      <c r="FXQ101" s="37"/>
      <c r="FXR101" s="37"/>
      <c r="FXS101" s="37"/>
      <c r="FXT101" s="37"/>
      <c r="FXU101" s="37"/>
      <c r="FXV101" s="37"/>
      <c r="FXW101" s="37"/>
      <c r="FXX101" s="37"/>
      <c r="FXY101" s="37"/>
      <c r="FXZ101" s="37"/>
      <c r="FYA101" s="37"/>
      <c r="FYB101" s="37"/>
      <c r="FYC101" s="37"/>
      <c r="FYD101" s="37"/>
      <c r="FYE101" s="37"/>
      <c r="FYF101" s="37"/>
      <c r="FYG101" s="37"/>
      <c r="FYH101" s="37"/>
      <c r="FYI101" s="37"/>
      <c r="FYJ101" s="37"/>
      <c r="FYK101" s="37"/>
      <c r="FYL101" s="37"/>
      <c r="FYM101" s="37"/>
      <c r="FYN101" s="37"/>
      <c r="FYO101" s="37"/>
      <c r="FYP101" s="37"/>
      <c r="FYQ101" s="37"/>
      <c r="FYR101" s="37"/>
      <c r="FYS101" s="37"/>
      <c r="FYT101" s="37"/>
      <c r="FYU101" s="37"/>
      <c r="FYV101" s="37"/>
      <c r="FYW101" s="37"/>
      <c r="FYX101" s="37"/>
      <c r="FYY101" s="37"/>
      <c r="FYZ101" s="37"/>
      <c r="FZA101" s="37"/>
      <c r="FZB101" s="37"/>
      <c r="FZC101" s="37"/>
      <c r="FZD101" s="37"/>
      <c r="FZE101" s="37"/>
      <c r="FZF101" s="37"/>
      <c r="FZG101" s="37"/>
      <c r="FZH101" s="37"/>
      <c r="FZI101" s="37"/>
      <c r="FZJ101" s="37"/>
      <c r="FZK101" s="37"/>
      <c r="FZL101" s="37"/>
      <c r="FZM101" s="37"/>
      <c r="FZN101" s="37"/>
      <c r="FZO101" s="37"/>
      <c r="FZP101" s="37"/>
      <c r="FZQ101" s="37"/>
      <c r="FZR101" s="37"/>
      <c r="FZS101" s="37"/>
      <c r="FZT101" s="37"/>
      <c r="FZU101" s="37"/>
      <c r="FZV101" s="37"/>
      <c r="FZW101" s="37"/>
      <c r="FZX101" s="37"/>
      <c r="FZY101" s="37"/>
      <c r="FZZ101" s="37"/>
      <c r="GAA101" s="37"/>
      <c r="GAB101" s="37"/>
      <c r="GAC101" s="37"/>
      <c r="GAD101" s="37"/>
      <c r="GAE101" s="37"/>
      <c r="GAF101" s="37"/>
      <c r="GAG101" s="37"/>
      <c r="GAH101" s="37"/>
      <c r="GAI101" s="37"/>
      <c r="GAJ101" s="37"/>
      <c r="GAK101" s="37"/>
      <c r="GAL101" s="37"/>
      <c r="GAM101" s="37"/>
      <c r="GAN101" s="37"/>
      <c r="GAO101" s="37"/>
      <c r="GAP101" s="37"/>
      <c r="GAQ101" s="37"/>
      <c r="GAR101" s="37"/>
      <c r="GAS101" s="37"/>
      <c r="GAT101" s="37"/>
      <c r="GAU101" s="37"/>
      <c r="GAV101" s="37"/>
      <c r="GAW101" s="37"/>
      <c r="GAX101" s="37"/>
      <c r="GAY101" s="37"/>
      <c r="GAZ101" s="37"/>
      <c r="GBA101" s="37"/>
      <c r="GBB101" s="37"/>
      <c r="GBC101" s="37"/>
      <c r="GBD101" s="37"/>
      <c r="GBE101" s="37"/>
      <c r="GBF101" s="37"/>
      <c r="GBG101" s="37"/>
      <c r="GBH101" s="37"/>
      <c r="GBI101" s="37"/>
      <c r="GBJ101" s="37"/>
      <c r="GBK101" s="37"/>
      <c r="GBL101" s="37"/>
      <c r="GBM101" s="37"/>
      <c r="GBN101" s="37"/>
      <c r="GBO101" s="37"/>
      <c r="GBP101" s="37"/>
      <c r="GBQ101" s="37"/>
      <c r="GBR101" s="37"/>
      <c r="GBS101" s="37"/>
      <c r="GBT101" s="37"/>
      <c r="GBU101" s="37"/>
      <c r="GBV101" s="37"/>
      <c r="GBW101" s="37"/>
      <c r="GBX101" s="37"/>
      <c r="GBY101" s="37"/>
      <c r="GBZ101" s="37"/>
      <c r="GCA101" s="37"/>
      <c r="GCB101" s="37"/>
      <c r="GCC101" s="37"/>
      <c r="GCD101" s="37"/>
      <c r="GCE101" s="37"/>
      <c r="GCF101" s="37"/>
      <c r="GCG101" s="37"/>
      <c r="GCH101" s="37"/>
      <c r="GCI101" s="37"/>
      <c r="GCJ101" s="37"/>
      <c r="GCK101" s="37"/>
      <c r="GCL101" s="37"/>
      <c r="GCM101" s="37"/>
      <c r="GCN101" s="37"/>
      <c r="GCO101" s="37"/>
      <c r="GCP101" s="37"/>
      <c r="GCQ101" s="37"/>
      <c r="GCR101" s="37"/>
      <c r="GCS101" s="37"/>
      <c r="GCT101" s="37"/>
      <c r="GCU101" s="37"/>
      <c r="GCV101" s="37"/>
      <c r="GCW101" s="37"/>
      <c r="GCX101" s="37"/>
      <c r="GCY101" s="37"/>
      <c r="GCZ101" s="37"/>
      <c r="GDA101" s="37"/>
      <c r="GDB101" s="37"/>
      <c r="GDC101" s="37"/>
      <c r="GDD101" s="37"/>
      <c r="GDE101" s="37"/>
      <c r="GDF101" s="37"/>
      <c r="GDG101" s="37"/>
      <c r="GDH101" s="37"/>
      <c r="GDI101" s="37"/>
      <c r="GDJ101" s="37"/>
      <c r="GDK101" s="37"/>
      <c r="GDL101" s="37"/>
      <c r="GDM101" s="37"/>
      <c r="GDN101" s="37"/>
      <c r="GDO101" s="37"/>
      <c r="GDP101" s="37"/>
      <c r="GDQ101" s="37"/>
      <c r="GDR101" s="37"/>
      <c r="GDS101" s="37"/>
      <c r="GDT101" s="37"/>
      <c r="GDU101" s="37"/>
      <c r="GDV101" s="37"/>
      <c r="GDW101" s="37"/>
      <c r="GDX101" s="37"/>
      <c r="GDY101" s="37"/>
      <c r="GDZ101" s="37"/>
      <c r="GEA101" s="37"/>
      <c r="GEB101" s="37"/>
      <c r="GEC101" s="37"/>
      <c r="GED101" s="37"/>
      <c r="GEE101" s="37"/>
      <c r="GEF101" s="37"/>
      <c r="GEG101" s="37"/>
      <c r="GEH101" s="37"/>
      <c r="GEI101" s="37"/>
      <c r="GEJ101" s="37"/>
      <c r="GEK101" s="37"/>
      <c r="GEL101" s="37"/>
      <c r="GEM101" s="37"/>
      <c r="GEN101" s="37"/>
      <c r="GEO101" s="37"/>
      <c r="GEP101" s="37"/>
      <c r="GEQ101" s="37"/>
      <c r="GER101" s="37"/>
      <c r="GES101" s="37"/>
      <c r="GET101" s="37"/>
      <c r="GEU101" s="37"/>
      <c r="GEV101" s="37"/>
      <c r="GEW101" s="37"/>
      <c r="GEX101" s="37"/>
      <c r="GEY101" s="37"/>
      <c r="GEZ101" s="37"/>
      <c r="GFA101" s="37"/>
      <c r="GFB101" s="37"/>
      <c r="GFC101" s="37"/>
      <c r="GFD101" s="37"/>
      <c r="GFE101" s="37"/>
      <c r="GFF101" s="37"/>
      <c r="GFG101" s="37"/>
      <c r="GFH101" s="37"/>
      <c r="GFI101" s="37"/>
      <c r="GFJ101" s="37"/>
      <c r="GFK101" s="37"/>
      <c r="GFL101" s="37"/>
      <c r="GFM101" s="37"/>
      <c r="GFN101" s="37"/>
      <c r="GFO101" s="37"/>
      <c r="GFP101" s="37"/>
      <c r="GFQ101" s="37"/>
      <c r="GFR101" s="37"/>
      <c r="GFS101" s="37"/>
      <c r="GFT101" s="37"/>
      <c r="GFU101" s="37"/>
      <c r="GFV101" s="37"/>
      <c r="GFW101" s="37"/>
      <c r="GFX101" s="37"/>
      <c r="GFY101" s="37"/>
      <c r="GFZ101" s="37"/>
      <c r="GGA101" s="37"/>
      <c r="GGB101" s="37"/>
      <c r="GGC101" s="37"/>
      <c r="GGD101" s="37"/>
      <c r="GGE101" s="37"/>
      <c r="GGF101" s="37"/>
      <c r="GGG101" s="37"/>
      <c r="GGH101" s="37"/>
      <c r="GGI101" s="37"/>
      <c r="GGJ101" s="37"/>
      <c r="GGK101" s="37"/>
      <c r="GGL101" s="37"/>
      <c r="GGM101" s="37"/>
      <c r="GGN101" s="37"/>
      <c r="GGO101" s="37"/>
      <c r="GGP101" s="37"/>
      <c r="GGQ101" s="37"/>
      <c r="GGR101" s="37"/>
      <c r="GGS101" s="37"/>
      <c r="GGT101" s="37"/>
      <c r="GGU101" s="37"/>
      <c r="GGV101" s="37"/>
      <c r="GGW101" s="37"/>
      <c r="GGX101" s="37"/>
      <c r="GGY101" s="37"/>
      <c r="GGZ101" s="37"/>
      <c r="GHA101" s="37"/>
      <c r="GHB101" s="37"/>
      <c r="GHC101" s="37"/>
      <c r="GHD101" s="37"/>
      <c r="GHE101" s="37"/>
      <c r="GHF101" s="37"/>
      <c r="GHG101" s="37"/>
      <c r="GHH101" s="37"/>
      <c r="GHI101" s="37"/>
      <c r="GHJ101" s="37"/>
      <c r="GHK101" s="37"/>
      <c r="GHL101" s="37"/>
      <c r="GHM101" s="37"/>
      <c r="GHN101" s="37"/>
      <c r="GHO101" s="37"/>
      <c r="GHP101" s="37"/>
      <c r="GHQ101" s="37"/>
      <c r="GHR101" s="37"/>
      <c r="GHS101" s="37"/>
      <c r="GHT101" s="37"/>
      <c r="GHU101" s="37"/>
      <c r="GHV101" s="37"/>
      <c r="GHW101" s="37"/>
      <c r="GHX101" s="37"/>
      <c r="GHY101" s="37"/>
      <c r="GHZ101" s="37"/>
      <c r="GIA101" s="37"/>
      <c r="GIB101" s="37"/>
      <c r="GIC101" s="37"/>
      <c r="GID101" s="37"/>
      <c r="GIE101" s="37"/>
      <c r="GIF101" s="37"/>
      <c r="GIG101" s="37"/>
      <c r="GIH101" s="37"/>
      <c r="GII101" s="37"/>
      <c r="GIJ101" s="37"/>
      <c r="GIK101" s="37"/>
      <c r="GIL101" s="37"/>
      <c r="GIM101" s="37"/>
      <c r="GIN101" s="37"/>
      <c r="GIO101" s="37"/>
      <c r="GIP101" s="37"/>
      <c r="GIQ101" s="37"/>
      <c r="GIR101" s="37"/>
      <c r="GIS101" s="37"/>
      <c r="GIT101" s="37"/>
      <c r="GIU101" s="37"/>
      <c r="GIV101" s="37"/>
      <c r="GIW101" s="37"/>
      <c r="GIX101" s="37"/>
      <c r="GIY101" s="37"/>
      <c r="GIZ101" s="37"/>
      <c r="GJA101" s="37"/>
      <c r="GJB101" s="37"/>
      <c r="GJC101" s="37"/>
      <c r="GJD101" s="37"/>
      <c r="GJE101" s="37"/>
      <c r="GJF101" s="37"/>
      <c r="GJG101" s="37"/>
      <c r="GJH101" s="37"/>
      <c r="GJI101" s="37"/>
      <c r="GJJ101" s="37"/>
      <c r="GJK101" s="37"/>
      <c r="GJL101" s="37"/>
      <c r="GJM101" s="37"/>
      <c r="GJN101" s="37"/>
      <c r="GJO101" s="37"/>
      <c r="GJP101" s="37"/>
      <c r="GJQ101" s="37"/>
      <c r="GJR101" s="37"/>
      <c r="GJS101" s="37"/>
      <c r="GJT101" s="37"/>
      <c r="GJU101" s="37"/>
      <c r="GJV101" s="37"/>
      <c r="GJW101" s="37"/>
      <c r="GJX101" s="37"/>
      <c r="GJY101" s="37"/>
      <c r="GJZ101" s="37"/>
      <c r="GKA101" s="37"/>
      <c r="GKB101" s="37"/>
      <c r="GKC101" s="37"/>
      <c r="GKD101" s="37"/>
      <c r="GKE101" s="37"/>
      <c r="GKF101" s="37"/>
      <c r="GKG101" s="37"/>
      <c r="GKH101" s="37"/>
      <c r="GKI101" s="37"/>
      <c r="GKJ101" s="37"/>
      <c r="GKK101" s="37"/>
      <c r="GKL101" s="37"/>
      <c r="GKM101" s="37"/>
      <c r="GKN101" s="37"/>
      <c r="GKO101" s="37"/>
      <c r="GKP101" s="37"/>
      <c r="GKQ101" s="37"/>
      <c r="GKR101" s="37"/>
      <c r="GKS101" s="37"/>
      <c r="GKT101" s="37"/>
      <c r="GKU101" s="37"/>
      <c r="GKV101" s="37"/>
      <c r="GKW101" s="37"/>
      <c r="GKX101" s="37"/>
      <c r="GKY101" s="37"/>
      <c r="GKZ101" s="37"/>
      <c r="GLA101" s="37"/>
      <c r="GLB101" s="37"/>
      <c r="GLC101" s="37"/>
      <c r="GLD101" s="37"/>
      <c r="GLE101" s="37"/>
      <c r="GLF101" s="37"/>
      <c r="GLG101" s="37"/>
      <c r="GLH101" s="37"/>
      <c r="GLI101" s="37"/>
      <c r="GLJ101" s="37"/>
      <c r="GLK101" s="37"/>
      <c r="GLL101" s="37"/>
      <c r="GLM101" s="37"/>
      <c r="GLN101" s="37"/>
      <c r="GLO101" s="37"/>
      <c r="GLP101" s="37"/>
      <c r="GLQ101" s="37"/>
      <c r="GLR101" s="37"/>
      <c r="GLS101" s="37"/>
      <c r="GLT101" s="37"/>
      <c r="GLU101" s="37"/>
      <c r="GLV101" s="37"/>
      <c r="GLW101" s="37"/>
      <c r="GLX101" s="37"/>
      <c r="GLY101" s="37"/>
      <c r="GLZ101" s="37"/>
      <c r="GMA101" s="37"/>
      <c r="GMB101" s="37"/>
      <c r="GMC101" s="37"/>
      <c r="GMD101" s="37"/>
      <c r="GME101" s="37"/>
      <c r="GMF101" s="37"/>
      <c r="GMG101" s="37"/>
      <c r="GMH101" s="37"/>
      <c r="GMI101" s="37"/>
      <c r="GMJ101" s="37"/>
      <c r="GMK101" s="37"/>
      <c r="GML101" s="37"/>
      <c r="GMM101" s="37"/>
      <c r="GMN101" s="37"/>
      <c r="GMO101" s="37"/>
      <c r="GMP101" s="37"/>
      <c r="GMQ101" s="37"/>
      <c r="GMR101" s="37"/>
      <c r="GMS101" s="37"/>
      <c r="GMT101" s="37"/>
      <c r="GMU101" s="37"/>
      <c r="GMV101" s="37"/>
      <c r="GMW101" s="37"/>
      <c r="GMX101" s="37"/>
      <c r="GMY101" s="37"/>
      <c r="GMZ101" s="37"/>
      <c r="GNA101" s="37"/>
      <c r="GNB101" s="37"/>
      <c r="GNC101" s="37"/>
      <c r="GND101" s="37"/>
      <c r="GNE101" s="37"/>
      <c r="GNF101" s="37"/>
      <c r="GNG101" s="37"/>
      <c r="GNH101" s="37"/>
      <c r="GNI101" s="37"/>
      <c r="GNJ101" s="37"/>
      <c r="GNK101" s="37"/>
      <c r="GNL101" s="37"/>
      <c r="GNM101" s="37"/>
      <c r="GNN101" s="37"/>
      <c r="GNO101" s="37"/>
      <c r="GNP101" s="37"/>
      <c r="GNQ101" s="37"/>
      <c r="GNR101" s="37"/>
      <c r="GNS101" s="37"/>
      <c r="GNT101" s="37"/>
      <c r="GNU101" s="37"/>
      <c r="GNV101" s="37"/>
      <c r="GNW101" s="37"/>
      <c r="GNX101" s="37"/>
      <c r="GNY101" s="37"/>
      <c r="GNZ101" s="37"/>
      <c r="GOA101" s="37"/>
      <c r="GOB101" s="37"/>
      <c r="GOC101" s="37"/>
      <c r="GOD101" s="37"/>
      <c r="GOE101" s="37"/>
      <c r="GOF101" s="37"/>
      <c r="GOG101" s="37"/>
      <c r="GOH101" s="37"/>
      <c r="GOI101" s="37"/>
      <c r="GOJ101" s="37"/>
      <c r="GOK101" s="37"/>
      <c r="GOL101" s="37"/>
      <c r="GOM101" s="37"/>
      <c r="GON101" s="37"/>
      <c r="GOO101" s="37"/>
      <c r="GOP101" s="37"/>
      <c r="GOQ101" s="37"/>
      <c r="GOR101" s="37"/>
      <c r="GOS101" s="37"/>
      <c r="GOT101" s="37"/>
      <c r="GOU101" s="37"/>
      <c r="GOV101" s="37"/>
      <c r="GOW101" s="37"/>
      <c r="GOX101" s="37"/>
      <c r="GOY101" s="37"/>
      <c r="GOZ101" s="37"/>
      <c r="GPA101" s="37"/>
      <c r="GPB101" s="37"/>
      <c r="GPC101" s="37"/>
      <c r="GPD101" s="37"/>
      <c r="GPE101" s="37"/>
      <c r="GPF101" s="37"/>
      <c r="GPG101" s="37"/>
      <c r="GPH101" s="37"/>
      <c r="GPI101" s="37"/>
      <c r="GPJ101" s="37"/>
      <c r="GPK101" s="37"/>
      <c r="GPL101" s="37"/>
      <c r="GPM101" s="37"/>
      <c r="GPN101" s="37"/>
      <c r="GPO101" s="37"/>
      <c r="GPP101" s="37"/>
      <c r="GPQ101" s="37"/>
      <c r="GPR101" s="37"/>
      <c r="GPS101" s="37"/>
      <c r="GPT101" s="37"/>
      <c r="GPU101" s="37"/>
      <c r="GPV101" s="37"/>
      <c r="GPW101" s="37"/>
      <c r="GPX101" s="37"/>
      <c r="GPY101" s="37"/>
      <c r="GPZ101" s="37"/>
      <c r="GQA101" s="37"/>
      <c r="GQB101" s="37"/>
      <c r="GQC101" s="37"/>
      <c r="GQD101" s="37"/>
      <c r="GQE101" s="37"/>
      <c r="GQF101" s="37"/>
      <c r="GQG101" s="37"/>
      <c r="GQH101" s="37"/>
      <c r="GQI101" s="37"/>
      <c r="GQJ101" s="37"/>
      <c r="GQK101" s="37"/>
      <c r="GQL101" s="37"/>
      <c r="GQM101" s="37"/>
      <c r="GQN101" s="37"/>
      <c r="GQO101" s="37"/>
      <c r="GQP101" s="37"/>
      <c r="GQQ101" s="37"/>
      <c r="GQR101" s="37"/>
      <c r="GQS101" s="37"/>
      <c r="GQT101" s="37"/>
      <c r="GQU101" s="37"/>
      <c r="GQV101" s="37"/>
      <c r="GQW101" s="37"/>
      <c r="GQX101" s="37"/>
      <c r="GQY101" s="37"/>
      <c r="GQZ101" s="37"/>
      <c r="GRA101" s="37"/>
      <c r="GRB101" s="37"/>
      <c r="GRC101" s="37"/>
      <c r="GRD101" s="37"/>
      <c r="GRE101" s="37"/>
      <c r="GRF101" s="37"/>
      <c r="GRG101" s="37"/>
      <c r="GRH101" s="37"/>
      <c r="GRI101" s="37"/>
      <c r="GRJ101" s="37"/>
      <c r="GRK101" s="37"/>
      <c r="GRL101" s="37"/>
      <c r="GRM101" s="37"/>
      <c r="GRN101" s="37"/>
      <c r="GRO101" s="37"/>
      <c r="GRP101" s="37"/>
      <c r="GRQ101" s="37"/>
      <c r="GRR101" s="37"/>
      <c r="GRS101" s="37"/>
      <c r="GRT101" s="37"/>
      <c r="GRU101" s="37"/>
      <c r="GRV101" s="37"/>
      <c r="GRW101" s="37"/>
      <c r="GRX101" s="37"/>
      <c r="GRY101" s="37"/>
      <c r="GRZ101" s="37"/>
      <c r="GSA101" s="37"/>
      <c r="GSB101" s="37"/>
      <c r="GSC101" s="37"/>
      <c r="GSD101" s="37"/>
      <c r="GSE101" s="37"/>
      <c r="GSF101" s="37"/>
      <c r="GSG101" s="37"/>
      <c r="GSH101" s="37"/>
      <c r="GSI101" s="37"/>
      <c r="GSJ101" s="37"/>
      <c r="GSK101" s="37"/>
      <c r="GSL101" s="37"/>
      <c r="GSM101" s="37"/>
      <c r="GSN101" s="37"/>
      <c r="GSO101" s="37"/>
      <c r="GSP101" s="37"/>
      <c r="GSQ101" s="37"/>
      <c r="GSR101" s="37"/>
      <c r="GSS101" s="37"/>
      <c r="GST101" s="37"/>
      <c r="GSU101" s="37"/>
      <c r="GSV101" s="37"/>
      <c r="GSW101" s="37"/>
      <c r="GSX101" s="37"/>
      <c r="GSY101" s="37"/>
      <c r="GSZ101" s="37"/>
      <c r="GTA101" s="37"/>
      <c r="GTB101" s="37"/>
      <c r="GTC101" s="37"/>
      <c r="GTD101" s="37"/>
      <c r="GTE101" s="37"/>
      <c r="GTF101" s="37"/>
      <c r="GTG101" s="37"/>
      <c r="GTH101" s="37"/>
      <c r="GTI101" s="37"/>
      <c r="GTJ101" s="37"/>
      <c r="GTK101" s="37"/>
      <c r="GTL101" s="37"/>
      <c r="GTM101" s="37"/>
      <c r="GTN101" s="37"/>
      <c r="GTO101" s="37"/>
      <c r="GTP101" s="37"/>
      <c r="GTQ101" s="37"/>
      <c r="GTR101" s="37"/>
      <c r="GTS101" s="37"/>
      <c r="GTT101" s="37"/>
      <c r="GTU101" s="37"/>
      <c r="GTV101" s="37"/>
      <c r="GTW101" s="37"/>
      <c r="GTX101" s="37"/>
      <c r="GTY101" s="37"/>
      <c r="GTZ101" s="37"/>
      <c r="GUA101" s="37"/>
      <c r="GUB101" s="37"/>
      <c r="GUC101" s="37"/>
      <c r="GUD101" s="37"/>
      <c r="GUE101" s="37"/>
      <c r="GUF101" s="37"/>
      <c r="GUG101" s="37"/>
      <c r="GUH101" s="37"/>
      <c r="GUI101" s="37"/>
      <c r="GUJ101" s="37"/>
      <c r="GUK101" s="37"/>
      <c r="GUL101" s="37"/>
      <c r="GUM101" s="37"/>
      <c r="GUN101" s="37"/>
      <c r="GUO101" s="37"/>
      <c r="GUP101" s="37"/>
      <c r="GUQ101" s="37"/>
      <c r="GUR101" s="37"/>
      <c r="GUS101" s="37"/>
      <c r="GUT101" s="37"/>
      <c r="GUU101" s="37"/>
      <c r="GUV101" s="37"/>
      <c r="GUW101" s="37"/>
      <c r="GUX101" s="37"/>
      <c r="GUY101" s="37"/>
      <c r="GUZ101" s="37"/>
      <c r="GVA101" s="37"/>
      <c r="GVB101" s="37"/>
      <c r="GVC101" s="37"/>
      <c r="GVD101" s="37"/>
      <c r="GVE101" s="37"/>
      <c r="GVF101" s="37"/>
      <c r="GVG101" s="37"/>
      <c r="GVH101" s="37"/>
      <c r="GVI101" s="37"/>
      <c r="GVJ101" s="37"/>
      <c r="GVK101" s="37"/>
      <c r="GVL101" s="37"/>
      <c r="GVM101" s="37"/>
      <c r="GVN101" s="37"/>
      <c r="GVO101" s="37"/>
      <c r="GVP101" s="37"/>
      <c r="GVQ101" s="37"/>
      <c r="GVR101" s="37"/>
      <c r="GVS101" s="37"/>
      <c r="GVT101" s="37"/>
      <c r="GVU101" s="37"/>
      <c r="GVV101" s="37"/>
      <c r="GVW101" s="37"/>
      <c r="GVX101" s="37"/>
      <c r="GVY101" s="37"/>
      <c r="GVZ101" s="37"/>
      <c r="GWA101" s="37"/>
      <c r="GWB101" s="37"/>
      <c r="GWC101" s="37"/>
      <c r="GWD101" s="37"/>
      <c r="GWE101" s="37"/>
      <c r="GWF101" s="37"/>
      <c r="GWG101" s="37"/>
      <c r="GWH101" s="37"/>
      <c r="GWI101" s="37"/>
      <c r="GWJ101" s="37"/>
      <c r="GWK101" s="37"/>
      <c r="GWL101" s="37"/>
      <c r="GWM101" s="37"/>
      <c r="GWN101" s="37"/>
      <c r="GWO101" s="37"/>
      <c r="GWP101" s="37"/>
      <c r="GWQ101" s="37"/>
      <c r="GWR101" s="37"/>
      <c r="GWS101" s="37"/>
      <c r="GWT101" s="37"/>
      <c r="GWU101" s="37"/>
      <c r="GWV101" s="37"/>
      <c r="GWW101" s="37"/>
      <c r="GWX101" s="37"/>
      <c r="GWY101" s="37"/>
      <c r="GWZ101" s="37"/>
      <c r="GXA101" s="37"/>
      <c r="GXB101" s="37"/>
      <c r="GXC101" s="37"/>
      <c r="GXD101" s="37"/>
      <c r="GXE101" s="37"/>
      <c r="GXF101" s="37"/>
      <c r="GXG101" s="37"/>
      <c r="GXH101" s="37"/>
      <c r="GXI101" s="37"/>
      <c r="GXJ101" s="37"/>
      <c r="GXK101" s="37"/>
      <c r="GXL101" s="37"/>
      <c r="GXM101" s="37"/>
      <c r="GXN101" s="37"/>
      <c r="GXO101" s="37"/>
      <c r="GXP101" s="37"/>
      <c r="GXQ101" s="37"/>
      <c r="GXR101" s="37"/>
      <c r="GXS101" s="37"/>
      <c r="GXT101" s="37"/>
      <c r="GXU101" s="37"/>
      <c r="GXV101" s="37"/>
      <c r="GXW101" s="37"/>
      <c r="GXX101" s="37"/>
      <c r="GXY101" s="37"/>
      <c r="GXZ101" s="37"/>
      <c r="GYA101" s="37"/>
      <c r="GYB101" s="37"/>
      <c r="GYC101" s="37"/>
      <c r="GYD101" s="37"/>
      <c r="GYE101" s="37"/>
      <c r="GYF101" s="37"/>
      <c r="GYG101" s="37"/>
      <c r="GYH101" s="37"/>
      <c r="GYI101" s="37"/>
      <c r="GYJ101" s="37"/>
      <c r="GYK101" s="37"/>
      <c r="GYL101" s="37"/>
      <c r="GYM101" s="37"/>
      <c r="GYN101" s="37"/>
      <c r="GYO101" s="37"/>
      <c r="GYP101" s="37"/>
      <c r="GYQ101" s="37"/>
      <c r="GYR101" s="37"/>
      <c r="GYS101" s="37"/>
      <c r="GYT101" s="37"/>
      <c r="GYU101" s="37"/>
      <c r="GYV101" s="37"/>
      <c r="GYW101" s="37"/>
      <c r="GYX101" s="37"/>
      <c r="GYY101" s="37"/>
      <c r="GYZ101" s="37"/>
      <c r="GZA101" s="37"/>
      <c r="GZB101" s="37"/>
      <c r="GZC101" s="37"/>
      <c r="GZD101" s="37"/>
      <c r="GZE101" s="37"/>
      <c r="GZF101" s="37"/>
      <c r="GZG101" s="37"/>
      <c r="GZH101" s="37"/>
      <c r="GZI101" s="37"/>
      <c r="GZJ101" s="37"/>
      <c r="GZK101" s="37"/>
      <c r="GZL101" s="37"/>
      <c r="GZM101" s="37"/>
      <c r="GZN101" s="37"/>
      <c r="GZO101" s="37"/>
      <c r="GZP101" s="37"/>
      <c r="GZQ101" s="37"/>
      <c r="GZR101" s="37"/>
      <c r="GZS101" s="37"/>
      <c r="GZT101" s="37"/>
      <c r="GZU101" s="37"/>
      <c r="GZV101" s="37"/>
      <c r="GZW101" s="37"/>
      <c r="GZX101" s="37"/>
      <c r="GZY101" s="37"/>
      <c r="GZZ101" s="37"/>
      <c r="HAA101" s="37"/>
      <c r="HAB101" s="37"/>
      <c r="HAC101" s="37"/>
      <c r="HAD101" s="37"/>
      <c r="HAE101" s="37"/>
      <c r="HAF101" s="37"/>
      <c r="HAG101" s="37"/>
      <c r="HAH101" s="37"/>
      <c r="HAI101" s="37"/>
      <c r="HAJ101" s="37"/>
      <c r="HAK101" s="37"/>
      <c r="HAL101" s="37"/>
      <c r="HAM101" s="37"/>
      <c r="HAN101" s="37"/>
      <c r="HAO101" s="37"/>
      <c r="HAP101" s="37"/>
      <c r="HAQ101" s="37"/>
      <c r="HAR101" s="37"/>
      <c r="HAS101" s="37"/>
      <c r="HAT101" s="37"/>
      <c r="HAU101" s="37"/>
      <c r="HAV101" s="37"/>
      <c r="HAW101" s="37"/>
      <c r="HAX101" s="37"/>
      <c r="HAY101" s="37"/>
      <c r="HAZ101" s="37"/>
      <c r="HBA101" s="37"/>
      <c r="HBB101" s="37"/>
      <c r="HBC101" s="37"/>
      <c r="HBD101" s="37"/>
      <c r="HBE101" s="37"/>
      <c r="HBF101" s="37"/>
      <c r="HBG101" s="37"/>
      <c r="HBH101" s="37"/>
      <c r="HBI101" s="37"/>
      <c r="HBJ101" s="37"/>
      <c r="HBK101" s="37"/>
      <c r="HBL101" s="37"/>
      <c r="HBM101" s="37"/>
      <c r="HBN101" s="37"/>
      <c r="HBO101" s="37"/>
      <c r="HBP101" s="37"/>
      <c r="HBQ101" s="37"/>
      <c r="HBR101" s="37"/>
      <c r="HBS101" s="37"/>
      <c r="HBT101" s="37"/>
      <c r="HBU101" s="37"/>
      <c r="HBV101" s="37"/>
      <c r="HBW101" s="37"/>
      <c r="HBX101" s="37"/>
      <c r="HBY101" s="37"/>
      <c r="HBZ101" s="37"/>
      <c r="HCA101" s="37"/>
      <c r="HCB101" s="37"/>
      <c r="HCC101" s="37"/>
      <c r="HCD101" s="37"/>
      <c r="HCE101" s="37"/>
      <c r="HCF101" s="37"/>
      <c r="HCG101" s="37"/>
      <c r="HCH101" s="37"/>
      <c r="HCI101" s="37"/>
      <c r="HCJ101" s="37"/>
      <c r="HCK101" s="37"/>
      <c r="HCL101" s="37"/>
      <c r="HCM101" s="37"/>
      <c r="HCN101" s="37"/>
      <c r="HCO101" s="37"/>
      <c r="HCP101" s="37"/>
      <c r="HCQ101" s="37"/>
      <c r="HCR101" s="37"/>
      <c r="HCS101" s="37"/>
      <c r="HCT101" s="37"/>
      <c r="HCU101" s="37"/>
      <c r="HCV101" s="37"/>
      <c r="HCW101" s="37"/>
      <c r="HCX101" s="37"/>
      <c r="HCY101" s="37"/>
      <c r="HCZ101" s="37"/>
      <c r="HDA101" s="37"/>
      <c r="HDB101" s="37"/>
      <c r="HDC101" s="37"/>
      <c r="HDD101" s="37"/>
      <c r="HDE101" s="37"/>
      <c r="HDF101" s="37"/>
      <c r="HDG101" s="37"/>
      <c r="HDH101" s="37"/>
      <c r="HDI101" s="37"/>
      <c r="HDJ101" s="37"/>
      <c r="HDK101" s="37"/>
      <c r="HDL101" s="37"/>
      <c r="HDM101" s="37"/>
      <c r="HDN101" s="37"/>
      <c r="HDO101" s="37"/>
      <c r="HDP101" s="37"/>
      <c r="HDQ101" s="37"/>
      <c r="HDR101" s="37"/>
      <c r="HDS101" s="37"/>
      <c r="HDT101" s="37"/>
      <c r="HDU101" s="37"/>
      <c r="HDV101" s="37"/>
      <c r="HDW101" s="37"/>
      <c r="HDX101" s="37"/>
      <c r="HDY101" s="37"/>
      <c r="HDZ101" s="37"/>
      <c r="HEA101" s="37"/>
      <c r="HEB101" s="37"/>
      <c r="HEC101" s="37"/>
      <c r="HED101" s="37"/>
      <c r="HEE101" s="37"/>
      <c r="HEF101" s="37"/>
      <c r="HEG101" s="37"/>
      <c r="HEH101" s="37"/>
      <c r="HEI101" s="37"/>
      <c r="HEJ101" s="37"/>
      <c r="HEK101" s="37"/>
      <c r="HEL101" s="37"/>
      <c r="HEM101" s="37"/>
      <c r="HEN101" s="37"/>
      <c r="HEO101" s="37"/>
      <c r="HEP101" s="37"/>
      <c r="HEQ101" s="37"/>
      <c r="HER101" s="37"/>
      <c r="HES101" s="37"/>
      <c r="HET101" s="37"/>
      <c r="HEU101" s="37"/>
      <c r="HEV101" s="37"/>
      <c r="HEW101" s="37"/>
      <c r="HEX101" s="37"/>
      <c r="HEY101" s="37"/>
      <c r="HEZ101" s="37"/>
      <c r="HFA101" s="37"/>
      <c r="HFB101" s="37"/>
      <c r="HFC101" s="37"/>
      <c r="HFD101" s="37"/>
      <c r="HFE101" s="37"/>
      <c r="HFF101" s="37"/>
      <c r="HFG101" s="37"/>
      <c r="HFH101" s="37"/>
      <c r="HFI101" s="37"/>
      <c r="HFJ101" s="37"/>
      <c r="HFK101" s="37"/>
      <c r="HFL101" s="37"/>
      <c r="HFM101" s="37"/>
      <c r="HFN101" s="37"/>
      <c r="HFO101" s="37"/>
      <c r="HFP101" s="37"/>
      <c r="HFQ101" s="37"/>
      <c r="HFR101" s="37"/>
      <c r="HFS101" s="37"/>
      <c r="HFT101" s="37"/>
      <c r="HFU101" s="37"/>
      <c r="HFV101" s="37"/>
      <c r="HFW101" s="37"/>
      <c r="HFX101" s="37"/>
      <c r="HFY101" s="37"/>
      <c r="HFZ101" s="37"/>
      <c r="HGA101" s="37"/>
      <c r="HGB101" s="37"/>
      <c r="HGC101" s="37"/>
      <c r="HGD101" s="37"/>
      <c r="HGE101" s="37"/>
      <c r="HGF101" s="37"/>
      <c r="HGG101" s="37"/>
      <c r="HGH101" s="37"/>
      <c r="HGI101" s="37"/>
      <c r="HGJ101" s="37"/>
      <c r="HGK101" s="37"/>
      <c r="HGL101" s="37"/>
      <c r="HGM101" s="37"/>
      <c r="HGN101" s="37"/>
      <c r="HGO101" s="37"/>
      <c r="HGP101" s="37"/>
      <c r="HGQ101" s="37"/>
      <c r="HGR101" s="37"/>
      <c r="HGS101" s="37"/>
      <c r="HGT101" s="37"/>
      <c r="HGU101" s="37"/>
      <c r="HGV101" s="37"/>
      <c r="HGW101" s="37"/>
      <c r="HGX101" s="37"/>
      <c r="HGY101" s="37"/>
      <c r="HGZ101" s="37"/>
      <c r="HHA101" s="37"/>
      <c r="HHB101" s="37"/>
      <c r="HHC101" s="37"/>
      <c r="HHD101" s="37"/>
      <c r="HHE101" s="37"/>
      <c r="HHF101" s="37"/>
      <c r="HHG101" s="37"/>
      <c r="HHH101" s="37"/>
      <c r="HHI101" s="37"/>
      <c r="HHJ101" s="37"/>
      <c r="HHK101" s="37"/>
      <c r="HHL101" s="37"/>
      <c r="HHM101" s="37"/>
      <c r="HHN101" s="37"/>
      <c r="HHO101" s="37"/>
      <c r="HHP101" s="37"/>
      <c r="HHQ101" s="37"/>
      <c r="HHR101" s="37"/>
      <c r="HHS101" s="37"/>
      <c r="HHT101" s="37"/>
      <c r="HHU101" s="37"/>
      <c r="HHV101" s="37"/>
      <c r="HHW101" s="37"/>
      <c r="HHX101" s="37"/>
      <c r="HHY101" s="37"/>
      <c r="HHZ101" s="37"/>
      <c r="HIA101" s="37"/>
      <c r="HIB101" s="37"/>
      <c r="HIC101" s="37"/>
      <c r="HID101" s="37"/>
      <c r="HIE101" s="37"/>
      <c r="HIF101" s="37"/>
      <c r="HIG101" s="37"/>
      <c r="HIH101" s="37"/>
      <c r="HII101" s="37"/>
      <c r="HIJ101" s="37"/>
      <c r="HIK101" s="37"/>
      <c r="HIL101" s="37"/>
      <c r="HIM101" s="37"/>
      <c r="HIN101" s="37"/>
      <c r="HIO101" s="37"/>
      <c r="HIP101" s="37"/>
      <c r="HIQ101" s="37"/>
      <c r="HIR101" s="37"/>
      <c r="HIS101" s="37"/>
      <c r="HIT101" s="37"/>
      <c r="HIU101" s="37"/>
      <c r="HIV101" s="37"/>
      <c r="HIW101" s="37"/>
      <c r="HIX101" s="37"/>
      <c r="HIY101" s="37"/>
      <c r="HIZ101" s="37"/>
      <c r="HJA101" s="37"/>
      <c r="HJB101" s="37"/>
      <c r="HJC101" s="37"/>
      <c r="HJD101" s="37"/>
      <c r="HJE101" s="37"/>
      <c r="HJF101" s="37"/>
      <c r="HJG101" s="37"/>
      <c r="HJH101" s="37"/>
      <c r="HJI101" s="37"/>
      <c r="HJJ101" s="37"/>
      <c r="HJK101" s="37"/>
      <c r="HJL101" s="37"/>
      <c r="HJM101" s="37"/>
      <c r="HJN101" s="37"/>
      <c r="HJO101" s="37"/>
      <c r="HJP101" s="37"/>
      <c r="HJQ101" s="37"/>
      <c r="HJR101" s="37"/>
      <c r="HJS101" s="37"/>
      <c r="HJT101" s="37"/>
      <c r="HJU101" s="37"/>
      <c r="HJV101" s="37"/>
      <c r="HJW101" s="37"/>
      <c r="HJX101" s="37"/>
      <c r="HJY101" s="37"/>
      <c r="HJZ101" s="37"/>
      <c r="HKA101" s="37"/>
      <c r="HKB101" s="37"/>
      <c r="HKC101" s="37"/>
      <c r="HKD101" s="37"/>
      <c r="HKE101" s="37"/>
      <c r="HKF101" s="37"/>
      <c r="HKG101" s="37"/>
      <c r="HKH101" s="37"/>
      <c r="HKI101" s="37"/>
      <c r="HKJ101" s="37"/>
      <c r="HKK101" s="37"/>
      <c r="HKL101" s="37"/>
      <c r="HKM101" s="37"/>
      <c r="HKN101" s="37"/>
      <c r="HKO101" s="37"/>
      <c r="HKP101" s="37"/>
      <c r="HKQ101" s="37"/>
      <c r="HKR101" s="37"/>
      <c r="HKS101" s="37"/>
      <c r="HKT101" s="37"/>
      <c r="HKU101" s="37"/>
      <c r="HKV101" s="37"/>
      <c r="HKW101" s="37"/>
      <c r="HKX101" s="37"/>
      <c r="HKY101" s="37"/>
      <c r="HKZ101" s="37"/>
      <c r="HLA101" s="37"/>
      <c r="HLB101" s="37"/>
      <c r="HLC101" s="37"/>
      <c r="HLD101" s="37"/>
      <c r="HLE101" s="37"/>
      <c r="HLF101" s="37"/>
      <c r="HLG101" s="37"/>
      <c r="HLH101" s="37"/>
      <c r="HLI101" s="37"/>
      <c r="HLJ101" s="37"/>
      <c r="HLK101" s="37"/>
      <c r="HLL101" s="37"/>
      <c r="HLM101" s="37"/>
      <c r="HLN101" s="37"/>
      <c r="HLO101" s="37"/>
      <c r="HLP101" s="37"/>
      <c r="HLQ101" s="37"/>
      <c r="HLR101" s="37"/>
      <c r="HLS101" s="37"/>
      <c r="HLT101" s="37"/>
      <c r="HLU101" s="37"/>
      <c r="HLV101" s="37"/>
      <c r="HLW101" s="37"/>
      <c r="HLX101" s="37"/>
      <c r="HLY101" s="37"/>
      <c r="HLZ101" s="37"/>
      <c r="HMA101" s="37"/>
      <c r="HMB101" s="37"/>
      <c r="HMC101" s="37"/>
      <c r="HMD101" s="37"/>
      <c r="HME101" s="37"/>
      <c r="HMF101" s="37"/>
      <c r="HMG101" s="37"/>
      <c r="HMH101" s="37"/>
      <c r="HMI101" s="37"/>
      <c r="HMJ101" s="37"/>
      <c r="HMK101" s="37"/>
      <c r="HML101" s="37"/>
      <c r="HMM101" s="37"/>
      <c r="HMN101" s="37"/>
      <c r="HMO101" s="37"/>
      <c r="HMP101" s="37"/>
      <c r="HMQ101" s="37"/>
      <c r="HMR101" s="37"/>
      <c r="HMS101" s="37"/>
      <c r="HMT101" s="37"/>
      <c r="HMU101" s="37"/>
      <c r="HMV101" s="37"/>
      <c r="HMW101" s="37"/>
      <c r="HMX101" s="37"/>
      <c r="HMY101" s="37"/>
      <c r="HMZ101" s="37"/>
      <c r="HNA101" s="37"/>
      <c r="HNB101" s="37"/>
      <c r="HNC101" s="37"/>
      <c r="HND101" s="37"/>
      <c r="HNE101" s="37"/>
      <c r="HNF101" s="37"/>
      <c r="HNG101" s="37"/>
      <c r="HNH101" s="37"/>
      <c r="HNI101" s="37"/>
      <c r="HNJ101" s="37"/>
      <c r="HNK101" s="37"/>
      <c r="HNL101" s="37"/>
      <c r="HNM101" s="37"/>
      <c r="HNN101" s="37"/>
      <c r="HNO101" s="37"/>
      <c r="HNP101" s="37"/>
      <c r="HNQ101" s="37"/>
      <c r="HNR101" s="37"/>
      <c r="HNS101" s="37"/>
      <c r="HNT101" s="37"/>
      <c r="HNU101" s="37"/>
      <c r="HNV101" s="37"/>
      <c r="HNW101" s="37"/>
      <c r="HNX101" s="37"/>
      <c r="HNY101" s="37"/>
      <c r="HNZ101" s="37"/>
      <c r="HOA101" s="37"/>
      <c r="HOB101" s="37"/>
      <c r="HOC101" s="37"/>
      <c r="HOD101" s="37"/>
      <c r="HOE101" s="37"/>
      <c r="HOF101" s="37"/>
      <c r="HOG101" s="37"/>
      <c r="HOH101" s="37"/>
      <c r="HOI101" s="37"/>
      <c r="HOJ101" s="37"/>
      <c r="HOK101" s="37"/>
      <c r="HOL101" s="37"/>
      <c r="HOM101" s="37"/>
      <c r="HON101" s="37"/>
      <c r="HOO101" s="37"/>
      <c r="HOP101" s="37"/>
      <c r="HOQ101" s="37"/>
      <c r="HOR101" s="37"/>
      <c r="HOS101" s="37"/>
      <c r="HOT101" s="37"/>
      <c r="HOU101" s="37"/>
      <c r="HOV101" s="37"/>
      <c r="HOW101" s="37"/>
      <c r="HOX101" s="37"/>
      <c r="HOY101" s="37"/>
      <c r="HOZ101" s="37"/>
      <c r="HPA101" s="37"/>
      <c r="HPB101" s="37"/>
      <c r="HPC101" s="37"/>
      <c r="HPD101" s="37"/>
      <c r="HPE101" s="37"/>
      <c r="HPF101" s="37"/>
      <c r="HPG101" s="37"/>
      <c r="HPH101" s="37"/>
      <c r="HPI101" s="37"/>
      <c r="HPJ101" s="37"/>
      <c r="HPK101" s="37"/>
      <c r="HPL101" s="37"/>
      <c r="HPM101" s="37"/>
      <c r="HPN101" s="37"/>
      <c r="HPO101" s="37"/>
      <c r="HPP101" s="37"/>
      <c r="HPQ101" s="37"/>
      <c r="HPR101" s="37"/>
      <c r="HPS101" s="37"/>
      <c r="HPT101" s="37"/>
      <c r="HPU101" s="37"/>
      <c r="HPV101" s="37"/>
      <c r="HPW101" s="37"/>
      <c r="HPX101" s="37"/>
      <c r="HPY101" s="37"/>
      <c r="HPZ101" s="37"/>
      <c r="HQA101" s="37"/>
      <c r="HQB101" s="37"/>
      <c r="HQC101" s="37"/>
      <c r="HQD101" s="37"/>
      <c r="HQE101" s="37"/>
      <c r="HQF101" s="37"/>
      <c r="HQG101" s="37"/>
      <c r="HQH101" s="37"/>
      <c r="HQI101" s="37"/>
      <c r="HQJ101" s="37"/>
      <c r="HQK101" s="37"/>
      <c r="HQL101" s="37"/>
      <c r="HQM101" s="37"/>
      <c r="HQN101" s="37"/>
      <c r="HQO101" s="37"/>
      <c r="HQP101" s="37"/>
      <c r="HQQ101" s="37"/>
      <c r="HQR101" s="37"/>
      <c r="HQS101" s="37"/>
      <c r="HQT101" s="37"/>
      <c r="HQU101" s="37"/>
      <c r="HQV101" s="37"/>
      <c r="HQW101" s="37"/>
      <c r="HQX101" s="37"/>
      <c r="HQY101" s="37"/>
      <c r="HQZ101" s="37"/>
      <c r="HRA101" s="37"/>
      <c r="HRB101" s="37"/>
      <c r="HRC101" s="37"/>
      <c r="HRD101" s="37"/>
      <c r="HRE101" s="37"/>
      <c r="HRF101" s="37"/>
      <c r="HRG101" s="37"/>
      <c r="HRH101" s="37"/>
      <c r="HRI101" s="37"/>
      <c r="HRJ101" s="37"/>
      <c r="HRK101" s="37"/>
      <c r="HRL101" s="37"/>
      <c r="HRM101" s="37"/>
      <c r="HRN101" s="37"/>
      <c r="HRO101" s="37"/>
      <c r="HRP101" s="37"/>
      <c r="HRQ101" s="37"/>
      <c r="HRR101" s="37"/>
      <c r="HRS101" s="37"/>
      <c r="HRT101" s="37"/>
      <c r="HRU101" s="37"/>
      <c r="HRV101" s="37"/>
      <c r="HRW101" s="37"/>
      <c r="HRX101" s="37"/>
      <c r="HRY101" s="37"/>
      <c r="HRZ101" s="37"/>
      <c r="HSA101" s="37"/>
      <c r="HSB101" s="37"/>
      <c r="HSC101" s="37"/>
      <c r="HSD101" s="37"/>
      <c r="HSE101" s="37"/>
      <c r="HSF101" s="37"/>
      <c r="HSG101" s="37"/>
      <c r="HSH101" s="37"/>
      <c r="HSI101" s="37"/>
      <c r="HSJ101" s="37"/>
      <c r="HSK101" s="37"/>
      <c r="HSL101" s="37"/>
      <c r="HSM101" s="37"/>
      <c r="HSN101" s="37"/>
      <c r="HSO101" s="37"/>
      <c r="HSP101" s="37"/>
      <c r="HSQ101" s="37"/>
      <c r="HSR101" s="37"/>
      <c r="HSS101" s="37"/>
      <c r="HST101" s="37"/>
      <c r="HSU101" s="37"/>
      <c r="HSV101" s="37"/>
      <c r="HSW101" s="37"/>
      <c r="HSX101" s="37"/>
      <c r="HSY101" s="37"/>
      <c r="HSZ101" s="37"/>
      <c r="HTA101" s="37"/>
      <c r="HTB101" s="37"/>
      <c r="HTC101" s="37"/>
      <c r="HTD101" s="37"/>
      <c r="HTE101" s="37"/>
      <c r="HTF101" s="37"/>
      <c r="HTG101" s="37"/>
      <c r="HTH101" s="37"/>
      <c r="HTI101" s="37"/>
      <c r="HTJ101" s="37"/>
      <c r="HTK101" s="37"/>
      <c r="HTL101" s="37"/>
      <c r="HTM101" s="37"/>
      <c r="HTN101" s="37"/>
      <c r="HTO101" s="37"/>
      <c r="HTP101" s="37"/>
      <c r="HTQ101" s="37"/>
      <c r="HTR101" s="37"/>
      <c r="HTS101" s="37"/>
      <c r="HTT101" s="37"/>
      <c r="HTU101" s="37"/>
      <c r="HTV101" s="37"/>
      <c r="HTW101" s="37"/>
      <c r="HTX101" s="37"/>
      <c r="HTY101" s="37"/>
      <c r="HTZ101" s="37"/>
      <c r="HUA101" s="37"/>
      <c r="HUB101" s="37"/>
      <c r="HUC101" s="37"/>
      <c r="HUD101" s="37"/>
      <c r="HUE101" s="37"/>
      <c r="HUF101" s="37"/>
      <c r="HUG101" s="37"/>
      <c r="HUH101" s="37"/>
      <c r="HUI101" s="37"/>
      <c r="HUJ101" s="37"/>
      <c r="HUK101" s="37"/>
      <c r="HUL101" s="37"/>
      <c r="HUM101" s="37"/>
      <c r="HUN101" s="37"/>
      <c r="HUO101" s="37"/>
      <c r="HUP101" s="37"/>
      <c r="HUQ101" s="37"/>
      <c r="HUR101" s="37"/>
      <c r="HUS101" s="37"/>
      <c r="HUT101" s="37"/>
      <c r="HUU101" s="37"/>
      <c r="HUV101" s="37"/>
      <c r="HUW101" s="37"/>
      <c r="HUX101" s="37"/>
      <c r="HUY101" s="37"/>
      <c r="HUZ101" s="37"/>
      <c r="HVA101" s="37"/>
      <c r="HVB101" s="37"/>
      <c r="HVC101" s="37"/>
      <c r="HVD101" s="37"/>
      <c r="HVE101" s="37"/>
      <c r="HVF101" s="37"/>
      <c r="HVG101" s="37"/>
      <c r="HVH101" s="37"/>
      <c r="HVI101" s="37"/>
      <c r="HVJ101" s="37"/>
      <c r="HVK101" s="37"/>
      <c r="HVL101" s="37"/>
      <c r="HVM101" s="37"/>
      <c r="HVN101" s="37"/>
      <c r="HVO101" s="37"/>
      <c r="HVP101" s="37"/>
      <c r="HVQ101" s="37"/>
      <c r="HVR101" s="37"/>
      <c r="HVS101" s="37"/>
      <c r="HVT101" s="37"/>
      <c r="HVU101" s="37"/>
      <c r="HVV101" s="37"/>
      <c r="HVW101" s="37"/>
      <c r="HVX101" s="37"/>
      <c r="HVY101" s="37"/>
      <c r="HVZ101" s="37"/>
      <c r="HWA101" s="37"/>
      <c r="HWB101" s="37"/>
      <c r="HWC101" s="37"/>
      <c r="HWD101" s="37"/>
      <c r="HWE101" s="37"/>
      <c r="HWF101" s="37"/>
      <c r="HWG101" s="37"/>
      <c r="HWH101" s="37"/>
      <c r="HWI101" s="37"/>
      <c r="HWJ101" s="37"/>
      <c r="HWK101" s="37"/>
      <c r="HWL101" s="37"/>
      <c r="HWM101" s="37"/>
      <c r="HWN101" s="37"/>
      <c r="HWO101" s="37"/>
      <c r="HWP101" s="37"/>
      <c r="HWQ101" s="37"/>
      <c r="HWR101" s="37"/>
      <c r="HWS101" s="37"/>
      <c r="HWT101" s="37"/>
      <c r="HWU101" s="37"/>
      <c r="HWV101" s="37"/>
      <c r="HWW101" s="37"/>
      <c r="HWX101" s="37"/>
      <c r="HWY101" s="37"/>
      <c r="HWZ101" s="37"/>
      <c r="HXA101" s="37"/>
      <c r="HXB101" s="37"/>
      <c r="HXC101" s="37"/>
      <c r="HXD101" s="37"/>
      <c r="HXE101" s="37"/>
      <c r="HXF101" s="37"/>
      <c r="HXG101" s="37"/>
      <c r="HXH101" s="37"/>
      <c r="HXI101" s="37"/>
      <c r="HXJ101" s="37"/>
      <c r="HXK101" s="37"/>
      <c r="HXL101" s="37"/>
      <c r="HXM101" s="37"/>
      <c r="HXN101" s="37"/>
      <c r="HXO101" s="37"/>
      <c r="HXP101" s="37"/>
      <c r="HXQ101" s="37"/>
      <c r="HXR101" s="37"/>
      <c r="HXS101" s="37"/>
      <c r="HXT101" s="37"/>
      <c r="HXU101" s="37"/>
      <c r="HXV101" s="37"/>
      <c r="HXW101" s="37"/>
      <c r="HXX101" s="37"/>
      <c r="HXY101" s="37"/>
      <c r="HXZ101" s="37"/>
      <c r="HYA101" s="37"/>
      <c r="HYB101" s="37"/>
      <c r="HYC101" s="37"/>
      <c r="HYD101" s="37"/>
      <c r="HYE101" s="37"/>
      <c r="HYF101" s="37"/>
      <c r="HYG101" s="37"/>
      <c r="HYH101" s="37"/>
      <c r="HYI101" s="37"/>
      <c r="HYJ101" s="37"/>
      <c r="HYK101" s="37"/>
      <c r="HYL101" s="37"/>
      <c r="HYM101" s="37"/>
      <c r="HYN101" s="37"/>
      <c r="HYO101" s="37"/>
      <c r="HYP101" s="37"/>
      <c r="HYQ101" s="37"/>
      <c r="HYR101" s="37"/>
      <c r="HYS101" s="37"/>
      <c r="HYT101" s="37"/>
      <c r="HYU101" s="37"/>
      <c r="HYV101" s="37"/>
      <c r="HYW101" s="37"/>
      <c r="HYX101" s="37"/>
      <c r="HYY101" s="37"/>
      <c r="HYZ101" s="37"/>
      <c r="HZA101" s="37"/>
      <c r="HZB101" s="37"/>
      <c r="HZC101" s="37"/>
      <c r="HZD101" s="37"/>
      <c r="HZE101" s="37"/>
      <c r="HZF101" s="37"/>
      <c r="HZG101" s="37"/>
      <c r="HZH101" s="37"/>
      <c r="HZI101" s="37"/>
      <c r="HZJ101" s="37"/>
      <c r="HZK101" s="37"/>
      <c r="HZL101" s="37"/>
      <c r="HZM101" s="37"/>
      <c r="HZN101" s="37"/>
      <c r="HZO101" s="37"/>
      <c r="HZP101" s="37"/>
      <c r="HZQ101" s="37"/>
      <c r="HZR101" s="37"/>
      <c r="HZS101" s="37"/>
      <c r="HZT101" s="37"/>
      <c r="HZU101" s="37"/>
      <c r="HZV101" s="37"/>
      <c r="HZW101" s="37"/>
      <c r="HZX101" s="37"/>
      <c r="HZY101" s="37"/>
      <c r="HZZ101" s="37"/>
      <c r="IAA101" s="37"/>
      <c r="IAB101" s="37"/>
      <c r="IAC101" s="37"/>
      <c r="IAD101" s="37"/>
      <c r="IAE101" s="37"/>
      <c r="IAF101" s="37"/>
      <c r="IAG101" s="37"/>
      <c r="IAH101" s="37"/>
      <c r="IAI101" s="37"/>
      <c r="IAJ101" s="37"/>
      <c r="IAK101" s="37"/>
      <c r="IAL101" s="37"/>
      <c r="IAM101" s="37"/>
      <c r="IAN101" s="37"/>
      <c r="IAO101" s="37"/>
      <c r="IAP101" s="37"/>
      <c r="IAQ101" s="37"/>
      <c r="IAR101" s="37"/>
      <c r="IAS101" s="37"/>
      <c r="IAT101" s="37"/>
      <c r="IAU101" s="37"/>
      <c r="IAV101" s="37"/>
      <c r="IAW101" s="37"/>
      <c r="IAX101" s="37"/>
      <c r="IAY101" s="37"/>
      <c r="IAZ101" s="37"/>
      <c r="IBA101" s="37"/>
      <c r="IBB101" s="37"/>
      <c r="IBC101" s="37"/>
      <c r="IBD101" s="37"/>
      <c r="IBE101" s="37"/>
      <c r="IBF101" s="37"/>
      <c r="IBG101" s="37"/>
      <c r="IBH101" s="37"/>
      <c r="IBI101" s="37"/>
      <c r="IBJ101" s="37"/>
      <c r="IBK101" s="37"/>
      <c r="IBL101" s="37"/>
      <c r="IBM101" s="37"/>
      <c r="IBN101" s="37"/>
      <c r="IBO101" s="37"/>
      <c r="IBP101" s="37"/>
      <c r="IBQ101" s="37"/>
      <c r="IBR101" s="37"/>
      <c r="IBS101" s="37"/>
      <c r="IBT101" s="37"/>
      <c r="IBU101" s="37"/>
      <c r="IBV101" s="37"/>
      <c r="IBW101" s="37"/>
      <c r="IBX101" s="37"/>
      <c r="IBY101" s="37"/>
      <c r="IBZ101" s="37"/>
      <c r="ICA101" s="37"/>
      <c r="ICB101" s="37"/>
      <c r="ICC101" s="37"/>
      <c r="ICD101" s="37"/>
      <c r="ICE101" s="37"/>
      <c r="ICF101" s="37"/>
      <c r="ICG101" s="37"/>
      <c r="ICH101" s="37"/>
      <c r="ICI101" s="37"/>
      <c r="ICJ101" s="37"/>
      <c r="ICK101" s="37"/>
      <c r="ICL101" s="37"/>
      <c r="ICM101" s="37"/>
      <c r="ICN101" s="37"/>
      <c r="ICO101" s="37"/>
      <c r="ICP101" s="37"/>
      <c r="ICQ101" s="37"/>
      <c r="ICR101" s="37"/>
      <c r="ICS101" s="37"/>
      <c r="ICT101" s="37"/>
      <c r="ICU101" s="37"/>
      <c r="ICV101" s="37"/>
      <c r="ICW101" s="37"/>
      <c r="ICX101" s="37"/>
      <c r="ICY101" s="37"/>
      <c r="ICZ101" s="37"/>
      <c r="IDA101" s="37"/>
      <c r="IDB101" s="37"/>
      <c r="IDC101" s="37"/>
      <c r="IDD101" s="37"/>
      <c r="IDE101" s="37"/>
      <c r="IDF101" s="37"/>
      <c r="IDG101" s="37"/>
      <c r="IDH101" s="37"/>
      <c r="IDI101" s="37"/>
      <c r="IDJ101" s="37"/>
      <c r="IDK101" s="37"/>
      <c r="IDL101" s="37"/>
      <c r="IDM101" s="37"/>
      <c r="IDN101" s="37"/>
      <c r="IDO101" s="37"/>
      <c r="IDP101" s="37"/>
      <c r="IDQ101" s="37"/>
      <c r="IDR101" s="37"/>
      <c r="IDS101" s="37"/>
      <c r="IDT101" s="37"/>
      <c r="IDU101" s="37"/>
      <c r="IDV101" s="37"/>
      <c r="IDW101" s="37"/>
      <c r="IDX101" s="37"/>
      <c r="IDY101" s="37"/>
      <c r="IDZ101" s="37"/>
      <c r="IEA101" s="37"/>
      <c r="IEB101" s="37"/>
      <c r="IEC101" s="37"/>
      <c r="IED101" s="37"/>
      <c r="IEE101" s="37"/>
      <c r="IEF101" s="37"/>
      <c r="IEG101" s="37"/>
      <c r="IEH101" s="37"/>
      <c r="IEI101" s="37"/>
      <c r="IEJ101" s="37"/>
      <c r="IEK101" s="37"/>
      <c r="IEL101" s="37"/>
      <c r="IEM101" s="37"/>
      <c r="IEN101" s="37"/>
      <c r="IEO101" s="37"/>
      <c r="IEP101" s="37"/>
      <c r="IEQ101" s="37"/>
      <c r="IER101" s="37"/>
      <c r="IES101" s="37"/>
      <c r="IET101" s="37"/>
      <c r="IEU101" s="37"/>
      <c r="IEV101" s="37"/>
      <c r="IEW101" s="37"/>
      <c r="IEX101" s="37"/>
      <c r="IEY101" s="37"/>
      <c r="IEZ101" s="37"/>
      <c r="IFA101" s="37"/>
      <c r="IFB101" s="37"/>
      <c r="IFC101" s="37"/>
      <c r="IFD101" s="37"/>
      <c r="IFE101" s="37"/>
      <c r="IFF101" s="37"/>
      <c r="IFG101" s="37"/>
      <c r="IFH101" s="37"/>
      <c r="IFI101" s="37"/>
      <c r="IFJ101" s="37"/>
      <c r="IFK101" s="37"/>
      <c r="IFL101" s="37"/>
      <c r="IFM101" s="37"/>
      <c r="IFN101" s="37"/>
      <c r="IFO101" s="37"/>
      <c r="IFP101" s="37"/>
      <c r="IFQ101" s="37"/>
      <c r="IFR101" s="37"/>
      <c r="IFS101" s="37"/>
      <c r="IFT101" s="37"/>
      <c r="IFU101" s="37"/>
      <c r="IFV101" s="37"/>
      <c r="IFW101" s="37"/>
      <c r="IFX101" s="37"/>
      <c r="IFY101" s="37"/>
      <c r="IFZ101" s="37"/>
      <c r="IGA101" s="37"/>
      <c r="IGB101" s="37"/>
      <c r="IGC101" s="37"/>
      <c r="IGD101" s="37"/>
      <c r="IGE101" s="37"/>
      <c r="IGF101" s="37"/>
      <c r="IGG101" s="37"/>
      <c r="IGH101" s="37"/>
      <c r="IGI101" s="37"/>
      <c r="IGJ101" s="37"/>
      <c r="IGK101" s="37"/>
      <c r="IGL101" s="37"/>
      <c r="IGM101" s="37"/>
      <c r="IGN101" s="37"/>
      <c r="IGO101" s="37"/>
      <c r="IGP101" s="37"/>
      <c r="IGQ101" s="37"/>
      <c r="IGR101" s="37"/>
      <c r="IGS101" s="37"/>
      <c r="IGT101" s="37"/>
      <c r="IGU101" s="37"/>
      <c r="IGV101" s="37"/>
      <c r="IGW101" s="37"/>
      <c r="IGX101" s="37"/>
      <c r="IGY101" s="37"/>
      <c r="IGZ101" s="37"/>
      <c r="IHA101" s="37"/>
      <c r="IHB101" s="37"/>
      <c r="IHC101" s="37"/>
      <c r="IHD101" s="37"/>
      <c r="IHE101" s="37"/>
      <c r="IHF101" s="37"/>
      <c r="IHG101" s="37"/>
      <c r="IHH101" s="37"/>
      <c r="IHI101" s="37"/>
      <c r="IHJ101" s="37"/>
      <c r="IHK101" s="37"/>
      <c r="IHL101" s="37"/>
      <c r="IHM101" s="37"/>
      <c r="IHN101" s="37"/>
      <c r="IHO101" s="37"/>
      <c r="IHP101" s="37"/>
      <c r="IHQ101" s="37"/>
      <c r="IHR101" s="37"/>
      <c r="IHS101" s="37"/>
      <c r="IHT101" s="37"/>
      <c r="IHU101" s="37"/>
      <c r="IHV101" s="37"/>
      <c r="IHW101" s="37"/>
      <c r="IHX101" s="37"/>
      <c r="IHY101" s="37"/>
      <c r="IHZ101" s="37"/>
      <c r="IIA101" s="37"/>
      <c r="IIB101" s="37"/>
      <c r="IIC101" s="37"/>
      <c r="IID101" s="37"/>
      <c r="IIE101" s="37"/>
      <c r="IIF101" s="37"/>
      <c r="IIG101" s="37"/>
      <c r="IIH101" s="37"/>
      <c r="III101" s="37"/>
      <c r="IIJ101" s="37"/>
      <c r="IIK101" s="37"/>
      <c r="IIL101" s="37"/>
      <c r="IIM101" s="37"/>
      <c r="IIN101" s="37"/>
      <c r="IIO101" s="37"/>
      <c r="IIP101" s="37"/>
      <c r="IIQ101" s="37"/>
      <c r="IIR101" s="37"/>
      <c r="IIS101" s="37"/>
      <c r="IIT101" s="37"/>
      <c r="IIU101" s="37"/>
      <c r="IIV101" s="37"/>
      <c r="IIW101" s="37"/>
      <c r="IIX101" s="37"/>
      <c r="IIY101" s="37"/>
      <c r="IIZ101" s="37"/>
      <c r="IJA101" s="37"/>
      <c r="IJB101" s="37"/>
      <c r="IJC101" s="37"/>
      <c r="IJD101" s="37"/>
      <c r="IJE101" s="37"/>
      <c r="IJF101" s="37"/>
      <c r="IJG101" s="37"/>
      <c r="IJH101" s="37"/>
      <c r="IJI101" s="37"/>
      <c r="IJJ101" s="37"/>
      <c r="IJK101" s="37"/>
      <c r="IJL101" s="37"/>
      <c r="IJM101" s="37"/>
      <c r="IJN101" s="37"/>
      <c r="IJO101" s="37"/>
      <c r="IJP101" s="37"/>
      <c r="IJQ101" s="37"/>
      <c r="IJR101" s="37"/>
      <c r="IJS101" s="37"/>
      <c r="IJT101" s="37"/>
      <c r="IJU101" s="37"/>
      <c r="IJV101" s="37"/>
      <c r="IJW101" s="37"/>
      <c r="IJX101" s="37"/>
      <c r="IJY101" s="37"/>
      <c r="IJZ101" s="37"/>
      <c r="IKA101" s="37"/>
      <c r="IKB101" s="37"/>
      <c r="IKC101" s="37"/>
      <c r="IKD101" s="37"/>
      <c r="IKE101" s="37"/>
      <c r="IKF101" s="37"/>
      <c r="IKG101" s="37"/>
      <c r="IKH101" s="37"/>
      <c r="IKI101" s="37"/>
      <c r="IKJ101" s="37"/>
      <c r="IKK101" s="37"/>
      <c r="IKL101" s="37"/>
      <c r="IKM101" s="37"/>
      <c r="IKN101" s="37"/>
      <c r="IKO101" s="37"/>
      <c r="IKP101" s="37"/>
      <c r="IKQ101" s="37"/>
      <c r="IKR101" s="37"/>
      <c r="IKS101" s="37"/>
      <c r="IKT101" s="37"/>
      <c r="IKU101" s="37"/>
      <c r="IKV101" s="37"/>
      <c r="IKW101" s="37"/>
      <c r="IKX101" s="37"/>
      <c r="IKY101" s="37"/>
      <c r="IKZ101" s="37"/>
      <c r="ILA101" s="37"/>
      <c r="ILB101" s="37"/>
      <c r="ILC101" s="37"/>
      <c r="ILD101" s="37"/>
      <c r="ILE101" s="37"/>
      <c r="ILF101" s="37"/>
      <c r="ILG101" s="37"/>
      <c r="ILH101" s="37"/>
      <c r="ILI101" s="37"/>
      <c r="ILJ101" s="37"/>
      <c r="ILK101" s="37"/>
      <c r="ILL101" s="37"/>
      <c r="ILM101" s="37"/>
      <c r="ILN101" s="37"/>
      <c r="ILO101" s="37"/>
      <c r="ILP101" s="37"/>
      <c r="ILQ101" s="37"/>
      <c r="ILR101" s="37"/>
      <c r="ILS101" s="37"/>
      <c r="ILT101" s="37"/>
      <c r="ILU101" s="37"/>
      <c r="ILV101" s="37"/>
      <c r="ILW101" s="37"/>
      <c r="ILX101" s="37"/>
      <c r="ILY101" s="37"/>
      <c r="ILZ101" s="37"/>
      <c r="IMA101" s="37"/>
      <c r="IMB101" s="37"/>
      <c r="IMC101" s="37"/>
      <c r="IMD101" s="37"/>
      <c r="IME101" s="37"/>
      <c r="IMF101" s="37"/>
      <c r="IMG101" s="37"/>
      <c r="IMH101" s="37"/>
      <c r="IMI101" s="37"/>
      <c r="IMJ101" s="37"/>
      <c r="IMK101" s="37"/>
      <c r="IML101" s="37"/>
      <c r="IMM101" s="37"/>
      <c r="IMN101" s="37"/>
      <c r="IMO101" s="37"/>
      <c r="IMP101" s="37"/>
      <c r="IMQ101" s="37"/>
      <c r="IMR101" s="37"/>
      <c r="IMS101" s="37"/>
      <c r="IMT101" s="37"/>
      <c r="IMU101" s="37"/>
      <c r="IMV101" s="37"/>
      <c r="IMW101" s="37"/>
      <c r="IMX101" s="37"/>
      <c r="IMY101" s="37"/>
      <c r="IMZ101" s="37"/>
      <c r="INA101" s="37"/>
      <c r="INB101" s="37"/>
      <c r="INC101" s="37"/>
      <c r="IND101" s="37"/>
      <c r="INE101" s="37"/>
      <c r="INF101" s="37"/>
      <c r="ING101" s="37"/>
      <c r="INH101" s="37"/>
      <c r="INI101" s="37"/>
      <c r="INJ101" s="37"/>
      <c r="INK101" s="37"/>
      <c r="INL101" s="37"/>
      <c r="INM101" s="37"/>
      <c r="INN101" s="37"/>
      <c r="INO101" s="37"/>
      <c r="INP101" s="37"/>
      <c r="INQ101" s="37"/>
      <c r="INR101" s="37"/>
      <c r="INS101" s="37"/>
      <c r="INT101" s="37"/>
      <c r="INU101" s="37"/>
      <c r="INV101" s="37"/>
      <c r="INW101" s="37"/>
      <c r="INX101" s="37"/>
      <c r="INY101" s="37"/>
      <c r="INZ101" s="37"/>
      <c r="IOA101" s="37"/>
      <c r="IOB101" s="37"/>
      <c r="IOC101" s="37"/>
      <c r="IOD101" s="37"/>
      <c r="IOE101" s="37"/>
      <c r="IOF101" s="37"/>
      <c r="IOG101" s="37"/>
      <c r="IOH101" s="37"/>
      <c r="IOI101" s="37"/>
      <c r="IOJ101" s="37"/>
      <c r="IOK101" s="37"/>
      <c r="IOL101" s="37"/>
      <c r="IOM101" s="37"/>
      <c r="ION101" s="37"/>
      <c r="IOO101" s="37"/>
      <c r="IOP101" s="37"/>
      <c r="IOQ101" s="37"/>
      <c r="IOR101" s="37"/>
      <c r="IOS101" s="37"/>
      <c r="IOT101" s="37"/>
      <c r="IOU101" s="37"/>
      <c r="IOV101" s="37"/>
      <c r="IOW101" s="37"/>
      <c r="IOX101" s="37"/>
      <c r="IOY101" s="37"/>
      <c r="IOZ101" s="37"/>
      <c r="IPA101" s="37"/>
      <c r="IPB101" s="37"/>
      <c r="IPC101" s="37"/>
      <c r="IPD101" s="37"/>
      <c r="IPE101" s="37"/>
      <c r="IPF101" s="37"/>
      <c r="IPG101" s="37"/>
      <c r="IPH101" s="37"/>
      <c r="IPI101" s="37"/>
      <c r="IPJ101" s="37"/>
      <c r="IPK101" s="37"/>
      <c r="IPL101" s="37"/>
      <c r="IPM101" s="37"/>
      <c r="IPN101" s="37"/>
      <c r="IPO101" s="37"/>
      <c r="IPP101" s="37"/>
      <c r="IPQ101" s="37"/>
      <c r="IPR101" s="37"/>
      <c r="IPS101" s="37"/>
      <c r="IPT101" s="37"/>
      <c r="IPU101" s="37"/>
      <c r="IPV101" s="37"/>
      <c r="IPW101" s="37"/>
      <c r="IPX101" s="37"/>
      <c r="IPY101" s="37"/>
      <c r="IPZ101" s="37"/>
      <c r="IQA101" s="37"/>
      <c r="IQB101" s="37"/>
      <c r="IQC101" s="37"/>
      <c r="IQD101" s="37"/>
      <c r="IQE101" s="37"/>
      <c r="IQF101" s="37"/>
      <c r="IQG101" s="37"/>
      <c r="IQH101" s="37"/>
      <c r="IQI101" s="37"/>
      <c r="IQJ101" s="37"/>
      <c r="IQK101" s="37"/>
      <c r="IQL101" s="37"/>
      <c r="IQM101" s="37"/>
      <c r="IQN101" s="37"/>
      <c r="IQO101" s="37"/>
      <c r="IQP101" s="37"/>
      <c r="IQQ101" s="37"/>
      <c r="IQR101" s="37"/>
      <c r="IQS101" s="37"/>
      <c r="IQT101" s="37"/>
      <c r="IQU101" s="37"/>
      <c r="IQV101" s="37"/>
      <c r="IQW101" s="37"/>
      <c r="IQX101" s="37"/>
      <c r="IQY101" s="37"/>
      <c r="IQZ101" s="37"/>
      <c r="IRA101" s="37"/>
      <c r="IRB101" s="37"/>
      <c r="IRC101" s="37"/>
      <c r="IRD101" s="37"/>
      <c r="IRE101" s="37"/>
      <c r="IRF101" s="37"/>
      <c r="IRG101" s="37"/>
      <c r="IRH101" s="37"/>
      <c r="IRI101" s="37"/>
      <c r="IRJ101" s="37"/>
      <c r="IRK101" s="37"/>
      <c r="IRL101" s="37"/>
      <c r="IRM101" s="37"/>
      <c r="IRN101" s="37"/>
      <c r="IRO101" s="37"/>
      <c r="IRP101" s="37"/>
      <c r="IRQ101" s="37"/>
      <c r="IRR101" s="37"/>
      <c r="IRS101" s="37"/>
      <c r="IRT101" s="37"/>
      <c r="IRU101" s="37"/>
      <c r="IRV101" s="37"/>
      <c r="IRW101" s="37"/>
      <c r="IRX101" s="37"/>
      <c r="IRY101" s="37"/>
      <c r="IRZ101" s="37"/>
      <c r="ISA101" s="37"/>
      <c r="ISB101" s="37"/>
      <c r="ISC101" s="37"/>
      <c r="ISD101" s="37"/>
      <c r="ISE101" s="37"/>
      <c r="ISF101" s="37"/>
      <c r="ISG101" s="37"/>
      <c r="ISH101" s="37"/>
      <c r="ISI101" s="37"/>
      <c r="ISJ101" s="37"/>
      <c r="ISK101" s="37"/>
      <c r="ISL101" s="37"/>
      <c r="ISM101" s="37"/>
      <c r="ISN101" s="37"/>
      <c r="ISO101" s="37"/>
      <c r="ISP101" s="37"/>
      <c r="ISQ101" s="37"/>
      <c r="ISR101" s="37"/>
      <c r="ISS101" s="37"/>
      <c r="IST101" s="37"/>
      <c r="ISU101" s="37"/>
      <c r="ISV101" s="37"/>
      <c r="ISW101" s="37"/>
      <c r="ISX101" s="37"/>
      <c r="ISY101" s="37"/>
      <c r="ISZ101" s="37"/>
      <c r="ITA101" s="37"/>
      <c r="ITB101" s="37"/>
      <c r="ITC101" s="37"/>
      <c r="ITD101" s="37"/>
      <c r="ITE101" s="37"/>
      <c r="ITF101" s="37"/>
      <c r="ITG101" s="37"/>
      <c r="ITH101" s="37"/>
      <c r="ITI101" s="37"/>
      <c r="ITJ101" s="37"/>
      <c r="ITK101" s="37"/>
      <c r="ITL101" s="37"/>
      <c r="ITM101" s="37"/>
      <c r="ITN101" s="37"/>
      <c r="ITO101" s="37"/>
      <c r="ITP101" s="37"/>
      <c r="ITQ101" s="37"/>
      <c r="ITR101" s="37"/>
      <c r="ITS101" s="37"/>
      <c r="ITT101" s="37"/>
      <c r="ITU101" s="37"/>
      <c r="ITV101" s="37"/>
      <c r="ITW101" s="37"/>
      <c r="ITX101" s="37"/>
      <c r="ITY101" s="37"/>
      <c r="ITZ101" s="37"/>
      <c r="IUA101" s="37"/>
      <c r="IUB101" s="37"/>
      <c r="IUC101" s="37"/>
      <c r="IUD101" s="37"/>
      <c r="IUE101" s="37"/>
      <c r="IUF101" s="37"/>
      <c r="IUG101" s="37"/>
      <c r="IUH101" s="37"/>
      <c r="IUI101" s="37"/>
      <c r="IUJ101" s="37"/>
      <c r="IUK101" s="37"/>
      <c r="IUL101" s="37"/>
      <c r="IUM101" s="37"/>
      <c r="IUN101" s="37"/>
      <c r="IUO101" s="37"/>
      <c r="IUP101" s="37"/>
      <c r="IUQ101" s="37"/>
      <c r="IUR101" s="37"/>
      <c r="IUS101" s="37"/>
      <c r="IUT101" s="37"/>
      <c r="IUU101" s="37"/>
      <c r="IUV101" s="37"/>
      <c r="IUW101" s="37"/>
      <c r="IUX101" s="37"/>
      <c r="IUY101" s="37"/>
      <c r="IUZ101" s="37"/>
      <c r="IVA101" s="37"/>
      <c r="IVB101" s="37"/>
      <c r="IVC101" s="37"/>
      <c r="IVD101" s="37"/>
      <c r="IVE101" s="37"/>
      <c r="IVF101" s="37"/>
      <c r="IVG101" s="37"/>
      <c r="IVH101" s="37"/>
      <c r="IVI101" s="37"/>
      <c r="IVJ101" s="37"/>
      <c r="IVK101" s="37"/>
      <c r="IVL101" s="37"/>
      <c r="IVM101" s="37"/>
      <c r="IVN101" s="37"/>
      <c r="IVO101" s="37"/>
      <c r="IVP101" s="37"/>
      <c r="IVQ101" s="37"/>
      <c r="IVR101" s="37"/>
      <c r="IVS101" s="37"/>
      <c r="IVT101" s="37"/>
      <c r="IVU101" s="37"/>
      <c r="IVV101" s="37"/>
      <c r="IVW101" s="37"/>
      <c r="IVX101" s="37"/>
      <c r="IVY101" s="37"/>
      <c r="IVZ101" s="37"/>
      <c r="IWA101" s="37"/>
      <c r="IWB101" s="37"/>
      <c r="IWC101" s="37"/>
      <c r="IWD101" s="37"/>
      <c r="IWE101" s="37"/>
      <c r="IWF101" s="37"/>
      <c r="IWG101" s="37"/>
      <c r="IWH101" s="37"/>
      <c r="IWI101" s="37"/>
      <c r="IWJ101" s="37"/>
      <c r="IWK101" s="37"/>
      <c r="IWL101" s="37"/>
      <c r="IWM101" s="37"/>
      <c r="IWN101" s="37"/>
      <c r="IWO101" s="37"/>
      <c r="IWP101" s="37"/>
      <c r="IWQ101" s="37"/>
      <c r="IWR101" s="37"/>
      <c r="IWS101" s="37"/>
      <c r="IWT101" s="37"/>
      <c r="IWU101" s="37"/>
      <c r="IWV101" s="37"/>
      <c r="IWW101" s="37"/>
      <c r="IWX101" s="37"/>
      <c r="IWY101" s="37"/>
      <c r="IWZ101" s="37"/>
      <c r="IXA101" s="37"/>
      <c r="IXB101" s="37"/>
      <c r="IXC101" s="37"/>
      <c r="IXD101" s="37"/>
      <c r="IXE101" s="37"/>
      <c r="IXF101" s="37"/>
      <c r="IXG101" s="37"/>
      <c r="IXH101" s="37"/>
      <c r="IXI101" s="37"/>
      <c r="IXJ101" s="37"/>
      <c r="IXK101" s="37"/>
      <c r="IXL101" s="37"/>
      <c r="IXM101" s="37"/>
      <c r="IXN101" s="37"/>
      <c r="IXO101" s="37"/>
      <c r="IXP101" s="37"/>
      <c r="IXQ101" s="37"/>
      <c r="IXR101" s="37"/>
      <c r="IXS101" s="37"/>
      <c r="IXT101" s="37"/>
      <c r="IXU101" s="37"/>
      <c r="IXV101" s="37"/>
      <c r="IXW101" s="37"/>
      <c r="IXX101" s="37"/>
      <c r="IXY101" s="37"/>
      <c r="IXZ101" s="37"/>
      <c r="IYA101" s="37"/>
      <c r="IYB101" s="37"/>
      <c r="IYC101" s="37"/>
      <c r="IYD101" s="37"/>
      <c r="IYE101" s="37"/>
      <c r="IYF101" s="37"/>
      <c r="IYG101" s="37"/>
      <c r="IYH101" s="37"/>
      <c r="IYI101" s="37"/>
      <c r="IYJ101" s="37"/>
      <c r="IYK101" s="37"/>
      <c r="IYL101" s="37"/>
      <c r="IYM101" s="37"/>
      <c r="IYN101" s="37"/>
      <c r="IYO101" s="37"/>
      <c r="IYP101" s="37"/>
      <c r="IYQ101" s="37"/>
      <c r="IYR101" s="37"/>
      <c r="IYS101" s="37"/>
      <c r="IYT101" s="37"/>
      <c r="IYU101" s="37"/>
      <c r="IYV101" s="37"/>
      <c r="IYW101" s="37"/>
      <c r="IYX101" s="37"/>
      <c r="IYY101" s="37"/>
      <c r="IYZ101" s="37"/>
      <c r="IZA101" s="37"/>
      <c r="IZB101" s="37"/>
      <c r="IZC101" s="37"/>
      <c r="IZD101" s="37"/>
      <c r="IZE101" s="37"/>
      <c r="IZF101" s="37"/>
      <c r="IZG101" s="37"/>
      <c r="IZH101" s="37"/>
      <c r="IZI101" s="37"/>
      <c r="IZJ101" s="37"/>
      <c r="IZK101" s="37"/>
      <c r="IZL101" s="37"/>
      <c r="IZM101" s="37"/>
      <c r="IZN101" s="37"/>
      <c r="IZO101" s="37"/>
      <c r="IZP101" s="37"/>
      <c r="IZQ101" s="37"/>
      <c r="IZR101" s="37"/>
      <c r="IZS101" s="37"/>
      <c r="IZT101" s="37"/>
      <c r="IZU101" s="37"/>
      <c r="IZV101" s="37"/>
      <c r="IZW101" s="37"/>
      <c r="IZX101" s="37"/>
      <c r="IZY101" s="37"/>
      <c r="IZZ101" s="37"/>
      <c r="JAA101" s="37"/>
      <c r="JAB101" s="37"/>
      <c r="JAC101" s="37"/>
      <c r="JAD101" s="37"/>
      <c r="JAE101" s="37"/>
      <c r="JAF101" s="37"/>
      <c r="JAG101" s="37"/>
      <c r="JAH101" s="37"/>
      <c r="JAI101" s="37"/>
      <c r="JAJ101" s="37"/>
      <c r="JAK101" s="37"/>
      <c r="JAL101" s="37"/>
      <c r="JAM101" s="37"/>
      <c r="JAN101" s="37"/>
      <c r="JAO101" s="37"/>
      <c r="JAP101" s="37"/>
      <c r="JAQ101" s="37"/>
      <c r="JAR101" s="37"/>
      <c r="JAS101" s="37"/>
      <c r="JAT101" s="37"/>
      <c r="JAU101" s="37"/>
      <c r="JAV101" s="37"/>
      <c r="JAW101" s="37"/>
      <c r="JAX101" s="37"/>
      <c r="JAY101" s="37"/>
      <c r="JAZ101" s="37"/>
      <c r="JBA101" s="37"/>
      <c r="JBB101" s="37"/>
      <c r="JBC101" s="37"/>
      <c r="JBD101" s="37"/>
      <c r="JBE101" s="37"/>
      <c r="JBF101" s="37"/>
      <c r="JBG101" s="37"/>
      <c r="JBH101" s="37"/>
      <c r="JBI101" s="37"/>
      <c r="JBJ101" s="37"/>
      <c r="JBK101" s="37"/>
      <c r="JBL101" s="37"/>
      <c r="JBM101" s="37"/>
      <c r="JBN101" s="37"/>
      <c r="JBO101" s="37"/>
      <c r="JBP101" s="37"/>
      <c r="JBQ101" s="37"/>
      <c r="JBR101" s="37"/>
      <c r="JBS101" s="37"/>
      <c r="JBT101" s="37"/>
      <c r="JBU101" s="37"/>
      <c r="JBV101" s="37"/>
      <c r="JBW101" s="37"/>
      <c r="JBX101" s="37"/>
      <c r="JBY101" s="37"/>
      <c r="JBZ101" s="37"/>
      <c r="JCA101" s="37"/>
      <c r="JCB101" s="37"/>
      <c r="JCC101" s="37"/>
      <c r="JCD101" s="37"/>
      <c r="JCE101" s="37"/>
      <c r="JCF101" s="37"/>
      <c r="JCG101" s="37"/>
      <c r="JCH101" s="37"/>
      <c r="JCI101" s="37"/>
      <c r="JCJ101" s="37"/>
      <c r="JCK101" s="37"/>
      <c r="JCL101" s="37"/>
      <c r="JCM101" s="37"/>
      <c r="JCN101" s="37"/>
      <c r="JCO101" s="37"/>
      <c r="JCP101" s="37"/>
      <c r="JCQ101" s="37"/>
      <c r="JCR101" s="37"/>
      <c r="JCS101" s="37"/>
      <c r="JCT101" s="37"/>
      <c r="JCU101" s="37"/>
      <c r="JCV101" s="37"/>
      <c r="JCW101" s="37"/>
      <c r="JCX101" s="37"/>
      <c r="JCY101" s="37"/>
      <c r="JCZ101" s="37"/>
      <c r="JDA101" s="37"/>
      <c r="JDB101" s="37"/>
      <c r="JDC101" s="37"/>
      <c r="JDD101" s="37"/>
      <c r="JDE101" s="37"/>
      <c r="JDF101" s="37"/>
      <c r="JDG101" s="37"/>
      <c r="JDH101" s="37"/>
      <c r="JDI101" s="37"/>
      <c r="JDJ101" s="37"/>
      <c r="JDK101" s="37"/>
      <c r="JDL101" s="37"/>
      <c r="JDM101" s="37"/>
      <c r="JDN101" s="37"/>
      <c r="JDO101" s="37"/>
      <c r="JDP101" s="37"/>
      <c r="JDQ101" s="37"/>
      <c r="JDR101" s="37"/>
      <c r="JDS101" s="37"/>
      <c r="JDT101" s="37"/>
      <c r="JDU101" s="37"/>
      <c r="JDV101" s="37"/>
      <c r="JDW101" s="37"/>
      <c r="JDX101" s="37"/>
      <c r="JDY101" s="37"/>
      <c r="JDZ101" s="37"/>
      <c r="JEA101" s="37"/>
      <c r="JEB101" s="37"/>
      <c r="JEC101" s="37"/>
      <c r="JED101" s="37"/>
      <c r="JEE101" s="37"/>
      <c r="JEF101" s="37"/>
      <c r="JEG101" s="37"/>
      <c r="JEH101" s="37"/>
      <c r="JEI101" s="37"/>
      <c r="JEJ101" s="37"/>
      <c r="JEK101" s="37"/>
      <c r="JEL101" s="37"/>
      <c r="JEM101" s="37"/>
      <c r="JEN101" s="37"/>
      <c r="JEO101" s="37"/>
      <c r="JEP101" s="37"/>
      <c r="JEQ101" s="37"/>
      <c r="JER101" s="37"/>
      <c r="JES101" s="37"/>
      <c r="JET101" s="37"/>
      <c r="JEU101" s="37"/>
      <c r="JEV101" s="37"/>
      <c r="JEW101" s="37"/>
      <c r="JEX101" s="37"/>
      <c r="JEY101" s="37"/>
      <c r="JEZ101" s="37"/>
      <c r="JFA101" s="37"/>
      <c r="JFB101" s="37"/>
      <c r="JFC101" s="37"/>
      <c r="JFD101" s="37"/>
      <c r="JFE101" s="37"/>
      <c r="JFF101" s="37"/>
      <c r="JFG101" s="37"/>
      <c r="JFH101" s="37"/>
      <c r="JFI101" s="37"/>
      <c r="JFJ101" s="37"/>
      <c r="JFK101" s="37"/>
      <c r="JFL101" s="37"/>
      <c r="JFM101" s="37"/>
      <c r="JFN101" s="37"/>
      <c r="JFO101" s="37"/>
      <c r="JFP101" s="37"/>
      <c r="JFQ101" s="37"/>
      <c r="JFR101" s="37"/>
      <c r="JFS101" s="37"/>
      <c r="JFT101" s="37"/>
      <c r="JFU101" s="37"/>
      <c r="JFV101" s="37"/>
      <c r="JFW101" s="37"/>
      <c r="JFX101" s="37"/>
      <c r="JFY101" s="37"/>
      <c r="JFZ101" s="37"/>
      <c r="JGA101" s="37"/>
      <c r="JGB101" s="37"/>
      <c r="JGC101" s="37"/>
      <c r="JGD101" s="37"/>
      <c r="JGE101" s="37"/>
      <c r="JGF101" s="37"/>
      <c r="JGG101" s="37"/>
      <c r="JGH101" s="37"/>
      <c r="JGI101" s="37"/>
      <c r="JGJ101" s="37"/>
      <c r="JGK101" s="37"/>
      <c r="JGL101" s="37"/>
      <c r="JGM101" s="37"/>
      <c r="JGN101" s="37"/>
      <c r="JGO101" s="37"/>
      <c r="JGP101" s="37"/>
      <c r="JGQ101" s="37"/>
      <c r="JGR101" s="37"/>
      <c r="JGS101" s="37"/>
      <c r="JGT101" s="37"/>
      <c r="JGU101" s="37"/>
      <c r="JGV101" s="37"/>
      <c r="JGW101" s="37"/>
      <c r="JGX101" s="37"/>
      <c r="JGY101" s="37"/>
      <c r="JGZ101" s="37"/>
      <c r="JHA101" s="37"/>
      <c r="JHB101" s="37"/>
      <c r="JHC101" s="37"/>
      <c r="JHD101" s="37"/>
      <c r="JHE101" s="37"/>
      <c r="JHF101" s="37"/>
      <c r="JHG101" s="37"/>
      <c r="JHH101" s="37"/>
      <c r="JHI101" s="37"/>
      <c r="JHJ101" s="37"/>
      <c r="JHK101" s="37"/>
      <c r="JHL101" s="37"/>
      <c r="JHM101" s="37"/>
      <c r="JHN101" s="37"/>
      <c r="JHO101" s="37"/>
      <c r="JHP101" s="37"/>
      <c r="JHQ101" s="37"/>
      <c r="JHR101" s="37"/>
      <c r="JHS101" s="37"/>
      <c r="JHT101" s="37"/>
      <c r="JHU101" s="37"/>
      <c r="JHV101" s="37"/>
      <c r="JHW101" s="37"/>
      <c r="JHX101" s="37"/>
      <c r="JHY101" s="37"/>
      <c r="JHZ101" s="37"/>
      <c r="JIA101" s="37"/>
      <c r="JIB101" s="37"/>
      <c r="JIC101" s="37"/>
      <c r="JID101" s="37"/>
      <c r="JIE101" s="37"/>
      <c r="JIF101" s="37"/>
      <c r="JIG101" s="37"/>
      <c r="JIH101" s="37"/>
      <c r="JII101" s="37"/>
      <c r="JIJ101" s="37"/>
      <c r="JIK101" s="37"/>
      <c r="JIL101" s="37"/>
      <c r="JIM101" s="37"/>
      <c r="JIN101" s="37"/>
      <c r="JIO101" s="37"/>
      <c r="JIP101" s="37"/>
      <c r="JIQ101" s="37"/>
      <c r="JIR101" s="37"/>
      <c r="JIS101" s="37"/>
      <c r="JIT101" s="37"/>
      <c r="JIU101" s="37"/>
      <c r="JIV101" s="37"/>
      <c r="JIW101" s="37"/>
      <c r="JIX101" s="37"/>
      <c r="JIY101" s="37"/>
      <c r="JIZ101" s="37"/>
      <c r="JJA101" s="37"/>
      <c r="JJB101" s="37"/>
      <c r="JJC101" s="37"/>
      <c r="JJD101" s="37"/>
      <c r="JJE101" s="37"/>
      <c r="JJF101" s="37"/>
      <c r="JJG101" s="37"/>
      <c r="JJH101" s="37"/>
      <c r="JJI101" s="37"/>
      <c r="JJJ101" s="37"/>
      <c r="JJK101" s="37"/>
      <c r="JJL101" s="37"/>
      <c r="JJM101" s="37"/>
      <c r="JJN101" s="37"/>
      <c r="JJO101" s="37"/>
      <c r="JJP101" s="37"/>
      <c r="JJQ101" s="37"/>
      <c r="JJR101" s="37"/>
      <c r="JJS101" s="37"/>
      <c r="JJT101" s="37"/>
      <c r="JJU101" s="37"/>
      <c r="JJV101" s="37"/>
      <c r="JJW101" s="37"/>
      <c r="JJX101" s="37"/>
      <c r="JJY101" s="37"/>
      <c r="JJZ101" s="37"/>
      <c r="JKA101" s="37"/>
      <c r="JKB101" s="37"/>
      <c r="JKC101" s="37"/>
      <c r="JKD101" s="37"/>
      <c r="JKE101" s="37"/>
      <c r="JKF101" s="37"/>
      <c r="JKG101" s="37"/>
      <c r="JKH101" s="37"/>
      <c r="JKI101" s="37"/>
      <c r="JKJ101" s="37"/>
      <c r="JKK101" s="37"/>
      <c r="JKL101" s="37"/>
      <c r="JKM101" s="37"/>
      <c r="JKN101" s="37"/>
      <c r="JKO101" s="37"/>
      <c r="JKP101" s="37"/>
      <c r="JKQ101" s="37"/>
      <c r="JKR101" s="37"/>
      <c r="JKS101" s="37"/>
      <c r="JKT101" s="37"/>
      <c r="JKU101" s="37"/>
      <c r="JKV101" s="37"/>
      <c r="JKW101" s="37"/>
      <c r="JKX101" s="37"/>
      <c r="JKY101" s="37"/>
      <c r="JKZ101" s="37"/>
      <c r="JLA101" s="37"/>
      <c r="JLB101" s="37"/>
      <c r="JLC101" s="37"/>
      <c r="JLD101" s="37"/>
      <c r="JLE101" s="37"/>
      <c r="JLF101" s="37"/>
      <c r="JLG101" s="37"/>
      <c r="JLH101" s="37"/>
      <c r="JLI101" s="37"/>
      <c r="JLJ101" s="37"/>
      <c r="JLK101" s="37"/>
      <c r="JLL101" s="37"/>
      <c r="JLM101" s="37"/>
      <c r="JLN101" s="37"/>
      <c r="JLO101" s="37"/>
      <c r="JLP101" s="37"/>
      <c r="JLQ101" s="37"/>
      <c r="JLR101" s="37"/>
      <c r="JLS101" s="37"/>
      <c r="JLT101" s="37"/>
      <c r="JLU101" s="37"/>
      <c r="JLV101" s="37"/>
      <c r="JLW101" s="37"/>
      <c r="JLX101" s="37"/>
      <c r="JLY101" s="37"/>
      <c r="JLZ101" s="37"/>
      <c r="JMA101" s="37"/>
      <c r="JMB101" s="37"/>
      <c r="JMC101" s="37"/>
      <c r="JMD101" s="37"/>
      <c r="JME101" s="37"/>
      <c r="JMF101" s="37"/>
      <c r="JMG101" s="37"/>
      <c r="JMH101" s="37"/>
      <c r="JMI101" s="37"/>
      <c r="JMJ101" s="37"/>
      <c r="JMK101" s="37"/>
      <c r="JML101" s="37"/>
      <c r="JMM101" s="37"/>
      <c r="JMN101" s="37"/>
      <c r="JMO101" s="37"/>
      <c r="JMP101" s="37"/>
      <c r="JMQ101" s="37"/>
      <c r="JMR101" s="37"/>
      <c r="JMS101" s="37"/>
      <c r="JMT101" s="37"/>
      <c r="JMU101" s="37"/>
      <c r="JMV101" s="37"/>
      <c r="JMW101" s="37"/>
      <c r="JMX101" s="37"/>
      <c r="JMY101" s="37"/>
      <c r="JMZ101" s="37"/>
      <c r="JNA101" s="37"/>
      <c r="JNB101" s="37"/>
      <c r="JNC101" s="37"/>
      <c r="JND101" s="37"/>
      <c r="JNE101" s="37"/>
      <c r="JNF101" s="37"/>
      <c r="JNG101" s="37"/>
      <c r="JNH101" s="37"/>
      <c r="JNI101" s="37"/>
      <c r="JNJ101" s="37"/>
      <c r="JNK101" s="37"/>
      <c r="JNL101" s="37"/>
      <c r="JNM101" s="37"/>
      <c r="JNN101" s="37"/>
      <c r="JNO101" s="37"/>
      <c r="JNP101" s="37"/>
      <c r="JNQ101" s="37"/>
      <c r="JNR101" s="37"/>
      <c r="JNS101" s="37"/>
      <c r="JNT101" s="37"/>
      <c r="JNU101" s="37"/>
      <c r="JNV101" s="37"/>
      <c r="JNW101" s="37"/>
      <c r="JNX101" s="37"/>
      <c r="JNY101" s="37"/>
      <c r="JNZ101" s="37"/>
      <c r="JOA101" s="37"/>
      <c r="JOB101" s="37"/>
      <c r="JOC101" s="37"/>
      <c r="JOD101" s="37"/>
      <c r="JOE101" s="37"/>
      <c r="JOF101" s="37"/>
      <c r="JOG101" s="37"/>
      <c r="JOH101" s="37"/>
      <c r="JOI101" s="37"/>
      <c r="JOJ101" s="37"/>
      <c r="JOK101" s="37"/>
      <c r="JOL101" s="37"/>
      <c r="JOM101" s="37"/>
      <c r="JON101" s="37"/>
      <c r="JOO101" s="37"/>
      <c r="JOP101" s="37"/>
      <c r="JOQ101" s="37"/>
      <c r="JOR101" s="37"/>
      <c r="JOS101" s="37"/>
      <c r="JOT101" s="37"/>
      <c r="JOU101" s="37"/>
      <c r="JOV101" s="37"/>
      <c r="JOW101" s="37"/>
      <c r="JOX101" s="37"/>
      <c r="JOY101" s="37"/>
      <c r="JOZ101" s="37"/>
      <c r="JPA101" s="37"/>
      <c r="JPB101" s="37"/>
      <c r="JPC101" s="37"/>
      <c r="JPD101" s="37"/>
      <c r="JPE101" s="37"/>
      <c r="JPF101" s="37"/>
      <c r="JPG101" s="37"/>
      <c r="JPH101" s="37"/>
      <c r="JPI101" s="37"/>
      <c r="JPJ101" s="37"/>
      <c r="JPK101" s="37"/>
      <c r="JPL101" s="37"/>
      <c r="JPM101" s="37"/>
      <c r="JPN101" s="37"/>
      <c r="JPO101" s="37"/>
      <c r="JPP101" s="37"/>
      <c r="JPQ101" s="37"/>
      <c r="JPR101" s="37"/>
      <c r="JPS101" s="37"/>
      <c r="JPT101" s="37"/>
      <c r="JPU101" s="37"/>
      <c r="JPV101" s="37"/>
      <c r="JPW101" s="37"/>
      <c r="JPX101" s="37"/>
      <c r="JPY101" s="37"/>
      <c r="JPZ101" s="37"/>
      <c r="JQA101" s="37"/>
      <c r="JQB101" s="37"/>
      <c r="JQC101" s="37"/>
      <c r="JQD101" s="37"/>
      <c r="JQE101" s="37"/>
      <c r="JQF101" s="37"/>
      <c r="JQG101" s="37"/>
      <c r="JQH101" s="37"/>
      <c r="JQI101" s="37"/>
      <c r="JQJ101" s="37"/>
      <c r="JQK101" s="37"/>
      <c r="JQL101" s="37"/>
      <c r="JQM101" s="37"/>
      <c r="JQN101" s="37"/>
      <c r="JQO101" s="37"/>
      <c r="JQP101" s="37"/>
      <c r="JQQ101" s="37"/>
      <c r="JQR101" s="37"/>
      <c r="JQS101" s="37"/>
      <c r="JQT101" s="37"/>
      <c r="JQU101" s="37"/>
      <c r="JQV101" s="37"/>
      <c r="JQW101" s="37"/>
      <c r="JQX101" s="37"/>
      <c r="JQY101" s="37"/>
      <c r="JQZ101" s="37"/>
      <c r="JRA101" s="37"/>
      <c r="JRB101" s="37"/>
      <c r="JRC101" s="37"/>
      <c r="JRD101" s="37"/>
      <c r="JRE101" s="37"/>
      <c r="JRF101" s="37"/>
      <c r="JRG101" s="37"/>
      <c r="JRH101" s="37"/>
      <c r="JRI101" s="37"/>
      <c r="JRJ101" s="37"/>
      <c r="JRK101" s="37"/>
      <c r="JRL101" s="37"/>
      <c r="JRM101" s="37"/>
      <c r="JRN101" s="37"/>
      <c r="JRO101" s="37"/>
      <c r="JRP101" s="37"/>
      <c r="JRQ101" s="37"/>
      <c r="JRR101" s="37"/>
      <c r="JRS101" s="37"/>
      <c r="JRT101" s="37"/>
      <c r="JRU101" s="37"/>
      <c r="JRV101" s="37"/>
      <c r="JRW101" s="37"/>
      <c r="JRX101" s="37"/>
      <c r="JRY101" s="37"/>
      <c r="JRZ101" s="37"/>
      <c r="JSA101" s="37"/>
      <c r="JSB101" s="37"/>
      <c r="JSC101" s="37"/>
      <c r="JSD101" s="37"/>
      <c r="JSE101" s="37"/>
      <c r="JSF101" s="37"/>
      <c r="JSG101" s="37"/>
      <c r="JSH101" s="37"/>
      <c r="JSI101" s="37"/>
      <c r="JSJ101" s="37"/>
      <c r="JSK101" s="37"/>
      <c r="JSL101" s="37"/>
      <c r="JSM101" s="37"/>
      <c r="JSN101" s="37"/>
      <c r="JSO101" s="37"/>
      <c r="JSP101" s="37"/>
      <c r="JSQ101" s="37"/>
      <c r="JSR101" s="37"/>
      <c r="JSS101" s="37"/>
      <c r="JST101" s="37"/>
      <c r="JSU101" s="37"/>
      <c r="JSV101" s="37"/>
      <c r="JSW101" s="37"/>
      <c r="JSX101" s="37"/>
      <c r="JSY101" s="37"/>
      <c r="JSZ101" s="37"/>
      <c r="JTA101" s="37"/>
      <c r="JTB101" s="37"/>
      <c r="JTC101" s="37"/>
      <c r="JTD101" s="37"/>
      <c r="JTE101" s="37"/>
      <c r="JTF101" s="37"/>
      <c r="JTG101" s="37"/>
      <c r="JTH101" s="37"/>
      <c r="JTI101" s="37"/>
      <c r="JTJ101" s="37"/>
      <c r="JTK101" s="37"/>
      <c r="JTL101" s="37"/>
      <c r="JTM101" s="37"/>
      <c r="JTN101" s="37"/>
      <c r="JTO101" s="37"/>
      <c r="JTP101" s="37"/>
      <c r="JTQ101" s="37"/>
      <c r="JTR101" s="37"/>
      <c r="JTS101" s="37"/>
      <c r="JTT101" s="37"/>
      <c r="JTU101" s="37"/>
      <c r="JTV101" s="37"/>
      <c r="JTW101" s="37"/>
      <c r="JTX101" s="37"/>
      <c r="JTY101" s="37"/>
      <c r="JTZ101" s="37"/>
      <c r="JUA101" s="37"/>
      <c r="JUB101" s="37"/>
      <c r="JUC101" s="37"/>
      <c r="JUD101" s="37"/>
      <c r="JUE101" s="37"/>
      <c r="JUF101" s="37"/>
      <c r="JUG101" s="37"/>
      <c r="JUH101" s="37"/>
      <c r="JUI101" s="37"/>
      <c r="JUJ101" s="37"/>
      <c r="JUK101" s="37"/>
      <c r="JUL101" s="37"/>
      <c r="JUM101" s="37"/>
      <c r="JUN101" s="37"/>
      <c r="JUO101" s="37"/>
      <c r="JUP101" s="37"/>
      <c r="JUQ101" s="37"/>
      <c r="JUR101" s="37"/>
      <c r="JUS101" s="37"/>
      <c r="JUT101" s="37"/>
      <c r="JUU101" s="37"/>
      <c r="JUV101" s="37"/>
      <c r="JUW101" s="37"/>
      <c r="JUX101" s="37"/>
      <c r="JUY101" s="37"/>
      <c r="JUZ101" s="37"/>
      <c r="JVA101" s="37"/>
      <c r="JVB101" s="37"/>
      <c r="JVC101" s="37"/>
      <c r="JVD101" s="37"/>
      <c r="JVE101" s="37"/>
      <c r="JVF101" s="37"/>
      <c r="JVG101" s="37"/>
      <c r="JVH101" s="37"/>
      <c r="JVI101" s="37"/>
      <c r="JVJ101" s="37"/>
      <c r="JVK101" s="37"/>
      <c r="JVL101" s="37"/>
      <c r="JVM101" s="37"/>
      <c r="JVN101" s="37"/>
      <c r="JVO101" s="37"/>
      <c r="JVP101" s="37"/>
      <c r="JVQ101" s="37"/>
      <c r="JVR101" s="37"/>
      <c r="JVS101" s="37"/>
      <c r="JVT101" s="37"/>
      <c r="JVU101" s="37"/>
      <c r="JVV101" s="37"/>
      <c r="JVW101" s="37"/>
      <c r="JVX101" s="37"/>
      <c r="JVY101" s="37"/>
      <c r="JVZ101" s="37"/>
      <c r="JWA101" s="37"/>
      <c r="JWB101" s="37"/>
      <c r="JWC101" s="37"/>
      <c r="JWD101" s="37"/>
      <c r="JWE101" s="37"/>
      <c r="JWF101" s="37"/>
      <c r="JWG101" s="37"/>
      <c r="JWH101" s="37"/>
      <c r="JWI101" s="37"/>
      <c r="JWJ101" s="37"/>
      <c r="JWK101" s="37"/>
      <c r="JWL101" s="37"/>
      <c r="JWM101" s="37"/>
      <c r="JWN101" s="37"/>
      <c r="JWO101" s="37"/>
      <c r="JWP101" s="37"/>
      <c r="JWQ101" s="37"/>
      <c r="JWR101" s="37"/>
      <c r="JWS101" s="37"/>
      <c r="JWT101" s="37"/>
      <c r="JWU101" s="37"/>
      <c r="JWV101" s="37"/>
      <c r="JWW101" s="37"/>
      <c r="JWX101" s="37"/>
      <c r="JWY101" s="37"/>
      <c r="JWZ101" s="37"/>
      <c r="JXA101" s="37"/>
      <c r="JXB101" s="37"/>
      <c r="JXC101" s="37"/>
      <c r="JXD101" s="37"/>
      <c r="JXE101" s="37"/>
      <c r="JXF101" s="37"/>
      <c r="JXG101" s="37"/>
      <c r="JXH101" s="37"/>
      <c r="JXI101" s="37"/>
      <c r="JXJ101" s="37"/>
      <c r="JXK101" s="37"/>
      <c r="JXL101" s="37"/>
      <c r="JXM101" s="37"/>
      <c r="JXN101" s="37"/>
      <c r="JXO101" s="37"/>
      <c r="JXP101" s="37"/>
      <c r="JXQ101" s="37"/>
      <c r="JXR101" s="37"/>
      <c r="JXS101" s="37"/>
      <c r="JXT101" s="37"/>
      <c r="JXU101" s="37"/>
      <c r="JXV101" s="37"/>
      <c r="JXW101" s="37"/>
      <c r="JXX101" s="37"/>
      <c r="JXY101" s="37"/>
      <c r="JXZ101" s="37"/>
      <c r="JYA101" s="37"/>
      <c r="JYB101" s="37"/>
      <c r="JYC101" s="37"/>
      <c r="JYD101" s="37"/>
      <c r="JYE101" s="37"/>
      <c r="JYF101" s="37"/>
      <c r="JYG101" s="37"/>
      <c r="JYH101" s="37"/>
      <c r="JYI101" s="37"/>
      <c r="JYJ101" s="37"/>
      <c r="JYK101" s="37"/>
      <c r="JYL101" s="37"/>
      <c r="JYM101" s="37"/>
      <c r="JYN101" s="37"/>
      <c r="JYO101" s="37"/>
      <c r="JYP101" s="37"/>
      <c r="JYQ101" s="37"/>
      <c r="JYR101" s="37"/>
      <c r="JYS101" s="37"/>
      <c r="JYT101" s="37"/>
      <c r="JYU101" s="37"/>
      <c r="JYV101" s="37"/>
      <c r="JYW101" s="37"/>
      <c r="JYX101" s="37"/>
      <c r="JYY101" s="37"/>
      <c r="JYZ101" s="37"/>
      <c r="JZA101" s="37"/>
      <c r="JZB101" s="37"/>
      <c r="JZC101" s="37"/>
      <c r="JZD101" s="37"/>
      <c r="JZE101" s="37"/>
      <c r="JZF101" s="37"/>
      <c r="JZG101" s="37"/>
      <c r="JZH101" s="37"/>
      <c r="JZI101" s="37"/>
      <c r="JZJ101" s="37"/>
      <c r="JZK101" s="37"/>
      <c r="JZL101" s="37"/>
      <c r="JZM101" s="37"/>
      <c r="JZN101" s="37"/>
      <c r="JZO101" s="37"/>
      <c r="JZP101" s="37"/>
      <c r="JZQ101" s="37"/>
      <c r="JZR101" s="37"/>
      <c r="JZS101" s="37"/>
      <c r="JZT101" s="37"/>
      <c r="JZU101" s="37"/>
      <c r="JZV101" s="37"/>
      <c r="JZW101" s="37"/>
      <c r="JZX101" s="37"/>
      <c r="JZY101" s="37"/>
      <c r="JZZ101" s="37"/>
      <c r="KAA101" s="37"/>
      <c r="KAB101" s="37"/>
      <c r="KAC101" s="37"/>
      <c r="KAD101" s="37"/>
      <c r="KAE101" s="37"/>
      <c r="KAF101" s="37"/>
      <c r="KAG101" s="37"/>
      <c r="KAH101" s="37"/>
      <c r="KAI101" s="37"/>
      <c r="KAJ101" s="37"/>
      <c r="KAK101" s="37"/>
      <c r="KAL101" s="37"/>
      <c r="KAM101" s="37"/>
      <c r="KAN101" s="37"/>
      <c r="KAO101" s="37"/>
      <c r="KAP101" s="37"/>
      <c r="KAQ101" s="37"/>
      <c r="KAR101" s="37"/>
      <c r="KAS101" s="37"/>
      <c r="KAT101" s="37"/>
      <c r="KAU101" s="37"/>
      <c r="KAV101" s="37"/>
      <c r="KAW101" s="37"/>
      <c r="KAX101" s="37"/>
      <c r="KAY101" s="37"/>
      <c r="KAZ101" s="37"/>
      <c r="KBA101" s="37"/>
      <c r="KBB101" s="37"/>
      <c r="KBC101" s="37"/>
      <c r="KBD101" s="37"/>
      <c r="KBE101" s="37"/>
      <c r="KBF101" s="37"/>
      <c r="KBG101" s="37"/>
      <c r="KBH101" s="37"/>
      <c r="KBI101" s="37"/>
      <c r="KBJ101" s="37"/>
      <c r="KBK101" s="37"/>
      <c r="KBL101" s="37"/>
      <c r="KBM101" s="37"/>
      <c r="KBN101" s="37"/>
      <c r="KBO101" s="37"/>
      <c r="KBP101" s="37"/>
      <c r="KBQ101" s="37"/>
      <c r="KBR101" s="37"/>
      <c r="KBS101" s="37"/>
      <c r="KBT101" s="37"/>
      <c r="KBU101" s="37"/>
      <c r="KBV101" s="37"/>
      <c r="KBW101" s="37"/>
      <c r="KBX101" s="37"/>
      <c r="KBY101" s="37"/>
      <c r="KBZ101" s="37"/>
      <c r="KCA101" s="37"/>
      <c r="KCB101" s="37"/>
      <c r="KCC101" s="37"/>
      <c r="KCD101" s="37"/>
      <c r="KCE101" s="37"/>
      <c r="KCF101" s="37"/>
      <c r="KCG101" s="37"/>
      <c r="KCH101" s="37"/>
      <c r="KCI101" s="37"/>
      <c r="KCJ101" s="37"/>
      <c r="KCK101" s="37"/>
      <c r="KCL101" s="37"/>
      <c r="KCM101" s="37"/>
      <c r="KCN101" s="37"/>
      <c r="KCO101" s="37"/>
      <c r="KCP101" s="37"/>
      <c r="KCQ101" s="37"/>
      <c r="KCR101" s="37"/>
      <c r="KCS101" s="37"/>
      <c r="KCT101" s="37"/>
      <c r="KCU101" s="37"/>
      <c r="KCV101" s="37"/>
      <c r="KCW101" s="37"/>
      <c r="KCX101" s="37"/>
      <c r="KCY101" s="37"/>
      <c r="KCZ101" s="37"/>
      <c r="KDA101" s="37"/>
      <c r="KDB101" s="37"/>
      <c r="KDC101" s="37"/>
      <c r="KDD101" s="37"/>
      <c r="KDE101" s="37"/>
      <c r="KDF101" s="37"/>
      <c r="KDG101" s="37"/>
      <c r="KDH101" s="37"/>
      <c r="KDI101" s="37"/>
      <c r="KDJ101" s="37"/>
      <c r="KDK101" s="37"/>
      <c r="KDL101" s="37"/>
      <c r="KDM101" s="37"/>
      <c r="KDN101" s="37"/>
      <c r="KDO101" s="37"/>
      <c r="KDP101" s="37"/>
      <c r="KDQ101" s="37"/>
      <c r="KDR101" s="37"/>
      <c r="KDS101" s="37"/>
      <c r="KDT101" s="37"/>
      <c r="KDU101" s="37"/>
      <c r="KDV101" s="37"/>
      <c r="KDW101" s="37"/>
      <c r="KDX101" s="37"/>
      <c r="KDY101" s="37"/>
      <c r="KDZ101" s="37"/>
      <c r="KEA101" s="37"/>
      <c r="KEB101" s="37"/>
      <c r="KEC101" s="37"/>
      <c r="KED101" s="37"/>
      <c r="KEE101" s="37"/>
      <c r="KEF101" s="37"/>
      <c r="KEG101" s="37"/>
      <c r="KEH101" s="37"/>
      <c r="KEI101" s="37"/>
      <c r="KEJ101" s="37"/>
      <c r="KEK101" s="37"/>
      <c r="KEL101" s="37"/>
      <c r="KEM101" s="37"/>
      <c r="KEN101" s="37"/>
      <c r="KEO101" s="37"/>
      <c r="KEP101" s="37"/>
      <c r="KEQ101" s="37"/>
      <c r="KER101" s="37"/>
      <c r="KES101" s="37"/>
      <c r="KET101" s="37"/>
      <c r="KEU101" s="37"/>
      <c r="KEV101" s="37"/>
      <c r="KEW101" s="37"/>
      <c r="KEX101" s="37"/>
      <c r="KEY101" s="37"/>
      <c r="KEZ101" s="37"/>
      <c r="KFA101" s="37"/>
      <c r="KFB101" s="37"/>
      <c r="KFC101" s="37"/>
      <c r="KFD101" s="37"/>
      <c r="KFE101" s="37"/>
      <c r="KFF101" s="37"/>
      <c r="KFG101" s="37"/>
      <c r="KFH101" s="37"/>
      <c r="KFI101" s="37"/>
      <c r="KFJ101" s="37"/>
      <c r="KFK101" s="37"/>
      <c r="KFL101" s="37"/>
      <c r="KFM101" s="37"/>
      <c r="KFN101" s="37"/>
      <c r="KFO101" s="37"/>
      <c r="KFP101" s="37"/>
      <c r="KFQ101" s="37"/>
      <c r="KFR101" s="37"/>
      <c r="KFS101" s="37"/>
      <c r="KFT101" s="37"/>
      <c r="KFU101" s="37"/>
      <c r="KFV101" s="37"/>
      <c r="KFW101" s="37"/>
      <c r="KFX101" s="37"/>
      <c r="KFY101" s="37"/>
      <c r="KFZ101" s="37"/>
      <c r="KGA101" s="37"/>
      <c r="KGB101" s="37"/>
      <c r="KGC101" s="37"/>
      <c r="KGD101" s="37"/>
      <c r="KGE101" s="37"/>
      <c r="KGF101" s="37"/>
      <c r="KGG101" s="37"/>
      <c r="KGH101" s="37"/>
      <c r="KGI101" s="37"/>
      <c r="KGJ101" s="37"/>
      <c r="KGK101" s="37"/>
      <c r="KGL101" s="37"/>
      <c r="KGM101" s="37"/>
      <c r="KGN101" s="37"/>
      <c r="KGO101" s="37"/>
      <c r="KGP101" s="37"/>
      <c r="KGQ101" s="37"/>
      <c r="KGR101" s="37"/>
      <c r="KGS101" s="37"/>
      <c r="KGT101" s="37"/>
      <c r="KGU101" s="37"/>
      <c r="KGV101" s="37"/>
      <c r="KGW101" s="37"/>
      <c r="KGX101" s="37"/>
      <c r="KGY101" s="37"/>
      <c r="KGZ101" s="37"/>
      <c r="KHA101" s="37"/>
      <c r="KHB101" s="37"/>
      <c r="KHC101" s="37"/>
      <c r="KHD101" s="37"/>
      <c r="KHE101" s="37"/>
      <c r="KHF101" s="37"/>
      <c r="KHG101" s="37"/>
      <c r="KHH101" s="37"/>
      <c r="KHI101" s="37"/>
      <c r="KHJ101" s="37"/>
      <c r="KHK101" s="37"/>
      <c r="KHL101" s="37"/>
      <c r="KHM101" s="37"/>
      <c r="KHN101" s="37"/>
      <c r="KHO101" s="37"/>
      <c r="KHP101" s="37"/>
      <c r="KHQ101" s="37"/>
      <c r="KHR101" s="37"/>
      <c r="KHS101" s="37"/>
      <c r="KHT101" s="37"/>
      <c r="KHU101" s="37"/>
      <c r="KHV101" s="37"/>
      <c r="KHW101" s="37"/>
      <c r="KHX101" s="37"/>
      <c r="KHY101" s="37"/>
      <c r="KHZ101" s="37"/>
      <c r="KIA101" s="37"/>
      <c r="KIB101" s="37"/>
      <c r="KIC101" s="37"/>
      <c r="KID101" s="37"/>
      <c r="KIE101" s="37"/>
      <c r="KIF101" s="37"/>
      <c r="KIG101" s="37"/>
      <c r="KIH101" s="37"/>
      <c r="KII101" s="37"/>
      <c r="KIJ101" s="37"/>
      <c r="KIK101" s="37"/>
      <c r="KIL101" s="37"/>
      <c r="KIM101" s="37"/>
      <c r="KIN101" s="37"/>
      <c r="KIO101" s="37"/>
      <c r="KIP101" s="37"/>
      <c r="KIQ101" s="37"/>
      <c r="KIR101" s="37"/>
      <c r="KIS101" s="37"/>
      <c r="KIT101" s="37"/>
      <c r="KIU101" s="37"/>
      <c r="KIV101" s="37"/>
      <c r="KIW101" s="37"/>
      <c r="KIX101" s="37"/>
      <c r="KIY101" s="37"/>
      <c r="KIZ101" s="37"/>
      <c r="KJA101" s="37"/>
      <c r="KJB101" s="37"/>
      <c r="KJC101" s="37"/>
      <c r="KJD101" s="37"/>
      <c r="KJE101" s="37"/>
      <c r="KJF101" s="37"/>
      <c r="KJG101" s="37"/>
      <c r="KJH101" s="37"/>
      <c r="KJI101" s="37"/>
      <c r="KJJ101" s="37"/>
      <c r="KJK101" s="37"/>
      <c r="KJL101" s="37"/>
      <c r="KJM101" s="37"/>
      <c r="KJN101" s="37"/>
      <c r="KJO101" s="37"/>
      <c r="KJP101" s="37"/>
      <c r="KJQ101" s="37"/>
      <c r="KJR101" s="37"/>
      <c r="KJS101" s="37"/>
      <c r="KJT101" s="37"/>
      <c r="KJU101" s="37"/>
      <c r="KJV101" s="37"/>
      <c r="KJW101" s="37"/>
      <c r="KJX101" s="37"/>
      <c r="KJY101" s="37"/>
      <c r="KJZ101" s="37"/>
      <c r="KKA101" s="37"/>
      <c r="KKB101" s="37"/>
      <c r="KKC101" s="37"/>
      <c r="KKD101" s="37"/>
      <c r="KKE101" s="37"/>
      <c r="KKF101" s="37"/>
      <c r="KKG101" s="37"/>
      <c r="KKH101" s="37"/>
      <c r="KKI101" s="37"/>
      <c r="KKJ101" s="37"/>
      <c r="KKK101" s="37"/>
      <c r="KKL101" s="37"/>
      <c r="KKM101" s="37"/>
      <c r="KKN101" s="37"/>
      <c r="KKO101" s="37"/>
      <c r="KKP101" s="37"/>
      <c r="KKQ101" s="37"/>
      <c r="KKR101" s="37"/>
      <c r="KKS101" s="37"/>
      <c r="KKT101" s="37"/>
      <c r="KKU101" s="37"/>
      <c r="KKV101" s="37"/>
      <c r="KKW101" s="37"/>
      <c r="KKX101" s="37"/>
      <c r="KKY101" s="37"/>
      <c r="KKZ101" s="37"/>
      <c r="KLA101" s="37"/>
      <c r="KLB101" s="37"/>
      <c r="KLC101" s="37"/>
      <c r="KLD101" s="37"/>
      <c r="KLE101" s="37"/>
      <c r="KLF101" s="37"/>
      <c r="KLG101" s="37"/>
      <c r="KLH101" s="37"/>
      <c r="KLI101" s="37"/>
      <c r="KLJ101" s="37"/>
      <c r="KLK101" s="37"/>
      <c r="KLL101" s="37"/>
      <c r="KLM101" s="37"/>
      <c r="KLN101" s="37"/>
      <c r="KLO101" s="37"/>
      <c r="KLP101" s="37"/>
      <c r="KLQ101" s="37"/>
      <c r="KLR101" s="37"/>
      <c r="KLS101" s="37"/>
      <c r="KLT101" s="37"/>
      <c r="KLU101" s="37"/>
      <c r="KLV101" s="37"/>
      <c r="KLW101" s="37"/>
      <c r="KLX101" s="37"/>
      <c r="KLY101" s="37"/>
      <c r="KLZ101" s="37"/>
      <c r="KMA101" s="37"/>
      <c r="KMB101" s="37"/>
      <c r="KMC101" s="37"/>
      <c r="KMD101" s="37"/>
      <c r="KME101" s="37"/>
      <c r="KMF101" s="37"/>
      <c r="KMG101" s="37"/>
      <c r="KMH101" s="37"/>
      <c r="KMI101" s="37"/>
      <c r="KMJ101" s="37"/>
      <c r="KMK101" s="37"/>
      <c r="KML101" s="37"/>
      <c r="KMM101" s="37"/>
      <c r="KMN101" s="37"/>
      <c r="KMO101" s="37"/>
      <c r="KMP101" s="37"/>
      <c r="KMQ101" s="37"/>
      <c r="KMR101" s="37"/>
      <c r="KMS101" s="37"/>
      <c r="KMT101" s="37"/>
      <c r="KMU101" s="37"/>
      <c r="KMV101" s="37"/>
      <c r="KMW101" s="37"/>
      <c r="KMX101" s="37"/>
      <c r="KMY101" s="37"/>
      <c r="KMZ101" s="37"/>
      <c r="KNA101" s="37"/>
      <c r="KNB101" s="37"/>
      <c r="KNC101" s="37"/>
      <c r="KND101" s="37"/>
      <c r="KNE101" s="37"/>
      <c r="KNF101" s="37"/>
      <c r="KNG101" s="37"/>
      <c r="KNH101" s="37"/>
      <c r="KNI101" s="37"/>
      <c r="KNJ101" s="37"/>
      <c r="KNK101" s="37"/>
      <c r="KNL101" s="37"/>
      <c r="KNM101" s="37"/>
      <c r="KNN101" s="37"/>
      <c r="KNO101" s="37"/>
      <c r="KNP101" s="37"/>
      <c r="KNQ101" s="37"/>
      <c r="KNR101" s="37"/>
      <c r="KNS101" s="37"/>
      <c r="KNT101" s="37"/>
      <c r="KNU101" s="37"/>
      <c r="KNV101" s="37"/>
      <c r="KNW101" s="37"/>
      <c r="KNX101" s="37"/>
      <c r="KNY101" s="37"/>
      <c r="KNZ101" s="37"/>
      <c r="KOA101" s="37"/>
      <c r="KOB101" s="37"/>
      <c r="KOC101" s="37"/>
      <c r="KOD101" s="37"/>
      <c r="KOE101" s="37"/>
      <c r="KOF101" s="37"/>
      <c r="KOG101" s="37"/>
      <c r="KOH101" s="37"/>
      <c r="KOI101" s="37"/>
      <c r="KOJ101" s="37"/>
      <c r="KOK101" s="37"/>
      <c r="KOL101" s="37"/>
      <c r="KOM101" s="37"/>
      <c r="KON101" s="37"/>
      <c r="KOO101" s="37"/>
      <c r="KOP101" s="37"/>
      <c r="KOQ101" s="37"/>
      <c r="KOR101" s="37"/>
      <c r="KOS101" s="37"/>
      <c r="KOT101" s="37"/>
      <c r="KOU101" s="37"/>
      <c r="KOV101" s="37"/>
      <c r="KOW101" s="37"/>
      <c r="KOX101" s="37"/>
      <c r="KOY101" s="37"/>
      <c r="KOZ101" s="37"/>
      <c r="KPA101" s="37"/>
      <c r="KPB101" s="37"/>
      <c r="KPC101" s="37"/>
      <c r="KPD101" s="37"/>
      <c r="KPE101" s="37"/>
      <c r="KPF101" s="37"/>
      <c r="KPG101" s="37"/>
      <c r="KPH101" s="37"/>
      <c r="KPI101" s="37"/>
      <c r="KPJ101" s="37"/>
      <c r="KPK101" s="37"/>
      <c r="KPL101" s="37"/>
      <c r="KPM101" s="37"/>
      <c r="KPN101" s="37"/>
      <c r="KPO101" s="37"/>
      <c r="KPP101" s="37"/>
      <c r="KPQ101" s="37"/>
      <c r="KPR101" s="37"/>
      <c r="KPS101" s="37"/>
      <c r="KPT101" s="37"/>
      <c r="KPU101" s="37"/>
      <c r="KPV101" s="37"/>
      <c r="KPW101" s="37"/>
      <c r="KPX101" s="37"/>
      <c r="KPY101" s="37"/>
      <c r="KPZ101" s="37"/>
      <c r="KQA101" s="37"/>
      <c r="KQB101" s="37"/>
      <c r="KQC101" s="37"/>
      <c r="KQD101" s="37"/>
      <c r="KQE101" s="37"/>
      <c r="KQF101" s="37"/>
      <c r="KQG101" s="37"/>
      <c r="KQH101" s="37"/>
      <c r="KQI101" s="37"/>
      <c r="KQJ101" s="37"/>
      <c r="KQK101" s="37"/>
      <c r="KQL101" s="37"/>
      <c r="KQM101" s="37"/>
      <c r="KQN101" s="37"/>
      <c r="KQO101" s="37"/>
      <c r="KQP101" s="37"/>
      <c r="KQQ101" s="37"/>
      <c r="KQR101" s="37"/>
      <c r="KQS101" s="37"/>
      <c r="KQT101" s="37"/>
      <c r="KQU101" s="37"/>
      <c r="KQV101" s="37"/>
      <c r="KQW101" s="37"/>
      <c r="KQX101" s="37"/>
      <c r="KQY101" s="37"/>
      <c r="KQZ101" s="37"/>
      <c r="KRA101" s="37"/>
      <c r="KRB101" s="37"/>
      <c r="KRC101" s="37"/>
      <c r="KRD101" s="37"/>
      <c r="KRE101" s="37"/>
      <c r="KRF101" s="37"/>
      <c r="KRG101" s="37"/>
      <c r="KRH101" s="37"/>
      <c r="KRI101" s="37"/>
      <c r="KRJ101" s="37"/>
      <c r="KRK101" s="37"/>
      <c r="KRL101" s="37"/>
      <c r="KRM101" s="37"/>
      <c r="KRN101" s="37"/>
      <c r="KRO101" s="37"/>
      <c r="KRP101" s="37"/>
      <c r="KRQ101" s="37"/>
      <c r="KRR101" s="37"/>
      <c r="KRS101" s="37"/>
      <c r="KRT101" s="37"/>
      <c r="KRU101" s="37"/>
      <c r="KRV101" s="37"/>
      <c r="KRW101" s="37"/>
      <c r="KRX101" s="37"/>
      <c r="KRY101" s="37"/>
      <c r="KRZ101" s="37"/>
      <c r="KSA101" s="37"/>
      <c r="KSB101" s="37"/>
      <c r="KSC101" s="37"/>
      <c r="KSD101" s="37"/>
      <c r="KSE101" s="37"/>
      <c r="KSF101" s="37"/>
      <c r="KSG101" s="37"/>
      <c r="KSH101" s="37"/>
      <c r="KSI101" s="37"/>
      <c r="KSJ101" s="37"/>
      <c r="KSK101" s="37"/>
      <c r="KSL101" s="37"/>
      <c r="KSM101" s="37"/>
      <c r="KSN101" s="37"/>
      <c r="KSO101" s="37"/>
      <c r="KSP101" s="37"/>
      <c r="KSQ101" s="37"/>
      <c r="KSR101" s="37"/>
      <c r="KSS101" s="37"/>
      <c r="KST101" s="37"/>
      <c r="KSU101" s="37"/>
      <c r="KSV101" s="37"/>
      <c r="KSW101" s="37"/>
      <c r="KSX101" s="37"/>
      <c r="KSY101" s="37"/>
      <c r="KSZ101" s="37"/>
      <c r="KTA101" s="37"/>
      <c r="KTB101" s="37"/>
      <c r="KTC101" s="37"/>
      <c r="KTD101" s="37"/>
      <c r="KTE101" s="37"/>
      <c r="KTF101" s="37"/>
      <c r="KTG101" s="37"/>
      <c r="KTH101" s="37"/>
      <c r="KTI101" s="37"/>
      <c r="KTJ101" s="37"/>
      <c r="KTK101" s="37"/>
      <c r="KTL101" s="37"/>
      <c r="KTM101" s="37"/>
      <c r="KTN101" s="37"/>
      <c r="KTO101" s="37"/>
      <c r="KTP101" s="37"/>
      <c r="KTQ101" s="37"/>
      <c r="KTR101" s="37"/>
      <c r="KTS101" s="37"/>
      <c r="KTT101" s="37"/>
      <c r="KTU101" s="37"/>
      <c r="KTV101" s="37"/>
      <c r="KTW101" s="37"/>
      <c r="KTX101" s="37"/>
      <c r="KTY101" s="37"/>
      <c r="KTZ101" s="37"/>
      <c r="KUA101" s="37"/>
      <c r="KUB101" s="37"/>
      <c r="KUC101" s="37"/>
      <c r="KUD101" s="37"/>
      <c r="KUE101" s="37"/>
      <c r="KUF101" s="37"/>
      <c r="KUG101" s="37"/>
      <c r="KUH101" s="37"/>
      <c r="KUI101" s="37"/>
      <c r="KUJ101" s="37"/>
      <c r="KUK101" s="37"/>
      <c r="KUL101" s="37"/>
      <c r="KUM101" s="37"/>
      <c r="KUN101" s="37"/>
      <c r="KUO101" s="37"/>
      <c r="KUP101" s="37"/>
      <c r="KUQ101" s="37"/>
      <c r="KUR101" s="37"/>
      <c r="KUS101" s="37"/>
      <c r="KUT101" s="37"/>
      <c r="KUU101" s="37"/>
      <c r="KUV101" s="37"/>
      <c r="KUW101" s="37"/>
      <c r="KUX101" s="37"/>
      <c r="KUY101" s="37"/>
      <c r="KUZ101" s="37"/>
      <c r="KVA101" s="37"/>
      <c r="KVB101" s="37"/>
      <c r="KVC101" s="37"/>
      <c r="KVD101" s="37"/>
      <c r="KVE101" s="37"/>
      <c r="KVF101" s="37"/>
      <c r="KVG101" s="37"/>
      <c r="KVH101" s="37"/>
      <c r="KVI101" s="37"/>
      <c r="KVJ101" s="37"/>
      <c r="KVK101" s="37"/>
      <c r="KVL101" s="37"/>
      <c r="KVM101" s="37"/>
      <c r="KVN101" s="37"/>
      <c r="KVO101" s="37"/>
      <c r="KVP101" s="37"/>
      <c r="KVQ101" s="37"/>
      <c r="KVR101" s="37"/>
      <c r="KVS101" s="37"/>
      <c r="KVT101" s="37"/>
      <c r="KVU101" s="37"/>
      <c r="KVV101" s="37"/>
      <c r="KVW101" s="37"/>
      <c r="KVX101" s="37"/>
      <c r="KVY101" s="37"/>
      <c r="KVZ101" s="37"/>
      <c r="KWA101" s="37"/>
      <c r="KWB101" s="37"/>
      <c r="KWC101" s="37"/>
      <c r="KWD101" s="37"/>
      <c r="KWE101" s="37"/>
      <c r="KWF101" s="37"/>
      <c r="KWG101" s="37"/>
      <c r="KWH101" s="37"/>
      <c r="KWI101" s="37"/>
      <c r="KWJ101" s="37"/>
      <c r="KWK101" s="37"/>
      <c r="KWL101" s="37"/>
      <c r="KWM101" s="37"/>
      <c r="KWN101" s="37"/>
      <c r="KWO101" s="37"/>
      <c r="KWP101" s="37"/>
      <c r="KWQ101" s="37"/>
      <c r="KWR101" s="37"/>
      <c r="KWS101" s="37"/>
      <c r="KWT101" s="37"/>
      <c r="KWU101" s="37"/>
      <c r="KWV101" s="37"/>
      <c r="KWW101" s="37"/>
      <c r="KWX101" s="37"/>
      <c r="KWY101" s="37"/>
      <c r="KWZ101" s="37"/>
      <c r="KXA101" s="37"/>
      <c r="KXB101" s="37"/>
      <c r="KXC101" s="37"/>
      <c r="KXD101" s="37"/>
      <c r="KXE101" s="37"/>
      <c r="KXF101" s="37"/>
      <c r="KXG101" s="37"/>
      <c r="KXH101" s="37"/>
      <c r="KXI101" s="37"/>
      <c r="KXJ101" s="37"/>
      <c r="KXK101" s="37"/>
      <c r="KXL101" s="37"/>
      <c r="KXM101" s="37"/>
      <c r="KXN101" s="37"/>
      <c r="KXO101" s="37"/>
      <c r="KXP101" s="37"/>
      <c r="KXQ101" s="37"/>
      <c r="KXR101" s="37"/>
      <c r="KXS101" s="37"/>
      <c r="KXT101" s="37"/>
      <c r="KXU101" s="37"/>
      <c r="KXV101" s="37"/>
      <c r="KXW101" s="37"/>
      <c r="KXX101" s="37"/>
      <c r="KXY101" s="37"/>
      <c r="KXZ101" s="37"/>
      <c r="KYA101" s="37"/>
      <c r="KYB101" s="37"/>
      <c r="KYC101" s="37"/>
      <c r="KYD101" s="37"/>
      <c r="KYE101" s="37"/>
      <c r="KYF101" s="37"/>
      <c r="KYG101" s="37"/>
      <c r="KYH101" s="37"/>
      <c r="KYI101" s="37"/>
      <c r="KYJ101" s="37"/>
      <c r="KYK101" s="37"/>
      <c r="KYL101" s="37"/>
      <c r="KYM101" s="37"/>
      <c r="KYN101" s="37"/>
      <c r="KYO101" s="37"/>
      <c r="KYP101" s="37"/>
      <c r="KYQ101" s="37"/>
      <c r="KYR101" s="37"/>
      <c r="KYS101" s="37"/>
      <c r="KYT101" s="37"/>
      <c r="KYU101" s="37"/>
      <c r="KYV101" s="37"/>
      <c r="KYW101" s="37"/>
      <c r="KYX101" s="37"/>
      <c r="KYY101" s="37"/>
      <c r="KYZ101" s="37"/>
      <c r="KZA101" s="37"/>
      <c r="KZB101" s="37"/>
      <c r="KZC101" s="37"/>
      <c r="KZD101" s="37"/>
      <c r="KZE101" s="37"/>
      <c r="KZF101" s="37"/>
      <c r="KZG101" s="37"/>
      <c r="KZH101" s="37"/>
      <c r="KZI101" s="37"/>
      <c r="KZJ101" s="37"/>
      <c r="KZK101" s="37"/>
      <c r="KZL101" s="37"/>
      <c r="KZM101" s="37"/>
      <c r="KZN101" s="37"/>
      <c r="KZO101" s="37"/>
      <c r="KZP101" s="37"/>
      <c r="KZQ101" s="37"/>
      <c r="KZR101" s="37"/>
      <c r="KZS101" s="37"/>
      <c r="KZT101" s="37"/>
      <c r="KZU101" s="37"/>
      <c r="KZV101" s="37"/>
      <c r="KZW101" s="37"/>
      <c r="KZX101" s="37"/>
      <c r="KZY101" s="37"/>
      <c r="KZZ101" s="37"/>
      <c r="LAA101" s="37"/>
      <c r="LAB101" s="37"/>
      <c r="LAC101" s="37"/>
      <c r="LAD101" s="37"/>
      <c r="LAE101" s="37"/>
      <c r="LAF101" s="37"/>
      <c r="LAG101" s="37"/>
      <c r="LAH101" s="37"/>
      <c r="LAI101" s="37"/>
      <c r="LAJ101" s="37"/>
      <c r="LAK101" s="37"/>
      <c r="LAL101" s="37"/>
      <c r="LAM101" s="37"/>
      <c r="LAN101" s="37"/>
      <c r="LAO101" s="37"/>
      <c r="LAP101" s="37"/>
      <c r="LAQ101" s="37"/>
      <c r="LAR101" s="37"/>
      <c r="LAS101" s="37"/>
      <c r="LAT101" s="37"/>
      <c r="LAU101" s="37"/>
      <c r="LAV101" s="37"/>
      <c r="LAW101" s="37"/>
      <c r="LAX101" s="37"/>
      <c r="LAY101" s="37"/>
      <c r="LAZ101" s="37"/>
      <c r="LBA101" s="37"/>
      <c r="LBB101" s="37"/>
      <c r="LBC101" s="37"/>
      <c r="LBD101" s="37"/>
      <c r="LBE101" s="37"/>
      <c r="LBF101" s="37"/>
      <c r="LBG101" s="37"/>
      <c r="LBH101" s="37"/>
      <c r="LBI101" s="37"/>
      <c r="LBJ101" s="37"/>
      <c r="LBK101" s="37"/>
      <c r="LBL101" s="37"/>
      <c r="LBM101" s="37"/>
      <c r="LBN101" s="37"/>
      <c r="LBO101" s="37"/>
      <c r="LBP101" s="37"/>
      <c r="LBQ101" s="37"/>
      <c r="LBR101" s="37"/>
      <c r="LBS101" s="37"/>
      <c r="LBT101" s="37"/>
      <c r="LBU101" s="37"/>
      <c r="LBV101" s="37"/>
      <c r="LBW101" s="37"/>
      <c r="LBX101" s="37"/>
      <c r="LBY101" s="37"/>
      <c r="LBZ101" s="37"/>
      <c r="LCA101" s="37"/>
      <c r="LCB101" s="37"/>
      <c r="LCC101" s="37"/>
      <c r="LCD101" s="37"/>
      <c r="LCE101" s="37"/>
      <c r="LCF101" s="37"/>
      <c r="LCG101" s="37"/>
      <c r="LCH101" s="37"/>
      <c r="LCI101" s="37"/>
      <c r="LCJ101" s="37"/>
      <c r="LCK101" s="37"/>
      <c r="LCL101" s="37"/>
      <c r="LCM101" s="37"/>
      <c r="LCN101" s="37"/>
      <c r="LCO101" s="37"/>
      <c r="LCP101" s="37"/>
      <c r="LCQ101" s="37"/>
      <c r="LCR101" s="37"/>
      <c r="LCS101" s="37"/>
      <c r="LCT101" s="37"/>
      <c r="LCU101" s="37"/>
      <c r="LCV101" s="37"/>
      <c r="LCW101" s="37"/>
      <c r="LCX101" s="37"/>
      <c r="LCY101" s="37"/>
      <c r="LCZ101" s="37"/>
      <c r="LDA101" s="37"/>
      <c r="LDB101" s="37"/>
      <c r="LDC101" s="37"/>
      <c r="LDD101" s="37"/>
      <c r="LDE101" s="37"/>
      <c r="LDF101" s="37"/>
      <c r="LDG101" s="37"/>
      <c r="LDH101" s="37"/>
      <c r="LDI101" s="37"/>
      <c r="LDJ101" s="37"/>
      <c r="LDK101" s="37"/>
      <c r="LDL101" s="37"/>
      <c r="LDM101" s="37"/>
      <c r="LDN101" s="37"/>
      <c r="LDO101" s="37"/>
      <c r="LDP101" s="37"/>
      <c r="LDQ101" s="37"/>
      <c r="LDR101" s="37"/>
      <c r="LDS101" s="37"/>
      <c r="LDT101" s="37"/>
      <c r="LDU101" s="37"/>
      <c r="LDV101" s="37"/>
      <c r="LDW101" s="37"/>
      <c r="LDX101" s="37"/>
      <c r="LDY101" s="37"/>
      <c r="LDZ101" s="37"/>
      <c r="LEA101" s="37"/>
      <c r="LEB101" s="37"/>
      <c r="LEC101" s="37"/>
      <c r="LED101" s="37"/>
      <c r="LEE101" s="37"/>
      <c r="LEF101" s="37"/>
      <c r="LEG101" s="37"/>
      <c r="LEH101" s="37"/>
      <c r="LEI101" s="37"/>
      <c r="LEJ101" s="37"/>
      <c r="LEK101" s="37"/>
      <c r="LEL101" s="37"/>
      <c r="LEM101" s="37"/>
      <c r="LEN101" s="37"/>
      <c r="LEO101" s="37"/>
      <c r="LEP101" s="37"/>
      <c r="LEQ101" s="37"/>
      <c r="LER101" s="37"/>
      <c r="LES101" s="37"/>
      <c r="LET101" s="37"/>
      <c r="LEU101" s="37"/>
      <c r="LEV101" s="37"/>
      <c r="LEW101" s="37"/>
      <c r="LEX101" s="37"/>
      <c r="LEY101" s="37"/>
      <c r="LEZ101" s="37"/>
      <c r="LFA101" s="37"/>
      <c r="LFB101" s="37"/>
      <c r="LFC101" s="37"/>
      <c r="LFD101" s="37"/>
      <c r="LFE101" s="37"/>
      <c r="LFF101" s="37"/>
      <c r="LFG101" s="37"/>
      <c r="LFH101" s="37"/>
      <c r="LFI101" s="37"/>
      <c r="LFJ101" s="37"/>
      <c r="LFK101" s="37"/>
      <c r="LFL101" s="37"/>
      <c r="LFM101" s="37"/>
      <c r="LFN101" s="37"/>
      <c r="LFO101" s="37"/>
      <c r="LFP101" s="37"/>
      <c r="LFQ101" s="37"/>
      <c r="LFR101" s="37"/>
      <c r="LFS101" s="37"/>
      <c r="LFT101" s="37"/>
      <c r="LFU101" s="37"/>
      <c r="LFV101" s="37"/>
      <c r="LFW101" s="37"/>
      <c r="LFX101" s="37"/>
      <c r="LFY101" s="37"/>
      <c r="LFZ101" s="37"/>
      <c r="LGA101" s="37"/>
      <c r="LGB101" s="37"/>
      <c r="LGC101" s="37"/>
      <c r="LGD101" s="37"/>
      <c r="LGE101" s="37"/>
      <c r="LGF101" s="37"/>
      <c r="LGG101" s="37"/>
      <c r="LGH101" s="37"/>
      <c r="LGI101" s="37"/>
      <c r="LGJ101" s="37"/>
      <c r="LGK101" s="37"/>
      <c r="LGL101" s="37"/>
      <c r="LGM101" s="37"/>
      <c r="LGN101" s="37"/>
      <c r="LGO101" s="37"/>
      <c r="LGP101" s="37"/>
      <c r="LGQ101" s="37"/>
      <c r="LGR101" s="37"/>
      <c r="LGS101" s="37"/>
      <c r="LGT101" s="37"/>
      <c r="LGU101" s="37"/>
      <c r="LGV101" s="37"/>
      <c r="LGW101" s="37"/>
      <c r="LGX101" s="37"/>
      <c r="LGY101" s="37"/>
      <c r="LGZ101" s="37"/>
      <c r="LHA101" s="37"/>
      <c r="LHB101" s="37"/>
      <c r="LHC101" s="37"/>
      <c r="LHD101" s="37"/>
      <c r="LHE101" s="37"/>
      <c r="LHF101" s="37"/>
      <c r="LHG101" s="37"/>
      <c r="LHH101" s="37"/>
      <c r="LHI101" s="37"/>
      <c r="LHJ101" s="37"/>
      <c r="LHK101" s="37"/>
      <c r="LHL101" s="37"/>
      <c r="LHM101" s="37"/>
      <c r="LHN101" s="37"/>
      <c r="LHO101" s="37"/>
      <c r="LHP101" s="37"/>
      <c r="LHQ101" s="37"/>
      <c r="LHR101" s="37"/>
      <c r="LHS101" s="37"/>
      <c r="LHT101" s="37"/>
      <c r="LHU101" s="37"/>
      <c r="LHV101" s="37"/>
      <c r="LHW101" s="37"/>
      <c r="LHX101" s="37"/>
      <c r="LHY101" s="37"/>
      <c r="LHZ101" s="37"/>
      <c r="LIA101" s="37"/>
      <c r="LIB101" s="37"/>
      <c r="LIC101" s="37"/>
      <c r="LID101" s="37"/>
      <c r="LIE101" s="37"/>
      <c r="LIF101" s="37"/>
      <c r="LIG101" s="37"/>
      <c r="LIH101" s="37"/>
      <c r="LII101" s="37"/>
      <c r="LIJ101" s="37"/>
      <c r="LIK101" s="37"/>
      <c r="LIL101" s="37"/>
      <c r="LIM101" s="37"/>
      <c r="LIN101" s="37"/>
      <c r="LIO101" s="37"/>
      <c r="LIP101" s="37"/>
      <c r="LIQ101" s="37"/>
      <c r="LIR101" s="37"/>
      <c r="LIS101" s="37"/>
      <c r="LIT101" s="37"/>
      <c r="LIU101" s="37"/>
      <c r="LIV101" s="37"/>
      <c r="LIW101" s="37"/>
      <c r="LIX101" s="37"/>
      <c r="LIY101" s="37"/>
      <c r="LIZ101" s="37"/>
      <c r="LJA101" s="37"/>
      <c r="LJB101" s="37"/>
      <c r="LJC101" s="37"/>
      <c r="LJD101" s="37"/>
      <c r="LJE101" s="37"/>
      <c r="LJF101" s="37"/>
      <c r="LJG101" s="37"/>
      <c r="LJH101" s="37"/>
      <c r="LJI101" s="37"/>
      <c r="LJJ101" s="37"/>
      <c r="LJK101" s="37"/>
      <c r="LJL101" s="37"/>
      <c r="LJM101" s="37"/>
      <c r="LJN101" s="37"/>
      <c r="LJO101" s="37"/>
      <c r="LJP101" s="37"/>
      <c r="LJQ101" s="37"/>
      <c r="LJR101" s="37"/>
      <c r="LJS101" s="37"/>
      <c r="LJT101" s="37"/>
      <c r="LJU101" s="37"/>
      <c r="LJV101" s="37"/>
      <c r="LJW101" s="37"/>
      <c r="LJX101" s="37"/>
      <c r="LJY101" s="37"/>
      <c r="LJZ101" s="37"/>
      <c r="LKA101" s="37"/>
      <c r="LKB101" s="37"/>
      <c r="LKC101" s="37"/>
      <c r="LKD101" s="37"/>
      <c r="LKE101" s="37"/>
      <c r="LKF101" s="37"/>
      <c r="LKG101" s="37"/>
      <c r="LKH101" s="37"/>
      <c r="LKI101" s="37"/>
      <c r="LKJ101" s="37"/>
      <c r="LKK101" s="37"/>
      <c r="LKL101" s="37"/>
      <c r="LKM101" s="37"/>
      <c r="LKN101" s="37"/>
      <c r="LKO101" s="37"/>
      <c r="LKP101" s="37"/>
      <c r="LKQ101" s="37"/>
      <c r="LKR101" s="37"/>
      <c r="LKS101" s="37"/>
      <c r="LKT101" s="37"/>
      <c r="LKU101" s="37"/>
      <c r="LKV101" s="37"/>
      <c r="LKW101" s="37"/>
      <c r="LKX101" s="37"/>
      <c r="LKY101" s="37"/>
      <c r="LKZ101" s="37"/>
      <c r="LLA101" s="37"/>
      <c r="LLB101" s="37"/>
      <c r="LLC101" s="37"/>
      <c r="LLD101" s="37"/>
      <c r="LLE101" s="37"/>
      <c r="LLF101" s="37"/>
      <c r="LLG101" s="37"/>
      <c r="LLH101" s="37"/>
      <c r="LLI101" s="37"/>
      <c r="LLJ101" s="37"/>
      <c r="LLK101" s="37"/>
      <c r="LLL101" s="37"/>
      <c r="LLM101" s="37"/>
      <c r="LLN101" s="37"/>
      <c r="LLO101" s="37"/>
      <c r="LLP101" s="37"/>
      <c r="LLQ101" s="37"/>
      <c r="LLR101" s="37"/>
      <c r="LLS101" s="37"/>
      <c r="LLT101" s="37"/>
      <c r="LLU101" s="37"/>
      <c r="LLV101" s="37"/>
      <c r="LLW101" s="37"/>
      <c r="LLX101" s="37"/>
      <c r="LLY101" s="37"/>
      <c r="LLZ101" s="37"/>
      <c r="LMA101" s="37"/>
      <c r="LMB101" s="37"/>
      <c r="LMC101" s="37"/>
      <c r="LMD101" s="37"/>
      <c r="LME101" s="37"/>
      <c r="LMF101" s="37"/>
      <c r="LMG101" s="37"/>
      <c r="LMH101" s="37"/>
      <c r="LMI101" s="37"/>
      <c r="LMJ101" s="37"/>
      <c r="LMK101" s="37"/>
      <c r="LML101" s="37"/>
      <c r="LMM101" s="37"/>
      <c r="LMN101" s="37"/>
      <c r="LMO101" s="37"/>
      <c r="LMP101" s="37"/>
      <c r="LMQ101" s="37"/>
      <c r="LMR101" s="37"/>
      <c r="LMS101" s="37"/>
      <c r="LMT101" s="37"/>
      <c r="LMU101" s="37"/>
      <c r="LMV101" s="37"/>
      <c r="LMW101" s="37"/>
      <c r="LMX101" s="37"/>
      <c r="LMY101" s="37"/>
      <c r="LMZ101" s="37"/>
      <c r="LNA101" s="37"/>
      <c r="LNB101" s="37"/>
      <c r="LNC101" s="37"/>
      <c r="LND101" s="37"/>
      <c r="LNE101" s="37"/>
      <c r="LNF101" s="37"/>
      <c r="LNG101" s="37"/>
      <c r="LNH101" s="37"/>
      <c r="LNI101" s="37"/>
      <c r="LNJ101" s="37"/>
      <c r="LNK101" s="37"/>
      <c r="LNL101" s="37"/>
      <c r="LNM101" s="37"/>
      <c r="LNN101" s="37"/>
      <c r="LNO101" s="37"/>
      <c r="LNP101" s="37"/>
      <c r="LNQ101" s="37"/>
      <c r="LNR101" s="37"/>
      <c r="LNS101" s="37"/>
      <c r="LNT101" s="37"/>
      <c r="LNU101" s="37"/>
      <c r="LNV101" s="37"/>
      <c r="LNW101" s="37"/>
      <c r="LNX101" s="37"/>
      <c r="LNY101" s="37"/>
      <c r="LNZ101" s="37"/>
      <c r="LOA101" s="37"/>
      <c r="LOB101" s="37"/>
      <c r="LOC101" s="37"/>
      <c r="LOD101" s="37"/>
      <c r="LOE101" s="37"/>
      <c r="LOF101" s="37"/>
      <c r="LOG101" s="37"/>
      <c r="LOH101" s="37"/>
      <c r="LOI101" s="37"/>
      <c r="LOJ101" s="37"/>
      <c r="LOK101" s="37"/>
      <c r="LOL101" s="37"/>
      <c r="LOM101" s="37"/>
      <c r="LON101" s="37"/>
      <c r="LOO101" s="37"/>
      <c r="LOP101" s="37"/>
      <c r="LOQ101" s="37"/>
      <c r="LOR101" s="37"/>
      <c r="LOS101" s="37"/>
      <c r="LOT101" s="37"/>
      <c r="LOU101" s="37"/>
      <c r="LOV101" s="37"/>
      <c r="LOW101" s="37"/>
      <c r="LOX101" s="37"/>
      <c r="LOY101" s="37"/>
      <c r="LOZ101" s="37"/>
      <c r="LPA101" s="37"/>
      <c r="LPB101" s="37"/>
      <c r="LPC101" s="37"/>
      <c r="LPD101" s="37"/>
      <c r="LPE101" s="37"/>
      <c r="LPF101" s="37"/>
      <c r="LPG101" s="37"/>
      <c r="LPH101" s="37"/>
      <c r="LPI101" s="37"/>
      <c r="LPJ101" s="37"/>
      <c r="LPK101" s="37"/>
      <c r="LPL101" s="37"/>
      <c r="LPM101" s="37"/>
      <c r="LPN101" s="37"/>
      <c r="LPO101" s="37"/>
      <c r="LPP101" s="37"/>
      <c r="LPQ101" s="37"/>
      <c r="LPR101" s="37"/>
      <c r="LPS101" s="37"/>
      <c r="LPT101" s="37"/>
      <c r="LPU101" s="37"/>
      <c r="LPV101" s="37"/>
      <c r="LPW101" s="37"/>
      <c r="LPX101" s="37"/>
      <c r="LPY101" s="37"/>
      <c r="LPZ101" s="37"/>
      <c r="LQA101" s="37"/>
      <c r="LQB101" s="37"/>
      <c r="LQC101" s="37"/>
      <c r="LQD101" s="37"/>
      <c r="LQE101" s="37"/>
      <c r="LQF101" s="37"/>
      <c r="LQG101" s="37"/>
      <c r="LQH101" s="37"/>
      <c r="LQI101" s="37"/>
      <c r="LQJ101" s="37"/>
      <c r="LQK101" s="37"/>
      <c r="LQL101" s="37"/>
      <c r="LQM101" s="37"/>
      <c r="LQN101" s="37"/>
      <c r="LQO101" s="37"/>
      <c r="LQP101" s="37"/>
      <c r="LQQ101" s="37"/>
      <c r="LQR101" s="37"/>
      <c r="LQS101" s="37"/>
      <c r="LQT101" s="37"/>
      <c r="LQU101" s="37"/>
      <c r="LQV101" s="37"/>
      <c r="LQW101" s="37"/>
      <c r="LQX101" s="37"/>
      <c r="LQY101" s="37"/>
      <c r="LQZ101" s="37"/>
      <c r="LRA101" s="37"/>
      <c r="LRB101" s="37"/>
      <c r="LRC101" s="37"/>
      <c r="LRD101" s="37"/>
      <c r="LRE101" s="37"/>
      <c r="LRF101" s="37"/>
      <c r="LRG101" s="37"/>
      <c r="LRH101" s="37"/>
      <c r="LRI101" s="37"/>
      <c r="LRJ101" s="37"/>
      <c r="LRK101" s="37"/>
      <c r="LRL101" s="37"/>
      <c r="LRM101" s="37"/>
      <c r="LRN101" s="37"/>
      <c r="LRO101" s="37"/>
      <c r="LRP101" s="37"/>
      <c r="LRQ101" s="37"/>
      <c r="LRR101" s="37"/>
      <c r="LRS101" s="37"/>
      <c r="LRT101" s="37"/>
      <c r="LRU101" s="37"/>
      <c r="LRV101" s="37"/>
      <c r="LRW101" s="37"/>
      <c r="LRX101" s="37"/>
      <c r="LRY101" s="37"/>
      <c r="LRZ101" s="37"/>
      <c r="LSA101" s="37"/>
      <c r="LSB101" s="37"/>
      <c r="LSC101" s="37"/>
      <c r="LSD101" s="37"/>
      <c r="LSE101" s="37"/>
      <c r="LSF101" s="37"/>
      <c r="LSG101" s="37"/>
      <c r="LSH101" s="37"/>
      <c r="LSI101" s="37"/>
      <c r="LSJ101" s="37"/>
      <c r="LSK101" s="37"/>
      <c r="LSL101" s="37"/>
      <c r="LSM101" s="37"/>
      <c r="LSN101" s="37"/>
      <c r="LSO101" s="37"/>
      <c r="LSP101" s="37"/>
      <c r="LSQ101" s="37"/>
      <c r="LSR101" s="37"/>
      <c r="LSS101" s="37"/>
      <c r="LST101" s="37"/>
      <c r="LSU101" s="37"/>
      <c r="LSV101" s="37"/>
      <c r="LSW101" s="37"/>
      <c r="LSX101" s="37"/>
      <c r="LSY101" s="37"/>
      <c r="LSZ101" s="37"/>
      <c r="LTA101" s="37"/>
      <c r="LTB101" s="37"/>
      <c r="LTC101" s="37"/>
      <c r="LTD101" s="37"/>
      <c r="LTE101" s="37"/>
      <c r="LTF101" s="37"/>
      <c r="LTG101" s="37"/>
      <c r="LTH101" s="37"/>
      <c r="LTI101" s="37"/>
      <c r="LTJ101" s="37"/>
      <c r="LTK101" s="37"/>
      <c r="LTL101" s="37"/>
      <c r="LTM101" s="37"/>
      <c r="LTN101" s="37"/>
      <c r="LTO101" s="37"/>
      <c r="LTP101" s="37"/>
      <c r="LTQ101" s="37"/>
      <c r="LTR101" s="37"/>
      <c r="LTS101" s="37"/>
      <c r="LTT101" s="37"/>
      <c r="LTU101" s="37"/>
      <c r="LTV101" s="37"/>
      <c r="LTW101" s="37"/>
      <c r="LTX101" s="37"/>
      <c r="LTY101" s="37"/>
      <c r="LTZ101" s="37"/>
      <c r="LUA101" s="37"/>
      <c r="LUB101" s="37"/>
      <c r="LUC101" s="37"/>
      <c r="LUD101" s="37"/>
      <c r="LUE101" s="37"/>
      <c r="LUF101" s="37"/>
      <c r="LUG101" s="37"/>
      <c r="LUH101" s="37"/>
      <c r="LUI101" s="37"/>
      <c r="LUJ101" s="37"/>
      <c r="LUK101" s="37"/>
      <c r="LUL101" s="37"/>
      <c r="LUM101" s="37"/>
      <c r="LUN101" s="37"/>
      <c r="LUO101" s="37"/>
      <c r="LUP101" s="37"/>
      <c r="LUQ101" s="37"/>
      <c r="LUR101" s="37"/>
      <c r="LUS101" s="37"/>
      <c r="LUT101" s="37"/>
      <c r="LUU101" s="37"/>
      <c r="LUV101" s="37"/>
      <c r="LUW101" s="37"/>
      <c r="LUX101" s="37"/>
      <c r="LUY101" s="37"/>
      <c r="LUZ101" s="37"/>
      <c r="LVA101" s="37"/>
      <c r="LVB101" s="37"/>
      <c r="LVC101" s="37"/>
      <c r="LVD101" s="37"/>
      <c r="LVE101" s="37"/>
      <c r="LVF101" s="37"/>
      <c r="LVG101" s="37"/>
      <c r="LVH101" s="37"/>
      <c r="LVI101" s="37"/>
      <c r="LVJ101" s="37"/>
      <c r="LVK101" s="37"/>
      <c r="LVL101" s="37"/>
      <c r="LVM101" s="37"/>
      <c r="LVN101" s="37"/>
      <c r="LVO101" s="37"/>
      <c r="LVP101" s="37"/>
      <c r="LVQ101" s="37"/>
      <c r="LVR101" s="37"/>
      <c r="LVS101" s="37"/>
      <c r="LVT101" s="37"/>
      <c r="LVU101" s="37"/>
      <c r="LVV101" s="37"/>
      <c r="LVW101" s="37"/>
      <c r="LVX101" s="37"/>
      <c r="LVY101" s="37"/>
      <c r="LVZ101" s="37"/>
      <c r="LWA101" s="37"/>
      <c r="LWB101" s="37"/>
      <c r="LWC101" s="37"/>
      <c r="LWD101" s="37"/>
      <c r="LWE101" s="37"/>
      <c r="LWF101" s="37"/>
      <c r="LWG101" s="37"/>
      <c r="LWH101" s="37"/>
      <c r="LWI101" s="37"/>
      <c r="LWJ101" s="37"/>
      <c r="LWK101" s="37"/>
      <c r="LWL101" s="37"/>
      <c r="LWM101" s="37"/>
      <c r="LWN101" s="37"/>
      <c r="LWO101" s="37"/>
      <c r="LWP101" s="37"/>
      <c r="LWQ101" s="37"/>
      <c r="LWR101" s="37"/>
      <c r="LWS101" s="37"/>
      <c r="LWT101" s="37"/>
      <c r="LWU101" s="37"/>
      <c r="LWV101" s="37"/>
      <c r="LWW101" s="37"/>
      <c r="LWX101" s="37"/>
      <c r="LWY101" s="37"/>
      <c r="LWZ101" s="37"/>
      <c r="LXA101" s="37"/>
      <c r="LXB101" s="37"/>
      <c r="LXC101" s="37"/>
      <c r="LXD101" s="37"/>
      <c r="LXE101" s="37"/>
      <c r="LXF101" s="37"/>
      <c r="LXG101" s="37"/>
      <c r="LXH101" s="37"/>
      <c r="LXI101" s="37"/>
      <c r="LXJ101" s="37"/>
      <c r="LXK101" s="37"/>
      <c r="LXL101" s="37"/>
      <c r="LXM101" s="37"/>
      <c r="LXN101" s="37"/>
      <c r="LXO101" s="37"/>
      <c r="LXP101" s="37"/>
      <c r="LXQ101" s="37"/>
      <c r="LXR101" s="37"/>
      <c r="LXS101" s="37"/>
      <c r="LXT101" s="37"/>
      <c r="LXU101" s="37"/>
      <c r="LXV101" s="37"/>
      <c r="LXW101" s="37"/>
      <c r="LXX101" s="37"/>
      <c r="LXY101" s="37"/>
      <c r="LXZ101" s="37"/>
      <c r="LYA101" s="37"/>
      <c r="LYB101" s="37"/>
      <c r="LYC101" s="37"/>
      <c r="LYD101" s="37"/>
      <c r="LYE101" s="37"/>
      <c r="LYF101" s="37"/>
      <c r="LYG101" s="37"/>
      <c r="LYH101" s="37"/>
      <c r="LYI101" s="37"/>
      <c r="LYJ101" s="37"/>
      <c r="LYK101" s="37"/>
      <c r="LYL101" s="37"/>
      <c r="LYM101" s="37"/>
      <c r="LYN101" s="37"/>
      <c r="LYO101" s="37"/>
      <c r="LYP101" s="37"/>
      <c r="LYQ101" s="37"/>
      <c r="LYR101" s="37"/>
      <c r="LYS101" s="37"/>
      <c r="LYT101" s="37"/>
      <c r="LYU101" s="37"/>
      <c r="LYV101" s="37"/>
      <c r="LYW101" s="37"/>
      <c r="LYX101" s="37"/>
      <c r="LYY101" s="37"/>
      <c r="LYZ101" s="37"/>
      <c r="LZA101" s="37"/>
      <c r="LZB101" s="37"/>
      <c r="LZC101" s="37"/>
      <c r="LZD101" s="37"/>
      <c r="LZE101" s="37"/>
      <c r="LZF101" s="37"/>
      <c r="LZG101" s="37"/>
      <c r="LZH101" s="37"/>
      <c r="LZI101" s="37"/>
      <c r="LZJ101" s="37"/>
      <c r="LZK101" s="37"/>
      <c r="LZL101" s="37"/>
      <c r="LZM101" s="37"/>
      <c r="LZN101" s="37"/>
      <c r="LZO101" s="37"/>
      <c r="LZP101" s="37"/>
      <c r="LZQ101" s="37"/>
      <c r="LZR101" s="37"/>
      <c r="LZS101" s="37"/>
      <c r="LZT101" s="37"/>
      <c r="LZU101" s="37"/>
      <c r="LZV101" s="37"/>
      <c r="LZW101" s="37"/>
      <c r="LZX101" s="37"/>
      <c r="LZY101" s="37"/>
      <c r="LZZ101" s="37"/>
      <c r="MAA101" s="37"/>
      <c r="MAB101" s="37"/>
      <c r="MAC101" s="37"/>
      <c r="MAD101" s="37"/>
      <c r="MAE101" s="37"/>
      <c r="MAF101" s="37"/>
      <c r="MAG101" s="37"/>
      <c r="MAH101" s="37"/>
      <c r="MAI101" s="37"/>
      <c r="MAJ101" s="37"/>
      <c r="MAK101" s="37"/>
      <c r="MAL101" s="37"/>
      <c r="MAM101" s="37"/>
      <c r="MAN101" s="37"/>
      <c r="MAO101" s="37"/>
      <c r="MAP101" s="37"/>
      <c r="MAQ101" s="37"/>
      <c r="MAR101" s="37"/>
      <c r="MAS101" s="37"/>
      <c r="MAT101" s="37"/>
      <c r="MAU101" s="37"/>
      <c r="MAV101" s="37"/>
      <c r="MAW101" s="37"/>
      <c r="MAX101" s="37"/>
      <c r="MAY101" s="37"/>
      <c r="MAZ101" s="37"/>
      <c r="MBA101" s="37"/>
      <c r="MBB101" s="37"/>
      <c r="MBC101" s="37"/>
      <c r="MBD101" s="37"/>
      <c r="MBE101" s="37"/>
      <c r="MBF101" s="37"/>
      <c r="MBG101" s="37"/>
      <c r="MBH101" s="37"/>
      <c r="MBI101" s="37"/>
      <c r="MBJ101" s="37"/>
      <c r="MBK101" s="37"/>
      <c r="MBL101" s="37"/>
      <c r="MBM101" s="37"/>
      <c r="MBN101" s="37"/>
      <c r="MBO101" s="37"/>
      <c r="MBP101" s="37"/>
      <c r="MBQ101" s="37"/>
      <c r="MBR101" s="37"/>
      <c r="MBS101" s="37"/>
      <c r="MBT101" s="37"/>
      <c r="MBU101" s="37"/>
      <c r="MBV101" s="37"/>
      <c r="MBW101" s="37"/>
      <c r="MBX101" s="37"/>
      <c r="MBY101" s="37"/>
      <c r="MBZ101" s="37"/>
      <c r="MCA101" s="37"/>
      <c r="MCB101" s="37"/>
      <c r="MCC101" s="37"/>
      <c r="MCD101" s="37"/>
      <c r="MCE101" s="37"/>
      <c r="MCF101" s="37"/>
      <c r="MCG101" s="37"/>
      <c r="MCH101" s="37"/>
      <c r="MCI101" s="37"/>
      <c r="MCJ101" s="37"/>
      <c r="MCK101" s="37"/>
      <c r="MCL101" s="37"/>
      <c r="MCM101" s="37"/>
      <c r="MCN101" s="37"/>
      <c r="MCO101" s="37"/>
      <c r="MCP101" s="37"/>
      <c r="MCQ101" s="37"/>
      <c r="MCR101" s="37"/>
      <c r="MCS101" s="37"/>
      <c r="MCT101" s="37"/>
      <c r="MCU101" s="37"/>
      <c r="MCV101" s="37"/>
      <c r="MCW101" s="37"/>
      <c r="MCX101" s="37"/>
      <c r="MCY101" s="37"/>
      <c r="MCZ101" s="37"/>
      <c r="MDA101" s="37"/>
      <c r="MDB101" s="37"/>
      <c r="MDC101" s="37"/>
      <c r="MDD101" s="37"/>
      <c r="MDE101" s="37"/>
      <c r="MDF101" s="37"/>
      <c r="MDG101" s="37"/>
      <c r="MDH101" s="37"/>
      <c r="MDI101" s="37"/>
      <c r="MDJ101" s="37"/>
      <c r="MDK101" s="37"/>
      <c r="MDL101" s="37"/>
      <c r="MDM101" s="37"/>
      <c r="MDN101" s="37"/>
      <c r="MDO101" s="37"/>
      <c r="MDP101" s="37"/>
      <c r="MDQ101" s="37"/>
      <c r="MDR101" s="37"/>
      <c r="MDS101" s="37"/>
      <c r="MDT101" s="37"/>
      <c r="MDU101" s="37"/>
      <c r="MDV101" s="37"/>
      <c r="MDW101" s="37"/>
      <c r="MDX101" s="37"/>
      <c r="MDY101" s="37"/>
      <c r="MDZ101" s="37"/>
      <c r="MEA101" s="37"/>
      <c r="MEB101" s="37"/>
      <c r="MEC101" s="37"/>
      <c r="MED101" s="37"/>
      <c r="MEE101" s="37"/>
      <c r="MEF101" s="37"/>
      <c r="MEG101" s="37"/>
      <c r="MEH101" s="37"/>
      <c r="MEI101" s="37"/>
      <c r="MEJ101" s="37"/>
      <c r="MEK101" s="37"/>
      <c r="MEL101" s="37"/>
      <c r="MEM101" s="37"/>
      <c r="MEN101" s="37"/>
      <c r="MEO101" s="37"/>
      <c r="MEP101" s="37"/>
      <c r="MEQ101" s="37"/>
      <c r="MER101" s="37"/>
      <c r="MES101" s="37"/>
      <c r="MET101" s="37"/>
      <c r="MEU101" s="37"/>
      <c r="MEV101" s="37"/>
      <c r="MEW101" s="37"/>
      <c r="MEX101" s="37"/>
      <c r="MEY101" s="37"/>
      <c r="MEZ101" s="37"/>
      <c r="MFA101" s="37"/>
      <c r="MFB101" s="37"/>
      <c r="MFC101" s="37"/>
      <c r="MFD101" s="37"/>
      <c r="MFE101" s="37"/>
      <c r="MFF101" s="37"/>
      <c r="MFG101" s="37"/>
      <c r="MFH101" s="37"/>
      <c r="MFI101" s="37"/>
      <c r="MFJ101" s="37"/>
      <c r="MFK101" s="37"/>
      <c r="MFL101" s="37"/>
      <c r="MFM101" s="37"/>
      <c r="MFN101" s="37"/>
      <c r="MFO101" s="37"/>
      <c r="MFP101" s="37"/>
      <c r="MFQ101" s="37"/>
      <c r="MFR101" s="37"/>
      <c r="MFS101" s="37"/>
      <c r="MFT101" s="37"/>
      <c r="MFU101" s="37"/>
      <c r="MFV101" s="37"/>
      <c r="MFW101" s="37"/>
      <c r="MFX101" s="37"/>
      <c r="MFY101" s="37"/>
      <c r="MFZ101" s="37"/>
      <c r="MGA101" s="37"/>
      <c r="MGB101" s="37"/>
      <c r="MGC101" s="37"/>
      <c r="MGD101" s="37"/>
      <c r="MGE101" s="37"/>
      <c r="MGF101" s="37"/>
      <c r="MGG101" s="37"/>
      <c r="MGH101" s="37"/>
      <c r="MGI101" s="37"/>
      <c r="MGJ101" s="37"/>
      <c r="MGK101" s="37"/>
      <c r="MGL101" s="37"/>
      <c r="MGM101" s="37"/>
      <c r="MGN101" s="37"/>
      <c r="MGO101" s="37"/>
      <c r="MGP101" s="37"/>
      <c r="MGQ101" s="37"/>
      <c r="MGR101" s="37"/>
      <c r="MGS101" s="37"/>
      <c r="MGT101" s="37"/>
      <c r="MGU101" s="37"/>
      <c r="MGV101" s="37"/>
      <c r="MGW101" s="37"/>
      <c r="MGX101" s="37"/>
      <c r="MGY101" s="37"/>
      <c r="MGZ101" s="37"/>
      <c r="MHA101" s="37"/>
      <c r="MHB101" s="37"/>
      <c r="MHC101" s="37"/>
      <c r="MHD101" s="37"/>
      <c r="MHE101" s="37"/>
      <c r="MHF101" s="37"/>
      <c r="MHG101" s="37"/>
      <c r="MHH101" s="37"/>
      <c r="MHI101" s="37"/>
      <c r="MHJ101" s="37"/>
      <c r="MHK101" s="37"/>
      <c r="MHL101" s="37"/>
      <c r="MHM101" s="37"/>
      <c r="MHN101" s="37"/>
      <c r="MHO101" s="37"/>
      <c r="MHP101" s="37"/>
      <c r="MHQ101" s="37"/>
      <c r="MHR101" s="37"/>
      <c r="MHS101" s="37"/>
      <c r="MHT101" s="37"/>
      <c r="MHU101" s="37"/>
      <c r="MHV101" s="37"/>
      <c r="MHW101" s="37"/>
      <c r="MHX101" s="37"/>
      <c r="MHY101" s="37"/>
      <c r="MHZ101" s="37"/>
      <c r="MIA101" s="37"/>
      <c r="MIB101" s="37"/>
      <c r="MIC101" s="37"/>
      <c r="MID101" s="37"/>
      <c r="MIE101" s="37"/>
      <c r="MIF101" s="37"/>
      <c r="MIG101" s="37"/>
      <c r="MIH101" s="37"/>
      <c r="MII101" s="37"/>
      <c r="MIJ101" s="37"/>
      <c r="MIK101" s="37"/>
      <c r="MIL101" s="37"/>
      <c r="MIM101" s="37"/>
      <c r="MIN101" s="37"/>
      <c r="MIO101" s="37"/>
      <c r="MIP101" s="37"/>
      <c r="MIQ101" s="37"/>
      <c r="MIR101" s="37"/>
      <c r="MIS101" s="37"/>
      <c r="MIT101" s="37"/>
      <c r="MIU101" s="37"/>
      <c r="MIV101" s="37"/>
      <c r="MIW101" s="37"/>
      <c r="MIX101" s="37"/>
      <c r="MIY101" s="37"/>
      <c r="MIZ101" s="37"/>
      <c r="MJA101" s="37"/>
      <c r="MJB101" s="37"/>
      <c r="MJC101" s="37"/>
      <c r="MJD101" s="37"/>
      <c r="MJE101" s="37"/>
      <c r="MJF101" s="37"/>
      <c r="MJG101" s="37"/>
      <c r="MJH101" s="37"/>
      <c r="MJI101" s="37"/>
      <c r="MJJ101" s="37"/>
      <c r="MJK101" s="37"/>
      <c r="MJL101" s="37"/>
      <c r="MJM101" s="37"/>
      <c r="MJN101" s="37"/>
      <c r="MJO101" s="37"/>
      <c r="MJP101" s="37"/>
      <c r="MJQ101" s="37"/>
      <c r="MJR101" s="37"/>
      <c r="MJS101" s="37"/>
      <c r="MJT101" s="37"/>
      <c r="MJU101" s="37"/>
      <c r="MJV101" s="37"/>
      <c r="MJW101" s="37"/>
      <c r="MJX101" s="37"/>
      <c r="MJY101" s="37"/>
      <c r="MJZ101" s="37"/>
      <c r="MKA101" s="37"/>
      <c r="MKB101" s="37"/>
      <c r="MKC101" s="37"/>
      <c r="MKD101" s="37"/>
      <c r="MKE101" s="37"/>
      <c r="MKF101" s="37"/>
      <c r="MKG101" s="37"/>
      <c r="MKH101" s="37"/>
      <c r="MKI101" s="37"/>
      <c r="MKJ101" s="37"/>
      <c r="MKK101" s="37"/>
      <c r="MKL101" s="37"/>
      <c r="MKM101" s="37"/>
      <c r="MKN101" s="37"/>
      <c r="MKO101" s="37"/>
      <c r="MKP101" s="37"/>
      <c r="MKQ101" s="37"/>
      <c r="MKR101" s="37"/>
      <c r="MKS101" s="37"/>
      <c r="MKT101" s="37"/>
      <c r="MKU101" s="37"/>
      <c r="MKV101" s="37"/>
      <c r="MKW101" s="37"/>
      <c r="MKX101" s="37"/>
      <c r="MKY101" s="37"/>
      <c r="MKZ101" s="37"/>
      <c r="MLA101" s="37"/>
      <c r="MLB101" s="37"/>
      <c r="MLC101" s="37"/>
      <c r="MLD101" s="37"/>
      <c r="MLE101" s="37"/>
      <c r="MLF101" s="37"/>
      <c r="MLG101" s="37"/>
      <c r="MLH101" s="37"/>
      <c r="MLI101" s="37"/>
      <c r="MLJ101" s="37"/>
      <c r="MLK101" s="37"/>
      <c r="MLL101" s="37"/>
      <c r="MLM101" s="37"/>
      <c r="MLN101" s="37"/>
      <c r="MLO101" s="37"/>
      <c r="MLP101" s="37"/>
      <c r="MLQ101" s="37"/>
      <c r="MLR101" s="37"/>
      <c r="MLS101" s="37"/>
      <c r="MLT101" s="37"/>
      <c r="MLU101" s="37"/>
      <c r="MLV101" s="37"/>
      <c r="MLW101" s="37"/>
      <c r="MLX101" s="37"/>
      <c r="MLY101" s="37"/>
      <c r="MLZ101" s="37"/>
      <c r="MMA101" s="37"/>
      <c r="MMB101" s="37"/>
      <c r="MMC101" s="37"/>
      <c r="MMD101" s="37"/>
      <c r="MME101" s="37"/>
      <c r="MMF101" s="37"/>
      <c r="MMG101" s="37"/>
      <c r="MMH101" s="37"/>
      <c r="MMI101" s="37"/>
      <c r="MMJ101" s="37"/>
      <c r="MMK101" s="37"/>
      <c r="MML101" s="37"/>
      <c r="MMM101" s="37"/>
      <c r="MMN101" s="37"/>
      <c r="MMO101" s="37"/>
      <c r="MMP101" s="37"/>
      <c r="MMQ101" s="37"/>
      <c r="MMR101" s="37"/>
      <c r="MMS101" s="37"/>
      <c r="MMT101" s="37"/>
      <c r="MMU101" s="37"/>
      <c r="MMV101" s="37"/>
      <c r="MMW101" s="37"/>
      <c r="MMX101" s="37"/>
      <c r="MMY101" s="37"/>
      <c r="MMZ101" s="37"/>
      <c r="MNA101" s="37"/>
      <c r="MNB101" s="37"/>
      <c r="MNC101" s="37"/>
      <c r="MND101" s="37"/>
      <c r="MNE101" s="37"/>
      <c r="MNF101" s="37"/>
      <c r="MNG101" s="37"/>
      <c r="MNH101" s="37"/>
      <c r="MNI101" s="37"/>
      <c r="MNJ101" s="37"/>
      <c r="MNK101" s="37"/>
      <c r="MNL101" s="37"/>
      <c r="MNM101" s="37"/>
      <c r="MNN101" s="37"/>
      <c r="MNO101" s="37"/>
      <c r="MNP101" s="37"/>
      <c r="MNQ101" s="37"/>
      <c r="MNR101" s="37"/>
      <c r="MNS101" s="37"/>
      <c r="MNT101" s="37"/>
      <c r="MNU101" s="37"/>
      <c r="MNV101" s="37"/>
      <c r="MNW101" s="37"/>
      <c r="MNX101" s="37"/>
      <c r="MNY101" s="37"/>
      <c r="MNZ101" s="37"/>
      <c r="MOA101" s="37"/>
      <c r="MOB101" s="37"/>
      <c r="MOC101" s="37"/>
      <c r="MOD101" s="37"/>
      <c r="MOE101" s="37"/>
      <c r="MOF101" s="37"/>
      <c r="MOG101" s="37"/>
      <c r="MOH101" s="37"/>
      <c r="MOI101" s="37"/>
      <c r="MOJ101" s="37"/>
      <c r="MOK101" s="37"/>
      <c r="MOL101" s="37"/>
      <c r="MOM101" s="37"/>
      <c r="MON101" s="37"/>
      <c r="MOO101" s="37"/>
      <c r="MOP101" s="37"/>
      <c r="MOQ101" s="37"/>
      <c r="MOR101" s="37"/>
      <c r="MOS101" s="37"/>
      <c r="MOT101" s="37"/>
      <c r="MOU101" s="37"/>
      <c r="MOV101" s="37"/>
      <c r="MOW101" s="37"/>
      <c r="MOX101" s="37"/>
      <c r="MOY101" s="37"/>
      <c r="MOZ101" s="37"/>
      <c r="MPA101" s="37"/>
      <c r="MPB101" s="37"/>
      <c r="MPC101" s="37"/>
      <c r="MPD101" s="37"/>
      <c r="MPE101" s="37"/>
      <c r="MPF101" s="37"/>
      <c r="MPG101" s="37"/>
      <c r="MPH101" s="37"/>
      <c r="MPI101" s="37"/>
      <c r="MPJ101" s="37"/>
      <c r="MPK101" s="37"/>
      <c r="MPL101" s="37"/>
      <c r="MPM101" s="37"/>
      <c r="MPN101" s="37"/>
      <c r="MPO101" s="37"/>
      <c r="MPP101" s="37"/>
      <c r="MPQ101" s="37"/>
      <c r="MPR101" s="37"/>
      <c r="MPS101" s="37"/>
      <c r="MPT101" s="37"/>
      <c r="MPU101" s="37"/>
      <c r="MPV101" s="37"/>
      <c r="MPW101" s="37"/>
      <c r="MPX101" s="37"/>
      <c r="MPY101" s="37"/>
      <c r="MPZ101" s="37"/>
      <c r="MQA101" s="37"/>
      <c r="MQB101" s="37"/>
      <c r="MQC101" s="37"/>
      <c r="MQD101" s="37"/>
      <c r="MQE101" s="37"/>
      <c r="MQF101" s="37"/>
      <c r="MQG101" s="37"/>
      <c r="MQH101" s="37"/>
      <c r="MQI101" s="37"/>
      <c r="MQJ101" s="37"/>
      <c r="MQK101" s="37"/>
      <c r="MQL101" s="37"/>
      <c r="MQM101" s="37"/>
      <c r="MQN101" s="37"/>
      <c r="MQO101" s="37"/>
      <c r="MQP101" s="37"/>
      <c r="MQQ101" s="37"/>
      <c r="MQR101" s="37"/>
      <c r="MQS101" s="37"/>
      <c r="MQT101" s="37"/>
      <c r="MQU101" s="37"/>
      <c r="MQV101" s="37"/>
      <c r="MQW101" s="37"/>
      <c r="MQX101" s="37"/>
      <c r="MQY101" s="37"/>
      <c r="MQZ101" s="37"/>
      <c r="MRA101" s="37"/>
      <c r="MRB101" s="37"/>
      <c r="MRC101" s="37"/>
      <c r="MRD101" s="37"/>
      <c r="MRE101" s="37"/>
      <c r="MRF101" s="37"/>
      <c r="MRG101" s="37"/>
      <c r="MRH101" s="37"/>
      <c r="MRI101" s="37"/>
      <c r="MRJ101" s="37"/>
      <c r="MRK101" s="37"/>
      <c r="MRL101" s="37"/>
      <c r="MRM101" s="37"/>
      <c r="MRN101" s="37"/>
      <c r="MRO101" s="37"/>
      <c r="MRP101" s="37"/>
      <c r="MRQ101" s="37"/>
      <c r="MRR101" s="37"/>
      <c r="MRS101" s="37"/>
      <c r="MRT101" s="37"/>
      <c r="MRU101" s="37"/>
      <c r="MRV101" s="37"/>
      <c r="MRW101" s="37"/>
      <c r="MRX101" s="37"/>
      <c r="MRY101" s="37"/>
      <c r="MRZ101" s="37"/>
      <c r="MSA101" s="37"/>
      <c r="MSB101" s="37"/>
      <c r="MSC101" s="37"/>
      <c r="MSD101" s="37"/>
      <c r="MSE101" s="37"/>
      <c r="MSF101" s="37"/>
      <c r="MSG101" s="37"/>
      <c r="MSH101" s="37"/>
      <c r="MSI101" s="37"/>
      <c r="MSJ101" s="37"/>
      <c r="MSK101" s="37"/>
      <c r="MSL101" s="37"/>
      <c r="MSM101" s="37"/>
      <c r="MSN101" s="37"/>
      <c r="MSO101" s="37"/>
      <c r="MSP101" s="37"/>
      <c r="MSQ101" s="37"/>
      <c r="MSR101" s="37"/>
      <c r="MSS101" s="37"/>
      <c r="MST101" s="37"/>
      <c r="MSU101" s="37"/>
      <c r="MSV101" s="37"/>
      <c r="MSW101" s="37"/>
      <c r="MSX101" s="37"/>
      <c r="MSY101" s="37"/>
      <c r="MSZ101" s="37"/>
      <c r="MTA101" s="37"/>
      <c r="MTB101" s="37"/>
      <c r="MTC101" s="37"/>
      <c r="MTD101" s="37"/>
      <c r="MTE101" s="37"/>
      <c r="MTF101" s="37"/>
      <c r="MTG101" s="37"/>
      <c r="MTH101" s="37"/>
      <c r="MTI101" s="37"/>
      <c r="MTJ101" s="37"/>
      <c r="MTK101" s="37"/>
      <c r="MTL101" s="37"/>
      <c r="MTM101" s="37"/>
      <c r="MTN101" s="37"/>
      <c r="MTO101" s="37"/>
      <c r="MTP101" s="37"/>
      <c r="MTQ101" s="37"/>
      <c r="MTR101" s="37"/>
      <c r="MTS101" s="37"/>
      <c r="MTT101" s="37"/>
      <c r="MTU101" s="37"/>
      <c r="MTV101" s="37"/>
      <c r="MTW101" s="37"/>
      <c r="MTX101" s="37"/>
      <c r="MTY101" s="37"/>
      <c r="MTZ101" s="37"/>
      <c r="MUA101" s="37"/>
      <c r="MUB101" s="37"/>
      <c r="MUC101" s="37"/>
      <c r="MUD101" s="37"/>
      <c r="MUE101" s="37"/>
      <c r="MUF101" s="37"/>
      <c r="MUG101" s="37"/>
      <c r="MUH101" s="37"/>
      <c r="MUI101" s="37"/>
      <c r="MUJ101" s="37"/>
      <c r="MUK101" s="37"/>
      <c r="MUL101" s="37"/>
      <c r="MUM101" s="37"/>
      <c r="MUN101" s="37"/>
      <c r="MUO101" s="37"/>
      <c r="MUP101" s="37"/>
      <c r="MUQ101" s="37"/>
      <c r="MUR101" s="37"/>
      <c r="MUS101" s="37"/>
      <c r="MUT101" s="37"/>
      <c r="MUU101" s="37"/>
      <c r="MUV101" s="37"/>
      <c r="MUW101" s="37"/>
      <c r="MUX101" s="37"/>
      <c r="MUY101" s="37"/>
      <c r="MUZ101" s="37"/>
      <c r="MVA101" s="37"/>
      <c r="MVB101" s="37"/>
      <c r="MVC101" s="37"/>
      <c r="MVD101" s="37"/>
      <c r="MVE101" s="37"/>
      <c r="MVF101" s="37"/>
      <c r="MVG101" s="37"/>
      <c r="MVH101" s="37"/>
      <c r="MVI101" s="37"/>
      <c r="MVJ101" s="37"/>
      <c r="MVK101" s="37"/>
      <c r="MVL101" s="37"/>
      <c r="MVM101" s="37"/>
      <c r="MVN101" s="37"/>
      <c r="MVO101" s="37"/>
      <c r="MVP101" s="37"/>
      <c r="MVQ101" s="37"/>
      <c r="MVR101" s="37"/>
      <c r="MVS101" s="37"/>
      <c r="MVT101" s="37"/>
      <c r="MVU101" s="37"/>
      <c r="MVV101" s="37"/>
      <c r="MVW101" s="37"/>
      <c r="MVX101" s="37"/>
      <c r="MVY101" s="37"/>
      <c r="MVZ101" s="37"/>
      <c r="MWA101" s="37"/>
      <c r="MWB101" s="37"/>
      <c r="MWC101" s="37"/>
      <c r="MWD101" s="37"/>
      <c r="MWE101" s="37"/>
      <c r="MWF101" s="37"/>
      <c r="MWG101" s="37"/>
      <c r="MWH101" s="37"/>
      <c r="MWI101" s="37"/>
      <c r="MWJ101" s="37"/>
      <c r="MWK101" s="37"/>
      <c r="MWL101" s="37"/>
      <c r="MWM101" s="37"/>
      <c r="MWN101" s="37"/>
      <c r="MWO101" s="37"/>
      <c r="MWP101" s="37"/>
      <c r="MWQ101" s="37"/>
      <c r="MWR101" s="37"/>
      <c r="MWS101" s="37"/>
      <c r="MWT101" s="37"/>
      <c r="MWU101" s="37"/>
      <c r="MWV101" s="37"/>
      <c r="MWW101" s="37"/>
      <c r="MWX101" s="37"/>
      <c r="MWY101" s="37"/>
      <c r="MWZ101" s="37"/>
      <c r="MXA101" s="37"/>
      <c r="MXB101" s="37"/>
      <c r="MXC101" s="37"/>
      <c r="MXD101" s="37"/>
      <c r="MXE101" s="37"/>
      <c r="MXF101" s="37"/>
      <c r="MXG101" s="37"/>
      <c r="MXH101" s="37"/>
      <c r="MXI101" s="37"/>
      <c r="MXJ101" s="37"/>
      <c r="MXK101" s="37"/>
      <c r="MXL101" s="37"/>
      <c r="MXM101" s="37"/>
      <c r="MXN101" s="37"/>
      <c r="MXO101" s="37"/>
      <c r="MXP101" s="37"/>
      <c r="MXQ101" s="37"/>
      <c r="MXR101" s="37"/>
      <c r="MXS101" s="37"/>
      <c r="MXT101" s="37"/>
      <c r="MXU101" s="37"/>
      <c r="MXV101" s="37"/>
      <c r="MXW101" s="37"/>
      <c r="MXX101" s="37"/>
      <c r="MXY101" s="37"/>
      <c r="MXZ101" s="37"/>
      <c r="MYA101" s="37"/>
      <c r="MYB101" s="37"/>
      <c r="MYC101" s="37"/>
      <c r="MYD101" s="37"/>
      <c r="MYE101" s="37"/>
      <c r="MYF101" s="37"/>
      <c r="MYG101" s="37"/>
      <c r="MYH101" s="37"/>
      <c r="MYI101" s="37"/>
      <c r="MYJ101" s="37"/>
      <c r="MYK101" s="37"/>
      <c r="MYL101" s="37"/>
      <c r="MYM101" s="37"/>
      <c r="MYN101" s="37"/>
      <c r="MYO101" s="37"/>
      <c r="MYP101" s="37"/>
      <c r="MYQ101" s="37"/>
      <c r="MYR101" s="37"/>
      <c r="MYS101" s="37"/>
      <c r="MYT101" s="37"/>
      <c r="MYU101" s="37"/>
      <c r="MYV101" s="37"/>
      <c r="MYW101" s="37"/>
      <c r="MYX101" s="37"/>
      <c r="MYY101" s="37"/>
      <c r="MYZ101" s="37"/>
      <c r="MZA101" s="37"/>
      <c r="MZB101" s="37"/>
      <c r="MZC101" s="37"/>
      <c r="MZD101" s="37"/>
      <c r="MZE101" s="37"/>
      <c r="MZF101" s="37"/>
      <c r="MZG101" s="37"/>
      <c r="MZH101" s="37"/>
      <c r="MZI101" s="37"/>
      <c r="MZJ101" s="37"/>
      <c r="MZK101" s="37"/>
      <c r="MZL101" s="37"/>
      <c r="MZM101" s="37"/>
      <c r="MZN101" s="37"/>
      <c r="MZO101" s="37"/>
      <c r="MZP101" s="37"/>
      <c r="MZQ101" s="37"/>
      <c r="MZR101" s="37"/>
      <c r="MZS101" s="37"/>
      <c r="MZT101" s="37"/>
      <c r="MZU101" s="37"/>
      <c r="MZV101" s="37"/>
      <c r="MZW101" s="37"/>
      <c r="MZX101" s="37"/>
      <c r="MZY101" s="37"/>
      <c r="MZZ101" s="37"/>
      <c r="NAA101" s="37"/>
      <c r="NAB101" s="37"/>
      <c r="NAC101" s="37"/>
      <c r="NAD101" s="37"/>
      <c r="NAE101" s="37"/>
      <c r="NAF101" s="37"/>
      <c r="NAG101" s="37"/>
      <c r="NAH101" s="37"/>
      <c r="NAI101" s="37"/>
      <c r="NAJ101" s="37"/>
      <c r="NAK101" s="37"/>
      <c r="NAL101" s="37"/>
      <c r="NAM101" s="37"/>
      <c r="NAN101" s="37"/>
      <c r="NAO101" s="37"/>
      <c r="NAP101" s="37"/>
      <c r="NAQ101" s="37"/>
      <c r="NAR101" s="37"/>
      <c r="NAS101" s="37"/>
      <c r="NAT101" s="37"/>
      <c r="NAU101" s="37"/>
      <c r="NAV101" s="37"/>
      <c r="NAW101" s="37"/>
      <c r="NAX101" s="37"/>
      <c r="NAY101" s="37"/>
      <c r="NAZ101" s="37"/>
      <c r="NBA101" s="37"/>
      <c r="NBB101" s="37"/>
      <c r="NBC101" s="37"/>
      <c r="NBD101" s="37"/>
      <c r="NBE101" s="37"/>
      <c r="NBF101" s="37"/>
      <c r="NBG101" s="37"/>
      <c r="NBH101" s="37"/>
      <c r="NBI101" s="37"/>
      <c r="NBJ101" s="37"/>
      <c r="NBK101" s="37"/>
      <c r="NBL101" s="37"/>
      <c r="NBM101" s="37"/>
      <c r="NBN101" s="37"/>
      <c r="NBO101" s="37"/>
      <c r="NBP101" s="37"/>
      <c r="NBQ101" s="37"/>
      <c r="NBR101" s="37"/>
      <c r="NBS101" s="37"/>
      <c r="NBT101" s="37"/>
      <c r="NBU101" s="37"/>
      <c r="NBV101" s="37"/>
      <c r="NBW101" s="37"/>
      <c r="NBX101" s="37"/>
      <c r="NBY101" s="37"/>
      <c r="NBZ101" s="37"/>
      <c r="NCA101" s="37"/>
      <c r="NCB101" s="37"/>
      <c r="NCC101" s="37"/>
      <c r="NCD101" s="37"/>
      <c r="NCE101" s="37"/>
      <c r="NCF101" s="37"/>
      <c r="NCG101" s="37"/>
      <c r="NCH101" s="37"/>
      <c r="NCI101" s="37"/>
      <c r="NCJ101" s="37"/>
      <c r="NCK101" s="37"/>
      <c r="NCL101" s="37"/>
      <c r="NCM101" s="37"/>
      <c r="NCN101" s="37"/>
      <c r="NCO101" s="37"/>
      <c r="NCP101" s="37"/>
      <c r="NCQ101" s="37"/>
      <c r="NCR101" s="37"/>
      <c r="NCS101" s="37"/>
      <c r="NCT101" s="37"/>
      <c r="NCU101" s="37"/>
      <c r="NCV101" s="37"/>
      <c r="NCW101" s="37"/>
      <c r="NCX101" s="37"/>
      <c r="NCY101" s="37"/>
      <c r="NCZ101" s="37"/>
      <c r="NDA101" s="37"/>
      <c r="NDB101" s="37"/>
      <c r="NDC101" s="37"/>
      <c r="NDD101" s="37"/>
      <c r="NDE101" s="37"/>
      <c r="NDF101" s="37"/>
      <c r="NDG101" s="37"/>
      <c r="NDH101" s="37"/>
      <c r="NDI101" s="37"/>
      <c r="NDJ101" s="37"/>
      <c r="NDK101" s="37"/>
      <c r="NDL101" s="37"/>
      <c r="NDM101" s="37"/>
      <c r="NDN101" s="37"/>
      <c r="NDO101" s="37"/>
      <c r="NDP101" s="37"/>
      <c r="NDQ101" s="37"/>
      <c r="NDR101" s="37"/>
      <c r="NDS101" s="37"/>
      <c r="NDT101" s="37"/>
      <c r="NDU101" s="37"/>
      <c r="NDV101" s="37"/>
      <c r="NDW101" s="37"/>
      <c r="NDX101" s="37"/>
      <c r="NDY101" s="37"/>
      <c r="NDZ101" s="37"/>
      <c r="NEA101" s="37"/>
      <c r="NEB101" s="37"/>
      <c r="NEC101" s="37"/>
      <c r="NED101" s="37"/>
      <c r="NEE101" s="37"/>
      <c r="NEF101" s="37"/>
      <c r="NEG101" s="37"/>
      <c r="NEH101" s="37"/>
      <c r="NEI101" s="37"/>
      <c r="NEJ101" s="37"/>
      <c r="NEK101" s="37"/>
      <c r="NEL101" s="37"/>
      <c r="NEM101" s="37"/>
      <c r="NEN101" s="37"/>
      <c r="NEO101" s="37"/>
      <c r="NEP101" s="37"/>
      <c r="NEQ101" s="37"/>
      <c r="NER101" s="37"/>
      <c r="NES101" s="37"/>
      <c r="NET101" s="37"/>
      <c r="NEU101" s="37"/>
      <c r="NEV101" s="37"/>
      <c r="NEW101" s="37"/>
      <c r="NEX101" s="37"/>
      <c r="NEY101" s="37"/>
      <c r="NEZ101" s="37"/>
      <c r="NFA101" s="37"/>
      <c r="NFB101" s="37"/>
      <c r="NFC101" s="37"/>
      <c r="NFD101" s="37"/>
      <c r="NFE101" s="37"/>
      <c r="NFF101" s="37"/>
      <c r="NFG101" s="37"/>
      <c r="NFH101" s="37"/>
      <c r="NFI101" s="37"/>
      <c r="NFJ101" s="37"/>
      <c r="NFK101" s="37"/>
      <c r="NFL101" s="37"/>
      <c r="NFM101" s="37"/>
      <c r="NFN101" s="37"/>
      <c r="NFO101" s="37"/>
      <c r="NFP101" s="37"/>
      <c r="NFQ101" s="37"/>
      <c r="NFR101" s="37"/>
      <c r="NFS101" s="37"/>
      <c r="NFT101" s="37"/>
      <c r="NFU101" s="37"/>
      <c r="NFV101" s="37"/>
      <c r="NFW101" s="37"/>
      <c r="NFX101" s="37"/>
      <c r="NFY101" s="37"/>
      <c r="NFZ101" s="37"/>
      <c r="NGA101" s="37"/>
      <c r="NGB101" s="37"/>
      <c r="NGC101" s="37"/>
      <c r="NGD101" s="37"/>
      <c r="NGE101" s="37"/>
      <c r="NGF101" s="37"/>
      <c r="NGG101" s="37"/>
      <c r="NGH101" s="37"/>
      <c r="NGI101" s="37"/>
      <c r="NGJ101" s="37"/>
      <c r="NGK101" s="37"/>
      <c r="NGL101" s="37"/>
      <c r="NGM101" s="37"/>
      <c r="NGN101" s="37"/>
      <c r="NGO101" s="37"/>
      <c r="NGP101" s="37"/>
      <c r="NGQ101" s="37"/>
      <c r="NGR101" s="37"/>
      <c r="NGS101" s="37"/>
      <c r="NGT101" s="37"/>
      <c r="NGU101" s="37"/>
      <c r="NGV101" s="37"/>
      <c r="NGW101" s="37"/>
      <c r="NGX101" s="37"/>
      <c r="NGY101" s="37"/>
      <c r="NGZ101" s="37"/>
      <c r="NHA101" s="37"/>
      <c r="NHB101" s="37"/>
      <c r="NHC101" s="37"/>
      <c r="NHD101" s="37"/>
      <c r="NHE101" s="37"/>
      <c r="NHF101" s="37"/>
      <c r="NHG101" s="37"/>
      <c r="NHH101" s="37"/>
      <c r="NHI101" s="37"/>
      <c r="NHJ101" s="37"/>
      <c r="NHK101" s="37"/>
      <c r="NHL101" s="37"/>
      <c r="NHM101" s="37"/>
      <c r="NHN101" s="37"/>
      <c r="NHO101" s="37"/>
      <c r="NHP101" s="37"/>
      <c r="NHQ101" s="37"/>
      <c r="NHR101" s="37"/>
      <c r="NHS101" s="37"/>
      <c r="NHT101" s="37"/>
      <c r="NHU101" s="37"/>
      <c r="NHV101" s="37"/>
      <c r="NHW101" s="37"/>
      <c r="NHX101" s="37"/>
      <c r="NHY101" s="37"/>
      <c r="NHZ101" s="37"/>
      <c r="NIA101" s="37"/>
      <c r="NIB101" s="37"/>
      <c r="NIC101" s="37"/>
      <c r="NID101" s="37"/>
      <c r="NIE101" s="37"/>
      <c r="NIF101" s="37"/>
      <c r="NIG101" s="37"/>
      <c r="NIH101" s="37"/>
      <c r="NII101" s="37"/>
      <c r="NIJ101" s="37"/>
      <c r="NIK101" s="37"/>
      <c r="NIL101" s="37"/>
      <c r="NIM101" s="37"/>
      <c r="NIN101" s="37"/>
      <c r="NIO101" s="37"/>
      <c r="NIP101" s="37"/>
      <c r="NIQ101" s="37"/>
      <c r="NIR101" s="37"/>
      <c r="NIS101" s="37"/>
      <c r="NIT101" s="37"/>
      <c r="NIU101" s="37"/>
      <c r="NIV101" s="37"/>
      <c r="NIW101" s="37"/>
      <c r="NIX101" s="37"/>
      <c r="NIY101" s="37"/>
      <c r="NIZ101" s="37"/>
      <c r="NJA101" s="37"/>
      <c r="NJB101" s="37"/>
      <c r="NJC101" s="37"/>
      <c r="NJD101" s="37"/>
      <c r="NJE101" s="37"/>
      <c r="NJF101" s="37"/>
      <c r="NJG101" s="37"/>
      <c r="NJH101" s="37"/>
      <c r="NJI101" s="37"/>
      <c r="NJJ101" s="37"/>
      <c r="NJK101" s="37"/>
      <c r="NJL101" s="37"/>
      <c r="NJM101" s="37"/>
      <c r="NJN101" s="37"/>
      <c r="NJO101" s="37"/>
      <c r="NJP101" s="37"/>
      <c r="NJQ101" s="37"/>
      <c r="NJR101" s="37"/>
      <c r="NJS101" s="37"/>
      <c r="NJT101" s="37"/>
      <c r="NJU101" s="37"/>
      <c r="NJV101" s="37"/>
      <c r="NJW101" s="37"/>
      <c r="NJX101" s="37"/>
      <c r="NJY101" s="37"/>
      <c r="NJZ101" s="37"/>
      <c r="NKA101" s="37"/>
      <c r="NKB101" s="37"/>
      <c r="NKC101" s="37"/>
      <c r="NKD101" s="37"/>
      <c r="NKE101" s="37"/>
      <c r="NKF101" s="37"/>
      <c r="NKG101" s="37"/>
      <c r="NKH101" s="37"/>
      <c r="NKI101" s="37"/>
      <c r="NKJ101" s="37"/>
      <c r="NKK101" s="37"/>
      <c r="NKL101" s="37"/>
      <c r="NKM101" s="37"/>
      <c r="NKN101" s="37"/>
      <c r="NKO101" s="37"/>
      <c r="NKP101" s="37"/>
      <c r="NKQ101" s="37"/>
      <c r="NKR101" s="37"/>
      <c r="NKS101" s="37"/>
      <c r="NKT101" s="37"/>
      <c r="NKU101" s="37"/>
      <c r="NKV101" s="37"/>
      <c r="NKW101" s="37"/>
      <c r="NKX101" s="37"/>
      <c r="NKY101" s="37"/>
      <c r="NKZ101" s="37"/>
      <c r="NLA101" s="37"/>
      <c r="NLB101" s="37"/>
      <c r="NLC101" s="37"/>
      <c r="NLD101" s="37"/>
      <c r="NLE101" s="37"/>
      <c r="NLF101" s="37"/>
      <c r="NLG101" s="37"/>
      <c r="NLH101" s="37"/>
      <c r="NLI101" s="37"/>
      <c r="NLJ101" s="37"/>
      <c r="NLK101" s="37"/>
      <c r="NLL101" s="37"/>
      <c r="NLM101" s="37"/>
      <c r="NLN101" s="37"/>
      <c r="NLO101" s="37"/>
      <c r="NLP101" s="37"/>
      <c r="NLQ101" s="37"/>
      <c r="NLR101" s="37"/>
      <c r="NLS101" s="37"/>
      <c r="NLT101" s="37"/>
      <c r="NLU101" s="37"/>
      <c r="NLV101" s="37"/>
      <c r="NLW101" s="37"/>
      <c r="NLX101" s="37"/>
      <c r="NLY101" s="37"/>
      <c r="NLZ101" s="37"/>
      <c r="NMA101" s="37"/>
      <c r="NMB101" s="37"/>
      <c r="NMC101" s="37"/>
      <c r="NMD101" s="37"/>
      <c r="NME101" s="37"/>
      <c r="NMF101" s="37"/>
      <c r="NMG101" s="37"/>
      <c r="NMH101" s="37"/>
      <c r="NMI101" s="37"/>
      <c r="NMJ101" s="37"/>
      <c r="NMK101" s="37"/>
      <c r="NML101" s="37"/>
      <c r="NMM101" s="37"/>
      <c r="NMN101" s="37"/>
      <c r="NMO101" s="37"/>
      <c r="NMP101" s="37"/>
      <c r="NMQ101" s="37"/>
      <c r="NMR101" s="37"/>
      <c r="NMS101" s="37"/>
      <c r="NMT101" s="37"/>
      <c r="NMU101" s="37"/>
      <c r="NMV101" s="37"/>
      <c r="NMW101" s="37"/>
      <c r="NMX101" s="37"/>
      <c r="NMY101" s="37"/>
      <c r="NMZ101" s="37"/>
      <c r="NNA101" s="37"/>
      <c r="NNB101" s="37"/>
      <c r="NNC101" s="37"/>
      <c r="NND101" s="37"/>
      <c r="NNE101" s="37"/>
      <c r="NNF101" s="37"/>
      <c r="NNG101" s="37"/>
      <c r="NNH101" s="37"/>
      <c r="NNI101" s="37"/>
      <c r="NNJ101" s="37"/>
      <c r="NNK101" s="37"/>
      <c r="NNL101" s="37"/>
      <c r="NNM101" s="37"/>
      <c r="NNN101" s="37"/>
      <c r="NNO101" s="37"/>
      <c r="NNP101" s="37"/>
      <c r="NNQ101" s="37"/>
      <c r="NNR101" s="37"/>
      <c r="NNS101" s="37"/>
      <c r="NNT101" s="37"/>
      <c r="NNU101" s="37"/>
      <c r="NNV101" s="37"/>
      <c r="NNW101" s="37"/>
      <c r="NNX101" s="37"/>
      <c r="NNY101" s="37"/>
      <c r="NNZ101" s="37"/>
      <c r="NOA101" s="37"/>
      <c r="NOB101" s="37"/>
      <c r="NOC101" s="37"/>
      <c r="NOD101" s="37"/>
      <c r="NOE101" s="37"/>
      <c r="NOF101" s="37"/>
      <c r="NOG101" s="37"/>
      <c r="NOH101" s="37"/>
      <c r="NOI101" s="37"/>
      <c r="NOJ101" s="37"/>
      <c r="NOK101" s="37"/>
      <c r="NOL101" s="37"/>
      <c r="NOM101" s="37"/>
      <c r="NON101" s="37"/>
      <c r="NOO101" s="37"/>
      <c r="NOP101" s="37"/>
      <c r="NOQ101" s="37"/>
      <c r="NOR101" s="37"/>
      <c r="NOS101" s="37"/>
      <c r="NOT101" s="37"/>
      <c r="NOU101" s="37"/>
      <c r="NOV101" s="37"/>
      <c r="NOW101" s="37"/>
      <c r="NOX101" s="37"/>
      <c r="NOY101" s="37"/>
      <c r="NOZ101" s="37"/>
      <c r="NPA101" s="37"/>
      <c r="NPB101" s="37"/>
      <c r="NPC101" s="37"/>
      <c r="NPD101" s="37"/>
      <c r="NPE101" s="37"/>
      <c r="NPF101" s="37"/>
      <c r="NPG101" s="37"/>
      <c r="NPH101" s="37"/>
      <c r="NPI101" s="37"/>
      <c r="NPJ101" s="37"/>
      <c r="NPK101" s="37"/>
      <c r="NPL101" s="37"/>
      <c r="NPM101" s="37"/>
      <c r="NPN101" s="37"/>
      <c r="NPO101" s="37"/>
      <c r="NPP101" s="37"/>
      <c r="NPQ101" s="37"/>
      <c r="NPR101" s="37"/>
      <c r="NPS101" s="37"/>
      <c r="NPT101" s="37"/>
      <c r="NPU101" s="37"/>
      <c r="NPV101" s="37"/>
      <c r="NPW101" s="37"/>
      <c r="NPX101" s="37"/>
      <c r="NPY101" s="37"/>
      <c r="NPZ101" s="37"/>
      <c r="NQA101" s="37"/>
      <c r="NQB101" s="37"/>
      <c r="NQC101" s="37"/>
      <c r="NQD101" s="37"/>
      <c r="NQE101" s="37"/>
      <c r="NQF101" s="37"/>
      <c r="NQG101" s="37"/>
      <c r="NQH101" s="37"/>
      <c r="NQI101" s="37"/>
      <c r="NQJ101" s="37"/>
      <c r="NQK101" s="37"/>
      <c r="NQL101" s="37"/>
      <c r="NQM101" s="37"/>
      <c r="NQN101" s="37"/>
      <c r="NQO101" s="37"/>
      <c r="NQP101" s="37"/>
      <c r="NQQ101" s="37"/>
      <c r="NQR101" s="37"/>
      <c r="NQS101" s="37"/>
      <c r="NQT101" s="37"/>
      <c r="NQU101" s="37"/>
      <c r="NQV101" s="37"/>
      <c r="NQW101" s="37"/>
      <c r="NQX101" s="37"/>
      <c r="NQY101" s="37"/>
      <c r="NQZ101" s="37"/>
      <c r="NRA101" s="37"/>
      <c r="NRB101" s="37"/>
      <c r="NRC101" s="37"/>
      <c r="NRD101" s="37"/>
      <c r="NRE101" s="37"/>
      <c r="NRF101" s="37"/>
      <c r="NRG101" s="37"/>
      <c r="NRH101" s="37"/>
      <c r="NRI101" s="37"/>
      <c r="NRJ101" s="37"/>
      <c r="NRK101" s="37"/>
      <c r="NRL101" s="37"/>
      <c r="NRM101" s="37"/>
      <c r="NRN101" s="37"/>
      <c r="NRO101" s="37"/>
      <c r="NRP101" s="37"/>
      <c r="NRQ101" s="37"/>
      <c r="NRR101" s="37"/>
      <c r="NRS101" s="37"/>
      <c r="NRT101" s="37"/>
      <c r="NRU101" s="37"/>
      <c r="NRV101" s="37"/>
      <c r="NRW101" s="37"/>
      <c r="NRX101" s="37"/>
      <c r="NRY101" s="37"/>
      <c r="NRZ101" s="37"/>
      <c r="NSA101" s="37"/>
      <c r="NSB101" s="37"/>
      <c r="NSC101" s="37"/>
      <c r="NSD101" s="37"/>
      <c r="NSE101" s="37"/>
      <c r="NSF101" s="37"/>
      <c r="NSG101" s="37"/>
      <c r="NSH101" s="37"/>
      <c r="NSI101" s="37"/>
      <c r="NSJ101" s="37"/>
      <c r="NSK101" s="37"/>
      <c r="NSL101" s="37"/>
      <c r="NSM101" s="37"/>
      <c r="NSN101" s="37"/>
      <c r="NSO101" s="37"/>
      <c r="NSP101" s="37"/>
      <c r="NSQ101" s="37"/>
      <c r="NSR101" s="37"/>
      <c r="NSS101" s="37"/>
      <c r="NST101" s="37"/>
      <c r="NSU101" s="37"/>
      <c r="NSV101" s="37"/>
      <c r="NSW101" s="37"/>
      <c r="NSX101" s="37"/>
      <c r="NSY101" s="37"/>
      <c r="NSZ101" s="37"/>
      <c r="NTA101" s="37"/>
      <c r="NTB101" s="37"/>
      <c r="NTC101" s="37"/>
      <c r="NTD101" s="37"/>
      <c r="NTE101" s="37"/>
      <c r="NTF101" s="37"/>
      <c r="NTG101" s="37"/>
      <c r="NTH101" s="37"/>
      <c r="NTI101" s="37"/>
      <c r="NTJ101" s="37"/>
      <c r="NTK101" s="37"/>
      <c r="NTL101" s="37"/>
      <c r="NTM101" s="37"/>
      <c r="NTN101" s="37"/>
      <c r="NTO101" s="37"/>
      <c r="NTP101" s="37"/>
      <c r="NTQ101" s="37"/>
      <c r="NTR101" s="37"/>
      <c r="NTS101" s="37"/>
      <c r="NTT101" s="37"/>
      <c r="NTU101" s="37"/>
      <c r="NTV101" s="37"/>
      <c r="NTW101" s="37"/>
      <c r="NTX101" s="37"/>
      <c r="NTY101" s="37"/>
      <c r="NTZ101" s="37"/>
      <c r="NUA101" s="37"/>
      <c r="NUB101" s="37"/>
      <c r="NUC101" s="37"/>
      <c r="NUD101" s="37"/>
      <c r="NUE101" s="37"/>
      <c r="NUF101" s="37"/>
      <c r="NUG101" s="37"/>
      <c r="NUH101" s="37"/>
      <c r="NUI101" s="37"/>
      <c r="NUJ101" s="37"/>
      <c r="NUK101" s="37"/>
      <c r="NUL101" s="37"/>
      <c r="NUM101" s="37"/>
      <c r="NUN101" s="37"/>
      <c r="NUO101" s="37"/>
      <c r="NUP101" s="37"/>
      <c r="NUQ101" s="37"/>
      <c r="NUR101" s="37"/>
      <c r="NUS101" s="37"/>
      <c r="NUT101" s="37"/>
      <c r="NUU101" s="37"/>
      <c r="NUV101" s="37"/>
      <c r="NUW101" s="37"/>
      <c r="NUX101" s="37"/>
      <c r="NUY101" s="37"/>
      <c r="NUZ101" s="37"/>
      <c r="NVA101" s="37"/>
      <c r="NVB101" s="37"/>
      <c r="NVC101" s="37"/>
      <c r="NVD101" s="37"/>
      <c r="NVE101" s="37"/>
      <c r="NVF101" s="37"/>
      <c r="NVG101" s="37"/>
      <c r="NVH101" s="37"/>
      <c r="NVI101" s="37"/>
      <c r="NVJ101" s="37"/>
      <c r="NVK101" s="37"/>
      <c r="NVL101" s="37"/>
      <c r="NVM101" s="37"/>
      <c r="NVN101" s="37"/>
      <c r="NVO101" s="37"/>
      <c r="NVP101" s="37"/>
      <c r="NVQ101" s="37"/>
      <c r="NVR101" s="37"/>
      <c r="NVS101" s="37"/>
      <c r="NVT101" s="37"/>
      <c r="NVU101" s="37"/>
      <c r="NVV101" s="37"/>
      <c r="NVW101" s="37"/>
      <c r="NVX101" s="37"/>
      <c r="NVY101" s="37"/>
      <c r="NVZ101" s="37"/>
      <c r="NWA101" s="37"/>
      <c r="NWB101" s="37"/>
      <c r="NWC101" s="37"/>
      <c r="NWD101" s="37"/>
      <c r="NWE101" s="37"/>
      <c r="NWF101" s="37"/>
      <c r="NWG101" s="37"/>
      <c r="NWH101" s="37"/>
      <c r="NWI101" s="37"/>
      <c r="NWJ101" s="37"/>
      <c r="NWK101" s="37"/>
      <c r="NWL101" s="37"/>
      <c r="NWM101" s="37"/>
      <c r="NWN101" s="37"/>
      <c r="NWO101" s="37"/>
      <c r="NWP101" s="37"/>
      <c r="NWQ101" s="37"/>
      <c r="NWR101" s="37"/>
      <c r="NWS101" s="37"/>
      <c r="NWT101" s="37"/>
      <c r="NWU101" s="37"/>
      <c r="NWV101" s="37"/>
      <c r="NWW101" s="37"/>
      <c r="NWX101" s="37"/>
      <c r="NWY101" s="37"/>
      <c r="NWZ101" s="37"/>
      <c r="NXA101" s="37"/>
      <c r="NXB101" s="37"/>
      <c r="NXC101" s="37"/>
      <c r="NXD101" s="37"/>
      <c r="NXE101" s="37"/>
      <c r="NXF101" s="37"/>
      <c r="NXG101" s="37"/>
      <c r="NXH101" s="37"/>
      <c r="NXI101" s="37"/>
      <c r="NXJ101" s="37"/>
      <c r="NXK101" s="37"/>
      <c r="NXL101" s="37"/>
      <c r="NXM101" s="37"/>
      <c r="NXN101" s="37"/>
      <c r="NXO101" s="37"/>
      <c r="NXP101" s="37"/>
      <c r="NXQ101" s="37"/>
      <c r="NXR101" s="37"/>
      <c r="NXS101" s="37"/>
      <c r="NXT101" s="37"/>
      <c r="NXU101" s="37"/>
      <c r="NXV101" s="37"/>
      <c r="NXW101" s="37"/>
      <c r="NXX101" s="37"/>
      <c r="NXY101" s="37"/>
      <c r="NXZ101" s="37"/>
      <c r="NYA101" s="37"/>
      <c r="NYB101" s="37"/>
      <c r="NYC101" s="37"/>
      <c r="NYD101" s="37"/>
      <c r="NYE101" s="37"/>
      <c r="NYF101" s="37"/>
      <c r="NYG101" s="37"/>
      <c r="NYH101" s="37"/>
      <c r="NYI101" s="37"/>
      <c r="NYJ101" s="37"/>
      <c r="NYK101" s="37"/>
      <c r="NYL101" s="37"/>
      <c r="NYM101" s="37"/>
      <c r="NYN101" s="37"/>
      <c r="NYO101" s="37"/>
      <c r="NYP101" s="37"/>
      <c r="NYQ101" s="37"/>
      <c r="NYR101" s="37"/>
      <c r="NYS101" s="37"/>
      <c r="NYT101" s="37"/>
      <c r="NYU101" s="37"/>
      <c r="NYV101" s="37"/>
      <c r="NYW101" s="37"/>
      <c r="NYX101" s="37"/>
      <c r="NYY101" s="37"/>
      <c r="NYZ101" s="37"/>
      <c r="NZA101" s="37"/>
      <c r="NZB101" s="37"/>
      <c r="NZC101" s="37"/>
      <c r="NZD101" s="37"/>
      <c r="NZE101" s="37"/>
      <c r="NZF101" s="37"/>
      <c r="NZG101" s="37"/>
      <c r="NZH101" s="37"/>
      <c r="NZI101" s="37"/>
      <c r="NZJ101" s="37"/>
      <c r="NZK101" s="37"/>
      <c r="NZL101" s="37"/>
      <c r="NZM101" s="37"/>
      <c r="NZN101" s="37"/>
      <c r="NZO101" s="37"/>
      <c r="NZP101" s="37"/>
      <c r="NZQ101" s="37"/>
      <c r="NZR101" s="37"/>
      <c r="NZS101" s="37"/>
      <c r="NZT101" s="37"/>
      <c r="NZU101" s="37"/>
      <c r="NZV101" s="37"/>
      <c r="NZW101" s="37"/>
      <c r="NZX101" s="37"/>
      <c r="NZY101" s="37"/>
      <c r="NZZ101" s="37"/>
      <c r="OAA101" s="37"/>
      <c r="OAB101" s="37"/>
      <c r="OAC101" s="37"/>
      <c r="OAD101" s="37"/>
      <c r="OAE101" s="37"/>
      <c r="OAF101" s="37"/>
      <c r="OAG101" s="37"/>
      <c r="OAH101" s="37"/>
      <c r="OAI101" s="37"/>
      <c r="OAJ101" s="37"/>
      <c r="OAK101" s="37"/>
      <c r="OAL101" s="37"/>
      <c r="OAM101" s="37"/>
      <c r="OAN101" s="37"/>
      <c r="OAO101" s="37"/>
      <c r="OAP101" s="37"/>
      <c r="OAQ101" s="37"/>
      <c r="OAR101" s="37"/>
      <c r="OAS101" s="37"/>
      <c r="OAT101" s="37"/>
      <c r="OAU101" s="37"/>
      <c r="OAV101" s="37"/>
      <c r="OAW101" s="37"/>
      <c r="OAX101" s="37"/>
      <c r="OAY101" s="37"/>
      <c r="OAZ101" s="37"/>
      <c r="OBA101" s="37"/>
      <c r="OBB101" s="37"/>
      <c r="OBC101" s="37"/>
      <c r="OBD101" s="37"/>
      <c r="OBE101" s="37"/>
      <c r="OBF101" s="37"/>
      <c r="OBG101" s="37"/>
      <c r="OBH101" s="37"/>
      <c r="OBI101" s="37"/>
      <c r="OBJ101" s="37"/>
      <c r="OBK101" s="37"/>
      <c r="OBL101" s="37"/>
      <c r="OBM101" s="37"/>
      <c r="OBN101" s="37"/>
      <c r="OBO101" s="37"/>
      <c r="OBP101" s="37"/>
      <c r="OBQ101" s="37"/>
      <c r="OBR101" s="37"/>
      <c r="OBS101" s="37"/>
      <c r="OBT101" s="37"/>
      <c r="OBU101" s="37"/>
      <c r="OBV101" s="37"/>
      <c r="OBW101" s="37"/>
      <c r="OBX101" s="37"/>
      <c r="OBY101" s="37"/>
      <c r="OBZ101" s="37"/>
      <c r="OCA101" s="37"/>
      <c r="OCB101" s="37"/>
      <c r="OCC101" s="37"/>
      <c r="OCD101" s="37"/>
      <c r="OCE101" s="37"/>
      <c r="OCF101" s="37"/>
      <c r="OCG101" s="37"/>
      <c r="OCH101" s="37"/>
      <c r="OCI101" s="37"/>
      <c r="OCJ101" s="37"/>
      <c r="OCK101" s="37"/>
      <c r="OCL101" s="37"/>
      <c r="OCM101" s="37"/>
      <c r="OCN101" s="37"/>
      <c r="OCO101" s="37"/>
      <c r="OCP101" s="37"/>
      <c r="OCQ101" s="37"/>
      <c r="OCR101" s="37"/>
      <c r="OCS101" s="37"/>
      <c r="OCT101" s="37"/>
      <c r="OCU101" s="37"/>
      <c r="OCV101" s="37"/>
      <c r="OCW101" s="37"/>
      <c r="OCX101" s="37"/>
      <c r="OCY101" s="37"/>
      <c r="OCZ101" s="37"/>
      <c r="ODA101" s="37"/>
      <c r="ODB101" s="37"/>
      <c r="ODC101" s="37"/>
      <c r="ODD101" s="37"/>
      <c r="ODE101" s="37"/>
      <c r="ODF101" s="37"/>
      <c r="ODG101" s="37"/>
      <c r="ODH101" s="37"/>
      <c r="ODI101" s="37"/>
      <c r="ODJ101" s="37"/>
      <c r="ODK101" s="37"/>
      <c r="ODL101" s="37"/>
      <c r="ODM101" s="37"/>
      <c r="ODN101" s="37"/>
      <c r="ODO101" s="37"/>
      <c r="ODP101" s="37"/>
      <c r="ODQ101" s="37"/>
      <c r="ODR101" s="37"/>
      <c r="ODS101" s="37"/>
      <c r="ODT101" s="37"/>
      <c r="ODU101" s="37"/>
      <c r="ODV101" s="37"/>
      <c r="ODW101" s="37"/>
      <c r="ODX101" s="37"/>
      <c r="ODY101" s="37"/>
      <c r="ODZ101" s="37"/>
      <c r="OEA101" s="37"/>
      <c r="OEB101" s="37"/>
      <c r="OEC101" s="37"/>
      <c r="OED101" s="37"/>
      <c r="OEE101" s="37"/>
      <c r="OEF101" s="37"/>
      <c r="OEG101" s="37"/>
      <c r="OEH101" s="37"/>
      <c r="OEI101" s="37"/>
      <c r="OEJ101" s="37"/>
      <c r="OEK101" s="37"/>
      <c r="OEL101" s="37"/>
      <c r="OEM101" s="37"/>
      <c r="OEN101" s="37"/>
      <c r="OEO101" s="37"/>
      <c r="OEP101" s="37"/>
      <c r="OEQ101" s="37"/>
      <c r="OER101" s="37"/>
      <c r="OES101" s="37"/>
      <c r="OET101" s="37"/>
      <c r="OEU101" s="37"/>
      <c r="OEV101" s="37"/>
      <c r="OEW101" s="37"/>
      <c r="OEX101" s="37"/>
      <c r="OEY101" s="37"/>
      <c r="OEZ101" s="37"/>
      <c r="OFA101" s="37"/>
      <c r="OFB101" s="37"/>
      <c r="OFC101" s="37"/>
      <c r="OFD101" s="37"/>
      <c r="OFE101" s="37"/>
      <c r="OFF101" s="37"/>
      <c r="OFG101" s="37"/>
      <c r="OFH101" s="37"/>
      <c r="OFI101" s="37"/>
      <c r="OFJ101" s="37"/>
      <c r="OFK101" s="37"/>
      <c r="OFL101" s="37"/>
      <c r="OFM101" s="37"/>
      <c r="OFN101" s="37"/>
      <c r="OFO101" s="37"/>
      <c r="OFP101" s="37"/>
      <c r="OFQ101" s="37"/>
      <c r="OFR101" s="37"/>
      <c r="OFS101" s="37"/>
      <c r="OFT101" s="37"/>
      <c r="OFU101" s="37"/>
      <c r="OFV101" s="37"/>
      <c r="OFW101" s="37"/>
      <c r="OFX101" s="37"/>
      <c r="OFY101" s="37"/>
      <c r="OFZ101" s="37"/>
      <c r="OGA101" s="37"/>
      <c r="OGB101" s="37"/>
      <c r="OGC101" s="37"/>
      <c r="OGD101" s="37"/>
      <c r="OGE101" s="37"/>
      <c r="OGF101" s="37"/>
      <c r="OGG101" s="37"/>
      <c r="OGH101" s="37"/>
      <c r="OGI101" s="37"/>
      <c r="OGJ101" s="37"/>
      <c r="OGK101" s="37"/>
      <c r="OGL101" s="37"/>
      <c r="OGM101" s="37"/>
      <c r="OGN101" s="37"/>
      <c r="OGO101" s="37"/>
      <c r="OGP101" s="37"/>
      <c r="OGQ101" s="37"/>
      <c r="OGR101" s="37"/>
      <c r="OGS101" s="37"/>
      <c r="OGT101" s="37"/>
      <c r="OGU101" s="37"/>
      <c r="OGV101" s="37"/>
      <c r="OGW101" s="37"/>
      <c r="OGX101" s="37"/>
      <c r="OGY101" s="37"/>
      <c r="OGZ101" s="37"/>
      <c r="OHA101" s="37"/>
      <c r="OHB101" s="37"/>
      <c r="OHC101" s="37"/>
      <c r="OHD101" s="37"/>
      <c r="OHE101" s="37"/>
      <c r="OHF101" s="37"/>
      <c r="OHG101" s="37"/>
      <c r="OHH101" s="37"/>
      <c r="OHI101" s="37"/>
      <c r="OHJ101" s="37"/>
      <c r="OHK101" s="37"/>
      <c r="OHL101" s="37"/>
      <c r="OHM101" s="37"/>
      <c r="OHN101" s="37"/>
      <c r="OHO101" s="37"/>
      <c r="OHP101" s="37"/>
      <c r="OHQ101" s="37"/>
      <c r="OHR101" s="37"/>
      <c r="OHS101" s="37"/>
      <c r="OHT101" s="37"/>
      <c r="OHU101" s="37"/>
      <c r="OHV101" s="37"/>
      <c r="OHW101" s="37"/>
      <c r="OHX101" s="37"/>
      <c r="OHY101" s="37"/>
      <c r="OHZ101" s="37"/>
      <c r="OIA101" s="37"/>
      <c r="OIB101" s="37"/>
      <c r="OIC101" s="37"/>
      <c r="OID101" s="37"/>
      <c r="OIE101" s="37"/>
      <c r="OIF101" s="37"/>
      <c r="OIG101" s="37"/>
      <c r="OIH101" s="37"/>
      <c r="OII101" s="37"/>
      <c r="OIJ101" s="37"/>
      <c r="OIK101" s="37"/>
      <c r="OIL101" s="37"/>
      <c r="OIM101" s="37"/>
      <c r="OIN101" s="37"/>
      <c r="OIO101" s="37"/>
      <c r="OIP101" s="37"/>
      <c r="OIQ101" s="37"/>
      <c r="OIR101" s="37"/>
      <c r="OIS101" s="37"/>
      <c r="OIT101" s="37"/>
      <c r="OIU101" s="37"/>
      <c r="OIV101" s="37"/>
      <c r="OIW101" s="37"/>
      <c r="OIX101" s="37"/>
      <c r="OIY101" s="37"/>
      <c r="OIZ101" s="37"/>
      <c r="OJA101" s="37"/>
      <c r="OJB101" s="37"/>
      <c r="OJC101" s="37"/>
      <c r="OJD101" s="37"/>
      <c r="OJE101" s="37"/>
      <c r="OJF101" s="37"/>
      <c r="OJG101" s="37"/>
      <c r="OJH101" s="37"/>
      <c r="OJI101" s="37"/>
      <c r="OJJ101" s="37"/>
      <c r="OJK101" s="37"/>
      <c r="OJL101" s="37"/>
      <c r="OJM101" s="37"/>
      <c r="OJN101" s="37"/>
      <c r="OJO101" s="37"/>
      <c r="OJP101" s="37"/>
      <c r="OJQ101" s="37"/>
      <c r="OJR101" s="37"/>
      <c r="OJS101" s="37"/>
      <c r="OJT101" s="37"/>
      <c r="OJU101" s="37"/>
      <c r="OJV101" s="37"/>
      <c r="OJW101" s="37"/>
      <c r="OJX101" s="37"/>
      <c r="OJY101" s="37"/>
      <c r="OJZ101" s="37"/>
      <c r="OKA101" s="37"/>
      <c r="OKB101" s="37"/>
      <c r="OKC101" s="37"/>
      <c r="OKD101" s="37"/>
      <c r="OKE101" s="37"/>
      <c r="OKF101" s="37"/>
      <c r="OKG101" s="37"/>
      <c r="OKH101" s="37"/>
      <c r="OKI101" s="37"/>
      <c r="OKJ101" s="37"/>
      <c r="OKK101" s="37"/>
      <c r="OKL101" s="37"/>
      <c r="OKM101" s="37"/>
      <c r="OKN101" s="37"/>
      <c r="OKO101" s="37"/>
      <c r="OKP101" s="37"/>
      <c r="OKQ101" s="37"/>
      <c r="OKR101" s="37"/>
      <c r="OKS101" s="37"/>
      <c r="OKT101" s="37"/>
      <c r="OKU101" s="37"/>
      <c r="OKV101" s="37"/>
      <c r="OKW101" s="37"/>
      <c r="OKX101" s="37"/>
      <c r="OKY101" s="37"/>
      <c r="OKZ101" s="37"/>
      <c r="OLA101" s="37"/>
      <c r="OLB101" s="37"/>
      <c r="OLC101" s="37"/>
      <c r="OLD101" s="37"/>
      <c r="OLE101" s="37"/>
      <c r="OLF101" s="37"/>
      <c r="OLG101" s="37"/>
      <c r="OLH101" s="37"/>
      <c r="OLI101" s="37"/>
      <c r="OLJ101" s="37"/>
      <c r="OLK101" s="37"/>
      <c r="OLL101" s="37"/>
      <c r="OLM101" s="37"/>
      <c r="OLN101" s="37"/>
      <c r="OLO101" s="37"/>
      <c r="OLP101" s="37"/>
      <c r="OLQ101" s="37"/>
      <c r="OLR101" s="37"/>
      <c r="OLS101" s="37"/>
      <c r="OLT101" s="37"/>
      <c r="OLU101" s="37"/>
      <c r="OLV101" s="37"/>
      <c r="OLW101" s="37"/>
      <c r="OLX101" s="37"/>
      <c r="OLY101" s="37"/>
      <c r="OLZ101" s="37"/>
      <c r="OMA101" s="37"/>
      <c r="OMB101" s="37"/>
      <c r="OMC101" s="37"/>
      <c r="OMD101" s="37"/>
      <c r="OME101" s="37"/>
      <c r="OMF101" s="37"/>
      <c r="OMG101" s="37"/>
      <c r="OMH101" s="37"/>
      <c r="OMI101" s="37"/>
      <c r="OMJ101" s="37"/>
      <c r="OMK101" s="37"/>
      <c r="OML101" s="37"/>
      <c r="OMM101" s="37"/>
      <c r="OMN101" s="37"/>
      <c r="OMO101" s="37"/>
      <c r="OMP101" s="37"/>
      <c r="OMQ101" s="37"/>
      <c r="OMR101" s="37"/>
      <c r="OMS101" s="37"/>
      <c r="OMT101" s="37"/>
      <c r="OMU101" s="37"/>
      <c r="OMV101" s="37"/>
      <c r="OMW101" s="37"/>
      <c r="OMX101" s="37"/>
      <c r="OMY101" s="37"/>
      <c r="OMZ101" s="37"/>
      <c r="ONA101" s="37"/>
      <c r="ONB101" s="37"/>
      <c r="ONC101" s="37"/>
      <c r="OND101" s="37"/>
      <c r="ONE101" s="37"/>
      <c r="ONF101" s="37"/>
      <c r="ONG101" s="37"/>
      <c r="ONH101" s="37"/>
      <c r="ONI101" s="37"/>
      <c r="ONJ101" s="37"/>
      <c r="ONK101" s="37"/>
      <c r="ONL101" s="37"/>
      <c r="ONM101" s="37"/>
      <c r="ONN101" s="37"/>
      <c r="ONO101" s="37"/>
      <c r="ONP101" s="37"/>
      <c r="ONQ101" s="37"/>
      <c r="ONR101" s="37"/>
      <c r="ONS101" s="37"/>
      <c r="ONT101" s="37"/>
      <c r="ONU101" s="37"/>
      <c r="ONV101" s="37"/>
      <c r="ONW101" s="37"/>
      <c r="ONX101" s="37"/>
      <c r="ONY101" s="37"/>
      <c r="ONZ101" s="37"/>
      <c r="OOA101" s="37"/>
      <c r="OOB101" s="37"/>
      <c r="OOC101" s="37"/>
      <c r="OOD101" s="37"/>
      <c r="OOE101" s="37"/>
      <c r="OOF101" s="37"/>
      <c r="OOG101" s="37"/>
      <c r="OOH101" s="37"/>
      <c r="OOI101" s="37"/>
      <c r="OOJ101" s="37"/>
      <c r="OOK101" s="37"/>
      <c r="OOL101" s="37"/>
      <c r="OOM101" s="37"/>
      <c r="OON101" s="37"/>
      <c r="OOO101" s="37"/>
      <c r="OOP101" s="37"/>
      <c r="OOQ101" s="37"/>
      <c r="OOR101" s="37"/>
      <c r="OOS101" s="37"/>
      <c r="OOT101" s="37"/>
      <c r="OOU101" s="37"/>
      <c r="OOV101" s="37"/>
      <c r="OOW101" s="37"/>
      <c r="OOX101" s="37"/>
      <c r="OOY101" s="37"/>
      <c r="OOZ101" s="37"/>
      <c r="OPA101" s="37"/>
      <c r="OPB101" s="37"/>
      <c r="OPC101" s="37"/>
      <c r="OPD101" s="37"/>
      <c r="OPE101" s="37"/>
      <c r="OPF101" s="37"/>
      <c r="OPG101" s="37"/>
      <c r="OPH101" s="37"/>
      <c r="OPI101" s="37"/>
      <c r="OPJ101" s="37"/>
      <c r="OPK101" s="37"/>
      <c r="OPL101" s="37"/>
      <c r="OPM101" s="37"/>
      <c r="OPN101" s="37"/>
      <c r="OPO101" s="37"/>
      <c r="OPP101" s="37"/>
      <c r="OPQ101" s="37"/>
      <c r="OPR101" s="37"/>
      <c r="OPS101" s="37"/>
      <c r="OPT101" s="37"/>
      <c r="OPU101" s="37"/>
      <c r="OPV101" s="37"/>
      <c r="OPW101" s="37"/>
      <c r="OPX101" s="37"/>
      <c r="OPY101" s="37"/>
      <c r="OPZ101" s="37"/>
      <c r="OQA101" s="37"/>
      <c r="OQB101" s="37"/>
      <c r="OQC101" s="37"/>
      <c r="OQD101" s="37"/>
      <c r="OQE101" s="37"/>
      <c r="OQF101" s="37"/>
      <c r="OQG101" s="37"/>
      <c r="OQH101" s="37"/>
      <c r="OQI101" s="37"/>
      <c r="OQJ101" s="37"/>
      <c r="OQK101" s="37"/>
      <c r="OQL101" s="37"/>
      <c r="OQM101" s="37"/>
      <c r="OQN101" s="37"/>
      <c r="OQO101" s="37"/>
      <c r="OQP101" s="37"/>
      <c r="OQQ101" s="37"/>
      <c r="OQR101" s="37"/>
      <c r="OQS101" s="37"/>
      <c r="OQT101" s="37"/>
      <c r="OQU101" s="37"/>
      <c r="OQV101" s="37"/>
      <c r="OQW101" s="37"/>
      <c r="OQX101" s="37"/>
      <c r="OQY101" s="37"/>
      <c r="OQZ101" s="37"/>
      <c r="ORA101" s="37"/>
      <c r="ORB101" s="37"/>
      <c r="ORC101" s="37"/>
      <c r="ORD101" s="37"/>
      <c r="ORE101" s="37"/>
      <c r="ORF101" s="37"/>
      <c r="ORG101" s="37"/>
      <c r="ORH101" s="37"/>
      <c r="ORI101" s="37"/>
      <c r="ORJ101" s="37"/>
      <c r="ORK101" s="37"/>
      <c r="ORL101" s="37"/>
      <c r="ORM101" s="37"/>
      <c r="ORN101" s="37"/>
      <c r="ORO101" s="37"/>
      <c r="ORP101" s="37"/>
      <c r="ORQ101" s="37"/>
      <c r="ORR101" s="37"/>
      <c r="ORS101" s="37"/>
      <c r="ORT101" s="37"/>
      <c r="ORU101" s="37"/>
      <c r="ORV101" s="37"/>
      <c r="ORW101" s="37"/>
      <c r="ORX101" s="37"/>
      <c r="ORY101" s="37"/>
      <c r="ORZ101" s="37"/>
      <c r="OSA101" s="37"/>
      <c r="OSB101" s="37"/>
      <c r="OSC101" s="37"/>
      <c r="OSD101" s="37"/>
      <c r="OSE101" s="37"/>
      <c r="OSF101" s="37"/>
      <c r="OSG101" s="37"/>
      <c r="OSH101" s="37"/>
      <c r="OSI101" s="37"/>
      <c r="OSJ101" s="37"/>
      <c r="OSK101" s="37"/>
      <c r="OSL101" s="37"/>
      <c r="OSM101" s="37"/>
      <c r="OSN101" s="37"/>
      <c r="OSO101" s="37"/>
      <c r="OSP101" s="37"/>
      <c r="OSQ101" s="37"/>
      <c r="OSR101" s="37"/>
      <c r="OSS101" s="37"/>
      <c r="OST101" s="37"/>
      <c r="OSU101" s="37"/>
      <c r="OSV101" s="37"/>
      <c r="OSW101" s="37"/>
      <c r="OSX101" s="37"/>
      <c r="OSY101" s="37"/>
      <c r="OSZ101" s="37"/>
      <c r="OTA101" s="37"/>
      <c r="OTB101" s="37"/>
      <c r="OTC101" s="37"/>
      <c r="OTD101" s="37"/>
      <c r="OTE101" s="37"/>
      <c r="OTF101" s="37"/>
      <c r="OTG101" s="37"/>
      <c r="OTH101" s="37"/>
      <c r="OTI101" s="37"/>
      <c r="OTJ101" s="37"/>
      <c r="OTK101" s="37"/>
      <c r="OTL101" s="37"/>
      <c r="OTM101" s="37"/>
      <c r="OTN101" s="37"/>
      <c r="OTO101" s="37"/>
      <c r="OTP101" s="37"/>
      <c r="OTQ101" s="37"/>
      <c r="OTR101" s="37"/>
      <c r="OTS101" s="37"/>
      <c r="OTT101" s="37"/>
      <c r="OTU101" s="37"/>
      <c r="OTV101" s="37"/>
      <c r="OTW101" s="37"/>
      <c r="OTX101" s="37"/>
      <c r="OTY101" s="37"/>
      <c r="OTZ101" s="37"/>
      <c r="OUA101" s="37"/>
      <c r="OUB101" s="37"/>
      <c r="OUC101" s="37"/>
      <c r="OUD101" s="37"/>
      <c r="OUE101" s="37"/>
      <c r="OUF101" s="37"/>
      <c r="OUG101" s="37"/>
      <c r="OUH101" s="37"/>
      <c r="OUI101" s="37"/>
      <c r="OUJ101" s="37"/>
      <c r="OUK101" s="37"/>
      <c r="OUL101" s="37"/>
      <c r="OUM101" s="37"/>
      <c r="OUN101" s="37"/>
      <c r="OUO101" s="37"/>
      <c r="OUP101" s="37"/>
      <c r="OUQ101" s="37"/>
      <c r="OUR101" s="37"/>
      <c r="OUS101" s="37"/>
      <c r="OUT101" s="37"/>
      <c r="OUU101" s="37"/>
      <c r="OUV101" s="37"/>
      <c r="OUW101" s="37"/>
      <c r="OUX101" s="37"/>
      <c r="OUY101" s="37"/>
      <c r="OUZ101" s="37"/>
      <c r="OVA101" s="37"/>
      <c r="OVB101" s="37"/>
      <c r="OVC101" s="37"/>
      <c r="OVD101" s="37"/>
      <c r="OVE101" s="37"/>
      <c r="OVF101" s="37"/>
      <c r="OVG101" s="37"/>
      <c r="OVH101" s="37"/>
      <c r="OVI101" s="37"/>
      <c r="OVJ101" s="37"/>
      <c r="OVK101" s="37"/>
      <c r="OVL101" s="37"/>
      <c r="OVM101" s="37"/>
      <c r="OVN101" s="37"/>
      <c r="OVO101" s="37"/>
      <c r="OVP101" s="37"/>
      <c r="OVQ101" s="37"/>
      <c r="OVR101" s="37"/>
      <c r="OVS101" s="37"/>
      <c r="OVT101" s="37"/>
      <c r="OVU101" s="37"/>
      <c r="OVV101" s="37"/>
      <c r="OVW101" s="37"/>
      <c r="OVX101" s="37"/>
      <c r="OVY101" s="37"/>
      <c r="OVZ101" s="37"/>
      <c r="OWA101" s="37"/>
      <c r="OWB101" s="37"/>
      <c r="OWC101" s="37"/>
      <c r="OWD101" s="37"/>
      <c r="OWE101" s="37"/>
      <c r="OWF101" s="37"/>
      <c r="OWG101" s="37"/>
      <c r="OWH101" s="37"/>
      <c r="OWI101" s="37"/>
      <c r="OWJ101" s="37"/>
      <c r="OWK101" s="37"/>
      <c r="OWL101" s="37"/>
      <c r="OWM101" s="37"/>
      <c r="OWN101" s="37"/>
      <c r="OWO101" s="37"/>
      <c r="OWP101" s="37"/>
      <c r="OWQ101" s="37"/>
      <c r="OWR101" s="37"/>
      <c r="OWS101" s="37"/>
      <c r="OWT101" s="37"/>
      <c r="OWU101" s="37"/>
      <c r="OWV101" s="37"/>
      <c r="OWW101" s="37"/>
      <c r="OWX101" s="37"/>
      <c r="OWY101" s="37"/>
      <c r="OWZ101" s="37"/>
      <c r="OXA101" s="37"/>
      <c r="OXB101" s="37"/>
      <c r="OXC101" s="37"/>
      <c r="OXD101" s="37"/>
      <c r="OXE101" s="37"/>
      <c r="OXF101" s="37"/>
      <c r="OXG101" s="37"/>
      <c r="OXH101" s="37"/>
      <c r="OXI101" s="37"/>
      <c r="OXJ101" s="37"/>
      <c r="OXK101" s="37"/>
      <c r="OXL101" s="37"/>
      <c r="OXM101" s="37"/>
      <c r="OXN101" s="37"/>
      <c r="OXO101" s="37"/>
      <c r="OXP101" s="37"/>
      <c r="OXQ101" s="37"/>
      <c r="OXR101" s="37"/>
      <c r="OXS101" s="37"/>
      <c r="OXT101" s="37"/>
      <c r="OXU101" s="37"/>
      <c r="OXV101" s="37"/>
      <c r="OXW101" s="37"/>
      <c r="OXX101" s="37"/>
      <c r="OXY101" s="37"/>
      <c r="OXZ101" s="37"/>
      <c r="OYA101" s="37"/>
      <c r="OYB101" s="37"/>
      <c r="OYC101" s="37"/>
      <c r="OYD101" s="37"/>
      <c r="OYE101" s="37"/>
      <c r="OYF101" s="37"/>
      <c r="OYG101" s="37"/>
      <c r="OYH101" s="37"/>
      <c r="OYI101" s="37"/>
      <c r="OYJ101" s="37"/>
      <c r="OYK101" s="37"/>
      <c r="OYL101" s="37"/>
      <c r="OYM101" s="37"/>
      <c r="OYN101" s="37"/>
      <c r="OYO101" s="37"/>
      <c r="OYP101" s="37"/>
      <c r="OYQ101" s="37"/>
      <c r="OYR101" s="37"/>
      <c r="OYS101" s="37"/>
      <c r="OYT101" s="37"/>
      <c r="OYU101" s="37"/>
      <c r="OYV101" s="37"/>
      <c r="OYW101" s="37"/>
      <c r="OYX101" s="37"/>
      <c r="OYY101" s="37"/>
      <c r="OYZ101" s="37"/>
      <c r="OZA101" s="37"/>
      <c r="OZB101" s="37"/>
      <c r="OZC101" s="37"/>
      <c r="OZD101" s="37"/>
      <c r="OZE101" s="37"/>
      <c r="OZF101" s="37"/>
      <c r="OZG101" s="37"/>
      <c r="OZH101" s="37"/>
      <c r="OZI101" s="37"/>
      <c r="OZJ101" s="37"/>
      <c r="OZK101" s="37"/>
      <c r="OZL101" s="37"/>
      <c r="OZM101" s="37"/>
      <c r="OZN101" s="37"/>
      <c r="OZO101" s="37"/>
      <c r="OZP101" s="37"/>
      <c r="OZQ101" s="37"/>
      <c r="OZR101" s="37"/>
      <c r="OZS101" s="37"/>
      <c r="OZT101" s="37"/>
      <c r="OZU101" s="37"/>
      <c r="OZV101" s="37"/>
      <c r="OZW101" s="37"/>
      <c r="OZX101" s="37"/>
      <c r="OZY101" s="37"/>
      <c r="OZZ101" s="37"/>
      <c r="PAA101" s="37"/>
      <c r="PAB101" s="37"/>
      <c r="PAC101" s="37"/>
      <c r="PAD101" s="37"/>
      <c r="PAE101" s="37"/>
      <c r="PAF101" s="37"/>
      <c r="PAG101" s="37"/>
      <c r="PAH101" s="37"/>
      <c r="PAI101" s="37"/>
      <c r="PAJ101" s="37"/>
      <c r="PAK101" s="37"/>
      <c r="PAL101" s="37"/>
      <c r="PAM101" s="37"/>
      <c r="PAN101" s="37"/>
      <c r="PAO101" s="37"/>
      <c r="PAP101" s="37"/>
      <c r="PAQ101" s="37"/>
      <c r="PAR101" s="37"/>
      <c r="PAS101" s="37"/>
      <c r="PAT101" s="37"/>
      <c r="PAU101" s="37"/>
      <c r="PAV101" s="37"/>
      <c r="PAW101" s="37"/>
      <c r="PAX101" s="37"/>
      <c r="PAY101" s="37"/>
      <c r="PAZ101" s="37"/>
      <c r="PBA101" s="37"/>
      <c r="PBB101" s="37"/>
      <c r="PBC101" s="37"/>
      <c r="PBD101" s="37"/>
      <c r="PBE101" s="37"/>
      <c r="PBF101" s="37"/>
      <c r="PBG101" s="37"/>
      <c r="PBH101" s="37"/>
      <c r="PBI101" s="37"/>
      <c r="PBJ101" s="37"/>
      <c r="PBK101" s="37"/>
      <c r="PBL101" s="37"/>
      <c r="PBM101" s="37"/>
      <c r="PBN101" s="37"/>
      <c r="PBO101" s="37"/>
      <c r="PBP101" s="37"/>
      <c r="PBQ101" s="37"/>
      <c r="PBR101" s="37"/>
      <c r="PBS101" s="37"/>
      <c r="PBT101" s="37"/>
      <c r="PBU101" s="37"/>
      <c r="PBV101" s="37"/>
      <c r="PBW101" s="37"/>
      <c r="PBX101" s="37"/>
      <c r="PBY101" s="37"/>
      <c r="PBZ101" s="37"/>
      <c r="PCA101" s="37"/>
      <c r="PCB101" s="37"/>
      <c r="PCC101" s="37"/>
      <c r="PCD101" s="37"/>
      <c r="PCE101" s="37"/>
      <c r="PCF101" s="37"/>
      <c r="PCG101" s="37"/>
      <c r="PCH101" s="37"/>
      <c r="PCI101" s="37"/>
      <c r="PCJ101" s="37"/>
      <c r="PCK101" s="37"/>
      <c r="PCL101" s="37"/>
      <c r="PCM101" s="37"/>
      <c r="PCN101" s="37"/>
      <c r="PCO101" s="37"/>
      <c r="PCP101" s="37"/>
      <c r="PCQ101" s="37"/>
      <c r="PCR101" s="37"/>
      <c r="PCS101" s="37"/>
      <c r="PCT101" s="37"/>
      <c r="PCU101" s="37"/>
      <c r="PCV101" s="37"/>
      <c r="PCW101" s="37"/>
      <c r="PCX101" s="37"/>
      <c r="PCY101" s="37"/>
      <c r="PCZ101" s="37"/>
      <c r="PDA101" s="37"/>
      <c r="PDB101" s="37"/>
      <c r="PDC101" s="37"/>
      <c r="PDD101" s="37"/>
      <c r="PDE101" s="37"/>
      <c r="PDF101" s="37"/>
      <c r="PDG101" s="37"/>
      <c r="PDH101" s="37"/>
      <c r="PDI101" s="37"/>
      <c r="PDJ101" s="37"/>
      <c r="PDK101" s="37"/>
      <c r="PDL101" s="37"/>
      <c r="PDM101" s="37"/>
      <c r="PDN101" s="37"/>
      <c r="PDO101" s="37"/>
      <c r="PDP101" s="37"/>
      <c r="PDQ101" s="37"/>
      <c r="PDR101" s="37"/>
      <c r="PDS101" s="37"/>
      <c r="PDT101" s="37"/>
      <c r="PDU101" s="37"/>
      <c r="PDV101" s="37"/>
      <c r="PDW101" s="37"/>
      <c r="PDX101" s="37"/>
      <c r="PDY101" s="37"/>
      <c r="PDZ101" s="37"/>
      <c r="PEA101" s="37"/>
      <c r="PEB101" s="37"/>
      <c r="PEC101" s="37"/>
      <c r="PED101" s="37"/>
      <c r="PEE101" s="37"/>
      <c r="PEF101" s="37"/>
      <c r="PEG101" s="37"/>
      <c r="PEH101" s="37"/>
      <c r="PEI101" s="37"/>
      <c r="PEJ101" s="37"/>
      <c r="PEK101" s="37"/>
      <c r="PEL101" s="37"/>
      <c r="PEM101" s="37"/>
      <c r="PEN101" s="37"/>
      <c r="PEO101" s="37"/>
      <c r="PEP101" s="37"/>
      <c r="PEQ101" s="37"/>
      <c r="PER101" s="37"/>
      <c r="PES101" s="37"/>
      <c r="PET101" s="37"/>
      <c r="PEU101" s="37"/>
      <c r="PEV101" s="37"/>
      <c r="PEW101" s="37"/>
      <c r="PEX101" s="37"/>
      <c r="PEY101" s="37"/>
      <c r="PEZ101" s="37"/>
      <c r="PFA101" s="37"/>
      <c r="PFB101" s="37"/>
      <c r="PFC101" s="37"/>
      <c r="PFD101" s="37"/>
      <c r="PFE101" s="37"/>
      <c r="PFF101" s="37"/>
      <c r="PFG101" s="37"/>
      <c r="PFH101" s="37"/>
      <c r="PFI101" s="37"/>
      <c r="PFJ101" s="37"/>
      <c r="PFK101" s="37"/>
      <c r="PFL101" s="37"/>
      <c r="PFM101" s="37"/>
      <c r="PFN101" s="37"/>
      <c r="PFO101" s="37"/>
      <c r="PFP101" s="37"/>
      <c r="PFQ101" s="37"/>
      <c r="PFR101" s="37"/>
      <c r="PFS101" s="37"/>
      <c r="PFT101" s="37"/>
      <c r="PFU101" s="37"/>
      <c r="PFV101" s="37"/>
      <c r="PFW101" s="37"/>
      <c r="PFX101" s="37"/>
      <c r="PFY101" s="37"/>
      <c r="PFZ101" s="37"/>
      <c r="PGA101" s="37"/>
      <c r="PGB101" s="37"/>
      <c r="PGC101" s="37"/>
      <c r="PGD101" s="37"/>
      <c r="PGE101" s="37"/>
      <c r="PGF101" s="37"/>
      <c r="PGG101" s="37"/>
      <c r="PGH101" s="37"/>
      <c r="PGI101" s="37"/>
      <c r="PGJ101" s="37"/>
      <c r="PGK101" s="37"/>
      <c r="PGL101" s="37"/>
      <c r="PGM101" s="37"/>
      <c r="PGN101" s="37"/>
      <c r="PGO101" s="37"/>
      <c r="PGP101" s="37"/>
      <c r="PGQ101" s="37"/>
      <c r="PGR101" s="37"/>
      <c r="PGS101" s="37"/>
      <c r="PGT101" s="37"/>
      <c r="PGU101" s="37"/>
      <c r="PGV101" s="37"/>
      <c r="PGW101" s="37"/>
      <c r="PGX101" s="37"/>
      <c r="PGY101" s="37"/>
      <c r="PGZ101" s="37"/>
      <c r="PHA101" s="37"/>
      <c r="PHB101" s="37"/>
      <c r="PHC101" s="37"/>
      <c r="PHD101" s="37"/>
      <c r="PHE101" s="37"/>
      <c r="PHF101" s="37"/>
      <c r="PHG101" s="37"/>
      <c r="PHH101" s="37"/>
      <c r="PHI101" s="37"/>
      <c r="PHJ101" s="37"/>
      <c r="PHK101" s="37"/>
      <c r="PHL101" s="37"/>
      <c r="PHM101" s="37"/>
      <c r="PHN101" s="37"/>
      <c r="PHO101" s="37"/>
      <c r="PHP101" s="37"/>
      <c r="PHQ101" s="37"/>
      <c r="PHR101" s="37"/>
      <c r="PHS101" s="37"/>
      <c r="PHT101" s="37"/>
      <c r="PHU101" s="37"/>
      <c r="PHV101" s="37"/>
      <c r="PHW101" s="37"/>
      <c r="PHX101" s="37"/>
      <c r="PHY101" s="37"/>
      <c r="PHZ101" s="37"/>
      <c r="PIA101" s="37"/>
      <c r="PIB101" s="37"/>
      <c r="PIC101" s="37"/>
      <c r="PID101" s="37"/>
      <c r="PIE101" s="37"/>
      <c r="PIF101" s="37"/>
      <c r="PIG101" s="37"/>
      <c r="PIH101" s="37"/>
      <c r="PII101" s="37"/>
      <c r="PIJ101" s="37"/>
      <c r="PIK101" s="37"/>
      <c r="PIL101" s="37"/>
      <c r="PIM101" s="37"/>
      <c r="PIN101" s="37"/>
      <c r="PIO101" s="37"/>
      <c r="PIP101" s="37"/>
      <c r="PIQ101" s="37"/>
      <c r="PIR101" s="37"/>
      <c r="PIS101" s="37"/>
      <c r="PIT101" s="37"/>
      <c r="PIU101" s="37"/>
      <c r="PIV101" s="37"/>
      <c r="PIW101" s="37"/>
      <c r="PIX101" s="37"/>
      <c r="PIY101" s="37"/>
      <c r="PIZ101" s="37"/>
      <c r="PJA101" s="37"/>
      <c r="PJB101" s="37"/>
      <c r="PJC101" s="37"/>
      <c r="PJD101" s="37"/>
      <c r="PJE101" s="37"/>
      <c r="PJF101" s="37"/>
      <c r="PJG101" s="37"/>
      <c r="PJH101" s="37"/>
      <c r="PJI101" s="37"/>
      <c r="PJJ101" s="37"/>
      <c r="PJK101" s="37"/>
      <c r="PJL101" s="37"/>
      <c r="PJM101" s="37"/>
      <c r="PJN101" s="37"/>
      <c r="PJO101" s="37"/>
      <c r="PJP101" s="37"/>
      <c r="PJQ101" s="37"/>
      <c r="PJR101" s="37"/>
      <c r="PJS101" s="37"/>
      <c r="PJT101" s="37"/>
      <c r="PJU101" s="37"/>
      <c r="PJV101" s="37"/>
      <c r="PJW101" s="37"/>
      <c r="PJX101" s="37"/>
      <c r="PJY101" s="37"/>
      <c r="PJZ101" s="37"/>
      <c r="PKA101" s="37"/>
      <c r="PKB101" s="37"/>
      <c r="PKC101" s="37"/>
      <c r="PKD101" s="37"/>
      <c r="PKE101" s="37"/>
      <c r="PKF101" s="37"/>
      <c r="PKG101" s="37"/>
      <c r="PKH101" s="37"/>
      <c r="PKI101" s="37"/>
      <c r="PKJ101" s="37"/>
      <c r="PKK101" s="37"/>
      <c r="PKL101" s="37"/>
      <c r="PKM101" s="37"/>
      <c r="PKN101" s="37"/>
      <c r="PKO101" s="37"/>
      <c r="PKP101" s="37"/>
      <c r="PKQ101" s="37"/>
      <c r="PKR101" s="37"/>
      <c r="PKS101" s="37"/>
      <c r="PKT101" s="37"/>
      <c r="PKU101" s="37"/>
      <c r="PKV101" s="37"/>
      <c r="PKW101" s="37"/>
      <c r="PKX101" s="37"/>
      <c r="PKY101" s="37"/>
      <c r="PKZ101" s="37"/>
      <c r="PLA101" s="37"/>
      <c r="PLB101" s="37"/>
      <c r="PLC101" s="37"/>
      <c r="PLD101" s="37"/>
      <c r="PLE101" s="37"/>
      <c r="PLF101" s="37"/>
      <c r="PLG101" s="37"/>
      <c r="PLH101" s="37"/>
      <c r="PLI101" s="37"/>
      <c r="PLJ101" s="37"/>
      <c r="PLK101" s="37"/>
      <c r="PLL101" s="37"/>
      <c r="PLM101" s="37"/>
      <c r="PLN101" s="37"/>
      <c r="PLO101" s="37"/>
      <c r="PLP101" s="37"/>
      <c r="PLQ101" s="37"/>
      <c r="PLR101" s="37"/>
      <c r="PLS101" s="37"/>
      <c r="PLT101" s="37"/>
      <c r="PLU101" s="37"/>
      <c r="PLV101" s="37"/>
      <c r="PLW101" s="37"/>
      <c r="PLX101" s="37"/>
      <c r="PLY101" s="37"/>
      <c r="PLZ101" s="37"/>
      <c r="PMA101" s="37"/>
      <c r="PMB101" s="37"/>
      <c r="PMC101" s="37"/>
      <c r="PMD101" s="37"/>
      <c r="PME101" s="37"/>
      <c r="PMF101" s="37"/>
      <c r="PMG101" s="37"/>
      <c r="PMH101" s="37"/>
      <c r="PMI101" s="37"/>
      <c r="PMJ101" s="37"/>
      <c r="PMK101" s="37"/>
      <c r="PML101" s="37"/>
      <c r="PMM101" s="37"/>
      <c r="PMN101" s="37"/>
      <c r="PMO101" s="37"/>
      <c r="PMP101" s="37"/>
      <c r="PMQ101" s="37"/>
      <c r="PMR101" s="37"/>
      <c r="PMS101" s="37"/>
      <c r="PMT101" s="37"/>
      <c r="PMU101" s="37"/>
      <c r="PMV101" s="37"/>
      <c r="PMW101" s="37"/>
      <c r="PMX101" s="37"/>
      <c r="PMY101" s="37"/>
      <c r="PMZ101" s="37"/>
      <c r="PNA101" s="37"/>
      <c r="PNB101" s="37"/>
      <c r="PNC101" s="37"/>
      <c r="PND101" s="37"/>
      <c r="PNE101" s="37"/>
      <c r="PNF101" s="37"/>
      <c r="PNG101" s="37"/>
      <c r="PNH101" s="37"/>
      <c r="PNI101" s="37"/>
      <c r="PNJ101" s="37"/>
      <c r="PNK101" s="37"/>
      <c r="PNL101" s="37"/>
      <c r="PNM101" s="37"/>
      <c r="PNN101" s="37"/>
      <c r="PNO101" s="37"/>
      <c r="PNP101" s="37"/>
      <c r="PNQ101" s="37"/>
      <c r="PNR101" s="37"/>
      <c r="PNS101" s="37"/>
      <c r="PNT101" s="37"/>
      <c r="PNU101" s="37"/>
      <c r="PNV101" s="37"/>
      <c r="PNW101" s="37"/>
      <c r="PNX101" s="37"/>
      <c r="PNY101" s="37"/>
      <c r="PNZ101" s="37"/>
      <c r="POA101" s="37"/>
      <c r="POB101" s="37"/>
      <c r="POC101" s="37"/>
      <c r="POD101" s="37"/>
      <c r="POE101" s="37"/>
      <c r="POF101" s="37"/>
      <c r="POG101" s="37"/>
      <c r="POH101" s="37"/>
      <c r="POI101" s="37"/>
      <c r="POJ101" s="37"/>
      <c r="POK101" s="37"/>
      <c r="POL101" s="37"/>
      <c r="POM101" s="37"/>
      <c r="PON101" s="37"/>
      <c r="POO101" s="37"/>
      <c r="POP101" s="37"/>
      <c r="POQ101" s="37"/>
      <c r="POR101" s="37"/>
      <c r="POS101" s="37"/>
      <c r="POT101" s="37"/>
      <c r="POU101" s="37"/>
      <c r="POV101" s="37"/>
      <c r="POW101" s="37"/>
      <c r="POX101" s="37"/>
      <c r="POY101" s="37"/>
      <c r="POZ101" s="37"/>
      <c r="PPA101" s="37"/>
      <c r="PPB101" s="37"/>
      <c r="PPC101" s="37"/>
      <c r="PPD101" s="37"/>
      <c r="PPE101" s="37"/>
      <c r="PPF101" s="37"/>
      <c r="PPG101" s="37"/>
      <c r="PPH101" s="37"/>
      <c r="PPI101" s="37"/>
      <c r="PPJ101" s="37"/>
      <c r="PPK101" s="37"/>
      <c r="PPL101" s="37"/>
      <c r="PPM101" s="37"/>
      <c r="PPN101" s="37"/>
      <c r="PPO101" s="37"/>
      <c r="PPP101" s="37"/>
      <c r="PPQ101" s="37"/>
      <c r="PPR101" s="37"/>
      <c r="PPS101" s="37"/>
      <c r="PPT101" s="37"/>
      <c r="PPU101" s="37"/>
      <c r="PPV101" s="37"/>
      <c r="PPW101" s="37"/>
      <c r="PPX101" s="37"/>
      <c r="PPY101" s="37"/>
      <c r="PPZ101" s="37"/>
      <c r="PQA101" s="37"/>
      <c r="PQB101" s="37"/>
      <c r="PQC101" s="37"/>
      <c r="PQD101" s="37"/>
      <c r="PQE101" s="37"/>
      <c r="PQF101" s="37"/>
      <c r="PQG101" s="37"/>
      <c r="PQH101" s="37"/>
      <c r="PQI101" s="37"/>
      <c r="PQJ101" s="37"/>
      <c r="PQK101" s="37"/>
      <c r="PQL101" s="37"/>
      <c r="PQM101" s="37"/>
      <c r="PQN101" s="37"/>
      <c r="PQO101" s="37"/>
      <c r="PQP101" s="37"/>
      <c r="PQQ101" s="37"/>
      <c r="PQR101" s="37"/>
      <c r="PQS101" s="37"/>
      <c r="PQT101" s="37"/>
      <c r="PQU101" s="37"/>
      <c r="PQV101" s="37"/>
      <c r="PQW101" s="37"/>
      <c r="PQX101" s="37"/>
      <c r="PQY101" s="37"/>
      <c r="PQZ101" s="37"/>
      <c r="PRA101" s="37"/>
      <c r="PRB101" s="37"/>
      <c r="PRC101" s="37"/>
      <c r="PRD101" s="37"/>
      <c r="PRE101" s="37"/>
      <c r="PRF101" s="37"/>
      <c r="PRG101" s="37"/>
      <c r="PRH101" s="37"/>
      <c r="PRI101" s="37"/>
      <c r="PRJ101" s="37"/>
      <c r="PRK101" s="37"/>
      <c r="PRL101" s="37"/>
      <c r="PRM101" s="37"/>
      <c r="PRN101" s="37"/>
      <c r="PRO101" s="37"/>
      <c r="PRP101" s="37"/>
      <c r="PRQ101" s="37"/>
      <c r="PRR101" s="37"/>
      <c r="PRS101" s="37"/>
      <c r="PRT101" s="37"/>
      <c r="PRU101" s="37"/>
      <c r="PRV101" s="37"/>
      <c r="PRW101" s="37"/>
      <c r="PRX101" s="37"/>
      <c r="PRY101" s="37"/>
      <c r="PRZ101" s="37"/>
      <c r="PSA101" s="37"/>
      <c r="PSB101" s="37"/>
      <c r="PSC101" s="37"/>
      <c r="PSD101" s="37"/>
      <c r="PSE101" s="37"/>
      <c r="PSF101" s="37"/>
      <c r="PSG101" s="37"/>
      <c r="PSH101" s="37"/>
      <c r="PSI101" s="37"/>
      <c r="PSJ101" s="37"/>
      <c r="PSK101" s="37"/>
      <c r="PSL101" s="37"/>
      <c r="PSM101" s="37"/>
      <c r="PSN101" s="37"/>
      <c r="PSO101" s="37"/>
      <c r="PSP101" s="37"/>
      <c r="PSQ101" s="37"/>
      <c r="PSR101" s="37"/>
      <c r="PSS101" s="37"/>
      <c r="PST101" s="37"/>
      <c r="PSU101" s="37"/>
      <c r="PSV101" s="37"/>
      <c r="PSW101" s="37"/>
      <c r="PSX101" s="37"/>
      <c r="PSY101" s="37"/>
      <c r="PSZ101" s="37"/>
      <c r="PTA101" s="37"/>
      <c r="PTB101" s="37"/>
      <c r="PTC101" s="37"/>
      <c r="PTD101" s="37"/>
      <c r="PTE101" s="37"/>
      <c r="PTF101" s="37"/>
      <c r="PTG101" s="37"/>
      <c r="PTH101" s="37"/>
      <c r="PTI101" s="37"/>
      <c r="PTJ101" s="37"/>
      <c r="PTK101" s="37"/>
      <c r="PTL101" s="37"/>
      <c r="PTM101" s="37"/>
      <c r="PTN101" s="37"/>
      <c r="PTO101" s="37"/>
      <c r="PTP101" s="37"/>
      <c r="PTQ101" s="37"/>
      <c r="PTR101" s="37"/>
      <c r="PTS101" s="37"/>
      <c r="PTT101" s="37"/>
      <c r="PTU101" s="37"/>
      <c r="PTV101" s="37"/>
      <c r="PTW101" s="37"/>
      <c r="PTX101" s="37"/>
      <c r="PTY101" s="37"/>
      <c r="PTZ101" s="37"/>
      <c r="PUA101" s="37"/>
      <c r="PUB101" s="37"/>
      <c r="PUC101" s="37"/>
      <c r="PUD101" s="37"/>
      <c r="PUE101" s="37"/>
      <c r="PUF101" s="37"/>
      <c r="PUG101" s="37"/>
      <c r="PUH101" s="37"/>
      <c r="PUI101" s="37"/>
      <c r="PUJ101" s="37"/>
      <c r="PUK101" s="37"/>
      <c r="PUL101" s="37"/>
      <c r="PUM101" s="37"/>
      <c r="PUN101" s="37"/>
      <c r="PUO101" s="37"/>
      <c r="PUP101" s="37"/>
      <c r="PUQ101" s="37"/>
      <c r="PUR101" s="37"/>
      <c r="PUS101" s="37"/>
      <c r="PUT101" s="37"/>
      <c r="PUU101" s="37"/>
      <c r="PUV101" s="37"/>
      <c r="PUW101" s="37"/>
      <c r="PUX101" s="37"/>
      <c r="PUY101" s="37"/>
      <c r="PUZ101" s="37"/>
      <c r="PVA101" s="37"/>
      <c r="PVB101" s="37"/>
      <c r="PVC101" s="37"/>
      <c r="PVD101" s="37"/>
      <c r="PVE101" s="37"/>
      <c r="PVF101" s="37"/>
      <c r="PVG101" s="37"/>
      <c r="PVH101" s="37"/>
      <c r="PVI101" s="37"/>
      <c r="PVJ101" s="37"/>
      <c r="PVK101" s="37"/>
      <c r="PVL101" s="37"/>
      <c r="PVM101" s="37"/>
      <c r="PVN101" s="37"/>
      <c r="PVO101" s="37"/>
      <c r="PVP101" s="37"/>
      <c r="PVQ101" s="37"/>
      <c r="PVR101" s="37"/>
      <c r="PVS101" s="37"/>
      <c r="PVT101" s="37"/>
      <c r="PVU101" s="37"/>
      <c r="PVV101" s="37"/>
      <c r="PVW101" s="37"/>
      <c r="PVX101" s="37"/>
      <c r="PVY101" s="37"/>
      <c r="PVZ101" s="37"/>
      <c r="PWA101" s="37"/>
      <c r="PWB101" s="37"/>
      <c r="PWC101" s="37"/>
      <c r="PWD101" s="37"/>
      <c r="PWE101" s="37"/>
      <c r="PWF101" s="37"/>
      <c r="PWG101" s="37"/>
      <c r="PWH101" s="37"/>
      <c r="PWI101" s="37"/>
      <c r="PWJ101" s="37"/>
      <c r="PWK101" s="37"/>
      <c r="PWL101" s="37"/>
      <c r="PWM101" s="37"/>
      <c r="PWN101" s="37"/>
      <c r="PWO101" s="37"/>
      <c r="PWP101" s="37"/>
      <c r="PWQ101" s="37"/>
      <c r="PWR101" s="37"/>
      <c r="PWS101" s="37"/>
      <c r="PWT101" s="37"/>
      <c r="PWU101" s="37"/>
      <c r="PWV101" s="37"/>
      <c r="PWW101" s="37"/>
      <c r="PWX101" s="37"/>
      <c r="PWY101" s="37"/>
      <c r="PWZ101" s="37"/>
      <c r="PXA101" s="37"/>
      <c r="PXB101" s="37"/>
      <c r="PXC101" s="37"/>
      <c r="PXD101" s="37"/>
      <c r="PXE101" s="37"/>
      <c r="PXF101" s="37"/>
      <c r="PXG101" s="37"/>
      <c r="PXH101" s="37"/>
      <c r="PXI101" s="37"/>
      <c r="PXJ101" s="37"/>
      <c r="PXK101" s="37"/>
      <c r="PXL101" s="37"/>
      <c r="PXM101" s="37"/>
      <c r="PXN101" s="37"/>
      <c r="PXO101" s="37"/>
      <c r="PXP101" s="37"/>
      <c r="PXQ101" s="37"/>
      <c r="PXR101" s="37"/>
      <c r="PXS101" s="37"/>
      <c r="PXT101" s="37"/>
      <c r="PXU101" s="37"/>
      <c r="PXV101" s="37"/>
      <c r="PXW101" s="37"/>
      <c r="PXX101" s="37"/>
      <c r="PXY101" s="37"/>
      <c r="PXZ101" s="37"/>
      <c r="PYA101" s="37"/>
      <c r="PYB101" s="37"/>
      <c r="PYC101" s="37"/>
      <c r="PYD101" s="37"/>
      <c r="PYE101" s="37"/>
      <c r="PYF101" s="37"/>
      <c r="PYG101" s="37"/>
      <c r="PYH101" s="37"/>
      <c r="PYI101" s="37"/>
      <c r="PYJ101" s="37"/>
      <c r="PYK101" s="37"/>
      <c r="PYL101" s="37"/>
      <c r="PYM101" s="37"/>
      <c r="PYN101" s="37"/>
      <c r="PYO101" s="37"/>
      <c r="PYP101" s="37"/>
      <c r="PYQ101" s="37"/>
      <c r="PYR101" s="37"/>
      <c r="PYS101" s="37"/>
      <c r="PYT101" s="37"/>
      <c r="PYU101" s="37"/>
      <c r="PYV101" s="37"/>
      <c r="PYW101" s="37"/>
      <c r="PYX101" s="37"/>
      <c r="PYY101" s="37"/>
      <c r="PYZ101" s="37"/>
      <c r="PZA101" s="37"/>
      <c r="PZB101" s="37"/>
      <c r="PZC101" s="37"/>
      <c r="PZD101" s="37"/>
      <c r="PZE101" s="37"/>
      <c r="PZF101" s="37"/>
      <c r="PZG101" s="37"/>
      <c r="PZH101" s="37"/>
      <c r="PZI101" s="37"/>
      <c r="PZJ101" s="37"/>
      <c r="PZK101" s="37"/>
      <c r="PZL101" s="37"/>
      <c r="PZM101" s="37"/>
      <c r="PZN101" s="37"/>
      <c r="PZO101" s="37"/>
      <c r="PZP101" s="37"/>
      <c r="PZQ101" s="37"/>
      <c r="PZR101" s="37"/>
      <c r="PZS101" s="37"/>
      <c r="PZT101" s="37"/>
      <c r="PZU101" s="37"/>
      <c r="PZV101" s="37"/>
      <c r="PZW101" s="37"/>
      <c r="PZX101" s="37"/>
      <c r="PZY101" s="37"/>
      <c r="PZZ101" s="37"/>
      <c r="QAA101" s="37"/>
      <c r="QAB101" s="37"/>
      <c r="QAC101" s="37"/>
      <c r="QAD101" s="37"/>
      <c r="QAE101" s="37"/>
      <c r="QAF101" s="37"/>
      <c r="QAG101" s="37"/>
      <c r="QAH101" s="37"/>
      <c r="QAI101" s="37"/>
      <c r="QAJ101" s="37"/>
      <c r="QAK101" s="37"/>
      <c r="QAL101" s="37"/>
      <c r="QAM101" s="37"/>
      <c r="QAN101" s="37"/>
      <c r="QAO101" s="37"/>
      <c r="QAP101" s="37"/>
      <c r="QAQ101" s="37"/>
      <c r="QAR101" s="37"/>
      <c r="QAS101" s="37"/>
      <c r="QAT101" s="37"/>
      <c r="QAU101" s="37"/>
      <c r="QAV101" s="37"/>
      <c r="QAW101" s="37"/>
      <c r="QAX101" s="37"/>
      <c r="QAY101" s="37"/>
      <c r="QAZ101" s="37"/>
      <c r="QBA101" s="37"/>
      <c r="QBB101" s="37"/>
      <c r="QBC101" s="37"/>
      <c r="QBD101" s="37"/>
      <c r="QBE101" s="37"/>
      <c r="QBF101" s="37"/>
      <c r="QBG101" s="37"/>
      <c r="QBH101" s="37"/>
      <c r="QBI101" s="37"/>
      <c r="QBJ101" s="37"/>
      <c r="QBK101" s="37"/>
      <c r="QBL101" s="37"/>
      <c r="QBM101" s="37"/>
      <c r="QBN101" s="37"/>
      <c r="QBO101" s="37"/>
      <c r="QBP101" s="37"/>
      <c r="QBQ101" s="37"/>
      <c r="QBR101" s="37"/>
      <c r="QBS101" s="37"/>
      <c r="QBT101" s="37"/>
      <c r="QBU101" s="37"/>
      <c r="QBV101" s="37"/>
      <c r="QBW101" s="37"/>
      <c r="QBX101" s="37"/>
      <c r="QBY101" s="37"/>
      <c r="QBZ101" s="37"/>
      <c r="QCA101" s="37"/>
      <c r="QCB101" s="37"/>
      <c r="QCC101" s="37"/>
      <c r="QCD101" s="37"/>
      <c r="QCE101" s="37"/>
      <c r="QCF101" s="37"/>
      <c r="QCG101" s="37"/>
      <c r="QCH101" s="37"/>
      <c r="QCI101" s="37"/>
      <c r="QCJ101" s="37"/>
      <c r="QCK101" s="37"/>
      <c r="QCL101" s="37"/>
      <c r="QCM101" s="37"/>
      <c r="QCN101" s="37"/>
      <c r="QCO101" s="37"/>
      <c r="QCP101" s="37"/>
      <c r="QCQ101" s="37"/>
      <c r="QCR101" s="37"/>
      <c r="QCS101" s="37"/>
      <c r="QCT101" s="37"/>
      <c r="QCU101" s="37"/>
      <c r="QCV101" s="37"/>
      <c r="QCW101" s="37"/>
      <c r="QCX101" s="37"/>
      <c r="QCY101" s="37"/>
      <c r="QCZ101" s="37"/>
      <c r="QDA101" s="37"/>
      <c r="QDB101" s="37"/>
      <c r="QDC101" s="37"/>
      <c r="QDD101" s="37"/>
      <c r="QDE101" s="37"/>
      <c r="QDF101" s="37"/>
      <c r="QDG101" s="37"/>
      <c r="QDH101" s="37"/>
      <c r="QDI101" s="37"/>
      <c r="QDJ101" s="37"/>
      <c r="QDK101" s="37"/>
      <c r="QDL101" s="37"/>
      <c r="QDM101" s="37"/>
      <c r="QDN101" s="37"/>
      <c r="QDO101" s="37"/>
      <c r="QDP101" s="37"/>
      <c r="QDQ101" s="37"/>
      <c r="QDR101" s="37"/>
      <c r="QDS101" s="37"/>
      <c r="QDT101" s="37"/>
      <c r="QDU101" s="37"/>
      <c r="QDV101" s="37"/>
      <c r="QDW101" s="37"/>
      <c r="QDX101" s="37"/>
      <c r="QDY101" s="37"/>
      <c r="QDZ101" s="37"/>
      <c r="QEA101" s="37"/>
      <c r="QEB101" s="37"/>
      <c r="QEC101" s="37"/>
      <c r="QED101" s="37"/>
      <c r="QEE101" s="37"/>
      <c r="QEF101" s="37"/>
      <c r="QEG101" s="37"/>
      <c r="QEH101" s="37"/>
      <c r="QEI101" s="37"/>
      <c r="QEJ101" s="37"/>
      <c r="QEK101" s="37"/>
      <c r="QEL101" s="37"/>
      <c r="QEM101" s="37"/>
      <c r="QEN101" s="37"/>
      <c r="QEO101" s="37"/>
      <c r="QEP101" s="37"/>
      <c r="QEQ101" s="37"/>
      <c r="QER101" s="37"/>
      <c r="QES101" s="37"/>
      <c r="QET101" s="37"/>
      <c r="QEU101" s="37"/>
      <c r="QEV101" s="37"/>
      <c r="QEW101" s="37"/>
      <c r="QEX101" s="37"/>
      <c r="QEY101" s="37"/>
      <c r="QEZ101" s="37"/>
      <c r="QFA101" s="37"/>
      <c r="QFB101" s="37"/>
      <c r="QFC101" s="37"/>
      <c r="QFD101" s="37"/>
      <c r="QFE101" s="37"/>
      <c r="QFF101" s="37"/>
      <c r="QFG101" s="37"/>
      <c r="QFH101" s="37"/>
      <c r="QFI101" s="37"/>
      <c r="QFJ101" s="37"/>
      <c r="QFK101" s="37"/>
      <c r="QFL101" s="37"/>
      <c r="QFM101" s="37"/>
      <c r="QFN101" s="37"/>
      <c r="QFO101" s="37"/>
      <c r="QFP101" s="37"/>
      <c r="QFQ101" s="37"/>
      <c r="QFR101" s="37"/>
      <c r="QFS101" s="37"/>
      <c r="QFT101" s="37"/>
      <c r="QFU101" s="37"/>
      <c r="QFV101" s="37"/>
      <c r="QFW101" s="37"/>
      <c r="QFX101" s="37"/>
      <c r="QFY101" s="37"/>
      <c r="QFZ101" s="37"/>
      <c r="QGA101" s="37"/>
      <c r="QGB101" s="37"/>
      <c r="QGC101" s="37"/>
      <c r="QGD101" s="37"/>
      <c r="QGE101" s="37"/>
      <c r="QGF101" s="37"/>
      <c r="QGG101" s="37"/>
      <c r="QGH101" s="37"/>
      <c r="QGI101" s="37"/>
      <c r="QGJ101" s="37"/>
      <c r="QGK101" s="37"/>
      <c r="QGL101" s="37"/>
      <c r="QGM101" s="37"/>
      <c r="QGN101" s="37"/>
      <c r="QGO101" s="37"/>
      <c r="QGP101" s="37"/>
      <c r="QGQ101" s="37"/>
      <c r="QGR101" s="37"/>
      <c r="QGS101" s="37"/>
      <c r="QGT101" s="37"/>
      <c r="QGU101" s="37"/>
      <c r="QGV101" s="37"/>
      <c r="QGW101" s="37"/>
      <c r="QGX101" s="37"/>
      <c r="QGY101" s="37"/>
      <c r="QGZ101" s="37"/>
      <c r="QHA101" s="37"/>
      <c r="QHB101" s="37"/>
      <c r="QHC101" s="37"/>
      <c r="QHD101" s="37"/>
      <c r="QHE101" s="37"/>
      <c r="QHF101" s="37"/>
      <c r="QHG101" s="37"/>
      <c r="QHH101" s="37"/>
      <c r="QHI101" s="37"/>
      <c r="QHJ101" s="37"/>
      <c r="QHK101" s="37"/>
      <c r="QHL101" s="37"/>
      <c r="QHM101" s="37"/>
      <c r="QHN101" s="37"/>
      <c r="QHO101" s="37"/>
      <c r="QHP101" s="37"/>
      <c r="QHQ101" s="37"/>
      <c r="QHR101" s="37"/>
      <c r="QHS101" s="37"/>
      <c r="QHT101" s="37"/>
      <c r="QHU101" s="37"/>
      <c r="QHV101" s="37"/>
      <c r="QHW101" s="37"/>
      <c r="QHX101" s="37"/>
      <c r="QHY101" s="37"/>
      <c r="QHZ101" s="37"/>
      <c r="QIA101" s="37"/>
      <c r="QIB101" s="37"/>
      <c r="QIC101" s="37"/>
      <c r="QID101" s="37"/>
      <c r="QIE101" s="37"/>
      <c r="QIF101" s="37"/>
      <c r="QIG101" s="37"/>
      <c r="QIH101" s="37"/>
      <c r="QII101" s="37"/>
      <c r="QIJ101" s="37"/>
      <c r="QIK101" s="37"/>
      <c r="QIL101" s="37"/>
      <c r="QIM101" s="37"/>
      <c r="QIN101" s="37"/>
      <c r="QIO101" s="37"/>
      <c r="QIP101" s="37"/>
      <c r="QIQ101" s="37"/>
      <c r="QIR101" s="37"/>
      <c r="QIS101" s="37"/>
      <c r="QIT101" s="37"/>
      <c r="QIU101" s="37"/>
      <c r="QIV101" s="37"/>
      <c r="QIW101" s="37"/>
      <c r="QIX101" s="37"/>
      <c r="QIY101" s="37"/>
      <c r="QIZ101" s="37"/>
      <c r="QJA101" s="37"/>
      <c r="QJB101" s="37"/>
      <c r="QJC101" s="37"/>
      <c r="QJD101" s="37"/>
      <c r="QJE101" s="37"/>
      <c r="QJF101" s="37"/>
      <c r="QJG101" s="37"/>
      <c r="QJH101" s="37"/>
      <c r="QJI101" s="37"/>
      <c r="QJJ101" s="37"/>
      <c r="QJK101" s="37"/>
      <c r="QJL101" s="37"/>
      <c r="QJM101" s="37"/>
      <c r="QJN101" s="37"/>
      <c r="QJO101" s="37"/>
      <c r="QJP101" s="37"/>
      <c r="QJQ101" s="37"/>
      <c r="QJR101" s="37"/>
      <c r="QJS101" s="37"/>
      <c r="QJT101" s="37"/>
      <c r="QJU101" s="37"/>
      <c r="QJV101" s="37"/>
      <c r="QJW101" s="37"/>
      <c r="QJX101" s="37"/>
      <c r="QJY101" s="37"/>
      <c r="QJZ101" s="37"/>
      <c r="QKA101" s="37"/>
      <c r="QKB101" s="37"/>
      <c r="QKC101" s="37"/>
      <c r="QKD101" s="37"/>
      <c r="QKE101" s="37"/>
      <c r="QKF101" s="37"/>
      <c r="QKG101" s="37"/>
      <c r="QKH101" s="37"/>
      <c r="QKI101" s="37"/>
      <c r="QKJ101" s="37"/>
      <c r="QKK101" s="37"/>
      <c r="QKL101" s="37"/>
      <c r="QKM101" s="37"/>
      <c r="QKN101" s="37"/>
      <c r="QKO101" s="37"/>
      <c r="QKP101" s="37"/>
      <c r="QKQ101" s="37"/>
      <c r="QKR101" s="37"/>
      <c r="QKS101" s="37"/>
      <c r="QKT101" s="37"/>
      <c r="QKU101" s="37"/>
      <c r="QKV101" s="37"/>
      <c r="QKW101" s="37"/>
      <c r="QKX101" s="37"/>
      <c r="QKY101" s="37"/>
      <c r="QKZ101" s="37"/>
      <c r="QLA101" s="37"/>
      <c r="QLB101" s="37"/>
      <c r="QLC101" s="37"/>
      <c r="QLD101" s="37"/>
      <c r="QLE101" s="37"/>
      <c r="QLF101" s="37"/>
      <c r="QLG101" s="37"/>
      <c r="QLH101" s="37"/>
      <c r="QLI101" s="37"/>
      <c r="QLJ101" s="37"/>
      <c r="QLK101" s="37"/>
      <c r="QLL101" s="37"/>
      <c r="QLM101" s="37"/>
      <c r="QLN101" s="37"/>
      <c r="QLO101" s="37"/>
      <c r="QLP101" s="37"/>
      <c r="QLQ101" s="37"/>
      <c r="QLR101" s="37"/>
      <c r="QLS101" s="37"/>
      <c r="QLT101" s="37"/>
      <c r="QLU101" s="37"/>
      <c r="QLV101" s="37"/>
      <c r="QLW101" s="37"/>
      <c r="QLX101" s="37"/>
      <c r="QLY101" s="37"/>
      <c r="QLZ101" s="37"/>
      <c r="QMA101" s="37"/>
      <c r="QMB101" s="37"/>
      <c r="QMC101" s="37"/>
      <c r="QMD101" s="37"/>
      <c r="QME101" s="37"/>
      <c r="QMF101" s="37"/>
      <c r="QMG101" s="37"/>
      <c r="QMH101" s="37"/>
      <c r="QMI101" s="37"/>
      <c r="QMJ101" s="37"/>
      <c r="QMK101" s="37"/>
      <c r="QML101" s="37"/>
      <c r="QMM101" s="37"/>
      <c r="QMN101" s="37"/>
      <c r="QMO101" s="37"/>
      <c r="QMP101" s="37"/>
      <c r="QMQ101" s="37"/>
      <c r="QMR101" s="37"/>
      <c r="QMS101" s="37"/>
      <c r="QMT101" s="37"/>
      <c r="QMU101" s="37"/>
      <c r="QMV101" s="37"/>
      <c r="QMW101" s="37"/>
      <c r="QMX101" s="37"/>
      <c r="QMY101" s="37"/>
      <c r="QMZ101" s="37"/>
      <c r="QNA101" s="37"/>
      <c r="QNB101" s="37"/>
      <c r="QNC101" s="37"/>
      <c r="QND101" s="37"/>
      <c r="QNE101" s="37"/>
      <c r="QNF101" s="37"/>
      <c r="QNG101" s="37"/>
      <c r="QNH101" s="37"/>
      <c r="QNI101" s="37"/>
      <c r="QNJ101" s="37"/>
      <c r="QNK101" s="37"/>
      <c r="QNL101" s="37"/>
      <c r="QNM101" s="37"/>
      <c r="QNN101" s="37"/>
      <c r="QNO101" s="37"/>
      <c r="QNP101" s="37"/>
      <c r="QNQ101" s="37"/>
      <c r="QNR101" s="37"/>
      <c r="QNS101" s="37"/>
      <c r="QNT101" s="37"/>
      <c r="QNU101" s="37"/>
      <c r="QNV101" s="37"/>
      <c r="QNW101" s="37"/>
      <c r="QNX101" s="37"/>
      <c r="QNY101" s="37"/>
      <c r="QNZ101" s="37"/>
      <c r="QOA101" s="37"/>
      <c r="QOB101" s="37"/>
      <c r="QOC101" s="37"/>
      <c r="QOD101" s="37"/>
      <c r="QOE101" s="37"/>
      <c r="QOF101" s="37"/>
      <c r="QOG101" s="37"/>
      <c r="QOH101" s="37"/>
      <c r="QOI101" s="37"/>
      <c r="QOJ101" s="37"/>
      <c r="QOK101" s="37"/>
      <c r="QOL101" s="37"/>
      <c r="QOM101" s="37"/>
      <c r="QON101" s="37"/>
      <c r="QOO101" s="37"/>
      <c r="QOP101" s="37"/>
      <c r="QOQ101" s="37"/>
      <c r="QOR101" s="37"/>
      <c r="QOS101" s="37"/>
      <c r="QOT101" s="37"/>
      <c r="QOU101" s="37"/>
      <c r="QOV101" s="37"/>
      <c r="QOW101" s="37"/>
      <c r="QOX101" s="37"/>
      <c r="QOY101" s="37"/>
      <c r="QOZ101" s="37"/>
      <c r="QPA101" s="37"/>
      <c r="QPB101" s="37"/>
      <c r="QPC101" s="37"/>
      <c r="QPD101" s="37"/>
      <c r="QPE101" s="37"/>
      <c r="QPF101" s="37"/>
      <c r="QPG101" s="37"/>
      <c r="QPH101" s="37"/>
      <c r="QPI101" s="37"/>
      <c r="QPJ101" s="37"/>
      <c r="QPK101" s="37"/>
      <c r="QPL101" s="37"/>
      <c r="QPM101" s="37"/>
      <c r="QPN101" s="37"/>
      <c r="QPO101" s="37"/>
      <c r="QPP101" s="37"/>
      <c r="QPQ101" s="37"/>
      <c r="QPR101" s="37"/>
      <c r="QPS101" s="37"/>
      <c r="QPT101" s="37"/>
      <c r="QPU101" s="37"/>
      <c r="QPV101" s="37"/>
      <c r="QPW101" s="37"/>
      <c r="QPX101" s="37"/>
      <c r="QPY101" s="37"/>
      <c r="QPZ101" s="37"/>
      <c r="QQA101" s="37"/>
      <c r="QQB101" s="37"/>
      <c r="QQC101" s="37"/>
      <c r="QQD101" s="37"/>
      <c r="QQE101" s="37"/>
      <c r="QQF101" s="37"/>
      <c r="QQG101" s="37"/>
      <c r="QQH101" s="37"/>
      <c r="QQI101" s="37"/>
      <c r="QQJ101" s="37"/>
      <c r="QQK101" s="37"/>
      <c r="QQL101" s="37"/>
      <c r="QQM101" s="37"/>
      <c r="QQN101" s="37"/>
      <c r="QQO101" s="37"/>
      <c r="QQP101" s="37"/>
      <c r="QQQ101" s="37"/>
      <c r="QQR101" s="37"/>
      <c r="QQS101" s="37"/>
      <c r="QQT101" s="37"/>
      <c r="QQU101" s="37"/>
      <c r="QQV101" s="37"/>
      <c r="QQW101" s="37"/>
      <c r="QQX101" s="37"/>
      <c r="QQY101" s="37"/>
      <c r="QQZ101" s="37"/>
      <c r="QRA101" s="37"/>
      <c r="QRB101" s="37"/>
      <c r="QRC101" s="37"/>
      <c r="QRD101" s="37"/>
      <c r="QRE101" s="37"/>
      <c r="QRF101" s="37"/>
      <c r="QRG101" s="37"/>
      <c r="QRH101" s="37"/>
      <c r="QRI101" s="37"/>
      <c r="QRJ101" s="37"/>
      <c r="QRK101" s="37"/>
      <c r="QRL101" s="37"/>
      <c r="QRM101" s="37"/>
      <c r="QRN101" s="37"/>
      <c r="QRO101" s="37"/>
      <c r="QRP101" s="37"/>
      <c r="QRQ101" s="37"/>
      <c r="QRR101" s="37"/>
      <c r="QRS101" s="37"/>
      <c r="QRT101" s="37"/>
      <c r="QRU101" s="37"/>
      <c r="QRV101" s="37"/>
      <c r="QRW101" s="37"/>
      <c r="QRX101" s="37"/>
      <c r="QRY101" s="37"/>
      <c r="QRZ101" s="37"/>
      <c r="QSA101" s="37"/>
      <c r="QSB101" s="37"/>
      <c r="QSC101" s="37"/>
      <c r="QSD101" s="37"/>
      <c r="QSE101" s="37"/>
      <c r="QSF101" s="37"/>
      <c r="QSG101" s="37"/>
      <c r="QSH101" s="37"/>
      <c r="QSI101" s="37"/>
      <c r="QSJ101" s="37"/>
      <c r="QSK101" s="37"/>
      <c r="QSL101" s="37"/>
      <c r="QSM101" s="37"/>
      <c r="QSN101" s="37"/>
      <c r="QSO101" s="37"/>
      <c r="QSP101" s="37"/>
      <c r="QSQ101" s="37"/>
      <c r="QSR101" s="37"/>
      <c r="QSS101" s="37"/>
      <c r="QST101" s="37"/>
      <c r="QSU101" s="37"/>
      <c r="QSV101" s="37"/>
      <c r="QSW101" s="37"/>
      <c r="QSX101" s="37"/>
      <c r="QSY101" s="37"/>
      <c r="QSZ101" s="37"/>
      <c r="QTA101" s="37"/>
      <c r="QTB101" s="37"/>
      <c r="QTC101" s="37"/>
      <c r="QTD101" s="37"/>
      <c r="QTE101" s="37"/>
      <c r="QTF101" s="37"/>
      <c r="QTG101" s="37"/>
      <c r="QTH101" s="37"/>
      <c r="QTI101" s="37"/>
      <c r="QTJ101" s="37"/>
      <c r="QTK101" s="37"/>
      <c r="QTL101" s="37"/>
      <c r="QTM101" s="37"/>
      <c r="QTN101" s="37"/>
      <c r="QTO101" s="37"/>
      <c r="QTP101" s="37"/>
      <c r="QTQ101" s="37"/>
      <c r="QTR101" s="37"/>
      <c r="QTS101" s="37"/>
      <c r="QTT101" s="37"/>
      <c r="QTU101" s="37"/>
      <c r="QTV101" s="37"/>
      <c r="QTW101" s="37"/>
      <c r="QTX101" s="37"/>
      <c r="QTY101" s="37"/>
      <c r="QTZ101" s="37"/>
      <c r="QUA101" s="37"/>
      <c r="QUB101" s="37"/>
      <c r="QUC101" s="37"/>
      <c r="QUD101" s="37"/>
      <c r="QUE101" s="37"/>
      <c r="QUF101" s="37"/>
      <c r="QUG101" s="37"/>
      <c r="QUH101" s="37"/>
      <c r="QUI101" s="37"/>
      <c r="QUJ101" s="37"/>
      <c r="QUK101" s="37"/>
      <c r="QUL101" s="37"/>
      <c r="QUM101" s="37"/>
      <c r="QUN101" s="37"/>
      <c r="QUO101" s="37"/>
      <c r="QUP101" s="37"/>
      <c r="QUQ101" s="37"/>
      <c r="QUR101" s="37"/>
      <c r="QUS101" s="37"/>
      <c r="QUT101" s="37"/>
      <c r="QUU101" s="37"/>
      <c r="QUV101" s="37"/>
      <c r="QUW101" s="37"/>
      <c r="QUX101" s="37"/>
      <c r="QUY101" s="37"/>
      <c r="QUZ101" s="37"/>
      <c r="QVA101" s="37"/>
      <c r="QVB101" s="37"/>
      <c r="QVC101" s="37"/>
      <c r="QVD101" s="37"/>
      <c r="QVE101" s="37"/>
      <c r="QVF101" s="37"/>
      <c r="QVG101" s="37"/>
      <c r="QVH101" s="37"/>
      <c r="QVI101" s="37"/>
      <c r="QVJ101" s="37"/>
      <c r="QVK101" s="37"/>
      <c r="QVL101" s="37"/>
      <c r="QVM101" s="37"/>
      <c r="QVN101" s="37"/>
      <c r="QVO101" s="37"/>
      <c r="QVP101" s="37"/>
      <c r="QVQ101" s="37"/>
      <c r="QVR101" s="37"/>
      <c r="QVS101" s="37"/>
      <c r="QVT101" s="37"/>
      <c r="QVU101" s="37"/>
      <c r="QVV101" s="37"/>
      <c r="QVW101" s="37"/>
      <c r="QVX101" s="37"/>
      <c r="QVY101" s="37"/>
      <c r="QVZ101" s="37"/>
      <c r="QWA101" s="37"/>
      <c r="QWB101" s="37"/>
      <c r="QWC101" s="37"/>
      <c r="QWD101" s="37"/>
      <c r="QWE101" s="37"/>
      <c r="QWF101" s="37"/>
      <c r="QWG101" s="37"/>
      <c r="QWH101" s="37"/>
      <c r="QWI101" s="37"/>
      <c r="QWJ101" s="37"/>
      <c r="QWK101" s="37"/>
      <c r="QWL101" s="37"/>
      <c r="QWM101" s="37"/>
      <c r="QWN101" s="37"/>
      <c r="QWO101" s="37"/>
      <c r="QWP101" s="37"/>
      <c r="QWQ101" s="37"/>
      <c r="QWR101" s="37"/>
      <c r="QWS101" s="37"/>
      <c r="QWT101" s="37"/>
      <c r="QWU101" s="37"/>
      <c r="QWV101" s="37"/>
      <c r="QWW101" s="37"/>
      <c r="QWX101" s="37"/>
      <c r="QWY101" s="37"/>
      <c r="QWZ101" s="37"/>
      <c r="QXA101" s="37"/>
      <c r="QXB101" s="37"/>
      <c r="QXC101" s="37"/>
      <c r="QXD101" s="37"/>
      <c r="QXE101" s="37"/>
      <c r="QXF101" s="37"/>
      <c r="QXG101" s="37"/>
      <c r="QXH101" s="37"/>
      <c r="QXI101" s="37"/>
      <c r="QXJ101" s="37"/>
      <c r="QXK101" s="37"/>
      <c r="QXL101" s="37"/>
      <c r="QXM101" s="37"/>
      <c r="QXN101" s="37"/>
      <c r="QXO101" s="37"/>
      <c r="QXP101" s="37"/>
      <c r="QXQ101" s="37"/>
      <c r="QXR101" s="37"/>
      <c r="QXS101" s="37"/>
      <c r="QXT101" s="37"/>
      <c r="QXU101" s="37"/>
      <c r="QXV101" s="37"/>
      <c r="QXW101" s="37"/>
      <c r="QXX101" s="37"/>
      <c r="QXY101" s="37"/>
      <c r="QXZ101" s="37"/>
      <c r="QYA101" s="37"/>
      <c r="QYB101" s="37"/>
      <c r="QYC101" s="37"/>
      <c r="QYD101" s="37"/>
      <c r="QYE101" s="37"/>
      <c r="QYF101" s="37"/>
      <c r="QYG101" s="37"/>
      <c r="QYH101" s="37"/>
      <c r="QYI101" s="37"/>
      <c r="QYJ101" s="37"/>
      <c r="QYK101" s="37"/>
      <c r="QYL101" s="37"/>
      <c r="QYM101" s="37"/>
      <c r="QYN101" s="37"/>
      <c r="QYO101" s="37"/>
      <c r="QYP101" s="37"/>
      <c r="QYQ101" s="37"/>
      <c r="QYR101" s="37"/>
      <c r="QYS101" s="37"/>
      <c r="QYT101" s="37"/>
      <c r="QYU101" s="37"/>
      <c r="QYV101" s="37"/>
      <c r="QYW101" s="37"/>
      <c r="QYX101" s="37"/>
      <c r="QYY101" s="37"/>
      <c r="QYZ101" s="37"/>
      <c r="QZA101" s="37"/>
      <c r="QZB101" s="37"/>
      <c r="QZC101" s="37"/>
      <c r="QZD101" s="37"/>
      <c r="QZE101" s="37"/>
      <c r="QZF101" s="37"/>
      <c r="QZG101" s="37"/>
      <c r="QZH101" s="37"/>
      <c r="QZI101" s="37"/>
      <c r="QZJ101" s="37"/>
      <c r="QZK101" s="37"/>
      <c r="QZL101" s="37"/>
      <c r="QZM101" s="37"/>
      <c r="QZN101" s="37"/>
      <c r="QZO101" s="37"/>
      <c r="QZP101" s="37"/>
      <c r="QZQ101" s="37"/>
      <c r="QZR101" s="37"/>
      <c r="QZS101" s="37"/>
      <c r="QZT101" s="37"/>
      <c r="QZU101" s="37"/>
      <c r="QZV101" s="37"/>
      <c r="QZW101" s="37"/>
      <c r="QZX101" s="37"/>
      <c r="QZY101" s="37"/>
      <c r="QZZ101" s="37"/>
      <c r="RAA101" s="37"/>
      <c r="RAB101" s="37"/>
      <c r="RAC101" s="37"/>
      <c r="RAD101" s="37"/>
      <c r="RAE101" s="37"/>
      <c r="RAF101" s="37"/>
      <c r="RAG101" s="37"/>
      <c r="RAH101" s="37"/>
      <c r="RAI101" s="37"/>
      <c r="RAJ101" s="37"/>
      <c r="RAK101" s="37"/>
      <c r="RAL101" s="37"/>
      <c r="RAM101" s="37"/>
      <c r="RAN101" s="37"/>
      <c r="RAO101" s="37"/>
      <c r="RAP101" s="37"/>
      <c r="RAQ101" s="37"/>
      <c r="RAR101" s="37"/>
      <c r="RAS101" s="37"/>
      <c r="RAT101" s="37"/>
      <c r="RAU101" s="37"/>
      <c r="RAV101" s="37"/>
      <c r="RAW101" s="37"/>
      <c r="RAX101" s="37"/>
      <c r="RAY101" s="37"/>
      <c r="RAZ101" s="37"/>
      <c r="RBA101" s="37"/>
      <c r="RBB101" s="37"/>
      <c r="RBC101" s="37"/>
      <c r="RBD101" s="37"/>
      <c r="RBE101" s="37"/>
      <c r="RBF101" s="37"/>
      <c r="RBG101" s="37"/>
      <c r="RBH101" s="37"/>
      <c r="RBI101" s="37"/>
      <c r="RBJ101" s="37"/>
      <c r="RBK101" s="37"/>
      <c r="RBL101" s="37"/>
      <c r="RBM101" s="37"/>
      <c r="RBN101" s="37"/>
      <c r="RBO101" s="37"/>
      <c r="RBP101" s="37"/>
      <c r="RBQ101" s="37"/>
      <c r="RBR101" s="37"/>
      <c r="RBS101" s="37"/>
      <c r="RBT101" s="37"/>
      <c r="RBU101" s="37"/>
      <c r="RBV101" s="37"/>
      <c r="RBW101" s="37"/>
      <c r="RBX101" s="37"/>
      <c r="RBY101" s="37"/>
      <c r="RBZ101" s="37"/>
      <c r="RCA101" s="37"/>
      <c r="RCB101" s="37"/>
      <c r="RCC101" s="37"/>
      <c r="RCD101" s="37"/>
      <c r="RCE101" s="37"/>
      <c r="RCF101" s="37"/>
      <c r="RCG101" s="37"/>
      <c r="RCH101" s="37"/>
      <c r="RCI101" s="37"/>
      <c r="RCJ101" s="37"/>
      <c r="RCK101" s="37"/>
      <c r="RCL101" s="37"/>
      <c r="RCM101" s="37"/>
      <c r="RCN101" s="37"/>
      <c r="RCO101" s="37"/>
      <c r="RCP101" s="37"/>
      <c r="RCQ101" s="37"/>
      <c r="RCR101" s="37"/>
      <c r="RCS101" s="37"/>
      <c r="RCT101" s="37"/>
      <c r="RCU101" s="37"/>
      <c r="RCV101" s="37"/>
      <c r="RCW101" s="37"/>
      <c r="RCX101" s="37"/>
      <c r="RCY101" s="37"/>
      <c r="RCZ101" s="37"/>
      <c r="RDA101" s="37"/>
      <c r="RDB101" s="37"/>
      <c r="RDC101" s="37"/>
      <c r="RDD101" s="37"/>
      <c r="RDE101" s="37"/>
      <c r="RDF101" s="37"/>
      <c r="RDG101" s="37"/>
      <c r="RDH101" s="37"/>
      <c r="RDI101" s="37"/>
      <c r="RDJ101" s="37"/>
      <c r="RDK101" s="37"/>
      <c r="RDL101" s="37"/>
      <c r="RDM101" s="37"/>
      <c r="RDN101" s="37"/>
      <c r="RDO101" s="37"/>
      <c r="RDP101" s="37"/>
      <c r="RDQ101" s="37"/>
      <c r="RDR101" s="37"/>
      <c r="RDS101" s="37"/>
      <c r="RDT101" s="37"/>
      <c r="RDU101" s="37"/>
      <c r="RDV101" s="37"/>
      <c r="RDW101" s="37"/>
      <c r="RDX101" s="37"/>
      <c r="RDY101" s="37"/>
      <c r="RDZ101" s="37"/>
      <c r="REA101" s="37"/>
      <c r="REB101" s="37"/>
      <c r="REC101" s="37"/>
      <c r="RED101" s="37"/>
      <c r="REE101" s="37"/>
      <c r="REF101" s="37"/>
      <c r="REG101" s="37"/>
      <c r="REH101" s="37"/>
      <c r="REI101" s="37"/>
      <c r="REJ101" s="37"/>
      <c r="REK101" s="37"/>
      <c r="REL101" s="37"/>
      <c r="REM101" s="37"/>
      <c r="REN101" s="37"/>
      <c r="REO101" s="37"/>
      <c r="REP101" s="37"/>
      <c r="REQ101" s="37"/>
      <c r="RER101" s="37"/>
      <c r="RES101" s="37"/>
      <c r="RET101" s="37"/>
      <c r="REU101" s="37"/>
      <c r="REV101" s="37"/>
      <c r="REW101" s="37"/>
      <c r="REX101" s="37"/>
      <c r="REY101" s="37"/>
      <c r="REZ101" s="37"/>
      <c r="RFA101" s="37"/>
      <c r="RFB101" s="37"/>
      <c r="RFC101" s="37"/>
      <c r="RFD101" s="37"/>
      <c r="RFE101" s="37"/>
      <c r="RFF101" s="37"/>
      <c r="RFG101" s="37"/>
      <c r="RFH101" s="37"/>
      <c r="RFI101" s="37"/>
      <c r="RFJ101" s="37"/>
      <c r="RFK101" s="37"/>
      <c r="RFL101" s="37"/>
      <c r="RFM101" s="37"/>
      <c r="RFN101" s="37"/>
      <c r="RFO101" s="37"/>
      <c r="RFP101" s="37"/>
      <c r="RFQ101" s="37"/>
      <c r="RFR101" s="37"/>
      <c r="RFS101" s="37"/>
      <c r="RFT101" s="37"/>
      <c r="RFU101" s="37"/>
      <c r="RFV101" s="37"/>
      <c r="RFW101" s="37"/>
      <c r="RFX101" s="37"/>
      <c r="RFY101" s="37"/>
      <c r="RFZ101" s="37"/>
      <c r="RGA101" s="37"/>
      <c r="RGB101" s="37"/>
      <c r="RGC101" s="37"/>
      <c r="RGD101" s="37"/>
      <c r="RGE101" s="37"/>
      <c r="RGF101" s="37"/>
      <c r="RGG101" s="37"/>
      <c r="RGH101" s="37"/>
      <c r="RGI101" s="37"/>
      <c r="RGJ101" s="37"/>
      <c r="RGK101" s="37"/>
      <c r="RGL101" s="37"/>
      <c r="RGM101" s="37"/>
      <c r="RGN101" s="37"/>
      <c r="RGO101" s="37"/>
      <c r="RGP101" s="37"/>
      <c r="RGQ101" s="37"/>
      <c r="RGR101" s="37"/>
      <c r="RGS101" s="37"/>
      <c r="RGT101" s="37"/>
      <c r="RGU101" s="37"/>
      <c r="RGV101" s="37"/>
      <c r="RGW101" s="37"/>
      <c r="RGX101" s="37"/>
      <c r="RGY101" s="37"/>
      <c r="RGZ101" s="37"/>
      <c r="RHA101" s="37"/>
      <c r="RHB101" s="37"/>
      <c r="RHC101" s="37"/>
      <c r="RHD101" s="37"/>
      <c r="RHE101" s="37"/>
      <c r="RHF101" s="37"/>
      <c r="RHG101" s="37"/>
      <c r="RHH101" s="37"/>
      <c r="RHI101" s="37"/>
      <c r="RHJ101" s="37"/>
      <c r="RHK101" s="37"/>
      <c r="RHL101" s="37"/>
      <c r="RHM101" s="37"/>
      <c r="RHN101" s="37"/>
      <c r="RHO101" s="37"/>
      <c r="RHP101" s="37"/>
      <c r="RHQ101" s="37"/>
      <c r="RHR101" s="37"/>
      <c r="RHS101" s="37"/>
      <c r="RHT101" s="37"/>
      <c r="RHU101" s="37"/>
      <c r="RHV101" s="37"/>
      <c r="RHW101" s="37"/>
      <c r="RHX101" s="37"/>
      <c r="RHY101" s="37"/>
      <c r="RHZ101" s="37"/>
      <c r="RIA101" s="37"/>
      <c r="RIB101" s="37"/>
      <c r="RIC101" s="37"/>
      <c r="RID101" s="37"/>
      <c r="RIE101" s="37"/>
      <c r="RIF101" s="37"/>
      <c r="RIG101" s="37"/>
      <c r="RIH101" s="37"/>
      <c r="RII101" s="37"/>
      <c r="RIJ101" s="37"/>
      <c r="RIK101" s="37"/>
      <c r="RIL101" s="37"/>
      <c r="RIM101" s="37"/>
      <c r="RIN101" s="37"/>
      <c r="RIO101" s="37"/>
      <c r="RIP101" s="37"/>
      <c r="RIQ101" s="37"/>
      <c r="RIR101" s="37"/>
      <c r="RIS101" s="37"/>
      <c r="RIT101" s="37"/>
      <c r="RIU101" s="37"/>
      <c r="RIV101" s="37"/>
      <c r="RIW101" s="37"/>
      <c r="RIX101" s="37"/>
      <c r="RIY101" s="37"/>
      <c r="RIZ101" s="37"/>
      <c r="RJA101" s="37"/>
      <c r="RJB101" s="37"/>
      <c r="RJC101" s="37"/>
      <c r="RJD101" s="37"/>
      <c r="RJE101" s="37"/>
      <c r="RJF101" s="37"/>
      <c r="RJG101" s="37"/>
      <c r="RJH101" s="37"/>
      <c r="RJI101" s="37"/>
      <c r="RJJ101" s="37"/>
      <c r="RJK101" s="37"/>
      <c r="RJL101" s="37"/>
      <c r="RJM101" s="37"/>
      <c r="RJN101" s="37"/>
      <c r="RJO101" s="37"/>
      <c r="RJP101" s="37"/>
      <c r="RJQ101" s="37"/>
      <c r="RJR101" s="37"/>
      <c r="RJS101" s="37"/>
      <c r="RJT101" s="37"/>
      <c r="RJU101" s="37"/>
      <c r="RJV101" s="37"/>
      <c r="RJW101" s="37"/>
      <c r="RJX101" s="37"/>
      <c r="RJY101" s="37"/>
      <c r="RJZ101" s="37"/>
      <c r="RKA101" s="37"/>
      <c r="RKB101" s="37"/>
      <c r="RKC101" s="37"/>
      <c r="RKD101" s="37"/>
      <c r="RKE101" s="37"/>
      <c r="RKF101" s="37"/>
      <c r="RKG101" s="37"/>
      <c r="RKH101" s="37"/>
      <c r="RKI101" s="37"/>
      <c r="RKJ101" s="37"/>
      <c r="RKK101" s="37"/>
      <c r="RKL101" s="37"/>
      <c r="RKM101" s="37"/>
      <c r="RKN101" s="37"/>
      <c r="RKO101" s="37"/>
      <c r="RKP101" s="37"/>
      <c r="RKQ101" s="37"/>
      <c r="RKR101" s="37"/>
      <c r="RKS101" s="37"/>
      <c r="RKT101" s="37"/>
      <c r="RKU101" s="37"/>
      <c r="RKV101" s="37"/>
      <c r="RKW101" s="37"/>
      <c r="RKX101" s="37"/>
      <c r="RKY101" s="37"/>
      <c r="RKZ101" s="37"/>
      <c r="RLA101" s="37"/>
      <c r="RLB101" s="37"/>
      <c r="RLC101" s="37"/>
      <c r="RLD101" s="37"/>
      <c r="RLE101" s="37"/>
      <c r="RLF101" s="37"/>
      <c r="RLG101" s="37"/>
      <c r="RLH101" s="37"/>
      <c r="RLI101" s="37"/>
      <c r="RLJ101" s="37"/>
      <c r="RLK101" s="37"/>
      <c r="RLL101" s="37"/>
      <c r="RLM101" s="37"/>
      <c r="RLN101" s="37"/>
      <c r="RLO101" s="37"/>
      <c r="RLP101" s="37"/>
      <c r="RLQ101" s="37"/>
      <c r="RLR101" s="37"/>
      <c r="RLS101" s="37"/>
      <c r="RLT101" s="37"/>
      <c r="RLU101" s="37"/>
      <c r="RLV101" s="37"/>
      <c r="RLW101" s="37"/>
      <c r="RLX101" s="37"/>
      <c r="RLY101" s="37"/>
      <c r="RLZ101" s="37"/>
      <c r="RMA101" s="37"/>
      <c r="RMB101" s="37"/>
      <c r="RMC101" s="37"/>
      <c r="RMD101" s="37"/>
      <c r="RME101" s="37"/>
      <c r="RMF101" s="37"/>
      <c r="RMG101" s="37"/>
      <c r="RMH101" s="37"/>
      <c r="RMI101" s="37"/>
      <c r="RMJ101" s="37"/>
      <c r="RMK101" s="37"/>
      <c r="RML101" s="37"/>
      <c r="RMM101" s="37"/>
      <c r="RMN101" s="37"/>
      <c r="RMO101" s="37"/>
      <c r="RMP101" s="37"/>
      <c r="RMQ101" s="37"/>
      <c r="RMR101" s="37"/>
      <c r="RMS101" s="37"/>
      <c r="RMT101" s="37"/>
      <c r="RMU101" s="37"/>
      <c r="RMV101" s="37"/>
      <c r="RMW101" s="37"/>
      <c r="RMX101" s="37"/>
      <c r="RMY101" s="37"/>
      <c r="RMZ101" s="37"/>
      <c r="RNA101" s="37"/>
      <c r="RNB101" s="37"/>
      <c r="RNC101" s="37"/>
      <c r="RND101" s="37"/>
      <c r="RNE101" s="37"/>
      <c r="RNF101" s="37"/>
      <c r="RNG101" s="37"/>
      <c r="RNH101" s="37"/>
      <c r="RNI101" s="37"/>
      <c r="RNJ101" s="37"/>
      <c r="RNK101" s="37"/>
      <c r="RNL101" s="37"/>
      <c r="RNM101" s="37"/>
      <c r="RNN101" s="37"/>
      <c r="RNO101" s="37"/>
      <c r="RNP101" s="37"/>
      <c r="RNQ101" s="37"/>
      <c r="RNR101" s="37"/>
      <c r="RNS101" s="37"/>
      <c r="RNT101" s="37"/>
      <c r="RNU101" s="37"/>
      <c r="RNV101" s="37"/>
      <c r="RNW101" s="37"/>
      <c r="RNX101" s="37"/>
      <c r="RNY101" s="37"/>
      <c r="RNZ101" s="37"/>
      <c r="ROA101" s="37"/>
      <c r="ROB101" s="37"/>
      <c r="ROC101" s="37"/>
      <c r="ROD101" s="37"/>
      <c r="ROE101" s="37"/>
      <c r="ROF101" s="37"/>
      <c r="ROG101" s="37"/>
      <c r="ROH101" s="37"/>
      <c r="ROI101" s="37"/>
      <c r="ROJ101" s="37"/>
      <c r="ROK101" s="37"/>
      <c r="ROL101" s="37"/>
      <c r="ROM101" s="37"/>
      <c r="RON101" s="37"/>
      <c r="ROO101" s="37"/>
      <c r="ROP101" s="37"/>
      <c r="ROQ101" s="37"/>
      <c r="ROR101" s="37"/>
      <c r="ROS101" s="37"/>
      <c r="ROT101" s="37"/>
      <c r="ROU101" s="37"/>
      <c r="ROV101" s="37"/>
      <c r="ROW101" s="37"/>
      <c r="ROX101" s="37"/>
      <c r="ROY101" s="37"/>
      <c r="ROZ101" s="37"/>
      <c r="RPA101" s="37"/>
      <c r="RPB101" s="37"/>
      <c r="RPC101" s="37"/>
      <c r="RPD101" s="37"/>
      <c r="RPE101" s="37"/>
      <c r="RPF101" s="37"/>
      <c r="RPG101" s="37"/>
      <c r="RPH101" s="37"/>
      <c r="RPI101" s="37"/>
      <c r="RPJ101" s="37"/>
      <c r="RPK101" s="37"/>
      <c r="RPL101" s="37"/>
      <c r="RPM101" s="37"/>
      <c r="RPN101" s="37"/>
      <c r="RPO101" s="37"/>
      <c r="RPP101" s="37"/>
      <c r="RPQ101" s="37"/>
      <c r="RPR101" s="37"/>
      <c r="RPS101" s="37"/>
      <c r="RPT101" s="37"/>
      <c r="RPU101" s="37"/>
      <c r="RPV101" s="37"/>
      <c r="RPW101" s="37"/>
      <c r="RPX101" s="37"/>
      <c r="RPY101" s="37"/>
      <c r="RPZ101" s="37"/>
      <c r="RQA101" s="37"/>
      <c r="RQB101" s="37"/>
      <c r="RQC101" s="37"/>
      <c r="RQD101" s="37"/>
      <c r="RQE101" s="37"/>
      <c r="RQF101" s="37"/>
      <c r="RQG101" s="37"/>
      <c r="RQH101" s="37"/>
      <c r="RQI101" s="37"/>
      <c r="RQJ101" s="37"/>
      <c r="RQK101" s="37"/>
      <c r="RQL101" s="37"/>
      <c r="RQM101" s="37"/>
      <c r="RQN101" s="37"/>
      <c r="RQO101" s="37"/>
      <c r="RQP101" s="37"/>
      <c r="RQQ101" s="37"/>
      <c r="RQR101" s="37"/>
      <c r="RQS101" s="37"/>
      <c r="RQT101" s="37"/>
      <c r="RQU101" s="37"/>
      <c r="RQV101" s="37"/>
      <c r="RQW101" s="37"/>
      <c r="RQX101" s="37"/>
      <c r="RQY101" s="37"/>
      <c r="RQZ101" s="37"/>
      <c r="RRA101" s="37"/>
      <c r="RRB101" s="37"/>
      <c r="RRC101" s="37"/>
      <c r="RRD101" s="37"/>
      <c r="RRE101" s="37"/>
      <c r="RRF101" s="37"/>
      <c r="RRG101" s="37"/>
      <c r="RRH101" s="37"/>
      <c r="RRI101" s="37"/>
      <c r="RRJ101" s="37"/>
      <c r="RRK101" s="37"/>
      <c r="RRL101" s="37"/>
      <c r="RRM101" s="37"/>
      <c r="RRN101" s="37"/>
      <c r="RRO101" s="37"/>
      <c r="RRP101" s="37"/>
      <c r="RRQ101" s="37"/>
      <c r="RRR101" s="37"/>
      <c r="RRS101" s="37"/>
      <c r="RRT101" s="37"/>
      <c r="RRU101" s="37"/>
      <c r="RRV101" s="37"/>
      <c r="RRW101" s="37"/>
      <c r="RRX101" s="37"/>
      <c r="RRY101" s="37"/>
      <c r="RRZ101" s="37"/>
      <c r="RSA101" s="37"/>
      <c r="RSB101" s="37"/>
      <c r="RSC101" s="37"/>
      <c r="RSD101" s="37"/>
      <c r="RSE101" s="37"/>
      <c r="RSF101" s="37"/>
      <c r="RSG101" s="37"/>
      <c r="RSH101" s="37"/>
      <c r="RSI101" s="37"/>
      <c r="RSJ101" s="37"/>
      <c r="RSK101" s="37"/>
      <c r="RSL101" s="37"/>
      <c r="RSM101" s="37"/>
      <c r="RSN101" s="37"/>
      <c r="RSO101" s="37"/>
      <c r="RSP101" s="37"/>
      <c r="RSQ101" s="37"/>
      <c r="RSR101" s="37"/>
      <c r="RSS101" s="37"/>
      <c r="RST101" s="37"/>
      <c r="RSU101" s="37"/>
      <c r="RSV101" s="37"/>
      <c r="RSW101" s="37"/>
      <c r="RSX101" s="37"/>
      <c r="RSY101" s="37"/>
      <c r="RSZ101" s="37"/>
      <c r="RTA101" s="37"/>
      <c r="RTB101" s="37"/>
      <c r="RTC101" s="37"/>
      <c r="RTD101" s="37"/>
      <c r="RTE101" s="37"/>
      <c r="RTF101" s="37"/>
      <c r="RTG101" s="37"/>
      <c r="RTH101" s="37"/>
      <c r="RTI101" s="37"/>
      <c r="RTJ101" s="37"/>
      <c r="RTK101" s="37"/>
      <c r="RTL101" s="37"/>
      <c r="RTM101" s="37"/>
      <c r="RTN101" s="37"/>
      <c r="RTO101" s="37"/>
      <c r="RTP101" s="37"/>
      <c r="RTQ101" s="37"/>
      <c r="RTR101" s="37"/>
      <c r="RTS101" s="37"/>
      <c r="RTT101" s="37"/>
      <c r="RTU101" s="37"/>
      <c r="RTV101" s="37"/>
      <c r="RTW101" s="37"/>
      <c r="RTX101" s="37"/>
      <c r="RTY101" s="37"/>
      <c r="RTZ101" s="37"/>
      <c r="RUA101" s="37"/>
      <c r="RUB101" s="37"/>
      <c r="RUC101" s="37"/>
      <c r="RUD101" s="37"/>
      <c r="RUE101" s="37"/>
      <c r="RUF101" s="37"/>
      <c r="RUG101" s="37"/>
      <c r="RUH101" s="37"/>
      <c r="RUI101" s="37"/>
      <c r="RUJ101" s="37"/>
      <c r="RUK101" s="37"/>
      <c r="RUL101" s="37"/>
      <c r="RUM101" s="37"/>
      <c r="RUN101" s="37"/>
      <c r="RUO101" s="37"/>
      <c r="RUP101" s="37"/>
      <c r="RUQ101" s="37"/>
      <c r="RUR101" s="37"/>
      <c r="RUS101" s="37"/>
      <c r="RUT101" s="37"/>
      <c r="RUU101" s="37"/>
      <c r="RUV101" s="37"/>
      <c r="RUW101" s="37"/>
      <c r="RUX101" s="37"/>
      <c r="RUY101" s="37"/>
      <c r="RUZ101" s="37"/>
      <c r="RVA101" s="37"/>
      <c r="RVB101" s="37"/>
      <c r="RVC101" s="37"/>
      <c r="RVD101" s="37"/>
      <c r="RVE101" s="37"/>
      <c r="RVF101" s="37"/>
      <c r="RVG101" s="37"/>
      <c r="RVH101" s="37"/>
      <c r="RVI101" s="37"/>
      <c r="RVJ101" s="37"/>
      <c r="RVK101" s="37"/>
      <c r="RVL101" s="37"/>
      <c r="RVM101" s="37"/>
      <c r="RVN101" s="37"/>
      <c r="RVO101" s="37"/>
      <c r="RVP101" s="37"/>
      <c r="RVQ101" s="37"/>
      <c r="RVR101" s="37"/>
      <c r="RVS101" s="37"/>
      <c r="RVT101" s="37"/>
      <c r="RVU101" s="37"/>
      <c r="RVV101" s="37"/>
      <c r="RVW101" s="37"/>
      <c r="RVX101" s="37"/>
      <c r="RVY101" s="37"/>
      <c r="RVZ101" s="37"/>
      <c r="RWA101" s="37"/>
      <c r="RWB101" s="37"/>
      <c r="RWC101" s="37"/>
      <c r="RWD101" s="37"/>
      <c r="RWE101" s="37"/>
      <c r="RWF101" s="37"/>
      <c r="RWG101" s="37"/>
      <c r="RWH101" s="37"/>
      <c r="RWI101" s="37"/>
      <c r="RWJ101" s="37"/>
      <c r="RWK101" s="37"/>
      <c r="RWL101" s="37"/>
      <c r="RWM101" s="37"/>
      <c r="RWN101" s="37"/>
      <c r="RWO101" s="37"/>
      <c r="RWP101" s="37"/>
      <c r="RWQ101" s="37"/>
      <c r="RWR101" s="37"/>
      <c r="RWS101" s="37"/>
      <c r="RWT101" s="37"/>
      <c r="RWU101" s="37"/>
      <c r="RWV101" s="37"/>
      <c r="RWW101" s="37"/>
      <c r="RWX101" s="37"/>
      <c r="RWY101" s="37"/>
      <c r="RWZ101" s="37"/>
      <c r="RXA101" s="37"/>
      <c r="RXB101" s="37"/>
      <c r="RXC101" s="37"/>
      <c r="RXD101" s="37"/>
      <c r="RXE101" s="37"/>
      <c r="RXF101" s="37"/>
      <c r="RXG101" s="37"/>
      <c r="RXH101" s="37"/>
      <c r="RXI101" s="37"/>
      <c r="RXJ101" s="37"/>
      <c r="RXK101" s="37"/>
      <c r="RXL101" s="37"/>
      <c r="RXM101" s="37"/>
      <c r="RXN101" s="37"/>
      <c r="RXO101" s="37"/>
      <c r="RXP101" s="37"/>
      <c r="RXQ101" s="37"/>
      <c r="RXR101" s="37"/>
      <c r="RXS101" s="37"/>
      <c r="RXT101" s="37"/>
      <c r="RXU101" s="37"/>
      <c r="RXV101" s="37"/>
      <c r="RXW101" s="37"/>
      <c r="RXX101" s="37"/>
      <c r="RXY101" s="37"/>
      <c r="RXZ101" s="37"/>
      <c r="RYA101" s="37"/>
      <c r="RYB101" s="37"/>
      <c r="RYC101" s="37"/>
      <c r="RYD101" s="37"/>
      <c r="RYE101" s="37"/>
      <c r="RYF101" s="37"/>
      <c r="RYG101" s="37"/>
      <c r="RYH101" s="37"/>
      <c r="RYI101" s="37"/>
      <c r="RYJ101" s="37"/>
      <c r="RYK101" s="37"/>
      <c r="RYL101" s="37"/>
      <c r="RYM101" s="37"/>
      <c r="RYN101" s="37"/>
      <c r="RYO101" s="37"/>
      <c r="RYP101" s="37"/>
      <c r="RYQ101" s="37"/>
      <c r="RYR101" s="37"/>
      <c r="RYS101" s="37"/>
      <c r="RYT101" s="37"/>
      <c r="RYU101" s="37"/>
      <c r="RYV101" s="37"/>
      <c r="RYW101" s="37"/>
      <c r="RYX101" s="37"/>
      <c r="RYY101" s="37"/>
      <c r="RYZ101" s="37"/>
      <c r="RZA101" s="37"/>
      <c r="RZB101" s="37"/>
      <c r="RZC101" s="37"/>
      <c r="RZD101" s="37"/>
      <c r="RZE101" s="37"/>
      <c r="RZF101" s="37"/>
      <c r="RZG101" s="37"/>
      <c r="RZH101" s="37"/>
      <c r="RZI101" s="37"/>
      <c r="RZJ101" s="37"/>
      <c r="RZK101" s="37"/>
      <c r="RZL101" s="37"/>
      <c r="RZM101" s="37"/>
      <c r="RZN101" s="37"/>
      <c r="RZO101" s="37"/>
      <c r="RZP101" s="37"/>
      <c r="RZQ101" s="37"/>
      <c r="RZR101" s="37"/>
      <c r="RZS101" s="37"/>
      <c r="RZT101" s="37"/>
      <c r="RZU101" s="37"/>
      <c r="RZV101" s="37"/>
      <c r="RZW101" s="37"/>
      <c r="RZX101" s="37"/>
      <c r="RZY101" s="37"/>
      <c r="RZZ101" s="37"/>
      <c r="SAA101" s="37"/>
      <c r="SAB101" s="37"/>
      <c r="SAC101" s="37"/>
      <c r="SAD101" s="37"/>
      <c r="SAE101" s="37"/>
      <c r="SAF101" s="37"/>
      <c r="SAG101" s="37"/>
      <c r="SAH101" s="37"/>
      <c r="SAI101" s="37"/>
      <c r="SAJ101" s="37"/>
      <c r="SAK101" s="37"/>
      <c r="SAL101" s="37"/>
      <c r="SAM101" s="37"/>
      <c r="SAN101" s="37"/>
      <c r="SAO101" s="37"/>
      <c r="SAP101" s="37"/>
      <c r="SAQ101" s="37"/>
      <c r="SAR101" s="37"/>
      <c r="SAS101" s="37"/>
      <c r="SAT101" s="37"/>
      <c r="SAU101" s="37"/>
      <c r="SAV101" s="37"/>
      <c r="SAW101" s="37"/>
      <c r="SAX101" s="37"/>
      <c r="SAY101" s="37"/>
      <c r="SAZ101" s="37"/>
      <c r="SBA101" s="37"/>
      <c r="SBB101" s="37"/>
      <c r="SBC101" s="37"/>
      <c r="SBD101" s="37"/>
      <c r="SBE101" s="37"/>
      <c r="SBF101" s="37"/>
      <c r="SBG101" s="37"/>
      <c r="SBH101" s="37"/>
      <c r="SBI101" s="37"/>
      <c r="SBJ101" s="37"/>
      <c r="SBK101" s="37"/>
      <c r="SBL101" s="37"/>
      <c r="SBM101" s="37"/>
      <c r="SBN101" s="37"/>
      <c r="SBO101" s="37"/>
      <c r="SBP101" s="37"/>
      <c r="SBQ101" s="37"/>
      <c r="SBR101" s="37"/>
      <c r="SBS101" s="37"/>
      <c r="SBT101" s="37"/>
      <c r="SBU101" s="37"/>
      <c r="SBV101" s="37"/>
      <c r="SBW101" s="37"/>
      <c r="SBX101" s="37"/>
      <c r="SBY101" s="37"/>
      <c r="SBZ101" s="37"/>
      <c r="SCA101" s="37"/>
      <c r="SCB101" s="37"/>
      <c r="SCC101" s="37"/>
      <c r="SCD101" s="37"/>
      <c r="SCE101" s="37"/>
      <c r="SCF101" s="37"/>
      <c r="SCG101" s="37"/>
      <c r="SCH101" s="37"/>
      <c r="SCI101" s="37"/>
      <c r="SCJ101" s="37"/>
      <c r="SCK101" s="37"/>
      <c r="SCL101" s="37"/>
      <c r="SCM101" s="37"/>
      <c r="SCN101" s="37"/>
      <c r="SCO101" s="37"/>
      <c r="SCP101" s="37"/>
      <c r="SCQ101" s="37"/>
      <c r="SCR101" s="37"/>
      <c r="SCS101" s="37"/>
      <c r="SCT101" s="37"/>
      <c r="SCU101" s="37"/>
      <c r="SCV101" s="37"/>
      <c r="SCW101" s="37"/>
      <c r="SCX101" s="37"/>
      <c r="SCY101" s="37"/>
      <c r="SCZ101" s="37"/>
      <c r="SDA101" s="37"/>
      <c r="SDB101" s="37"/>
      <c r="SDC101" s="37"/>
      <c r="SDD101" s="37"/>
      <c r="SDE101" s="37"/>
      <c r="SDF101" s="37"/>
      <c r="SDG101" s="37"/>
      <c r="SDH101" s="37"/>
      <c r="SDI101" s="37"/>
      <c r="SDJ101" s="37"/>
      <c r="SDK101" s="37"/>
      <c r="SDL101" s="37"/>
      <c r="SDM101" s="37"/>
      <c r="SDN101" s="37"/>
      <c r="SDO101" s="37"/>
      <c r="SDP101" s="37"/>
      <c r="SDQ101" s="37"/>
      <c r="SDR101" s="37"/>
      <c r="SDS101" s="37"/>
      <c r="SDT101" s="37"/>
      <c r="SDU101" s="37"/>
      <c r="SDV101" s="37"/>
      <c r="SDW101" s="37"/>
      <c r="SDX101" s="37"/>
      <c r="SDY101" s="37"/>
      <c r="SDZ101" s="37"/>
      <c r="SEA101" s="37"/>
      <c r="SEB101" s="37"/>
      <c r="SEC101" s="37"/>
      <c r="SED101" s="37"/>
      <c r="SEE101" s="37"/>
      <c r="SEF101" s="37"/>
      <c r="SEG101" s="37"/>
      <c r="SEH101" s="37"/>
      <c r="SEI101" s="37"/>
      <c r="SEJ101" s="37"/>
      <c r="SEK101" s="37"/>
      <c r="SEL101" s="37"/>
      <c r="SEM101" s="37"/>
      <c r="SEN101" s="37"/>
      <c r="SEO101" s="37"/>
      <c r="SEP101" s="37"/>
      <c r="SEQ101" s="37"/>
      <c r="SER101" s="37"/>
      <c r="SES101" s="37"/>
      <c r="SET101" s="37"/>
      <c r="SEU101" s="37"/>
      <c r="SEV101" s="37"/>
      <c r="SEW101" s="37"/>
      <c r="SEX101" s="37"/>
      <c r="SEY101" s="37"/>
      <c r="SEZ101" s="37"/>
      <c r="SFA101" s="37"/>
      <c r="SFB101" s="37"/>
      <c r="SFC101" s="37"/>
      <c r="SFD101" s="37"/>
      <c r="SFE101" s="37"/>
      <c r="SFF101" s="37"/>
      <c r="SFG101" s="37"/>
      <c r="SFH101" s="37"/>
      <c r="SFI101" s="37"/>
      <c r="SFJ101" s="37"/>
      <c r="SFK101" s="37"/>
      <c r="SFL101" s="37"/>
      <c r="SFM101" s="37"/>
      <c r="SFN101" s="37"/>
      <c r="SFO101" s="37"/>
      <c r="SFP101" s="37"/>
      <c r="SFQ101" s="37"/>
      <c r="SFR101" s="37"/>
      <c r="SFS101" s="37"/>
      <c r="SFT101" s="37"/>
      <c r="SFU101" s="37"/>
      <c r="SFV101" s="37"/>
      <c r="SFW101" s="37"/>
      <c r="SFX101" s="37"/>
      <c r="SFY101" s="37"/>
      <c r="SFZ101" s="37"/>
      <c r="SGA101" s="37"/>
      <c r="SGB101" s="37"/>
      <c r="SGC101" s="37"/>
      <c r="SGD101" s="37"/>
      <c r="SGE101" s="37"/>
      <c r="SGF101" s="37"/>
      <c r="SGG101" s="37"/>
      <c r="SGH101" s="37"/>
      <c r="SGI101" s="37"/>
      <c r="SGJ101" s="37"/>
      <c r="SGK101" s="37"/>
      <c r="SGL101" s="37"/>
      <c r="SGM101" s="37"/>
      <c r="SGN101" s="37"/>
      <c r="SGO101" s="37"/>
      <c r="SGP101" s="37"/>
      <c r="SGQ101" s="37"/>
      <c r="SGR101" s="37"/>
      <c r="SGS101" s="37"/>
      <c r="SGT101" s="37"/>
      <c r="SGU101" s="37"/>
      <c r="SGV101" s="37"/>
      <c r="SGW101" s="37"/>
      <c r="SGX101" s="37"/>
      <c r="SGY101" s="37"/>
      <c r="SGZ101" s="37"/>
      <c r="SHA101" s="37"/>
      <c r="SHB101" s="37"/>
      <c r="SHC101" s="37"/>
      <c r="SHD101" s="37"/>
      <c r="SHE101" s="37"/>
      <c r="SHF101" s="37"/>
      <c r="SHG101" s="37"/>
      <c r="SHH101" s="37"/>
      <c r="SHI101" s="37"/>
      <c r="SHJ101" s="37"/>
      <c r="SHK101" s="37"/>
      <c r="SHL101" s="37"/>
      <c r="SHM101" s="37"/>
      <c r="SHN101" s="37"/>
      <c r="SHO101" s="37"/>
      <c r="SHP101" s="37"/>
      <c r="SHQ101" s="37"/>
      <c r="SHR101" s="37"/>
      <c r="SHS101" s="37"/>
      <c r="SHT101" s="37"/>
      <c r="SHU101" s="37"/>
      <c r="SHV101" s="37"/>
      <c r="SHW101" s="37"/>
      <c r="SHX101" s="37"/>
      <c r="SHY101" s="37"/>
      <c r="SHZ101" s="37"/>
      <c r="SIA101" s="37"/>
      <c r="SIB101" s="37"/>
      <c r="SIC101" s="37"/>
      <c r="SID101" s="37"/>
      <c r="SIE101" s="37"/>
      <c r="SIF101" s="37"/>
      <c r="SIG101" s="37"/>
      <c r="SIH101" s="37"/>
      <c r="SII101" s="37"/>
      <c r="SIJ101" s="37"/>
      <c r="SIK101" s="37"/>
      <c r="SIL101" s="37"/>
      <c r="SIM101" s="37"/>
      <c r="SIN101" s="37"/>
      <c r="SIO101" s="37"/>
      <c r="SIP101" s="37"/>
      <c r="SIQ101" s="37"/>
      <c r="SIR101" s="37"/>
      <c r="SIS101" s="37"/>
      <c r="SIT101" s="37"/>
      <c r="SIU101" s="37"/>
      <c r="SIV101" s="37"/>
      <c r="SIW101" s="37"/>
      <c r="SIX101" s="37"/>
      <c r="SIY101" s="37"/>
      <c r="SIZ101" s="37"/>
      <c r="SJA101" s="37"/>
      <c r="SJB101" s="37"/>
      <c r="SJC101" s="37"/>
      <c r="SJD101" s="37"/>
      <c r="SJE101" s="37"/>
      <c r="SJF101" s="37"/>
      <c r="SJG101" s="37"/>
      <c r="SJH101" s="37"/>
      <c r="SJI101" s="37"/>
      <c r="SJJ101" s="37"/>
      <c r="SJK101" s="37"/>
      <c r="SJL101" s="37"/>
      <c r="SJM101" s="37"/>
      <c r="SJN101" s="37"/>
      <c r="SJO101" s="37"/>
      <c r="SJP101" s="37"/>
      <c r="SJQ101" s="37"/>
      <c r="SJR101" s="37"/>
      <c r="SJS101" s="37"/>
      <c r="SJT101" s="37"/>
      <c r="SJU101" s="37"/>
      <c r="SJV101" s="37"/>
      <c r="SJW101" s="37"/>
      <c r="SJX101" s="37"/>
      <c r="SJY101" s="37"/>
      <c r="SJZ101" s="37"/>
      <c r="SKA101" s="37"/>
      <c r="SKB101" s="37"/>
      <c r="SKC101" s="37"/>
      <c r="SKD101" s="37"/>
      <c r="SKE101" s="37"/>
      <c r="SKF101" s="37"/>
      <c r="SKG101" s="37"/>
      <c r="SKH101" s="37"/>
      <c r="SKI101" s="37"/>
      <c r="SKJ101" s="37"/>
      <c r="SKK101" s="37"/>
      <c r="SKL101" s="37"/>
      <c r="SKM101" s="37"/>
      <c r="SKN101" s="37"/>
      <c r="SKO101" s="37"/>
      <c r="SKP101" s="37"/>
      <c r="SKQ101" s="37"/>
      <c r="SKR101" s="37"/>
      <c r="SKS101" s="37"/>
      <c r="SKT101" s="37"/>
      <c r="SKU101" s="37"/>
      <c r="SKV101" s="37"/>
      <c r="SKW101" s="37"/>
      <c r="SKX101" s="37"/>
      <c r="SKY101" s="37"/>
      <c r="SKZ101" s="37"/>
      <c r="SLA101" s="37"/>
      <c r="SLB101" s="37"/>
      <c r="SLC101" s="37"/>
      <c r="SLD101" s="37"/>
      <c r="SLE101" s="37"/>
      <c r="SLF101" s="37"/>
      <c r="SLG101" s="37"/>
      <c r="SLH101" s="37"/>
      <c r="SLI101" s="37"/>
      <c r="SLJ101" s="37"/>
      <c r="SLK101" s="37"/>
      <c r="SLL101" s="37"/>
      <c r="SLM101" s="37"/>
      <c r="SLN101" s="37"/>
      <c r="SLO101" s="37"/>
      <c r="SLP101" s="37"/>
      <c r="SLQ101" s="37"/>
      <c r="SLR101" s="37"/>
      <c r="SLS101" s="37"/>
      <c r="SLT101" s="37"/>
      <c r="SLU101" s="37"/>
      <c r="SLV101" s="37"/>
      <c r="SLW101" s="37"/>
      <c r="SLX101" s="37"/>
      <c r="SLY101" s="37"/>
      <c r="SLZ101" s="37"/>
      <c r="SMA101" s="37"/>
      <c r="SMB101" s="37"/>
      <c r="SMC101" s="37"/>
      <c r="SMD101" s="37"/>
      <c r="SME101" s="37"/>
      <c r="SMF101" s="37"/>
      <c r="SMG101" s="37"/>
      <c r="SMH101" s="37"/>
      <c r="SMI101" s="37"/>
      <c r="SMJ101" s="37"/>
      <c r="SMK101" s="37"/>
      <c r="SML101" s="37"/>
      <c r="SMM101" s="37"/>
      <c r="SMN101" s="37"/>
      <c r="SMO101" s="37"/>
      <c r="SMP101" s="37"/>
      <c r="SMQ101" s="37"/>
      <c r="SMR101" s="37"/>
      <c r="SMS101" s="37"/>
      <c r="SMT101" s="37"/>
      <c r="SMU101" s="37"/>
      <c r="SMV101" s="37"/>
      <c r="SMW101" s="37"/>
      <c r="SMX101" s="37"/>
      <c r="SMY101" s="37"/>
      <c r="SMZ101" s="37"/>
      <c r="SNA101" s="37"/>
      <c r="SNB101" s="37"/>
      <c r="SNC101" s="37"/>
      <c r="SND101" s="37"/>
      <c r="SNE101" s="37"/>
      <c r="SNF101" s="37"/>
      <c r="SNG101" s="37"/>
      <c r="SNH101" s="37"/>
      <c r="SNI101" s="37"/>
      <c r="SNJ101" s="37"/>
      <c r="SNK101" s="37"/>
      <c r="SNL101" s="37"/>
      <c r="SNM101" s="37"/>
      <c r="SNN101" s="37"/>
      <c r="SNO101" s="37"/>
      <c r="SNP101" s="37"/>
      <c r="SNQ101" s="37"/>
      <c r="SNR101" s="37"/>
      <c r="SNS101" s="37"/>
      <c r="SNT101" s="37"/>
      <c r="SNU101" s="37"/>
      <c r="SNV101" s="37"/>
      <c r="SNW101" s="37"/>
      <c r="SNX101" s="37"/>
      <c r="SNY101" s="37"/>
      <c r="SNZ101" s="37"/>
      <c r="SOA101" s="37"/>
      <c r="SOB101" s="37"/>
      <c r="SOC101" s="37"/>
      <c r="SOD101" s="37"/>
      <c r="SOE101" s="37"/>
      <c r="SOF101" s="37"/>
      <c r="SOG101" s="37"/>
      <c r="SOH101" s="37"/>
      <c r="SOI101" s="37"/>
      <c r="SOJ101" s="37"/>
      <c r="SOK101" s="37"/>
      <c r="SOL101" s="37"/>
      <c r="SOM101" s="37"/>
      <c r="SON101" s="37"/>
      <c r="SOO101" s="37"/>
      <c r="SOP101" s="37"/>
      <c r="SOQ101" s="37"/>
      <c r="SOR101" s="37"/>
      <c r="SOS101" s="37"/>
      <c r="SOT101" s="37"/>
      <c r="SOU101" s="37"/>
      <c r="SOV101" s="37"/>
      <c r="SOW101" s="37"/>
      <c r="SOX101" s="37"/>
      <c r="SOY101" s="37"/>
      <c r="SOZ101" s="37"/>
      <c r="SPA101" s="37"/>
      <c r="SPB101" s="37"/>
      <c r="SPC101" s="37"/>
      <c r="SPD101" s="37"/>
      <c r="SPE101" s="37"/>
      <c r="SPF101" s="37"/>
      <c r="SPG101" s="37"/>
      <c r="SPH101" s="37"/>
      <c r="SPI101" s="37"/>
      <c r="SPJ101" s="37"/>
      <c r="SPK101" s="37"/>
      <c r="SPL101" s="37"/>
      <c r="SPM101" s="37"/>
      <c r="SPN101" s="37"/>
      <c r="SPO101" s="37"/>
      <c r="SPP101" s="37"/>
      <c r="SPQ101" s="37"/>
      <c r="SPR101" s="37"/>
      <c r="SPS101" s="37"/>
      <c r="SPT101" s="37"/>
      <c r="SPU101" s="37"/>
      <c r="SPV101" s="37"/>
      <c r="SPW101" s="37"/>
      <c r="SPX101" s="37"/>
      <c r="SPY101" s="37"/>
      <c r="SPZ101" s="37"/>
      <c r="SQA101" s="37"/>
      <c r="SQB101" s="37"/>
      <c r="SQC101" s="37"/>
      <c r="SQD101" s="37"/>
      <c r="SQE101" s="37"/>
      <c r="SQF101" s="37"/>
      <c r="SQG101" s="37"/>
      <c r="SQH101" s="37"/>
      <c r="SQI101" s="37"/>
      <c r="SQJ101" s="37"/>
      <c r="SQK101" s="37"/>
      <c r="SQL101" s="37"/>
      <c r="SQM101" s="37"/>
      <c r="SQN101" s="37"/>
      <c r="SQO101" s="37"/>
      <c r="SQP101" s="37"/>
      <c r="SQQ101" s="37"/>
      <c r="SQR101" s="37"/>
      <c r="SQS101" s="37"/>
      <c r="SQT101" s="37"/>
      <c r="SQU101" s="37"/>
      <c r="SQV101" s="37"/>
      <c r="SQW101" s="37"/>
      <c r="SQX101" s="37"/>
      <c r="SQY101" s="37"/>
      <c r="SQZ101" s="37"/>
      <c r="SRA101" s="37"/>
      <c r="SRB101" s="37"/>
      <c r="SRC101" s="37"/>
      <c r="SRD101" s="37"/>
      <c r="SRE101" s="37"/>
      <c r="SRF101" s="37"/>
      <c r="SRG101" s="37"/>
      <c r="SRH101" s="37"/>
      <c r="SRI101" s="37"/>
      <c r="SRJ101" s="37"/>
      <c r="SRK101" s="37"/>
      <c r="SRL101" s="37"/>
      <c r="SRM101" s="37"/>
      <c r="SRN101" s="37"/>
      <c r="SRO101" s="37"/>
      <c r="SRP101" s="37"/>
      <c r="SRQ101" s="37"/>
      <c r="SRR101" s="37"/>
      <c r="SRS101" s="37"/>
      <c r="SRT101" s="37"/>
      <c r="SRU101" s="37"/>
      <c r="SRV101" s="37"/>
      <c r="SRW101" s="37"/>
      <c r="SRX101" s="37"/>
      <c r="SRY101" s="37"/>
      <c r="SRZ101" s="37"/>
      <c r="SSA101" s="37"/>
      <c r="SSB101" s="37"/>
      <c r="SSC101" s="37"/>
      <c r="SSD101" s="37"/>
      <c r="SSE101" s="37"/>
      <c r="SSF101" s="37"/>
      <c r="SSG101" s="37"/>
      <c r="SSH101" s="37"/>
      <c r="SSI101" s="37"/>
      <c r="SSJ101" s="37"/>
      <c r="SSK101" s="37"/>
      <c r="SSL101" s="37"/>
      <c r="SSM101" s="37"/>
      <c r="SSN101" s="37"/>
      <c r="SSO101" s="37"/>
      <c r="SSP101" s="37"/>
      <c r="SSQ101" s="37"/>
      <c r="SSR101" s="37"/>
      <c r="SSS101" s="37"/>
      <c r="SST101" s="37"/>
      <c r="SSU101" s="37"/>
      <c r="SSV101" s="37"/>
      <c r="SSW101" s="37"/>
      <c r="SSX101" s="37"/>
      <c r="SSY101" s="37"/>
      <c r="SSZ101" s="37"/>
      <c r="STA101" s="37"/>
      <c r="STB101" s="37"/>
      <c r="STC101" s="37"/>
      <c r="STD101" s="37"/>
      <c r="STE101" s="37"/>
      <c r="STF101" s="37"/>
      <c r="STG101" s="37"/>
      <c r="STH101" s="37"/>
      <c r="STI101" s="37"/>
      <c r="STJ101" s="37"/>
      <c r="STK101" s="37"/>
      <c r="STL101" s="37"/>
      <c r="STM101" s="37"/>
      <c r="STN101" s="37"/>
      <c r="STO101" s="37"/>
      <c r="STP101" s="37"/>
      <c r="STQ101" s="37"/>
      <c r="STR101" s="37"/>
      <c r="STS101" s="37"/>
      <c r="STT101" s="37"/>
      <c r="STU101" s="37"/>
      <c r="STV101" s="37"/>
      <c r="STW101" s="37"/>
      <c r="STX101" s="37"/>
      <c r="STY101" s="37"/>
      <c r="STZ101" s="37"/>
      <c r="SUA101" s="37"/>
      <c r="SUB101" s="37"/>
      <c r="SUC101" s="37"/>
      <c r="SUD101" s="37"/>
      <c r="SUE101" s="37"/>
      <c r="SUF101" s="37"/>
      <c r="SUG101" s="37"/>
      <c r="SUH101" s="37"/>
      <c r="SUI101" s="37"/>
      <c r="SUJ101" s="37"/>
      <c r="SUK101" s="37"/>
      <c r="SUL101" s="37"/>
      <c r="SUM101" s="37"/>
      <c r="SUN101" s="37"/>
      <c r="SUO101" s="37"/>
      <c r="SUP101" s="37"/>
      <c r="SUQ101" s="37"/>
      <c r="SUR101" s="37"/>
      <c r="SUS101" s="37"/>
      <c r="SUT101" s="37"/>
      <c r="SUU101" s="37"/>
      <c r="SUV101" s="37"/>
      <c r="SUW101" s="37"/>
      <c r="SUX101" s="37"/>
      <c r="SUY101" s="37"/>
      <c r="SUZ101" s="37"/>
      <c r="SVA101" s="37"/>
      <c r="SVB101" s="37"/>
      <c r="SVC101" s="37"/>
      <c r="SVD101" s="37"/>
      <c r="SVE101" s="37"/>
      <c r="SVF101" s="37"/>
      <c r="SVG101" s="37"/>
      <c r="SVH101" s="37"/>
      <c r="SVI101" s="37"/>
      <c r="SVJ101" s="37"/>
      <c r="SVK101" s="37"/>
      <c r="SVL101" s="37"/>
      <c r="SVM101" s="37"/>
      <c r="SVN101" s="37"/>
      <c r="SVO101" s="37"/>
      <c r="SVP101" s="37"/>
      <c r="SVQ101" s="37"/>
      <c r="SVR101" s="37"/>
      <c r="SVS101" s="37"/>
      <c r="SVT101" s="37"/>
      <c r="SVU101" s="37"/>
      <c r="SVV101" s="37"/>
      <c r="SVW101" s="37"/>
      <c r="SVX101" s="37"/>
      <c r="SVY101" s="37"/>
      <c r="SVZ101" s="37"/>
      <c r="SWA101" s="37"/>
      <c r="SWB101" s="37"/>
      <c r="SWC101" s="37"/>
      <c r="SWD101" s="37"/>
      <c r="SWE101" s="37"/>
      <c r="SWF101" s="37"/>
      <c r="SWG101" s="37"/>
      <c r="SWH101" s="37"/>
      <c r="SWI101" s="37"/>
      <c r="SWJ101" s="37"/>
      <c r="SWK101" s="37"/>
      <c r="SWL101" s="37"/>
      <c r="SWM101" s="37"/>
      <c r="SWN101" s="37"/>
      <c r="SWO101" s="37"/>
      <c r="SWP101" s="37"/>
      <c r="SWQ101" s="37"/>
      <c r="SWR101" s="37"/>
      <c r="SWS101" s="37"/>
      <c r="SWT101" s="37"/>
      <c r="SWU101" s="37"/>
      <c r="SWV101" s="37"/>
      <c r="SWW101" s="37"/>
      <c r="SWX101" s="37"/>
      <c r="SWY101" s="37"/>
      <c r="SWZ101" s="37"/>
      <c r="SXA101" s="37"/>
      <c r="SXB101" s="37"/>
      <c r="SXC101" s="37"/>
      <c r="SXD101" s="37"/>
      <c r="SXE101" s="37"/>
      <c r="SXF101" s="37"/>
      <c r="SXG101" s="37"/>
      <c r="SXH101" s="37"/>
      <c r="SXI101" s="37"/>
      <c r="SXJ101" s="37"/>
      <c r="SXK101" s="37"/>
      <c r="SXL101" s="37"/>
      <c r="SXM101" s="37"/>
      <c r="SXN101" s="37"/>
      <c r="SXO101" s="37"/>
      <c r="SXP101" s="37"/>
      <c r="SXQ101" s="37"/>
      <c r="SXR101" s="37"/>
      <c r="SXS101" s="37"/>
      <c r="SXT101" s="37"/>
      <c r="SXU101" s="37"/>
      <c r="SXV101" s="37"/>
      <c r="SXW101" s="37"/>
      <c r="SXX101" s="37"/>
      <c r="SXY101" s="37"/>
      <c r="SXZ101" s="37"/>
      <c r="SYA101" s="37"/>
      <c r="SYB101" s="37"/>
      <c r="SYC101" s="37"/>
      <c r="SYD101" s="37"/>
      <c r="SYE101" s="37"/>
      <c r="SYF101" s="37"/>
      <c r="SYG101" s="37"/>
      <c r="SYH101" s="37"/>
      <c r="SYI101" s="37"/>
      <c r="SYJ101" s="37"/>
      <c r="SYK101" s="37"/>
      <c r="SYL101" s="37"/>
      <c r="SYM101" s="37"/>
      <c r="SYN101" s="37"/>
      <c r="SYO101" s="37"/>
      <c r="SYP101" s="37"/>
      <c r="SYQ101" s="37"/>
      <c r="SYR101" s="37"/>
      <c r="SYS101" s="37"/>
      <c r="SYT101" s="37"/>
      <c r="SYU101" s="37"/>
      <c r="SYV101" s="37"/>
      <c r="SYW101" s="37"/>
      <c r="SYX101" s="37"/>
      <c r="SYY101" s="37"/>
      <c r="SYZ101" s="37"/>
      <c r="SZA101" s="37"/>
      <c r="SZB101" s="37"/>
      <c r="SZC101" s="37"/>
      <c r="SZD101" s="37"/>
      <c r="SZE101" s="37"/>
      <c r="SZF101" s="37"/>
      <c r="SZG101" s="37"/>
      <c r="SZH101" s="37"/>
      <c r="SZI101" s="37"/>
      <c r="SZJ101" s="37"/>
      <c r="SZK101" s="37"/>
      <c r="SZL101" s="37"/>
      <c r="SZM101" s="37"/>
      <c r="SZN101" s="37"/>
      <c r="SZO101" s="37"/>
      <c r="SZP101" s="37"/>
      <c r="SZQ101" s="37"/>
      <c r="SZR101" s="37"/>
      <c r="SZS101" s="37"/>
      <c r="SZT101" s="37"/>
      <c r="SZU101" s="37"/>
      <c r="SZV101" s="37"/>
      <c r="SZW101" s="37"/>
      <c r="SZX101" s="37"/>
      <c r="SZY101" s="37"/>
      <c r="SZZ101" s="37"/>
      <c r="TAA101" s="37"/>
      <c r="TAB101" s="37"/>
      <c r="TAC101" s="37"/>
      <c r="TAD101" s="37"/>
      <c r="TAE101" s="37"/>
      <c r="TAF101" s="37"/>
      <c r="TAG101" s="37"/>
      <c r="TAH101" s="37"/>
      <c r="TAI101" s="37"/>
      <c r="TAJ101" s="37"/>
      <c r="TAK101" s="37"/>
      <c r="TAL101" s="37"/>
      <c r="TAM101" s="37"/>
      <c r="TAN101" s="37"/>
      <c r="TAO101" s="37"/>
      <c r="TAP101" s="37"/>
      <c r="TAQ101" s="37"/>
      <c r="TAR101" s="37"/>
      <c r="TAS101" s="37"/>
      <c r="TAT101" s="37"/>
      <c r="TAU101" s="37"/>
      <c r="TAV101" s="37"/>
      <c r="TAW101" s="37"/>
      <c r="TAX101" s="37"/>
      <c r="TAY101" s="37"/>
      <c r="TAZ101" s="37"/>
      <c r="TBA101" s="37"/>
      <c r="TBB101" s="37"/>
      <c r="TBC101" s="37"/>
      <c r="TBD101" s="37"/>
      <c r="TBE101" s="37"/>
      <c r="TBF101" s="37"/>
      <c r="TBG101" s="37"/>
      <c r="TBH101" s="37"/>
      <c r="TBI101" s="37"/>
      <c r="TBJ101" s="37"/>
      <c r="TBK101" s="37"/>
      <c r="TBL101" s="37"/>
      <c r="TBM101" s="37"/>
      <c r="TBN101" s="37"/>
      <c r="TBO101" s="37"/>
      <c r="TBP101" s="37"/>
      <c r="TBQ101" s="37"/>
      <c r="TBR101" s="37"/>
      <c r="TBS101" s="37"/>
      <c r="TBT101" s="37"/>
      <c r="TBU101" s="37"/>
      <c r="TBV101" s="37"/>
      <c r="TBW101" s="37"/>
      <c r="TBX101" s="37"/>
      <c r="TBY101" s="37"/>
      <c r="TBZ101" s="37"/>
      <c r="TCA101" s="37"/>
      <c r="TCB101" s="37"/>
      <c r="TCC101" s="37"/>
      <c r="TCD101" s="37"/>
      <c r="TCE101" s="37"/>
      <c r="TCF101" s="37"/>
      <c r="TCG101" s="37"/>
      <c r="TCH101" s="37"/>
      <c r="TCI101" s="37"/>
      <c r="TCJ101" s="37"/>
      <c r="TCK101" s="37"/>
      <c r="TCL101" s="37"/>
      <c r="TCM101" s="37"/>
      <c r="TCN101" s="37"/>
      <c r="TCO101" s="37"/>
      <c r="TCP101" s="37"/>
      <c r="TCQ101" s="37"/>
      <c r="TCR101" s="37"/>
      <c r="TCS101" s="37"/>
      <c r="TCT101" s="37"/>
      <c r="TCU101" s="37"/>
      <c r="TCV101" s="37"/>
      <c r="TCW101" s="37"/>
      <c r="TCX101" s="37"/>
      <c r="TCY101" s="37"/>
      <c r="TCZ101" s="37"/>
      <c r="TDA101" s="37"/>
      <c r="TDB101" s="37"/>
      <c r="TDC101" s="37"/>
      <c r="TDD101" s="37"/>
      <c r="TDE101" s="37"/>
      <c r="TDF101" s="37"/>
      <c r="TDG101" s="37"/>
      <c r="TDH101" s="37"/>
      <c r="TDI101" s="37"/>
      <c r="TDJ101" s="37"/>
      <c r="TDK101" s="37"/>
      <c r="TDL101" s="37"/>
      <c r="TDM101" s="37"/>
      <c r="TDN101" s="37"/>
      <c r="TDO101" s="37"/>
      <c r="TDP101" s="37"/>
      <c r="TDQ101" s="37"/>
      <c r="TDR101" s="37"/>
      <c r="TDS101" s="37"/>
      <c r="TDT101" s="37"/>
      <c r="TDU101" s="37"/>
      <c r="TDV101" s="37"/>
      <c r="TDW101" s="37"/>
      <c r="TDX101" s="37"/>
      <c r="TDY101" s="37"/>
      <c r="TDZ101" s="37"/>
      <c r="TEA101" s="37"/>
      <c r="TEB101" s="37"/>
      <c r="TEC101" s="37"/>
      <c r="TED101" s="37"/>
      <c r="TEE101" s="37"/>
      <c r="TEF101" s="37"/>
      <c r="TEG101" s="37"/>
      <c r="TEH101" s="37"/>
      <c r="TEI101" s="37"/>
      <c r="TEJ101" s="37"/>
      <c r="TEK101" s="37"/>
      <c r="TEL101" s="37"/>
      <c r="TEM101" s="37"/>
      <c r="TEN101" s="37"/>
      <c r="TEO101" s="37"/>
      <c r="TEP101" s="37"/>
      <c r="TEQ101" s="37"/>
      <c r="TER101" s="37"/>
      <c r="TES101" s="37"/>
      <c r="TET101" s="37"/>
      <c r="TEU101" s="37"/>
      <c r="TEV101" s="37"/>
      <c r="TEW101" s="37"/>
      <c r="TEX101" s="37"/>
      <c r="TEY101" s="37"/>
      <c r="TEZ101" s="37"/>
      <c r="TFA101" s="37"/>
      <c r="TFB101" s="37"/>
      <c r="TFC101" s="37"/>
      <c r="TFD101" s="37"/>
      <c r="TFE101" s="37"/>
      <c r="TFF101" s="37"/>
      <c r="TFG101" s="37"/>
      <c r="TFH101" s="37"/>
      <c r="TFI101" s="37"/>
      <c r="TFJ101" s="37"/>
      <c r="TFK101" s="37"/>
      <c r="TFL101" s="37"/>
      <c r="TFM101" s="37"/>
      <c r="TFN101" s="37"/>
      <c r="TFO101" s="37"/>
      <c r="TFP101" s="37"/>
      <c r="TFQ101" s="37"/>
      <c r="TFR101" s="37"/>
      <c r="TFS101" s="37"/>
      <c r="TFT101" s="37"/>
      <c r="TFU101" s="37"/>
      <c r="TFV101" s="37"/>
      <c r="TFW101" s="37"/>
      <c r="TFX101" s="37"/>
      <c r="TFY101" s="37"/>
      <c r="TFZ101" s="37"/>
      <c r="TGA101" s="37"/>
      <c r="TGB101" s="37"/>
      <c r="TGC101" s="37"/>
      <c r="TGD101" s="37"/>
      <c r="TGE101" s="37"/>
      <c r="TGF101" s="37"/>
      <c r="TGG101" s="37"/>
      <c r="TGH101" s="37"/>
      <c r="TGI101" s="37"/>
      <c r="TGJ101" s="37"/>
      <c r="TGK101" s="37"/>
      <c r="TGL101" s="37"/>
      <c r="TGM101" s="37"/>
      <c r="TGN101" s="37"/>
      <c r="TGO101" s="37"/>
      <c r="TGP101" s="37"/>
      <c r="TGQ101" s="37"/>
      <c r="TGR101" s="37"/>
      <c r="TGS101" s="37"/>
      <c r="TGT101" s="37"/>
      <c r="TGU101" s="37"/>
      <c r="TGV101" s="37"/>
      <c r="TGW101" s="37"/>
      <c r="TGX101" s="37"/>
      <c r="TGY101" s="37"/>
      <c r="TGZ101" s="37"/>
      <c r="THA101" s="37"/>
      <c r="THB101" s="37"/>
      <c r="THC101" s="37"/>
      <c r="THD101" s="37"/>
      <c r="THE101" s="37"/>
      <c r="THF101" s="37"/>
      <c r="THG101" s="37"/>
      <c r="THH101" s="37"/>
      <c r="THI101" s="37"/>
      <c r="THJ101" s="37"/>
      <c r="THK101" s="37"/>
      <c r="THL101" s="37"/>
      <c r="THM101" s="37"/>
      <c r="THN101" s="37"/>
      <c r="THO101" s="37"/>
      <c r="THP101" s="37"/>
      <c r="THQ101" s="37"/>
      <c r="THR101" s="37"/>
      <c r="THS101" s="37"/>
      <c r="THT101" s="37"/>
      <c r="THU101" s="37"/>
      <c r="THV101" s="37"/>
      <c r="THW101" s="37"/>
      <c r="THX101" s="37"/>
      <c r="THY101" s="37"/>
      <c r="THZ101" s="37"/>
      <c r="TIA101" s="37"/>
      <c r="TIB101" s="37"/>
      <c r="TIC101" s="37"/>
      <c r="TID101" s="37"/>
      <c r="TIE101" s="37"/>
      <c r="TIF101" s="37"/>
      <c r="TIG101" s="37"/>
      <c r="TIH101" s="37"/>
      <c r="TII101" s="37"/>
      <c r="TIJ101" s="37"/>
      <c r="TIK101" s="37"/>
      <c r="TIL101" s="37"/>
      <c r="TIM101" s="37"/>
      <c r="TIN101" s="37"/>
      <c r="TIO101" s="37"/>
      <c r="TIP101" s="37"/>
      <c r="TIQ101" s="37"/>
      <c r="TIR101" s="37"/>
      <c r="TIS101" s="37"/>
      <c r="TIT101" s="37"/>
      <c r="TIU101" s="37"/>
      <c r="TIV101" s="37"/>
      <c r="TIW101" s="37"/>
      <c r="TIX101" s="37"/>
      <c r="TIY101" s="37"/>
      <c r="TIZ101" s="37"/>
      <c r="TJA101" s="37"/>
      <c r="TJB101" s="37"/>
      <c r="TJC101" s="37"/>
      <c r="TJD101" s="37"/>
      <c r="TJE101" s="37"/>
      <c r="TJF101" s="37"/>
      <c r="TJG101" s="37"/>
      <c r="TJH101" s="37"/>
      <c r="TJI101" s="37"/>
      <c r="TJJ101" s="37"/>
      <c r="TJK101" s="37"/>
      <c r="TJL101" s="37"/>
      <c r="TJM101" s="37"/>
      <c r="TJN101" s="37"/>
      <c r="TJO101" s="37"/>
      <c r="TJP101" s="37"/>
      <c r="TJQ101" s="37"/>
      <c r="TJR101" s="37"/>
      <c r="TJS101" s="37"/>
      <c r="TJT101" s="37"/>
      <c r="TJU101" s="37"/>
      <c r="TJV101" s="37"/>
      <c r="TJW101" s="37"/>
      <c r="TJX101" s="37"/>
      <c r="TJY101" s="37"/>
      <c r="TJZ101" s="37"/>
      <c r="TKA101" s="37"/>
      <c r="TKB101" s="37"/>
      <c r="TKC101" s="37"/>
      <c r="TKD101" s="37"/>
      <c r="TKE101" s="37"/>
      <c r="TKF101" s="37"/>
      <c r="TKG101" s="37"/>
      <c r="TKH101" s="37"/>
      <c r="TKI101" s="37"/>
      <c r="TKJ101" s="37"/>
      <c r="TKK101" s="37"/>
      <c r="TKL101" s="37"/>
      <c r="TKM101" s="37"/>
      <c r="TKN101" s="37"/>
      <c r="TKO101" s="37"/>
      <c r="TKP101" s="37"/>
      <c r="TKQ101" s="37"/>
      <c r="TKR101" s="37"/>
      <c r="TKS101" s="37"/>
      <c r="TKT101" s="37"/>
      <c r="TKU101" s="37"/>
      <c r="TKV101" s="37"/>
      <c r="TKW101" s="37"/>
      <c r="TKX101" s="37"/>
      <c r="TKY101" s="37"/>
      <c r="TKZ101" s="37"/>
      <c r="TLA101" s="37"/>
      <c r="TLB101" s="37"/>
      <c r="TLC101" s="37"/>
      <c r="TLD101" s="37"/>
      <c r="TLE101" s="37"/>
      <c r="TLF101" s="37"/>
      <c r="TLG101" s="37"/>
      <c r="TLH101" s="37"/>
      <c r="TLI101" s="37"/>
      <c r="TLJ101" s="37"/>
      <c r="TLK101" s="37"/>
      <c r="TLL101" s="37"/>
      <c r="TLM101" s="37"/>
      <c r="TLN101" s="37"/>
      <c r="TLO101" s="37"/>
      <c r="TLP101" s="37"/>
      <c r="TLQ101" s="37"/>
      <c r="TLR101" s="37"/>
      <c r="TLS101" s="37"/>
      <c r="TLT101" s="37"/>
      <c r="TLU101" s="37"/>
      <c r="TLV101" s="37"/>
      <c r="TLW101" s="37"/>
      <c r="TLX101" s="37"/>
      <c r="TLY101" s="37"/>
      <c r="TLZ101" s="37"/>
      <c r="TMA101" s="37"/>
      <c r="TMB101" s="37"/>
      <c r="TMC101" s="37"/>
      <c r="TMD101" s="37"/>
      <c r="TME101" s="37"/>
      <c r="TMF101" s="37"/>
      <c r="TMG101" s="37"/>
      <c r="TMH101" s="37"/>
      <c r="TMI101" s="37"/>
      <c r="TMJ101" s="37"/>
      <c r="TMK101" s="37"/>
      <c r="TML101" s="37"/>
      <c r="TMM101" s="37"/>
      <c r="TMN101" s="37"/>
      <c r="TMO101" s="37"/>
      <c r="TMP101" s="37"/>
      <c r="TMQ101" s="37"/>
      <c r="TMR101" s="37"/>
      <c r="TMS101" s="37"/>
      <c r="TMT101" s="37"/>
      <c r="TMU101" s="37"/>
      <c r="TMV101" s="37"/>
      <c r="TMW101" s="37"/>
      <c r="TMX101" s="37"/>
      <c r="TMY101" s="37"/>
      <c r="TMZ101" s="37"/>
      <c r="TNA101" s="37"/>
      <c r="TNB101" s="37"/>
      <c r="TNC101" s="37"/>
      <c r="TND101" s="37"/>
      <c r="TNE101" s="37"/>
      <c r="TNF101" s="37"/>
      <c r="TNG101" s="37"/>
      <c r="TNH101" s="37"/>
      <c r="TNI101" s="37"/>
      <c r="TNJ101" s="37"/>
      <c r="TNK101" s="37"/>
      <c r="TNL101" s="37"/>
      <c r="TNM101" s="37"/>
      <c r="TNN101" s="37"/>
      <c r="TNO101" s="37"/>
      <c r="TNP101" s="37"/>
      <c r="TNQ101" s="37"/>
      <c r="TNR101" s="37"/>
      <c r="TNS101" s="37"/>
      <c r="TNT101" s="37"/>
      <c r="TNU101" s="37"/>
      <c r="TNV101" s="37"/>
      <c r="TNW101" s="37"/>
      <c r="TNX101" s="37"/>
      <c r="TNY101" s="37"/>
      <c r="TNZ101" s="37"/>
      <c r="TOA101" s="37"/>
      <c r="TOB101" s="37"/>
      <c r="TOC101" s="37"/>
      <c r="TOD101" s="37"/>
      <c r="TOE101" s="37"/>
      <c r="TOF101" s="37"/>
      <c r="TOG101" s="37"/>
      <c r="TOH101" s="37"/>
      <c r="TOI101" s="37"/>
      <c r="TOJ101" s="37"/>
      <c r="TOK101" s="37"/>
      <c r="TOL101" s="37"/>
      <c r="TOM101" s="37"/>
      <c r="TON101" s="37"/>
      <c r="TOO101" s="37"/>
      <c r="TOP101" s="37"/>
      <c r="TOQ101" s="37"/>
      <c r="TOR101" s="37"/>
      <c r="TOS101" s="37"/>
      <c r="TOT101" s="37"/>
      <c r="TOU101" s="37"/>
      <c r="TOV101" s="37"/>
      <c r="TOW101" s="37"/>
      <c r="TOX101" s="37"/>
      <c r="TOY101" s="37"/>
      <c r="TOZ101" s="37"/>
      <c r="TPA101" s="37"/>
      <c r="TPB101" s="37"/>
      <c r="TPC101" s="37"/>
      <c r="TPD101" s="37"/>
      <c r="TPE101" s="37"/>
      <c r="TPF101" s="37"/>
      <c r="TPG101" s="37"/>
      <c r="TPH101" s="37"/>
      <c r="TPI101" s="37"/>
      <c r="TPJ101" s="37"/>
      <c r="TPK101" s="37"/>
      <c r="TPL101" s="37"/>
      <c r="TPM101" s="37"/>
      <c r="TPN101" s="37"/>
      <c r="TPO101" s="37"/>
      <c r="TPP101" s="37"/>
      <c r="TPQ101" s="37"/>
      <c r="TPR101" s="37"/>
      <c r="TPS101" s="37"/>
      <c r="TPT101" s="37"/>
      <c r="TPU101" s="37"/>
      <c r="TPV101" s="37"/>
      <c r="TPW101" s="37"/>
      <c r="TPX101" s="37"/>
      <c r="TPY101" s="37"/>
      <c r="TPZ101" s="37"/>
      <c r="TQA101" s="37"/>
      <c r="TQB101" s="37"/>
      <c r="TQC101" s="37"/>
      <c r="TQD101" s="37"/>
      <c r="TQE101" s="37"/>
      <c r="TQF101" s="37"/>
      <c r="TQG101" s="37"/>
      <c r="TQH101" s="37"/>
      <c r="TQI101" s="37"/>
      <c r="TQJ101" s="37"/>
      <c r="TQK101" s="37"/>
      <c r="TQL101" s="37"/>
      <c r="TQM101" s="37"/>
      <c r="TQN101" s="37"/>
      <c r="TQO101" s="37"/>
      <c r="TQP101" s="37"/>
      <c r="TQQ101" s="37"/>
      <c r="TQR101" s="37"/>
      <c r="TQS101" s="37"/>
      <c r="TQT101" s="37"/>
      <c r="TQU101" s="37"/>
      <c r="TQV101" s="37"/>
      <c r="TQW101" s="37"/>
      <c r="TQX101" s="37"/>
      <c r="TQY101" s="37"/>
      <c r="TQZ101" s="37"/>
      <c r="TRA101" s="37"/>
      <c r="TRB101" s="37"/>
      <c r="TRC101" s="37"/>
      <c r="TRD101" s="37"/>
      <c r="TRE101" s="37"/>
      <c r="TRF101" s="37"/>
      <c r="TRG101" s="37"/>
      <c r="TRH101" s="37"/>
      <c r="TRI101" s="37"/>
      <c r="TRJ101" s="37"/>
      <c r="TRK101" s="37"/>
      <c r="TRL101" s="37"/>
      <c r="TRM101" s="37"/>
      <c r="TRN101" s="37"/>
      <c r="TRO101" s="37"/>
      <c r="TRP101" s="37"/>
      <c r="TRQ101" s="37"/>
      <c r="TRR101" s="37"/>
      <c r="TRS101" s="37"/>
      <c r="TRT101" s="37"/>
      <c r="TRU101" s="37"/>
      <c r="TRV101" s="37"/>
      <c r="TRW101" s="37"/>
      <c r="TRX101" s="37"/>
      <c r="TRY101" s="37"/>
      <c r="TRZ101" s="37"/>
      <c r="TSA101" s="37"/>
      <c r="TSB101" s="37"/>
      <c r="TSC101" s="37"/>
      <c r="TSD101" s="37"/>
      <c r="TSE101" s="37"/>
      <c r="TSF101" s="37"/>
      <c r="TSG101" s="37"/>
      <c r="TSH101" s="37"/>
      <c r="TSI101" s="37"/>
      <c r="TSJ101" s="37"/>
      <c r="TSK101" s="37"/>
      <c r="TSL101" s="37"/>
      <c r="TSM101" s="37"/>
      <c r="TSN101" s="37"/>
      <c r="TSO101" s="37"/>
      <c r="TSP101" s="37"/>
      <c r="TSQ101" s="37"/>
      <c r="TSR101" s="37"/>
      <c r="TSS101" s="37"/>
      <c r="TST101" s="37"/>
      <c r="TSU101" s="37"/>
      <c r="TSV101" s="37"/>
      <c r="TSW101" s="37"/>
      <c r="TSX101" s="37"/>
      <c r="TSY101" s="37"/>
      <c r="TSZ101" s="37"/>
      <c r="TTA101" s="37"/>
      <c r="TTB101" s="37"/>
      <c r="TTC101" s="37"/>
      <c r="TTD101" s="37"/>
      <c r="TTE101" s="37"/>
      <c r="TTF101" s="37"/>
      <c r="TTG101" s="37"/>
      <c r="TTH101" s="37"/>
      <c r="TTI101" s="37"/>
      <c r="TTJ101" s="37"/>
      <c r="TTK101" s="37"/>
      <c r="TTL101" s="37"/>
      <c r="TTM101" s="37"/>
      <c r="TTN101" s="37"/>
      <c r="TTO101" s="37"/>
      <c r="TTP101" s="37"/>
      <c r="TTQ101" s="37"/>
      <c r="TTR101" s="37"/>
      <c r="TTS101" s="37"/>
      <c r="TTT101" s="37"/>
      <c r="TTU101" s="37"/>
      <c r="TTV101" s="37"/>
      <c r="TTW101" s="37"/>
      <c r="TTX101" s="37"/>
      <c r="TTY101" s="37"/>
      <c r="TTZ101" s="37"/>
      <c r="TUA101" s="37"/>
      <c r="TUB101" s="37"/>
      <c r="TUC101" s="37"/>
      <c r="TUD101" s="37"/>
      <c r="TUE101" s="37"/>
      <c r="TUF101" s="37"/>
      <c r="TUG101" s="37"/>
      <c r="TUH101" s="37"/>
      <c r="TUI101" s="37"/>
      <c r="TUJ101" s="37"/>
      <c r="TUK101" s="37"/>
      <c r="TUL101" s="37"/>
      <c r="TUM101" s="37"/>
      <c r="TUN101" s="37"/>
      <c r="TUO101" s="37"/>
      <c r="TUP101" s="37"/>
      <c r="TUQ101" s="37"/>
      <c r="TUR101" s="37"/>
      <c r="TUS101" s="37"/>
      <c r="TUT101" s="37"/>
      <c r="TUU101" s="37"/>
      <c r="TUV101" s="37"/>
      <c r="TUW101" s="37"/>
      <c r="TUX101" s="37"/>
      <c r="TUY101" s="37"/>
      <c r="TUZ101" s="37"/>
      <c r="TVA101" s="37"/>
      <c r="TVB101" s="37"/>
      <c r="TVC101" s="37"/>
      <c r="TVD101" s="37"/>
      <c r="TVE101" s="37"/>
      <c r="TVF101" s="37"/>
      <c r="TVG101" s="37"/>
      <c r="TVH101" s="37"/>
      <c r="TVI101" s="37"/>
      <c r="TVJ101" s="37"/>
      <c r="TVK101" s="37"/>
      <c r="TVL101" s="37"/>
      <c r="TVM101" s="37"/>
      <c r="TVN101" s="37"/>
      <c r="TVO101" s="37"/>
      <c r="TVP101" s="37"/>
      <c r="TVQ101" s="37"/>
      <c r="TVR101" s="37"/>
      <c r="TVS101" s="37"/>
      <c r="TVT101" s="37"/>
      <c r="TVU101" s="37"/>
      <c r="TVV101" s="37"/>
      <c r="TVW101" s="37"/>
      <c r="TVX101" s="37"/>
      <c r="TVY101" s="37"/>
      <c r="TVZ101" s="37"/>
      <c r="TWA101" s="37"/>
      <c r="TWB101" s="37"/>
      <c r="TWC101" s="37"/>
      <c r="TWD101" s="37"/>
      <c r="TWE101" s="37"/>
      <c r="TWF101" s="37"/>
      <c r="TWG101" s="37"/>
      <c r="TWH101" s="37"/>
      <c r="TWI101" s="37"/>
      <c r="TWJ101" s="37"/>
      <c r="TWK101" s="37"/>
      <c r="TWL101" s="37"/>
      <c r="TWM101" s="37"/>
      <c r="TWN101" s="37"/>
      <c r="TWO101" s="37"/>
      <c r="TWP101" s="37"/>
      <c r="TWQ101" s="37"/>
      <c r="TWR101" s="37"/>
      <c r="TWS101" s="37"/>
      <c r="TWT101" s="37"/>
      <c r="TWU101" s="37"/>
      <c r="TWV101" s="37"/>
      <c r="TWW101" s="37"/>
      <c r="TWX101" s="37"/>
      <c r="TWY101" s="37"/>
      <c r="TWZ101" s="37"/>
      <c r="TXA101" s="37"/>
      <c r="TXB101" s="37"/>
      <c r="TXC101" s="37"/>
      <c r="TXD101" s="37"/>
      <c r="TXE101" s="37"/>
      <c r="TXF101" s="37"/>
      <c r="TXG101" s="37"/>
      <c r="TXH101" s="37"/>
      <c r="TXI101" s="37"/>
      <c r="TXJ101" s="37"/>
      <c r="TXK101" s="37"/>
      <c r="TXL101" s="37"/>
      <c r="TXM101" s="37"/>
      <c r="TXN101" s="37"/>
      <c r="TXO101" s="37"/>
      <c r="TXP101" s="37"/>
      <c r="TXQ101" s="37"/>
      <c r="TXR101" s="37"/>
      <c r="TXS101" s="37"/>
      <c r="TXT101" s="37"/>
      <c r="TXU101" s="37"/>
      <c r="TXV101" s="37"/>
      <c r="TXW101" s="37"/>
      <c r="TXX101" s="37"/>
      <c r="TXY101" s="37"/>
      <c r="TXZ101" s="37"/>
      <c r="TYA101" s="37"/>
      <c r="TYB101" s="37"/>
      <c r="TYC101" s="37"/>
      <c r="TYD101" s="37"/>
      <c r="TYE101" s="37"/>
      <c r="TYF101" s="37"/>
      <c r="TYG101" s="37"/>
      <c r="TYH101" s="37"/>
      <c r="TYI101" s="37"/>
      <c r="TYJ101" s="37"/>
      <c r="TYK101" s="37"/>
      <c r="TYL101" s="37"/>
      <c r="TYM101" s="37"/>
      <c r="TYN101" s="37"/>
      <c r="TYO101" s="37"/>
      <c r="TYP101" s="37"/>
      <c r="TYQ101" s="37"/>
      <c r="TYR101" s="37"/>
      <c r="TYS101" s="37"/>
      <c r="TYT101" s="37"/>
      <c r="TYU101" s="37"/>
      <c r="TYV101" s="37"/>
      <c r="TYW101" s="37"/>
      <c r="TYX101" s="37"/>
      <c r="TYY101" s="37"/>
      <c r="TYZ101" s="37"/>
      <c r="TZA101" s="37"/>
      <c r="TZB101" s="37"/>
      <c r="TZC101" s="37"/>
      <c r="TZD101" s="37"/>
      <c r="TZE101" s="37"/>
      <c r="TZF101" s="37"/>
      <c r="TZG101" s="37"/>
      <c r="TZH101" s="37"/>
      <c r="TZI101" s="37"/>
      <c r="TZJ101" s="37"/>
      <c r="TZK101" s="37"/>
      <c r="TZL101" s="37"/>
      <c r="TZM101" s="37"/>
      <c r="TZN101" s="37"/>
      <c r="TZO101" s="37"/>
      <c r="TZP101" s="37"/>
      <c r="TZQ101" s="37"/>
      <c r="TZR101" s="37"/>
      <c r="TZS101" s="37"/>
      <c r="TZT101" s="37"/>
      <c r="TZU101" s="37"/>
      <c r="TZV101" s="37"/>
      <c r="TZW101" s="37"/>
      <c r="TZX101" s="37"/>
      <c r="TZY101" s="37"/>
      <c r="TZZ101" s="37"/>
      <c r="UAA101" s="37"/>
      <c r="UAB101" s="37"/>
      <c r="UAC101" s="37"/>
      <c r="UAD101" s="37"/>
      <c r="UAE101" s="37"/>
      <c r="UAF101" s="37"/>
      <c r="UAG101" s="37"/>
      <c r="UAH101" s="37"/>
      <c r="UAI101" s="37"/>
      <c r="UAJ101" s="37"/>
      <c r="UAK101" s="37"/>
      <c r="UAL101" s="37"/>
      <c r="UAM101" s="37"/>
      <c r="UAN101" s="37"/>
      <c r="UAO101" s="37"/>
      <c r="UAP101" s="37"/>
      <c r="UAQ101" s="37"/>
      <c r="UAR101" s="37"/>
      <c r="UAS101" s="37"/>
      <c r="UAT101" s="37"/>
      <c r="UAU101" s="37"/>
      <c r="UAV101" s="37"/>
      <c r="UAW101" s="37"/>
      <c r="UAX101" s="37"/>
      <c r="UAY101" s="37"/>
      <c r="UAZ101" s="37"/>
      <c r="UBA101" s="37"/>
      <c r="UBB101" s="37"/>
      <c r="UBC101" s="37"/>
      <c r="UBD101" s="37"/>
      <c r="UBE101" s="37"/>
      <c r="UBF101" s="37"/>
      <c r="UBG101" s="37"/>
      <c r="UBH101" s="37"/>
      <c r="UBI101" s="37"/>
      <c r="UBJ101" s="37"/>
      <c r="UBK101" s="37"/>
      <c r="UBL101" s="37"/>
      <c r="UBM101" s="37"/>
      <c r="UBN101" s="37"/>
      <c r="UBO101" s="37"/>
      <c r="UBP101" s="37"/>
      <c r="UBQ101" s="37"/>
      <c r="UBR101" s="37"/>
      <c r="UBS101" s="37"/>
      <c r="UBT101" s="37"/>
      <c r="UBU101" s="37"/>
      <c r="UBV101" s="37"/>
      <c r="UBW101" s="37"/>
      <c r="UBX101" s="37"/>
      <c r="UBY101" s="37"/>
      <c r="UBZ101" s="37"/>
      <c r="UCA101" s="37"/>
      <c r="UCB101" s="37"/>
      <c r="UCC101" s="37"/>
      <c r="UCD101" s="37"/>
      <c r="UCE101" s="37"/>
      <c r="UCF101" s="37"/>
      <c r="UCG101" s="37"/>
      <c r="UCH101" s="37"/>
      <c r="UCI101" s="37"/>
      <c r="UCJ101" s="37"/>
      <c r="UCK101" s="37"/>
      <c r="UCL101" s="37"/>
      <c r="UCM101" s="37"/>
      <c r="UCN101" s="37"/>
      <c r="UCO101" s="37"/>
      <c r="UCP101" s="37"/>
      <c r="UCQ101" s="37"/>
      <c r="UCR101" s="37"/>
      <c r="UCS101" s="37"/>
      <c r="UCT101" s="37"/>
      <c r="UCU101" s="37"/>
      <c r="UCV101" s="37"/>
      <c r="UCW101" s="37"/>
      <c r="UCX101" s="37"/>
      <c r="UCY101" s="37"/>
      <c r="UCZ101" s="37"/>
      <c r="UDA101" s="37"/>
      <c r="UDB101" s="37"/>
      <c r="UDC101" s="37"/>
      <c r="UDD101" s="37"/>
      <c r="UDE101" s="37"/>
      <c r="UDF101" s="37"/>
      <c r="UDG101" s="37"/>
      <c r="UDH101" s="37"/>
      <c r="UDI101" s="37"/>
      <c r="UDJ101" s="37"/>
      <c r="UDK101" s="37"/>
      <c r="UDL101" s="37"/>
      <c r="UDM101" s="37"/>
      <c r="UDN101" s="37"/>
      <c r="UDO101" s="37"/>
      <c r="UDP101" s="37"/>
      <c r="UDQ101" s="37"/>
      <c r="UDR101" s="37"/>
      <c r="UDS101" s="37"/>
      <c r="UDT101" s="37"/>
      <c r="UDU101" s="37"/>
      <c r="UDV101" s="37"/>
      <c r="UDW101" s="37"/>
      <c r="UDX101" s="37"/>
      <c r="UDY101" s="37"/>
      <c r="UDZ101" s="37"/>
      <c r="UEA101" s="37"/>
      <c r="UEB101" s="37"/>
      <c r="UEC101" s="37"/>
      <c r="UED101" s="37"/>
      <c r="UEE101" s="37"/>
      <c r="UEF101" s="37"/>
      <c r="UEG101" s="37"/>
      <c r="UEH101" s="37"/>
      <c r="UEI101" s="37"/>
      <c r="UEJ101" s="37"/>
      <c r="UEK101" s="37"/>
      <c r="UEL101" s="37"/>
      <c r="UEM101" s="37"/>
      <c r="UEN101" s="37"/>
      <c r="UEO101" s="37"/>
      <c r="UEP101" s="37"/>
      <c r="UEQ101" s="37"/>
      <c r="UER101" s="37"/>
      <c r="UES101" s="37"/>
      <c r="UET101" s="37"/>
      <c r="UEU101" s="37"/>
      <c r="UEV101" s="37"/>
      <c r="UEW101" s="37"/>
      <c r="UEX101" s="37"/>
      <c r="UEY101" s="37"/>
      <c r="UEZ101" s="37"/>
      <c r="UFA101" s="37"/>
      <c r="UFB101" s="37"/>
      <c r="UFC101" s="37"/>
      <c r="UFD101" s="37"/>
      <c r="UFE101" s="37"/>
      <c r="UFF101" s="37"/>
      <c r="UFG101" s="37"/>
      <c r="UFH101" s="37"/>
      <c r="UFI101" s="37"/>
      <c r="UFJ101" s="37"/>
      <c r="UFK101" s="37"/>
      <c r="UFL101" s="37"/>
      <c r="UFM101" s="37"/>
      <c r="UFN101" s="37"/>
      <c r="UFO101" s="37"/>
      <c r="UFP101" s="37"/>
      <c r="UFQ101" s="37"/>
      <c r="UFR101" s="37"/>
      <c r="UFS101" s="37"/>
      <c r="UFT101" s="37"/>
      <c r="UFU101" s="37"/>
      <c r="UFV101" s="37"/>
      <c r="UFW101" s="37"/>
      <c r="UFX101" s="37"/>
      <c r="UFY101" s="37"/>
      <c r="UFZ101" s="37"/>
      <c r="UGA101" s="37"/>
      <c r="UGB101" s="37"/>
      <c r="UGC101" s="37"/>
      <c r="UGD101" s="37"/>
      <c r="UGE101" s="37"/>
      <c r="UGF101" s="37"/>
      <c r="UGG101" s="37"/>
      <c r="UGH101" s="37"/>
      <c r="UGI101" s="37"/>
      <c r="UGJ101" s="37"/>
      <c r="UGK101" s="37"/>
      <c r="UGL101" s="37"/>
      <c r="UGM101" s="37"/>
      <c r="UGN101" s="37"/>
      <c r="UGO101" s="37"/>
      <c r="UGP101" s="37"/>
      <c r="UGQ101" s="37"/>
      <c r="UGR101" s="37"/>
      <c r="UGS101" s="37"/>
      <c r="UGT101" s="37"/>
      <c r="UGU101" s="37"/>
      <c r="UGV101" s="37"/>
      <c r="UGW101" s="37"/>
      <c r="UGX101" s="37"/>
      <c r="UGY101" s="37"/>
      <c r="UGZ101" s="37"/>
      <c r="UHA101" s="37"/>
      <c r="UHB101" s="37"/>
      <c r="UHC101" s="37"/>
      <c r="UHD101" s="37"/>
      <c r="UHE101" s="37"/>
      <c r="UHF101" s="37"/>
      <c r="UHG101" s="37"/>
      <c r="UHH101" s="37"/>
      <c r="UHI101" s="37"/>
      <c r="UHJ101" s="37"/>
      <c r="UHK101" s="37"/>
      <c r="UHL101" s="37"/>
      <c r="UHM101" s="37"/>
      <c r="UHN101" s="37"/>
      <c r="UHO101" s="37"/>
      <c r="UHP101" s="37"/>
      <c r="UHQ101" s="37"/>
      <c r="UHR101" s="37"/>
      <c r="UHS101" s="37"/>
      <c r="UHT101" s="37"/>
      <c r="UHU101" s="37"/>
      <c r="UHV101" s="37"/>
      <c r="UHW101" s="37"/>
      <c r="UHX101" s="37"/>
      <c r="UHY101" s="37"/>
      <c r="UHZ101" s="37"/>
      <c r="UIA101" s="37"/>
      <c r="UIB101" s="37"/>
      <c r="UIC101" s="37"/>
      <c r="UID101" s="37"/>
      <c r="UIE101" s="37"/>
      <c r="UIF101" s="37"/>
      <c r="UIG101" s="37"/>
      <c r="UIH101" s="37"/>
      <c r="UII101" s="37"/>
      <c r="UIJ101" s="37"/>
      <c r="UIK101" s="37"/>
      <c r="UIL101" s="37"/>
      <c r="UIM101" s="37"/>
      <c r="UIN101" s="37"/>
      <c r="UIO101" s="37"/>
      <c r="UIP101" s="37"/>
      <c r="UIQ101" s="37"/>
      <c r="UIR101" s="37"/>
      <c r="UIS101" s="37"/>
      <c r="UIT101" s="37"/>
      <c r="UIU101" s="37"/>
      <c r="UIV101" s="37"/>
      <c r="UIW101" s="37"/>
      <c r="UIX101" s="37"/>
      <c r="UIY101" s="37"/>
      <c r="UIZ101" s="37"/>
      <c r="UJA101" s="37"/>
      <c r="UJB101" s="37"/>
      <c r="UJC101" s="37"/>
      <c r="UJD101" s="37"/>
      <c r="UJE101" s="37"/>
      <c r="UJF101" s="37"/>
      <c r="UJG101" s="37"/>
      <c r="UJH101" s="37"/>
      <c r="UJI101" s="37"/>
      <c r="UJJ101" s="37"/>
      <c r="UJK101" s="37"/>
      <c r="UJL101" s="37"/>
      <c r="UJM101" s="37"/>
      <c r="UJN101" s="37"/>
      <c r="UJO101" s="37"/>
      <c r="UJP101" s="37"/>
      <c r="UJQ101" s="37"/>
      <c r="UJR101" s="37"/>
      <c r="UJS101" s="37"/>
      <c r="UJT101" s="37"/>
      <c r="UJU101" s="37"/>
      <c r="UJV101" s="37"/>
      <c r="UJW101" s="37"/>
      <c r="UJX101" s="37"/>
      <c r="UJY101" s="37"/>
      <c r="UJZ101" s="37"/>
      <c r="UKA101" s="37"/>
      <c r="UKB101" s="37"/>
      <c r="UKC101" s="37"/>
      <c r="UKD101" s="37"/>
      <c r="UKE101" s="37"/>
      <c r="UKF101" s="37"/>
      <c r="UKG101" s="37"/>
      <c r="UKH101" s="37"/>
      <c r="UKI101" s="37"/>
      <c r="UKJ101" s="37"/>
      <c r="UKK101" s="37"/>
      <c r="UKL101" s="37"/>
      <c r="UKM101" s="37"/>
      <c r="UKN101" s="37"/>
      <c r="UKO101" s="37"/>
      <c r="UKP101" s="37"/>
      <c r="UKQ101" s="37"/>
      <c r="UKR101" s="37"/>
      <c r="UKS101" s="37"/>
      <c r="UKT101" s="37"/>
      <c r="UKU101" s="37"/>
      <c r="UKV101" s="37"/>
      <c r="UKW101" s="37"/>
      <c r="UKX101" s="37"/>
      <c r="UKY101" s="37"/>
      <c r="UKZ101" s="37"/>
      <c r="ULA101" s="37"/>
      <c r="ULB101" s="37"/>
      <c r="ULC101" s="37"/>
      <c r="ULD101" s="37"/>
      <c r="ULE101" s="37"/>
      <c r="ULF101" s="37"/>
      <c r="ULG101" s="37"/>
      <c r="ULH101" s="37"/>
      <c r="ULI101" s="37"/>
      <c r="ULJ101" s="37"/>
      <c r="ULK101" s="37"/>
      <c r="ULL101" s="37"/>
      <c r="ULM101" s="37"/>
      <c r="ULN101" s="37"/>
      <c r="ULO101" s="37"/>
      <c r="ULP101" s="37"/>
      <c r="ULQ101" s="37"/>
      <c r="ULR101" s="37"/>
      <c r="ULS101" s="37"/>
      <c r="ULT101" s="37"/>
      <c r="ULU101" s="37"/>
      <c r="ULV101" s="37"/>
      <c r="ULW101" s="37"/>
      <c r="ULX101" s="37"/>
      <c r="ULY101" s="37"/>
      <c r="ULZ101" s="37"/>
      <c r="UMA101" s="37"/>
      <c r="UMB101" s="37"/>
      <c r="UMC101" s="37"/>
      <c r="UMD101" s="37"/>
      <c r="UME101" s="37"/>
      <c r="UMF101" s="37"/>
      <c r="UMG101" s="37"/>
      <c r="UMH101" s="37"/>
      <c r="UMI101" s="37"/>
      <c r="UMJ101" s="37"/>
      <c r="UMK101" s="37"/>
      <c r="UML101" s="37"/>
      <c r="UMM101" s="37"/>
      <c r="UMN101" s="37"/>
      <c r="UMO101" s="37"/>
      <c r="UMP101" s="37"/>
      <c r="UMQ101" s="37"/>
      <c r="UMR101" s="37"/>
      <c r="UMS101" s="37"/>
      <c r="UMT101" s="37"/>
      <c r="UMU101" s="37"/>
      <c r="UMV101" s="37"/>
      <c r="UMW101" s="37"/>
      <c r="UMX101" s="37"/>
      <c r="UMY101" s="37"/>
      <c r="UMZ101" s="37"/>
      <c r="UNA101" s="37"/>
      <c r="UNB101" s="37"/>
      <c r="UNC101" s="37"/>
      <c r="UND101" s="37"/>
      <c r="UNE101" s="37"/>
      <c r="UNF101" s="37"/>
      <c r="UNG101" s="37"/>
      <c r="UNH101" s="37"/>
      <c r="UNI101" s="37"/>
      <c r="UNJ101" s="37"/>
      <c r="UNK101" s="37"/>
      <c r="UNL101" s="37"/>
      <c r="UNM101" s="37"/>
      <c r="UNN101" s="37"/>
      <c r="UNO101" s="37"/>
      <c r="UNP101" s="37"/>
      <c r="UNQ101" s="37"/>
      <c r="UNR101" s="37"/>
      <c r="UNS101" s="37"/>
      <c r="UNT101" s="37"/>
      <c r="UNU101" s="37"/>
      <c r="UNV101" s="37"/>
      <c r="UNW101" s="37"/>
      <c r="UNX101" s="37"/>
      <c r="UNY101" s="37"/>
      <c r="UNZ101" s="37"/>
      <c r="UOA101" s="37"/>
      <c r="UOB101" s="37"/>
      <c r="UOC101" s="37"/>
      <c r="UOD101" s="37"/>
      <c r="UOE101" s="37"/>
      <c r="UOF101" s="37"/>
      <c r="UOG101" s="37"/>
      <c r="UOH101" s="37"/>
      <c r="UOI101" s="37"/>
      <c r="UOJ101" s="37"/>
      <c r="UOK101" s="37"/>
      <c r="UOL101" s="37"/>
      <c r="UOM101" s="37"/>
      <c r="UON101" s="37"/>
      <c r="UOO101" s="37"/>
      <c r="UOP101" s="37"/>
      <c r="UOQ101" s="37"/>
      <c r="UOR101" s="37"/>
      <c r="UOS101" s="37"/>
      <c r="UOT101" s="37"/>
      <c r="UOU101" s="37"/>
      <c r="UOV101" s="37"/>
      <c r="UOW101" s="37"/>
      <c r="UOX101" s="37"/>
      <c r="UOY101" s="37"/>
      <c r="UOZ101" s="37"/>
      <c r="UPA101" s="37"/>
      <c r="UPB101" s="37"/>
      <c r="UPC101" s="37"/>
      <c r="UPD101" s="37"/>
      <c r="UPE101" s="37"/>
      <c r="UPF101" s="37"/>
      <c r="UPG101" s="37"/>
      <c r="UPH101" s="37"/>
      <c r="UPI101" s="37"/>
      <c r="UPJ101" s="37"/>
      <c r="UPK101" s="37"/>
      <c r="UPL101" s="37"/>
      <c r="UPM101" s="37"/>
      <c r="UPN101" s="37"/>
      <c r="UPO101" s="37"/>
      <c r="UPP101" s="37"/>
      <c r="UPQ101" s="37"/>
      <c r="UPR101" s="37"/>
      <c r="UPS101" s="37"/>
      <c r="UPT101" s="37"/>
      <c r="UPU101" s="37"/>
      <c r="UPV101" s="37"/>
      <c r="UPW101" s="37"/>
      <c r="UPX101" s="37"/>
      <c r="UPY101" s="37"/>
      <c r="UPZ101" s="37"/>
      <c r="UQA101" s="37"/>
      <c r="UQB101" s="37"/>
      <c r="UQC101" s="37"/>
      <c r="UQD101" s="37"/>
      <c r="UQE101" s="37"/>
      <c r="UQF101" s="37"/>
      <c r="UQG101" s="37"/>
      <c r="UQH101" s="37"/>
      <c r="UQI101" s="37"/>
      <c r="UQJ101" s="37"/>
      <c r="UQK101" s="37"/>
      <c r="UQL101" s="37"/>
      <c r="UQM101" s="37"/>
      <c r="UQN101" s="37"/>
      <c r="UQO101" s="37"/>
      <c r="UQP101" s="37"/>
      <c r="UQQ101" s="37"/>
      <c r="UQR101" s="37"/>
      <c r="UQS101" s="37"/>
      <c r="UQT101" s="37"/>
      <c r="UQU101" s="37"/>
      <c r="UQV101" s="37"/>
      <c r="UQW101" s="37"/>
      <c r="UQX101" s="37"/>
      <c r="UQY101" s="37"/>
      <c r="UQZ101" s="37"/>
      <c r="URA101" s="37"/>
      <c r="URB101" s="37"/>
      <c r="URC101" s="37"/>
      <c r="URD101" s="37"/>
      <c r="URE101" s="37"/>
      <c r="URF101" s="37"/>
      <c r="URG101" s="37"/>
      <c r="URH101" s="37"/>
      <c r="URI101" s="37"/>
      <c r="URJ101" s="37"/>
      <c r="URK101" s="37"/>
      <c r="URL101" s="37"/>
      <c r="URM101" s="37"/>
      <c r="URN101" s="37"/>
      <c r="URO101" s="37"/>
      <c r="URP101" s="37"/>
      <c r="URQ101" s="37"/>
      <c r="URR101" s="37"/>
      <c r="URS101" s="37"/>
      <c r="URT101" s="37"/>
      <c r="URU101" s="37"/>
      <c r="URV101" s="37"/>
      <c r="URW101" s="37"/>
      <c r="URX101" s="37"/>
      <c r="URY101" s="37"/>
      <c r="URZ101" s="37"/>
      <c r="USA101" s="37"/>
      <c r="USB101" s="37"/>
      <c r="USC101" s="37"/>
      <c r="USD101" s="37"/>
      <c r="USE101" s="37"/>
      <c r="USF101" s="37"/>
      <c r="USG101" s="37"/>
      <c r="USH101" s="37"/>
      <c r="USI101" s="37"/>
      <c r="USJ101" s="37"/>
      <c r="USK101" s="37"/>
      <c r="USL101" s="37"/>
      <c r="USM101" s="37"/>
      <c r="USN101" s="37"/>
      <c r="USO101" s="37"/>
      <c r="USP101" s="37"/>
      <c r="USQ101" s="37"/>
      <c r="USR101" s="37"/>
      <c r="USS101" s="37"/>
      <c r="UST101" s="37"/>
      <c r="USU101" s="37"/>
      <c r="USV101" s="37"/>
      <c r="USW101" s="37"/>
      <c r="USX101" s="37"/>
      <c r="USY101" s="37"/>
      <c r="USZ101" s="37"/>
      <c r="UTA101" s="37"/>
      <c r="UTB101" s="37"/>
      <c r="UTC101" s="37"/>
      <c r="UTD101" s="37"/>
      <c r="UTE101" s="37"/>
      <c r="UTF101" s="37"/>
      <c r="UTG101" s="37"/>
      <c r="UTH101" s="37"/>
      <c r="UTI101" s="37"/>
      <c r="UTJ101" s="37"/>
      <c r="UTK101" s="37"/>
      <c r="UTL101" s="37"/>
      <c r="UTM101" s="37"/>
      <c r="UTN101" s="37"/>
      <c r="UTO101" s="37"/>
      <c r="UTP101" s="37"/>
      <c r="UTQ101" s="37"/>
      <c r="UTR101" s="37"/>
      <c r="UTS101" s="37"/>
      <c r="UTT101" s="37"/>
      <c r="UTU101" s="37"/>
      <c r="UTV101" s="37"/>
      <c r="UTW101" s="37"/>
      <c r="UTX101" s="37"/>
      <c r="UTY101" s="37"/>
      <c r="UTZ101" s="37"/>
      <c r="UUA101" s="37"/>
      <c r="UUB101" s="37"/>
      <c r="UUC101" s="37"/>
      <c r="UUD101" s="37"/>
      <c r="UUE101" s="37"/>
      <c r="UUF101" s="37"/>
      <c r="UUG101" s="37"/>
      <c r="UUH101" s="37"/>
      <c r="UUI101" s="37"/>
      <c r="UUJ101" s="37"/>
      <c r="UUK101" s="37"/>
      <c r="UUL101" s="37"/>
      <c r="UUM101" s="37"/>
      <c r="UUN101" s="37"/>
      <c r="UUO101" s="37"/>
      <c r="UUP101" s="37"/>
      <c r="UUQ101" s="37"/>
      <c r="UUR101" s="37"/>
      <c r="UUS101" s="37"/>
      <c r="UUT101" s="37"/>
      <c r="UUU101" s="37"/>
      <c r="UUV101" s="37"/>
      <c r="UUW101" s="37"/>
      <c r="UUX101" s="37"/>
      <c r="UUY101" s="37"/>
      <c r="UUZ101" s="37"/>
      <c r="UVA101" s="37"/>
      <c r="UVB101" s="37"/>
      <c r="UVC101" s="37"/>
      <c r="UVD101" s="37"/>
      <c r="UVE101" s="37"/>
      <c r="UVF101" s="37"/>
      <c r="UVG101" s="37"/>
      <c r="UVH101" s="37"/>
      <c r="UVI101" s="37"/>
      <c r="UVJ101" s="37"/>
      <c r="UVK101" s="37"/>
      <c r="UVL101" s="37"/>
      <c r="UVM101" s="37"/>
      <c r="UVN101" s="37"/>
      <c r="UVO101" s="37"/>
      <c r="UVP101" s="37"/>
      <c r="UVQ101" s="37"/>
      <c r="UVR101" s="37"/>
      <c r="UVS101" s="37"/>
      <c r="UVT101" s="37"/>
      <c r="UVU101" s="37"/>
      <c r="UVV101" s="37"/>
      <c r="UVW101" s="37"/>
      <c r="UVX101" s="37"/>
      <c r="UVY101" s="37"/>
      <c r="UVZ101" s="37"/>
      <c r="UWA101" s="37"/>
      <c r="UWB101" s="37"/>
      <c r="UWC101" s="37"/>
      <c r="UWD101" s="37"/>
      <c r="UWE101" s="37"/>
      <c r="UWF101" s="37"/>
      <c r="UWG101" s="37"/>
      <c r="UWH101" s="37"/>
      <c r="UWI101" s="37"/>
      <c r="UWJ101" s="37"/>
      <c r="UWK101" s="37"/>
      <c r="UWL101" s="37"/>
      <c r="UWM101" s="37"/>
      <c r="UWN101" s="37"/>
      <c r="UWO101" s="37"/>
      <c r="UWP101" s="37"/>
      <c r="UWQ101" s="37"/>
      <c r="UWR101" s="37"/>
      <c r="UWS101" s="37"/>
      <c r="UWT101" s="37"/>
      <c r="UWU101" s="37"/>
      <c r="UWV101" s="37"/>
      <c r="UWW101" s="37"/>
      <c r="UWX101" s="37"/>
      <c r="UWY101" s="37"/>
      <c r="UWZ101" s="37"/>
      <c r="UXA101" s="37"/>
      <c r="UXB101" s="37"/>
      <c r="UXC101" s="37"/>
      <c r="UXD101" s="37"/>
      <c r="UXE101" s="37"/>
      <c r="UXF101" s="37"/>
      <c r="UXG101" s="37"/>
      <c r="UXH101" s="37"/>
      <c r="UXI101" s="37"/>
      <c r="UXJ101" s="37"/>
      <c r="UXK101" s="37"/>
      <c r="UXL101" s="37"/>
      <c r="UXM101" s="37"/>
      <c r="UXN101" s="37"/>
      <c r="UXO101" s="37"/>
      <c r="UXP101" s="37"/>
      <c r="UXQ101" s="37"/>
      <c r="UXR101" s="37"/>
      <c r="UXS101" s="37"/>
      <c r="UXT101" s="37"/>
      <c r="UXU101" s="37"/>
      <c r="UXV101" s="37"/>
      <c r="UXW101" s="37"/>
      <c r="UXX101" s="37"/>
      <c r="UXY101" s="37"/>
      <c r="UXZ101" s="37"/>
      <c r="UYA101" s="37"/>
      <c r="UYB101" s="37"/>
      <c r="UYC101" s="37"/>
      <c r="UYD101" s="37"/>
      <c r="UYE101" s="37"/>
      <c r="UYF101" s="37"/>
      <c r="UYG101" s="37"/>
      <c r="UYH101" s="37"/>
      <c r="UYI101" s="37"/>
      <c r="UYJ101" s="37"/>
      <c r="UYK101" s="37"/>
      <c r="UYL101" s="37"/>
      <c r="UYM101" s="37"/>
      <c r="UYN101" s="37"/>
      <c r="UYO101" s="37"/>
      <c r="UYP101" s="37"/>
      <c r="UYQ101" s="37"/>
      <c r="UYR101" s="37"/>
      <c r="UYS101" s="37"/>
      <c r="UYT101" s="37"/>
      <c r="UYU101" s="37"/>
      <c r="UYV101" s="37"/>
      <c r="UYW101" s="37"/>
      <c r="UYX101" s="37"/>
      <c r="UYY101" s="37"/>
      <c r="UYZ101" s="37"/>
      <c r="UZA101" s="37"/>
      <c r="UZB101" s="37"/>
      <c r="UZC101" s="37"/>
      <c r="UZD101" s="37"/>
      <c r="UZE101" s="37"/>
      <c r="UZF101" s="37"/>
      <c r="UZG101" s="37"/>
      <c r="UZH101" s="37"/>
      <c r="UZI101" s="37"/>
      <c r="UZJ101" s="37"/>
      <c r="UZK101" s="37"/>
      <c r="UZL101" s="37"/>
      <c r="UZM101" s="37"/>
      <c r="UZN101" s="37"/>
      <c r="UZO101" s="37"/>
      <c r="UZP101" s="37"/>
      <c r="UZQ101" s="37"/>
      <c r="UZR101" s="37"/>
      <c r="UZS101" s="37"/>
      <c r="UZT101" s="37"/>
      <c r="UZU101" s="37"/>
      <c r="UZV101" s="37"/>
      <c r="UZW101" s="37"/>
      <c r="UZX101" s="37"/>
      <c r="UZY101" s="37"/>
      <c r="UZZ101" s="37"/>
      <c r="VAA101" s="37"/>
      <c r="VAB101" s="37"/>
      <c r="VAC101" s="37"/>
      <c r="VAD101" s="37"/>
      <c r="VAE101" s="37"/>
      <c r="VAF101" s="37"/>
      <c r="VAG101" s="37"/>
      <c r="VAH101" s="37"/>
      <c r="VAI101" s="37"/>
      <c r="VAJ101" s="37"/>
      <c r="VAK101" s="37"/>
      <c r="VAL101" s="37"/>
      <c r="VAM101" s="37"/>
      <c r="VAN101" s="37"/>
      <c r="VAO101" s="37"/>
      <c r="VAP101" s="37"/>
      <c r="VAQ101" s="37"/>
      <c r="VAR101" s="37"/>
      <c r="VAS101" s="37"/>
      <c r="VAT101" s="37"/>
      <c r="VAU101" s="37"/>
      <c r="VAV101" s="37"/>
      <c r="VAW101" s="37"/>
      <c r="VAX101" s="37"/>
      <c r="VAY101" s="37"/>
      <c r="VAZ101" s="37"/>
      <c r="VBA101" s="37"/>
      <c r="VBB101" s="37"/>
      <c r="VBC101" s="37"/>
      <c r="VBD101" s="37"/>
      <c r="VBE101" s="37"/>
      <c r="VBF101" s="37"/>
      <c r="VBG101" s="37"/>
      <c r="VBH101" s="37"/>
      <c r="VBI101" s="37"/>
      <c r="VBJ101" s="37"/>
      <c r="VBK101" s="37"/>
      <c r="VBL101" s="37"/>
      <c r="VBM101" s="37"/>
      <c r="VBN101" s="37"/>
      <c r="VBO101" s="37"/>
      <c r="VBP101" s="37"/>
      <c r="VBQ101" s="37"/>
      <c r="VBR101" s="37"/>
      <c r="VBS101" s="37"/>
      <c r="VBT101" s="37"/>
      <c r="VBU101" s="37"/>
      <c r="VBV101" s="37"/>
      <c r="VBW101" s="37"/>
      <c r="VBX101" s="37"/>
      <c r="VBY101" s="37"/>
      <c r="VBZ101" s="37"/>
      <c r="VCA101" s="37"/>
      <c r="VCB101" s="37"/>
      <c r="VCC101" s="37"/>
      <c r="VCD101" s="37"/>
      <c r="VCE101" s="37"/>
      <c r="VCF101" s="37"/>
      <c r="VCG101" s="37"/>
      <c r="VCH101" s="37"/>
      <c r="VCI101" s="37"/>
      <c r="VCJ101" s="37"/>
      <c r="VCK101" s="37"/>
      <c r="VCL101" s="37"/>
      <c r="VCM101" s="37"/>
      <c r="VCN101" s="37"/>
      <c r="VCO101" s="37"/>
      <c r="VCP101" s="37"/>
      <c r="VCQ101" s="37"/>
      <c r="VCR101" s="37"/>
      <c r="VCS101" s="37"/>
      <c r="VCT101" s="37"/>
      <c r="VCU101" s="37"/>
      <c r="VCV101" s="37"/>
      <c r="VCW101" s="37"/>
      <c r="VCX101" s="37"/>
      <c r="VCY101" s="37"/>
      <c r="VCZ101" s="37"/>
      <c r="VDA101" s="37"/>
      <c r="VDB101" s="37"/>
      <c r="VDC101" s="37"/>
      <c r="VDD101" s="37"/>
      <c r="VDE101" s="37"/>
      <c r="VDF101" s="37"/>
      <c r="VDG101" s="37"/>
      <c r="VDH101" s="37"/>
      <c r="VDI101" s="37"/>
      <c r="VDJ101" s="37"/>
      <c r="VDK101" s="37"/>
      <c r="VDL101" s="37"/>
      <c r="VDM101" s="37"/>
      <c r="VDN101" s="37"/>
      <c r="VDO101" s="37"/>
      <c r="VDP101" s="37"/>
      <c r="VDQ101" s="37"/>
      <c r="VDR101" s="37"/>
      <c r="VDS101" s="37"/>
      <c r="VDT101" s="37"/>
      <c r="VDU101" s="37"/>
      <c r="VDV101" s="37"/>
      <c r="VDW101" s="37"/>
      <c r="VDX101" s="37"/>
      <c r="VDY101" s="37"/>
      <c r="VDZ101" s="37"/>
      <c r="VEA101" s="37"/>
      <c r="VEB101" s="37"/>
      <c r="VEC101" s="37"/>
      <c r="VED101" s="37"/>
      <c r="VEE101" s="37"/>
      <c r="VEF101" s="37"/>
      <c r="VEG101" s="37"/>
      <c r="VEH101" s="37"/>
      <c r="VEI101" s="37"/>
      <c r="VEJ101" s="37"/>
      <c r="VEK101" s="37"/>
      <c r="VEL101" s="37"/>
      <c r="VEM101" s="37"/>
      <c r="VEN101" s="37"/>
      <c r="VEO101" s="37"/>
      <c r="VEP101" s="37"/>
      <c r="VEQ101" s="37"/>
      <c r="VER101" s="37"/>
      <c r="VES101" s="37"/>
      <c r="VET101" s="37"/>
      <c r="VEU101" s="37"/>
      <c r="VEV101" s="37"/>
      <c r="VEW101" s="37"/>
      <c r="VEX101" s="37"/>
      <c r="VEY101" s="37"/>
      <c r="VEZ101" s="37"/>
      <c r="VFA101" s="37"/>
      <c r="VFB101" s="37"/>
      <c r="VFC101" s="37"/>
      <c r="VFD101" s="37"/>
      <c r="VFE101" s="37"/>
      <c r="VFF101" s="37"/>
      <c r="VFG101" s="37"/>
      <c r="VFH101" s="37"/>
      <c r="VFI101" s="37"/>
      <c r="VFJ101" s="37"/>
      <c r="VFK101" s="37"/>
      <c r="VFL101" s="37"/>
      <c r="VFM101" s="37"/>
      <c r="VFN101" s="37"/>
      <c r="VFO101" s="37"/>
      <c r="VFP101" s="37"/>
      <c r="VFQ101" s="37"/>
      <c r="VFR101" s="37"/>
      <c r="VFS101" s="37"/>
      <c r="VFT101" s="37"/>
      <c r="VFU101" s="37"/>
      <c r="VFV101" s="37"/>
      <c r="VFW101" s="37"/>
      <c r="VFX101" s="37"/>
      <c r="VFY101" s="37"/>
      <c r="VFZ101" s="37"/>
      <c r="VGA101" s="37"/>
      <c r="VGB101" s="37"/>
      <c r="VGC101" s="37"/>
      <c r="VGD101" s="37"/>
      <c r="VGE101" s="37"/>
      <c r="VGF101" s="37"/>
      <c r="VGG101" s="37"/>
      <c r="VGH101" s="37"/>
      <c r="VGI101" s="37"/>
      <c r="VGJ101" s="37"/>
      <c r="VGK101" s="37"/>
      <c r="VGL101" s="37"/>
      <c r="VGM101" s="37"/>
      <c r="VGN101" s="37"/>
      <c r="VGO101" s="37"/>
      <c r="VGP101" s="37"/>
      <c r="VGQ101" s="37"/>
      <c r="VGR101" s="37"/>
      <c r="VGS101" s="37"/>
      <c r="VGT101" s="37"/>
      <c r="VGU101" s="37"/>
      <c r="VGV101" s="37"/>
      <c r="VGW101" s="37"/>
      <c r="VGX101" s="37"/>
      <c r="VGY101" s="37"/>
      <c r="VGZ101" s="37"/>
      <c r="VHA101" s="37"/>
      <c r="VHB101" s="37"/>
      <c r="VHC101" s="37"/>
      <c r="VHD101" s="37"/>
      <c r="VHE101" s="37"/>
      <c r="VHF101" s="37"/>
      <c r="VHG101" s="37"/>
      <c r="VHH101" s="37"/>
      <c r="VHI101" s="37"/>
      <c r="VHJ101" s="37"/>
      <c r="VHK101" s="37"/>
      <c r="VHL101" s="37"/>
      <c r="VHM101" s="37"/>
      <c r="VHN101" s="37"/>
      <c r="VHO101" s="37"/>
      <c r="VHP101" s="37"/>
      <c r="VHQ101" s="37"/>
      <c r="VHR101" s="37"/>
      <c r="VHS101" s="37"/>
      <c r="VHT101" s="37"/>
      <c r="VHU101" s="37"/>
      <c r="VHV101" s="37"/>
      <c r="VHW101" s="37"/>
      <c r="VHX101" s="37"/>
      <c r="VHY101" s="37"/>
      <c r="VHZ101" s="37"/>
      <c r="VIA101" s="37"/>
      <c r="VIB101" s="37"/>
      <c r="VIC101" s="37"/>
      <c r="VID101" s="37"/>
      <c r="VIE101" s="37"/>
      <c r="VIF101" s="37"/>
      <c r="VIG101" s="37"/>
      <c r="VIH101" s="37"/>
      <c r="VII101" s="37"/>
      <c r="VIJ101" s="37"/>
      <c r="VIK101" s="37"/>
      <c r="VIL101" s="37"/>
      <c r="VIM101" s="37"/>
      <c r="VIN101" s="37"/>
      <c r="VIO101" s="37"/>
      <c r="VIP101" s="37"/>
      <c r="VIQ101" s="37"/>
      <c r="VIR101" s="37"/>
      <c r="VIS101" s="37"/>
      <c r="VIT101" s="37"/>
      <c r="VIU101" s="37"/>
      <c r="VIV101" s="37"/>
      <c r="VIW101" s="37"/>
      <c r="VIX101" s="37"/>
      <c r="VIY101" s="37"/>
      <c r="VIZ101" s="37"/>
      <c r="VJA101" s="37"/>
      <c r="VJB101" s="37"/>
      <c r="VJC101" s="37"/>
      <c r="VJD101" s="37"/>
      <c r="VJE101" s="37"/>
      <c r="VJF101" s="37"/>
      <c r="VJG101" s="37"/>
      <c r="VJH101" s="37"/>
      <c r="VJI101" s="37"/>
      <c r="VJJ101" s="37"/>
      <c r="VJK101" s="37"/>
      <c r="VJL101" s="37"/>
      <c r="VJM101" s="37"/>
      <c r="VJN101" s="37"/>
      <c r="VJO101" s="37"/>
      <c r="VJP101" s="37"/>
      <c r="VJQ101" s="37"/>
      <c r="VJR101" s="37"/>
      <c r="VJS101" s="37"/>
      <c r="VJT101" s="37"/>
      <c r="VJU101" s="37"/>
      <c r="VJV101" s="37"/>
      <c r="VJW101" s="37"/>
      <c r="VJX101" s="37"/>
      <c r="VJY101" s="37"/>
      <c r="VJZ101" s="37"/>
      <c r="VKA101" s="37"/>
      <c r="VKB101" s="37"/>
      <c r="VKC101" s="37"/>
      <c r="VKD101" s="37"/>
      <c r="VKE101" s="37"/>
      <c r="VKF101" s="37"/>
      <c r="VKG101" s="37"/>
      <c r="VKH101" s="37"/>
      <c r="VKI101" s="37"/>
      <c r="VKJ101" s="37"/>
      <c r="VKK101" s="37"/>
      <c r="VKL101" s="37"/>
      <c r="VKM101" s="37"/>
      <c r="VKN101" s="37"/>
      <c r="VKO101" s="37"/>
      <c r="VKP101" s="37"/>
      <c r="VKQ101" s="37"/>
      <c r="VKR101" s="37"/>
      <c r="VKS101" s="37"/>
      <c r="VKT101" s="37"/>
      <c r="VKU101" s="37"/>
      <c r="VKV101" s="37"/>
      <c r="VKW101" s="37"/>
      <c r="VKX101" s="37"/>
      <c r="VKY101" s="37"/>
      <c r="VKZ101" s="37"/>
      <c r="VLA101" s="37"/>
      <c r="VLB101" s="37"/>
      <c r="VLC101" s="37"/>
      <c r="VLD101" s="37"/>
      <c r="VLE101" s="37"/>
      <c r="VLF101" s="37"/>
      <c r="VLG101" s="37"/>
      <c r="VLH101" s="37"/>
      <c r="VLI101" s="37"/>
      <c r="VLJ101" s="37"/>
      <c r="VLK101" s="37"/>
      <c r="VLL101" s="37"/>
      <c r="VLM101" s="37"/>
      <c r="VLN101" s="37"/>
      <c r="VLO101" s="37"/>
      <c r="VLP101" s="37"/>
      <c r="VLQ101" s="37"/>
      <c r="VLR101" s="37"/>
      <c r="VLS101" s="37"/>
      <c r="VLT101" s="37"/>
      <c r="VLU101" s="37"/>
      <c r="VLV101" s="37"/>
      <c r="VLW101" s="37"/>
      <c r="VLX101" s="37"/>
      <c r="VLY101" s="37"/>
      <c r="VLZ101" s="37"/>
      <c r="VMA101" s="37"/>
      <c r="VMB101" s="37"/>
      <c r="VMC101" s="37"/>
      <c r="VMD101" s="37"/>
      <c r="VME101" s="37"/>
      <c r="VMF101" s="37"/>
      <c r="VMG101" s="37"/>
      <c r="VMH101" s="37"/>
      <c r="VMI101" s="37"/>
      <c r="VMJ101" s="37"/>
      <c r="VMK101" s="37"/>
      <c r="VML101" s="37"/>
      <c r="VMM101" s="37"/>
      <c r="VMN101" s="37"/>
      <c r="VMO101" s="37"/>
      <c r="VMP101" s="37"/>
      <c r="VMQ101" s="37"/>
      <c r="VMR101" s="37"/>
      <c r="VMS101" s="37"/>
      <c r="VMT101" s="37"/>
      <c r="VMU101" s="37"/>
      <c r="VMV101" s="37"/>
      <c r="VMW101" s="37"/>
      <c r="VMX101" s="37"/>
      <c r="VMY101" s="37"/>
      <c r="VMZ101" s="37"/>
      <c r="VNA101" s="37"/>
      <c r="VNB101" s="37"/>
      <c r="VNC101" s="37"/>
      <c r="VND101" s="37"/>
      <c r="VNE101" s="37"/>
      <c r="VNF101" s="37"/>
      <c r="VNG101" s="37"/>
      <c r="VNH101" s="37"/>
      <c r="VNI101" s="37"/>
      <c r="VNJ101" s="37"/>
      <c r="VNK101" s="37"/>
      <c r="VNL101" s="37"/>
      <c r="VNM101" s="37"/>
      <c r="VNN101" s="37"/>
      <c r="VNO101" s="37"/>
      <c r="VNP101" s="37"/>
      <c r="VNQ101" s="37"/>
      <c r="VNR101" s="37"/>
      <c r="VNS101" s="37"/>
      <c r="VNT101" s="37"/>
      <c r="VNU101" s="37"/>
      <c r="VNV101" s="37"/>
      <c r="VNW101" s="37"/>
      <c r="VNX101" s="37"/>
      <c r="VNY101" s="37"/>
      <c r="VNZ101" s="37"/>
      <c r="VOA101" s="37"/>
      <c r="VOB101" s="37"/>
      <c r="VOC101" s="37"/>
      <c r="VOD101" s="37"/>
      <c r="VOE101" s="37"/>
      <c r="VOF101" s="37"/>
      <c r="VOG101" s="37"/>
      <c r="VOH101" s="37"/>
      <c r="VOI101" s="37"/>
      <c r="VOJ101" s="37"/>
      <c r="VOK101" s="37"/>
      <c r="VOL101" s="37"/>
      <c r="VOM101" s="37"/>
      <c r="VON101" s="37"/>
      <c r="VOO101" s="37"/>
      <c r="VOP101" s="37"/>
      <c r="VOQ101" s="37"/>
      <c r="VOR101" s="37"/>
      <c r="VOS101" s="37"/>
      <c r="VOT101" s="37"/>
      <c r="VOU101" s="37"/>
      <c r="VOV101" s="37"/>
      <c r="VOW101" s="37"/>
      <c r="VOX101" s="37"/>
      <c r="VOY101" s="37"/>
      <c r="VOZ101" s="37"/>
      <c r="VPA101" s="37"/>
      <c r="VPB101" s="37"/>
      <c r="VPC101" s="37"/>
      <c r="VPD101" s="37"/>
      <c r="VPE101" s="37"/>
      <c r="VPF101" s="37"/>
      <c r="VPG101" s="37"/>
      <c r="VPH101" s="37"/>
      <c r="VPI101" s="37"/>
      <c r="VPJ101" s="37"/>
      <c r="VPK101" s="37"/>
      <c r="VPL101" s="37"/>
      <c r="VPM101" s="37"/>
      <c r="VPN101" s="37"/>
      <c r="VPO101" s="37"/>
      <c r="VPP101" s="37"/>
      <c r="VPQ101" s="37"/>
      <c r="VPR101" s="37"/>
      <c r="VPS101" s="37"/>
      <c r="VPT101" s="37"/>
      <c r="VPU101" s="37"/>
      <c r="VPV101" s="37"/>
      <c r="VPW101" s="37"/>
      <c r="VPX101" s="37"/>
      <c r="VPY101" s="37"/>
      <c r="VPZ101" s="37"/>
      <c r="VQA101" s="37"/>
      <c r="VQB101" s="37"/>
      <c r="VQC101" s="37"/>
      <c r="VQD101" s="37"/>
      <c r="VQE101" s="37"/>
      <c r="VQF101" s="37"/>
      <c r="VQG101" s="37"/>
      <c r="VQH101" s="37"/>
      <c r="VQI101" s="37"/>
      <c r="VQJ101" s="37"/>
      <c r="VQK101" s="37"/>
      <c r="VQL101" s="37"/>
      <c r="VQM101" s="37"/>
      <c r="VQN101" s="37"/>
      <c r="VQO101" s="37"/>
      <c r="VQP101" s="37"/>
      <c r="VQQ101" s="37"/>
      <c r="VQR101" s="37"/>
      <c r="VQS101" s="37"/>
      <c r="VQT101" s="37"/>
      <c r="VQU101" s="37"/>
      <c r="VQV101" s="37"/>
      <c r="VQW101" s="37"/>
      <c r="VQX101" s="37"/>
      <c r="VQY101" s="37"/>
      <c r="VQZ101" s="37"/>
      <c r="VRA101" s="37"/>
      <c r="VRB101" s="37"/>
      <c r="VRC101" s="37"/>
      <c r="VRD101" s="37"/>
      <c r="VRE101" s="37"/>
      <c r="VRF101" s="37"/>
      <c r="VRG101" s="37"/>
      <c r="VRH101" s="37"/>
      <c r="VRI101" s="37"/>
      <c r="VRJ101" s="37"/>
      <c r="VRK101" s="37"/>
      <c r="VRL101" s="37"/>
      <c r="VRM101" s="37"/>
      <c r="VRN101" s="37"/>
      <c r="VRO101" s="37"/>
      <c r="VRP101" s="37"/>
      <c r="VRQ101" s="37"/>
      <c r="VRR101" s="37"/>
      <c r="VRS101" s="37"/>
      <c r="VRT101" s="37"/>
      <c r="VRU101" s="37"/>
      <c r="VRV101" s="37"/>
      <c r="VRW101" s="37"/>
      <c r="VRX101" s="37"/>
      <c r="VRY101" s="37"/>
      <c r="VRZ101" s="37"/>
      <c r="VSA101" s="37"/>
      <c r="VSB101" s="37"/>
      <c r="VSC101" s="37"/>
      <c r="VSD101" s="37"/>
      <c r="VSE101" s="37"/>
      <c r="VSF101" s="37"/>
      <c r="VSG101" s="37"/>
      <c r="VSH101" s="37"/>
      <c r="VSI101" s="37"/>
      <c r="VSJ101" s="37"/>
      <c r="VSK101" s="37"/>
      <c r="VSL101" s="37"/>
      <c r="VSM101" s="37"/>
      <c r="VSN101" s="37"/>
      <c r="VSO101" s="37"/>
      <c r="VSP101" s="37"/>
      <c r="VSQ101" s="37"/>
      <c r="VSR101" s="37"/>
      <c r="VSS101" s="37"/>
      <c r="VST101" s="37"/>
      <c r="VSU101" s="37"/>
      <c r="VSV101" s="37"/>
      <c r="VSW101" s="37"/>
      <c r="VSX101" s="37"/>
      <c r="VSY101" s="37"/>
      <c r="VSZ101" s="37"/>
      <c r="VTA101" s="37"/>
      <c r="VTB101" s="37"/>
      <c r="VTC101" s="37"/>
      <c r="VTD101" s="37"/>
      <c r="VTE101" s="37"/>
      <c r="VTF101" s="37"/>
      <c r="VTG101" s="37"/>
      <c r="VTH101" s="37"/>
      <c r="VTI101" s="37"/>
      <c r="VTJ101" s="37"/>
      <c r="VTK101" s="37"/>
      <c r="VTL101" s="37"/>
      <c r="VTM101" s="37"/>
      <c r="VTN101" s="37"/>
      <c r="VTO101" s="37"/>
      <c r="VTP101" s="37"/>
      <c r="VTQ101" s="37"/>
      <c r="VTR101" s="37"/>
      <c r="VTS101" s="37"/>
      <c r="VTT101" s="37"/>
      <c r="VTU101" s="37"/>
      <c r="VTV101" s="37"/>
      <c r="VTW101" s="37"/>
      <c r="VTX101" s="37"/>
      <c r="VTY101" s="37"/>
      <c r="VTZ101" s="37"/>
      <c r="VUA101" s="37"/>
      <c r="VUB101" s="37"/>
      <c r="VUC101" s="37"/>
      <c r="VUD101" s="37"/>
      <c r="VUE101" s="37"/>
      <c r="VUF101" s="37"/>
      <c r="VUG101" s="37"/>
      <c r="VUH101" s="37"/>
      <c r="VUI101" s="37"/>
      <c r="VUJ101" s="37"/>
      <c r="VUK101" s="37"/>
      <c r="VUL101" s="37"/>
      <c r="VUM101" s="37"/>
      <c r="VUN101" s="37"/>
      <c r="VUO101" s="37"/>
      <c r="VUP101" s="37"/>
      <c r="VUQ101" s="37"/>
      <c r="VUR101" s="37"/>
      <c r="VUS101" s="37"/>
      <c r="VUT101" s="37"/>
      <c r="VUU101" s="37"/>
      <c r="VUV101" s="37"/>
      <c r="VUW101" s="37"/>
      <c r="VUX101" s="37"/>
      <c r="VUY101" s="37"/>
      <c r="VUZ101" s="37"/>
      <c r="VVA101" s="37"/>
      <c r="VVB101" s="37"/>
      <c r="VVC101" s="37"/>
      <c r="VVD101" s="37"/>
      <c r="VVE101" s="37"/>
      <c r="VVF101" s="37"/>
      <c r="VVG101" s="37"/>
      <c r="VVH101" s="37"/>
      <c r="VVI101" s="37"/>
      <c r="VVJ101" s="37"/>
      <c r="VVK101" s="37"/>
      <c r="VVL101" s="37"/>
      <c r="VVM101" s="37"/>
      <c r="VVN101" s="37"/>
      <c r="VVO101" s="37"/>
      <c r="VVP101" s="37"/>
      <c r="VVQ101" s="37"/>
      <c r="VVR101" s="37"/>
      <c r="VVS101" s="37"/>
      <c r="VVT101" s="37"/>
      <c r="VVU101" s="37"/>
      <c r="VVV101" s="37"/>
      <c r="VVW101" s="37"/>
      <c r="VVX101" s="37"/>
      <c r="VVY101" s="37"/>
      <c r="VVZ101" s="37"/>
      <c r="VWA101" s="37"/>
      <c r="VWB101" s="37"/>
      <c r="VWC101" s="37"/>
      <c r="VWD101" s="37"/>
      <c r="VWE101" s="37"/>
      <c r="VWF101" s="37"/>
      <c r="VWG101" s="37"/>
      <c r="VWH101" s="37"/>
      <c r="VWI101" s="37"/>
      <c r="VWJ101" s="37"/>
      <c r="VWK101" s="37"/>
      <c r="VWL101" s="37"/>
      <c r="VWM101" s="37"/>
      <c r="VWN101" s="37"/>
      <c r="VWO101" s="37"/>
      <c r="VWP101" s="37"/>
      <c r="VWQ101" s="37"/>
      <c r="VWR101" s="37"/>
      <c r="VWS101" s="37"/>
      <c r="VWT101" s="37"/>
      <c r="VWU101" s="37"/>
      <c r="VWV101" s="37"/>
      <c r="VWW101" s="37"/>
      <c r="VWX101" s="37"/>
      <c r="VWY101" s="37"/>
      <c r="VWZ101" s="37"/>
      <c r="VXA101" s="37"/>
      <c r="VXB101" s="37"/>
      <c r="VXC101" s="37"/>
      <c r="VXD101" s="37"/>
      <c r="VXE101" s="37"/>
      <c r="VXF101" s="37"/>
      <c r="VXG101" s="37"/>
      <c r="VXH101" s="37"/>
      <c r="VXI101" s="37"/>
      <c r="VXJ101" s="37"/>
      <c r="VXK101" s="37"/>
      <c r="VXL101" s="37"/>
      <c r="VXM101" s="37"/>
      <c r="VXN101" s="37"/>
      <c r="VXO101" s="37"/>
      <c r="VXP101" s="37"/>
      <c r="VXQ101" s="37"/>
      <c r="VXR101" s="37"/>
      <c r="VXS101" s="37"/>
      <c r="VXT101" s="37"/>
      <c r="VXU101" s="37"/>
      <c r="VXV101" s="37"/>
      <c r="VXW101" s="37"/>
      <c r="VXX101" s="37"/>
      <c r="VXY101" s="37"/>
      <c r="VXZ101" s="37"/>
      <c r="VYA101" s="37"/>
      <c r="VYB101" s="37"/>
      <c r="VYC101" s="37"/>
      <c r="VYD101" s="37"/>
      <c r="VYE101" s="37"/>
      <c r="VYF101" s="37"/>
      <c r="VYG101" s="37"/>
      <c r="VYH101" s="37"/>
      <c r="VYI101" s="37"/>
      <c r="VYJ101" s="37"/>
      <c r="VYK101" s="37"/>
      <c r="VYL101" s="37"/>
      <c r="VYM101" s="37"/>
      <c r="VYN101" s="37"/>
      <c r="VYO101" s="37"/>
      <c r="VYP101" s="37"/>
      <c r="VYQ101" s="37"/>
      <c r="VYR101" s="37"/>
      <c r="VYS101" s="37"/>
      <c r="VYT101" s="37"/>
      <c r="VYU101" s="37"/>
      <c r="VYV101" s="37"/>
      <c r="VYW101" s="37"/>
      <c r="VYX101" s="37"/>
      <c r="VYY101" s="37"/>
      <c r="VYZ101" s="37"/>
      <c r="VZA101" s="37"/>
      <c r="VZB101" s="37"/>
      <c r="VZC101" s="37"/>
      <c r="VZD101" s="37"/>
      <c r="VZE101" s="37"/>
      <c r="VZF101" s="37"/>
      <c r="VZG101" s="37"/>
      <c r="VZH101" s="37"/>
      <c r="VZI101" s="37"/>
      <c r="VZJ101" s="37"/>
      <c r="VZK101" s="37"/>
      <c r="VZL101" s="37"/>
      <c r="VZM101" s="37"/>
      <c r="VZN101" s="37"/>
      <c r="VZO101" s="37"/>
      <c r="VZP101" s="37"/>
      <c r="VZQ101" s="37"/>
      <c r="VZR101" s="37"/>
      <c r="VZS101" s="37"/>
      <c r="VZT101" s="37"/>
      <c r="VZU101" s="37"/>
      <c r="VZV101" s="37"/>
      <c r="VZW101" s="37"/>
      <c r="VZX101" s="37"/>
      <c r="VZY101" s="37"/>
      <c r="VZZ101" s="37"/>
      <c r="WAA101" s="37"/>
      <c r="WAB101" s="37"/>
      <c r="WAC101" s="37"/>
      <c r="WAD101" s="37"/>
      <c r="WAE101" s="37"/>
      <c r="WAF101" s="37"/>
      <c r="WAG101" s="37"/>
      <c r="WAH101" s="37"/>
      <c r="WAI101" s="37"/>
      <c r="WAJ101" s="37"/>
      <c r="WAK101" s="37"/>
      <c r="WAL101" s="37"/>
      <c r="WAM101" s="37"/>
      <c r="WAN101" s="37"/>
      <c r="WAO101" s="37"/>
      <c r="WAP101" s="37"/>
      <c r="WAQ101" s="37"/>
      <c r="WAR101" s="37"/>
      <c r="WAS101" s="37"/>
      <c r="WAT101" s="37"/>
      <c r="WAU101" s="37"/>
      <c r="WAV101" s="37"/>
      <c r="WAW101" s="37"/>
      <c r="WAX101" s="37"/>
      <c r="WAY101" s="37"/>
      <c r="WAZ101" s="37"/>
      <c r="WBA101" s="37"/>
      <c r="WBB101" s="37"/>
      <c r="WBC101" s="37"/>
      <c r="WBD101" s="37"/>
      <c r="WBE101" s="37"/>
      <c r="WBF101" s="37"/>
      <c r="WBG101" s="37"/>
      <c r="WBH101" s="37"/>
      <c r="WBI101" s="37"/>
      <c r="WBJ101" s="37"/>
      <c r="WBK101" s="37"/>
      <c r="WBL101" s="37"/>
      <c r="WBM101" s="37"/>
      <c r="WBN101" s="37"/>
      <c r="WBO101" s="37"/>
      <c r="WBP101" s="37"/>
      <c r="WBQ101" s="37"/>
      <c r="WBR101" s="37"/>
      <c r="WBS101" s="37"/>
      <c r="WBT101" s="37"/>
      <c r="WBU101" s="37"/>
      <c r="WBV101" s="37"/>
      <c r="WBW101" s="37"/>
      <c r="WBX101" s="37"/>
      <c r="WBY101" s="37"/>
      <c r="WBZ101" s="37"/>
      <c r="WCA101" s="37"/>
      <c r="WCB101" s="37"/>
      <c r="WCC101" s="37"/>
      <c r="WCD101" s="37"/>
      <c r="WCE101" s="37"/>
      <c r="WCF101" s="37"/>
      <c r="WCG101" s="37"/>
      <c r="WCH101" s="37"/>
      <c r="WCI101" s="37"/>
      <c r="WCJ101" s="37"/>
      <c r="WCK101" s="37"/>
      <c r="WCL101" s="37"/>
      <c r="WCM101" s="37"/>
      <c r="WCN101" s="37"/>
      <c r="WCO101" s="37"/>
      <c r="WCP101" s="37"/>
      <c r="WCQ101" s="37"/>
      <c r="WCR101" s="37"/>
      <c r="WCS101" s="37"/>
      <c r="WCT101" s="37"/>
      <c r="WCU101" s="37"/>
      <c r="WCV101" s="37"/>
      <c r="WCW101" s="37"/>
      <c r="WCX101" s="37"/>
      <c r="WCY101" s="37"/>
      <c r="WCZ101" s="37"/>
      <c r="WDA101" s="37"/>
      <c r="WDB101" s="37"/>
      <c r="WDC101" s="37"/>
      <c r="WDD101" s="37"/>
      <c r="WDE101" s="37"/>
      <c r="WDF101" s="37"/>
      <c r="WDG101" s="37"/>
      <c r="WDH101" s="37"/>
      <c r="WDI101" s="37"/>
      <c r="WDJ101" s="37"/>
      <c r="WDK101" s="37"/>
      <c r="WDL101" s="37"/>
      <c r="WDM101" s="37"/>
      <c r="WDN101" s="37"/>
      <c r="WDO101" s="37"/>
      <c r="WDP101" s="37"/>
      <c r="WDQ101" s="37"/>
      <c r="WDR101" s="37"/>
      <c r="WDS101" s="37"/>
      <c r="WDT101" s="37"/>
      <c r="WDU101" s="37"/>
      <c r="WDV101" s="37"/>
      <c r="WDW101" s="37"/>
      <c r="WDX101" s="37"/>
      <c r="WDY101" s="37"/>
      <c r="WDZ101" s="37"/>
      <c r="WEA101" s="37"/>
      <c r="WEB101" s="37"/>
      <c r="WEC101" s="37"/>
      <c r="WED101" s="37"/>
      <c r="WEE101" s="37"/>
      <c r="WEF101" s="37"/>
      <c r="WEG101" s="37"/>
      <c r="WEH101" s="37"/>
      <c r="WEI101" s="37"/>
      <c r="WEJ101" s="37"/>
      <c r="WEK101" s="37"/>
      <c r="WEL101" s="37"/>
      <c r="WEM101" s="37"/>
      <c r="WEN101" s="37"/>
      <c r="WEO101" s="37"/>
      <c r="WEP101" s="37"/>
      <c r="WEQ101" s="37"/>
      <c r="WER101" s="37"/>
      <c r="WES101" s="37"/>
      <c r="WET101" s="37"/>
      <c r="WEU101" s="37"/>
      <c r="WEV101" s="37"/>
      <c r="WEW101" s="37"/>
      <c r="WEX101" s="37"/>
      <c r="WEY101" s="37"/>
      <c r="WEZ101" s="37"/>
      <c r="WFA101" s="37"/>
      <c r="WFB101" s="37"/>
      <c r="WFC101" s="37"/>
      <c r="WFD101" s="37"/>
      <c r="WFE101" s="37"/>
      <c r="WFF101" s="37"/>
      <c r="WFG101" s="37"/>
      <c r="WFH101" s="37"/>
      <c r="WFI101" s="37"/>
      <c r="WFJ101" s="37"/>
      <c r="WFK101" s="37"/>
      <c r="WFL101" s="37"/>
      <c r="WFM101" s="37"/>
      <c r="WFN101" s="37"/>
      <c r="WFO101" s="37"/>
      <c r="WFP101" s="37"/>
      <c r="WFQ101" s="37"/>
      <c r="WFR101" s="37"/>
      <c r="WFS101" s="37"/>
      <c r="WFT101" s="37"/>
      <c r="WFU101" s="37"/>
      <c r="WFV101" s="37"/>
      <c r="WFW101" s="37"/>
      <c r="WFX101" s="37"/>
      <c r="WFY101" s="37"/>
      <c r="WFZ101" s="37"/>
      <c r="WGA101" s="37"/>
      <c r="WGB101" s="37"/>
      <c r="WGC101" s="37"/>
      <c r="WGD101" s="37"/>
      <c r="WGE101" s="37"/>
      <c r="WGF101" s="37"/>
      <c r="WGG101" s="37"/>
      <c r="WGH101" s="37"/>
      <c r="WGI101" s="37"/>
      <c r="WGJ101" s="37"/>
      <c r="WGK101" s="37"/>
      <c r="WGL101" s="37"/>
      <c r="WGM101" s="37"/>
      <c r="WGN101" s="37"/>
      <c r="WGO101" s="37"/>
      <c r="WGP101" s="37"/>
      <c r="WGQ101" s="37"/>
      <c r="WGR101" s="37"/>
      <c r="WGS101" s="37"/>
      <c r="WGT101" s="37"/>
      <c r="WGU101" s="37"/>
      <c r="WGV101" s="37"/>
      <c r="WGW101" s="37"/>
      <c r="WGX101" s="37"/>
      <c r="WGY101" s="37"/>
      <c r="WGZ101" s="37"/>
      <c r="WHA101" s="37"/>
      <c r="WHB101" s="37"/>
      <c r="WHC101" s="37"/>
      <c r="WHD101" s="37"/>
      <c r="WHE101" s="37"/>
      <c r="WHF101" s="37"/>
      <c r="WHG101" s="37"/>
      <c r="WHH101" s="37"/>
      <c r="WHI101" s="37"/>
      <c r="WHJ101" s="37"/>
      <c r="WHK101" s="37"/>
      <c r="WHL101" s="37"/>
      <c r="WHM101" s="37"/>
      <c r="WHN101" s="37"/>
      <c r="WHO101" s="37"/>
      <c r="WHP101" s="37"/>
      <c r="WHQ101" s="37"/>
      <c r="WHR101" s="37"/>
      <c r="WHS101" s="37"/>
      <c r="WHT101" s="37"/>
      <c r="WHU101" s="37"/>
      <c r="WHV101" s="37"/>
      <c r="WHW101" s="37"/>
      <c r="WHX101" s="37"/>
      <c r="WHY101" s="37"/>
      <c r="WHZ101" s="37"/>
      <c r="WIA101" s="37"/>
      <c r="WIB101" s="37"/>
      <c r="WIC101" s="37"/>
      <c r="WID101" s="37"/>
      <c r="WIE101" s="37"/>
      <c r="WIF101" s="37"/>
      <c r="WIG101" s="37"/>
      <c r="WIH101" s="37"/>
      <c r="WII101" s="37"/>
      <c r="WIJ101" s="37"/>
      <c r="WIK101" s="37"/>
      <c r="WIL101" s="37"/>
      <c r="WIM101" s="37"/>
      <c r="WIN101" s="37"/>
      <c r="WIO101" s="37"/>
      <c r="WIP101" s="37"/>
      <c r="WIQ101" s="37"/>
      <c r="WIR101" s="37"/>
      <c r="WIS101" s="37"/>
      <c r="WIT101" s="37"/>
      <c r="WIU101" s="37"/>
      <c r="WIV101" s="37"/>
      <c r="WIW101" s="37"/>
      <c r="WIX101" s="37"/>
      <c r="WIY101" s="37"/>
      <c r="WIZ101" s="37"/>
      <c r="WJA101" s="37"/>
      <c r="WJB101" s="37"/>
      <c r="WJC101" s="37"/>
      <c r="WJD101" s="37"/>
      <c r="WJE101" s="37"/>
      <c r="WJF101" s="37"/>
      <c r="WJG101" s="37"/>
      <c r="WJH101" s="37"/>
      <c r="WJI101" s="37"/>
      <c r="WJJ101" s="37"/>
      <c r="WJK101" s="37"/>
      <c r="WJL101" s="37"/>
      <c r="WJM101" s="37"/>
      <c r="WJN101" s="37"/>
      <c r="WJO101" s="37"/>
      <c r="WJP101" s="37"/>
      <c r="WJQ101" s="37"/>
      <c r="WJR101" s="37"/>
      <c r="WJS101" s="37"/>
      <c r="WJT101" s="37"/>
      <c r="WJU101" s="37"/>
      <c r="WJV101" s="37"/>
      <c r="WJW101" s="37"/>
      <c r="WJX101" s="37"/>
      <c r="WJY101" s="37"/>
      <c r="WJZ101" s="37"/>
      <c r="WKA101" s="37"/>
      <c r="WKB101" s="37"/>
      <c r="WKC101" s="37"/>
      <c r="WKD101" s="37"/>
      <c r="WKE101" s="37"/>
      <c r="WKF101" s="37"/>
      <c r="WKG101" s="37"/>
      <c r="WKH101" s="37"/>
      <c r="WKI101" s="37"/>
      <c r="WKJ101" s="37"/>
      <c r="WKK101" s="37"/>
      <c r="WKL101" s="37"/>
      <c r="WKM101" s="37"/>
      <c r="WKN101" s="37"/>
      <c r="WKO101" s="37"/>
      <c r="WKP101" s="37"/>
      <c r="WKQ101" s="37"/>
      <c r="WKR101" s="37"/>
      <c r="WKS101" s="37"/>
      <c r="WKT101" s="37"/>
      <c r="WKU101" s="37"/>
      <c r="WKV101" s="37"/>
      <c r="WKW101" s="37"/>
      <c r="WKX101" s="37"/>
      <c r="WKY101" s="37"/>
      <c r="WKZ101" s="37"/>
      <c r="WLA101" s="37"/>
      <c r="WLB101" s="37"/>
      <c r="WLC101" s="37"/>
      <c r="WLD101" s="37"/>
      <c r="WLE101" s="37"/>
      <c r="WLF101" s="37"/>
      <c r="WLG101" s="37"/>
      <c r="WLH101" s="37"/>
      <c r="WLI101" s="37"/>
      <c r="WLJ101" s="37"/>
      <c r="WLK101" s="37"/>
      <c r="WLL101" s="37"/>
      <c r="WLM101" s="37"/>
      <c r="WLN101" s="37"/>
      <c r="WLO101" s="37"/>
      <c r="WLP101" s="37"/>
      <c r="WLQ101" s="37"/>
      <c r="WLR101" s="37"/>
      <c r="WLS101" s="37"/>
      <c r="WLT101" s="37"/>
      <c r="WLU101" s="37"/>
      <c r="WLV101" s="37"/>
      <c r="WLW101" s="37"/>
      <c r="WLX101" s="37"/>
      <c r="WLY101" s="37"/>
      <c r="WLZ101" s="37"/>
      <c r="WMA101" s="37"/>
      <c r="WMB101" s="37"/>
      <c r="WMC101" s="37"/>
      <c r="WMD101" s="37"/>
      <c r="WME101" s="37"/>
      <c r="WMF101" s="37"/>
      <c r="WMG101" s="37"/>
      <c r="WMH101" s="37"/>
      <c r="WMI101" s="37"/>
      <c r="WMJ101" s="37"/>
      <c r="WMK101" s="37"/>
      <c r="WML101" s="37"/>
      <c r="WMM101" s="37"/>
      <c r="WMN101" s="37"/>
      <c r="WMO101" s="37"/>
      <c r="WMP101" s="37"/>
      <c r="WMQ101" s="37"/>
      <c r="WMR101" s="37"/>
      <c r="WMS101" s="37"/>
      <c r="WMT101" s="37"/>
      <c r="WMU101" s="37"/>
      <c r="WMV101" s="37"/>
      <c r="WMW101" s="37"/>
      <c r="WMX101" s="37"/>
      <c r="WMY101" s="37"/>
      <c r="WMZ101" s="37"/>
      <c r="WNA101" s="37"/>
      <c r="WNB101" s="37"/>
      <c r="WNC101" s="37"/>
      <c r="WND101" s="37"/>
      <c r="WNE101" s="37"/>
      <c r="WNF101" s="37"/>
      <c r="WNG101" s="37"/>
      <c r="WNH101" s="37"/>
      <c r="WNI101" s="37"/>
      <c r="WNJ101" s="37"/>
      <c r="WNK101" s="37"/>
      <c r="WNL101" s="37"/>
      <c r="WNM101" s="37"/>
      <c r="WNN101" s="37"/>
      <c r="WNO101" s="37"/>
      <c r="WNP101" s="37"/>
      <c r="WNQ101" s="37"/>
      <c r="WNR101" s="37"/>
      <c r="WNS101" s="37"/>
      <c r="WNT101" s="37"/>
      <c r="WNU101" s="37"/>
      <c r="WNV101" s="37"/>
      <c r="WNW101" s="37"/>
      <c r="WNX101" s="37"/>
      <c r="WNY101" s="37"/>
      <c r="WNZ101" s="37"/>
      <c r="WOA101" s="37"/>
      <c r="WOB101" s="37"/>
      <c r="WOC101" s="37"/>
      <c r="WOD101" s="37"/>
      <c r="WOE101" s="37"/>
      <c r="WOF101" s="37"/>
      <c r="WOG101" s="37"/>
      <c r="WOH101" s="37"/>
      <c r="WOI101" s="37"/>
      <c r="WOJ101" s="37"/>
      <c r="WOK101" s="37"/>
      <c r="WOL101" s="37"/>
      <c r="WOM101" s="37"/>
      <c r="WON101" s="37"/>
      <c r="WOO101" s="37"/>
      <c r="WOP101" s="37"/>
      <c r="WOQ101" s="37"/>
      <c r="WOR101" s="37"/>
      <c r="WOS101" s="37"/>
      <c r="WOT101" s="37"/>
      <c r="WOU101" s="37"/>
      <c r="WOV101" s="37"/>
      <c r="WOW101" s="37"/>
      <c r="WOX101" s="37"/>
      <c r="WOY101" s="37"/>
      <c r="WOZ101" s="37"/>
      <c r="WPA101" s="37"/>
      <c r="WPB101" s="37"/>
      <c r="WPC101" s="37"/>
      <c r="WPD101" s="37"/>
      <c r="WPE101" s="37"/>
      <c r="WPF101" s="37"/>
      <c r="WPG101" s="37"/>
      <c r="WPH101" s="37"/>
      <c r="WPI101" s="37"/>
      <c r="WPJ101" s="37"/>
      <c r="WPK101" s="37"/>
      <c r="WPL101" s="37"/>
      <c r="WPM101" s="37"/>
      <c r="WPN101" s="37"/>
      <c r="WPO101" s="37"/>
      <c r="WPP101" s="37"/>
      <c r="WPQ101" s="37"/>
      <c r="WPR101" s="37"/>
      <c r="WPS101" s="37"/>
      <c r="WPT101" s="37"/>
      <c r="WPU101" s="37"/>
      <c r="WPV101" s="37"/>
      <c r="WPW101" s="37"/>
      <c r="WPX101" s="37"/>
      <c r="WPY101" s="37"/>
      <c r="WPZ101" s="37"/>
      <c r="WQA101" s="37"/>
      <c r="WQB101" s="37"/>
      <c r="WQC101" s="37"/>
      <c r="WQD101" s="37"/>
      <c r="WQE101" s="37"/>
      <c r="WQF101" s="37"/>
      <c r="WQG101" s="37"/>
      <c r="WQH101" s="37"/>
      <c r="WQI101" s="37"/>
      <c r="WQJ101" s="37"/>
      <c r="WQK101" s="37"/>
      <c r="WQL101" s="37"/>
      <c r="WQM101" s="37"/>
      <c r="WQN101" s="37"/>
      <c r="WQO101" s="37"/>
      <c r="WQP101" s="37"/>
      <c r="WQQ101" s="37"/>
      <c r="WQR101" s="37"/>
      <c r="WQS101" s="37"/>
      <c r="WQT101" s="37"/>
      <c r="WQU101" s="37"/>
      <c r="WQV101" s="37"/>
      <c r="WQW101" s="37"/>
      <c r="WQX101" s="37"/>
      <c r="WQY101" s="37"/>
      <c r="WQZ101" s="37"/>
      <c r="WRA101" s="37"/>
      <c r="WRB101" s="37"/>
      <c r="WRC101" s="37"/>
      <c r="WRD101" s="37"/>
      <c r="WRE101" s="37"/>
      <c r="WRF101" s="37"/>
      <c r="WRG101" s="37"/>
      <c r="WRH101" s="37"/>
      <c r="WRI101" s="37"/>
      <c r="WRJ101" s="37"/>
      <c r="WRK101" s="37"/>
      <c r="WRL101" s="37"/>
      <c r="WRM101" s="37"/>
      <c r="WRN101" s="37"/>
      <c r="WRO101" s="37"/>
      <c r="WRP101" s="37"/>
      <c r="WRQ101" s="37"/>
      <c r="WRR101" s="37"/>
      <c r="WRS101" s="37"/>
      <c r="WRT101" s="37"/>
      <c r="WRU101" s="37"/>
      <c r="WRV101" s="37"/>
      <c r="WRW101" s="37"/>
      <c r="WRX101" s="37"/>
      <c r="WRY101" s="37"/>
      <c r="WRZ101" s="37"/>
      <c r="WSA101" s="37"/>
      <c r="WSB101" s="37"/>
      <c r="WSC101" s="37"/>
      <c r="WSD101" s="37"/>
      <c r="WSE101" s="37"/>
      <c r="WSF101" s="37"/>
      <c r="WSG101" s="37"/>
      <c r="WSH101" s="37"/>
      <c r="WSI101" s="37"/>
      <c r="WSJ101" s="37"/>
      <c r="WSK101" s="37"/>
      <c r="WSL101" s="37"/>
      <c r="WSM101" s="37"/>
      <c r="WSN101" s="37"/>
      <c r="WSO101" s="37"/>
      <c r="WSP101" s="37"/>
      <c r="WSQ101" s="37"/>
      <c r="WSR101" s="37"/>
      <c r="WSS101" s="37"/>
      <c r="WST101" s="37"/>
      <c r="WSU101" s="37"/>
      <c r="WSV101" s="37"/>
      <c r="WSW101" s="37"/>
      <c r="WSX101" s="37"/>
      <c r="WSY101" s="37"/>
      <c r="WSZ101" s="37"/>
      <c r="WTA101" s="37"/>
      <c r="WTB101" s="37"/>
      <c r="WTC101" s="37"/>
      <c r="WTD101" s="37"/>
      <c r="WTE101" s="37"/>
      <c r="WTF101" s="37"/>
      <c r="WTG101" s="37"/>
      <c r="WTH101" s="37"/>
      <c r="WTI101" s="37"/>
      <c r="WTJ101" s="37"/>
      <c r="WTK101" s="37"/>
      <c r="WTL101" s="37"/>
      <c r="WTM101" s="37"/>
      <c r="WTN101" s="37"/>
      <c r="WTO101" s="37"/>
      <c r="WTP101" s="37"/>
      <c r="WTQ101" s="37"/>
      <c r="WTR101" s="37"/>
      <c r="WTS101" s="37"/>
      <c r="WTT101" s="37"/>
      <c r="WTU101" s="37"/>
      <c r="WTV101" s="37"/>
      <c r="WTW101" s="37"/>
      <c r="WTX101" s="37"/>
      <c r="WTY101" s="37"/>
      <c r="WTZ101" s="37"/>
      <c r="WUA101" s="37"/>
      <c r="WUB101" s="37"/>
      <c r="WUC101" s="37"/>
      <c r="WUD101" s="37"/>
      <c r="WUE101" s="37"/>
      <c r="WUF101" s="37"/>
      <c r="WUG101" s="37"/>
      <c r="WUH101" s="37"/>
      <c r="WUI101" s="37"/>
      <c r="WUJ101" s="37"/>
      <c r="WUK101" s="37"/>
      <c r="WUL101" s="37"/>
      <c r="WUM101" s="37"/>
      <c r="WUN101" s="37"/>
      <c r="WUO101" s="37"/>
      <c r="WUP101" s="37"/>
      <c r="WUQ101" s="37"/>
      <c r="WUR101" s="37"/>
      <c r="WUS101" s="37"/>
      <c r="WUT101" s="37"/>
      <c r="WUU101" s="37"/>
      <c r="WUV101" s="37"/>
      <c r="WUW101" s="37"/>
      <c r="WUX101" s="37"/>
      <c r="WUY101" s="37"/>
      <c r="WUZ101" s="37"/>
      <c r="WVA101" s="37"/>
      <c r="WVB101" s="37"/>
      <c r="WVC101" s="37"/>
      <c r="WVD101" s="37"/>
      <c r="WVE101" s="37"/>
      <c r="WVF101" s="37"/>
      <c r="WVG101" s="37"/>
      <c r="WVH101" s="37"/>
      <c r="WVI101" s="37"/>
      <c r="WVJ101" s="37"/>
      <c r="WVK101" s="37"/>
      <c r="WVL101" s="37"/>
      <c r="WVM101" s="37"/>
      <c r="WVN101" s="37"/>
      <c r="WVO101" s="37"/>
      <c r="WVP101" s="37"/>
      <c r="WVQ101" s="37"/>
    </row>
    <row r="102" spans="1:16137" ht="12.75" hidden="1" customHeight="1" x14ac:dyDescent="0.2">
      <c r="A102" s="300" t="str">
        <f>Ma</f>
        <v>DC1LL01-DCK67</v>
      </c>
      <c r="B102" s="435" t="str">
        <f>MaHP</f>
        <v>DC1LL01</v>
      </c>
      <c r="C102" s="519">
        <v>101</v>
      </c>
      <c r="D102" s="519" t="s">
        <v>3398</v>
      </c>
      <c r="E102" s="519" t="s">
        <v>3825</v>
      </c>
      <c r="F102" s="519" t="s">
        <v>3392</v>
      </c>
      <c r="G102" s="519" t="s">
        <v>2990</v>
      </c>
      <c r="H102" s="519" t="s">
        <v>3263</v>
      </c>
      <c r="I102" s="519" t="s">
        <v>2162</v>
      </c>
      <c r="J102" s="519">
        <v>99</v>
      </c>
      <c r="K102" s="520">
        <v>126</v>
      </c>
      <c r="L102" s="520" t="s">
        <v>3313</v>
      </c>
      <c r="M102" s="520" t="s">
        <v>3393</v>
      </c>
      <c r="N102" s="301" t="str">
        <f t="shared" si="14"/>
        <v>67DCDD21</v>
      </c>
      <c r="P102" s="232" t="e">
        <f>_trangay</f>
        <v>#N/A</v>
      </c>
      <c r="Q102" s="232" t="e">
        <f>_trangay</f>
        <v>#N/A</v>
      </c>
      <c r="R102" s="233" t="e">
        <f>_trangay</f>
        <v>#N/A</v>
      </c>
      <c r="T102" s="335" t="e">
        <f>IF(P102&lt;#REF!,"??","")</f>
        <v>#N/A</v>
      </c>
      <c r="U102" s="335" t="e">
        <f>IF(P102&gt;#REF!+1,"??","")</f>
        <v>#N/A</v>
      </c>
    </row>
    <row r="103" spans="1:16137" ht="12.75" hidden="1" customHeight="1" x14ac:dyDescent="0.2">
      <c r="A103" s="300" t="str">
        <f>Ma</f>
        <v>DC1LL01-DCK67</v>
      </c>
      <c r="B103" s="435" t="str">
        <f>MaHP</f>
        <v>DC1LL01</v>
      </c>
      <c r="C103" s="519">
        <v>102</v>
      </c>
      <c r="D103" s="519" t="s">
        <v>3398</v>
      </c>
      <c r="E103" s="519" t="s">
        <v>3826</v>
      </c>
      <c r="F103" s="519" t="s">
        <v>3392</v>
      </c>
      <c r="G103" s="519" t="s">
        <v>2990</v>
      </c>
      <c r="H103" s="519" t="s">
        <v>3263</v>
      </c>
      <c r="I103" s="519" t="s">
        <v>2162</v>
      </c>
      <c r="J103" s="519">
        <v>0</v>
      </c>
      <c r="K103" s="520">
        <v>0</v>
      </c>
      <c r="L103" s="520" t="s">
        <v>3313</v>
      </c>
      <c r="M103" s="520" t="s">
        <v>3393</v>
      </c>
      <c r="N103" s="301" t="str">
        <f t="shared" si="14"/>
        <v>67DCDD22</v>
      </c>
      <c r="P103" s="232" t="e">
        <f>_trangay</f>
        <v>#N/A</v>
      </c>
      <c r="Q103" s="232" t="e">
        <f>_trangay</f>
        <v>#N/A</v>
      </c>
      <c r="R103" s="233" t="e">
        <f>_trangay</f>
        <v>#N/A</v>
      </c>
      <c r="T103" s="335" t="e">
        <f>IF(P103&lt;S102,"??","")</f>
        <v>#N/A</v>
      </c>
      <c r="U103" s="335" t="e">
        <f>IF(P103&gt;S102+1,"??","")</f>
        <v>#N/A</v>
      </c>
    </row>
    <row r="104" spans="1:16137" ht="12.75" hidden="1" customHeight="1" x14ac:dyDescent="0.2">
      <c r="A104" s="300" t="str">
        <f>Ma</f>
        <v>DC1LL01-DCK67</v>
      </c>
      <c r="B104" s="435" t="str">
        <f>MaHP</f>
        <v>DC1LL01</v>
      </c>
      <c r="C104" s="519">
        <v>103</v>
      </c>
      <c r="D104" s="519" t="s">
        <v>3399</v>
      </c>
      <c r="E104" s="519" t="s">
        <v>3827</v>
      </c>
      <c r="F104" s="519" t="s">
        <v>3392</v>
      </c>
      <c r="G104" s="519" t="s">
        <v>2990</v>
      </c>
      <c r="H104" s="519" t="s">
        <v>3263</v>
      </c>
      <c r="I104" s="519" t="s">
        <v>2162</v>
      </c>
      <c r="J104" s="519">
        <v>119</v>
      </c>
      <c r="K104" s="520">
        <v>119</v>
      </c>
      <c r="L104" s="520" t="s">
        <v>3313</v>
      </c>
      <c r="M104" s="520" t="s">
        <v>3290</v>
      </c>
      <c r="N104" s="301" t="str">
        <f t="shared" si="14"/>
        <v>67DCMX21</v>
      </c>
      <c r="P104" s="232" t="e">
        <f>_trangay</f>
        <v>#N/A</v>
      </c>
      <c r="Q104" s="232" t="e">
        <f>_trangay</f>
        <v>#N/A</v>
      </c>
      <c r="R104" s="233" t="e">
        <f>_trangay</f>
        <v>#N/A</v>
      </c>
      <c r="T104" s="335" t="e">
        <f>IF(P104&lt;#REF!,"??","")</f>
        <v>#N/A</v>
      </c>
      <c r="U104" s="335" t="e">
        <f>IF(P104&gt;#REF!+1,"??","")</f>
        <v>#N/A</v>
      </c>
    </row>
    <row r="105" spans="1:16137" ht="12.75" hidden="1" customHeight="1" x14ac:dyDescent="0.2">
      <c r="A105" s="300" t="str">
        <f>Ma</f>
        <v>DC1LL01-DCK67</v>
      </c>
      <c r="B105" s="300" t="str">
        <f>MaHP</f>
        <v>DC1LL01</v>
      </c>
      <c r="C105" s="519">
        <v>104</v>
      </c>
      <c r="D105" s="519" t="s">
        <v>3399</v>
      </c>
      <c r="E105" s="519" t="s">
        <v>3828</v>
      </c>
      <c r="F105" s="519" t="s">
        <v>3392</v>
      </c>
      <c r="G105" s="519" t="s">
        <v>2990</v>
      </c>
      <c r="H105" s="519" t="s">
        <v>3263</v>
      </c>
      <c r="I105" s="519" t="s">
        <v>2162</v>
      </c>
      <c r="J105" s="519">
        <v>0</v>
      </c>
      <c r="K105" s="520">
        <v>0</v>
      </c>
      <c r="L105" s="520" t="s">
        <v>3313</v>
      </c>
      <c r="M105" s="520" t="s">
        <v>3290</v>
      </c>
      <c r="N105" s="301" t="str">
        <f t="shared" si="14"/>
        <v>67DCMX22</v>
      </c>
      <c r="P105" s="232" t="e">
        <f>_trangay</f>
        <v>#N/A</v>
      </c>
      <c r="Q105" s="232" t="e">
        <f>_trangay</f>
        <v>#N/A</v>
      </c>
      <c r="R105" s="233" t="e">
        <f>_trangay</f>
        <v>#N/A</v>
      </c>
      <c r="S105" s="232" t="e">
        <f>+P105+G106</f>
        <v>#N/A</v>
      </c>
      <c r="T105" s="335" t="e">
        <f>IF(P105&lt;S104,"??","")</f>
        <v>#N/A</v>
      </c>
      <c r="U105" s="335" t="e">
        <f>IF(P105&gt;S104+1,"??","")</f>
        <v>#N/A</v>
      </c>
    </row>
    <row r="106" spans="1:16137" ht="12.75" hidden="1" customHeight="1" x14ac:dyDescent="0.2">
      <c r="A106" s="300" t="str">
        <f>Ma</f>
        <v>DC1LL01-DCK67</v>
      </c>
      <c r="B106" s="435" t="str">
        <f>MaHP</f>
        <v>DC1LL01</v>
      </c>
      <c r="C106" s="519">
        <v>105</v>
      </c>
      <c r="D106" s="519" t="s">
        <v>3400</v>
      </c>
      <c r="E106" s="519" t="s">
        <v>3829</v>
      </c>
      <c r="F106" s="519" t="s">
        <v>3392</v>
      </c>
      <c r="G106" s="519" t="s">
        <v>2990</v>
      </c>
      <c r="H106" s="519" t="s">
        <v>3263</v>
      </c>
      <c r="I106" s="519" t="s">
        <v>2162</v>
      </c>
      <c r="J106" s="519">
        <v>55</v>
      </c>
      <c r="K106" s="520">
        <v>55</v>
      </c>
      <c r="L106" s="520" t="s">
        <v>3313</v>
      </c>
      <c r="M106" s="520" t="s">
        <v>3393</v>
      </c>
      <c r="N106" s="301" t="str">
        <f t="shared" si="14"/>
        <v>67DCDM21</v>
      </c>
      <c r="P106" s="232" t="e">
        <f>_trangay</f>
        <v>#N/A</v>
      </c>
      <c r="Q106" s="232" t="e">
        <f>_trangay</f>
        <v>#N/A</v>
      </c>
      <c r="R106" s="233" t="e">
        <f>_trangay</f>
        <v>#N/A</v>
      </c>
      <c r="T106" s="335" t="e">
        <f>IF(P106&lt;S105,"??","")</f>
        <v>#N/A</v>
      </c>
      <c r="U106" s="335" t="e">
        <f>IF(P106&gt;S105+1,"??","")</f>
        <v>#N/A</v>
      </c>
    </row>
    <row r="107" spans="1:16137" ht="12.75" hidden="1" customHeight="1" x14ac:dyDescent="0.2">
      <c r="A107" s="300" t="str">
        <f>Ma</f>
        <v>DC1LL01-DCK67</v>
      </c>
      <c r="B107" s="300" t="str">
        <f>MaHP</f>
        <v>DC1LL01</v>
      </c>
      <c r="C107" s="519">
        <v>106</v>
      </c>
      <c r="D107" s="519" t="s">
        <v>3400</v>
      </c>
      <c r="E107" s="519" t="s">
        <v>3830</v>
      </c>
      <c r="F107" s="519" t="s">
        <v>3392</v>
      </c>
      <c r="G107" s="519" t="s">
        <v>2990</v>
      </c>
      <c r="H107" s="519" t="s">
        <v>3263</v>
      </c>
      <c r="I107" s="519" t="s">
        <v>2162</v>
      </c>
      <c r="J107" s="519">
        <v>123</v>
      </c>
      <c r="K107" s="520">
        <v>147</v>
      </c>
      <c r="L107" s="520" t="s">
        <v>3313</v>
      </c>
      <c r="M107" s="520" t="s">
        <v>3393</v>
      </c>
      <c r="N107" s="301" t="str">
        <f t="shared" si="14"/>
        <v>67DCMT21</v>
      </c>
      <c r="P107" s="232" t="e">
        <f>_trangay</f>
        <v>#N/A</v>
      </c>
      <c r="Q107" s="232" t="e">
        <f>_trangay</f>
        <v>#N/A</v>
      </c>
      <c r="R107" s="233" t="e">
        <f>_trangay</f>
        <v>#N/A</v>
      </c>
      <c r="S107" s="232" t="e">
        <f>+P107+G108</f>
        <v>#N/A</v>
      </c>
      <c r="T107" s="335" t="e">
        <f>IF(P107&lt;#REF!,"??","")</f>
        <v>#N/A</v>
      </c>
      <c r="U107" s="335" t="e">
        <f>IF(P107&gt;#REF!+1,"??","")</f>
        <v>#N/A</v>
      </c>
    </row>
    <row r="108" spans="1:16137" ht="12.75" hidden="1" customHeight="1" x14ac:dyDescent="0.2">
      <c r="A108" s="300" t="str">
        <f>Ma</f>
        <v>DC1LL01-DCK67</v>
      </c>
      <c r="B108" s="300" t="str">
        <f>MaHP</f>
        <v>DC1LL01</v>
      </c>
      <c r="C108" s="519">
        <v>107</v>
      </c>
      <c r="D108" s="519" t="s">
        <v>3400</v>
      </c>
      <c r="E108" s="519" t="s">
        <v>3640</v>
      </c>
      <c r="F108" s="519" t="s">
        <v>3392</v>
      </c>
      <c r="G108" s="519" t="s">
        <v>2990</v>
      </c>
      <c r="H108" s="519" t="s">
        <v>3263</v>
      </c>
      <c r="I108" s="519" t="s">
        <v>2162</v>
      </c>
      <c r="J108" s="519">
        <v>0</v>
      </c>
      <c r="K108" s="520">
        <v>0</v>
      </c>
      <c r="L108" s="520" t="s">
        <v>3313</v>
      </c>
      <c r="M108" s="520" t="s">
        <v>3393</v>
      </c>
      <c r="N108" s="300" t="str">
        <f t="shared" si="14"/>
        <v>67DCMT21</v>
      </c>
      <c r="P108" s="232" t="e">
        <f>_trangay</f>
        <v>#N/A</v>
      </c>
      <c r="Q108" s="232" t="e">
        <f>_trangay</f>
        <v>#N/A</v>
      </c>
      <c r="R108" s="233" t="e">
        <f>_trangay</f>
        <v>#N/A</v>
      </c>
      <c r="S108" s="232" t="e">
        <f>+P108+G109</f>
        <v>#N/A</v>
      </c>
      <c r="T108" s="335" t="e">
        <f t="shared" ref="T108:T113" si="15">IF(P108&lt;S107,"??","")</f>
        <v>#N/A</v>
      </c>
      <c r="U108" s="335" t="e">
        <f t="shared" ref="U108:U113" si="16">IF(P108&gt;S107+1,"??","")</f>
        <v>#N/A</v>
      </c>
    </row>
    <row r="109" spans="1:16137" ht="12.75" hidden="1" customHeight="1" x14ac:dyDescent="0.2">
      <c r="A109" s="300" t="str">
        <f>Ma</f>
        <v>DC1LL01-DCK67</v>
      </c>
      <c r="B109" s="300" t="str">
        <f>MaHP</f>
        <v>DC1LL01</v>
      </c>
      <c r="C109" s="519">
        <v>108</v>
      </c>
      <c r="D109" s="519" t="s">
        <v>3401</v>
      </c>
      <c r="E109" s="519" t="s">
        <v>3831</v>
      </c>
      <c r="F109" s="519" t="s">
        <v>3392</v>
      </c>
      <c r="G109" s="519" t="s">
        <v>2990</v>
      </c>
      <c r="H109" s="519" t="s">
        <v>3263</v>
      </c>
      <c r="I109" s="519" t="s">
        <v>2162</v>
      </c>
      <c r="J109" s="519">
        <v>129</v>
      </c>
      <c r="K109" s="520">
        <v>134</v>
      </c>
      <c r="L109" s="520" t="s">
        <v>3313</v>
      </c>
      <c r="M109" s="520" t="s">
        <v>3290</v>
      </c>
      <c r="N109" s="300" t="str">
        <f t="shared" si="14"/>
        <v>67DCQT21</v>
      </c>
      <c r="P109" s="232" t="e">
        <f>_trangay</f>
        <v>#N/A</v>
      </c>
      <c r="Q109" s="232" t="e">
        <f>_trangay</f>
        <v>#N/A</v>
      </c>
      <c r="R109" s="233" t="e">
        <f>_trangay</f>
        <v>#N/A</v>
      </c>
      <c r="S109" s="232" t="e">
        <f>+P109+#REF!</f>
        <v>#N/A</v>
      </c>
      <c r="T109" s="335" t="e">
        <f t="shared" si="15"/>
        <v>#N/A</v>
      </c>
      <c r="U109" s="335" t="e">
        <f t="shared" si="16"/>
        <v>#N/A</v>
      </c>
    </row>
    <row r="110" spans="1:16137" ht="12.75" hidden="1" customHeight="1" x14ac:dyDescent="0.2">
      <c r="A110" s="300" t="str">
        <f>Ma</f>
        <v>DC1LL01-DCK67</v>
      </c>
      <c r="B110" s="435" t="str">
        <f>MaHP</f>
        <v>DC1LL01</v>
      </c>
      <c r="C110" s="519">
        <v>109</v>
      </c>
      <c r="D110" s="519" t="s">
        <v>3401</v>
      </c>
      <c r="E110" s="519" t="s">
        <v>3832</v>
      </c>
      <c r="F110" s="519" t="s">
        <v>3392</v>
      </c>
      <c r="G110" s="519" t="s">
        <v>2990</v>
      </c>
      <c r="H110" s="519" t="s">
        <v>3263</v>
      </c>
      <c r="I110" s="519" t="s">
        <v>2162</v>
      </c>
      <c r="J110" s="519">
        <v>0</v>
      </c>
      <c r="K110" s="520">
        <v>0</v>
      </c>
      <c r="L110" s="520" t="s">
        <v>3313</v>
      </c>
      <c r="M110" s="520" t="s">
        <v>3290</v>
      </c>
      <c r="N110" s="301" t="str">
        <f t="shared" si="14"/>
        <v>67DCQT22</v>
      </c>
      <c r="P110" s="232" t="e">
        <f>_trangay</f>
        <v>#N/A</v>
      </c>
      <c r="Q110" s="232" t="e">
        <f>_trangay</f>
        <v>#N/A</v>
      </c>
      <c r="R110" s="233" t="e">
        <f>_trangay</f>
        <v>#N/A</v>
      </c>
      <c r="T110" s="335" t="e">
        <f t="shared" si="15"/>
        <v>#N/A</v>
      </c>
      <c r="U110" s="335" t="e">
        <f t="shared" si="16"/>
        <v>#N/A</v>
      </c>
    </row>
    <row r="111" spans="1:16137" ht="12.75" hidden="1" customHeight="1" x14ac:dyDescent="0.2">
      <c r="A111" s="300" t="str">
        <f>Ma</f>
        <v>DC1LL01-DCK67</v>
      </c>
      <c r="B111" s="300" t="str">
        <f>MaHP</f>
        <v>DC1LL01</v>
      </c>
      <c r="C111" s="519">
        <v>110</v>
      </c>
      <c r="D111" s="519" t="s">
        <v>3402</v>
      </c>
      <c r="E111" s="519" t="s">
        <v>3833</v>
      </c>
      <c r="F111" s="519" t="s">
        <v>3392</v>
      </c>
      <c r="G111" s="519" t="s">
        <v>2990</v>
      </c>
      <c r="H111" s="519" t="s">
        <v>3263</v>
      </c>
      <c r="I111" s="519" t="s">
        <v>2162</v>
      </c>
      <c r="J111" s="519">
        <v>116</v>
      </c>
      <c r="K111" s="520">
        <v>124</v>
      </c>
      <c r="L111" s="520" t="s">
        <v>3313</v>
      </c>
      <c r="M111" s="520" t="s">
        <v>3403</v>
      </c>
      <c r="N111" s="301" t="str">
        <f t="shared" si="14"/>
        <v>67DCVL21</v>
      </c>
      <c r="P111" s="232" t="e">
        <f>_trangay</f>
        <v>#N/A</v>
      </c>
      <c r="Q111" s="232" t="e">
        <f>_trangay</f>
        <v>#N/A</v>
      </c>
      <c r="R111" s="233" t="e">
        <f>_trangay</f>
        <v>#N/A</v>
      </c>
      <c r="S111" s="232" t="e">
        <f>+P111+G112</f>
        <v>#N/A</v>
      </c>
      <c r="T111" s="335" t="e">
        <f t="shared" si="15"/>
        <v>#N/A</v>
      </c>
      <c r="U111" s="335" t="e">
        <f t="shared" si="16"/>
        <v>#N/A</v>
      </c>
    </row>
    <row r="112" spans="1:16137" ht="12.75" hidden="1" customHeight="1" x14ac:dyDescent="0.2">
      <c r="A112" s="300" t="str">
        <f>Ma</f>
        <v>DC1LL01-DCK67</v>
      </c>
      <c r="B112" s="435" t="str">
        <f>MaHP</f>
        <v>DC1LL01</v>
      </c>
      <c r="C112" s="519">
        <v>111</v>
      </c>
      <c r="D112" s="519" t="s">
        <v>3402</v>
      </c>
      <c r="E112" s="519" t="s">
        <v>3834</v>
      </c>
      <c r="F112" s="519" t="s">
        <v>3392</v>
      </c>
      <c r="G112" s="519" t="s">
        <v>2990</v>
      </c>
      <c r="H112" s="519" t="s">
        <v>3263</v>
      </c>
      <c r="I112" s="519" t="s">
        <v>2162</v>
      </c>
      <c r="J112" s="519">
        <v>0</v>
      </c>
      <c r="K112" s="520">
        <v>0</v>
      </c>
      <c r="L112" s="520" t="s">
        <v>3313</v>
      </c>
      <c r="M112" s="520" t="s">
        <v>3403</v>
      </c>
      <c r="N112" s="301" t="str">
        <f t="shared" si="14"/>
        <v>67DCVL22</v>
      </c>
      <c r="P112" s="232" t="e">
        <f>_trangay</f>
        <v>#N/A</v>
      </c>
      <c r="Q112" s="232" t="e">
        <f>_trangay</f>
        <v>#N/A</v>
      </c>
      <c r="R112" s="233" t="e">
        <f>_trangay</f>
        <v>#N/A</v>
      </c>
      <c r="T112" s="335" t="e">
        <f t="shared" si="15"/>
        <v>#N/A</v>
      </c>
      <c r="U112" s="335" t="e">
        <f t="shared" si="16"/>
        <v>#N/A</v>
      </c>
    </row>
    <row r="113" spans="1:21" s="89" customFormat="1" ht="12.75" hidden="1" customHeight="1" x14ac:dyDescent="0.2">
      <c r="A113" s="301" t="str">
        <f>Ma</f>
        <v>DC1LL01-DCK67</v>
      </c>
      <c r="B113" s="502" t="str">
        <f>MaHP</f>
        <v>DC1LL01</v>
      </c>
      <c r="C113" s="519">
        <v>112</v>
      </c>
      <c r="D113" s="519" t="s">
        <v>3404</v>
      </c>
      <c r="E113" s="519" t="s">
        <v>3405</v>
      </c>
      <c r="F113" s="519" t="s">
        <v>3392</v>
      </c>
      <c r="G113" s="519" t="s">
        <v>2990</v>
      </c>
      <c r="H113" s="519" t="s">
        <v>3263</v>
      </c>
      <c r="I113" s="519" t="s">
        <v>2162</v>
      </c>
      <c r="J113" s="519">
        <v>70</v>
      </c>
      <c r="K113" s="520">
        <v>74</v>
      </c>
      <c r="L113" s="520" t="s">
        <v>3313</v>
      </c>
      <c r="M113" s="520" t="s">
        <v>3403</v>
      </c>
      <c r="N113" s="301" t="str">
        <f t="shared" si="14"/>
        <v>67DCVB21</v>
      </c>
      <c r="O113" s="301"/>
      <c r="P113" s="337" t="e">
        <f>_trangay</f>
        <v>#N/A</v>
      </c>
      <c r="Q113" s="337" t="e">
        <f>_trangay</f>
        <v>#N/A</v>
      </c>
      <c r="R113" s="499" t="e">
        <f>_trangay</f>
        <v>#N/A</v>
      </c>
      <c r="T113" s="500" t="e">
        <f t="shared" si="15"/>
        <v>#N/A</v>
      </c>
      <c r="U113" s="500" t="e">
        <f t="shared" si="16"/>
        <v>#N/A</v>
      </c>
    </row>
    <row r="114" spans="1:21" ht="12.75" hidden="1" customHeight="1" x14ac:dyDescent="0.2">
      <c r="A114" s="300" t="str">
        <f>Ma</f>
        <v>DC1LL02-DCK67</v>
      </c>
      <c r="B114" s="435" t="str">
        <f>MaHP</f>
        <v>DC1LL02</v>
      </c>
      <c r="C114" s="519">
        <v>113</v>
      </c>
      <c r="D114" s="519" t="s">
        <v>3411</v>
      </c>
      <c r="E114" s="519" t="s">
        <v>3412</v>
      </c>
      <c r="F114" s="519" t="s">
        <v>3262</v>
      </c>
      <c r="G114" s="519" t="s">
        <v>2996</v>
      </c>
      <c r="H114" s="519" t="s">
        <v>3263</v>
      </c>
      <c r="I114" s="519" t="s">
        <v>2162</v>
      </c>
      <c r="J114" s="519">
        <v>0</v>
      </c>
      <c r="K114" s="520">
        <v>0</v>
      </c>
      <c r="L114" s="520" t="s">
        <v>3313</v>
      </c>
      <c r="M114" s="520" t="s">
        <v>3413</v>
      </c>
      <c r="N114" s="301" t="str">
        <f t="shared" si="14"/>
        <v>67DCOT21</v>
      </c>
      <c r="P114" s="232" t="e">
        <f>_trangay</f>
        <v>#N/A</v>
      </c>
      <c r="Q114" s="232" t="e">
        <f>_trangay</f>
        <v>#N/A</v>
      </c>
      <c r="R114" s="233" t="e">
        <f>_trangay</f>
        <v>#N/A</v>
      </c>
      <c r="T114" s="335" t="e">
        <f>IF(P114&lt;#REF!,"??","")</f>
        <v>#N/A</v>
      </c>
      <c r="U114" s="335" t="e">
        <f>IF(P114&gt;#REF!+1,"??","")</f>
        <v>#N/A</v>
      </c>
    </row>
    <row r="115" spans="1:21" s="89" customFormat="1" ht="12.75" hidden="1" customHeight="1" x14ac:dyDescent="0.2">
      <c r="A115" s="301" t="str">
        <f>Ma</f>
        <v>DC1LL02-DCK67</v>
      </c>
      <c r="B115" s="502" t="str">
        <f>MaHP</f>
        <v>DC1LL02</v>
      </c>
      <c r="C115" s="519">
        <v>114</v>
      </c>
      <c r="D115" s="519" t="s">
        <v>3414</v>
      </c>
      <c r="E115" s="519" t="s">
        <v>3415</v>
      </c>
      <c r="F115" s="519" t="s">
        <v>3262</v>
      </c>
      <c r="G115" s="519" t="s">
        <v>2996</v>
      </c>
      <c r="H115" s="519" t="s">
        <v>3263</v>
      </c>
      <c r="I115" s="519" t="s">
        <v>2162</v>
      </c>
      <c r="J115" s="519">
        <v>0</v>
      </c>
      <c r="K115" s="520">
        <v>0</v>
      </c>
      <c r="L115" s="520" t="s">
        <v>3313</v>
      </c>
      <c r="M115" s="520"/>
      <c r="N115" s="301" t="str">
        <f t="shared" si="14"/>
        <v>67DCOT22</v>
      </c>
      <c r="O115" s="301"/>
      <c r="P115" s="337" t="e">
        <f>_trangay</f>
        <v>#N/A</v>
      </c>
      <c r="Q115" s="337" t="e">
        <f>_trangay</f>
        <v>#N/A</v>
      </c>
      <c r="R115" s="499" t="e">
        <f>_trangay</f>
        <v>#N/A</v>
      </c>
      <c r="T115" s="500" t="e">
        <f>IF(P115&lt;#REF!,"??","")</f>
        <v>#N/A</v>
      </c>
      <c r="U115" s="500" t="e">
        <f>IF(P115&gt;#REF!+1,"??","")</f>
        <v>#N/A</v>
      </c>
    </row>
    <row r="116" spans="1:21" ht="12.75" hidden="1" customHeight="1" x14ac:dyDescent="0.2">
      <c r="A116" s="300" t="str">
        <f>Ma</f>
        <v>DC1LL02-DCK67</v>
      </c>
      <c r="B116" s="300" t="str">
        <f>MaHP</f>
        <v>DC1LL02</v>
      </c>
      <c r="C116" s="519">
        <v>115</v>
      </c>
      <c r="D116" s="519" t="s">
        <v>3669</v>
      </c>
      <c r="E116" s="519" t="s">
        <v>3670</v>
      </c>
      <c r="F116" s="519" t="s">
        <v>3262</v>
      </c>
      <c r="G116" s="519" t="s">
        <v>2996</v>
      </c>
      <c r="H116" s="519" t="s">
        <v>3263</v>
      </c>
      <c r="I116" s="519" t="s">
        <v>2162</v>
      </c>
      <c r="J116" s="519">
        <v>0</v>
      </c>
      <c r="K116" s="520">
        <v>0</v>
      </c>
      <c r="L116" s="520" t="s">
        <v>3313</v>
      </c>
      <c r="M116" s="520" t="s">
        <v>3650</v>
      </c>
      <c r="N116" s="301" t="str">
        <f t="shared" si="14"/>
        <v>67DCOT23</v>
      </c>
      <c r="P116" s="232" t="e">
        <f>_trangay</f>
        <v>#N/A</v>
      </c>
      <c r="Q116" s="232" t="e">
        <f>_trangay</f>
        <v>#N/A</v>
      </c>
      <c r="R116" s="233" t="e">
        <f>_trangay</f>
        <v>#N/A</v>
      </c>
      <c r="S116" s="232" t="e">
        <f>+P116+#REF!</f>
        <v>#N/A</v>
      </c>
      <c r="T116" s="335" t="e">
        <f>IF(P116&lt;S114,"??","")</f>
        <v>#N/A</v>
      </c>
      <c r="U116" s="335" t="e">
        <f>IF(P116&gt;S114+1,"??","")</f>
        <v>#N/A</v>
      </c>
    </row>
    <row r="117" spans="1:21" ht="12.75" hidden="1" customHeight="1" x14ac:dyDescent="0.2">
      <c r="A117" s="300" t="str">
        <f>Ma</f>
        <v>DC1LL02-DCK67</v>
      </c>
      <c r="B117" s="300" t="str">
        <f>MaHP</f>
        <v>DC1LL02</v>
      </c>
      <c r="C117" s="519">
        <v>116</v>
      </c>
      <c r="D117" s="519" t="s">
        <v>3671</v>
      </c>
      <c r="E117" s="519" t="s">
        <v>3672</v>
      </c>
      <c r="F117" s="519" t="s">
        <v>3262</v>
      </c>
      <c r="G117" s="519" t="s">
        <v>2996</v>
      </c>
      <c r="H117" s="519" t="s">
        <v>3263</v>
      </c>
      <c r="I117" s="519" t="s">
        <v>2162</v>
      </c>
      <c r="J117" s="519">
        <v>0</v>
      </c>
      <c r="K117" s="520">
        <v>0</v>
      </c>
      <c r="L117" s="520" t="s">
        <v>3313</v>
      </c>
      <c r="M117" s="520" t="s">
        <v>3413</v>
      </c>
      <c r="N117" s="300" t="str">
        <f t="shared" si="14"/>
        <v>67DCCO21</v>
      </c>
      <c r="P117" s="232" t="e">
        <f>_trangay</f>
        <v>#N/A</v>
      </c>
      <c r="Q117" s="232" t="e">
        <f>_trangay</f>
        <v>#N/A</v>
      </c>
      <c r="R117" s="233" t="e">
        <f>_trangay</f>
        <v>#N/A</v>
      </c>
      <c r="S117" s="232" t="e">
        <f>+P117+G118</f>
        <v>#N/A</v>
      </c>
      <c r="T117" s="335" t="e">
        <f>IF(P117&lt;#REF!,"??","")</f>
        <v>#N/A</v>
      </c>
      <c r="U117" s="335" t="e">
        <f>IF(P117&gt;#REF!+1,"??","")</f>
        <v>#N/A</v>
      </c>
    </row>
    <row r="118" spans="1:21" ht="12.75" hidden="1" customHeight="1" x14ac:dyDescent="0.2">
      <c r="A118" s="300" t="str">
        <f>Ma</f>
        <v>DC1LL02-DCK67</v>
      </c>
      <c r="B118" s="300" t="str">
        <f>MaHP</f>
        <v>DC1LL02</v>
      </c>
      <c r="C118" s="519">
        <v>117</v>
      </c>
      <c r="D118" s="519" t="s">
        <v>3673</v>
      </c>
      <c r="E118" s="519" t="s">
        <v>3674</v>
      </c>
      <c r="F118" s="519" t="s">
        <v>3262</v>
      </c>
      <c r="G118" s="519" t="s">
        <v>2996</v>
      </c>
      <c r="H118" s="519" t="s">
        <v>3263</v>
      </c>
      <c r="I118" s="519" t="s">
        <v>2162</v>
      </c>
      <c r="J118" s="519">
        <v>0</v>
      </c>
      <c r="K118" s="520">
        <v>0</v>
      </c>
      <c r="L118" s="520" t="s">
        <v>3313</v>
      </c>
      <c r="M118" s="520" t="s">
        <v>3675</v>
      </c>
      <c r="N118" s="300" t="str">
        <f t="shared" si="14"/>
        <v>67DCCO22</v>
      </c>
      <c r="P118" s="232" t="e">
        <f>_trangay</f>
        <v>#N/A</v>
      </c>
      <c r="Q118" s="232" t="e">
        <f>_trangay</f>
        <v>#N/A</v>
      </c>
      <c r="R118" s="233" t="e">
        <f>_trangay</f>
        <v>#N/A</v>
      </c>
      <c r="S118" s="232" t="e">
        <f>+P118+G119</f>
        <v>#N/A</v>
      </c>
      <c r="T118" s="335" t="e">
        <f t="shared" ref="T118:T140" si="17">IF(P118&lt;S117,"??","")</f>
        <v>#N/A</v>
      </c>
      <c r="U118" s="335" t="e">
        <f t="shared" ref="U118:U140" si="18">IF(P118&gt;S117+1,"??","")</f>
        <v>#N/A</v>
      </c>
    </row>
    <row r="119" spans="1:21" ht="12.75" hidden="1" customHeight="1" x14ac:dyDescent="0.2">
      <c r="A119" s="300" t="str">
        <f>Ma</f>
        <v>DC1LL02-DCK67</v>
      </c>
      <c r="B119" s="300" t="str">
        <f>MaHP</f>
        <v>DC1LL02</v>
      </c>
      <c r="C119" s="519">
        <v>118</v>
      </c>
      <c r="D119" s="519" t="s">
        <v>3676</v>
      </c>
      <c r="E119" s="519" t="s">
        <v>3677</v>
      </c>
      <c r="F119" s="519" t="s">
        <v>3262</v>
      </c>
      <c r="G119" s="519" t="s">
        <v>2996</v>
      </c>
      <c r="H119" s="519" t="s">
        <v>3263</v>
      </c>
      <c r="I119" s="519" t="s">
        <v>2162</v>
      </c>
      <c r="J119" s="519">
        <v>0</v>
      </c>
      <c r="K119" s="520">
        <v>0</v>
      </c>
      <c r="L119" s="520" t="s">
        <v>3313</v>
      </c>
      <c r="M119" s="520" t="s">
        <v>3265</v>
      </c>
      <c r="N119" s="301" t="str">
        <f t="shared" si="14"/>
        <v>67DCHT22</v>
      </c>
      <c r="P119" s="232" t="e">
        <f>_trangay</f>
        <v>#N/A</v>
      </c>
      <c r="Q119" s="232" t="e">
        <f>_trangay</f>
        <v>#N/A</v>
      </c>
      <c r="R119" s="233" t="e">
        <f>_trangay</f>
        <v>#N/A</v>
      </c>
      <c r="S119" s="232" t="e">
        <f>+P119+G121</f>
        <v>#N/A</v>
      </c>
      <c r="T119" s="335" t="e">
        <f t="shared" si="17"/>
        <v>#N/A</v>
      </c>
      <c r="U119" s="335" t="e">
        <f t="shared" si="18"/>
        <v>#N/A</v>
      </c>
    </row>
    <row r="120" spans="1:21" ht="12.75" hidden="1" customHeight="1" x14ac:dyDescent="0.2">
      <c r="A120" s="300" t="str">
        <f>Ma</f>
        <v>DC1LL02-DCK67</v>
      </c>
      <c r="B120" s="435" t="str">
        <f>MaHP</f>
        <v>DC1LL02</v>
      </c>
      <c r="C120" s="519">
        <v>119</v>
      </c>
      <c r="D120" s="519" t="s">
        <v>3678</v>
      </c>
      <c r="E120" s="519" t="s">
        <v>3679</v>
      </c>
      <c r="F120" s="519" t="s">
        <v>3262</v>
      </c>
      <c r="G120" s="519" t="s">
        <v>2996</v>
      </c>
      <c r="H120" s="519" t="s">
        <v>3263</v>
      </c>
      <c r="I120" s="519" t="s">
        <v>2162</v>
      </c>
      <c r="J120" s="519">
        <v>0</v>
      </c>
      <c r="K120" s="520">
        <v>0</v>
      </c>
      <c r="L120" s="520" t="s">
        <v>3313</v>
      </c>
      <c r="M120" s="520" t="s">
        <v>3264</v>
      </c>
      <c r="N120" s="301" t="str">
        <f t="shared" si="14"/>
        <v>67DCDT21</v>
      </c>
      <c r="P120" s="232" t="e">
        <f>_trangay</f>
        <v>#N/A</v>
      </c>
      <c r="Q120" s="232" t="e">
        <f>_trangay</f>
        <v>#N/A</v>
      </c>
      <c r="R120" s="233" t="e">
        <f>_trangay</f>
        <v>#N/A</v>
      </c>
      <c r="T120" s="335" t="e">
        <f>IF(P120&lt;S118,"??","")</f>
        <v>#N/A</v>
      </c>
      <c r="U120" s="335" t="e">
        <f>IF(P120&gt;S118+1,"??","")</f>
        <v>#N/A</v>
      </c>
    </row>
    <row r="121" spans="1:21" s="89" customFormat="1" ht="12.75" hidden="1" customHeight="1" x14ac:dyDescent="0.2">
      <c r="A121" s="301" t="str">
        <f>Ma</f>
        <v>DC1LL02-DCK67</v>
      </c>
      <c r="B121" s="502" t="str">
        <f>MaHP</f>
        <v>DC1LL02</v>
      </c>
      <c r="C121" s="521">
        <v>120</v>
      </c>
      <c r="D121" s="521" t="s">
        <v>3680</v>
      </c>
      <c r="E121" s="521" t="s">
        <v>3681</v>
      </c>
      <c r="F121" s="521" t="s">
        <v>3262</v>
      </c>
      <c r="G121" s="521" t="s">
        <v>2996</v>
      </c>
      <c r="H121" s="521" t="s">
        <v>3263</v>
      </c>
      <c r="I121" s="521" t="s">
        <v>2162</v>
      </c>
      <c r="J121" s="521">
        <v>0</v>
      </c>
      <c r="K121" s="522">
        <v>0</v>
      </c>
      <c r="L121" s="522" t="s">
        <v>3313</v>
      </c>
      <c r="M121" s="522" t="s">
        <v>3264</v>
      </c>
      <c r="N121" s="301" t="str">
        <f t="shared" si="14"/>
        <v>67DCDT22</v>
      </c>
      <c r="O121" s="301"/>
      <c r="P121" s="337" t="e">
        <f>_trangay</f>
        <v>#N/A</v>
      </c>
      <c r="Q121" s="337" t="e">
        <f>_trangay</f>
        <v>#N/A</v>
      </c>
      <c r="R121" s="499" t="e">
        <f>_trangay</f>
        <v>#N/A</v>
      </c>
      <c r="T121" s="500" t="e">
        <f>IF(P121&lt;S119,"??","")</f>
        <v>#N/A</v>
      </c>
      <c r="U121" s="500" t="e">
        <f>IF(P121&gt;S119+1,"??","")</f>
        <v>#N/A</v>
      </c>
    </row>
    <row r="122" spans="1:21" ht="12.75" hidden="1" customHeight="1" x14ac:dyDescent="0.2">
      <c r="A122" s="435" t="str">
        <f>Ma</f>
        <v>DC1LL02-DCK67</v>
      </c>
      <c r="B122" s="435" t="str">
        <f>MaHP</f>
        <v>DC1LL02</v>
      </c>
      <c r="C122" s="519">
        <v>121</v>
      </c>
      <c r="D122" s="519" t="s">
        <v>3682</v>
      </c>
      <c r="E122" s="519" t="s">
        <v>3683</v>
      </c>
      <c r="F122" s="519" t="s">
        <v>3262</v>
      </c>
      <c r="G122" s="519" t="s">
        <v>2996</v>
      </c>
      <c r="H122" s="519" t="s">
        <v>3263</v>
      </c>
      <c r="I122" s="519" t="s">
        <v>2162</v>
      </c>
      <c r="J122" s="519">
        <v>0</v>
      </c>
      <c r="K122" s="520">
        <v>0</v>
      </c>
      <c r="L122" s="520" t="s">
        <v>3313</v>
      </c>
      <c r="M122" s="520" t="s">
        <v>3408</v>
      </c>
      <c r="N122" s="301" t="str">
        <f t="shared" si="14"/>
        <v>67DCHT21</v>
      </c>
      <c r="P122" s="232" t="e">
        <f>_trangay</f>
        <v>#N/A</v>
      </c>
      <c r="Q122" s="232" t="e">
        <f>_trangay</f>
        <v>#N/A</v>
      </c>
      <c r="R122" s="233" t="e">
        <f>_trangay</f>
        <v>#N/A</v>
      </c>
      <c r="T122" s="335" t="e">
        <f t="shared" si="17"/>
        <v>#N/A</v>
      </c>
      <c r="U122" s="335" t="e">
        <f t="shared" si="18"/>
        <v>#N/A</v>
      </c>
    </row>
    <row r="123" spans="1:21" ht="12.75" hidden="1" customHeight="1" x14ac:dyDescent="0.2">
      <c r="A123" s="435" t="str">
        <f>Ma</f>
        <v>DC1LL02-DCK67</v>
      </c>
      <c r="B123" s="435" t="str">
        <f>MaHP</f>
        <v>DC1LL02</v>
      </c>
      <c r="C123" s="519">
        <v>122</v>
      </c>
      <c r="D123" s="519" t="s">
        <v>3684</v>
      </c>
      <c r="E123" s="519" t="s">
        <v>3685</v>
      </c>
      <c r="F123" s="519" t="s">
        <v>3262</v>
      </c>
      <c r="G123" s="519" t="s">
        <v>2996</v>
      </c>
      <c r="H123" s="519" t="s">
        <v>3263</v>
      </c>
      <c r="I123" s="519" t="s">
        <v>2162</v>
      </c>
      <c r="J123" s="519">
        <v>0</v>
      </c>
      <c r="K123" s="520">
        <v>0</v>
      </c>
      <c r="L123" s="520" t="s">
        <v>3313</v>
      </c>
      <c r="M123" s="520" t="s">
        <v>3408</v>
      </c>
      <c r="N123" s="301" t="str">
        <f t="shared" si="14"/>
        <v>67DCTM21</v>
      </c>
      <c r="P123" s="232" t="e">
        <f>_trangay</f>
        <v>#N/A</v>
      </c>
      <c r="Q123" s="232" t="e">
        <f>_trangay</f>
        <v>#N/A</v>
      </c>
      <c r="R123" s="233" t="e">
        <f>_trangay</f>
        <v>#N/A</v>
      </c>
      <c r="T123" s="335" t="e">
        <f t="shared" si="17"/>
        <v>#N/A</v>
      </c>
      <c r="U123" s="335" t="e">
        <f t="shared" si="18"/>
        <v>#N/A</v>
      </c>
    </row>
    <row r="124" spans="1:21" ht="12.75" hidden="1" customHeight="1" x14ac:dyDescent="0.2">
      <c r="A124" s="300" t="str">
        <f>Ma</f>
        <v>DC1LL02-DCK67</v>
      </c>
      <c r="B124" s="300" t="str">
        <f>MaHP</f>
        <v>DC1LL02</v>
      </c>
      <c r="C124" s="519">
        <v>123</v>
      </c>
      <c r="D124" s="519" t="s">
        <v>3686</v>
      </c>
      <c r="E124" s="519" t="s">
        <v>3687</v>
      </c>
      <c r="F124" s="519" t="s">
        <v>3262</v>
      </c>
      <c r="G124" s="519" t="s">
        <v>2996</v>
      </c>
      <c r="H124" s="519" t="s">
        <v>3263</v>
      </c>
      <c r="I124" s="519" t="s">
        <v>2162</v>
      </c>
      <c r="J124" s="519">
        <v>0</v>
      </c>
      <c r="K124" s="520">
        <v>0</v>
      </c>
      <c r="L124" s="520" t="s">
        <v>3313</v>
      </c>
      <c r="M124" s="520" t="s">
        <v>3650</v>
      </c>
      <c r="N124" s="301" t="str">
        <f t="shared" si="14"/>
        <v>67DCHTA1</v>
      </c>
      <c r="P124" s="232" t="e">
        <f>_trangay</f>
        <v>#N/A</v>
      </c>
      <c r="Q124" s="232" t="e">
        <f>_trangay</f>
        <v>#N/A</v>
      </c>
      <c r="R124" s="233" t="e">
        <f>_trangay</f>
        <v>#N/A</v>
      </c>
      <c r="S124" s="232" t="e">
        <f>+P124+G125</f>
        <v>#N/A</v>
      </c>
      <c r="T124" s="335" t="e">
        <f t="shared" si="17"/>
        <v>#N/A</v>
      </c>
      <c r="U124" s="335" t="e">
        <f t="shared" si="18"/>
        <v>#N/A</v>
      </c>
    </row>
    <row r="125" spans="1:21" ht="12.75" hidden="1" customHeight="1" x14ac:dyDescent="0.2">
      <c r="A125" s="435" t="str">
        <f>Ma</f>
        <v>DC1LL02-DCK67</v>
      </c>
      <c r="B125" s="435" t="str">
        <f>MaHP</f>
        <v>DC1LL02</v>
      </c>
      <c r="C125" s="519">
        <v>124</v>
      </c>
      <c r="D125" s="519" t="s">
        <v>3688</v>
      </c>
      <c r="E125" s="519" t="s">
        <v>3689</v>
      </c>
      <c r="F125" s="519" t="s">
        <v>3262</v>
      </c>
      <c r="G125" s="519" t="s">
        <v>2996</v>
      </c>
      <c r="H125" s="519" t="s">
        <v>3263</v>
      </c>
      <c r="I125" s="519" t="s">
        <v>2162</v>
      </c>
      <c r="J125" s="519">
        <v>0</v>
      </c>
      <c r="K125" s="520">
        <v>0</v>
      </c>
      <c r="L125" s="520" t="s">
        <v>3313</v>
      </c>
      <c r="M125" s="520" t="s">
        <v>3408</v>
      </c>
      <c r="N125" s="301" t="str">
        <f t="shared" si="14"/>
        <v>67DCKT21</v>
      </c>
      <c r="P125" s="232" t="e">
        <f>_trangay</f>
        <v>#N/A</v>
      </c>
      <c r="Q125" s="232" t="e">
        <f>_trangay</f>
        <v>#N/A</v>
      </c>
      <c r="R125" s="233" t="e">
        <f>_trangay</f>
        <v>#N/A</v>
      </c>
      <c r="T125" s="335" t="e">
        <f t="shared" si="17"/>
        <v>#N/A</v>
      </c>
      <c r="U125" s="335" t="e">
        <f t="shared" si="18"/>
        <v>#N/A</v>
      </c>
    </row>
    <row r="126" spans="1:21" ht="12.75" hidden="1" customHeight="1" x14ac:dyDescent="0.2">
      <c r="A126" s="300" t="str">
        <f>Ma</f>
        <v>DC1LL02-DCK67</v>
      </c>
      <c r="B126" s="435" t="str">
        <f>MaHP</f>
        <v>DC1LL02</v>
      </c>
      <c r="C126" s="519">
        <v>125</v>
      </c>
      <c r="D126" s="519" t="s">
        <v>3690</v>
      </c>
      <c r="E126" s="519" t="s">
        <v>3691</v>
      </c>
      <c r="F126" s="519" t="s">
        <v>3262</v>
      </c>
      <c r="G126" s="519" t="s">
        <v>2996</v>
      </c>
      <c r="H126" s="519" t="s">
        <v>3263</v>
      </c>
      <c r="I126" s="519" t="s">
        <v>2162</v>
      </c>
      <c r="J126" s="519">
        <v>0</v>
      </c>
      <c r="K126" s="520">
        <v>0</v>
      </c>
      <c r="L126" s="520" t="s">
        <v>3313</v>
      </c>
      <c r="M126" s="520" t="s">
        <v>3650</v>
      </c>
      <c r="N126" s="301" t="str">
        <f t="shared" si="14"/>
        <v>67DCKT23</v>
      </c>
      <c r="P126" s="232" t="e">
        <f>_trangay</f>
        <v>#N/A</v>
      </c>
      <c r="Q126" s="232" t="e">
        <f>_trangay</f>
        <v>#N/A</v>
      </c>
      <c r="R126" s="233" t="e">
        <f>_trangay</f>
        <v>#N/A</v>
      </c>
      <c r="T126" s="335" t="e">
        <f t="shared" si="17"/>
        <v>#N/A</v>
      </c>
      <c r="U126" s="335" t="e">
        <f t="shared" si="18"/>
        <v>#N/A</v>
      </c>
    </row>
    <row r="127" spans="1:21" ht="12.75" hidden="1" customHeight="1" x14ac:dyDescent="0.2">
      <c r="A127" s="300" t="str">
        <f>Ma</f>
        <v>DC1LL02-DCK67</v>
      </c>
      <c r="B127" s="435" t="str">
        <f>MaHP</f>
        <v>DC1LL02</v>
      </c>
      <c r="C127" s="519">
        <v>126</v>
      </c>
      <c r="D127" s="519" t="s">
        <v>3692</v>
      </c>
      <c r="E127" s="519" t="s">
        <v>3693</v>
      </c>
      <c r="F127" s="519" t="s">
        <v>3262</v>
      </c>
      <c r="G127" s="519" t="s">
        <v>2996</v>
      </c>
      <c r="H127" s="519" t="s">
        <v>3263</v>
      </c>
      <c r="I127" s="519" t="s">
        <v>2162</v>
      </c>
      <c r="J127" s="519">
        <v>0</v>
      </c>
      <c r="K127" s="520">
        <v>0</v>
      </c>
      <c r="L127" s="520" t="s">
        <v>3313</v>
      </c>
      <c r="M127" s="520" t="s">
        <v>3413</v>
      </c>
      <c r="N127" s="301" t="str">
        <f t="shared" si="14"/>
        <v>67DCKX21</v>
      </c>
      <c r="P127" s="232" t="e">
        <f>_trangay</f>
        <v>#N/A</v>
      </c>
      <c r="Q127" s="232" t="e">
        <f>_trangay</f>
        <v>#N/A</v>
      </c>
      <c r="R127" s="233" t="e">
        <f>_trangay</f>
        <v>#N/A</v>
      </c>
      <c r="T127" s="335" t="e">
        <f t="shared" si="17"/>
        <v>#N/A</v>
      </c>
      <c r="U127" s="335" t="e">
        <f t="shared" si="18"/>
        <v>#N/A</v>
      </c>
    </row>
    <row r="128" spans="1:21" ht="12.75" hidden="1" customHeight="1" x14ac:dyDescent="0.2">
      <c r="A128" s="435" t="str">
        <f>Ma</f>
        <v>DC1LL02-DCK67</v>
      </c>
      <c r="B128" s="435" t="str">
        <f>MaHP</f>
        <v>DC1LL02</v>
      </c>
      <c r="C128" s="519">
        <v>127</v>
      </c>
      <c r="D128" s="519" t="s">
        <v>3694</v>
      </c>
      <c r="E128" s="519" t="s">
        <v>3695</v>
      </c>
      <c r="F128" s="519" t="s">
        <v>3262</v>
      </c>
      <c r="G128" s="519" t="s">
        <v>2996</v>
      </c>
      <c r="H128" s="519" t="s">
        <v>3263</v>
      </c>
      <c r="I128" s="519" t="s">
        <v>2162</v>
      </c>
      <c r="J128" s="519">
        <v>0</v>
      </c>
      <c r="K128" s="520">
        <v>0</v>
      </c>
      <c r="L128" s="520" t="s">
        <v>3313</v>
      </c>
      <c r="M128" s="520" t="s">
        <v>3645</v>
      </c>
      <c r="N128" s="301" t="str">
        <f t="shared" si="14"/>
        <v>67DCKX22</v>
      </c>
      <c r="P128" s="232" t="e">
        <f>_trangay</f>
        <v>#N/A</v>
      </c>
      <c r="Q128" s="232" t="e">
        <f>_trangay</f>
        <v>#N/A</v>
      </c>
      <c r="R128" s="233" t="e">
        <f>_trangay</f>
        <v>#N/A</v>
      </c>
      <c r="T128" s="335" t="e">
        <f t="shared" si="17"/>
        <v>#N/A</v>
      </c>
      <c r="U128" s="335" t="e">
        <f t="shared" si="18"/>
        <v>#N/A</v>
      </c>
    </row>
    <row r="129" spans="1:21" ht="12.75" hidden="1" customHeight="1" x14ac:dyDescent="0.2">
      <c r="A129" s="300" t="str">
        <f>Ma</f>
        <v>CC1LL05-CCK67</v>
      </c>
      <c r="B129" s="300" t="str">
        <f>MaHP</f>
        <v>CC1LL05</v>
      </c>
      <c r="C129" s="519">
        <v>128</v>
      </c>
      <c r="D129" s="519" t="s">
        <v>3887</v>
      </c>
      <c r="E129" s="519" t="s">
        <v>3888</v>
      </c>
      <c r="F129" s="519" t="s">
        <v>41</v>
      </c>
      <c r="G129" s="519" t="s">
        <v>2990</v>
      </c>
      <c r="H129" s="519" t="s">
        <v>2188</v>
      </c>
      <c r="I129" s="519" t="s">
        <v>2162</v>
      </c>
      <c r="J129" s="519">
        <v>57</v>
      </c>
      <c r="K129" s="520">
        <v>60</v>
      </c>
      <c r="L129" s="520" t="s">
        <v>3854</v>
      </c>
      <c r="M129" s="520" t="s">
        <v>3880</v>
      </c>
      <c r="N129" s="301" t="str">
        <f t="shared" si="14"/>
        <v>67CCOT21</v>
      </c>
      <c r="P129" s="232" t="e">
        <f>_trangay</f>
        <v>#N/A</v>
      </c>
      <c r="Q129" s="232" t="e">
        <f>_trangay</f>
        <v>#N/A</v>
      </c>
      <c r="R129" s="233" t="e">
        <f>_trangay</f>
        <v>#N/A</v>
      </c>
      <c r="S129" s="232" t="e">
        <f>+P129+G130</f>
        <v>#N/A</v>
      </c>
      <c r="T129" s="335" t="e">
        <f t="shared" si="17"/>
        <v>#N/A</v>
      </c>
      <c r="U129" s="335" t="e">
        <f t="shared" si="18"/>
        <v>#N/A</v>
      </c>
    </row>
    <row r="130" spans="1:21" ht="12.75" hidden="1" customHeight="1" x14ac:dyDescent="0.2">
      <c r="A130" s="300" t="str">
        <f>Ma</f>
        <v>CC1LL05-CCK67</v>
      </c>
      <c r="B130" s="435" t="str">
        <f>MaHP</f>
        <v>CC1LL05</v>
      </c>
      <c r="C130" s="519">
        <v>129</v>
      </c>
      <c r="D130" s="519" t="s">
        <v>3889</v>
      </c>
      <c r="E130" s="519" t="s">
        <v>3890</v>
      </c>
      <c r="F130" s="519" t="s">
        <v>41</v>
      </c>
      <c r="G130" s="519" t="s">
        <v>2990</v>
      </c>
      <c r="H130" s="519" t="s">
        <v>2188</v>
      </c>
      <c r="I130" s="519" t="s">
        <v>2162</v>
      </c>
      <c r="J130" s="519">
        <v>63</v>
      </c>
      <c r="K130" s="520">
        <v>64</v>
      </c>
      <c r="L130" s="520" t="s">
        <v>3854</v>
      </c>
      <c r="M130" s="520" t="s">
        <v>3880</v>
      </c>
      <c r="N130" s="301" t="str">
        <f t="shared" si="14"/>
        <v>67CCCD21</v>
      </c>
      <c r="P130" s="232" t="e">
        <f>_trangay</f>
        <v>#N/A</v>
      </c>
      <c r="Q130" s="232" t="e">
        <f>_trangay</f>
        <v>#N/A</v>
      </c>
      <c r="R130" s="233" t="e">
        <f>_trangay</f>
        <v>#N/A</v>
      </c>
      <c r="T130" s="335" t="e">
        <f t="shared" si="17"/>
        <v>#N/A</v>
      </c>
      <c r="U130" s="335" t="e">
        <f t="shared" si="18"/>
        <v>#N/A</v>
      </c>
    </row>
    <row r="131" spans="1:21" ht="12.75" hidden="1" customHeight="1" x14ac:dyDescent="0.2">
      <c r="A131" s="300" t="str">
        <f>Ma</f>
        <v>CC1LL05-CCK67</v>
      </c>
      <c r="B131" s="300" t="str">
        <f>MaHP</f>
        <v>CC1LL05</v>
      </c>
      <c r="C131" s="519">
        <v>130</v>
      </c>
      <c r="D131" s="519" t="s">
        <v>3889</v>
      </c>
      <c r="E131" s="519" t="s">
        <v>3891</v>
      </c>
      <c r="F131" s="519" t="s">
        <v>41</v>
      </c>
      <c r="G131" s="519" t="s">
        <v>2990</v>
      </c>
      <c r="H131" s="519" t="s">
        <v>2188</v>
      </c>
      <c r="I131" s="519" t="s">
        <v>2162</v>
      </c>
      <c r="J131" s="519">
        <v>0</v>
      </c>
      <c r="K131" s="520">
        <v>0</v>
      </c>
      <c r="L131" s="520" t="s">
        <v>3854</v>
      </c>
      <c r="M131" s="520" t="s">
        <v>3880</v>
      </c>
      <c r="N131" s="300" t="str">
        <f t="shared" si="14"/>
        <v>67CCDD21</v>
      </c>
      <c r="P131" s="232" t="e">
        <f>_trangay</f>
        <v>#N/A</v>
      </c>
      <c r="Q131" s="232" t="e">
        <f>_trangay</f>
        <v>#N/A</v>
      </c>
      <c r="R131" s="233" t="e">
        <f>_trangay</f>
        <v>#N/A</v>
      </c>
      <c r="S131" s="232" t="e">
        <f>+P131+G132</f>
        <v>#N/A</v>
      </c>
      <c r="T131" s="335" t="e">
        <f t="shared" si="17"/>
        <v>#N/A</v>
      </c>
      <c r="U131" s="335" t="e">
        <f t="shared" si="18"/>
        <v>#N/A</v>
      </c>
    </row>
    <row r="132" spans="1:21" ht="12.75" hidden="1" customHeight="1" x14ac:dyDescent="0.2">
      <c r="A132" s="300" t="str">
        <f>Ma</f>
        <v>CC1LL05-CCK67</v>
      </c>
      <c r="B132" s="435" t="str">
        <f>MaHP</f>
        <v>CC1LL05</v>
      </c>
      <c r="C132" s="519">
        <v>131</v>
      </c>
      <c r="D132" s="519" t="s">
        <v>3892</v>
      </c>
      <c r="E132" s="519" t="s">
        <v>3893</v>
      </c>
      <c r="F132" s="519" t="s">
        <v>41</v>
      </c>
      <c r="G132" s="519" t="s">
        <v>2990</v>
      </c>
      <c r="H132" s="519" t="s">
        <v>2188</v>
      </c>
      <c r="I132" s="519" t="s">
        <v>2162</v>
      </c>
      <c r="J132" s="519">
        <v>62</v>
      </c>
      <c r="K132" s="520">
        <v>62</v>
      </c>
      <c r="L132" s="520" t="s">
        <v>3854</v>
      </c>
      <c r="M132" s="520" t="s">
        <v>3880</v>
      </c>
      <c r="N132" s="301" t="str">
        <f t="shared" si="14"/>
        <v>67CCTH21</v>
      </c>
      <c r="P132" s="232" t="e">
        <f>_trangay</f>
        <v>#N/A</v>
      </c>
      <c r="Q132" s="232" t="e">
        <f>_trangay</f>
        <v>#N/A</v>
      </c>
      <c r="R132" s="233" t="e">
        <f>_trangay</f>
        <v>#N/A</v>
      </c>
      <c r="T132" s="335" t="e">
        <f t="shared" si="17"/>
        <v>#N/A</v>
      </c>
      <c r="U132" s="335" t="e">
        <f t="shared" si="18"/>
        <v>#N/A</v>
      </c>
    </row>
    <row r="133" spans="1:21" ht="12.75" hidden="1" customHeight="1" x14ac:dyDescent="0.2">
      <c r="A133" s="300" t="str">
        <f>Ma</f>
        <v>CC1LL05-CCK67</v>
      </c>
      <c r="B133" s="435" t="str">
        <f>MaHP</f>
        <v>CC1LL05</v>
      </c>
      <c r="C133" s="519">
        <v>132</v>
      </c>
      <c r="D133" s="519" t="s">
        <v>3892</v>
      </c>
      <c r="E133" s="519" t="s">
        <v>3894</v>
      </c>
      <c r="F133" s="519" t="s">
        <v>41</v>
      </c>
      <c r="G133" s="519" t="s">
        <v>2990</v>
      </c>
      <c r="H133" s="519" t="s">
        <v>2188</v>
      </c>
      <c r="I133" s="519" t="s">
        <v>2162</v>
      </c>
      <c r="J133" s="519">
        <v>0</v>
      </c>
      <c r="K133" s="520">
        <v>0</v>
      </c>
      <c r="L133" s="520" t="s">
        <v>3854</v>
      </c>
      <c r="M133" s="520" t="s">
        <v>3880</v>
      </c>
      <c r="N133" s="301" t="str">
        <f t="shared" si="14"/>
        <v>67CCKT21</v>
      </c>
      <c r="P133" s="232" t="e">
        <f>_trangay</f>
        <v>#N/A</v>
      </c>
      <c r="Q133" s="232" t="e">
        <f>_trangay</f>
        <v>#N/A</v>
      </c>
      <c r="R133" s="233" t="e">
        <f>_trangay</f>
        <v>#N/A</v>
      </c>
      <c r="T133" s="335" t="e">
        <f t="shared" si="17"/>
        <v>#N/A</v>
      </c>
      <c r="U133" s="335" t="e">
        <f t="shared" si="18"/>
        <v>#N/A</v>
      </c>
    </row>
    <row r="134" spans="1:21" ht="12.75" hidden="1" customHeight="1" x14ac:dyDescent="0.2">
      <c r="A134" s="300" t="str">
        <f>Ma</f>
        <v>DC1LL05-DCK67</v>
      </c>
      <c r="B134" s="300" t="str">
        <f>MaHP</f>
        <v>DC1LL05</v>
      </c>
      <c r="C134" s="519">
        <v>133</v>
      </c>
      <c r="D134" s="519" t="s">
        <v>3416</v>
      </c>
      <c r="E134" s="519" t="s">
        <v>3417</v>
      </c>
      <c r="F134" s="519" t="s">
        <v>41</v>
      </c>
      <c r="G134" s="519" t="s">
        <v>2990</v>
      </c>
      <c r="H134" s="519" t="s">
        <v>2188</v>
      </c>
      <c r="I134" s="519" t="s">
        <v>2162</v>
      </c>
      <c r="J134" s="519">
        <v>0</v>
      </c>
      <c r="K134" s="520">
        <v>0</v>
      </c>
      <c r="L134" s="520" t="s">
        <v>3313</v>
      </c>
      <c r="M134" s="520" t="s">
        <v>3418</v>
      </c>
      <c r="N134" s="301" t="str">
        <f t="shared" si="14"/>
        <v>67DCOT21</v>
      </c>
      <c r="P134" s="232" t="e">
        <f>_trangay</f>
        <v>#N/A</v>
      </c>
      <c r="Q134" s="232" t="e">
        <f>_trangay</f>
        <v>#N/A</v>
      </c>
      <c r="R134" s="233" t="e">
        <f>_trangay</f>
        <v>#N/A</v>
      </c>
      <c r="S134" s="232" t="e">
        <f>+P134+G135</f>
        <v>#N/A</v>
      </c>
      <c r="T134" s="335" t="e">
        <f t="shared" si="17"/>
        <v>#N/A</v>
      </c>
      <c r="U134" s="335" t="e">
        <f t="shared" si="18"/>
        <v>#N/A</v>
      </c>
    </row>
    <row r="135" spans="1:21" ht="12.75" hidden="1" customHeight="1" x14ac:dyDescent="0.2">
      <c r="A135" s="300" t="str">
        <f>Ma</f>
        <v>DC1LL05-DCK67</v>
      </c>
      <c r="B135" s="300" t="str">
        <f>MaHP</f>
        <v>DC1LL05</v>
      </c>
      <c r="C135" s="519">
        <v>134</v>
      </c>
      <c r="D135" s="519" t="s">
        <v>3419</v>
      </c>
      <c r="E135" s="519" t="s">
        <v>3420</v>
      </c>
      <c r="F135" s="519" t="s">
        <v>41</v>
      </c>
      <c r="G135" s="519" t="s">
        <v>2990</v>
      </c>
      <c r="H135" s="519" t="s">
        <v>2188</v>
      </c>
      <c r="I135" s="519" t="s">
        <v>2162</v>
      </c>
      <c r="J135" s="519">
        <v>0</v>
      </c>
      <c r="K135" s="520">
        <v>0</v>
      </c>
      <c r="L135" s="520" t="s">
        <v>3313</v>
      </c>
      <c r="M135" s="520"/>
      <c r="N135" s="301" t="str">
        <f t="shared" si="14"/>
        <v>67DCOT22</v>
      </c>
      <c r="P135" s="232" t="e">
        <f>_trangay</f>
        <v>#N/A</v>
      </c>
      <c r="Q135" s="232" t="e">
        <f>_trangay</f>
        <v>#N/A</v>
      </c>
      <c r="R135" s="233" t="e">
        <f>_trangay</f>
        <v>#N/A</v>
      </c>
      <c r="S135" s="232" t="e">
        <f>+P135+G136</f>
        <v>#N/A</v>
      </c>
      <c r="T135" s="335" t="e">
        <f t="shared" si="17"/>
        <v>#N/A</v>
      </c>
      <c r="U135" s="335" t="e">
        <f t="shared" si="18"/>
        <v>#N/A</v>
      </c>
    </row>
    <row r="136" spans="1:21" ht="12.75" hidden="1" customHeight="1" x14ac:dyDescent="0.2">
      <c r="A136" s="300" t="str">
        <f>Ma</f>
        <v>DC1LL05-DCK67</v>
      </c>
      <c r="B136" s="300" t="str">
        <f>MaHP</f>
        <v>DC1LL05</v>
      </c>
      <c r="C136" s="519">
        <v>135</v>
      </c>
      <c r="D136" s="519" t="s">
        <v>3696</v>
      </c>
      <c r="E136" s="519" t="s">
        <v>3697</v>
      </c>
      <c r="F136" s="519" t="s">
        <v>41</v>
      </c>
      <c r="G136" s="519" t="s">
        <v>2990</v>
      </c>
      <c r="H136" s="519" t="s">
        <v>2188</v>
      </c>
      <c r="I136" s="519" t="s">
        <v>2162</v>
      </c>
      <c r="J136" s="519">
        <v>0</v>
      </c>
      <c r="K136" s="520">
        <v>0</v>
      </c>
      <c r="L136" s="520" t="s">
        <v>3313</v>
      </c>
      <c r="M136" s="520" t="s">
        <v>3292</v>
      </c>
      <c r="N136" s="300" t="str">
        <f t="shared" si="14"/>
        <v>67DCOT23</v>
      </c>
      <c r="P136" s="232" t="e">
        <f>_trangay</f>
        <v>#N/A</v>
      </c>
      <c r="Q136" s="232" t="e">
        <f>_trangay</f>
        <v>#N/A</v>
      </c>
      <c r="R136" s="233" t="e">
        <f>_trangay</f>
        <v>#N/A</v>
      </c>
      <c r="S136" s="232" t="e">
        <f>+P136+G137</f>
        <v>#N/A</v>
      </c>
      <c r="T136" s="335" t="e">
        <f t="shared" si="17"/>
        <v>#N/A</v>
      </c>
      <c r="U136" s="335" t="e">
        <f t="shared" si="18"/>
        <v>#N/A</v>
      </c>
    </row>
    <row r="137" spans="1:21" ht="12.75" hidden="1" customHeight="1" x14ac:dyDescent="0.2">
      <c r="A137" s="300" t="str">
        <f>Ma</f>
        <v>DC1LL05-DCK67</v>
      </c>
      <c r="B137" s="300" t="str">
        <f>MaHP</f>
        <v>DC1LL05</v>
      </c>
      <c r="C137" s="519">
        <v>136</v>
      </c>
      <c r="D137" s="519" t="s">
        <v>3698</v>
      </c>
      <c r="E137" s="519" t="s">
        <v>3699</v>
      </c>
      <c r="F137" s="519" t="s">
        <v>41</v>
      </c>
      <c r="G137" s="519" t="s">
        <v>2990</v>
      </c>
      <c r="H137" s="519" t="s">
        <v>2188</v>
      </c>
      <c r="I137" s="519" t="s">
        <v>2162</v>
      </c>
      <c r="J137" s="519">
        <v>0</v>
      </c>
      <c r="K137" s="520">
        <v>0</v>
      </c>
      <c r="L137" s="520" t="s">
        <v>3313</v>
      </c>
      <c r="M137" s="520"/>
      <c r="N137" s="301" t="str">
        <f t="shared" si="14"/>
        <v>67DCCO21</v>
      </c>
      <c r="P137" s="232" t="e">
        <f>_trangay</f>
        <v>#N/A</v>
      </c>
      <c r="Q137" s="232" t="e">
        <f>_trangay</f>
        <v>#N/A</v>
      </c>
      <c r="R137" s="233" t="e">
        <f>_trangay</f>
        <v>#N/A</v>
      </c>
      <c r="S137" s="232" t="e">
        <f>+P137+G138</f>
        <v>#N/A</v>
      </c>
      <c r="T137" s="335" t="e">
        <f t="shared" si="17"/>
        <v>#N/A</v>
      </c>
      <c r="U137" s="335" t="e">
        <f t="shared" si="18"/>
        <v>#N/A</v>
      </c>
    </row>
    <row r="138" spans="1:21" ht="12.75" hidden="1" customHeight="1" x14ac:dyDescent="0.2">
      <c r="A138" s="435" t="str">
        <f>Ma</f>
        <v>DC1LL05-DCK67</v>
      </c>
      <c r="B138" s="435" t="str">
        <f>MaHP</f>
        <v>DC1LL05</v>
      </c>
      <c r="C138" s="519">
        <v>137</v>
      </c>
      <c r="D138" s="519" t="s">
        <v>3700</v>
      </c>
      <c r="E138" s="519" t="s">
        <v>3701</v>
      </c>
      <c r="F138" s="519" t="s">
        <v>41</v>
      </c>
      <c r="G138" s="519" t="s">
        <v>2990</v>
      </c>
      <c r="H138" s="519" t="s">
        <v>2188</v>
      </c>
      <c r="I138" s="519" t="s">
        <v>2162</v>
      </c>
      <c r="J138" s="519">
        <v>0</v>
      </c>
      <c r="K138" s="520">
        <v>0</v>
      </c>
      <c r="L138" s="520" t="s">
        <v>3313</v>
      </c>
      <c r="M138" s="520" t="s">
        <v>3413</v>
      </c>
      <c r="N138" s="301" t="str">
        <f t="shared" si="14"/>
        <v>67DCCO22</v>
      </c>
      <c r="P138" s="232" t="e">
        <f>_trangay</f>
        <v>#N/A</v>
      </c>
      <c r="Q138" s="232" t="e">
        <f>_trangay</f>
        <v>#N/A</v>
      </c>
      <c r="R138" s="233" t="e">
        <f>_trangay</f>
        <v>#N/A</v>
      </c>
      <c r="T138" s="335" t="e">
        <f t="shared" si="17"/>
        <v>#N/A</v>
      </c>
      <c r="U138" s="335" t="e">
        <f t="shared" si="18"/>
        <v>#N/A</v>
      </c>
    </row>
    <row r="139" spans="1:21" ht="12.75" hidden="1" customHeight="1" x14ac:dyDescent="0.2">
      <c r="A139" s="300" t="str">
        <f>Ma</f>
        <v>DC1LL05-DCK67</v>
      </c>
      <c r="B139" s="300" t="str">
        <f>MaHP</f>
        <v>DC1LL05</v>
      </c>
      <c r="C139" s="519">
        <v>138</v>
      </c>
      <c r="D139" s="519" t="s">
        <v>3702</v>
      </c>
      <c r="E139" s="519" t="s">
        <v>3703</v>
      </c>
      <c r="F139" s="519" t="s">
        <v>41</v>
      </c>
      <c r="G139" s="519" t="s">
        <v>2990</v>
      </c>
      <c r="H139" s="519" t="s">
        <v>2188</v>
      </c>
      <c r="I139" s="519" t="s">
        <v>2162</v>
      </c>
      <c r="J139" s="519">
        <v>0</v>
      </c>
      <c r="K139" s="520">
        <v>0</v>
      </c>
      <c r="L139" s="520" t="s">
        <v>3313</v>
      </c>
      <c r="M139" s="520" t="s">
        <v>3413</v>
      </c>
      <c r="N139" s="300" t="str">
        <f t="shared" si="14"/>
        <v>67DCHT22</v>
      </c>
      <c r="P139" s="232" t="e">
        <f>_trangay</f>
        <v>#N/A</v>
      </c>
      <c r="Q139" s="232" t="e">
        <f>_trangay</f>
        <v>#N/A</v>
      </c>
      <c r="R139" s="233" t="e">
        <f>_trangay</f>
        <v>#N/A</v>
      </c>
      <c r="S139" s="232" t="e">
        <f>+P139+G140</f>
        <v>#N/A</v>
      </c>
      <c r="T139" s="335" t="e">
        <f t="shared" si="17"/>
        <v>#N/A</v>
      </c>
      <c r="U139" s="335" t="e">
        <f t="shared" si="18"/>
        <v>#N/A</v>
      </c>
    </row>
    <row r="140" spans="1:21" ht="12.75" hidden="1" customHeight="1" x14ac:dyDescent="0.2">
      <c r="A140" s="300" t="str">
        <f>Ma</f>
        <v>DC1LL05-DCK67</v>
      </c>
      <c r="B140" s="300" t="str">
        <f>MaHP</f>
        <v>DC1LL05</v>
      </c>
      <c r="C140" s="519">
        <v>139</v>
      </c>
      <c r="D140" s="519" t="s">
        <v>3704</v>
      </c>
      <c r="E140" s="519" t="s">
        <v>3705</v>
      </c>
      <c r="F140" s="519" t="s">
        <v>41</v>
      </c>
      <c r="G140" s="519" t="s">
        <v>2990</v>
      </c>
      <c r="H140" s="519" t="s">
        <v>2188</v>
      </c>
      <c r="I140" s="519" t="s">
        <v>2162</v>
      </c>
      <c r="J140" s="519">
        <v>0</v>
      </c>
      <c r="K140" s="520">
        <v>0</v>
      </c>
      <c r="L140" s="520" t="s">
        <v>3313</v>
      </c>
      <c r="M140" s="520" t="s">
        <v>3266</v>
      </c>
      <c r="N140" s="301" t="str">
        <f t="shared" si="14"/>
        <v>67DCDT21</v>
      </c>
      <c r="P140" s="232" t="e">
        <f>_trangay</f>
        <v>#N/A</v>
      </c>
      <c r="Q140" s="232" t="e">
        <f>_trangay</f>
        <v>#N/A</v>
      </c>
      <c r="R140" s="233" t="e">
        <f>_trangay</f>
        <v>#N/A</v>
      </c>
      <c r="S140" s="232" t="e">
        <f>+P140+G141</f>
        <v>#N/A</v>
      </c>
      <c r="T140" s="335" t="e">
        <f t="shared" si="17"/>
        <v>#N/A</v>
      </c>
      <c r="U140" s="335" t="e">
        <f t="shared" si="18"/>
        <v>#N/A</v>
      </c>
    </row>
    <row r="141" spans="1:21" ht="12.75" hidden="1" customHeight="1" x14ac:dyDescent="0.2">
      <c r="A141" s="300" t="str">
        <f>Ma</f>
        <v>DC1LL05-DCK67</v>
      </c>
      <c r="B141" s="300" t="str">
        <f>MaHP</f>
        <v>DC1LL05</v>
      </c>
      <c r="C141" s="519">
        <v>140</v>
      </c>
      <c r="D141" s="519" t="s">
        <v>3706</v>
      </c>
      <c r="E141" s="519" t="s">
        <v>3707</v>
      </c>
      <c r="F141" s="519" t="s">
        <v>41</v>
      </c>
      <c r="G141" s="519" t="s">
        <v>2990</v>
      </c>
      <c r="H141" s="519" t="s">
        <v>2188</v>
      </c>
      <c r="I141" s="519" t="s">
        <v>2162</v>
      </c>
      <c r="J141" s="519">
        <v>0</v>
      </c>
      <c r="K141" s="520">
        <v>0</v>
      </c>
      <c r="L141" s="520" t="s">
        <v>3313</v>
      </c>
      <c r="M141" s="520" t="s">
        <v>3266</v>
      </c>
      <c r="N141" s="301" t="str">
        <f t="shared" si="14"/>
        <v>67DCDT22</v>
      </c>
      <c r="P141" s="232" t="e">
        <f>_trangay</f>
        <v>#N/A</v>
      </c>
      <c r="Q141" s="232" t="e">
        <f>_trangay</f>
        <v>#N/A</v>
      </c>
      <c r="R141" s="233" t="e">
        <f>_trangay</f>
        <v>#N/A</v>
      </c>
      <c r="S141" s="232" t="e">
        <f>+P141+G143</f>
        <v>#N/A</v>
      </c>
      <c r="T141" s="335" t="e">
        <f>IF(P141&lt;#REF!,"??","")</f>
        <v>#N/A</v>
      </c>
      <c r="U141" s="335" t="e">
        <f>IF(P141&gt;#REF!+1,"??","")</f>
        <v>#N/A</v>
      </c>
    </row>
    <row r="142" spans="1:21" s="89" customFormat="1" ht="12.75" hidden="1" customHeight="1" x14ac:dyDescent="0.2">
      <c r="A142" s="301" t="str">
        <f>Ma</f>
        <v>DC1LL05-DCK67</v>
      </c>
      <c r="B142" s="301" t="str">
        <f>MaHP</f>
        <v>DC1LL05</v>
      </c>
      <c r="C142" s="519">
        <v>141</v>
      </c>
      <c r="D142" s="519" t="s">
        <v>3708</v>
      </c>
      <c r="E142" s="519" t="s">
        <v>3709</v>
      </c>
      <c r="F142" s="519" t="s">
        <v>41</v>
      </c>
      <c r="G142" s="519" t="s">
        <v>2990</v>
      </c>
      <c r="H142" s="519" t="s">
        <v>2188</v>
      </c>
      <c r="I142" s="519" t="s">
        <v>2162</v>
      </c>
      <c r="J142" s="519">
        <v>0</v>
      </c>
      <c r="K142" s="520">
        <v>0</v>
      </c>
      <c r="L142" s="520" t="s">
        <v>3313</v>
      </c>
      <c r="M142" s="520" t="s">
        <v>3266</v>
      </c>
      <c r="N142" s="301" t="str">
        <f t="shared" si="14"/>
        <v>67DCHT21</v>
      </c>
      <c r="O142" s="301"/>
      <c r="P142" s="337" t="e">
        <f>_trangay</f>
        <v>#N/A</v>
      </c>
      <c r="Q142" s="337" t="e">
        <f>_trangay</f>
        <v>#N/A</v>
      </c>
      <c r="R142" s="499" t="e">
        <f>_trangay</f>
        <v>#N/A</v>
      </c>
      <c r="S142" s="337" t="e">
        <f>+P142+G144</f>
        <v>#N/A</v>
      </c>
      <c r="T142" s="500" t="e">
        <f>IF(P142&lt;#REF!,"??","")</f>
        <v>#N/A</v>
      </c>
      <c r="U142" s="500" t="e">
        <f>IF(P142&gt;#REF!+1,"??","")</f>
        <v>#N/A</v>
      </c>
    </row>
    <row r="143" spans="1:21" ht="12.75" hidden="1" customHeight="1" x14ac:dyDescent="0.2">
      <c r="A143" s="300" t="str">
        <f>Ma</f>
        <v>DC1LL05-DCK67</v>
      </c>
      <c r="B143" s="300" t="str">
        <f>MaHP</f>
        <v>DC1LL05</v>
      </c>
      <c r="C143" s="519">
        <v>142</v>
      </c>
      <c r="D143" s="519" t="s">
        <v>3710</v>
      </c>
      <c r="E143" s="519" t="s">
        <v>3711</v>
      </c>
      <c r="F143" s="519" t="s">
        <v>41</v>
      </c>
      <c r="G143" s="519" t="s">
        <v>2990</v>
      </c>
      <c r="H143" s="519" t="s">
        <v>2188</v>
      </c>
      <c r="I143" s="519" t="s">
        <v>2162</v>
      </c>
      <c r="J143" s="519">
        <v>0</v>
      </c>
      <c r="K143" s="520">
        <v>0</v>
      </c>
      <c r="L143" s="520" t="s">
        <v>3313</v>
      </c>
      <c r="M143" s="520" t="s">
        <v>3292</v>
      </c>
      <c r="N143" s="301" t="str">
        <f t="shared" si="14"/>
        <v>67DCTM21</v>
      </c>
      <c r="P143" s="232" t="e">
        <f>_trangay</f>
        <v>#N/A</v>
      </c>
      <c r="Q143" s="232" t="e">
        <f>_trangay</f>
        <v>#N/A</v>
      </c>
      <c r="R143" s="233" t="e">
        <f>_trangay</f>
        <v>#N/A</v>
      </c>
      <c r="S143" s="232" t="e">
        <f t="shared" ref="S143:S151" si="19">+P143+G144</f>
        <v>#N/A</v>
      </c>
      <c r="T143" s="335" t="e">
        <f>IF(P143&lt;S141,"??","")</f>
        <v>#N/A</v>
      </c>
      <c r="U143" s="335" t="e">
        <f>IF(P143&gt;S141+1,"??","")</f>
        <v>#N/A</v>
      </c>
    </row>
    <row r="144" spans="1:21" ht="12.75" hidden="1" customHeight="1" x14ac:dyDescent="0.2">
      <c r="A144" s="300" t="str">
        <f>Ma</f>
        <v>DC1LL05-DCK67</v>
      </c>
      <c r="B144" s="300" t="str">
        <f>MaHP</f>
        <v>DC1LL05</v>
      </c>
      <c r="C144" s="519">
        <v>143</v>
      </c>
      <c r="D144" s="519" t="s">
        <v>3712</v>
      </c>
      <c r="E144" s="519" t="s">
        <v>3713</v>
      </c>
      <c r="F144" s="519" t="s">
        <v>41</v>
      </c>
      <c r="G144" s="519" t="s">
        <v>2990</v>
      </c>
      <c r="H144" s="519" t="s">
        <v>2188</v>
      </c>
      <c r="I144" s="519" t="s">
        <v>2162</v>
      </c>
      <c r="J144" s="519">
        <v>0</v>
      </c>
      <c r="K144" s="520">
        <v>0</v>
      </c>
      <c r="L144" s="520" t="s">
        <v>3313</v>
      </c>
      <c r="M144" s="520" t="s">
        <v>3413</v>
      </c>
      <c r="N144" s="301" t="str">
        <f t="shared" si="14"/>
        <v>67DCHTA1</v>
      </c>
      <c r="P144" s="232" t="e">
        <f>_trangay</f>
        <v>#N/A</v>
      </c>
      <c r="Q144" s="232" t="e">
        <f>_trangay</f>
        <v>#N/A</v>
      </c>
      <c r="R144" s="233" t="e">
        <f>_trangay</f>
        <v>#N/A</v>
      </c>
      <c r="S144" s="232" t="e">
        <f t="shared" si="19"/>
        <v>#N/A</v>
      </c>
      <c r="T144" s="335" t="e">
        <f t="shared" ref="T144:T153" si="20">IF(P144&lt;S143,"??","")</f>
        <v>#N/A</v>
      </c>
      <c r="U144" s="335" t="e">
        <f t="shared" ref="U144:U153" si="21">IF(P144&gt;S143+1,"??","")</f>
        <v>#N/A</v>
      </c>
    </row>
    <row r="145" spans="1:16137" ht="12.75" hidden="1" customHeight="1" x14ac:dyDescent="0.2">
      <c r="A145" s="300" t="str">
        <f>Ma</f>
        <v>DC1LL05-DCK67</v>
      </c>
      <c r="B145" s="300" t="str">
        <f>MaHP</f>
        <v>DC1LL05</v>
      </c>
      <c r="C145" s="519">
        <v>144</v>
      </c>
      <c r="D145" s="519" t="s">
        <v>3714</v>
      </c>
      <c r="E145" s="519" t="s">
        <v>3715</v>
      </c>
      <c r="F145" s="519" t="s">
        <v>41</v>
      </c>
      <c r="G145" s="519" t="s">
        <v>2990</v>
      </c>
      <c r="H145" s="519" t="s">
        <v>2188</v>
      </c>
      <c r="I145" s="519" t="s">
        <v>2162</v>
      </c>
      <c r="J145" s="519">
        <v>0</v>
      </c>
      <c r="K145" s="520">
        <v>0</v>
      </c>
      <c r="L145" s="520" t="s">
        <v>3313</v>
      </c>
      <c r="M145" s="520" t="s">
        <v>3292</v>
      </c>
      <c r="N145" s="301" t="str">
        <f t="shared" si="14"/>
        <v>67DCKT21</v>
      </c>
      <c r="P145" s="232" t="e">
        <f>_trangay</f>
        <v>#N/A</v>
      </c>
      <c r="Q145" s="232" t="e">
        <f>_trangay</f>
        <v>#N/A</v>
      </c>
      <c r="R145" s="233" t="e">
        <f>_trangay</f>
        <v>#N/A</v>
      </c>
      <c r="S145" s="232" t="e">
        <f t="shared" si="19"/>
        <v>#N/A</v>
      </c>
      <c r="T145" s="335" t="e">
        <f t="shared" si="20"/>
        <v>#N/A</v>
      </c>
      <c r="U145" s="335" t="e">
        <f t="shared" si="21"/>
        <v>#N/A</v>
      </c>
    </row>
    <row r="146" spans="1:16137" ht="12.75" hidden="1" customHeight="1" x14ac:dyDescent="0.2">
      <c r="A146" s="300" t="str">
        <f>Ma</f>
        <v>DC1LL05-DCK67</v>
      </c>
      <c r="B146" s="300" t="str">
        <f>MaHP</f>
        <v>DC1LL05</v>
      </c>
      <c r="C146" s="519">
        <v>145</v>
      </c>
      <c r="D146" s="519" t="s">
        <v>3716</v>
      </c>
      <c r="E146" s="519" t="s">
        <v>3717</v>
      </c>
      <c r="F146" s="519" t="s">
        <v>41</v>
      </c>
      <c r="G146" s="519" t="s">
        <v>2990</v>
      </c>
      <c r="H146" s="519" t="s">
        <v>2188</v>
      </c>
      <c r="I146" s="519" t="s">
        <v>2162</v>
      </c>
      <c r="J146" s="519">
        <v>0</v>
      </c>
      <c r="K146" s="520">
        <v>0</v>
      </c>
      <c r="L146" s="520" t="s">
        <v>3313</v>
      </c>
      <c r="M146" s="520" t="s">
        <v>3413</v>
      </c>
      <c r="N146" s="301" t="str">
        <f t="shared" si="14"/>
        <v>67DCKT23</v>
      </c>
      <c r="P146" s="232" t="e">
        <f>_trangay</f>
        <v>#N/A</v>
      </c>
      <c r="Q146" s="232" t="e">
        <f>_trangay</f>
        <v>#N/A</v>
      </c>
      <c r="R146" s="233" t="e">
        <f>_trangay</f>
        <v>#N/A</v>
      </c>
      <c r="S146" s="232" t="e">
        <f t="shared" si="19"/>
        <v>#N/A</v>
      </c>
      <c r="T146" s="335" t="e">
        <f t="shared" si="20"/>
        <v>#N/A</v>
      </c>
      <c r="U146" s="335" t="e">
        <f t="shared" si="21"/>
        <v>#N/A</v>
      </c>
    </row>
    <row r="147" spans="1:16137" ht="12.75" hidden="1" customHeight="1" x14ac:dyDescent="0.2">
      <c r="A147" s="300" t="str">
        <f>Ma</f>
        <v>DC1LL05-DCK67</v>
      </c>
      <c r="B147" s="300" t="str">
        <f>MaHP</f>
        <v>DC1LL05</v>
      </c>
      <c r="C147" s="519">
        <v>146</v>
      </c>
      <c r="D147" s="519" t="s">
        <v>3718</v>
      </c>
      <c r="E147" s="519" t="s">
        <v>3719</v>
      </c>
      <c r="F147" s="519" t="s">
        <v>41</v>
      </c>
      <c r="G147" s="519" t="s">
        <v>2990</v>
      </c>
      <c r="H147" s="519" t="s">
        <v>2188</v>
      </c>
      <c r="I147" s="519" t="s">
        <v>2162</v>
      </c>
      <c r="J147" s="519">
        <v>0</v>
      </c>
      <c r="K147" s="520">
        <v>0</v>
      </c>
      <c r="L147" s="520" t="s">
        <v>3313</v>
      </c>
      <c r="M147" s="520" t="s">
        <v>3413</v>
      </c>
      <c r="N147" s="301" t="str">
        <f t="shared" si="14"/>
        <v>67DCKX21</v>
      </c>
      <c r="P147" s="232" t="e">
        <f>_trangay</f>
        <v>#N/A</v>
      </c>
      <c r="Q147" s="232" t="e">
        <f>_trangay</f>
        <v>#N/A</v>
      </c>
      <c r="R147" s="233" t="e">
        <f>_trangay</f>
        <v>#N/A</v>
      </c>
      <c r="S147" s="232" t="e">
        <f t="shared" si="19"/>
        <v>#N/A</v>
      </c>
      <c r="T147" s="335" t="e">
        <f t="shared" si="20"/>
        <v>#N/A</v>
      </c>
      <c r="U147" s="335" t="e">
        <f t="shared" si="21"/>
        <v>#N/A</v>
      </c>
    </row>
    <row r="148" spans="1:16137" ht="12.75" hidden="1" customHeight="1" x14ac:dyDescent="0.2">
      <c r="A148" s="300" t="str">
        <f>Ma</f>
        <v>DC1LL05-DCK67</v>
      </c>
      <c r="B148" s="300" t="str">
        <f>MaHP</f>
        <v>DC1LL05</v>
      </c>
      <c r="C148" s="519">
        <v>147</v>
      </c>
      <c r="D148" s="519" t="s">
        <v>3720</v>
      </c>
      <c r="E148" s="519" t="s">
        <v>3721</v>
      </c>
      <c r="F148" s="519" t="s">
        <v>41</v>
      </c>
      <c r="G148" s="519" t="s">
        <v>2990</v>
      </c>
      <c r="H148" s="519" t="s">
        <v>2188</v>
      </c>
      <c r="I148" s="519" t="s">
        <v>2162</v>
      </c>
      <c r="J148" s="519">
        <v>0</v>
      </c>
      <c r="K148" s="520">
        <v>0</v>
      </c>
      <c r="L148" s="520" t="s">
        <v>3313</v>
      </c>
      <c r="M148" s="520" t="s">
        <v>3266</v>
      </c>
      <c r="N148" s="301" t="str">
        <f t="shared" si="14"/>
        <v>67DCKX22</v>
      </c>
      <c r="P148" s="232" t="e">
        <f>_trangay</f>
        <v>#N/A</v>
      </c>
      <c r="Q148" s="232" t="e">
        <f>_trangay</f>
        <v>#N/A</v>
      </c>
      <c r="R148" s="233" t="e">
        <f>_trangay</f>
        <v>#N/A</v>
      </c>
      <c r="S148" s="232" t="e">
        <f t="shared" si="19"/>
        <v>#N/A</v>
      </c>
      <c r="T148" s="335" t="e">
        <f t="shared" si="20"/>
        <v>#N/A</v>
      </c>
      <c r="U148" s="335" t="e">
        <f t="shared" si="21"/>
        <v>#N/A</v>
      </c>
    </row>
    <row r="149" spans="1:16137" ht="12.75" hidden="1" customHeight="1" x14ac:dyDescent="0.2">
      <c r="A149" s="300" t="str">
        <f>Ma</f>
        <v>DC2VL21-DCK67</v>
      </c>
      <c r="B149" s="300" t="str">
        <f>MaHP</f>
        <v>DC2VL21</v>
      </c>
      <c r="C149" s="519">
        <v>148</v>
      </c>
      <c r="D149" s="519" t="s">
        <v>3421</v>
      </c>
      <c r="E149" s="519" t="s">
        <v>3422</v>
      </c>
      <c r="F149" s="519" t="s">
        <v>1672</v>
      </c>
      <c r="G149" s="519" t="s">
        <v>2990</v>
      </c>
      <c r="H149" s="519" t="s">
        <v>2197</v>
      </c>
      <c r="I149" s="519" t="s">
        <v>2159</v>
      </c>
      <c r="J149" s="519">
        <v>60</v>
      </c>
      <c r="K149" s="520">
        <v>63</v>
      </c>
      <c r="L149" s="520" t="s">
        <v>3313</v>
      </c>
      <c r="M149" s="520" t="s">
        <v>3277</v>
      </c>
      <c r="N149" s="301" t="str">
        <f t="shared" si="14"/>
        <v>67DCVL21</v>
      </c>
      <c r="P149" s="232" t="e">
        <f>_trangay</f>
        <v>#N/A</v>
      </c>
      <c r="Q149" s="232" t="e">
        <f>_trangay</f>
        <v>#N/A</v>
      </c>
      <c r="R149" s="233" t="e">
        <f>_trangay</f>
        <v>#N/A</v>
      </c>
      <c r="S149" s="232" t="e">
        <f t="shared" si="19"/>
        <v>#N/A</v>
      </c>
      <c r="T149" s="335" t="e">
        <f t="shared" si="20"/>
        <v>#N/A</v>
      </c>
      <c r="U149" s="335" t="e">
        <f t="shared" si="21"/>
        <v>#N/A</v>
      </c>
    </row>
    <row r="150" spans="1:16137" ht="12.75" hidden="1" customHeight="1" x14ac:dyDescent="0.2">
      <c r="A150" s="300" t="str">
        <f>Ma</f>
        <v>DC2VL21-DCK67</v>
      </c>
      <c r="B150" s="300" t="str">
        <f>MaHP</f>
        <v>DC2VL21</v>
      </c>
      <c r="C150" s="519">
        <v>149</v>
      </c>
      <c r="D150" s="519" t="s">
        <v>3423</v>
      </c>
      <c r="E150" s="519" t="s">
        <v>3424</v>
      </c>
      <c r="F150" s="519" t="s">
        <v>1672</v>
      </c>
      <c r="G150" s="519" t="s">
        <v>2990</v>
      </c>
      <c r="H150" s="519" t="s">
        <v>2197</v>
      </c>
      <c r="I150" s="519" t="s">
        <v>2159</v>
      </c>
      <c r="J150" s="519">
        <v>56</v>
      </c>
      <c r="K150" s="520">
        <v>60</v>
      </c>
      <c r="L150" s="520" t="s">
        <v>3313</v>
      </c>
      <c r="M150" s="520" t="s">
        <v>3277</v>
      </c>
      <c r="N150" s="301" t="str">
        <f t="shared" si="14"/>
        <v>67DCVL22</v>
      </c>
      <c r="P150" s="232" t="e">
        <f>_trangay</f>
        <v>#N/A</v>
      </c>
      <c r="Q150" s="232" t="e">
        <f>_trangay</f>
        <v>#N/A</v>
      </c>
      <c r="R150" s="233" t="e">
        <f>_trangay</f>
        <v>#N/A</v>
      </c>
      <c r="S150" s="232" t="e">
        <f t="shared" si="19"/>
        <v>#N/A</v>
      </c>
      <c r="T150" s="335" t="e">
        <f t="shared" si="20"/>
        <v>#N/A</v>
      </c>
      <c r="U150" s="335" t="e">
        <f t="shared" si="21"/>
        <v>#N/A</v>
      </c>
    </row>
    <row r="151" spans="1:16137" ht="12.75" hidden="1" customHeight="1" x14ac:dyDescent="0.2">
      <c r="A151" s="300" t="str">
        <f>Ma</f>
        <v>DC1CB99-DCK67</v>
      </c>
      <c r="B151" s="300" t="str">
        <f>MaHP</f>
        <v>DC1CB99</v>
      </c>
      <c r="C151" s="519">
        <v>150</v>
      </c>
      <c r="D151" s="519" t="s">
        <v>3425</v>
      </c>
      <c r="E151" s="519" t="s">
        <v>3426</v>
      </c>
      <c r="F151" s="519" t="s">
        <v>3293</v>
      </c>
      <c r="G151" s="519" t="s">
        <v>2990</v>
      </c>
      <c r="H151" s="519" t="s">
        <v>2158</v>
      </c>
      <c r="I151" s="519" t="s">
        <v>2159</v>
      </c>
      <c r="J151" s="519">
        <v>64</v>
      </c>
      <c r="K151" s="520">
        <v>67</v>
      </c>
      <c r="L151" s="520" t="s">
        <v>3313</v>
      </c>
      <c r="M151" s="520" t="s">
        <v>3287</v>
      </c>
      <c r="N151" s="301" t="str">
        <f t="shared" si="14"/>
        <v>67DCQT21</v>
      </c>
      <c r="P151" s="232" t="e">
        <f>_trangay</f>
        <v>#N/A</v>
      </c>
      <c r="Q151" s="232" t="e">
        <f>_trangay</f>
        <v>#N/A</v>
      </c>
      <c r="R151" s="233" t="e">
        <f>_trangay</f>
        <v>#N/A</v>
      </c>
      <c r="S151" s="232" t="e">
        <f t="shared" si="19"/>
        <v>#N/A</v>
      </c>
      <c r="T151" s="335" t="e">
        <f t="shared" si="20"/>
        <v>#N/A</v>
      </c>
      <c r="U151" s="335" t="e">
        <f t="shared" si="21"/>
        <v>#N/A</v>
      </c>
    </row>
    <row r="152" spans="1:16137" ht="12.75" hidden="1" customHeight="1" x14ac:dyDescent="0.2">
      <c r="A152" s="300" t="str">
        <f>Ma</f>
        <v>DC1CB99-DCK67</v>
      </c>
      <c r="B152" s="300" t="str">
        <f>MaHP</f>
        <v>DC1CB99</v>
      </c>
      <c r="C152" s="519">
        <v>151</v>
      </c>
      <c r="D152" s="519" t="s">
        <v>3427</v>
      </c>
      <c r="E152" s="519" t="s">
        <v>3428</v>
      </c>
      <c r="F152" s="519" t="s">
        <v>3293</v>
      </c>
      <c r="G152" s="519" t="s">
        <v>2990</v>
      </c>
      <c r="H152" s="519" t="s">
        <v>2158</v>
      </c>
      <c r="I152" s="519" t="s">
        <v>2159</v>
      </c>
      <c r="J152" s="519">
        <v>65</v>
      </c>
      <c r="K152" s="520">
        <v>69</v>
      </c>
      <c r="L152" s="520" t="s">
        <v>3313</v>
      </c>
      <c r="M152" s="520" t="s">
        <v>3291</v>
      </c>
      <c r="N152" s="301" t="str">
        <f t="shared" si="14"/>
        <v>67DCQT22</v>
      </c>
      <c r="P152" s="232" t="e">
        <f>_trangay</f>
        <v>#N/A</v>
      </c>
      <c r="Q152" s="232" t="e">
        <f>_trangay</f>
        <v>#N/A</v>
      </c>
      <c r="R152" s="233" t="e">
        <f>_trangay</f>
        <v>#N/A</v>
      </c>
      <c r="S152" s="232" t="e">
        <f>+P152+#REF!</f>
        <v>#N/A</v>
      </c>
      <c r="T152" s="335" t="e">
        <f t="shared" si="20"/>
        <v>#N/A</v>
      </c>
      <c r="U152" s="335" t="e">
        <f t="shared" si="21"/>
        <v>#N/A</v>
      </c>
    </row>
    <row r="153" spans="1:16137" s="89" customFormat="1" ht="12.75" hidden="1" customHeight="1" x14ac:dyDescent="0.2">
      <c r="A153" s="300" t="str">
        <f>Ma</f>
        <v>CC1CB82-CCK67</v>
      </c>
      <c r="B153" s="435" t="str">
        <f>MaHP</f>
        <v>CC1CB82</v>
      </c>
      <c r="C153" s="519">
        <v>152</v>
      </c>
      <c r="D153" s="519" t="s">
        <v>3895</v>
      </c>
      <c r="E153" s="519" t="s">
        <v>3896</v>
      </c>
      <c r="F153" s="519" t="s">
        <v>123</v>
      </c>
      <c r="G153" s="519" t="s">
        <v>2990</v>
      </c>
      <c r="H153" s="519" t="s">
        <v>2182</v>
      </c>
      <c r="I153" s="519" t="s">
        <v>2159</v>
      </c>
      <c r="J153" s="519">
        <v>34</v>
      </c>
      <c r="K153" s="520">
        <v>34</v>
      </c>
      <c r="L153" s="520" t="s">
        <v>3854</v>
      </c>
      <c r="M153" s="520" t="s">
        <v>2187</v>
      </c>
      <c r="N153" s="301" t="str">
        <f t="shared" si="14"/>
        <v>67CCKT21</v>
      </c>
      <c r="O153" s="341"/>
      <c r="P153" s="232" t="e">
        <f>_trangay</f>
        <v>#N/A</v>
      </c>
      <c r="Q153" s="232" t="e">
        <f>_trangay</f>
        <v>#N/A</v>
      </c>
      <c r="R153" s="233" t="e">
        <f>_trangay</f>
        <v>#N/A</v>
      </c>
      <c r="S153" s="37"/>
      <c r="T153" s="335" t="e">
        <f t="shared" si="20"/>
        <v>#N/A</v>
      </c>
      <c r="U153" s="335" t="e">
        <f t="shared" si="21"/>
        <v>#N/A</v>
      </c>
      <c r="V153" s="37"/>
      <c r="W153" s="37"/>
      <c r="X153" s="37"/>
      <c r="Y153" s="37"/>
      <c r="Z153" s="37"/>
      <c r="AA153" s="37"/>
      <c r="AB153" s="37"/>
      <c r="AC153" s="37"/>
      <c r="AD153" s="37"/>
      <c r="AE153" s="37"/>
      <c r="AF153" s="37"/>
      <c r="AG153" s="37"/>
      <c r="AH153" s="37"/>
      <c r="AI153" s="37"/>
      <c r="AJ153" s="37"/>
      <c r="AK153" s="37"/>
      <c r="AL153" s="37"/>
      <c r="AM153" s="37"/>
      <c r="AN153" s="37"/>
      <c r="AO153" s="37"/>
      <c r="AP153" s="37"/>
      <c r="AQ153" s="37"/>
      <c r="AR153" s="37"/>
      <c r="AS153" s="37"/>
      <c r="AT153" s="37"/>
      <c r="AU153" s="37"/>
      <c r="AV153" s="37"/>
      <c r="AW153" s="37"/>
      <c r="AX153" s="37"/>
      <c r="AY153" s="37"/>
      <c r="AZ153" s="37"/>
      <c r="BA153" s="37"/>
      <c r="BB153" s="37"/>
      <c r="BC153" s="37"/>
      <c r="BD153" s="37"/>
      <c r="BE153" s="37"/>
      <c r="BF153" s="37"/>
      <c r="BG153" s="37"/>
      <c r="BH153" s="37"/>
      <c r="BI153" s="37"/>
      <c r="BJ153" s="37"/>
      <c r="BK153" s="37"/>
      <c r="BL153" s="37"/>
      <c r="BM153" s="37"/>
      <c r="BN153" s="37"/>
      <c r="BO153" s="37"/>
      <c r="BP153" s="37"/>
      <c r="BQ153" s="37"/>
      <c r="BR153" s="37"/>
      <c r="BS153" s="37"/>
      <c r="BT153" s="37"/>
      <c r="BU153" s="37"/>
      <c r="BV153" s="37"/>
      <c r="BW153" s="37"/>
      <c r="BX153" s="37"/>
      <c r="BY153" s="37"/>
      <c r="BZ153" s="37"/>
      <c r="CA153" s="37"/>
      <c r="CB153" s="37"/>
      <c r="CC153" s="37"/>
      <c r="CD153" s="37"/>
      <c r="CE153" s="37"/>
      <c r="CF153" s="37"/>
      <c r="CG153" s="37"/>
      <c r="CH153" s="37"/>
      <c r="CI153" s="37"/>
      <c r="CJ153" s="37"/>
      <c r="CK153" s="37"/>
      <c r="CL153" s="37"/>
      <c r="CM153" s="37"/>
      <c r="CN153" s="37"/>
      <c r="CO153" s="37"/>
      <c r="CP153" s="37"/>
      <c r="CQ153" s="37"/>
      <c r="CR153" s="37"/>
      <c r="CS153" s="37"/>
      <c r="CT153" s="37"/>
      <c r="CU153" s="37"/>
      <c r="CV153" s="37"/>
      <c r="CW153" s="37"/>
      <c r="CX153" s="37"/>
      <c r="CY153" s="37"/>
      <c r="CZ153" s="37"/>
      <c r="DA153" s="37"/>
      <c r="DB153" s="37"/>
      <c r="DC153" s="37"/>
      <c r="DD153" s="37"/>
      <c r="DE153" s="37"/>
      <c r="DF153" s="37"/>
      <c r="DG153" s="37"/>
      <c r="DH153" s="37"/>
      <c r="DI153" s="37"/>
      <c r="DJ153" s="37"/>
      <c r="DK153" s="37"/>
      <c r="DL153" s="37"/>
      <c r="DM153" s="37"/>
      <c r="DN153" s="37"/>
      <c r="DO153" s="37"/>
      <c r="DP153" s="37"/>
      <c r="DQ153" s="37"/>
      <c r="DR153" s="37"/>
      <c r="DS153" s="37"/>
      <c r="DT153" s="37"/>
      <c r="DU153" s="37"/>
      <c r="DV153" s="37"/>
      <c r="DW153" s="37"/>
      <c r="DX153" s="37"/>
      <c r="DY153" s="37"/>
      <c r="DZ153" s="37"/>
      <c r="EA153" s="37"/>
      <c r="EB153" s="37"/>
      <c r="EC153" s="37"/>
      <c r="ED153" s="37"/>
      <c r="EE153" s="37"/>
      <c r="EF153" s="37"/>
      <c r="EG153" s="37"/>
      <c r="EH153" s="37"/>
      <c r="EI153" s="37"/>
      <c r="EJ153" s="37"/>
      <c r="EK153" s="37"/>
      <c r="EL153" s="37"/>
      <c r="EM153" s="37"/>
      <c r="EN153" s="37"/>
      <c r="EO153" s="37"/>
      <c r="EP153" s="37"/>
      <c r="EQ153" s="37"/>
      <c r="ER153" s="37"/>
      <c r="ES153" s="37"/>
      <c r="ET153" s="37"/>
      <c r="EU153" s="37"/>
      <c r="EV153" s="37"/>
      <c r="EW153" s="37"/>
      <c r="EX153" s="37"/>
      <c r="EY153" s="37"/>
      <c r="EZ153" s="37"/>
      <c r="FA153" s="37"/>
      <c r="FB153" s="37"/>
      <c r="FC153" s="37"/>
      <c r="FD153" s="37"/>
      <c r="FE153" s="37"/>
      <c r="FF153" s="37"/>
      <c r="FG153" s="37"/>
      <c r="FH153" s="37"/>
      <c r="FI153" s="37"/>
      <c r="FJ153" s="37"/>
      <c r="FK153" s="37"/>
      <c r="FL153" s="37"/>
      <c r="FM153" s="37"/>
      <c r="FN153" s="37"/>
      <c r="FO153" s="37"/>
      <c r="FP153" s="37"/>
      <c r="FQ153" s="37"/>
      <c r="FR153" s="37"/>
      <c r="FS153" s="37"/>
      <c r="FT153" s="37"/>
      <c r="FU153" s="37"/>
      <c r="FV153" s="37"/>
      <c r="FW153" s="37"/>
      <c r="FX153" s="37"/>
      <c r="FY153" s="37"/>
      <c r="FZ153" s="37"/>
      <c r="GA153" s="37"/>
      <c r="GB153" s="37"/>
      <c r="GC153" s="37"/>
      <c r="GD153" s="37"/>
      <c r="GE153" s="37"/>
      <c r="GF153" s="37"/>
      <c r="GG153" s="37"/>
      <c r="GH153" s="37"/>
      <c r="GI153" s="37"/>
      <c r="GJ153" s="37"/>
      <c r="GK153" s="37"/>
      <c r="GL153" s="37"/>
      <c r="GM153" s="37"/>
      <c r="GN153" s="37"/>
      <c r="GO153" s="37"/>
      <c r="GP153" s="37"/>
      <c r="GQ153" s="37"/>
      <c r="GR153" s="37"/>
      <c r="GS153" s="37"/>
      <c r="GT153" s="37"/>
      <c r="GU153" s="37"/>
      <c r="GV153" s="37"/>
      <c r="GW153" s="37"/>
      <c r="GX153" s="37"/>
      <c r="GY153" s="37"/>
      <c r="GZ153" s="37"/>
      <c r="HA153" s="37"/>
      <c r="HB153" s="37"/>
      <c r="HC153" s="37"/>
      <c r="HD153" s="37"/>
      <c r="HE153" s="37"/>
      <c r="HF153" s="37"/>
      <c r="HG153" s="37"/>
      <c r="HH153" s="37"/>
      <c r="HI153" s="37"/>
      <c r="HJ153" s="37"/>
      <c r="HK153" s="37"/>
      <c r="HL153" s="37"/>
      <c r="HM153" s="37"/>
      <c r="HN153" s="37"/>
      <c r="HO153" s="37"/>
      <c r="HP153" s="37"/>
      <c r="HQ153" s="37"/>
      <c r="HR153" s="37"/>
      <c r="HS153" s="37"/>
      <c r="HT153" s="37"/>
      <c r="HU153" s="37"/>
      <c r="HV153" s="37"/>
      <c r="HW153" s="37"/>
      <c r="HX153" s="37"/>
      <c r="HY153" s="37"/>
      <c r="HZ153" s="37"/>
      <c r="IA153" s="37"/>
      <c r="IB153" s="37"/>
      <c r="IC153" s="37"/>
      <c r="ID153" s="37"/>
      <c r="IE153" s="37"/>
      <c r="IF153" s="37"/>
      <c r="IG153" s="37"/>
      <c r="IH153" s="37"/>
      <c r="II153" s="37"/>
      <c r="IJ153" s="37"/>
      <c r="IK153" s="37"/>
      <c r="IL153" s="37"/>
      <c r="IM153" s="37"/>
      <c r="IN153" s="37"/>
      <c r="IO153" s="37"/>
      <c r="IP153" s="37"/>
      <c r="IQ153" s="37"/>
      <c r="IR153" s="37"/>
      <c r="IS153" s="37"/>
      <c r="IT153" s="37"/>
      <c r="IU153" s="37"/>
      <c r="IV153" s="37"/>
      <c r="IW153" s="37"/>
      <c r="IX153" s="37"/>
      <c r="IY153" s="37"/>
      <c r="IZ153" s="37"/>
      <c r="JA153" s="37"/>
      <c r="JB153" s="37"/>
      <c r="JC153" s="37"/>
      <c r="JD153" s="37"/>
      <c r="JE153" s="37"/>
      <c r="JF153" s="37"/>
      <c r="JG153" s="37"/>
      <c r="JH153" s="37"/>
      <c r="JI153" s="37"/>
      <c r="JJ153" s="37"/>
      <c r="JK153" s="37"/>
      <c r="JL153" s="37"/>
      <c r="JM153" s="37"/>
      <c r="JN153" s="37"/>
      <c r="JO153" s="37"/>
      <c r="JP153" s="37"/>
      <c r="JQ153" s="37"/>
      <c r="JR153" s="37"/>
      <c r="JS153" s="37"/>
      <c r="JT153" s="37"/>
      <c r="JU153" s="37"/>
      <c r="JV153" s="37"/>
      <c r="JW153" s="37"/>
      <c r="JX153" s="37"/>
      <c r="JY153" s="37"/>
      <c r="JZ153" s="37"/>
      <c r="KA153" s="37"/>
      <c r="KB153" s="37"/>
      <c r="KC153" s="37"/>
      <c r="KD153" s="37"/>
      <c r="KE153" s="37"/>
      <c r="KF153" s="37"/>
      <c r="KG153" s="37"/>
      <c r="KH153" s="37"/>
      <c r="KI153" s="37"/>
      <c r="KJ153" s="37"/>
      <c r="KK153" s="37"/>
      <c r="KL153" s="37"/>
      <c r="KM153" s="37"/>
      <c r="KN153" s="37"/>
      <c r="KO153" s="37"/>
      <c r="KP153" s="37"/>
      <c r="KQ153" s="37"/>
      <c r="KR153" s="37"/>
      <c r="KS153" s="37"/>
      <c r="KT153" s="37"/>
      <c r="KU153" s="37"/>
      <c r="KV153" s="37"/>
      <c r="KW153" s="37"/>
      <c r="KX153" s="37"/>
      <c r="KY153" s="37"/>
      <c r="KZ153" s="37"/>
      <c r="LA153" s="37"/>
      <c r="LB153" s="37"/>
      <c r="LC153" s="37"/>
      <c r="LD153" s="37"/>
      <c r="LE153" s="37"/>
      <c r="LF153" s="37"/>
      <c r="LG153" s="37"/>
      <c r="LH153" s="37"/>
      <c r="LI153" s="37"/>
      <c r="LJ153" s="37"/>
      <c r="LK153" s="37"/>
      <c r="LL153" s="37"/>
      <c r="LM153" s="37"/>
      <c r="LN153" s="37"/>
      <c r="LO153" s="37"/>
      <c r="LP153" s="37"/>
      <c r="LQ153" s="37"/>
      <c r="LR153" s="37"/>
      <c r="LS153" s="37"/>
      <c r="LT153" s="37"/>
      <c r="LU153" s="37"/>
      <c r="LV153" s="37"/>
      <c r="LW153" s="37"/>
      <c r="LX153" s="37"/>
      <c r="LY153" s="37"/>
      <c r="LZ153" s="37"/>
      <c r="MA153" s="37"/>
      <c r="MB153" s="37"/>
      <c r="MC153" s="37"/>
      <c r="MD153" s="37"/>
      <c r="ME153" s="37"/>
      <c r="MF153" s="37"/>
      <c r="MG153" s="37"/>
      <c r="MH153" s="37"/>
      <c r="MI153" s="37"/>
      <c r="MJ153" s="37"/>
      <c r="MK153" s="37"/>
      <c r="ML153" s="37"/>
      <c r="MM153" s="37"/>
      <c r="MN153" s="37"/>
      <c r="MO153" s="37"/>
      <c r="MP153" s="37"/>
      <c r="MQ153" s="37"/>
      <c r="MR153" s="37"/>
      <c r="MS153" s="37"/>
      <c r="MT153" s="37"/>
      <c r="MU153" s="37"/>
      <c r="MV153" s="37"/>
      <c r="MW153" s="37"/>
      <c r="MX153" s="37"/>
      <c r="MY153" s="37"/>
      <c r="MZ153" s="37"/>
      <c r="NA153" s="37"/>
      <c r="NB153" s="37"/>
      <c r="NC153" s="37"/>
      <c r="ND153" s="37"/>
      <c r="NE153" s="37"/>
      <c r="NF153" s="37"/>
      <c r="NG153" s="37"/>
      <c r="NH153" s="37"/>
      <c r="NI153" s="37"/>
      <c r="NJ153" s="37"/>
      <c r="NK153" s="37"/>
      <c r="NL153" s="37"/>
      <c r="NM153" s="37"/>
      <c r="NN153" s="37"/>
      <c r="NO153" s="37"/>
      <c r="NP153" s="37"/>
      <c r="NQ153" s="37"/>
      <c r="NR153" s="37"/>
      <c r="NS153" s="37"/>
      <c r="NT153" s="37"/>
      <c r="NU153" s="37"/>
      <c r="NV153" s="37"/>
      <c r="NW153" s="37"/>
      <c r="NX153" s="37"/>
      <c r="NY153" s="37"/>
      <c r="NZ153" s="37"/>
      <c r="OA153" s="37"/>
      <c r="OB153" s="37"/>
      <c r="OC153" s="37"/>
      <c r="OD153" s="37"/>
      <c r="OE153" s="37"/>
      <c r="OF153" s="37"/>
      <c r="OG153" s="37"/>
      <c r="OH153" s="37"/>
      <c r="OI153" s="37"/>
      <c r="OJ153" s="37"/>
      <c r="OK153" s="37"/>
      <c r="OL153" s="37"/>
      <c r="OM153" s="37"/>
      <c r="ON153" s="37"/>
      <c r="OO153" s="37"/>
      <c r="OP153" s="37"/>
      <c r="OQ153" s="37"/>
      <c r="OR153" s="37"/>
      <c r="OS153" s="37"/>
      <c r="OT153" s="37"/>
      <c r="OU153" s="37"/>
      <c r="OV153" s="37"/>
      <c r="OW153" s="37"/>
      <c r="OX153" s="37"/>
      <c r="OY153" s="37"/>
      <c r="OZ153" s="37"/>
      <c r="PA153" s="37"/>
      <c r="PB153" s="37"/>
      <c r="PC153" s="37"/>
      <c r="PD153" s="37"/>
      <c r="PE153" s="37"/>
      <c r="PF153" s="37"/>
      <c r="PG153" s="37"/>
      <c r="PH153" s="37"/>
      <c r="PI153" s="37"/>
      <c r="PJ153" s="37"/>
      <c r="PK153" s="37"/>
      <c r="PL153" s="37"/>
      <c r="PM153" s="37"/>
      <c r="PN153" s="37"/>
      <c r="PO153" s="37"/>
      <c r="PP153" s="37"/>
      <c r="PQ153" s="37"/>
      <c r="PR153" s="37"/>
      <c r="PS153" s="37"/>
      <c r="PT153" s="37"/>
      <c r="PU153" s="37"/>
      <c r="PV153" s="37"/>
      <c r="PW153" s="37"/>
      <c r="PX153" s="37"/>
      <c r="PY153" s="37"/>
      <c r="PZ153" s="37"/>
      <c r="QA153" s="37"/>
      <c r="QB153" s="37"/>
      <c r="QC153" s="37"/>
      <c r="QD153" s="37"/>
      <c r="QE153" s="37"/>
      <c r="QF153" s="37"/>
      <c r="QG153" s="37"/>
      <c r="QH153" s="37"/>
      <c r="QI153" s="37"/>
      <c r="QJ153" s="37"/>
      <c r="QK153" s="37"/>
      <c r="QL153" s="37"/>
      <c r="QM153" s="37"/>
      <c r="QN153" s="37"/>
      <c r="QO153" s="37"/>
      <c r="QP153" s="37"/>
      <c r="QQ153" s="37"/>
      <c r="QR153" s="37"/>
      <c r="QS153" s="37"/>
      <c r="QT153" s="37"/>
      <c r="QU153" s="37"/>
      <c r="QV153" s="37"/>
      <c r="QW153" s="37"/>
      <c r="QX153" s="37"/>
      <c r="QY153" s="37"/>
      <c r="QZ153" s="37"/>
      <c r="RA153" s="37"/>
      <c r="RB153" s="37"/>
      <c r="RC153" s="37"/>
      <c r="RD153" s="37"/>
      <c r="RE153" s="37"/>
      <c r="RF153" s="37"/>
      <c r="RG153" s="37"/>
      <c r="RH153" s="37"/>
      <c r="RI153" s="37"/>
      <c r="RJ153" s="37"/>
      <c r="RK153" s="37"/>
      <c r="RL153" s="37"/>
      <c r="RM153" s="37"/>
      <c r="RN153" s="37"/>
      <c r="RO153" s="37"/>
      <c r="RP153" s="37"/>
      <c r="RQ153" s="37"/>
      <c r="RR153" s="37"/>
      <c r="RS153" s="37"/>
      <c r="RT153" s="37"/>
      <c r="RU153" s="37"/>
      <c r="RV153" s="37"/>
      <c r="RW153" s="37"/>
      <c r="RX153" s="37"/>
      <c r="RY153" s="37"/>
      <c r="RZ153" s="37"/>
      <c r="SA153" s="37"/>
      <c r="SB153" s="37"/>
      <c r="SC153" s="37"/>
      <c r="SD153" s="37"/>
      <c r="SE153" s="37"/>
      <c r="SF153" s="37"/>
      <c r="SG153" s="37"/>
      <c r="SH153" s="37"/>
      <c r="SI153" s="37"/>
      <c r="SJ153" s="37"/>
      <c r="SK153" s="37"/>
      <c r="SL153" s="37"/>
      <c r="SM153" s="37"/>
      <c r="SN153" s="37"/>
      <c r="SO153" s="37"/>
      <c r="SP153" s="37"/>
      <c r="SQ153" s="37"/>
      <c r="SR153" s="37"/>
      <c r="SS153" s="37"/>
      <c r="ST153" s="37"/>
      <c r="SU153" s="37"/>
      <c r="SV153" s="37"/>
      <c r="SW153" s="37"/>
      <c r="SX153" s="37"/>
      <c r="SY153" s="37"/>
      <c r="SZ153" s="37"/>
      <c r="TA153" s="37"/>
      <c r="TB153" s="37"/>
      <c r="TC153" s="37"/>
      <c r="TD153" s="37"/>
      <c r="TE153" s="37"/>
      <c r="TF153" s="37"/>
      <c r="TG153" s="37"/>
      <c r="TH153" s="37"/>
      <c r="TI153" s="37"/>
      <c r="TJ153" s="37"/>
      <c r="TK153" s="37"/>
      <c r="TL153" s="37"/>
      <c r="TM153" s="37"/>
      <c r="TN153" s="37"/>
      <c r="TO153" s="37"/>
      <c r="TP153" s="37"/>
      <c r="TQ153" s="37"/>
      <c r="TR153" s="37"/>
      <c r="TS153" s="37"/>
      <c r="TT153" s="37"/>
      <c r="TU153" s="37"/>
      <c r="TV153" s="37"/>
      <c r="TW153" s="37"/>
      <c r="TX153" s="37"/>
      <c r="TY153" s="37"/>
      <c r="TZ153" s="37"/>
      <c r="UA153" s="37"/>
      <c r="UB153" s="37"/>
      <c r="UC153" s="37"/>
      <c r="UD153" s="37"/>
      <c r="UE153" s="37"/>
      <c r="UF153" s="37"/>
      <c r="UG153" s="37"/>
      <c r="UH153" s="37"/>
      <c r="UI153" s="37"/>
      <c r="UJ153" s="37"/>
      <c r="UK153" s="37"/>
      <c r="UL153" s="37"/>
      <c r="UM153" s="37"/>
      <c r="UN153" s="37"/>
      <c r="UO153" s="37"/>
      <c r="UP153" s="37"/>
      <c r="UQ153" s="37"/>
      <c r="UR153" s="37"/>
      <c r="US153" s="37"/>
      <c r="UT153" s="37"/>
      <c r="UU153" s="37"/>
      <c r="UV153" s="37"/>
      <c r="UW153" s="37"/>
      <c r="UX153" s="37"/>
      <c r="UY153" s="37"/>
      <c r="UZ153" s="37"/>
      <c r="VA153" s="37"/>
      <c r="VB153" s="37"/>
      <c r="VC153" s="37"/>
      <c r="VD153" s="37"/>
      <c r="VE153" s="37"/>
      <c r="VF153" s="37"/>
      <c r="VG153" s="37"/>
      <c r="VH153" s="37"/>
      <c r="VI153" s="37"/>
      <c r="VJ153" s="37"/>
      <c r="VK153" s="37"/>
      <c r="VL153" s="37"/>
      <c r="VM153" s="37"/>
      <c r="VN153" s="37"/>
      <c r="VO153" s="37"/>
      <c r="VP153" s="37"/>
      <c r="VQ153" s="37"/>
      <c r="VR153" s="37"/>
      <c r="VS153" s="37"/>
      <c r="VT153" s="37"/>
      <c r="VU153" s="37"/>
      <c r="VV153" s="37"/>
      <c r="VW153" s="37"/>
      <c r="VX153" s="37"/>
      <c r="VY153" s="37"/>
      <c r="VZ153" s="37"/>
      <c r="WA153" s="37"/>
      <c r="WB153" s="37"/>
      <c r="WC153" s="37"/>
      <c r="WD153" s="37"/>
      <c r="WE153" s="37"/>
      <c r="WF153" s="37"/>
      <c r="WG153" s="37"/>
      <c r="WH153" s="37"/>
      <c r="WI153" s="37"/>
      <c r="WJ153" s="37"/>
      <c r="WK153" s="37"/>
      <c r="WL153" s="37"/>
      <c r="WM153" s="37"/>
      <c r="WN153" s="37"/>
      <c r="WO153" s="37"/>
      <c r="WP153" s="37"/>
      <c r="WQ153" s="37"/>
      <c r="WR153" s="37"/>
      <c r="WS153" s="37"/>
      <c r="WT153" s="37"/>
      <c r="WU153" s="37"/>
      <c r="WV153" s="37"/>
      <c r="WW153" s="37"/>
      <c r="WX153" s="37"/>
      <c r="WY153" s="37"/>
      <c r="WZ153" s="37"/>
      <c r="XA153" s="37"/>
      <c r="XB153" s="37"/>
      <c r="XC153" s="37"/>
      <c r="XD153" s="37"/>
      <c r="XE153" s="37"/>
      <c r="XF153" s="37"/>
      <c r="XG153" s="37"/>
      <c r="XH153" s="37"/>
      <c r="XI153" s="37"/>
      <c r="XJ153" s="37"/>
      <c r="XK153" s="37"/>
      <c r="XL153" s="37"/>
      <c r="XM153" s="37"/>
      <c r="XN153" s="37"/>
      <c r="XO153" s="37"/>
      <c r="XP153" s="37"/>
      <c r="XQ153" s="37"/>
      <c r="XR153" s="37"/>
      <c r="XS153" s="37"/>
      <c r="XT153" s="37"/>
      <c r="XU153" s="37"/>
      <c r="XV153" s="37"/>
      <c r="XW153" s="37"/>
      <c r="XX153" s="37"/>
      <c r="XY153" s="37"/>
      <c r="XZ153" s="37"/>
      <c r="YA153" s="37"/>
      <c r="YB153" s="37"/>
      <c r="YC153" s="37"/>
      <c r="YD153" s="37"/>
      <c r="YE153" s="37"/>
      <c r="YF153" s="37"/>
      <c r="YG153" s="37"/>
      <c r="YH153" s="37"/>
      <c r="YI153" s="37"/>
      <c r="YJ153" s="37"/>
      <c r="YK153" s="37"/>
      <c r="YL153" s="37"/>
      <c r="YM153" s="37"/>
      <c r="YN153" s="37"/>
      <c r="YO153" s="37"/>
      <c r="YP153" s="37"/>
      <c r="YQ153" s="37"/>
      <c r="YR153" s="37"/>
      <c r="YS153" s="37"/>
      <c r="YT153" s="37"/>
      <c r="YU153" s="37"/>
      <c r="YV153" s="37"/>
      <c r="YW153" s="37"/>
      <c r="YX153" s="37"/>
      <c r="YY153" s="37"/>
      <c r="YZ153" s="37"/>
      <c r="ZA153" s="37"/>
      <c r="ZB153" s="37"/>
      <c r="ZC153" s="37"/>
      <c r="ZD153" s="37"/>
      <c r="ZE153" s="37"/>
      <c r="ZF153" s="37"/>
      <c r="ZG153" s="37"/>
      <c r="ZH153" s="37"/>
      <c r="ZI153" s="37"/>
      <c r="ZJ153" s="37"/>
      <c r="ZK153" s="37"/>
      <c r="ZL153" s="37"/>
      <c r="ZM153" s="37"/>
      <c r="ZN153" s="37"/>
      <c r="ZO153" s="37"/>
      <c r="ZP153" s="37"/>
      <c r="ZQ153" s="37"/>
      <c r="ZR153" s="37"/>
      <c r="ZS153" s="37"/>
      <c r="ZT153" s="37"/>
      <c r="ZU153" s="37"/>
      <c r="ZV153" s="37"/>
      <c r="ZW153" s="37"/>
      <c r="ZX153" s="37"/>
      <c r="ZY153" s="37"/>
      <c r="ZZ153" s="37"/>
      <c r="AAA153" s="37"/>
      <c r="AAB153" s="37"/>
      <c r="AAC153" s="37"/>
      <c r="AAD153" s="37"/>
      <c r="AAE153" s="37"/>
      <c r="AAF153" s="37"/>
      <c r="AAG153" s="37"/>
      <c r="AAH153" s="37"/>
      <c r="AAI153" s="37"/>
      <c r="AAJ153" s="37"/>
      <c r="AAK153" s="37"/>
      <c r="AAL153" s="37"/>
      <c r="AAM153" s="37"/>
      <c r="AAN153" s="37"/>
      <c r="AAO153" s="37"/>
      <c r="AAP153" s="37"/>
      <c r="AAQ153" s="37"/>
      <c r="AAR153" s="37"/>
      <c r="AAS153" s="37"/>
      <c r="AAT153" s="37"/>
      <c r="AAU153" s="37"/>
      <c r="AAV153" s="37"/>
      <c r="AAW153" s="37"/>
      <c r="AAX153" s="37"/>
      <c r="AAY153" s="37"/>
      <c r="AAZ153" s="37"/>
      <c r="ABA153" s="37"/>
      <c r="ABB153" s="37"/>
      <c r="ABC153" s="37"/>
      <c r="ABD153" s="37"/>
      <c r="ABE153" s="37"/>
      <c r="ABF153" s="37"/>
      <c r="ABG153" s="37"/>
      <c r="ABH153" s="37"/>
      <c r="ABI153" s="37"/>
      <c r="ABJ153" s="37"/>
      <c r="ABK153" s="37"/>
      <c r="ABL153" s="37"/>
      <c r="ABM153" s="37"/>
      <c r="ABN153" s="37"/>
      <c r="ABO153" s="37"/>
      <c r="ABP153" s="37"/>
      <c r="ABQ153" s="37"/>
      <c r="ABR153" s="37"/>
      <c r="ABS153" s="37"/>
      <c r="ABT153" s="37"/>
      <c r="ABU153" s="37"/>
      <c r="ABV153" s="37"/>
      <c r="ABW153" s="37"/>
      <c r="ABX153" s="37"/>
      <c r="ABY153" s="37"/>
      <c r="ABZ153" s="37"/>
      <c r="ACA153" s="37"/>
      <c r="ACB153" s="37"/>
      <c r="ACC153" s="37"/>
      <c r="ACD153" s="37"/>
      <c r="ACE153" s="37"/>
      <c r="ACF153" s="37"/>
      <c r="ACG153" s="37"/>
      <c r="ACH153" s="37"/>
      <c r="ACI153" s="37"/>
      <c r="ACJ153" s="37"/>
      <c r="ACK153" s="37"/>
      <c r="ACL153" s="37"/>
      <c r="ACM153" s="37"/>
      <c r="ACN153" s="37"/>
      <c r="ACO153" s="37"/>
      <c r="ACP153" s="37"/>
      <c r="ACQ153" s="37"/>
      <c r="ACR153" s="37"/>
      <c r="ACS153" s="37"/>
      <c r="ACT153" s="37"/>
      <c r="ACU153" s="37"/>
      <c r="ACV153" s="37"/>
      <c r="ACW153" s="37"/>
      <c r="ACX153" s="37"/>
      <c r="ACY153" s="37"/>
      <c r="ACZ153" s="37"/>
      <c r="ADA153" s="37"/>
      <c r="ADB153" s="37"/>
      <c r="ADC153" s="37"/>
      <c r="ADD153" s="37"/>
      <c r="ADE153" s="37"/>
      <c r="ADF153" s="37"/>
      <c r="ADG153" s="37"/>
      <c r="ADH153" s="37"/>
      <c r="ADI153" s="37"/>
      <c r="ADJ153" s="37"/>
      <c r="ADK153" s="37"/>
      <c r="ADL153" s="37"/>
      <c r="ADM153" s="37"/>
      <c r="ADN153" s="37"/>
      <c r="ADO153" s="37"/>
      <c r="ADP153" s="37"/>
      <c r="ADQ153" s="37"/>
      <c r="ADR153" s="37"/>
      <c r="ADS153" s="37"/>
      <c r="ADT153" s="37"/>
      <c r="ADU153" s="37"/>
      <c r="ADV153" s="37"/>
      <c r="ADW153" s="37"/>
      <c r="ADX153" s="37"/>
      <c r="ADY153" s="37"/>
      <c r="ADZ153" s="37"/>
      <c r="AEA153" s="37"/>
      <c r="AEB153" s="37"/>
      <c r="AEC153" s="37"/>
      <c r="AED153" s="37"/>
      <c r="AEE153" s="37"/>
      <c r="AEF153" s="37"/>
      <c r="AEG153" s="37"/>
      <c r="AEH153" s="37"/>
      <c r="AEI153" s="37"/>
      <c r="AEJ153" s="37"/>
      <c r="AEK153" s="37"/>
      <c r="AEL153" s="37"/>
      <c r="AEM153" s="37"/>
      <c r="AEN153" s="37"/>
      <c r="AEO153" s="37"/>
      <c r="AEP153" s="37"/>
      <c r="AEQ153" s="37"/>
      <c r="AER153" s="37"/>
      <c r="AES153" s="37"/>
      <c r="AET153" s="37"/>
      <c r="AEU153" s="37"/>
      <c r="AEV153" s="37"/>
      <c r="AEW153" s="37"/>
      <c r="AEX153" s="37"/>
      <c r="AEY153" s="37"/>
      <c r="AEZ153" s="37"/>
      <c r="AFA153" s="37"/>
      <c r="AFB153" s="37"/>
      <c r="AFC153" s="37"/>
      <c r="AFD153" s="37"/>
      <c r="AFE153" s="37"/>
      <c r="AFF153" s="37"/>
      <c r="AFG153" s="37"/>
      <c r="AFH153" s="37"/>
      <c r="AFI153" s="37"/>
      <c r="AFJ153" s="37"/>
      <c r="AFK153" s="37"/>
      <c r="AFL153" s="37"/>
      <c r="AFM153" s="37"/>
      <c r="AFN153" s="37"/>
      <c r="AFO153" s="37"/>
      <c r="AFP153" s="37"/>
      <c r="AFQ153" s="37"/>
      <c r="AFR153" s="37"/>
      <c r="AFS153" s="37"/>
      <c r="AFT153" s="37"/>
      <c r="AFU153" s="37"/>
      <c r="AFV153" s="37"/>
      <c r="AFW153" s="37"/>
      <c r="AFX153" s="37"/>
      <c r="AFY153" s="37"/>
      <c r="AFZ153" s="37"/>
      <c r="AGA153" s="37"/>
      <c r="AGB153" s="37"/>
      <c r="AGC153" s="37"/>
      <c r="AGD153" s="37"/>
      <c r="AGE153" s="37"/>
      <c r="AGF153" s="37"/>
      <c r="AGG153" s="37"/>
      <c r="AGH153" s="37"/>
      <c r="AGI153" s="37"/>
      <c r="AGJ153" s="37"/>
      <c r="AGK153" s="37"/>
      <c r="AGL153" s="37"/>
      <c r="AGM153" s="37"/>
      <c r="AGN153" s="37"/>
      <c r="AGO153" s="37"/>
      <c r="AGP153" s="37"/>
      <c r="AGQ153" s="37"/>
      <c r="AGR153" s="37"/>
      <c r="AGS153" s="37"/>
      <c r="AGT153" s="37"/>
      <c r="AGU153" s="37"/>
      <c r="AGV153" s="37"/>
      <c r="AGW153" s="37"/>
      <c r="AGX153" s="37"/>
      <c r="AGY153" s="37"/>
      <c r="AGZ153" s="37"/>
      <c r="AHA153" s="37"/>
      <c r="AHB153" s="37"/>
      <c r="AHC153" s="37"/>
      <c r="AHD153" s="37"/>
      <c r="AHE153" s="37"/>
      <c r="AHF153" s="37"/>
      <c r="AHG153" s="37"/>
      <c r="AHH153" s="37"/>
      <c r="AHI153" s="37"/>
      <c r="AHJ153" s="37"/>
      <c r="AHK153" s="37"/>
      <c r="AHL153" s="37"/>
      <c r="AHM153" s="37"/>
      <c r="AHN153" s="37"/>
      <c r="AHO153" s="37"/>
      <c r="AHP153" s="37"/>
      <c r="AHQ153" s="37"/>
      <c r="AHR153" s="37"/>
      <c r="AHS153" s="37"/>
      <c r="AHT153" s="37"/>
      <c r="AHU153" s="37"/>
      <c r="AHV153" s="37"/>
      <c r="AHW153" s="37"/>
      <c r="AHX153" s="37"/>
      <c r="AHY153" s="37"/>
      <c r="AHZ153" s="37"/>
      <c r="AIA153" s="37"/>
      <c r="AIB153" s="37"/>
      <c r="AIC153" s="37"/>
      <c r="AID153" s="37"/>
      <c r="AIE153" s="37"/>
      <c r="AIF153" s="37"/>
      <c r="AIG153" s="37"/>
      <c r="AIH153" s="37"/>
      <c r="AII153" s="37"/>
      <c r="AIJ153" s="37"/>
      <c r="AIK153" s="37"/>
      <c r="AIL153" s="37"/>
      <c r="AIM153" s="37"/>
      <c r="AIN153" s="37"/>
      <c r="AIO153" s="37"/>
      <c r="AIP153" s="37"/>
      <c r="AIQ153" s="37"/>
      <c r="AIR153" s="37"/>
      <c r="AIS153" s="37"/>
      <c r="AIT153" s="37"/>
      <c r="AIU153" s="37"/>
      <c r="AIV153" s="37"/>
      <c r="AIW153" s="37"/>
      <c r="AIX153" s="37"/>
      <c r="AIY153" s="37"/>
      <c r="AIZ153" s="37"/>
      <c r="AJA153" s="37"/>
      <c r="AJB153" s="37"/>
      <c r="AJC153" s="37"/>
      <c r="AJD153" s="37"/>
      <c r="AJE153" s="37"/>
      <c r="AJF153" s="37"/>
      <c r="AJG153" s="37"/>
      <c r="AJH153" s="37"/>
      <c r="AJI153" s="37"/>
      <c r="AJJ153" s="37"/>
      <c r="AJK153" s="37"/>
      <c r="AJL153" s="37"/>
      <c r="AJM153" s="37"/>
      <c r="AJN153" s="37"/>
      <c r="AJO153" s="37"/>
      <c r="AJP153" s="37"/>
      <c r="AJQ153" s="37"/>
      <c r="AJR153" s="37"/>
      <c r="AJS153" s="37"/>
      <c r="AJT153" s="37"/>
      <c r="AJU153" s="37"/>
      <c r="AJV153" s="37"/>
      <c r="AJW153" s="37"/>
      <c r="AJX153" s="37"/>
      <c r="AJY153" s="37"/>
      <c r="AJZ153" s="37"/>
      <c r="AKA153" s="37"/>
      <c r="AKB153" s="37"/>
      <c r="AKC153" s="37"/>
      <c r="AKD153" s="37"/>
      <c r="AKE153" s="37"/>
      <c r="AKF153" s="37"/>
      <c r="AKG153" s="37"/>
      <c r="AKH153" s="37"/>
      <c r="AKI153" s="37"/>
      <c r="AKJ153" s="37"/>
      <c r="AKK153" s="37"/>
      <c r="AKL153" s="37"/>
      <c r="AKM153" s="37"/>
      <c r="AKN153" s="37"/>
      <c r="AKO153" s="37"/>
      <c r="AKP153" s="37"/>
      <c r="AKQ153" s="37"/>
      <c r="AKR153" s="37"/>
      <c r="AKS153" s="37"/>
      <c r="AKT153" s="37"/>
      <c r="AKU153" s="37"/>
      <c r="AKV153" s="37"/>
      <c r="AKW153" s="37"/>
      <c r="AKX153" s="37"/>
      <c r="AKY153" s="37"/>
      <c r="AKZ153" s="37"/>
      <c r="ALA153" s="37"/>
      <c r="ALB153" s="37"/>
      <c r="ALC153" s="37"/>
      <c r="ALD153" s="37"/>
      <c r="ALE153" s="37"/>
      <c r="ALF153" s="37"/>
      <c r="ALG153" s="37"/>
      <c r="ALH153" s="37"/>
      <c r="ALI153" s="37"/>
      <c r="ALJ153" s="37"/>
      <c r="ALK153" s="37"/>
      <c r="ALL153" s="37"/>
      <c r="ALM153" s="37"/>
      <c r="ALN153" s="37"/>
      <c r="ALO153" s="37"/>
      <c r="ALP153" s="37"/>
      <c r="ALQ153" s="37"/>
      <c r="ALR153" s="37"/>
      <c r="ALS153" s="37"/>
      <c r="ALT153" s="37"/>
      <c r="ALU153" s="37"/>
      <c r="ALV153" s="37"/>
      <c r="ALW153" s="37"/>
      <c r="ALX153" s="37"/>
      <c r="ALY153" s="37"/>
      <c r="ALZ153" s="37"/>
      <c r="AMA153" s="37"/>
      <c r="AMB153" s="37"/>
      <c r="AMC153" s="37"/>
      <c r="AMD153" s="37"/>
      <c r="AME153" s="37"/>
      <c r="AMF153" s="37"/>
      <c r="AMG153" s="37"/>
      <c r="AMH153" s="37"/>
      <c r="AMI153" s="37"/>
      <c r="AMJ153" s="37"/>
      <c r="AMK153" s="37"/>
      <c r="AML153" s="37"/>
      <c r="AMM153" s="37"/>
      <c r="AMN153" s="37"/>
      <c r="AMO153" s="37"/>
      <c r="AMP153" s="37"/>
      <c r="AMQ153" s="37"/>
      <c r="AMR153" s="37"/>
      <c r="AMS153" s="37"/>
      <c r="AMT153" s="37"/>
      <c r="AMU153" s="37"/>
      <c r="AMV153" s="37"/>
      <c r="AMW153" s="37"/>
      <c r="AMX153" s="37"/>
      <c r="AMY153" s="37"/>
      <c r="AMZ153" s="37"/>
      <c r="ANA153" s="37"/>
      <c r="ANB153" s="37"/>
      <c r="ANC153" s="37"/>
      <c r="AND153" s="37"/>
      <c r="ANE153" s="37"/>
      <c r="ANF153" s="37"/>
      <c r="ANG153" s="37"/>
      <c r="ANH153" s="37"/>
      <c r="ANI153" s="37"/>
      <c r="ANJ153" s="37"/>
      <c r="ANK153" s="37"/>
      <c r="ANL153" s="37"/>
      <c r="ANM153" s="37"/>
      <c r="ANN153" s="37"/>
      <c r="ANO153" s="37"/>
      <c r="ANP153" s="37"/>
      <c r="ANQ153" s="37"/>
      <c r="ANR153" s="37"/>
      <c r="ANS153" s="37"/>
      <c r="ANT153" s="37"/>
      <c r="ANU153" s="37"/>
      <c r="ANV153" s="37"/>
      <c r="ANW153" s="37"/>
      <c r="ANX153" s="37"/>
      <c r="ANY153" s="37"/>
      <c r="ANZ153" s="37"/>
      <c r="AOA153" s="37"/>
      <c r="AOB153" s="37"/>
      <c r="AOC153" s="37"/>
      <c r="AOD153" s="37"/>
      <c r="AOE153" s="37"/>
      <c r="AOF153" s="37"/>
      <c r="AOG153" s="37"/>
      <c r="AOH153" s="37"/>
      <c r="AOI153" s="37"/>
      <c r="AOJ153" s="37"/>
      <c r="AOK153" s="37"/>
      <c r="AOL153" s="37"/>
      <c r="AOM153" s="37"/>
      <c r="AON153" s="37"/>
      <c r="AOO153" s="37"/>
      <c r="AOP153" s="37"/>
      <c r="AOQ153" s="37"/>
      <c r="AOR153" s="37"/>
      <c r="AOS153" s="37"/>
      <c r="AOT153" s="37"/>
      <c r="AOU153" s="37"/>
      <c r="AOV153" s="37"/>
      <c r="AOW153" s="37"/>
      <c r="AOX153" s="37"/>
      <c r="AOY153" s="37"/>
      <c r="AOZ153" s="37"/>
      <c r="APA153" s="37"/>
      <c r="APB153" s="37"/>
      <c r="APC153" s="37"/>
      <c r="APD153" s="37"/>
      <c r="APE153" s="37"/>
      <c r="APF153" s="37"/>
      <c r="APG153" s="37"/>
      <c r="APH153" s="37"/>
      <c r="API153" s="37"/>
      <c r="APJ153" s="37"/>
      <c r="APK153" s="37"/>
      <c r="APL153" s="37"/>
      <c r="APM153" s="37"/>
      <c r="APN153" s="37"/>
      <c r="APO153" s="37"/>
      <c r="APP153" s="37"/>
      <c r="APQ153" s="37"/>
      <c r="APR153" s="37"/>
      <c r="APS153" s="37"/>
      <c r="APT153" s="37"/>
      <c r="APU153" s="37"/>
      <c r="APV153" s="37"/>
      <c r="APW153" s="37"/>
      <c r="APX153" s="37"/>
      <c r="APY153" s="37"/>
      <c r="APZ153" s="37"/>
      <c r="AQA153" s="37"/>
      <c r="AQB153" s="37"/>
      <c r="AQC153" s="37"/>
      <c r="AQD153" s="37"/>
      <c r="AQE153" s="37"/>
      <c r="AQF153" s="37"/>
      <c r="AQG153" s="37"/>
      <c r="AQH153" s="37"/>
      <c r="AQI153" s="37"/>
      <c r="AQJ153" s="37"/>
      <c r="AQK153" s="37"/>
      <c r="AQL153" s="37"/>
      <c r="AQM153" s="37"/>
      <c r="AQN153" s="37"/>
      <c r="AQO153" s="37"/>
      <c r="AQP153" s="37"/>
      <c r="AQQ153" s="37"/>
      <c r="AQR153" s="37"/>
      <c r="AQS153" s="37"/>
      <c r="AQT153" s="37"/>
      <c r="AQU153" s="37"/>
      <c r="AQV153" s="37"/>
      <c r="AQW153" s="37"/>
      <c r="AQX153" s="37"/>
      <c r="AQY153" s="37"/>
      <c r="AQZ153" s="37"/>
      <c r="ARA153" s="37"/>
      <c r="ARB153" s="37"/>
      <c r="ARC153" s="37"/>
      <c r="ARD153" s="37"/>
      <c r="ARE153" s="37"/>
      <c r="ARF153" s="37"/>
      <c r="ARG153" s="37"/>
      <c r="ARH153" s="37"/>
      <c r="ARI153" s="37"/>
      <c r="ARJ153" s="37"/>
      <c r="ARK153" s="37"/>
      <c r="ARL153" s="37"/>
      <c r="ARM153" s="37"/>
      <c r="ARN153" s="37"/>
      <c r="ARO153" s="37"/>
      <c r="ARP153" s="37"/>
      <c r="ARQ153" s="37"/>
      <c r="ARR153" s="37"/>
      <c r="ARS153" s="37"/>
      <c r="ART153" s="37"/>
      <c r="ARU153" s="37"/>
      <c r="ARV153" s="37"/>
      <c r="ARW153" s="37"/>
      <c r="ARX153" s="37"/>
      <c r="ARY153" s="37"/>
      <c r="ARZ153" s="37"/>
      <c r="ASA153" s="37"/>
      <c r="ASB153" s="37"/>
      <c r="ASC153" s="37"/>
      <c r="ASD153" s="37"/>
      <c r="ASE153" s="37"/>
      <c r="ASF153" s="37"/>
      <c r="ASG153" s="37"/>
      <c r="ASH153" s="37"/>
      <c r="ASI153" s="37"/>
      <c r="ASJ153" s="37"/>
      <c r="ASK153" s="37"/>
      <c r="ASL153" s="37"/>
      <c r="ASM153" s="37"/>
      <c r="ASN153" s="37"/>
      <c r="ASO153" s="37"/>
      <c r="ASP153" s="37"/>
      <c r="ASQ153" s="37"/>
      <c r="ASR153" s="37"/>
      <c r="ASS153" s="37"/>
      <c r="AST153" s="37"/>
      <c r="ASU153" s="37"/>
      <c r="ASV153" s="37"/>
      <c r="ASW153" s="37"/>
      <c r="ASX153" s="37"/>
      <c r="ASY153" s="37"/>
      <c r="ASZ153" s="37"/>
      <c r="ATA153" s="37"/>
      <c r="ATB153" s="37"/>
      <c r="ATC153" s="37"/>
      <c r="ATD153" s="37"/>
      <c r="ATE153" s="37"/>
      <c r="ATF153" s="37"/>
      <c r="ATG153" s="37"/>
      <c r="ATH153" s="37"/>
      <c r="ATI153" s="37"/>
      <c r="ATJ153" s="37"/>
      <c r="ATK153" s="37"/>
      <c r="ATL153" s="37"/>
      <c r="ATM153" s="37"/>
      <c r="ATN153" s="37"/>
      <c r="ATO153" s="37"/>
      <c r="ATP153" s="37"/>
      <c r="ATQ153" s="37"/>
      <c r="ATR153" s="37"/>
      <c r="ATS153" s="37"/>
      <c r="ATT153" s="37"/>
      <c r="ATU153" s="37"/>
      <c r="ATV153" s="37"/>
      <c r="ATW153" s="37"/>
      <c r="ATX153" s="37"/>
      <c r="ATY153" s="37"/>
      <c r="ATZ153" s="37"/>
      <c r="AUA153" s="37"/>
      <c r="AUB153" s="37"/>
      <c r="AUC153" s="37"/>
      <c r="AUD153" s="37"/>
      <c r="AUE153" s="37"/>
      <c r="AUF153" s="37"/>
      <c r="AUG153" s="37"/>
      <c r="AUH153" s="37"/>
      <c r="AUI153" s="37"/>
      <c r="AUJ153" s="37"/>
      <c r="AUK153" s="37"/>
      <c r="AUL153" s="37"/>
      <c r="AUM153" s="37"/>
      <c r="AUN153" s="37"/>
      <c r="AUO153" s="37"/>
      <c r="AUP153" s="37"/>
      <c r="AUQ153" s="37"/>
      <c r="AUR153" s="37"/>
      <c r="AUS153" s="37"/>
      <c r="AUT153" s="37"/>
      <c r="AUU153" s="37"/>
      <c r="AUV153" s="37"/>
      <c r="AUW153" s="37"/>
      <c r="AUX153" s="37"/>
      <c r="AUY153" s="37"/>
      <c r="AUZ153" s="37"/>
      <c r="AVA153" s="37"/>
      <c r="AVB153" s="37"/>
      <c r="AVC153" s="37"/>
      <c r="AVD153" s="37"/>
      <c r="AVE153" s="37"/>
      <c r="AVF153" s="37"/>
      <c r="AVG153" s="37"/>
      <c r="AVH153" s="37"/>
      <c r="AVI153" s="37"/>
      <c r="AVJ153" s="37"/>
      <c r="AVK153" s="37"/>
      <c r="AVL153" s="37"/>
      <c r="AVM153" s="37"/>
      <c r="AVN153" s="37"/>
      <c r="AVO153" s="37"/>
      <c r="AVP153" s="37"/>
      <c r="AVQ153" s="37"/>
      <c r="AVR153" s="37"/>
      <c r="AVS153" s="37"/>
      <c r="AVT153" s="37"/>
      <c r="AVU153" s="37"/>
      <c r="AVV153" s="37"/>
      <c r="AVW153" s="37"/>
      <c r="AVX153" s="37"/>
      <c r="AVY153" s="37"/>
      <c r="AVZ153" s="37"/>
      <c r="AWA153" s="37"/>
      <c r="AWB153" s="37"/>
      <c r="AWC153" s="37"/>
      <c r="AWD153" s="37"/>
      <c r="AWE153" s="37"/>
      <c r="AWF153" s="37"/>
      <c r="AWG153" s="37"/>
      <c r="AWH153" s="37"/>
      <c r="AWI153" s="37"/>
      <c r="AWJ153" s="37"/>
      <c r="AWK153" s="37"/>
      <c r="AWL153" s="37"/>
      <c r="AWM153" s="37"/>
      <c r="AWN153" s="37"/>
      <c r="AWO153" s="37"/>
      <c r="AWP153" s="37"/>
      <c r="AWQ153" s="37"/>
      <c r="AWR153" s="37"/>
      <c r="AWS153" s="37"/>
      <c r="AWT153" s="37"/>
      <c r="AWU153" s="37"/>
      <c r="AWV153" s="37"/>
      <c r="AWW153" s="37"/>
      <c r="AWX153" s="37"/>
      <c r="AWY153" s="37"/>
      <c r="AWZ153" s="37"/>
      <c r="AXA153" s="37"/>
      <c r="AXB153" s="37"/>
      <c r="AXC153" s="37"/>
      <c r="AXD153" s="37"/>
      <c r="AXE153" s="37"/>
      <c r="AXF153" s="37"/>
      <c r="AXG153" s="37"/>
      <c r="AXH153" s="37"/>
      <c r="AXI153" s="37"/>
      <c r="AXJ153" s="37"/>
      <c r="AXK153" s="37"/>
      <c r="AXL153" s="37"/>
      <c r="AXM153" s="37"/>
      <c r="AXN153" s="37"/>
      <c r="AXO153" s="37"/>
      <c r="AXP153" s="37"/>
      <c r="AXQ153" s="37"/>
      <c r="AXR153" s="37"/>
      <c r="AXS153" s="37"/>
      <c r="AXT153" s="37"/>
      <c r="AXU153" s="37"/>
      <c r="AXV153" s="37"/>
      <c r="AXW153" s="37"/>
      <c r="AXX153" s="37"/>
      <c r="AXY153" s="37"/>
      <c r="AXZ153" s="37"/>
      <c r="AYA153" s="37"/>
      <c r="AYB153" s="37"/>
      <c r="AYC153" s="37"/>
      <c r="AYD153" s="37"/>
      <c r="AYE153" s="37"/>
      <c r="AYF153" s="37"/>
      <c r="AYG153" s="37"/>
      <c r="AYH153" s="37"/>
      <c r="AYI153" s="37"/>
      <c r="AYJ153" s="37"/>
      <c r="AYK153" s="37"/>
      <c r="AYL153" s="37"/>
      <c r="AYM153" s="37"/>
      <c r="AYN153" s="37"/>
      <c r="AYO153" s="37"/>
      <c r="AYP153" s="37"/>
      <c r="AYQ153" s="37"/>
      <c r="AYR153" s="37"/>
      <c r="AYS153" s="37"/>
      <c r="AYT153" s="37"/>
      <c r="AYU153" s="37"/>
      <c r="AYV153" s="37"/>
      <c r="AYW153" s="37"/>
      <c r="AYX153" s="37"/>
      <c r="AYY153" s="37"/>
      <c r="AYZ153" s="37"/>
      <c r="AZA153" s="37"/>
      <c r="AZB153" s="37"/>
      <c r="AZC153" s="37"/>
      <c r="AZD153" s="37"/>
      <c r="AZE153" s="37"/>
      <c r="AZF153" s="37"/>
      <c r="AZG153" s="37"/>
      <c r="AZH153" s="37"/>
      <c r="AZI153" s="37"/>
      <c r="AZJ153" s="37"/>
      <c r="AZK153" s="37"/>
      <c r="AZL153" s="37"/>
      <c r="AZM153" s="37"/>
      <c r="AZN153" s="37"/>
      <c r="AZO153" s="37"/>
      <c r="AZP153" s="37"/>
      <c r="AZQ153" s="37"/>
      <c r="AZR153" s="37"/>
      <c r="AZS153" s="37"/>
      <c r="AZT153" s="37"/>
      <c r="AZU153" s="37"/>
      <c r="AZV153" s="37"/>
      <c r="AZW153" s="37"/>
      <c r="AZX153" s="37"/>
      <c r="AZY153" s="37"/>
      <c r="AZZ153" s="37"/>
      <c r="BAA153" s="37"/>
      <c r="BAB153" s="37"/>
      <c r="BAC153" s="37"/>
      <c r="BAD153" s="37"/>
      <c r="BAE153" s="37"/>
      <c r="BAF153" s="37"/>
      <c r="BAG153" s="37"/>
      <c r="BAH153" s="37"/>
      <c r="BAI153" s="37"/>
      <c r="BAJ153" s="37"/>
      <c r="BAK153" s="37"/>
      <c r="BAL153" s="37"/>
      <c r="BAM153" s="37"/>
      <c r="BAN153" s="37"/>
      <c r="BAO153" s="37"/>
      <c r="BAP153" s="37"/>
      <c r="BAQ153" s="37"/>
      <c r="BAR153" s="37"/>
      <c r="BAS153" s="37"/>
      <c r="BAT153" s="37"/>
      <c r="BAU153" s="37"/>
      <c r="BAV153" s="37"/>
      <c r="BAW153" s="37"/>
      <c r="BAX153" s="37"/>
      <c r="BAY153" s="37"/>
      <c r="BAZ153" s="37"/>
      <c r="BBA153" s="37"/>
      <c r="BBB153" s="37"/>
      <c r="BBC153" s="37"/>
      <c r="BBD153" s="37"/>
      <c r="BBE153" s="37"/>
      <c r="BBF153" s="37"/>
      <c r="BBG153" s="37"/>
      <c r="BBH153" s="37"/>
      <c r="BBI153" s="37"/>
      <c r="BBJ153" s="37"/>
      <c r="BBK153" s="37"/>
      <c r="BBL153" s="37"/>
      <c r="BBM153" s="37"/>
      <c r="BBN153" s="37"/>
      <c r="BBO153" s="37"/>
      <c r="BBP153" s="37"/>
      <c r="BBQ153" s="37"/>
      <c r="BBR153" s="37"/>
      <c r="BBS153" s="37"/>
      <c r="BBT153" s="37"/>
      <c r="BBU153" s="37"/>
      <c r="BBV153" s="37"/>
      <c r="BBW153" s="37"/>
      <c r="BBX153" s="37"/>
      <c r="BBY153" s="37"/>
      <c r="BBZ153" s="37"/>
      <c r="BCA153" s="37"/>
      <c r="BCB153" s="37"/>
      <c r="BCC153" s="37"/>
      <c r="BCD153" s="37"/>
      <c r="BCE153" s="37"/>
      <c r="BCF153" s="37"/>
      <c r="BCG153" s="37"/>
      <c r="BCH153" s="37"/>
      <c r="BCI153" s="37"/>
      <c r="BCJ153" s="37"/>
      <c r="BCK153" s="37"/>
      <c r="BCL153" s="37"/>
      <c r="BCM153" s="37"/>
      <c r="BCN153" s="37"/>
      <c r="BCO153" s="37"/>
      <c r="BCP153" s="37"/>
      <c r="BCQ153" s="37"/>
      <c r="BCR153" s="37"/>
      <c r="BCS153" s="37"/>
      <c r="BCT153" s="37"/>
      <c r="BCU153" s="37"/>
      <c r="BCV153" s="37"/>
      <c r="BCW153" s="37"/>
      <c r="BCX153" s="37"/>
      <c r="BCY153" s="37"/>
      <c r="BCZ153" s="37"/>
      <c r="BDA153" s="37"/>
      <c r="BDB153" s="37"/>
      <c r="BDC153" s="37"/>
      <c r="BDD153" s="37"/>
      <c r="BDE153" s="37"/>
      <c r="BDF153" s="37"/>
      <c r="BDG153" s="37"/>
      <c r="BDH153" s="37"/>
      <c r="BDI153" s="37"/>
      <c r="BDJ153" s="37"/>
      <c r="BDK153" s="37"/>
      <c r="BDL153" s="37"/>
      <c r="BDM153" s="37"/>
      <c r="BDN153" s="37"/>
      <c r="BDO153" s="37"/>
      <c r="BDP153" s="37"/>
      <c r="BDQ153" s="37"/>
      <c r="BDR153" s="37"/>
      <c r="BDS153" s="37"/>
      <c r="BDT153" s="37"/>
      <c r="BDU153" s="37"/>
      <c r="BDV153" s="37"/>
      <c r="BDW153" s="37"/>
      <c r="BDX153" s="37"/>
      <c r="BDY153" s="37"/>
      <c r="BDZ153" s="37"/>
      <c r="BEA153" s="37"/>
      <c r="BEB153" s="37"/>
      <c r="BEC153" s="37"/>
      <c r="BED153" s="37"/>
      <c r="BEE153" s="37"/>
      <c r="BEF153" s="37"/>
      <c r="BEG153" s="37"/>
      <c r="BEH153" s="37"/>
      <c r="BEI153" s="37"/>
      <c r="BEJ153" s="37"/>
      <c r="BEK153" s="37"/>
      <c r="BEL153" s="37"/>
      <c r="BEM153" s="37"/>
      <c r="BEN153" s="37"/>
      <c r="BEO153" s="37"/>
      <c r="BEP153" s="37"/>
      <c r="BEQ153" s="37"/>
      <c r="BER153" s="37"/>
      <c r="BES153" s="37"/>
      <c r="BET153" s="37"/>
      <c r="BEU153" s="37"/>
      <c r="BEV153" s="37"/>
      <c r="BEW153" s="37"/>
      <c r="BEX153" s="37"/>
      <c r="BEY153" s="37"/>
      <c r="BEZ153" s="37"/>
      <c r="BFA153" s="37"/>
      <c r="BFB153" s="37"/>
      <c r="BFC153" s="37"/>
      <c r="BFD153" s="37"/>
      <c r="BFE153" s="37"/>
      <c r="BFF153" s="37"/>
      <c r="BFG153" s="37"/>
      <c r="BFH153" s="37"/>
      <c r="BFI153" s="37"/>
      <c r="BFJ153" s="37"/>
      <c r="BFK153" s="37"/>
      <c r="BFL153" s="37"/>
      <c r="BFM153" s="37"/>
      <c r="BFN153" s="37"/>
      <c r="BFO153" s="37"/>
      <c r="BFP153" s="37"/>
      <c r="BFQ153" s="37"/>
      <c r="BFR153" s="37"/>
      <c r="BFS153" s="37"/>
      <c r="BFT153" s="37"/>
      <c r="BFU153" s="37"/>
      <c r="BFV153" s="37"/>
      <c r="BFW153" s="37"/>
      <c r="BFX153" s="37"/>
      <c r="BFY153" s="37"/>
      <c r="BFZ153" s="37"/>
      <c r="BGA153" s="37"/>
      <c r="BGB153" s="37"/>
      <c r="BGC153" s="37"/>
      <c r="BGD153" s="37"/>
      <c r="BGE153" s="37"/>
      <c r="BGF153" s="37"/>
      <c r="BGG153" s="37"/>
      <c r="BGH153" s="37"/>
      <c r="BGI153" s="37"/>
      <c r="BGJ153" s="37"/>
      <c r="BGK153" s="37"/>
      <c r="BGL153" s="37"/>
      <c r="BGM153" s="37"/>
      <c r="BGN153" s="37"/>
      <c r="BGO153" s="37"/>
      <c r="BGP153" s="37"/>
      <c r="BGQ153" s="37"/>
      <c r="BGR153" s="37"/>
      <c r="BGS153" s="37"/>
      <c r="BGT153" s="37"/>
      <c r="BGU153" s="37"/>
      <c r="BGV153" s="37"/>
      <c r="BGW153" s="37"/>
      <c r="BGX153" s="37"/>
      <c r="BGY153" s="37"/>
      <c r="BGZ153" s="37"/>
      <c r="BHA153" s="37"/>
      <c r="BHB153" s="37"/>
      <c r="BHC153" s="37"/>
      <c r="BHD153" s="37"/>
      <c r="BHE153" s="37"/>
      <c r="BHF153" s="37"/>
      <c r="BHG153" s="37"/>
      <c r="BHH153" s="37"/>
      <c r="BHI153" s="37"/>
      <c r="BHJ153" s="37"/>
      <c r="BHK153" s="37"/>
      <c r="BHL153" s="37"/>
      <c r="BHM153" s="37"/>
      <c r="BHN153" s="37"/>
      <c r="BHO153" s="37"/>
      <c r="BHP153" s="37"/>
      <c r="BHQ153" s="37"/>
      <c r="BHR153" s="37"/>
      <c r="BHS153" s="37"/>
      <c r="BHT153" s="37"/>
      <c r="BHU153" s="37"/>
      <c r="BHV153" s="37"/>
      <c r="BHW153" s="37"/>
      <c r="BHX153" s="37"/>
      <c r="BHY153" s="37"/>
      <c r="BHZ153" s="37"/>
      <c r="BIA153" s="37"/>
      <c r="BIB153" s="37"/>
      <c r="BIC153" s="37"/>
      <c r="BID153" s="37"/>
      <c r="BIE153" s="37"/>
      <c r="BIF153" s="37"/>
      <c r="BIG153" s="37"/>
      <c r="BIH153" s="37"/>
      <c r="BII153" s="37"/>
      <c r="BIJ153" s="37"/>
      <c r="BIK153" s="37"/>
      <c r="BIL153" s="37"/>
      <c r="BIM153" s="37"/>
      <c r="BIN153" s="37"/>
      <c r="BIO153" s="37"/>
      <c r="BIP153" s="37"/>
      <c r="BIQ153" s="37"/>
      <c r="BIR153" s="37"/>
      <c r="BIS153" s="37"/>
      <c r="BIT153" s="37"/>
      <c r="BIU153" s="37"/>
      <c r="BIV153" s="37"/>
      <c r="BIW153" s="37"/>
      <c r="BIX153" s="37"/>
      <c r="BIY153" s="37"/>
      <c r="BIZ153" s="37"/>
      <c r="BJA153" s="37"/>
      <c r="BJB153" s="37"/>
      <c r="BJC153" s="37"/>
      <c r="BJD153" s="37"/>
      <c r="BJE153" s="37"/>
      <c r="BJF153" s="37"/>
      <c r="BJG153" s="37"/>
      <c r="BJH153" s="37"/>
      <c r="BJI153" s="37"/>
      <c r="BJJ153" s="37"/>
      <c r="BJK153" s="37"/>
      <c r="BJL153" s="37"/>
      <c r="BJM153" s="37"/>
      <c r="BJN153" s="37"/>
      <c r="BJO153" s="37"/>
      <c r="BJP153" s="37"/>
      <c r="BJQ153" s="37"/>
      <c r="BJR153" s="37"/>
      <c r="BJS153" s="37"/>
      <c r="BJT153" s="37"/>
      <c r="BJU153" s="37"/>
      <c r="BJV153" s="37"/>
      <c r="BJW153" s="37"/>
      <c r="BJX153" s="37"/>
      <c r="BJY153" s="37"/>
      <c r="BJZ153" s="37"/>
      <c r="BKA153" s="37"/>
      <c r="BKB153" s="37"/>
      <c r="BKC153" s="37"/>
      <c r="BKD153" s="37"/>
      <c r="BKE153" s="37"/>
      <c r="BKF153" s="37"/>
      <c r="BKG153" s="37"/>
      <c r="BKH153" s="37"/>
      <c r="BKI153" s="37"/>
      <c r="BKJ153" s="37"/>
      <c r="BKK153" s="37"/>
      <c r="BKL153" s="37"/>
      <c r="BKM153" s="37"/>
      <c r="BKN153" s="37"/>
      <c r="BKO153" s="37"/>
      <c r="BKP153" s="37"/>
      <c r="BKQ153" s="37"/>
      <c r="BKR153" s="37"/>
      <c r="BKS153" s="37"/>
      <c r="BKT153" s="37"/>
      <c r="BKU153" s="37"/>
      <c r="BKV153" s="37"/>
      <c r="BKW153" s="37"/>
      <c r="BKX153" s="37"/>
      <c r="BKY153" s="37"/>
      <c r="BKZ153" s="37"/>
      <c r="BLA153" s="37"/>
      <c r="BLB153" s="37"/>
      <c r="BLC153" s="37"/>
      <c r="BLD153" s="37"/>
      <c r="BLE153" s="37"/>
      <c r="BLF153" s="37"/>
      <c r="BLG153" s="37"/>
      <c r="BLH153" s="37"/>
      <c r="BLI153" s="37"/>
      <c r="BLJ153" s="37"/>
      <c r="BLK153" s="37"/>
      <c r="BLL153" s="37"/>
      <c r="BLM153" s="37"/>
      <c r="BLN153" s="37"/>
      <c r="BLO153" s="37"/>
      <c r="BLP153" s="37"/>
      <c r="BLQ153" s="37"/>
      <c r="BLR153" s="37"/>
      <c r="BLS153" s="37"/>
      <c r="BLT153" s="37"/>
      <c r="BLU153" s="37"/>
      <c r="BLV153" s="37"/>
      <c r="BLW153" s="37"/>
      <c r="BLX153" s="37"/>
      <c r="BLY153" s="37"/>
      <c r="BLZ153" s="37"/>
      <c r="BMA153" s="37"/>
      <c r="BMB153" s="37"/>
      <c r="BMC153" s="37"/>
      <c r="BMD153" s="37"/>
      <c r="BME153" s="37"/>
      <c r="BMF153" s="37"/>
      <c r="BMG153" s="37"/>
      <c r="BMH153" s="37"/>
      <c r="BMI153" s="37"/>
      <c r="BMJ153" s="37"/>
      <c r="BMK153" s="37"/>
      <c r="BML153" s="37"/>
      <c r="BMM153" s="37"/>
      <c r="BMN153" s="37"/>
      <c r="BMO153" s="37"/>
      <c r="BMP153" s="37"/>
      <c r="BMQ153" s="37"/>
      <c r="BMR153" s="37"/>
      <c r="BMS153" s="37"/>
      <c r="BMT153" s="37"/>
      <c r="BMU153" s="37"/>
      <c r="BMV153" s="37"/>
      <c r="BMW153" s="37"/>
      <c r="BMX153" s="37"/>
      <c r="BMY153" s="37"/>
      <c r="BMZ153" s="37"/>
      <c r="BNA153" s="37"/>
      <c r="BNB153" s="37"/>
      <c r="BNC153" s="37"/>
      <c r="BND153" s="37"/>
      <c r="BNE153" s="37"/>
      <c r="BNF153" s="37"/>
      <c r="BNG153" s="37"/>
      <c r="BNH153" s="37"/>
      <c r="BNI153" s="37"/>
      <c r="BNJ153" s="37"/>
      <c r="BNK153" s="37"/>
      <c r="BNL153" s="37"/>
      <c r="BNM153" s="37"/>
      <c r="BNN153" s="37"/>
      <c r="BNO153" s="37"/>
      <c r="BNP153" s="37"/>
      <c r="BNQ153" s="37"/>
      <c r="BNR153" s="37"/>
      <c r="BNS153" s="37"/>
      <c r="BNT153" s="37"/>
      <c r="BNU153" s="37"/>
      <c r="BNV153" s="37"/>
      <c r="BNW153" s="37"/>
      <c r="BNX153" s="37"/>
      <c r="BNY153" s="37"/>
      <c r="BNZ153" s="37"/>
      <c r="BOA153" s="37"/>
      <c r="BOB153" s="37"/>
      <c r="BOC153" s="37"/>
      <c r="BOD153" s="37"/>
      <c r="BOE153" s="37"/>
      <c r="BOF153" s="37"/>
      <c r="BOG153" s="37"/>
      <c r="BOH153" s="37"/>
      <c r="BOI153" s="37"/>
      <c r="BOJ153" s="37"/>
      <c r="BOK153" s="37"/>
      <c r="BOL153" s="37"/>
      <c r="BOM153" s="37"/>
      <c r="BON153" s="37"/>
      <c r="BOO153" s="37"/>
      <c r="BOP153" s="37"/>
      <c r="BOQ153" s="37"/>
      <c r="BOR153" s="37"/>
      <c r="BOS153" s="37"/>
      <c r="BOT153" s="37"/>
      <c r="BOU153" s="37"/>
      <c r="BOV153" s="37"/>
      <c r="BOW153" s="37"/>
      <c r="BOX153" s="37"/>
      <c r="BOY153" s="37"/>
      <c r="BOZ153" s="37"/>
      <c r="BPA153" s="37"/>
      <c r="BPB153" s="37"/>
      <c r="BPC153" s="37"/>
      <c r="BPD153" s="37"/>
      <c r="BPE153" s="37"/>
      <c r="BPF153" s="37"/>
      <c r="BPG153" s="37"/>
      <c r="BPH153" s="37"/>
      <c r="BPI153" s="37"/>
      <c r="BPJ153" s="37"/>
      <c r="BPK153" s="37"/>
      <c r="BPL153" s="37"/>
      <c r="BPM153" s="37"/>
      <c r="BPN153" s="37"/>
      <c r="BPO153" s="37"/>
      <c r="BPP153" s="37"/>
      <c r="BPQ153" s="37"/>
      <c r="BPR153" s="37"/>
      <c r="BPS153" s="37"/>
      <c r="BPT153" s="37"/>
      <c r="BPU153" s="37"/>
      <c r="BPV153" s="37"/>
      <c r="BPW153" s="37"/>
      <c r="BPX153" s="37"/>
      <c r="BPY153" s="37"/>
      <c r="BPZ153" s="37"/>
      <c r="BQA153" s="37"/>
      <c r="BQB153" s="37"/>
      <c r="BQC153" s="37"/>
      <c r="BQD153" s="37"/>
      <c r="BQE153" s="37"/>
      <c r="BQF153" s="37"/>
      <c r="BQG153" s="37"/>
      <c r="BQH153" s="37"/>
      <c r="BQI153" s="37"/>
      <c r="BQJ153" s="37"/>
      <c r="BQK153" s="37"/>
      <c r="BQL153" s="37"/>
      <c r="BQM153" s="37"/>
      <c r="BQN153" s="37"/>
      <c r="BQO153" s="37"/>
      <c r="BQP153" s="37"/>
      <c r="BQQ153" s="37"/>
      <c r="BQR153" s="37"/>
      <c r="BQS153" s="37"/>
      <c r="BQT153" s="37"/>
      <c r="BQU153" s="37"/>
      <c r="BQV153" s="37"/>
      <c r="BQW153" s="37"/>
      <c r="BQX153" s="37"/>
      <c r="BQY153" s="37"/>
      <c r="BQZ153" s="37"/>
      <c r="BRA153" s="37"/>
      <c r="BRB153" s="37"/>
      <c r="BRC153" s="37"/>
      <c r="BRD153" s="37"/>
      <c r="BRE153" s="37"/>
      <c r="BRF153" s="37"/>
      <c r="BRG153" s="37"/>
      <c r="BRH153" s="37"/>
      <c r="BRI153" s="37"/>
      <c r="BRJ153" s="37"/>
      <c r="BRK153" s="37"/>
      <c r="BRL153" s="37"/>
      <c r="BRM153" s="37"/>
      <c r="BRN153" s="37"/>
      <c r="BRO153" s="37"/>
      <c r="BRP153" s="37"/>
      <c r="BRQ153" s="37"/>
      <c r="BRR153" s="37"/>
      <c r="BRS153" s="37"/>
      <c r="BRT153" s="37"/>
      <c r="BRU153" s="37"/>
      <c r="BRV153" s="37"/>
      <c r="BRW153" s="37"/>
      <c r="BRX153" s="37"/>
      <c r="BRY153" s="37"/>
      <c r="BRZ153" s="37"/>
      <c r="BSA153" s="37"/>
      <c r="BSB153" s="37"/>
      <c r="BSC153" s="37"/>
      <c r="BSD153" s="37"/>
      <c r="BSE153" s="37"/>
      <c r="BSF153" s="37"/>
      <c r="BSG153" s="37"/>
      <c r="BSH153" s="37"/>
      <c r="BSI153" s="37"/>
      <c r="BSJ153" s="37"/>
      <c r="BSK153" s="37"/>
      <c r="BSL153" s="37"/>
      <c r="BSM153" s="37"/>
      <c r="BSN153" s="37"/>
      <c r="BSO153" s="37"/>
      <c r="BSP153" s="37"/>
      <c r="BSQ153" s="37"/>
      <c r="BSR153" s="37"/>
      <c r="BSS153" s="37"/>
      <c r="BST153" s="37"/>
      <c r="BSU153" s="37"/>
      <c r="BSV153" s="37"/>
      <c r="BSW153" s="37"/>
      <c r="BSX153" s="37"/>
      <c r="BSY153" s="37"/>
      <c r="BSZ153" s="37"/>
      <c r="BTA153" s="37"/>
      <c r="BTB153" s="37"/>
      <c r="BTC153" s="37"/>
      <c r="BTD153" s="37"/>
      <c r="BTE153" s="37"/>
      <c r="BTF153" s="37"/>
      <c r="BTG153" s="37"/>
      <c r="BTH153" s="37"/>
      <c r="BTI153" s="37"/>
      <c r="BTJ153" s="37"/>
      <c r="BTK153" s="37"/>
      <c r="BTL153" s="37"/>
      <c r="BTM153" s="37"/>
      <c r="BTN153" s="37"/>
      <c r="BTO153" s="37"/>
      <c r="BTP153" s="37"/>
      <c r="BTQ153" s="37"/>
      <c r="BTR153" s="37"/>
      <c r="BTS153" s="37"/>
      <c r="BTT153" s="37"/>
      <c r="BTU153" s="37"/>
      <c r="BTV153" s="37"/>
      <c r="BTW153" s="37"/>
      <c r="BTX153" s="37"/>
      <c r="BTY153" s="37"/>
      <c r="BTZ153" s="37"/>
      <c r="BUA153" s="37"/>
      <c r="BUB153" s="37"/>
      <c r="BUC153" s="37"/>
      <c r="BUD153" s="37"/>
      <c r="BUE153" s="37"/>
      <c r="BUF153" s="37"/>
      <c r="BUG153" s="37"/>
      <c r="BUH153" s="37"/>
      <c r="BUI153" s="37"/>
      <c r="BUJ153" s="37"/>
      <c r="BUK153" s="37"/>
      <c r="BUL153" s="37"/>
      <c r="BUM153" s="37"/>
      <c r="BUN153" s="37"/>
      <c r="BUO153" s="37"/>
      <c r="BUP153" s="37"/>
      <c r="BUQ153" s="37"/>
      <c r="BUR153" s="37"/>
      <c r="BUS153" s="37"/>
      <c r="BUT153" s="37"/>
      <c r="BUU153" s="37"/>
      <c r="BUV153" s="37"/>
      <c r="BUW153" s="37"/>
      <c r="BUX153" s="37"/>
      <c r="BUY153" s="37"/>
      <c r="BUZ153" s="37"/>
      <c r="BVA153" s="37"/>
      <c r="BVB153" s="37"/>
      <c r="BVC153" s="37"/>
      <c r="BVD153" s="37"/>
      <c r="BVE153" s="37"/>
      <c r="BVF153" s="37"/>
      <c r="BVG153" s="37"/>
      <c r="BVH153" s="37"/>
      <c r="BVI153" s="37"/>
      <c r="BVJ153" s="37"/>
      <c r="BVK153" s="37"/>
      <c r="BVL153" s="37"/>
      <c r="BVM153" s="37"/>
      <c r="BVN153" s="37"/>
      <c r="BVO153" s="37"/>
      <c r="BVP153" s="37"/>
      <c r="BVQ153" s="37"/>
      <c r="BVR153" s="37"/>
      <c r="BVS153" s="37"/>
      <c r="BVT153" s="37"/>
      <c r="BVU153" s="37"/>
      <c r="BVV153" s="37"/>
      <c r="BVW153" s="37"/>
      <c r="BVX153" s="37"/>
      <c r="BVY153" s="37"/>
      <c r="BVZ153" s="37"/>
      <c r="BWA153" s="37"/>
      <c r="BWB153" s="37"/>
      <c r="BWC153" s="37"/>
      <c r="BWD153" s="37"/>
      <c r="BWE153" s="37"/>
      <c r="BWF153" s="37"/>
      <c r="BWG153" s="37"/>
      <c r="BWH153" s="37"/>
      <c r="BWI153" s="37"/>
      <c r="BWJ153" s="37"/>
      <c r="BWK153" s="37"/>
      <c r="BWL153" s="37"/>
      <c r="BWM153" s="37"/>
      <c r="BWN153" s="37"/>
      <c r="BWO153" s="37"/>
      <c r="BWP153" s="37"/>
      <c r="BWQ153" s="37"/>
      <c r="BWR153" s="37"/>
      <c r="BWS153" s="37"/>
      <c r="BWT153" s="37"/>
      <c r="BWU153" s="37"/>
      <c r="BWV153" s="37"/>
      <c r="BWW153" s="37"/>
      <c r="BWX153" s="37"/>
      <c r="BWY153" s="37"/>
      <c r="BWZ153" s="37"/>
      <c r="BXA153" s="37"/>
      <c r="BXB153" s="37"/>
      <c r="BXC153" s="37"/>
      <c r="BXD153" s="37"/>
      <c r="BXE153" s="37"/>
      <c r="BXF153" s="37"/>
      <c r="BXG153" s="37"/>
      <c r="BXH153" s="37"/>
      <c r="BXI153" s="37"/>
      <c r="BXJ153" s="37"/>
      <c r="BXK153" s="37"/>
      <c r="BXL153" s="37"/>
      <c r="BXM153" s="37"/>
      <c r="BXN153" s="37"/>
      <c r="BXO153" s="37"/>
      <c r="BXP153" s="37"/>
      <c r="BXQ153" s="37"/>
      <c r="BXR153" s="37"/>
      <c r="BXS153" s="37"/>
      <c r="BXT153" s="37"/>
      <c r="BXU153" s="37"/>
      <c r="BXV153" s="37"/>
      <c r="BXW153" s="37"/>
      <c r="BXX153" s="37"/>
      <c r="BXY153" s="37"/>
      <c r="BXZ153" s="37"/>
      <c r="BYA153" s="37"/>
      <c r="BYB153" s="37"/>
      <c r="BYC153" s="37"/>
      <c r="BYD153" s="37"/>
      <c r="BYE153" s="37"/>
      <c r="BYF153" s="37"/>
      <c r="BYG153" s="37"/>
      <c r="BYH153" s="37"/>
      <c r="BYI153" s="37"/>
      <c r="BYJ153" s="37"/>
      <c r="BYK153" s="37"/>
      <c r="BYL153" s="37"/>
      <c r="BYM153" s="37"/>
      <c r="BYN153" s="37"/>
      <c r="BYO153" s="37"/>
      <c r="BYP153" s="37"/>
      <c r="BYQ153" s="37"/>
      <c r="BYR153" s="37"/>
      <c r="BYS153" s="37"/>
      <c r="BYT153" s="37"/>
      <c r="BYU153" s="37"/>
      <c r="BYV153" s="37"/>
      <c r="BYW153" s="37"/>
      <c r="BYX153" s="37"/>
      <c r="BYY153" s="37"/>
      <c r="BYZ153" s="37"/>
      <c r="BZA153" s="37"/>
      <c r="BZB153" s="37"/>
      <c r="BZC153" s="37"/>
      <c r="BZD153" s="37"/>
      <c r="BZE153" s="37"/>
      <c r="BZF153" s="37"/>
      <c r="BZG153" s="37"/>
      <c r="BZH153" s="37"/>
      <c r="BZI153" s="37"/>
      <c r="BZJ153" s="37"/>
      <c r="BZK153" s="37"/>
      <c r="BZL153" s="37"/>
      <c r="BZM153" s="37"/>
      <c r="BZN153" s="37"/>
      <c r="BZO153" s="37"/>
      <c r="BZP153" s="37"/>
      <c r="BZQ153" s="37"/>
      <c r="BZR153" s="37"/>
      <c r="BZS153" s="37"/>
      <c r="BZT153" s="37"/>
      <c r="BZU153" s="37"/>
      <c r="BZV153" s="37"/>
      <c r="BZW153" s="37"/>
      <c r="BZX153" s="37"/>
      <c r="BZY153" s="37"/>
      <c r="BZZ153" s="37"/>
      <c r="CAA153" s="37"/>
      <c r="CAB153" s="37"/>
      <c r="CAC153" s="37"/>
      <c r="CAD153" s="37"/>
      <c r="CAE153" s="37"/>
      <c r="CAF153" s="37"/>
      <c r="CAG153" s="37"/>
      <c r="CAH153" s="37"/>
      <c r="CAI153" s="37"/>
      <c r="CAJ153" s="37"/>
      <c r="CAK153" s="37"/>
      <c r="CAL153" s="37"/>
      <c r="CAM153" s="37"/>
      <c r="CAN153" s="37"/>
      <c r="CAO153" s="37"/>
      <c r="CAP153" s="37"/>
      <c r="CAQ153" s="37"/>
      <c r="CAR153" s="37"/>
      <c r="CAS153" s="37"/>
      <c r="CAT153" s="37"/>
      <c r="CAU153" s="37"/>
      <c r="CAV153" s="37"/>
      <c r="CAW153" s="37"/>
      <c r="CAX153" s="37"/>
      <c r="CAY153" s="37"/>
      <c r="CAZ153" s="37"/>
      <c r="CBA153" s="37"/>
      <c r="CBB153" s="37"/>
      <c r="CBC153" s="37"/>
      <c r="CBD153" s="37"/>
      <c r="CBE153" s="37"/>
      <c r="CBF153" s="37"/>
      <c r="CBG153" s="37"/>
      <c r="CBH153" s="37"/>
      <c r="CBI153" s="37"/>
      <c r="CBJ153" s="37"/>
      <c r="CBK153" s="37"/>
      <c r="CBL153" s="37"/>
      <c r="CBM153" s="37"/>
      <c r="CBN153" s="37"/>
      <c r="CBO153" s="37"/>
      <c r="CBP153" s="37"/>
      <c r="CBQ153" s="37"/>
      <c r="CBR153" s="37"/>
      <c r="CBS153" s="37"/>
      <c r="CBT153" s="37"/>
      <c r="CBU153" s="37"/>
      <c r="CBV153" s="37"/>
      <c r="CBW153" s="37"/>
      <c r="CBX153" s="37"/>
      <c r="CBY153" s="37"/>
      <c r="CBZ153" s="37"/>
      <c r="CCA153" s="37"/>
      <c r="CCB153" s="37"/>
      <c r="CCC153" s="37"/>
      <c r="CCD153" s="37"/>
      <c r="CCE153" s="37"/>
      <c r="CCF153" s="37"/>
      <c r="CCG153" s="37"/>
      <c r="CCH153" s="37"/>
      <c r="CCI153" s="37"/>
      <c r="CCJ153" s="37"/>
      <c r="CCK153" s="37"/>
      <c r="CCL153" s="37"/>
      <c r="CCM153" s="37"/>
      <c r="CCN153" s="37"/>
      <c r="CCO153" s="37"/>
      <c r="CCP153" s="37"/>
      <c r="CCQ153" s="37"/>
      <c r="CCR153" s="37"/>
      <c r="CCS153" s="37"/>
      <c r="CCT153" s="37"/>
      <c r="CCU153" s="37"/>
      <c r="CCV153" s="37"/>
      <c r="CCW153" s="37"/>
      <c r="CCX153" s="37"/>
      <c r="CCY153" s="37"/>
      <c r="CCZ153" s="37"/>
      <c r="CDA153" s="37"/>
      <c r="CDB153" s="37"/>
      <c r="CDC153" s="37"/>
      <c r="CDD153" s="37"/>
      <c r="CDE153" s="37"/>
      <c r="CDF153" s="37"/>
      <c r="CDG153" s="37"/>
      <c r="CDH153" s="37"/>
      <c r="CDI153" s="37"/>
      <c r="CDJ153" s="37"/>
      <c r="CDK153" s="37"/>
      <c r="CDL153" s="37"/>
      <c r="CDM153" s="37"/>
      <c r="CDN153" s="37"/>
      <c r="CDO153" s="37"/>
      <c r="CDP153" s="37"/>
      <c r="CDQ153" s="37"/>
      <c r="CDR153" s="37"/>
      <c r="CDS153" s="37"/>
      <c r="CDT153" s="37"/>
      <c r="CDU153" s="37"/>
      <c r="CDV153" s="37"/>
      <c r="CDW153" s="37"/>
      <c r="CDX153" s="37"/>
      <c r="CDY153" s="37"/>
      <c r="CDZ153" s="37"/>
      <c r="CEA153" s="37"/>
      <c r="CEB153" s="37"/>
      <c r="CEC153" s="37"/>
      <c r="CED153" s="37"/>
      <c r="CEE153" s="37"/>
      <c r="CEF153" s="37"/>
      <c r="CEG153" s="37"/>
      <c r="CEH153" s="37"/>
      <c r="CEI153" s="37"/>
      <c r="CEJ153" s="37"/>
      <c r="CEK153" s="37"/>
      <c r="CEL153" s="37"/>
      <c r="CEM153" s="37"/>
      <c r="CEN153" s="37"/>
      <c r="CEO153" s="37"/>
      <c r="CEP153" s="37"/>
      <c r="CEQ153" s="37"/>
      <c r="CER153" s="37"/>
      <c r="CES153" s="37"/>
      <c r="CET153" s="37"/>
      <c r="CEU153" s="37"/>
      <c r="CEV153" s="37"/>
      <c r="CEW153" s="37"/>
      <c r="CEX153" s="37"/>
      <c r="CEY153" s="37"/>
      <c r="CEZ153" s="37"/>
      <c r="CFA153" s="37"/>
      <c r="CFB153" s="37"/>
      <c r="CFC153" s="37"/>
      <c r="CFD153" s="37"/>
      <c r="CFE153" s="37"/>
      <c r="CFF153" s="37"/>
      <c r="CFG153" s="37"/>
      <c r="CFH153" s="37"/>
      <c r="CFI153" s="37"/>
      <c r="CFJ153" s="37"/>
      <c r="CFK153" s="37"/>
      <c r="CFL153" s="37"/>
      <c r="CFM153" s="37"/>
      <c r="CFN153" s="37"/>
      <c r="CFO153" s="37"/>
      <c r="CFP153" s="37"/>
      <c r="CFQ153" s="37"/>
      <c r="CFR153" s="37"/>
      <c r="CFS153" s="37"/>
      <c r="CFT153" s="37"/>
      <c r="CFU153" s="37"/>
      <c r="CFV153" s="37"/>
      <c r="CFW153" s="37"/>
      <c r="CFX153" s="37"/>
      <c r="CFY153" s="37"/>
      <c r="CFZ153" s="37"/>
      <c r="CGA153" s="37"/>
      <c r="CGB153" s="37"/>
      <c r="CGC153" s="37"/>
      <c r="CGD153" s="37"/>
      <c r="CGE153" s="37"/>
      <c r="CGF153" s="37"/>
      <c r="CGG153" s="37"/>
      <c r="CGH153" s="37"/>
      <c r="CGI153" s="37"/>
      <c r="CGJ153" s="37"/>
      <c r="CGK153" s="37"/>
      <c r="CGL153" s="37"/>
      <c r="CGM153" s="37"/>
      <c r="CGN153" s="37"/>
      <c r="CGO153" s="37"/>
      <c r="CGP153" s="37"/>
      <c r="CGQ153" s="37"/>
      <c r="CGR153" s="37"/>
      <c r="CGS153" s="37"/>
      <c r="CGT153" s="37"/>
      <c r="CGU153" s="37"/>
      <c r="CGV153" s="37"/>
      <c r="CGW153" s="37"/>
      <c r="CGX153" s="37"/>
      <c r="CGY153" s="37"/>
      <c r="CGZ153" s="37"/>
      <c r="CHA153" s="37"/>
      <c r="CHB153" s="37"/>
      <c r="CHC153" s="37"/>
      <c r="CHD153" s="37"/>
      <c r="CHE153" s="37"/>
      <c r="CHF153" s="37"/>
      <c r="CHG153" s="37"/>
      <c r="CHH153" s="37"/>
      <c r="CHI153" s="37"/>
      <c r="CHJ153" s="37"/>
      <c r="CHK153" s="37"/>
      <c r="CHL153" s="37"/>
      <c r="CHM153" s="37"/>
      <c r="CHN153" s="37"/>
      <c r="CHO153" s="37"/>
      <c r="CHP153" s="37"/>
      <c r="CHQ153" s="37"/>
      <c r="CHR153" s="37"/>
      <c r="CHS153" s="37"/>
      <c r="CHT153" s="37"/>
      <c r="CHU153" s="37"/>
      <c r="CHV153" s="37"/>
      <c r="CHW153" s="37"/>
      <c r="CHX153" s="37"/>
      <c r="CHY153" s="37"/>
      <c r="CHZ153" s="37"/>
      <c r="CIA153" s="37"/>
      <c r="CIB153" s="37"/>
      <c r="CIC153" s="37"/>
      <c r="CID153" s="37"/>
      <c r="CIE153" s="37"/>
      <c r="CIF153" s="37"/>
      <c r="CIG153" s="37"/>
      <c r="CIH153" s="37"/>
      <c r="CII153" s="37"/>
      <c r="CIJ153" s="37"/>
      <c r="CIK153" s="37"/>
      <c r="CIL153" s="37"/>
      <c r="CIM153" s="37"/>
      <c r="CIN153" s="37"/>
      <c r="CIO153" s="37"/>
      <c r="CIP153" s="37"/>
      <c r="CIQ153" s="37"/>
      <c r="CIR153" s="37"/>
      <c r="CIS153" s="37"/>
      <c r="CIT153" s="37"/>
      <c r="CIU153" s="37"/>
      <c r="CIV153" s="37"/>
      <c r="CIW153" s="37"/>
      <c r="CIX153" s="37"/>
      <c r="CIY153" s="37"/>
      <c r="CIZ153" s="37"/>
      <c r="CJA153" s="37"/>
      <c r="CJB153" s="37"/>
      <c r="CJC153" s="37"/>
      <c r="CJD153" s="37"/>
      <c r="CJE153" s="37"/>
      <c r="CJF153" s="37"/>
      <c r="CJG153" s="37"/>
      <c r="CJH153" s="37"/>
      <c r="CJI153" s="37"/>
      <c r="CJJ153" s="37"/>
      <c r="CJK153" s="37"/>
      <c r="CJL153" s="37"/>
      <c r="CJM153" s="37"/>
      <c r="CJN153" s="37"/>
      <c r="CJO153" s="37"/>
      <c r="CJP153" s="37"/>
      <c r="CJQ153" s="37"/>
      <c r="CJR153" s="37"/>
      <c r="CJS153" s="37"/>
      <c r="CJT153" s="37"/>
      <c r="CJU153" s="37"/>
      <c r="CJV153" s="37"/>
      <c r="CJW153" s="37"/>
      <c r="CJX153" s="37"/>
      <c r="CJY153" s="37"/>
      <c r="CJZ153" s="37"/>
      <c r="CKA153" s="37"/>
      <c r="CKB153" s="37"/>
      <c r="CKC153" s="37"/>
      <c r="CKD153" s="37"/>
      <c r="CKE153" s="37"/>
      <c r="CKF153" s="37"/>
      <c r="CKG153" s="37"/>
      <c r="CKH153" s="37"/>
      <c r="CKI153" s="37"/>
      <c r="CKJ153" s="37"/>
      <c r="CKK153" s="37"/>
      <c r="CKL153" s="37"/>
      <c r="CKM153" s="37"/>
      <c r="CKN153" s="37"/>
      <c r="CKO153" s="37"/>
      <c r="CKP153" s="37"/>
      <c r="CKQ153" s="37"/>
      <c r="CKR153" s="37"/>
      <c r="CKS153" s="37"/>
      <c r="CKT153" s="37"/>
      <c r="CKU153" s="37"/>
      <c r="CKV153" s="37"/>
      <c r="CKW153" s="37"/>
      <c r="CKX153" s="37"/>
      <c r="CKY153" s="37"/>
      <c r="CKZ153" s="37"/>
      <c r="CLA153" s="37"/>
      <c r="CLB153" s="37"/>
      <c r="CLC153" s="37"/>
      <c r="CLD153" s="37"/>
      <c r="CLE153" s="37"/>
      <c r="CLF153" s="37"/>
      <c r="CLG153" s="37"/>
      <c r="CLH153" s="37"/>
      <c r="CLI153" s="37"/>
      <c r="CLJ153" s="37"/>
      <c r="CLK153" s="37"/>
      <c r="CLL153" s="37"/>
      <c r="CLM153" s="37"/>
      <c r="CLN153" s="37"/>
      <c r="CLO153" s="37"/>
      <c r="CLP153" s="37"/>
      <c r="CLQ153" s="37"/>
      <c r="CLR153" s="37"/>
      <c r="CLS153" s="37"/>
      <c r="CLT153" s="37"/>
      <c r="CLU153" s="37"/>
      <c r="CLV153" s="37"/>
      <c r="CLW153" s="37"/>
      <c r="CLX153" s="37"/>
      <c r="CLY153" s="37"/>
      <c r="CLZ153" s="37"/>
      <c r="CMA153" s="37"/>
      <c r="CMB153" s="37"/>
      <c r="CMC153" s="37"/>
      <c r="CMD153" s="37"/>
      <c r="CME153" s="37"/>
      <c r="CMF153" s="37"/>
      <c r="CMG153" s="37"/>
      <c r="CMH153" s="37"/>
      <c r="CMI153" s="37"/>
      <c r="CMJ153" s="37"/>
      <c r="CMK153" s="37"/>
      <c r="CML153" s="37"/>
      <c r="CMM153" s="37"/>
      <c r="CMN153" s="37"/>
      <c r="CMO153" s="37"/>
      <c r="CMP153" s="37"/>
      <c r="CMQ153" s="37"/>
      <c r="CMR153" s="37"/>
      <c r="CMS153" s="37"/>
      <c r="CMT153" s="37"/>
      <c r="CMU153" s="37"/>
      <c r="CMV153" s="37"/>
      <c r="CMW153" s="37"/>
      <c r="CMX153" s="37"/>
      <c r="CMY153" s="37"/>
      <c r="CMZ153" s="37"/>
      <c r="CNA153" s="37"/>
      <c r="CNB153" s="37"/>
      <c r="CNC153" s="37"/>
      <c r="CND153" s="37"/>
      <c r="CNE153" s="37"/>
      <c r="CNF153" s="37"/>
      <c r="CNG153" s="37"/>
      <c r="CNH153" s="37"/>
      <c r="CNI153" s="37"/>
      <c r="CNJ153" s="37"/>
      <c r="CNK153" s="37"/>
      <c r="CNL153" s="37"/>
      <c r="CNM153" s="37"/>
      <c r="CNN153" s="37"/>
      <c r="CNO153" s="37"/>
      <c r="CNP153" s="37"/>
      <c r="CNQ153" s="37"/>
      <c r="CNR153" s="37"/>
      <c r="CNS153" s="37"/>
      <c r="CNT153" s="37"/>
      <c r="CNU153" s="37"/>
      <c r="CNV153" s="37"/>
      <c r="CNW153" s="37"/>
      <c r="CNX153" s="37"/>
      <c r="CNY153" s="37"/>
      <c r="CNZ153" s="37"/>
      <c r="COA153" s="37"/>
      <c r="COB153" s="37"/>
      <c r="COC153" s="37"/>
      <c r="COD153" s="37"/>
      <c r="COE153" s="37"/>
      <c r="COF153" s="37"/>
      <c r="COG153" s="37"/>
      <c r="COH153" s="37"/>
      <c r="COI153" s="37"/>
      <c r="COJ153" s="37"/>
      <c r="COK153" s="37"/>
      <c r="COL153" s="37"/>
      <c r="COM153" s="37"/>
      <c r="CON153" s="37"/>
      <c r="COO153" s="37"/>
      <c r="COP153" s="37"/>
      <c r="COQ153" s="37"/>
      <c r="COR153" s="37"/>
      <c r="COS153" s="37"/>
      <c r="COT153" s="37"/>
      <c r="COU153" s="37"/>
      <c r="COV153" s="37"/>
      <c r="COW153" s="37"/>
      <c r="COX153" s="37"/>
      <c r="COY153" s="37"/>
      <c r="COZ153" s="37"/>
      <c r="CPA153" s="37"/>
      <c r="CPB153" s="37"/>
      <c r="CPC153" s="37"/>
      <c r="CPD153" s="37"/>
      <c r="CPE153" s="37"/>
      <c r="CPF153" s="37"/>
      <c r="CPG153" s="37"/>
      <c r="CPH153" s="37"/>
      <c r="CPI153" s="37"/>
      <c r="CPJ153" s="37"/>
      <c r="CPK153" s="37"/>
      <c r="CPL153" s="37"/>
      <c r="CPM153" s="37"/>
      <c r="CPN153" s="37"/>
      <c r="CPO153" s="37"/>
      <c r="CPP153" s="37"/>
      <c r="CPQ153" s="37"/>
      <c r="CPR153" s="37"/>
      <c r="CPS153" s="37"/>
      <c r="CPT153" s="37"/>
      <c r="CPU153" s="37"/>
      <c r="CPV153" s="37"/>
      <c r="CPW153" s="37"/>
      <c r="CPX153" s="37"/>
      <c r="CPY153" s="37"/>
      <c r="CPZ153" s="37"/>
      <c r="CQA153" s="37"/>
      <c r="CQB153" s="37"/>
      <c r="CQC153" s="37"/>
      <c r="CQD153" s="37"/>
      <c r="CQE153" s="37"/>
      <c r="CQF153" s="37"/>
      <c r="CQG153" s="37"/>
      <c r="CQH153" s="37"/>
      <c r="CQI153" s="37"/>
      <c r="CQJ153" s="37"/>
      <c r="CQK153" s="37"/>
      <c r="CQL153" s="37"/>
      <c r="CQM153" s="37"/>
      <c r="CQN153" s="37"/>
      <c r="CQO153" s="37"/>
      <c r="CQP153" s="37"/>
      <c r="CQQ153" s="37"/>
      <c r="CQR153" s="37"/>
      <c r="CQS153" s="37"/>
      <c r="CQT153" s="37"/>
      <c r="CQU153" s="37"/>
      <c r="CQV153" s="37"/>
      <c r="CQW153" s="37"/>
      <c r="CQX153" s="37"/>
      <c r="CQY153" s="37"/>
      <c r="CQZ153" s="37"/>
      <c r="CRA153" s="37"/>
      <c r="CRB153" s="37"/>
      <c r="CRC153" s="37"/>
      <c r="CRD153" s="37"/>
      <c r="CRE153" s="37"/>
      <c r="CRF153" s="37"/>
      <c r="CRG153" s="37"/>
      <c r="CRH153" s="37"/>
      <c r="CRI153" s="37"/>
      <c r="CRJ153" s="37"/>
      <c r="CRK153" s="37"/>
      <c r="CRL153" s="37"/>
      <c r="CRM153" s="37"/>
      <c r="CRN153" s="37"/>
      <c r="CRO153" s="37"/>
      <c r="CRP153" s="37"/>
      <c r="CRQ153" s="37"/>
      <c r="CRR153" s="37"/>
      <c r="CRS153" s="37"/>
      <c r="CRT153" s="37"/>
      <c r="CRU153" s="37"/>
      <c r="CRV153" s="37"/>
      <c r="CRW153" s="37"/>
      <c r="CRX153" s="37"/>
      <c r="CRY153" s="37"/>
      <c r="CRZ153" s="37"/>
      <c r="CSA153" s="37"/>
      <c r="CSB153" s="37"/>
      <c r="CSC153" s="37"/>
      <c r="CSD153" s="37"/>
      <c r="CSE153" s="37"/>
      <c r="CSF153" s="37"/>
      <c r="CSG153" s="37"/>
      <c r="CSH153" s="37"/>
      <c r="CSI153" s="37"/>
      <c r="CSJ153" s="37"/>
      <c r="CSK153" s="37"/>
      <c r="CSL153" s="37"/>
      <c r="CSM153" s="37"/>
      <c r="CSN153" s="37"/>
      <c r="CSO153" s="37"/>
      <c r="CSP153" s="37"/>
      <c r="CSQ153" s="37"/>
      <c r="CSR153" s="37"/>
      <c r="CSS153" s="37"/>
      <c r="CST153" s="37"/>
      <c r="CSU153" s="37"/>
      <c r="CSV153" s="37"/>
      <c r="CSW153" s="37"/>
      <c r="CSX153" s="37"/>
      <c r="CSY153" s="37"/>
      <c r="CSZ153" s="37"/>
      <c r="CTA153" s="37"/>
      <c r="CTB153" s="37"/>
      <c r="CTC153" s="37"/>
      <c r="CTD153" s="37"/>
      <c r="CTE153" s="37"/>
      <c r="CTF153" s="37"/>
      <c r="CTG153" s="37"/>
      <c r="CTH153" s="37"/>
      <c r="CTI153" s="37"/>
      <c r="CTJ153" s="37"/>
      <c r="CTK153" s="37"/>
      <c r="CTL153" s="37"/>
      <c r="CTM153" s="37"/>
      <c r="CTN153" s="37"/>
      <c r="CTO153" s="37"/>
      <c r="CTP153" s="37"/>
      <c r="CTQ153" s="37"/>
      <c r="CTR153" s="37"/>
      <c r="CTS153" s="37"/>
      <c r="CTT153" s="37"/>
      <c r="CTU153" s="37"/>
      <c r="CTV153" s="37"/>
      <c r="CTW153" s="37"/>
      <c r="CTX153" s="37"/>
      <c r="CTY153" s="37"/>
      <c r="CTZ153" s="37"/>
      <c r="CUA153" s="37"/>
      <c r="CUB153" s="37"/>
      <c r="CUC153" s="37"/>
      <c r="CUD153" s="37"/>
      <c r="CUE153" s="37"/>
      <c r="CUF153" s="37"/>
      <c r="CUG153" s="37"/>
      <c r="CUH153" s="37"/>
      <c r="CUI153" s="37"/>
      <c r="CUJ153" s="37"/>
      <c r="CUK153" s="37"/>
      <c r="CUL153" s="37"/>
      <c r="CUM153" s="37"/>
      <c r="CUN153" s="37"/>
      <c r="CUO153" s="37"/>
      <c r="CUP153" s="37"/>
      <c r="CUQ153" s="37"/>
      <c r="CUR153" s="37"/>
      <c r="CUS153" s="37"/>
      <c r="CUT153" s="37"/>
      <c r="CUU153" s="37"/>
      <c r="CUV153" s="37"/>
      <c r="CUW153" s="37"/>
      <c r="CUX153" s="37"/>
      <c r="CUY153" s="37"/>
      <c r="CUZ153" s="37"/>
      <c r="CVA153" s="37"/>
      <c r="CVB153" s="37"/>
      <c r="CVC153" s="37"/>
      <c r="CVD153" s="37"/>
      <c r="CVE153" s="37"/>
      <c r="CVF153" s="37"/>
      <c r="CVG153" s="37"/>
      <c r="CVH153" s="37"/>
      <c r="CVI153" s="37"/>
      <c r="CVJ153" s="37"/>
      <c r="CVK153" s="37"/>
      <c r="CVL153" s="37"/>
      <c r="CVM153" s="37"/>
      <c r="CVN153" s="37"/>
      <c r="CVO153" s="37"/>
      <c r="CVP153" s="37"/>
      <c r="CVQ153" s="37"/>
      <c r="CVR153" s="37"/>
      <c r="CVS153" s="37"/>
      <c r="CVT153" s="37"/>
      <c r="CVU153" s="37"/>
      <c r="CVV153" s="37"/>
      <c r="CVW153" s="37"/>
      <c r="CVX153" s="37"/>
      <c r="CVY153" s="37"/>
      <c r="CVZ153" s="37"/>
      <c r="CWA153" s="37"/>
      <c r="CWB153" s="37"/>
      <c r="CWC153" s="37"/>
      <c r="CWD153" s="37"/>
      <c r="CWE153" s="37"/>
      <c r="CWF153" s="37"/>
      <c r="CWG153" s="37"/>
      <c r="CWH153" s="37"/>
      <c r="CWI153" s="37"/>
      <c r="CWJ153" s="37"/>
      <c r="CWK153" s="37"/>
      <c r="CWL153" s="37"/>
      <c r="CWM153" s="37"/>
      <c r="CWN153" s="37"/>
      <c r="CWO153" s="37"/>
      <c r="CWP153" s="37"/>
      <c r="CWQ153" s="37"/>
      <c r="CWR153" s="37"/>
      <c r="CWS153" s="37"/>
      <c r="CWT153" s="37"/>
      <c r="CWU153" s="37"/>
      <c r="CWV153" s="37"/>
      <c r="CWW153" s="37"/>
      <c r="CWX153" s="37"/>
      <c r="CWY153" s="37"/>
      <c r="CWZ153" s="37"/>
      <c r="CXA153" s="37"/>
      <c r="CXB153" s="37"/>
      <c r="CXC153" s="37"/>
      <c r="CXD153" s="37"/>
      <c r="CXE153" s="37"/>
      <c r="CXF153" s="37"/>
      <c r="CXG153" s="37"/>
      <c r="CXH153" s="37"/>
      <c r="CXI153" s="37"/>
      <c r="CXJ153" s="37"/>
      <c r="CXK153" s="37"/>
      <c r="CXL153" s="37"/>
      <c r="CXM153" s="37"/>
      <c r="CXN153" s="37"/>
      <c r="CXO153" s="37"/>
      <c r="CXP153" s="37"/>
      <c r="CXQ153" s="37"/>
      <c r="CXR153" s="37"/>
      <c r="CXS153" s="37"/>
      <c r="CXT153" s="37"/>
      <c r="CXU153" s="37"/>
      <c r="CXV153" s="37"/>
      <c r="CXW153" s="37"/>
      <c r="CXX153" s="37"/>
      <c r="CXY153" s="37"/>
      <c r="CXZ153" s="37"/>
      <c r="CYA153" s="37"/>
      <c r="CYB153" s="37"/>
      <c r="CYC153" s="37"/>
      <c r="CYD153" s="37"/>
      <c r="CYE153" s="37"/>
      <c r="CYF153" s="37"/>
      <c r="CYG153" s="37"/>
      <c r="CYH153" s="37"/>
      <c r="CYI153" s="37"/>
      <c r="CYJ153" s="37"/>
      <c r="CYK153" s="37"/>
      <c r="CYL153" s="37"/>
      <c r="CYM153" s="37"/>
      <c r="CYN153" s="37"/>
      <c r="CYO153" s="37"/>
      <c r="CYP153" s="37"/>
      <c r="CYQ153" s="37"/>
      <c r="CYR153" s="37"/>
      <c r="CYS153" s="37"/>
      <c r="CYT153" s="37"/>
      <c r="CYU153" s="37"/>
      <c r="CYV153" s="37"/>
      <c r="CYW153" s="37"/>
      <c r="CYX153" s="37"/>
      <c r="CYY153" s="37"/>
      <c r="CYZ153" s="37"/>
      <c r="CZA153" s="37"/>
      <c r="CZB153" s="37"/>
      <c r="CZC153" s="37"/>
      <c r="CZD153" s="37"/>
      <c r="CZE153" s="37"/>
      <c r="CZF153" s="37"/>
      <c r="CZG153" s="37"/>
      <c r="CZH153" s="37"/>
      <c r="CZI153" s="37"/>
      <c r="CZJ153" s="37"/>
      <c r="CZK153" s="37"/>
      <c r="CZL153" s="37"/>
      <c r="CZM153" s="37"/>
      <c r="CZN153" s="37"/>
      <c r="CZO153" s="37"/>
      <c r="CZP153" s="37"/>
      <c r="CZQ153" s="37"/>
      <c r="CZR153" s="37"/>
      <c r="CZS153" s="37"/>
      <c r="CZT153" s="37"/>
      <c r="CZU153" s="37"/>
      <c r="CZV153" s="37"/>
      <c r="CZW153" s="37"/>
      <c r="CZX153" s="37"/>
      <c r="CZY153" s="37"/>
      <c r="CZZ153" s="37"/>
      <c r="DAA153" s="37"/>
      <c r="DAB153" s="37"/>
      <c r="DAC153" s="37"/>
      <c r="DAD153" s="37"/>
      <c r="DAE153" s="37"/>
      <c r="DAF153" s="37"/>
      <c r="DAG153" s="37"/>
      <c r="DAH153" s="37"/>
      <c r="DAI153" s="37"/>
      <c r="DAJ153" s="37"/>
      <c r="DAK153" s="37"/>
      <c r="DAL153" s="37"/>
      <c r="DAM153" s="37"/>
      <c r="DAN153" s="37"/>
      <c r="DAO153" s="37"/>
      <c r="DAP153" s="37"/>
      <c r="DAQ153" s="37"/>
      <c r="DAR153" s="37"/>
      <c r="DAS153" s="37"/>
      <c r="DAT153" s="37"/>
      <c r="DAU153" s="37"/>
      <c r="DAV153" s="37"/>
      <c r="DAW153" s="37"/>
      <c r="DAX153" s="37"/>
      <c r="DAY153" s="37"/>
      <c r="DAZ153" s="37"/>
      <c r="DBA153" s="37"/>
      <c r="DBB153" s="37"/>
      <c r="DBC153" s="37"/>
      <c r="DBD153" s="37"/>
      <c r="DBE153" s="37"/>
      <c r="DBF153" s="37"/>
      <c r="DBG153" s="37"/>
      <c r="DBH153" s="37"/>
      <c r="DBI153" s="37"/>
      <c r="DBJ153" s="37"/>
      <c r="DBK153" s="37"/>
      <c r="DBL153" s="37"/>
      <c r="DBM153" s="37"/>
      <c r="DBN153" s="37"/>
      <c r="DBO153" s="37"/>
      <c r="DBP153" s="37"/>
      <c r="DBQ153" s="37"/>
      <c r="DBR153" s="37"/>
      <c r="DBS153" s="37"/>
      <c r="DBT153" s="37"/>
      <c r="DBU153" s="37"/>
      <c r="DBV153" s="37"/>
      <c r="DBW153" s="37"/>
      <c r="DBX153" s="37"/>
      <c r="DBY153" s="37"/>
      <c r="DBZ153" s="37"/>
      <c r="DCA153" s="37"/>
      <c r="DCB153" s="37"/>
      <c r="DCC153" s="37"/>
      <c r="DCD153" s="37"/>
      <c r="DCE153" s="37"/>
      <c r="DCF153" s="37"/>
      <c r="DCG153" s="37"/>
      <c r="DCH153" s="37"/>
      <c r="DCI153" s="37"/>
      <c r="DCJ153" s="37"/>
      <c r="DCK153" s="37"/>
      <c r="DCL153" s="37"/>
      <c r="DCM153" s="37"/>
      <c r="DCN153" s="37"/>
      <c r="DCO153" s="37"/>
      <c r="DCP153" s="37"/>
      <c r="DCQ153" s="37"/>
      <c r="DCR153" s="37"/>
      <c r="DCS153" s="37"/>
      <c r="DCT153" s="37"/>
      <c r="DCU153" s="37"/>
      <c r="DCV153" s="37"/>
      <c r="DCW153" s="37"/>
      <c r="DCX153" s="37"/>
      <c r="DCY153" s="37"/>
      <c r="DCZ153" s="37"/>
      <c r="DDA153" s="37"/>
      <c r="DDB153" s="37"/>
      <c r="DDC153" s="37"/>
      <c r="DDD153" s="37"/>
      <c r="DDE153" s="37"/>
      <c r="DDF153" s="37"/>
      <c r="DDG153" s="37"/>
      <c r="DDH153" s="37"/>
      <c r="DDI153" s="37"/>
      <c r="DDJ153" s="37"/>
      <c r="DDK153" s="37"/>
      <c r="DDL153" s="37"/>
      <c r="DDM153" s="37"/>
      <c r="DDN153" s="37"/>
      <c r="DDO153" s="37"/>
      <c r="DDP153" s="37"/>
      <c r="DDQ153" s="37"/>
      <c r="DDR153" s="37"/>
      <c r="DDS153" s="37"/>
      <c r="DDT153" s="37"/>
      <c r="DDU153" s="37"/>
      <c r="DDV153" s="37"/>
      <c r="DDW153" s="37"/>
      <c r="DDX153" s="37"/>
      <c r="DDY153" s="37"/>
      <c r="DDZ153" s="37"/>
      <c r="DEA153" s="37"/>
      <c r="DEB153" s="37"/>
      <c r="DEC153" s="37"/>
      <c r="DED153" s="37"/>
      <c r="DEE153" s="37"/>
      <c r="DEF153" s="37"/>
      <c r="DEG153" s="37"/>
      <c r="DEH153" s="37"/>
      <c r="DEI153" s="37"/>
      <c r="DEJ153" s="37"/>
      <c r="DEK153" s="37"/>
      <c r="DEL153" s="37"/>
      <c r="DEM153" s="37"/>
      <c r="DEN153" s="37"/>
      <c r="DEO153" s="37"/>
      <c r="DEP153" s="37"/>
      <c r="DEQ153" s="37"/>
      <c r="DER153" s="37"/>
      <c r="DES153" s="37"/>
      <c r="DET153" s="37"/>
      <c r="DEU153" s="37"/>
      <c r="DEV153" s="37"/>
      <c r="DEW153" s="37"/>
      <c r="DEX153" s="37"/>
      <c r="DEY153" s="37"/>
      <c r="DEZ153" s="37"/>
      <c r="DFA153" s="37"/>
      <c r="DFB153" s="37"/>
      <c r="DFC153" s="37"/>
      <c r="DFD153" s="37"/>
      <c r="DFE153" s="37"/>
      <c r="DFF153" s="37"/>
      <c r="DFG153" s="37"/>
      <c r="DFH153" s="37"/>
      <c r="DFI153" s="37"/>
      <c r="DFJ153" s="37"/>
      <c r="DFK153" s="37"/>
      <c r="DFL153" s="37"/>
      <c r="DFM153" s="37"/>
      <c r="DFN153" s="37"/>
      <c r="DFO153" s="37"/>
      <c r="DFP153" s="37"/>
      <c r="DFQ153" s="37"/>
      <c r="DFR153" s="37"/>
      <c r="DFS153" s="37"/>
      <c r="DFT153" s="37"/>
      <c r="DFU153" s="37"/>
      <c r="DFV153" s="37"/>
      <c r="DFW153" s="37"/>
      <c r="DFX153" s="37"/>
      <c r="DFY153" s="37"/>
      <c r="DFZ153" s="37"/>
      <c r="DGA153" s="37"/>
      <c r="DGB153" s="37"/>
      <c r="DGC153" s="37"/>
      <c r="DGD153" s="37"/>
      <c r="DGE153" s="37"/>
      <c r="DGF153" s="37"/>
      <c r="DGG153" s="37"/>
      <c r="DGH153" s="37"/>
      <c r="DGI153" s="37"/>
      <c r="DGJ153" s="37"/>
      <c r="DGK153" s="37"/>
      <c r="DGL153" s="37"/>
      <c r="DGM153" s="37"/>
      <c r="DGN153" s="37"/>
      <c r="DGO153" s="37"/>
      <c r="DGP153" s="37"/>
      <c r="DGQ153" s="37"/>
      <c r="DGR153" s="37"/>
      <c r="DGS153" s="37"/>
      <c r="DGT153" s="37"/>
      <c r="DGU153" s="37"/>
      <c r="DGV153" s="37"/>
      <c r="DGW153" s="37"/>
      <c r="DGX153" s="37"/>
      <c r="DGY153" s="37"/>
      <c r="DGZ153" s="37"/>
      <c r="DHA153" s="37"/>
      <c r="DHB153" s="37"/>
      <c r="DHC153" s="37"/>
      <c r="DHD153" s="37"/>
      <c r="DHE153" s="37"/>
      <c r="DHF153" s="37"/>
      <c r="DHG153" s="37"/>
      <c r="DHH153" s="37"/>
      <c r="DHI153" s="37"/>
      <c r="DHJ153" s="37"/>
      <c r="DHK153" s="37"/>
      <c r="DHL153" s="37"/>
      <c r="DHM153" s="37"/>
      <c r="DHN153" s="37"/>
      <c r="DHO153" s="37"/>
      <c r="DHP153" s="37"/>
      <c r="DHQ153" s="37"/>
      <c r="DHR153" s="37"/>
      <c r="DHS153" s="37"/>
      <c r="DHT153" s="37"/>
      <c r="DHU153" s="37"/>
      <c r="DHV153" s="37"/>
      <c r="DHW153" s="37"/>
      <c r="DHX153" s="37"/>
      <c r="DHY153" s="37"/>
      <c r="DHZ153" s="37"/>
      <c r="DIA153" s="37"/>
      <c r="DIB153" s="37"/>
      <c r="DIC153" s="37"/>
      <c r="DID153" s="37"/>
      <c r="DIE153" s="37"/>
      <c r="DIF153" s="37"/>
      <c r="DIG153" s="37"/>
      <c r="DIH153" s="37"/>
      <c r="DII153" s="37"/>
      <c r="DIJ153" s="37"/>
      <c r="DIK153" s="37"/>
      <c r="DIL153" s="37"/>
      <c r="DIM153" s="37"/>
      <c r="DIN153" s="37"/>
      <c r="DIO153" s="37"/>
      <c r="DIP153" s="37"/>
      <c r="DIQ153" s="37"/>
      <c r="DIR153" s="37"/>
      <c r="DIS153" s="37"/>
      <c r="DIT153" s="37"/>
      <c r="DIU153" s="37"/>
      <c r="DIV153" s="37"/>
      <c r="DIW153" s="37"/>
      <c r="DIX153" s="37"/>
      <c r="DIY153" s="37"/>
      <c r="DIZ153" s="37"/>
      <c r="DJA153" s="37"/>
      <c r="DJB153" s="37"/>
      <c r="DJC153" s="37"/>
      <c r="DJD153" s="37"/>
      <c r="DJE153" s="37"/>
      <c r="DJF153" s="37"/>
      <c r="DJG153" s="37"/>
      <c r="DJH153" s="37"/>
      <c r="DJI153" s="37"/>
      <c r="DJJ153" s="37"/>
      <c r="DJK153" s="37"/>
      <c r="DJL153" s="37"/>
      <c r="DJM153" s="37"/>
      <c r="DJN153" s="37"/>
      <c r="DJO153" s="37"/>
      <c r="DJP153" s="37"/>
      <c r="DJQ153" s="37"/>
      <c r="DJR153" s="37"/>
      <c r="DJS153" s="37"/>
      <c r="DJT153" s="37"/>
      <c r="DJU153" s="37"/>
      <c r="DJV153" s="37"/>
      <c r="DJW153" s="37"/>
      <c r="DJX153" s="37"/>
      <c r="DJY153" s="37"/>
      <c r="DJZ153" s="37"/>
      <c r="DKA153" s="37"/>
      <c r="DKB153" s="37"/>
      <c r="DKC153" s="37"/>
      <c r="DKD153" s="37"/>
      <c r="DKE153" s="37"/>
      <c r="DKF153" s="37"/>
      <c r="DKG153" s="37"/>
      <c r="DKH153" s="37"/>
      <c r="DKI153" s="37"/>
      <c r="DKJ153" s="37"/>
      <c r="DKK153" s="37"/>
      <c r="DKL153" s="37"/>
      <c r="DKM153" s="37"/>
      <c r="DKN153" s="37"/>
      <c r="DKO153" s="37"/>
      <c r="DKP153" s="37"/>
      <c r="DKQ153" s="37"/>
      <c r="DKR153" s="37"/>
      <c r="DKS153" s="37"/>
      <c r="DKT153" s="37"/>
      <c r="DKU153" s="37"/>
      <c r="DKV153" s="37"/>
      <c r="DKW153" s="37"/>
      <c r="DKX153" s="37"/>
      <c r="DKY153" s="37"/>
      <c r="DKZ153" s="37"/>
      <c r="DLA153" s="37"/>
      <c r="DLB153" s="37"/>
      <c r="DLC153" s="37"/>
      <c r="DLD153" s="37"/>
      <c r="DLE153" s="37"/>
      <c r="DLF153" s="37"/>
      <c r="DLG153" s="37"/>
      <c r="DLH153" s="37"/>
      <c r="DLI153" s="37"/>
      <c r="DLJ153" s="37"/>
      <c r="DLK153" s="37"/>
      <c r="DLL153" s="37"/>
      <c r="DLM153" s="37"/>
      <c r="DLN153" s="37"/>
      <c r="DLO153" s="37"/>
      <c r="DLP153" s="37"/>
      <c r="DLQ153" s="37"/>
      <c r="DLR153" s="37"/>
      <c r="DLS153" s="37"/>
      <c r="DLT153" s="37"/>
      <c r="DLU153" s="37"/>
      <c r="DLV153" s="37"/>
      <c r="DLW153" s="37"/>
      <c r="DLX153" s="37"/>
      <c r="DLY153" s="37"/>
      <c r="DLZ153" s="37"/>
      <c r="DMA153" s="37"/>
      <c r="DMB153" s="37"/>
      <c r="DMC153" s="37"/>
      <c r="DMD153" s="37"/>
      <c r="DME153" s="37"/>
      <c r="DMF153" s="37"/>
      <c r="DMG153" s="37"/>
      <c r="DMH153" s="37"/>
      <c r="DMI153" s="37"/>
      <c r="DMJ153" s="37"/>
      <c r="DMK153" s="37"/>
      <c r="DML153" s="37"/>
      <c r="DMM153" s="37"/>
      <c r="DMN153" s="37"/>
      <c r="DMO153" s="37"/>
      <c r="DMP153" s="37"/>
      <c r="DMQ153" s="37"/>
      <c r="DMR153" s="37"/>
      <c r="DMS153" s="37"/>
      <c r="DMT153" s="37"/>
      <c r="DMU153" s="37"/>
      <c r="DMV153" s="37"/>
      <c r="DMW153" s="37"/>
      <c r="DMX153" s="37"/>
      <c r="DMY153" s="37"/>
      <c r="DMZ153" s="37"/>
      <c r="DNA153" s="37"/>
      <c r="DNB153" s="37"/>
      <c r="DNC153" s="37"/>
      <c r="DND153" s="37"/>
      <c r="DNE153" s="37"/>
      <c r="DNF153" s="37"/>
      <c r="DNG153" s="37"/>
      <c r="DNH153" s="37"/>
      <c r="DNI153" s="37"/>
      <c r="DNJ153" s="37"/>
      <c r="DNK153" s="37"/>
      <c r="DNL153" s="37"/>
      <c r="DNM153" s="37"/>
      <c r="DNN153" s="37"/>
      <c r="DNO153" s="37"/>
      <c r="DNP153" s="37"/>
      <c r="DNQ153" s="37"/>
      <c r="DNR153" s="37"/>
      <c r="DNS153" s="37"/>
      <c r="DNT153" s="37"/>
      <c r="DNU153" s="37"/>
      <c r="DNV153" s="37"/>
      <c r="DNW153" s="37"/>
      <c r="DNX153" s="37"/>
      <c r="DNY153" s="37"/>
      <c r="DNZ153" s="37"/>
      <c r="DOA153" s="37"/>
      <c r="DOB153" s="37"/>
      <c r="DOC153" s="37"/>
      <c r="DOD153" s="37"/>
      <c r="DOE153" s="37"/>
      <c r="DOF153" s="37"/>
      <c r="DOG153" s="37"/>
      <c r="DOH153" s="37"/>
      <c r="DOI153" s="37"/>
      <c r="DOJ153" s="37"/>
      <c r="DOK153" s="37"/>
      <c r="DOL153" s="37"/>
      <c r="DOM153" s="37"/>
      <c r="DON153" s="37"/>
      <c r="DOO153" s="37"/>
      <c r="DOP153" s="37"/>
      <c r="DOQ153" s="37"/>
      <c r="DOR153" s="37"/>
      <c r="DOS153" s="37"/>
      <c r="DOT153" s="37"/>
      <c r="DOU153" s="37"/>
      <c r="DOV153" s="37"/>
      <c r="DOW153" s="37"/>
      <c r="DOX153" s="37"/>
      <c r="DOY153" s="37"/>
      <c r="DOZ153" s="37"/>
      <c r="DPA153" s="37"/>
      <c r="DPB153" s="37"/>
      <c r="DPC153" s="37"/>
      <c r="DPD153" s="37"/>
      <c r="DPE153" s="37"/>
      <c r="DPF153" s="37"/>
      <c r="DPG153" s="37"/>
      <c r="DPH153" s="37"/>
      <c r="DPI153" s="37"/>
      <c r="DPJ153" s="37"/>
      <c r="DPK153" s="37"/>
      <c r="DPL153" s="37"/>
      <c r="DPM153" s="37"/>
      <c r="DPN153" s="37"/>
      <c r="DPO153" s="37"/>
      <c r="DPP153" s="37"/>
      <c r="DPQ153" s="37"/>
      <c r="DPR153" s="37"/>
      <c r="DPS153" s="37"/>
      <c r="DPT153" s="37"/>
      <c r="DPU153" s="37"/>
      <c r="DPV153" s="37"/>
      <c r="DPW153" s="37"/>
      <c r="DPX153" s="37"/>
      <c r="DPY153" s="37"/>
      <c r="DPZ153" s="37"/>
      <c r="DQA153" s="37"/>
      <c r="DQB153" s="37"/>
      <c r="DQC153" s="37"/>
      <c r="DQD153" s="37"/>
      <c r="DQE153" s="37"/>
      <c r="DQF153" s="37"/>
      <c r="DQG153" s="37"/>
      <c r="DQH153" s="37"/>
      <c r="DQI153" s="37"/>
      <c r="DQJ153" s="37"/>
      <c r="DQK153" s="37"/>
      <c r="DQL153" s="37"/>
      <c r="DQM153" s="37"/>
      <c r="DQN153" s="37"/>
      <c r="DQO153" s="37"/>
      <c r="DQP153" s="37"/>
      <c r="DQQ153" s="37"/>
      <c r="DQR153" s="37"/>
      <c r="DQS153" s="37"/>
      <c r="DQT153" s="37"/>
      <c r="DQU153" s="37"/>
      <c r="DQV153" s="37"/>
      <c r="DQW153" s="37"/>
      <c r="DQX153" s="37"/>
      <c r="DQY153" s="37"/>
      <c r="DQZ153" s="37"/>
      <c r="DRA153" s="37"/>
      <c r="DRB153" s="37"/>
      <c r="DRC153" s="37"/>
      <c r="DRD153" s="37"/>
      <c r="DRE153" s="37"/>
      <c r="DRF153" s="37"/>
      <c r="DRG153" s="37"/>
      <c r="DRH153" s="37"/>
      <c r="DRI153" s="37"/>
      <c r="DRJ153" s="37"/>
      <c r="DRK153" s="37"/>
      <c r="DRL153" s="37"/>
      <c r="DRM153" s="37"/>
      <c r="DRN153" s="37"/>
      <c r="DRO153" s="37"/>
      <c r="DRP153" s="37"/>
      <c r="DRQ153" s="37"/>
      <c r="DRR153" s="37"/>
      <c r="DRS153" s="37"/>
      <c r="DRT153" s="37"/>
      <c r="DRU153" s="37"/>
      <c r="DRV153" s="37"/>
      <c r="DRW153" s="37"/>
      <c r="DRX153" s="37"/>
      <c r="DRY153" s="37"/>
      <c r="DRZ153" s="37"/>
      <c r="DSA153" s="37"/>
      <c r="DSB153" s="37"/>
      <c r="DSC153" s="37"/>
      <c r="DSD153" s="37"/>
      <c r="DSE153" s="37"/>
      <c r="DSF153" s="37"/>
      <c r="DSG153" s="37"/>
      <c r="DSH153" s="37"/>
      <c r="DSI153" s="37"/>
      <c r="DSJ153" s="37"/>
      <c r="DSK153" s="37"/>
      <c r="DSL153" s="37"/>
      <c r="DSM153" s="37"/>
      <c r="DSN153" s="37"/>
      <c r="DSO153" s="37"/>
      <c r="DSP153" s="37"/>
      <c r="DSQ153" s="37"/>
      <c r="DSR153" s="37"/>
      <c r="DSS153" s="37"/>
      <c r="DST153" s="37"/>
      <c r="DSU153" s="37"/>
      <c r="DSV153" s="37"/>
      <c r="DSW153" s="37"/>
      <c r="DSX153" s="37"/>
      <c r="DSY153" s="37"/>
      <c r="DSZ153" s="37"/>
      <c r="DTA153" s="37"/>
      <c r="DTB153" s="37"/>
      <c r="DTC153" s="37"/>
      <c r="DTD153" s="37"/>
      <c r="DTE153" s="37"/>
      <c r="DTF153" s="37"/>
      <c r="DTG153" s="37"/>
      <c r="DTH153" s="37"/>
      <c r="DTI153" s="37"/>
      <c r="DTJ153" s="37"/>
      <c r="DTK153" s="37"/>
      <c r="DTL153" s="37"/>
      <c r="DTM153" s="37"/>
      <c r="DTN153" s="37"/>
      <c r="DTO153" s="37"/>
      <c r="DTP153" s="37"/>
      <c r="DTQ153" s="37"/>
      <c r="DTR153" s="37"/>
      <c r="DTS153" s="37"/>
      <c r="DTT153" s="37"/>
      <c r="DTU153" s="37"/>
      <c r="DTV153" s="37"/>
      <c r="DTW153" s="37"/>
      <c r="DTX153" s="37"/>
      <c r="DTY153" s="37"/>
      <c r="DTZ153" s="37"/>
      <c r="DUA153" s="37"/>
      <c r="DUB153" s="37"/>
      <c r="DUC153" s="37"/>
      <c r="DUD153" s="37"/>
      <c r="DUE153" s="37"/>
      <c r="DUF153" s="37"/>
      <c r="DUG153" s="37"/>
      <c r="DUH153" s="37"/>
      <c r="DUI153" s="37"/>
      <c r="DUJ153" s="37"/>
      <c r="DUK153" s="37"/>
      <c r="DUL153" s="37"/>
      <c r="DUM153" s="37"/>
      <c r="DUN153" s="37"/>
      <c r="DUO153" s="37"/>
      <c r="DUP153" s="37"/>
      <c r="DUQ153" s="37"/>
      <c r="DUR153" s="37"/>
      <c r="DUS153" s="37"/>
      <c r="DUT153" s="37"/>
      <c r="DUU153" s="37"/>
      <c r="DUV153" s="37"/>
      <c r="DUW153" s="37"/>
      <c r="DUX153" s="37"/>
      <c r="DUY153" s="37"/>
      <c r="DUZ153" s="37"/>
      <c r="DVA153" s="37"/>
      <c r="DVB153" s="37"/>
      <c r="DVC153" s="37"/>
      <c r="DVD153" s="37"/>
      <c r="DVE153" s="37"/>
      <c r="DVF153" s="37"/>
      <c r="DVG153" s="37"/>
      <c r="DVH153" s="37"/>
      <c r="DVI153" s="37"/>
      <c r="DVJ153" s="37"/>
      <c r="DVK153" s="37"/>
      <c r="DVL153" s="37"/>
      <c r="DVM153" s="37"/>
      <c r="DVN153" s="37"/>
      <c r="DVO153" s="37"/>
      <c r="DVP153" s="37"/>
      <c r="DVQ153" s="37"/>
      <c r="DVR153" s="37"/>
      <c r="DVS153" s="37"/>
      <c r="DVT153" s="37"/>
      <c r="DVU153" s="37"/>
      <c r="DVV153" s="37"/>
      <c r="DVW153" s="37"/>
      <c r="DVX153" s="37"/>
      <c r="DVY153" s="37"/>
      <c r="DVZ153" s="37"/>
      <c r="DWA153" s="37"/>
      <c r="DWB153" s="37"/>
      <c r="DWC153" s="37"/>
      <c r="DWD153" s="37"/>
      <c r="DWE153" s="37"/>
      <c r="DWF153" s="37"/>
      <c r="DWG153" s="37"/>
      <c r="DWH153" s="37"/>
      <c r="DWI153" s="37"/>
      <c r="DWJ153" s="37"/>
      <c r="DWK153" s="37"/>
      <c r="DWL153" s="37"/>
      <c r="DWM153" s="37"/>
      <c r="DWN153" s="37"/>
      <c r="DWO153" s="37"/>
      <c r="DWP153" s="37"/>
      <c r="DWQ153" s="37"/>
      <c r="DWR153" s="37"/>
      <c r="DWS153" s="37"/>
      <c r="DWT153" s="37"/>
      <c r="DWU153" s="37"/>
      <c r="DWV153" s="37"/>
      <c r="DWW153" s="37"/>
      <c r="DWX153" s="37"/>
      <c r="DWY153" s="37"/>
      <c r="DWZ153" s="37"/>
      <c r="DXA153" s="37"/>
      <c r="DXB153" s="37"/>
      <c r="DXC153" s="37"/>
      <c r="DXD153" s="37"/>
      <c r="DXE153" s="37"/>
      <c r="DXF153" s="37"/>
      <c r="DXG153" s="37"/>
      <c r="DXH153" s="37"/>
      <c r="DXI153" s="37"/>
      <c r="DXJ153" s="37"/>
      <c r="DXK153" s="37"/>
      <c r="DXL153" s="37"/>
      <c r="DXM153" s="37"/>
      <c r="DXN153" s="37"/>
      <c r="DXO153" s="37"/>
      <c r="DXP153" s="37"/>
      <c r="DXQ153" s="37"/>
      <c r="DXR153" s="37"/>
      <c r="DXS153" s="37"/>
      <c r="DXT153" s="37"/>
      <c r="DXU153" s="37"/>
      <c r="DXV153" s="37"/>
      <c r="DXW153" s="37"/>
      <c r="DXX153" s="37"/>
      <c r="DXY153" s="37"/>
      <c r="DXZ153" s="37"/>
      <c r="DYA153" s="37"/>
      <c r="DYB153" s="37"/>
      <c r="DYC153" s="37"/>
      <c r="DYD153" s="37"/>
      <c r="DYE153" s="37"/>
      <c r="DYF153" s="37"/>
      <c r="DYG153" s="37"/>
      <c r="DYH153" s="37"/>
      <c r="DYI153" s="37"/>
      <c r="DYJ153" s="37"/>
      <c r="DYK153" s="37"/>
      <c r="DYL153" s="37"/>
      <c r="DYM153" s="37"/>
      <c r="DYN153" s="37"/>
      <c r="DYO153" s="37"/>
      <c r="DYP153" s="37"/>
      <c r="DYQ153" s="37"/>
      <c r="DYR153" s="37"/>
      <c r="DYS153" s="37"/>
      <c r="DYT153" s="37"/>
      <c r="DYU153" s="37"/>
      <c r="DYV153" s="37"/>
      <c r="DYW153" s="37"/>
      <c r="DYX153" s="37"/>
      <c r="DYY153" s="37"/>
      <c r="DYZ153" s="37"/>
      <c r="DZA153" s="37"/>
      <c r="DZB153" s="37"/>
      <c r="DZC153" s="37"/>
      <c r="DZD153" s="37"/>
      <c r="DZE153" s="37"/>
      <c r="DZF153" s="37"/>
      <c r="DZG153" s="37"/>
      <c r="DZH153" s="37"/>
      <c r="DZI153" s="37"/>
      <c r="DZJ153" s="37"/>
      <c r="DZK153" s="37"/>
      <c r="DZL153" s="37"/>
      <c r="DZM153" s="37"/>
      <c r="DZN153" s="37"/>
      <c r="DZO153" s="37"/>
      <c r="DZP153" s="37"/>
      <c r="DZQ153" s="37"/>
      <c r="DZR153" s="37"/>
      <c r="DZS153" s="37"/>
      <c r="DZT153" s="37"/>
      <c r="DZU153" s="37"/>
      <c r="DZV153" s="37"/>
      <c r="DZW153" s="37"/>
      <c r="DZX153" s="37"/>
      <c r="DZY153" s="37"/>
      <c r="DZZ153" s="37"/>
      <c r="EAA153" s="37"/>
      <c r="EAB153" s="37"/>
      <c r="EAC153" s="37"/>
      <c r="EAD153" s="37"/>
      <c r="EAE153" s="37"/>
      <c r="EAF153" s="37"/>
      <c r="EAG153" s="37"/>
      <c r="EAH153" s="37"/>
      <c r="EAI153" s="37"/>
      <c r="EAJ153" s="37"/>
      <c r="EAK153" s="37"/>
      <c r="EAL153" s="37"/>
      <c r="EAM153" s="37"/>
      <c r="EAN153" s="37"/>
      <c r="EAO153" s="37"/>
      <c r="EAP153" s="37"/>
      <c r="EAQ153" s="37"/>
      <c r="EAR153" s="37"/>
      <c r="EAS153" s="37"/>
      <c r="EAT153" s="37"/>
      <c r="EAU153" s="37"/>
      <c r="EAV153" s="37"/>
      <c r="EAW153" s="37"/>
      <c r="EAX153" s="37"/>
      <c r="EAY153" s="37"/>
      <c r="EAZ153" s="37"/>
      <c r="EBA153" s="37"/>
      <c r="EBB153" s="37"/>
      <c r="EBC153" s="37"/>
      <c r="EBD153" s="37"/>
      <c r="EBE153" s="37"/>
      <c r="EBF153" s="37"/>
      <c r="EBG153" s="37"/>
      <c r="EBH153" s="37"/>
      <c r="EBI153" s="37"/>
      <c r="EBJ153" s="37"/>
      <c r="EBK153" s="37"/>
      <c r="EBL153" s="37"/>
      <c r="EBM153" s="37"/>
      <c r="EBN153" s="37"/>
      <c r="EBO153" s="37"/>
      <c r="EBP153" s="37"/>
      <c r="EBQ153" s="37"/>
      <c r="EBR153" s="37"/>
      <c r="EBS153" s="37"/>
      <c r="EBT153" s="37"/>
      <c r="EBU153" s="37"/>
      <c r="EBV153" s="37"/>
      <c r="EBW153" s="37"/>
      <c r="EBX153" s="37"/>
      <c r="EBY153" s="37"/>
      <c r="EBZ153" s="37"/>
      <c r="ECA153" s="37"/>
      <c r="ECB153" s="37"/>
      <c r="ECC153" s="37"/>
      <c r="ECD153" s="37"/>
      <c r="ECE153" s="37"/>
      <c r="ECF153" s="37"/>
      <c r="ECG153" s="37"/>
      <c r="ECH153" s="37"/>
      <c r="ECI153" s="37"/>
      <c r="ECJ153" s="37"/>
      <c r="ECK153" s="37"/>
      <c r="ECL153" s="37"/>
      <c r="ECM153" s="37"/>
      <c r="ECN153" s="37"/>
      <c r="ECO153" s="37"/>
      <c r="ECP153" s="37"/>
      <c r="ECQ153" s="37"/>
      <c r="ECR153" s="37"/>
      <c r="ECS153" s="37"/>
      <c r="ECT153" s="37"/>
      <c r="ECU153" s="37"/>
      <c r="ECV153" s="37"/>
      <c r="ECW153" s="37"/>
      <c r="ECX153" s="37"/>
      <c r="ECY153" s="37"/>
      <c r="ECZ153" s="37"/>
      <c r="EDA153" s="37"/>
      <c r="EDB153" s="37"/>
      <c r="EDC153" s="37"/>
      <c r="EDD153" s="37"/>
      <c r="EDE153" s="37"/>
      <c r="EDF153" s="37"/>
      <c r="EDG153" s="37"/>
      <c r="EDH153" s="37"/>
      <c r="EDI153" s="37"/>
      <c r="EDJ153" s="37"/>
      <c r="EDK153" s="37"/>
      <c r="EDL153" s="37"/>
      <c r="EDM153" s="37"/>
      <c r="EDN153" s="37"/>
      <c r="EDO153" s="37"/>
      <c r="EDP153" s="37"/>
      <c r="EDQ153" s="37"/>
      <c r="EDR153" s="37"/>
      <c r="EDS153" s="37"/>
      <c r="EDT153" s="37"/>
      <c r="EDU153" s="37"/>
      <c r="EDV153" s="37"/>
      <c r="EDW153" s="37"/>
      <c r="EDX153" s="37"/>
      <c r="EDY153" s="37"/>
      <c r="EDZ153" s="37"/>
      <c r="EEA153" s="37"/>
      <c r="EEB153" s="37"/>
      <c r="EEC153" s="37"/>
      <c r="EED153" s="37"/>
      <c r="EEE153" s="37"/>
      <c r="EEF153" s="37"/>
      <c r="EEG153" s="37"/>
      <c r="EEH153" s="37"/>
      <c r="EEI153" s="37"/>
      <c r="EEJ153" s="37"/>
      <c r="EEK153" s="37"/>
      <c r="EEL153" s="37"/>
      <c r="EEM153" s="37"/>
      <c r="EEN153" s="37"/>
      <c r="EEO153" s="37"/>
      <c r="EEP153" s="37"/>
      <c r="EEQ153" s="37"/>
      <c r="EER153" s="37"/>
      <c r="EES153" s="37"/>
      <c r="EET153" s="37"/>
      <c r="EEU153" s="37"/>
      <c r="EEV153" s="37"/>
      <c r="EEW153" s="37"/>
      <c r="EEX153" s="37"/>
      <c r="EEY153" s="37"/>
      <c r="EEZ153" s="37"/>
      <c r="EFA153" s="37"/>
      <c r="EFB153" s="37"/>
      <c r="EFC153" s="37"/>
      <c r="EFD153" s="37"/>
      <c r="EFE153" s="37"/>
      <c r="EFF153" s="37"/>
      <c r="EFG153" s="37"/>
      <c r="EFH153" s="37"/>
      <c r="EFI153" s="37"/>
      <c r="EFJ153" s="37"/>
      <c r="EFK153" s="37"/>
      <c r="EFL153" s="37"/>
      <c r="EFM153" s="37"/>
      <c r="EFN153" s="37"/>
      <c r="EFO153" s="37"/>
      <c r="EFP153" s="37"/>
      <c r="EFQ153" s="37"/>
      <c r="EFR153" s="37"/>
      <c r="EFS153" s="37"/>
      <c r="EFT153" s="37"/>
      <c r="EFU153" s="37"/>
      <c r="EFV153" s="37"/>
      <c r="EFW153" s="37"/>
      <c r="EFX153" s="37"/>
      <c r="EFY153" s="37"/>
      <c r="EFZ153" s="37"/>
      <c r="EGA153" s="37"/>
      <c r="EGB153" s="37"/>
      <c r="EGC153" s="37"/>
      <c r="EGD153" s="37"/>
      <c r="EGE153" s="37"/>
      <c r="EGF153" s="37"/>
      <c r="EGG153" s="37"/>
      <c r="EGH153" s="37"/>
      <c r="EGI153" s="37"/>
      <c r="EGJ153" s="37"/>
      <c r="EGK153" s="37"/>
      <c r="EGL153" s="37"/>
      <c r="EGM153" s="37"/>
      <c r="EGN153" s="37"/>
      <c r="EGO153" s="37"/>
      <c r="EGP153" s="37"/>
      <c r="EGQ153" s="37"/>
      <c r="EGR153" s="37"/>
      <c r="EGS153" s="37"/>
      <c r="EGT153" s="37"/>
      <c r="EGU153" s="37"/>
      <c r="EGV153" s="37"/>
      <c r="EGW153" s="37"/>
      <c r="EGX153" s="37"/>
      <c r="EGY153" s="37"/>
      <c r="EGZ153" s="37"/>
      <c r="EHA153" s="37"/>
      <c r="EHB153" s="37"/>
      <c r="EHC153" s="37"/>
      <c r="EHD153" s="37"/>
      <c r="EHE153" s="37"/>
      <c r="EHF153" s="37"/>
      <c r="EHG153" s="37"/>
      <c r="EHH153" s="37"/>
      <c r="EHI153" s="37"/>
      <c r="EHJ153" s="37"/>
      <c r="EHK153" s="37"/>
      <c r="EHL153" s="37"/>
      <c r="EHM153" s="37"/>
      <c r="EHN153" s="37"/>
      <c r="EHO153" s="37"/>
      <c r="EHP153" s="37"/>
      <c r="EHQ153" s="37"/>
      <c r="EHR153" s="37"/>
      <c r="EHS153" s="37"/>
      <c r="EHT153" s="37"/>
      <c r="EHU153" s="37"/>
      <c r="EHV153" s="37"/>
      <c r="EHW153" s="37"/>
      <c r="EHX153" s="37"/>
      <c r="EHY153" s="37"/>
      <c r="EHZ153" s="37"/>
      <c r="EIA153" s="37"/>
      <c r="EIB153" s="37"/>
      <c r="EIC153" s="37"/>
      <c r="EID153" s="37"/>
      <c r="EIE153" s="37"/>
      <c r="EIF153" s="37"/>
      <c r="EIG153" s="37"/>
      <c r="EIH153" s="37"/>
      <c r="EII153" s="37"/>
      <c r="EIJ153" s="37"/>
      <c r="EIK153" s="37"/>
      <c r="EIL153" s="37"/>
      <c r="EIM153" s="37"/>
      <c r="EIN153" s="37"/>
      <c r="EIO153" s="37"/>
      <c r="EIP153" s="37"/>
      <c r="EIQ153" s="37"/>
      <c r="EIR153" s="37"/>
      <c r="EIS153" s="37"/>
      <c r="EIT153" s="37"/>
      <c r="EIU153" s="37"/>
      <c r="EIV153" s="37"/>
      <c r="EIW153" s="37"/>
      <c r="EIX153" s="37"/>
      <c r="EIY153" s="37"/>
      <c r="EIZ153" s="37"/>
      <c r="EJA153" s="37"/>
      <c r="EJB153" s="37"/>
      <c r="EJC153" s="37"/>
      <c r="EJD153" s="37"/>
      <c r="EJE153" s="37"/>
      <c r="EJF153" s="37"/>
      <c r="EJG153" s="37"/>
      <c r="EJH153" s="37"/>
      <c r="EJI153" s="37"/>
      <c r="EJJ153" s="37"/>
      <c r="EJK153" s="37"/>
      <c r="EJL153" s="37"/>
      <c r="EJM153" s="37"/>
      <c r="EJN153" s="37"/>
      <c r="EJO153" s="37"/>
      <c r="EJP153" s="37"/>
      <c r="EJQ153" s="37"/>
      <c r="EJR153" s="37"/>
      <c r="EJS153" s="37"/>
      <c r="EJT153" s="37"/>
      <c r="EJU153" s="37"/>
      <c r="EJV153" s="37"/>
      <c r="EJW153" s="37"/>
      <c r="EJX153" s="37"/>
      <c r="EJY153" s="37"/>
      <c r="EJZ153" s="37"/>
      <c r="EKA153" s="37"/>
      <c r="EKB153" s="37"/>
      <c r="EKC153" s="37"/>
      <c r="EKD153" s="37"/>
      <c r="EKE153" s="37"/>
      <c r="EKF153" s="37"/>
      <c r="EKG153" s="37"/>
      <c r="EKH153" s="37"/>
      <c r="EKI153" s="37"/>
      <c r="EKJ153" s="37"/>
      <c r="EKK153" s="37"/>
      <c r="EKL153" s="37"/>
      <c r="EKM153" s="37"/>
      <c r="EKN153" s="37"/>
      <c r="EKO153" s="37"/>
      <c r="EKP153" s="37"/>
      <c r="EKQ153" s="37"/>
      <c r="EKR153" s="37"/>
      <c r="EKS153" s="37"/>
      <c r="EKT153" s="37"/>
      <c r="EKU153" s="37"/>
      <c r="EKV153" s="37"/>
      <c r="EKW153" s="37"/>
      <c r="EKX153" s="37"/>
      <c r="EKY153" s="37"/>
      <c r="EKZ153" s="37"/>
      <c r="ELA153" s="37"/>
      <c r="ELB153" s="37"/>
      <c r="ELC153" s="37"/>
      <c r="ELD153" s="37"/>
      <c r="ELE153" s="37"/>
      <c r="ELF153" s="37"/>
      <c r="ELG153" s="37"/>
      <c r="ELH153" s="37"/>
      <c r="ELI153" s="37"/>
      <c r="ELJ153" s="37"/>
      <c r="ELK153" s="37"/>
      <c r="ELL153" s="37"/>
      <c r="ELM153" s="37"/>
      <c r="ELN153" s="37"/>
      <c r="ELO153" s="37"/>
      <c r="ELP153" s="37"/>
      <c r="ELQ153" s="37"/>
      <c r="ELR153" s="37"/>
      <c r="ELS153" s="37"/>
      <c r="ELT153" s="37"/>
      <c r="ELU153" s="37"/>
      <c r="ELV153" s="37"/>
      <c r="ELW153" s="37"/>
      <c r="ELX153" s="37"/>
      <c r="ELY153" s="37"/>
      <c r="ELZ153" s="37"/>
      <c r="EMA153" s="37"/>
      <c r="EMB153" s="37"/>
      <c r="EMC153" s="37"/>
      <c r="EMD153" s="37"/>
      <c r="EME153" s="37"/>
      <c r="EMF153" s="37"/>
      <c r="EMG153" s="37"/>
      <c r="EMH153" s="37"/>
      <c r="EMI153" s="37"/>
      <c r="EMJ153" s="37"/>
      <c r="EMK153" s="37"/>
      <c r="EML153" s="37"/>
      <c r="EMM153" s="37"/>
      <c r="EMN153" s="37"/>
      <c r="EMO153" s="37"/>
      <c r="EMP153" s="37"/>
      <c r="EMQ153" s="37"/>
      <c r="EMR153" s="37"/>
      <c r="EMS153" s="37"/>
      <c r="EMT153" s="37"/>
      <c r="EMU153" s="37"/>
      <c r="EMV153" s="37"/>
      <c r="EMW153" s="37"/>
      <c r="EMX153" s="37"/>
      <c r="EMY153" s="37"/>
      <c r="EMZ153" s="37"/>
      <c r="ENA153" s="37"/>
      <c r="ENB153" s="37"/>
      <c r="ENC153" s="37"/>
      <c r="END153" s="37"/>
      <c r="ENE153" s="37"/>
      <c r="ENF153" s="37"/>
      <c r="ENG153" s="37"/>
      <c r="ENH153" s="37"/>
      <c r="ENI153" s="37"/>
      <c r="ENJ153" s="37"/>
      <c r="ENK153" s="37"/>
      <c r="ENL153" s="37"/>
      <c r="ENM153" s="37"/>
      <c r="ENN153" s="37"/>
      <c r="ENO153" s="37"/>
      <c r="ENP153" s="37"/>
      <c r="ENQ153" s="37"/>
      <c r="ENR153" s="37"/>
      <c r="ENS153" s="37"/>
      <c r="ENT153" s="37"/>
      <c r="ENU153" s="37"/>
      <c r="ENV153" s="37"/>
      <c r="ENW153" s="37"/>
      <c r="ENX153" s="37"/>
      <c r="ENY153" s="37"/>
      <c r="ENZ153" s="37"/>
      <c r="EOA153" s="37"/>
      <c r="EOB153" s="37"/>
      <c r="EOC153" s="37"/>
      <c r="EOD153" s="37"/>
      <c r="EOE153" s="37"/>
      <c r="EOF153" s="37"/>
      <c r="EOG153" s="37"/>
      <c r="EOH153" s="37"/>
      <c r="EOI153" s="37"/>
      <c r="EOJ153" s="37"/>
      <c r="EOK153" s="37"/>
      <c r="EOL153" s="37"/>
      <c r="EOM153" s="37"/>
      <c r="EON153" s="37"/>
      <c r="EOO153" s="37"/>
      <c r="EOP153" s="37"/>
      <c r="EOQ153" s="37"/>
      <c r="EOR153" s="37"/>
      <c r="EOS153" s="37"/>
      <c r="EOT153" s="37"/>
      <c r="EOU153" s="37"/>
      <c r="EOV153" s="37"/>
      <c r="EOW153" s="37"/>
      <c r="EOX153" s="37"/>
      <c r="EOY153" s="37"/>
      <c r="EOZ153" s="37"/>
      <c r="EPA153" s="37"/>
      <c r="EPB153" s="37"/>
      <c r="EPC153" s="37"/>
      <c r="EPD153" s="37"/>
      <c r="EPE153" s="37"/>
      <c r="EPF153" s="37"/>
      <c r="EPG153" s="37"/>
      <c r="EPH153" s="37"/>
      <c r="EPI153" s="37"/>
      <c r="EPJ153" s="37"/>
      <c r="EPK153" s="37"/>
      <c r="EPL153" s="37"/>
      <c r="EPM153" s="37"/>
      <c r="EPN153" s="37"/>
      <c r="EPO153" s="37"/>
      <c r="EPP153" s="37"/>
      <c r="EPQ153" s="37"/>
      <c r="EPR153" s="37"/>
      <c r="EPS153" s="37"/>
      <c r="EPT153" s="37"/>
      <c r="EPU153" s="37"/>
      <c r="EPV153" s="37"/>
      <c r="EPW153" s="37"/>
      <c r="EPX153" s="37"/>
      <c r="EPY153" s="37"/>
      <c r="EPZ153" s="37"/>
      <c r="EQA153" s="37"/>
      <c r="EQB153" s="37"/>
      <c r="EQC153" s="37"/>
      <c r="EQD153" s="37"/>
      <c r="EQE153" s="37"/>
      <c r="EQF153" s="37"/>
      <c r="EQG153" s="37"/>
      <c r="EQH153" s="37"/>
      <c r="EQI153" s="37"/>
      <c r="EQJ153" s="37"/>
      <c r="EQK153" s="37"/>
      <c r="EQL153" s="37"/>
      <c r="EQM153" s="37"/>
      <c r="EQN153" s="37"/>
      <c r="EQO153" s="37"/>
      <c r="EQP153" s="37"/>
      <c r="EQQ153" s="37"/>
      <c r="EQR153" s="37"/>
      <c r="EQS153" s="37"/>
      <c r="EQT153" s="37"/>
      <c r="EQU153" s="37"/>
      <c r="EQV153" s="37"/>
      <c r="EQW153" s="37"/>
      <c r="EQX153" s="37"/>
      <c r="EQY153" s="37"/>
      <c r="EQZ153" s="37"/>
      <c r="ERA153" s="37"/>
      <c r="ERB153" s="37"/>
      <c r="ERC153" s="37"/>
      <c r="ERD153" s="37"/>
      <c r="ERE153" s="37"/>
      <c r="ERF153" s="37"/>
      <c r="ERG153" s="37"/>
      <c r="ERH153" s="37"/>
      <c r="ERI153" s="37"/>
      <c r="ERJ153" s="37"/>
      <c r="ERK153" s="37"/>
      <c r="ERL153" s="37"/>
      <c r="ERM153" s="37"/>
      <c r="ERN153" s="37"/>
      <c r="ERO153" s="37"/>
      <c r="ERP153" s="37"/>
      <c r="ERQ153" s="37"/>
      <c r="ERR153" s="37"/>
      <c r="ERS153" s="37"/>
      <c r="ERT153" s="37"/>
      <c r="ERU153" s="37"/>
      <c r="ERV153" s="37"/>
      <c r="ERW153" s="37"/>
      <c r="ERX153" s="37"/>
      <c r="ERY153" s="37"/>
      <c r="ERZ153" s="37"/>
      <c r="ESA153" s="37"/>
      <c r="ESB153" s="37"/>
      <c r="ESC153" s="37"/>
      <c r="ESD153" s="37"/>
      <c r="ESE153" s="37"/>
      <c r="ESF153" s="37"/>
      <c r="ESG153" s="37"/>
      <c r="ESH153" s="37"/>
      <c r="ESI153" s="37"/>
      <c r="ESJ153" s="37"/>
      <c r="ESK153" s="37"/>
      <c r="ESL153" s="37"/>
      <c r="ESM153" s="37"/>
      <c r="ESN153" s="37"/>
      <c r="ESO153" s="37"/>
      <c r="ESP153" s="37"/>
      <c r="ESQ153" s="37"/>
      <c r="ESR153" s="37"/>
      <c r="ESS153" s="37"/>
      <c r="EST153" s="37"/>
      <c r="ESU153" s="37"/>
      <c r="ESV153" s="37"/>
      <c r="ESW153" s="37"/>
      <c r="ESX153" s="37"/>
      <c r="ESY153" s="37"/>
      <c r="ESZ153" s="37"/>
      <c r="ETA153" s="37"/>
      <c r="ETB153" s="37"/>
      <c r="ETC153" s="37"/>
      <c r="ETD153" s="37"/>
      <c r="ETE153" s="37"/>
      <c r="ETF153" s="37"/>
      <c r="ETG153" s="37"/>
      <c r="ETH153" s="37"/>
      <c r="ETI153" s="37"/>
      <c r="ETJ153" s="37"/>
      <c r="ETK153" s="37"/>
      <c r="ETL153" s="37"/>
      <c r="ETM153" s="37"/>
      <c r="ETN153" s="37"/>
      <c r="ETO153" s="37"/>
      <c r="ETP153" s="37"/>
      <c r="ETQ153" s="37"/>
      <c r="ETR153" s="37"/>
      <c r="ETS153" s="37"/>
      <c r="ETT153" s="37"/>
      <c r="ETU153" s="37"/>
      <c r="ETV153" s="37"/>
      <c r="ETW153" s="37"/>
      <c r="ETX153" s="37"/>
      <c r="ETY153" s="37"/>
      <c r="ETZ153" s="37"/>
      <c r="EUA153" s="37"/>
      <c r="EUB153" s="37"/>
      <c r="EUC153" s="37"/>
      <c r="EUD153" s="37"/>
      <c r="EUE153" s="37"/>
      <c r="EUF153" s="37"/>
      <c r="EUG153" s="37"/>
      <c r="EUH153" s="37"/>
      <c r="EUI153" s="37"/>
      <c r="EUJ153" s="37"/>
      <c r="EUK153" s="37"/>
      <c r="EUL153" s="37"/>
      <c r="EUM153" s="37"/>
      <c r="EUN153" s="37"/>
      <c r="EUO153" s="37"/>
      <c r="EUP153" s="37"/>
      <c r="EUQ153" s="37"/>
      <c r="EUR153" s="37"/>
      <c r="EUS153" s="37"/>
      <c r="EUT153" s="37"/>
      <c r="EUU153" s="37"/>
      <c r="EUV153" s="37"/>
      <c r="EUW153" s="37"/>
      <c r="EUX153" s="37"/>
      <c r="EUY153" s="37"/>
      <c r="EUZ153" s="37"/>
      <c r="EVA153" s="37"/>
      <c r="EVB153" s="37"/>
      <c r="EVC153" s="37"/>
      <c r="EVD153" s="37"/>
      <c r="EVE153" s="37"/>
      <c r="EVF153" s="37"/>
      <c r="EVG153" s="37"/>
      <c r="EVH153" s="37"/>
      <c r="EVI153" s="37"/>
      <c r="EVJ153" s="37"/>
      <c r="EVK153" s="37"/>
      <c r="EVL153" s="37"/>
      <c r="EVM153" s="37"/>
      <c r="EVN153" s="37"/>
      <c r="EVO153" s="37"/>
      <c r="EVP153" s="37"/>
      <c r="EVQ153" s="37"/>
      <c r="EVR153" s="37"/>
      <c r="EVS153" s="37"/>
      <c r="EVT153" s="37"/>
      <c r="EVU153" s="37"/>
      <c r="EVV153" s="37"/>
      <c r="EVW153" s="37"/>
      <c r="EVX153" s="37"/>
      <c r="EVY153" s="37"/>
      <c r="EVZ153" s="37"/>
      <c r="EWA153" s="37"/>
      <c r="EWB153" s="37"/>
      <c r="EWC153" s="37"/>
      <c r="EWD153" s="37"/>
      <c r="EWE153" s="37"/>
      <c r="EWF153" s="37"/>
      <c r="EWG153" s="37"/>
      <c r="EWH153" s="37"/>
      <c r="EWI153" s="37"/>
      <c r="EWJ153" s="37"/>
      <c r="EWK153" s="37"/>
      <c r="EWL153" s="37"/>
      <c r="EWM153" s="37"/>
      <c r="EWN153" s="37"/>
      <c r="EWO153" s="37"/>
      <c r="EWP153" s="37"/>
      <c r="EWQ153" s="37"/>
      <c r="EWR153" s="37"/>
      <c r="EWS153" s="37"/>
      <c r="EWT153" s="37"/>
      <c r="EWU153" s="37"/>
      <c r="EWV153" s="37"/>
      <c r="EWW153" s="37"/>
      <c r="EWX153" s="37"/>
      <c r="EWY153" s="37"/>
      <c r="EWZ153" s="37"/>
      <c r="EXA153" s="37"/>
      <c r="EXB153" s="37"/>
      <c r="EXC153" s="37"/>
      <c r="EXD153" s="37"/>
      <c r="EXE153" s="37"/>
      <c r="EXF153" s="37"/>
      <c r="EXG153" s="37"/>
      <c r="EXH153" s="37"/>
      <c r="EXI153" s="37"/>
      <c r="EXJ153" s="37"/>
      <c r="EXK153" s="37"/>
      <c r="EXL153" s="37"/>
      <c r="EXM153" s="37"/>
      <c r="EXN153" s="37"/>
      <c r="EXO153" s="37"/>
      <c r="EXP153" s="37"/>
      <c r="EXQ153" s="37"/>
      <c r="EXR153" s="37"/>
      <c r="EXS153" s="37"/>
      <c r="EXT153" s="37"/>
      <c r="EXU153" s="37"/>
      <c r="EXV153" s="37"/>
      <c r="EXW153" s="37"/>
      <c r="EXX153" s="37"/>
      <c r="EXY153" s="37"/>
      <c r="EXZ153" s="37"/>
      <c r="EYA153" s="37"/>
      <c r="EYB153" s="37"/>
      <c r="EYC153" s="37"/>
      <c r="EYD153" s="37"/>
      <c r="EYE153" s="37"/>
      <c r="EYF153" s="37"/>
      <c r="EYG153" s="37"/>
      <c r="EYH153" s="37"/>
      <c r="EYI153" s="37"/>
      <c r="EYJ153" s="37"/>
      <c r="EYK153" s="37"/>
      <c r="EYL153" s="37"/>
      <c r="EYM153" s="37"/>
      <c r="EYN153" s="37"/>
      <c r="EYO153" s="37"/>
      <c r="EYP153" s="37"/>
      <c r="EYQ153" s="37"/>
      <c r="EYR153" s="37"/>
      <c r="EYS153" s="37"/>
      <c r="EYT153" s="37"/>
      <c r="EYU153" s="37"/>
      <c r="EYV153" s="37"/>
      <c r="EYW153" s="37"/>
      <c r="EYX153" s="37"/>
      <c r="EYY153" s="37"/>
      <c r="EYZ153" s="37"/>
      <c r="EZA153" s="37"/>
      <c r="EZB153" s="37"/>
      <c r="EZC153" s="37"/>
      <c r="EZD153" s="37"/>
      <c r="EZE153" s="37"/>
      <c r="EZF153" s="37"/>
      <c r="EZG153" s="37"/>
      <c r="EZH153" s="37"/>
      <c r="EZI153" s="37"/>
      <c r="EZJ153" s="37"/>
      <c r="EZK153" s="37"/>
      <c r="EZL153" s="37"/>
      <c r="EZM153" s="37"/>
      <c r="EZN153" s="37"/>
      <c r="EZO153" s="37"/>
      <c r="EZP153" s="37"/>
      <c r="EZQ153" s="37"/>
      <c r="EZR153" s="37"/>
      <c r="EZS153" s="37"/>
      <c r="EZT153" s="37"/>
      <c r="EZU153" s="37"/>
      <c r="EZV153" s="37"/>
      <c r="EZW153" s="37"/>
      <c r="EZX153" s="37"/>
      <c r="EZY153" s="37"/>
      <c r="EZZ153" s="37"/>
      <c r="FAA153" s="37"/>
      <c r="FAB153" s="37"/>
      <c r="FAC153" s="37"/>
      <c r="FAD153" s="37"/>
      <c r="FAE153" s="37"/>
      <c r="FAF153" s="37"/>
      <c r="FAG153" s="37"/>
      <c r="FAH153" s="37"/>
      <c r="FAI153" s="37"/>
      <c r="FAJ153" s="37"/>
      <c r="FAK153" s="37"/>
      <c r="FAL153" s="37"/>
      <c r="FAM153" s="37"/>
      <c r="FAN153" s="37"/>
      <c r="FAO153" s="37"/>
      <c r="FAP153" s="37"/>
      <c r="FAQ153" s="37"/>
      <c r="FAR153" s="37"/>
      <c r="FAS153" s="37"/>
      <c r="FAT153" s="37"/>
      <c r="FAU153" s="37"/>
      <c r="FAV153" s="37"/>
      <c r="FAW153" s="37"/>
      <c r="FAX153" s="37"/>
      <c r="FAY153" s="37"/>
      <c r="FAZ153" s="37"/>
      <c r="FBA153" s="37"/>
      <c r="FBB153" s="37"/>
      <c r="FBC153" s="37"/>
      <c r="FBD153" s="37"/>
      <c r="FBE153" s="37"/>
      <c r="FBF153" s="37"/>
      <c r="FBG153" s="37"/>
      <c r="FBH153" s="37"/>
      <c r="FBI153" s="37"/>
      <c r="FBJ153" s="37"/>
      <c r="FBK153" s="37"/>
      <c r="FBL153" s="37"/>
      <c r="FBM153" s="37"/>
      <c r="FBN153" s="37"/>
      <c r="FBO153" s="37"/>
      <c r="FBP153" s="37"/>
      <c r="FBQ153" s="37"/>
      <c r="FBR153" s="37"/>
      <c r="FBS153" s="37"/>
      <c r="FBT153" s="37"/>
      <c r="FBU153" s="37"/>
      <c r="FBV153" s="37"/>
      <c r="FBW153" s="37"/>
      <c r="FBX153" s="37"/>
      <c r="FBY153" s="37"/>
      <c r="FBZ153" s="37"/>
      <c r="FCA153" s="37"/>
      <c r="FCB153" s="37"/>
      <c r="FCC153" s="37"/>
      <c r="FCD153" s="37"/>
      <c r="FCE153" s="37"/>
      <c r="FCF153" s="37"/>
      <c r="FCG153" s="37"/>
      <c r="FCH153" s="37"/>
      <c r="FCI153" s="37"/>
      <c r="FCJ153" s="37"/>
      <c r="FCK153" s="37"/>
      <c r="FCL153" s="37"/>
      <c r="FCM153" s="37"/>
      <c r="FCN153" s="37"/>
      <c r="FCO153" s="37"/>
      <c r="FCP153" s="37"/>
      <c r="FCQ153" s="37"/>
      <c r="FCR153" s="37"/>
      <c r="FCS153" s="37"/>
      <c r="FCT153" s="37"/>
      <c r="FCU153" s="37"/>
      <c r="FCV153" s="37"/>
      <c r="FCW153" s="37"/>
      <c r="FCX153" s="37"/>
      <c r="FCY153" s="37"/>
      <c r="FCZ153" s="37"/>
      <c r="FDA153" s="37"/>
      <c r="FDB153" s="37"/>
      <c r="FDC153" s="37"/>
      <c r="FDD153" s="37"/>
      <c r="FDE153" s="37"/>
      <c r="FDF153" s="37"/>
      <c r="FDG153" s="37"/>
      <c r="FDH153" s="37"/>
      <c r="FDI153" s="37"/>
      <c r="FDJ153" s="37"/>
      <c r="FDK153" s="37"/>
      <c r="FDL153" s="37"/>
      <c r="FDM153" s="37"/>
      <c r="FDN153" s="37"/>
      <c r="FDO153" s="37"/>
      <c r="FDP153" s="37"/>
      <c r="FDQ153" s="37"/>
      <c r="FDR153" s="37"/>
      <c r="FDS153" s="37"/>
      <c r="FDT153" s="37"/>
      <c r="FDU153" s="37"/>
      <c r="FDV153" s="37"/>
      <c r="FDW153" s="37"/>
      <c r="FDX153" s="37"/>
      <c r="FDY153" s="37"/>
      <c r="FDZ153" s="37"/>
      <c r="FEA153" s="37"/>
      <c r="FEB153" s="37"/>
      <c r="FEC153" s="37"/>
      <c r="FED153" s="37"/>
      <c r="FEE153" s="37"/>
      <c r="FEF153" s="37"/>
      <c r="FEG153" s="37"/>
      <c r="FEH153" s="37"/>
      <c r="FEI153" s="37"/>
      <c r="FEJ153" s="37"/>
      <c r="FEK153" s="37"/>
      <c r="FEL153" s="37"/>
      <c r="FEM153" s="37"/>
      <c r="FEN153" s="37"/>
      <c r="FEO153" s="37"/>
      <c r="FEP153" s="37"/>
      <c r="FEQ153" s="37"/>
      <c r="FER153" s="37"/>
      <c r="FES153" s="37"/>
      <c r="FET153" s="37"/>
      <c r="FEU153" s="37"/>
      <c r="FEV153" s="37"/>
      <c r="FEW153" s="37"/>
      <c r="FEX153" s="37"/>
      <c r="FEY153" s="37"/>
      <c r="FEZ153" s="37"/>
      <c r="FFA153" s="37"/>
      <c r="FFB153" s="37"/>
      <c r="FFC153" s="37"/>
      <c r="FFD153" s="37"/>
      <c r="FFE153" s="37"/>
      <c r="FFF153" s="37"/>
      <c r="FFG153" s="37"/>
      <c r="FFH153" s="37"/>
      <c r="FFI153" s="37"/>
      <c r="FFJ153" s="37"/>
      <c r="FFK153" s="37"/>
      <c r="FFL153" s="37"/>
      <c r="FFM153" s="37"/>
      <c r="FFN153" s="37"/>
      <c r="FFO153" s="37"/>
      <c r="FFP153" s="37"/>
      <c r="FFQ153" s="37"/>
      <c r="FFR153" s="37"/>
      <c r="FFS153" s="37"/>
      <c r="FFT153" s="37"/>
      <c r="FFU153" s="37"/>
      <c r="FFV153" s="37"/>
      <c r="FFW153" s="37"/>
      <c r="FFX153" s="37"/>
      <c r="FFY153" s="37"/>
      <c r="FFZ153" s="37"/>
      <c r="FGA153" s="37"/>
      <c r="FGB153" s="37"/>
      <c r="FGC153" s="37"/>
      <c r="FGD153" s="37"/>
      <c r="FGE153" s="37"/>
      <c r="FGF153" s="37"/>
      <c r="FGG153" s="37"/>
      <c r="FGH153" s="37"/>
      <c r="FGI153" s="37"/>
      <c r="FGJ153" s="37"/>
      <c r="FGK153" s="37"/>
      <c r="FGL153" s="37"/>
      <c r="FGM153" s="37"/>
      <c r="FGN153" s="37"/>
      <c r="FGO153" s="37"/>
      <c r="FGP153" s="37"/>
      <c r="FGQ153" s="37"/>
      <c r="FGR153" s="37"/>
      <c r="FGS153" s="37"/>
      <c r="FGT153" s="37"/>
      <c r="FGU153" s="37"/>
      <c r="FGV153" s="37"/>
      <c r="FGW153" s="37"/>
      <c r="FGX153" s="37"/>
      <c r="FGY153" s="37"/>
      <c r="FGZ153" s="37"/>
      <c r="FHA153" s="37"/>
      <c r="FHB153" s="37"/>
      <c r="FHC153" s="37"/>
      <c r="FHD153" s="37"/>
      <c r="FHE153" s="37"/>
      <c r="FHF153" s="37"/>
      <c r="FHG153" s="37"/>
      <c r="FHH153" s="37"/>
      <c r="FHI153" s="37"/>
      <c r="FHJ153" s="37"/>
      <c r="FHK153" s="37"/>
      <c r="FHL153" s="37"/>
      <c r="FHM153" s="37"/>
      <c r="FHN153" s="37"/>
      <c r="FHO153" s="37"/>
      <c r="FHP153" s="37"/>
      <c r="FHQ153" s="37"/>
      <c r="FHR153" s="37"/>
      <c r="FHS153" s="37"/>
      <c r="FHT153" s="37"/>
      <c r="FHU153" s="37"/>
      <c r="FHV153" s="37"/>
      <c r="FHW153" s="37"/>
      <c r="FHX153" s="37"/>
      <c r="FHY153" s="37"/>
      <c r="FHZ153" s="37"/>
      <c r="FIA153" s="37"/>
      <c r="FIB153" s="37"/>
      <c r="FIC153" s="37"/>
      <c r="FID153" s="37"/>
      <c r="FIE153" s="37"/>
      <c r="FIF153" s="37"/>
      <c r="FIG153" s="37"/>
      <c r="FIH153" s="37"/>
      <c r="FII153" s="37"/>
      <c r="FIJ153" s="37"/>
      <c r="FIK153" s="37"/>
      <c r="FIL153" s="37"/>
      <c r="FIM153" s="37"/>
      <c r="FIN153" s="37"/>
      <c r="FIO153" s="37"/>
      <c r="FIP153" s="37"/>
      <c r="FIQ153" s="37"/>
      <c r="FIR153" s="37"/>
      <c r="FIS153" s="37"/>
      <c r="FIT153" s="37"/>
      <c r="FIU153" s="37"/>
      <c r="FIV153" s="37"/>
      <c r="FIW153" s="37"/>
      <c r="FIX153" s="37"/>
      <c r="FIY153" s="37"/>
      <c r="FIZ153" s="37"/>
      <c r="FJA153" s="37"/>
      <c r="FJB153" s="37"/>
      <c r="FJC153" s="37"/>
      <c r="FJD153" s="37"/>
      <c r="FJE153" s="37"/>
      <c r="FJF153" s="37"/>
      <c r="FJG153" s="37"/>
      <c r="FJH153" s="37"/>
      <c r="FJI153" s="37"/>
      <c r="FJJ153" s="37"/>
      <c r="FJK153" s="37"/>
      <c r="FJL153" s="37"/>
      <c r="FJM153" s="37"/>
      <c r="FJN153" s="37"/>
      <c r="FJO153" s="37"/>
      <c r="FJP153" s="37"/>
      <c r="FJQ153" s="37"/>
      <c r="FJR153" s="37"/>
      <c r="FJS153" s="37"/>
      <c r="FJT153" s="37"/>
      <c r="FJU153" s="37"/>
      <c r="FJV153" s="37"/>
      <c r="FJW153" s="37"/>
      <c r="FJX153" s="37"/>
      <c r="FJY153" s="37"/>
      <c r="FJZ153" s="37"/>
      <c r="FKA153" s="37"/>
      <c r="FKB153" s="37"/>
      <c r="FKC153" s="37"/>
      <c r="FKD153" s="37"/>
      <c r="FKE153" s="37"/>
      <c r="FKF153" s="37"/>
      <c r="FKG153" s="37"/>
      <c r="FKH153" s="37"/>
      <c r="FKI153" s="37"/>
      <c r="FKJ153" s="37"/>
      <c r="FKK153" s="37"/>
      <c r="FKL153" s="37"/>
      <c r="FKM153" s="37"/>
      <c r="FKN153" s="37"/>
      <c r="FKO153" s="37"/>
      <c r="FKP153" s="37"/>
      <c r="FKQ153" s="37"/>
      <c r="FKR153" s="37"/>
      <c r="FKS153" s="37"/>
      <c r="FKT153" s="37"/>
      <c r="FKU153" s="37"/>
      <c r="FKV153" s="37"/>
      <c r="FKW153" s="37"/>
      <c r="FKX153" s="37"/>
      <c r="FKY153" s="37"/>
      <c r="FKZ153" s="37"/>
      <c r="FLA153" s="37"/>
      <c r="FLB153" s="37"/>
      <c r="FLC153" s="37"/>
      <c r="FLD153" s="37"/>
      <c r="FLE153" s="37"/>
      <c r="FLF153" s="37"/>
      <c r="FLG153" s="37"/>
      <c r="FLH153" s="37"/>
      <c r="FLI153" s="37"/>
      <c r="FLJ153" s="37"/>
      <c r="FLK153" s="37"/>
      <c r="FLL153" s="37"/>
      <c r="FLM153" s="37"/>
      <c r="FLN153" s="37"/>
      <c r="FLO153" s="37"/>
      <c r="FLP153" s="37"/>
      <c r="FLQ153" s="37"/>
      <c r="FLR153" s="37"/>
      <c r="FLS153" s="37"/>
      <c r="FLT153" s="37"/>
      <c r="FLU153" s="37"/>
      <c r="FLV153" s="37"/>
      <c r="FLW153" s="37"/>
      <c r="FLX153" s="37"/>
      <c r="FLY153" s="37"/>
      <c r="FLZ153" s="37"/>
      <c r="FMA153" s="37"/>
      <c r="FMB153" s="37"/>
      <c r="FMC153" s="37"/>
      <c r="FMD153" s="37"/>
      <c r="FME153" s="37"/>
      <c r="FMF153" s="37"/>
      <c r="FMG153" s="37"/>
      <c r="FMH153" s="37"/>
      <c r="FMI153" s="37"/>
      <c r="FMJ153" s="37"/>
      <c r="FMK153" s="37"/>
      <c r="FML153" s="37"/>
      <c r="FMM153" s="37"/>
      <c r="FMN153" s="37"/>
      <c r="FMO153" s="37"/>
      <c r="FMP153" s="37"/>
      <c r="FMQ153" s="37"/>
      <c r="FMR153" s="37"/>
      <c r="FMS153" s="37"/>
      <c r="FMT153" s="37"/>
      <c r="FMU153" s="37"/>
      <c r="FMV153" s="37"/>
      <c r="FMW153" s="37"/>
      <c r="FMX153" s="37"/>
      <c r="FMY153" s="37"/>
      <c r="FMZ153" s="37"/>
      <c r="FNA153" s="37"/>
      <c r="FNB153" s="37"/>
      <c r="FNC153" s="37"/>
      <c r="FND153" s="37"/>
      <c r="FNE153" s="37"/>
      <c r="FNF153" s="37"/>
      <c r="FNG153" s="37"/>
      <c r="FNH153" s="37"/>
      <c r="FNI153" s="37"/>
      <c r="FNJ153" s="37"/>
      <c r="FNK153" s="37"/>
      <c r="FNL153" s="37"/>
      <c r="FNM153" s="37"/>
      <c r="FNN153" s="37"/>
      <c r="FNO153" s="37"/>
      <c r="FNP153" s="37"/>
      <c r="FNQ153" s="37"/>
      <c r="FNR153" s="37"/>
      <c r="FNS153" s="37"/>
      <c r="FNT153" s="37"/>
      <c r="FNU153" s="37"/>
      <c r="FNV153" s="37"/>
      <c r="FNW153" s="37"/>
      <c r="FNX153" s="37"/>
      <c r="FNY153" s="37"/>
      <c r="FNZ153" s="37"/>
      <c r="FOA153" s="37"/>
      <c r="FOB153" s="37"/>
      <c r="FOC153" s="37"/>
      <c r="FOD153" s="37"/>
      <c r="FOE153" s="37"/>
      <c r="FOF153" s="37"/>
      <c r="FOG153" s="37"/>
      <c r="FOH153" s="37"/>
      <c r="FOI153" s="37"/>
      <c r="FOJ153" s="37"/>
      <c r="FOK153" s="37"/>
      <c r="FOL153" s="37"/>
      <c r="FOM153" s="37"/>
      <c r="FON153" s="37"/>
      <c r="FOO153" s="37"/>
      <c r="FOP153" s="37"/>
      <c r="FOQ153" s="37"/>
      <c r="FOR153" s="37"/>
      <c r="FOS153" s="37"/>
      <c r="FOT153" s="37"/>
      <c r="FOU153" s="37"/>
      <c r="FOV153" s="37"/>
      <c r="FOW153" s="37"/>
      <c r="FOX153" s="37"/>
      <c r="FOY153" s="37"/>
      <c r="FOZ153" s="37"/>
      <c r="FPA153" s="37"/>
      <c r="FPB153" s="37"/>
      <c r="FPC153" s="37"/>
      <c r="FPD153" s="37"/>
      <c r="FPE153" s="37"/>
      <c r="FPF153" s="37"/>
      <c r="FPG153" s="37"/>
      <c r="FPH153" s="37"/>
      <c r="FPI153" s="37"/>
      <c r="FPJ153" s="37"/>
      <c r="FPK153" s="37"/>
      <c r="FPL153" s="37"/>
      <c r="FPM153" s="37"/>
      <c r="FPN153" s="37"/>
      <c r="FPO153" s="37"/>
      <c r="FPP153" s="37"/>
      <c r="FPQ153" s="37"/>
      <c r="FPR153" s="37"/>
      <c r="FPS153" s="37"/>
      <c r="FPT153" s="37"/>
      <c r="FPU153" s="37"/>
      <c r="FPV153" s="37"/>
      <c r="FPW153" s="37"/>
      <c r="FPX153" s="37"/>
      <c r="FPY153" s="37"/>
      <c r="FPZ153" s="37"/>
      <c r="FQA153" s="37"/>
      <c r="FQB153" s="37"/>
      <c r="FQC153" s="37"/>
      <c r="FQD153" s="37"/>
      <c r="FQE153" s="37"/>
      <c r="FQF153" s="37"/>
      <c r="FQG153" s="37"/>
      <c r="FQH153" s="37"/>
      <c r="FQI153" s="37"/>
      <c r="FQJ153" s="37"/>
      <c r="FQK153" s="37"/>
      <c r="FQL153" s="37"/>
      <c r="FQM153" s="37"/>
      <c r="FQN153" s="37"/>
      <c r="FQO153" s="37"/>
      <c r="FQP153" s="37"/>
      <c r="FQQ153" s="37"/>
      <c r="FQR153" s="37"/>
      <c r="FQS153" s="37"/>
      <c r="FQT153" s="37"/>
      <c r="FQU153" s="37"/>
      <c r="FQV153" s="37"/>
      <c r="FQW153" s="37"/>
      <c r="FQX153" s="37"/>
      <c r="FQY153" s="37"/>
      <c r="FQZ153" s="37"/>
      <c r="FRA153" s="37"/>
      <c r="FRB153" s="37"/>
      <c r="FRC153" s="37"/>
      <c r="FRD153" s="37"/>
      <c r="FRE153" s="37"/>
      <c r="FRF153" s="37"/>
      <c r="FRG153" s="37"/>
      <c r="FRH153" s="37"/>
      <c r="FRI153" s="37"/>
      <c r="FRJ153" s="37"/>
      <c r="FRK153" s="37"/>
      <c r="FRL153" s="37"/>
      <c r="FRM153" s="37"/>
      <c r="FRN153" s="37"/>
      <c r="FRO153" s="37"/>
      <c r="FRP153" s="37"/>
      <c r="FRQ153" s="37"/>
      <c r="FRR153" s="37"/>
      <c r="FRS153" s="37"/>
      <c r="FRT153" s="37"/>
      <c r="FRU153" s="37"/>
      <c r="FRV153" s="37"/>
      <c r="FRW153" s="37"/>
      <c r="FRX153" s="37"/>
      <c r="FRY153" s="37"/>
      <c r="FRZ153" s="37"/>
      <c r="FSA153" s="37"/>
      <c r="FSB153" s="37"/>
      <c r="FSC153" s="37"/>
      <c r="FSD153" s="37"/>
      <c r="FSE153" s="37"/>
      <c r="FSF153" s="37"/>
      <c r="FSG153" s="37"/>
      <c r="FSH153" s="37"/>
      <c r="FSI153" s="37"/>
      <c r="FSJ153" s="37"/>
      <c r="FSK153" s="37"/>
      <c r="FSL153" s="37"/>
      <c r="FSM153" s="37"/>
      <c r="FSN153" s="37"/>
      <c r="FSO153" s="37"/>
      <c r="FSP153" s="37"/>
      <c r="FSQ153" s="37"/>
      <c r="FSR153" s="37"/>
      <c r="FSS153" s="37"/>
      <c r="FST153" s="37"/>
      <c r="FSU153" s="37"/>
      <c r="FSV153" s="37"/>
      <c r="FSW153" s="37"/>
      <c r="FSX153" s="37"/>
      <c r="FSY153" s="37"/>
      <c r="FSZ153" s="37"/>
      <c r="FTA153" s="37"/>
      <c r="FTB153" s="37"/>
      <c r="FTC153" s="37"/>
      <c r="FTD153" s="37"/>
      <c r="FTE153" s="37"/>
      <c r="FTF153" s="37"/>
      <c r="FTG153" s="37"/>
      <c r="FTH153" s="37"/>
      <c r="FTI153" s="37"/>
      <c r="FTJ153" s="37"/>
      <c r="FTK153" s="37"/>
      <c r="FTL153" s="37"/>
      <c r="FTM153" s="37"/>
      <c r="FTN153" s="37"/>
      <c r="FTO153" s="37"/>
      <c r="FTP153" s="37"/>
      <c r="FTQ153" s="37"/>
      <c r="FTR153" s="37"/>
      <c r="FTS153" s="37"/>
      <c r="FTT153" s="37"/>
      <c r="FTU153" s="37"/>
      <c r="FTV153" s="37"/>
      <c r="FTW153" s="37"/>
      <c r="FTX153" s="37"/>
      <c r="FTY153" s="37"/>
      <c r="FTZ153" s="37"/>
      <c r="FUA153" s="37"/>
      <c r="FUB153" s="37"/>
      <c r="FUC153" s="37"/>
      <c r="FUD153" s="37"/>
      <c r="FUE153" s="37"/>
      <c r="FUF153" s="37"/>
      <c r="FUG153" s="37"/>
      <c r="FUH153" s="37"/>
      <c r="FUI153" s="37"/>
      <c r="FUJ153" s="37"/>
      <c r="FUK153" s="37"/>
      <c r="FUL153" s="37"/>
      <c r="FUM153" s="37"/>
      <c r="FUN153" s="37"/>
      <c r="FUO153" s="37"/>
      <c r="FUP153" s="37"/>
      <c r="FUQ153" s="37"/>
      <c r="FUR153" s="37"/>
      <c r="FUS153" s="37"/>
      <c r="FUT153" s="37"/>
      <c r="FUU153" s="37"/>
      <c r="FUV153" s="37"/>
      <c r="FUW153" s="37"/>
      <c r="FUX153" s="37"/>
      <c r="FUY153" s="37"/>
      <c r="FUZ153" s="37"/>
      <c r="FVA153" s="37"/>
      <c r="FVB153" s="37"/>
      <c r="FVC153" s="37"/>
      <c r="FVD153" s="37"/>
      <c r="FVE153" s="37"/>
      <c r="FVF153" s="37"/>
      <c r="FVG153" s="37"/>
      <c r="FVH153" s="37"/>
      <c r="FVI153" s="37"/>
      <c r="FVJ153" s="37"/>
      <c r="FVK153" s="37"/>
      <c r="FVL153" s="37"/>
      <c r="FVM153" s="37"/>
      <c r="FVN153" s="37"/>
      <c r="FVO153" s="37"/>
      <c r="FVP153" s="37"/>
      <c r="FVQ153" s="37"/>
      <c r="FVR153" s="37"/>
      <c r="FVS153" s="37"/>
      <c r="FVT153" s="37"/>
      <c r="FVU153" s="37"/>
      <c r="FVV153" s="37"/>
      <c r="FVW153" s="37"/>
      <c r="FVX153" s="37"/>
      <c r="FVY153" s="37"/>
      <c r="FVZ153" s="37"/>
      <c r="FWA153" s="37"/>
      <c r="FWB153" s="37"/>
      <c r="FWC153" s="37"/>
      <c r="FWD153" s="37"/>
      <c r="FWE153" s="37"/>
      <c r="FWF153" s="37"/>
      <c r="FWG153" s="37"/>
      <c r="FWH153" s="37"/>
      <c r="FWI153" s="37"/>
      <c r="FWJ153" s="37"/>
      <c r="FWK153" s="37"/>
      <c r="FWL153" s="37"/>
      <c r="FWM153" s="37"/>
      <c r="FWN153" s="37"/>
      <c r="FWO153" s="37"/>
      <c r="FWP153" s="37"/>
      <c r="FWQ153" s="37"/>
      <c r="FWR153" s="37"/>
      <c r="FWS153" s="37"/>
      <c r="FWT153" s="37"/>
      <c r="FWU153" s="37"/>
      <c r="FWV153" s="37"/>
      <c r="FWW153" s="37"/>
      <c r="FWX153" s="37"/>
      <c r="FWY153" s="37"/>
      <c r="FWZ153" s="37"/>
      <c r="FXA153" s="37"/>
      <c r="FXB153" s="37"/>
      <c r="FXC153" s="37"/>
      <c r="FXD153" s="37"/>
      <c r="FXE153" s="37"/>
      <c r="FXF153" s="37"/>
      <c r="FXG153" s="37"/>
      <c r="FXH153" s="37"/>
      <c r="FXI153" s="37"/>
      <c r="FXJ153" s="37"/>
      <c r="FXK153" s="37"/>
      <c r="FXL153" s="37"/>
      <c r="FXM153" s="37"/>
      <c r="FXN153" s="37"/>
      <c r="FXO153" s="37"/>
      <c r="FXP153" s="37"/>
      <c r="FXQ153" s="37"/>
      <c r="FXR153" s="37"/>
      <c r="FXS153" s="37"/>
      <c r="FXT153" s="37"/>
      <c r="FXU153" s="37"/>
      <c r="FXV153" s="37"/>
      <c r="FXW153" s="37"/>
      <c r="FXX153" s="37"/>
      <c r="FXY153" s="37"/>
      <c r="FXZ153" s="37"/>
      <c r="FYA153" s="37"/>
      <c r="FYB153" s="37"/>
      <c r="FYC153" s="37"/>
      <c r="FYD153" s="37"/>
      <c r="FYE153" s="37"/>
      <c r="FYF153" s="37"/>
      <c r="FYG153" s="37"/>
      <c r="FYH153" s="37"/>
      <c r="FYI153" s="37"/>
      <c r="FYJ153" s="37"/>
      <c r="FYK153" s="37"/>
      <c r="FYL153" s="37"/>
      <c r="FYM153" s="37"/>
      <c r="FYN153" s="37"/>
      <c r="FYO153" s="37"/>
      <c r="FYP153" s="37"/>
      <c r="FYQ153" s="37"/>
      <c r="FYR153" s="37"/>
      <c r="FYS153" s="37"/>
      <c r="FYT153" s="37"/>
      <c r="FYU153" s="37"/>
      <c r="FYV153" s="37"/>
      <c r="FYW153" s="37"/>
      <c r="FYX153" s="37"/>
      <c r="FYY153" s="37"/>
      <c r="FYZ153" s="37"/>
      <c r="FZA153" s="37"/>
      <c r="FZB153" s="37"/>
      <c r="FZC153" s="37"/>
      <c r="FZD153" s="37"/>
      <c r="FZE153" s="37"/>
      <c r="FZF153" s="37"/>
      <c r="FZG153" s="37"/>
      <c r="FZH153" s="37"/>
      <c r="FZI153" s="37"/>
      <c r="FZJ153" s="37"/>
      <c r="FZK153" s="37"/>
      <c r="FZL153" s="37"/>
      <c r="FZM153" s="37"/>
      <c r="FZN153" s="37"/>
      <c r="FZO153" s="37"/>
      <c r="FZP153" s="37"/>
      <c r="FZQ153" s="37"/>
      <c r="FZR153" s="37"/>
      <c r="FZS153" s="37"/>
      <c r="FZT153" s="37"/>
      <c r="FZU153" s="37"/>
      <c r="FZV153" s="37"/>
      <c r="FZW153" s="37"/>
      <c r="FZX153" s="37"/>
      <c r="FZY153" s="37"/>
      <c r="FZZ153" s="37"/>
      <c r="GAA153" s="37"/>
      <c r="GAB153" s="37"/>
      <c r="GAC153" s="37"/>
      <c r="GAD153" s="37"/>
      <c r="GAE153" s="37"/>
      <c r="GAF153" s="37"/>
      <c r="GAG153" s="37"/>
      <c r="GAH153" s="37"/>
      <c r="GAI153" s="37"/>
      <c r="GAJ153" s="37"/>
      <c r="GAK153" s="37"/>
      <c r="GAL153" s="37"/>
      <c r="GAM153" s="37"/>
      <c r="GAN153" s="37"/>
      <c r="GAO153" s="37"/>
      <c r="GAP153" s="37"/>
      <c r="GAQ153" s="37"/>
      <c r="GAR153" s="37"/>
      <c r="GAS153" s="37"/>
      <c r="GAT153" s="37"/>
      <c r="GAU153" s="37"/>
      <c r="GAV153" s="37"/>
      <c r="GAW153" s="37"/>
      <c r="GAX153" s="37"/>
      <c r="GAY153" s="37"/>
      <c r="GAZ153" s="37"/>
      <c r="GBA153" s="37"/>
      <c r="GBB153" s="37"/>
      <c r="GBC153" s="37"/>
      <c r="GBD153" s="37"/>
      <c r="GBE153" s="37"/>
      <c r="GBF153" s="37"/>
      <c r="GBG153" s="37"/>
      <c r="GBH153" s="37"/>
      <c r="GBI153" s="37"/>
      <c r="GBJ153" s="37"/>
      <c r="GBK153" s="37"/>
      <c r="GBL153" s="37"/>
      <c r="GBM153" s="37"/>
      <c r="GBN153" s="37"/>
      <c r="GBO153" s="37"/>
      <c r="GBP153" s="37"/>
      <c r="GBQ153" s="37"/>
      <c r="GBR153" s="37"/>
      <c r="GBS153" s="37"/>
      <c r="GBT153" s="37"/>
      <c r="GBU153" s="37"/>
      <c r="GBV153" s="37"/>
      <c r="GBW153" s="37"/>
      <c r="GBX153" s="37"/>
      <c r="GBY153" s="37"/>
      <c r="GBZ153" s="37"/>
      <c r="GCA153" s="37"/>
      <c r="GCB153" s="37"/>
      <c r="GCC153" s="37"/>
      <c r="GCD153" s="37"/>
      <c r="GCE153" s="37"/>
      <c r="GCF153" s="37"/>
      <c r="GCG153" s="37"/>
      <c r="GCH153" s="37"/>
      <c r="GCI153" s="37"/>
      <c r="GCJ153" s="37"/>
      <c r="GCK153" s="37"/>
      <c r="GCL153" s="37"/>
      <c r="GCM153" s="37"/>
      <c r="GCN153" s="37"/>
      <c r="GCO153" s="37"/>
      <c r="GCP153" s="37"/>
      <c r="GCQ153" s="37"/>
      <c r="GCR153" s="37"/>
      <c r="GCS153" s="37"/>
      <c r="GCT153" s="37"/>
      <c r="GCU153" s="37"/>
      <c r="GCV153" s="37"/>
      <c r="GCW153" s="37"/>
      <c r="GCX153" s="37"/>
      <c r="GCY153" s="37"/>
      <c r="GCZ153" s="37"/>
      <c r="GDA153" s="37"/>
      <c r="GDB153" s="37"/>
      <c r="GDC153" s="37"/>
      <c r="GDD153" s="37"/>
      <c r="GDE153" s="37"/>
      <c r="GDF153" s="37"/>
      <c r="GDG153" s="37"/>
      <c r="GDH153" s="37"/>
      <c r="GDI153" s="37"/>
      <c r="GDJ153" s="37"/>
      <c r="GDK153" s="37"/>
      <c r="GDL153" s="37"/>
      <c r="GDM153" s="37"/>
      <c r="GDN153" s="37"/>
      <c r="GDO153" s="37"/>
      <c r="GDP153" s="37"/>
      <c r="GDQ153" s="37"/>
      <c r="GDR153" s="37"/>
      <c r="GDS153" s="37"/>
      <c r="GDT153" s="37"/>
      <c r="GDU153" s="37"/>
      <c r="GDV153" s="37"/>
      <c r="GDW153" s="37"/>
      <c r="GDX153" s="37"/>
      <c r="GDY153" s="37"/>
      <c r="GDZ153" s="37"/>
      <c r="GEA153" s="37"/>
      <c r="GEB153" s="37"/>
      <c r="GEC153" s="37"/>
      <c r="GED153" s="37"/>
      <c r="GEE153" s="37"/>
      <c r="GEF153" s="37"/>
      <c r="GEG153" s="37"/>
      <c r="GEH153" s="37"/>
      <c r="GEI153" s="37"/>
      <c r="GEJ153" s="37"/>
      <c r="GEK153" s="37"/>
      <c r="GEL153" s="37"/>
      <c r="GEM153" s="37"/>
      <c r="GEN153" s="37"/>
      <c r="GEO153" s="37"/>
      <c r="GEP153" s="37"/>
      <c r="GEQ153" s="37"/>
      <c r="GER153" s="37"/>
      <c r="GES153" s="37"/>
      <c r="GET153" s="37"/>
      <c r="GEU153" s="37"/>
      <c r="GEV153" s="37"/>
      <c r="GEW153" s="37"/>
      <c r="GEX153" s="37"/>
      <c r="GEY153" s="37"/>
      <c r="GEZ153" s="37"/>
      <c r="GFA153" s="37"/>
      <c r="GFB153" s="37"/>
      <c r="GFC153" s="37"/>
      <c r="GFD153" s="37"/>
      <c r="GFE153" s="37"/>
      <c r="GFF153" s="37"/>
      <c r="GFG153" s="37"/>
      <c r="GFH153" s="37"/>
      <c r="GFI153" s="37"/>
      <c r="GFJ153" s="37"/>
      <c r="GFK153" s="37"/>
      <c r="GFL153" s="37"/>
      <c r="GFM153" s="37"/>
      <c r="GFN153" s="37"/>
      <c r="GFO153" s="37"/>
      <c r="GFP153" s="37"/>
      <c r="GFQ153" s="37"/>
      <c r="GFR153" s="37"/>
      <c r="GFS153" s="37"/>
      <c r="GFT153" s="37"/>
      <c r="GFU153" s="37"/>
      <c r="GFV153" s="37"/>
      <c r="GFW153" s="37"/>
      <c r="GFX153" s="37"/>
      <c r="GFY153" s="37"/>
      <c r="GFZ153" s="37"/>
      <c r="GGA153" s="37"/>
      <c r="GGB153" s="37"/>
      <c r="GGC153" s="37"/>
      <c r="GGD153" s="37"/>
      <c r="GGE153" s="37"/>
      <c r="GGF153" s="37"/>
      <c r="GGG153" s="37"/>
      <c r="GGH153" s="37"/>
      <c r="GGI153" s="37"/>
      <c r="GGJ153" s="37"/>
      <c r="GGK153" s="37"/>
      <c r="GGL153" s="37"/>
      <c r="GGM153" s="37"/>
      <c r="GGN153" s="37"/>
      <c r="GGO153" s="37"/>
      <c r="GGP153" s="37"/>
      <c r="GGQ153" s="37"/>
      <c r="GGR153" s="37"/>
      <c r="GGS153" s="37"/>
      <c r="GGT153" s="37"/>
      <c r="GGU153" s="37"/>
      <c r="GGV153" s="37"/>
      <c r="GGW153" s="37"/>
      <c r="GGX153" s="37"/>
      <c r="GGY153" s="37"/>
      <c r="GGZ153" s="37"/>
      <c r="GHA153" s="37"/>
      <c r="GHB153" s="37"/>
      <c r="GHC153" s="37"/>
      <c r="GHD153" s="37"/>
      <c r="GHE153" s="37"/>
      <c r="GHF153" s="37"/>
      <c r="GHG153" s="37"/>
      <c r="GHH153" s="37"/>
      <c r="GHI153" s="37"/>
      <c r="GHJ153" s="37"/>
      <c r="GHK153" s="37"/>
      <c r="GHL153" s="37"/>
      <c r="GHM153" s="37"/>
      <c r="GHN153" s="37"/>
      <c r="GHO153" s="37"/>
      <c r="GHP153" s="37"/>
      <c r="GHQ153" s="37"/>
      <c r="GHR153" s="37"/>
      <c r="GHS153" s="37"/>
      <c r="GHT153" s="37"/>
      <c r="GHU153" s="37"/>
      <c r="GHV153" s="37"/>
      <c r="GHW153" s="37"/>
      <c r="GHX153" s="37"/>
      <c r="GHY153" s="37"/>
      <c r="GHZ153" s="37"/>
      <c r="GIA153" s="37"/>
      <c r="GIB153" s="37"/>
      <c r="GIC153" s="37"/>
      <c r="GID153" s="37"/>
      <c r="GIE153" s="37"/>
      <c r="GIF153" s="37"/>
      <c r="GIG153" s="37"/>
      <c r="GIH153" s="37"/>
      <c r="GII153" s="37"/>
      <c r="GIJ153" s="37"/>
      <c r="GIK153" s="37"/>
      <c r="GIL153" s="37"/>
      <c r="GIM153" s="37"/>
      <c r="GIN153" s="37"/>
      <c r="GIO153" s="37"/>
      <c r="GIP153" s="37"/>
      <c r="GIQ153" s="37"/>
      <c r="GIR153" s="37"/>
      <c r="GIS153" s="37"/>
      <c r="GIT153" s="37"/>
      <c r="GIU153" s="37"/>
      <c r="GIV153" s="37"/>
      <c r="GIW153" s="37"/>
      <c r="GIX153" s="37"/>
      <c r="GIY153" s="37"/>
      <c r="GIZ153" s="37"/>
      <c r="GJA153" s="37"/>
      <c r="GJB153" s="37"/>
      <c r="GJC153" s="37"/>
      <c r="GJD153" s="37"/>
      <c r="GJE153" s="37"/>
      <c r="GJF153" s="37"/>
      <c r="GJG153" s="37"/>
      <c r="GJH153" s="37"/>
      <c r="GJI153" s="37"/>
      <c r="GJJ153" s="37"/>
      <c r="GJK153" s="37"/>
      <c r="GJL153" s="37"/>
      <c r="GJM153" s="37"/>
      <c r="GJN153" s="37"/>
      <c r="GJO153" s="37"/>
      <c r="GJP153" s="37"/>
      <c r="GJQ153" s="37"/>
      <c r="GJR153" s="37"/>
      <c r="GJS153" s="37"/>
      <c r="GJT153" s="37"/>
      <c r="GJU153" s="37"/>
      <c r="GJV153" s="37"/>
      <c r="GJW153" s="37"/>
      <c r="GJX153" s="37"/>
      <c r="GJY153" s="37"/>
      <c r="GJZ153" s="37"/>
      <c r="GKA153" s="37"/>
      <c r="GKB153" s="37"/>
      <c r="GKC153" s="37"/>
      <c r="GKD153" s="37"/>
      <c r="GKE153" s="37"/>
      <c r="GKF153" s="37"/>
      <c r="GKG153" s="37"/>
      <c r="GKH153" s="37"/>
      <c r="GKI153" s="37"/>
      <c r="GKJ153" s="37"/>
      <c r="GKK153" s="37"/>
      <c r="GKL153" s="37"/>
      <c r="GKM153" s="37"/>
      <c r="GKN153" s="37"/>
      <c r="GKO153" s="37"/>
      <c r="GKP153" s="37"/>
      <c r="GKQ153" s="37"/>
      <c r="GKR153" s="37"/>
      <c r="GKS153" s="37"/>
      <c r="GKT153" s="37"/>
      <c r="GKU153" s="37"/>
      <c r="GKV153" s="37"/>
      <c r="GKW153" s="37"/>
      <c r="GKX153" s="37"/>
      <c r="GKY153" s="37"/>
      <c r="GKZ153" s="37"/>
      <c r="GLA153" s="37"/>
      <c r="GLB153" s="37"/>
      <c r="GLC153" s="37"/>
      <c r="GLD153" s="37"/>
      <c r="GLE153" s="37"/>
      <c r="GLF153" s="37"/>
      <c r="GLG153" s="37"/>
      <c r="GLH153" s="37"/>
      <c r="GLI153" s="37"/>
      <c r="GLJ153" s="37"/>
      <c r="GLK153" s="37"/>
      <c r="GLL153" s="37"/>
      <c r="GLM153" s="37"/>
      <c r="GLN153" s="37"/>
      <c r="GLO153" s="37"/>
      <c r="GLP153" s="37"/>
      <c r="GLQ153" s="37"/>
      <c r="GLR153" s="37"/>
      <c r="GLS153" s="37"/>
      <c r="GLT153" s="37"/>
      <c r="GLU153" s="37"/>
      <c r="GLV153" s="37"/>
      <c r="GLW153" s="37"/>
      <c r="GLX153" s="37"/>
      <c r="GLY153" s="37"/>
      <c r="GLZ153" s="37"/>
      <c r="GMA153" s="37"/>
      <c r="GMB153" s="37"/>
      <c r="GMC153" s="37"/>
      <c r="GMD153" s="37"/>
      <c r="GME153" s="37"/>
      <c r="GMF153" s="37"/>
      <c r="GMG153" s="37"/>
      <c r="GMH153" s="37"/>
      <c r="GMI153" s="37"/>
      <c r="GMJ153" s="37"/>
      <c r="GMK153" s="37"/>
      <c r="GML153" s="37"/>
      <c r="GMM153" s="37"/>
      <c r="GMN153" s="37"/>
      <c r="GMO153" s="37"/>
      <c r="GMP153" s="37"/>
      <c r="GMQ153" s="37"/>
      <c r="GMR153" s="37"/>
      <c r="GMS153" s="37"/>
      <c r="GMT153" s="37"/>
      <c r="GMU153" s="37"/>
      <c r="GMV153" s="37"/>
      <c r="GMW153" s="37"/>
      <c r="GMX153" s="37"/>
      <c r="GMY153" s="37"/>
      <c r="GMZ153" s="37"/>
      <c r="GNA153" s="37"/>
      <c r="GNB153" s="37"/>
      <c r="GNC153" s="37"/>
      <c r="GND153" s="37"/>
      <c r="GNE153" s="37"/>
      <c r="GNF153" s="37"/>
      <c r="GNG153" s="37"/>
      <c r="GNH153" s="37"/>
      <c r="GNI153" s="37"/>
      <c r="GNJ153" s="37"/>
      <c r="GNK153" s="37"/>
      <c r="GNL153" s="37"/>
      <c r="GNM153" s="37"/>
      <c r="GNN153" s="37"/>
      <c r="GNO153" s="37"/>
      <c r="GNP153" s="37"/>
      <c r="GNQ153" s="37"/>
      <c r="GNR153" s="37"/>
      <c r="GNS153" s="37"/>
      <c r="GNT153" s="37"/>
      <c r="GNU153" s="37"/>
      <c r="GNV153" s="37"/>
      <c r="GNW153" s="37"/>
      <c r="GNX153" s="37"/>
      <c r="GNY153" s="37"/>
      <c r="GNZ153" s="37"/>
      <c r="GOA153" s="37"/>
      <c r="GOB153" s="37"/>
      <c r="GOC153" s="37"/>
      <c r="GOD153" s="37"/>
      <c r="GOE153" s="37"/>
      <c r="GOF153" s="37"/>
      <c r="GOG153" s="37"/>
      <c r="GOH153" s="37"/>
      <c r="GOI153" s="37"/>
      <c r="GOJ153" s="37"/>
      <c r="GOK153" s="37"/>
      <c r="GOL153" s="37"/>
      <c r="GOM153" s="37"/>
      <c r="GON153" s="37"/>
      <c r="GOO153" s="37"/>
      <c r="GOP153" s="37"/>
      <c r="GOQ153" s="37"/>
      <c r="GOR153" s="37"/>
      <c r="GOS153" s="37"/>
      <c r="GOT153" s="37"/>
      <c r="GOU153" s="37"/>
      <c r="GOV153" s="37"/>
      <c r="GOW153" s="37"/>
      <c r="GOX153" s="37"/>
      <c r="GOY153" s="37"/>
      <c r="GOZ153" s="37"/>
      <c r="GPA153" s="37"/>
      <c r="GPB153" s="37"/>
      <c r="GPC153" s="37"/>
      <c r="GPD153" s="37"/>
      <c r="GPE153" s="37"/>
      <c r="GPF153" s="37"/>
      <c r="GPG153" s="37"/>
      <c r="GPH153" s="37"/>
      <c r="GPI153" s="37"/>
      <c r="GPJ153" s="37"/>
      <c r="GPK153" s="37"/>
      <c r="GPL153" s="37"/>
      <c r="GPM153" s="37"/>
      <c r="GPN153" s="37"/>
      <c r="GPO153" s="37"/>
      <c r="GPP153" s="37"/>
      <c r="GPQ153" s="37"/>
      <c r="GPR153" s="37"/>
      <c r="GPS153" s="37"/>
      <c r="GPT153" s="37"/>
      <c r="GPU153" s="37"/>
      <c r="GPV153" s="37"/>
      <c r="GPW153" s="37"/>
      <c r="GPX153" s="37"/>
      <c r="GPY153" s="37"/>
      <c r="GPZ153" s="37"/>
      <c r="GQA153" s="37"/>
      <c r="GQB153" s="37"/>
      <c r="GQC153" s="37"/>
      <c r="GQD153" s="37"/>
      <c r="GQE153" s="37"/>
      <c r="GQF153" s="37"/>
      <c r="GQG153" s="37"/>
      <c r="GQH153" s="37"/>
      <c r="GQI153" s="37"/>
      <c r="GQJ153" s="37"/>
      <c r="GQK153" s="37"/>
      <c r="GQL153" s="37"/>
      <c r="GQM153" s="37"/>
      <c r="GQN153" s="37"/>
      <c r="GQO153" s="37"/>
      <c r="GQP153" s="37"/>
      <c r="GQQ153" s="37"/>
      <c r="GQR153" s="37"/>
      <c r="GQS153" s="37"/>
      <c r="GQT153" s="37"/>
      <c r="GQU153" s="37"/>
      <c r="GQV153" s="37"/>
      <c r="GQW153" s="37"/>
      <c r="GQX153" s="37"/>
      <c r="GQY153" s="37"/>
      <c r="GQZ153" s="37"/>
      <c r="GRA153" s="37"/>
      <c r="GRB153" s="37"/>
      <c r="GRC153" s="37"/>
      <c r="GRD153" s="37"/>
      <c r="GRE153" s="37"/>
      <c r="GRF153" s="37"/>
      <c r="GRG153" s="37"/>
      <c r="GRH153" s="37"/>
      <c r="GRI153" s="37"/>
      <c r="GRJ153" s="37"/>
      <c r="GRK153" s="37"/>
      <c r="GRL153" s="37"/>
      <c r="GRM153" s="37"/>
      <c r="GRN153" s="37"/>
      <c r="GRO153" s="37"/>
      <c r="GRP153" s="37"/>
      <c r="GRQ153" s="37"/>
      <c r="GRR153" s="37"/>
      <c r="GRS153" s="37"/>
      <c r="GRT153" s="37"/>
      <c r="GRU153" s="37"/>
      <c r="GRV153" s="37"/>
      <c r="GRW153" s="37"/>
      <c r="GRX153" s="37"/>
      <c r="GRY153" s="37"/>
      <c r="GRZ153" s="37"/>
      <c r="GSA153" s="37"/>
      <c r="GSB153" s="37"/>
      <c r="GSC153" s="37"/>
      <c r="GSD153" s="37"/>
      <c r="GSE153" s="37"/>
      <c r="GSF153" s="37"/>
      <c r="GSG153" s="37"/>
      <c r="GSH153" s="37"/>
      <c r="GSI153" s="37"/>
      <c r="GSJ153" s="37"/>
      <c r="GSK153" s="37"/>
      <c r="GSL153" s="37"/>
      <c r="GSM153" s="37"/>
      <c r="GSN153" s="37"/>
      <c r="GSO153" s="37"/>
      <c r="GSP153" s="37"/>
      <c r="GSQ153" s="37"/>
      <c r="GSR153" s="37"/>
      <c r="GSS153" s="37"/>
      <c r="GST153" s="37"/>
      <c r="GSU153" s="37"/>
      <c r="GSV153" s="37"/>
      <c r="GSW153" s="37"/>
      <c r="GSX153" s="37"/>
      <c r="GSY153" s="37"/>
      <c r="GSZ153" s="37"/>
      <c r="GTA153" s="37"/>
      <c r="GTB153" s="37"/>
      <c r="GTC153" s="37"/>
      <c r="GTD153" s="37"/>
      <c r="GTE153" s="37"/>
      <c r="GTF153" s="37"/>
      <c r="GTG153" s="37"/>
      <c r="GTH153" s="37"/>
      <c r="GTI153" s="37"/>
      <c r="GTJ153" s="37"/>
      <c r="GTK153" s="37"/>
      <c r="GTL153" s="37"/>
      <c r="GTM153" s="37"/>
      <c r="GTN153" s="37"/>
      <c r="GTO153" s="37"/>
      <c r="GTP153" s="37"/>
      <c r="GTQ153" s="37"/>
      <c r="GTR153" s="37"/>
      <c r="GTS153" s="37"/>
      <c r="GTT153" s="37"/>
      <c r="GTU153" s="37"/>
      <c r="GTV153" s="37"/>
      <c r="GTW153" s="37"/>
      <c r="GTX153" s="37"/>
      <c r="GTY153" s="37"/>
      <c r="GTZ153" s="37"/>
      <c r="GUA153" s="37"/>
      <c r="GUB153" s="37"/>
      <c r="GUC153" s="37"/>
      <c r="GUD153" s="37"/>
      <c r="GUE153" s="37"/>
      <c r="GUF153" s="37"/>
      <c r="GUG153" s="37"/>
      <c r="GUH153" s="37"/>
      <c r="GUI153" s="37"/>
      <c r="GUJ153" s="37"/>
      <c r="GUK153" s="37"/>
      <c r="GUL153" s="37"/>
      <c r="GUM153" s="37"/>
      <c r="GUN153" s="37"/>
      <c r="GUO153" s="37"/>
      <c r="GUP153" s="37"/>
      <c r="GUQ153" s="37"/>
      <c r="GUR153" s="37"/>
      <c r="GUS153" s="37"/>
      <c r="GUT153" s="37"/>
      <c r="GUU153" s="37"/>
      <c r="GUV153" s="37"/>
      <c r="GUW153" s="37"/>
      <c r="GUX153" s="37"/>
      <c r="GUY153" s="37"/>
      <c r="GUZ153" s="37"/>
      <c r="GVA153" s="37"/>
      <c r="GVB153" s="37"/>
      <c r="GVC153" s="37"/>
      <c r="GVD153" s="37"/>
      <c r="GVE153" s="37"/>
      <c r="GVF153" s="37"/>
      <c r="GVG153" s="37"/>
      <c r="GVH153" s="37"/>
      <c r="GVI153" s="37"/>
      <c r="GVJ153" s="37"/>
      <c r="GVK153" s="37"/>
      <c r="GVL153" s="37"/>
      <c r="GVM153" s="37"/>
      <c r="GVN153" s="37"/>
      <c r="GVO153" s="37"/>
      <c r="GVP153" s="37"/>
      <c r="GVQ153" s="37"/>
      <c r="GVR153" s="37"/>
      <c r="GVS153" s="37"/>
      <c r="GVT153" s="37"/>
      <c r="GVU153" s="37"/>
      <c r="GVV153" s="37"/>
      <c r="GVW153" s="37"/>
      <c r="GVX153" s="37"/>
      <c r="GVY153" s="37"/>
      <c r="GVZ153" s="37"/>
      <c r="GWA153" s="37"/>
      <c r="GWB153" s="37"/>
      <c r="GWC153" s="37"/>
      <c r="GWD153" s="37"/>
      <c r="GWE153" s="37"/>
      <c r="GWF153" s="37"/>
      <c r="GWG153" s="37"/>
      <c r="GWH153" s="37"/>
      <c r="GWI153" s="37"/>
      <c r="GWJ153" s="37"/>
      <c r="GWK153" s="37"/>
      <c r="GWL153" s="37"/>
      <c r="GWM153" s="37"/>
      <c r="GWN153" s="37"/>
      <c r="GWO153" s="37"/>
      <c r="GWP153" s="37"/>
      <c r="GWQ153" s="37"/>
      <c r="GWR153" s="37"/>
      <c r="GWS153" s="37"/>
      <c r="GWT153" s="37"/>
      <c r="GWU153" s="37"/>
      <c r="GWV153" s="37"/>
      <c r="GWW153" s="37"/>
      <c r="GWX153" s="37"/>
      <c r="GWY153" s="37"/>
      <c r="GWZ153" s="37"/>
      <c r="GXA153" s="37"/>
      <c r="GXB153" s="37"/>
      <c r="GXC153" s="37"/>
      <c r="GXD153" s="37"/>
      <c r="GXE153" s="37"/>
      <c r="GXF153" s="37"/>
      <c r="GXG153" s="37"/>
      <c r="GXH153" s="37"/>
      <c r="GXI153" s="37"/>
      <c r="GXJ153" s="37"/>
      <c r="GXK153" s="37"/>
      <c r="GXL153" s="37"/>
      <c r="GXM153" s="37"/>
      <c r="GXN153" s="37"/>
      <c r="GXO153" s="37"/>
      <c r="GXP153" s="37"/>
      <c r="GXQ153" s="37"/>
      <c r="GXR153" s="37"/>
      <c r="GXS153" s="37"/>
      <c r="GXT153" s="37"/>
      <c r="GXU153" s="37"/>
      <c r="GXV153" s="37"/>
      <c r="GXW153" s="37"/>
      <c r="GXX153" s="37"/>
      <c r="GXY153" s="37"/>
      <c r="GXZ153" s="37"/>
      <c r="GYA153" s="37"/>
      <c r="GYB153" s="37"/>
      <c r="GYC153" s="37"/>
      <c r="GYD153" s="37"/>
      <c r="GYE153" s="37"/>
      <c r="GYF153" s="37"/>
      <c r="GYG153" s="37"/>
      <c r="GYH153" s="37"/>
      <c r="GYI153" s="37"/>
      <c r="GYJ153" s="37"/>
      <c r="GYK153" s="37"/>
      <c r="GYL153" s="37"/>
      <c r="GYM153" s="37"/>
      <c r="GYN153" s="37"/>
      <c r="GYO153" s="37"/>
      <c r="GYP153" s="37"/>
      <c r="GYQ153" s="37"/>
      <c r="GYR153" s="37"/>
      <c r="GYS153" s="37"/>
      <c r="GYT153" s="37"/>
      <c r="GYU153" s="37"/>
      <c r="GYV153" s="37"/>
      <c r="GYW153" s="37"/>
      <c r="GYX153" s="37"/>
      <c r="GYY153" s="37"/>
      <c r="GYZ153" s="37"/>
      <c r="GZA153" s="37"/>
      <c r="GZB153" s="37"/>
      <c r="GZC153" s="37"/>
      <c r="GZD153" s="37"/>
      <c r="GZE153" s="37"/>
      <c r="GZF153" s="37"/>
      <c r="GZG153" s="37"/>
      <c r="GZH153" s="37"/>
      <c r="GZI153" s="37"/>
      <c r="GZJ153" s="37"/>
      <c r="GZK153" s="37"/>
      <c r="GZL153" s="37"/>
      <c r="GZM153" s="37"/>
      <c r="GZN153" s="37"/>
      <c r="GZO153" s="37"/>
      <c r="GZP153" s="37"/>
      <c r="GZQ153" s="37"/>
      <c r="GZR153" s="37"/>
      <c r="GZS153" s="37"/>
      <c r="GZT153" s="37"/>
      <c r="GZU153" s="37"/>
      <c r="GZV153" s="37"/>
      <c r="GZW153" s="37"/>
      <c r="GZX153" s="37"/>
      <c r="GZY153" s="37"/>
      <c r="GZZ153" s="37"/>
      <c r="HAA153" s="37"/>
      <c r="HAB153" s="37"/>
      <c r="HAC153" s="37"/>
      <c r="HAD153" s="37"/>
      <c r="HAE153" s="37"/>
      <c r="HAF153" s="37"/>
      <c r="HAG153" s="37"/>
      <c r="HAH153" s="37"/>
      <c r="HAI153" s="37"/>
      <c r="HAJ153" s="37"/>
      <c r="HAK153" s="37"/>
      <c r="HAL153" s="37"/>
      <c r="HAM153" s="37"/>
      <c r="HAN153" s="37"/>
      <c r="HAO153" s="37"/>
      <c r="HAP153" s="37"/>
      <c r="HAQ153" s="37"/>
      <c r="HAR153" s="37"/>
      <c r="HAS153" s="37"/>
      <c r="HAT153" s="37"/>
      <c r="HAU153" s="37"/>
      <c r="HAV153" s="37"/>
      <c r="HAW153" s="37"/>
      <c r="HAX153" s="37"/>
      <c r="HAY153" s="37"/>
      <c r="HAZ153" s="37"/>
      <c r="HBA153" s="37"/>
      <c r="HBB153" s="37"/>
      <c r="HBC153" s="37"/>
      <c r="HBD153" s="37"/>
      <c r="HBE153" s="37"/>
      <c r="HBF153" s="37"/>
      <c r="HBG153" s="37"/>
      <c r="HBH153" s="37"/>
      <c r="HBI153" s="37"/>
      <c r="HBJ153" s="37"/>
      <c r="HBK153" s="37"/>
      <c r="HBL153" s="37"/>
      <c r="HBM153" s="37"/>
      <c r="HBN153" s="37"/>
      <c r="HBO153" s="37"/>
      <c r="HBP153" s="37"/>
      <c r="HBQ153" s="37"/>
      <c r="HBR153" s="37"/>
      <c r="HBS153" s="37"/>
      <c r="HBT153" s="37"/>
      <c r="HBU153" s="37"/>
      <c r="HBV153" s="37"/>
      <c r="HBW153" s="37"/>
      <c r="HBX153" s="37"/>
      <c r="HBY153" s="37"/>
      <c r="HBZ153" s="37"/>
      <c r="HCA153" s="37"/>
      <c r="HCB153" s="37"/>
      <c r="HCC153" s="37"/>
      <c r="HCD153" s="37"/>
      <c r="HCE153" s="37"/>
      <c r="HCF153" s="37"/>
      <c r="HCG153" s="37"/>
      <c r="HCH153" s="37"/>
      <c r="HCI153" s="37"/>
      <c r="HCJ153" s="37"/>
      <c r="HCK153" s="37"/>
      <c r="HCL153" s="37"/>
      <c r="HCM153" s="37"/>
      <c r="HCN153" s="37"/>
      <c r="HCO153" s="37"/>
      <c r="HCP153" s="37"/>
      <c r="HCQ153" s="37"/>
      <c r="HCR153" s="37"/>
      <c r="HCS153" s="37"/>
      <c r="HCT153" s="37"/>
      <c r="HCU153" s="37"/>
      <c r="HCV153" s="37"/>
      <c r="HCW153" s="37"/>
      <c r="HCX153" s="37"/>
      <c r="HCY153" s="37"/>
      <c r="HCZ153" s="37"/>
      <c r="HDA153" s="37"/>
      <c r="HDB153" s="37"/>
      <c r="HDC153" s="37"/>
      <c r="HDD153" s="37"/>
      <c r="HDE153" s="37"/>
      <c r="HDF153" s="37"/>
      <c r="HDG153" s="37"/>
      <c r="HDH153" s="37"/>
      <c r="HDI153" s="37"/>
      <c r="HDJ153" s="37"/>
      <c r="HDK153" s="37"/>
      <c r="HDL153" s="37"/>
      <c r="HDM153" s="37"/>
      <c r="HDN153" s="37"/>
      <c r="HDO153" s="37"/>
      <c r="HDP153" s="37"/>
      <c r="HDQ153" s="37"/>
      <c r="HDR153" s="37"/>
      <c r="HDS153" s="37"/>
      <c r="HDT153" s="37"/>
      <c r="HDU153" s="37"/>
      <c r="HDV153" s="37"/>
      <c r="HDW153" s="37"/>
      <c r="HDX153" s="37"/>
      <c r="HDY153" s="37"/>
      <c r="HDZ153" s="37"/>
      <c r="HEA153" s="37"/>
      <c r="HEB153" s="37"/>
      <c r="HEC153" s="37"/>
      <c r="HED153" s="37"/>
      <c r="HEE153" s="37"/>
      <c r="HEF153" s="37"/>
      <c r="HEG153" s="37"/>
      <c r="HEH153" s="37"/>
      <c r="HEI153" s="37"/>
      <c r="HEJ153" s="37"/>
      <c r="HEK153" s="37"/>
      <c r="HEL153" s="37"/>
      <c r="HEM153" s="37"/>
      <c r="HEN153" s="37"/>
      <c r="HEO153" s="37"/>
      <c r="HEP153" s="37"/>
      <c r="HEQ153" s="37"/>
      <c r="HER153" s="37"/>
      <c r="HES153" s="37"/>
      <c r="HET153" s="37"/>
      <c r="HEU153" s="37"/>
      <c r="HEV153" s="37"/>
      <c r="HEW153" s="37"/>
      <c r="HEX153" s="37"/>
      <c r="HEY153" s="37"/>
      <c r="HEZ153" s="37"/>
      <c r="HFA153" s="37"/>
      <c r="HFB153" s="37"/>
      <c r="HFC153" s="37"/>
      <c r="HFD153" s="37"/>
      <c r="HFE153" s="37"/>
      <c r="HFF153" s="37"/>
      <c r="HFG153" s="37"/>
      <c r="HFH153" s="37"/>
      <c r="HFI153" s="37"/>
      <c r="HFJ153" s="37"/>
      <c r="HFK153" s="37"/>
      <c r="HFL153" s="37"/>
      <c r="HFM153" s="37"/>
      <c r="HFN153" s="37"/>
      <c r="HFO153" s="37"/>
      <c r="HFP153" s="37"/>
      <c r="HFQ153" s="37"/>
      <c r="HFR153" s="37"/>
      <c r="HFS153" s="37"/>
      <c r="HFT153" s="37"/>
      <c r="HFU153" s="37"/>
      <c r="HFV153" s="37"/>
      <c r="HFW153" s="37"/>
      <c r="HFX153" s="37"/>
      <c r="HFY153" s="37"/>
      <c r="HFZ153" s="37"/>
      <c r="HGA153" s="37"/>
      <c r="HGB153" s="37"/>
      <c r="HGC153" s="37"/>
      <c r="HGD153" s="37"/>
      <c r="HGE153" s="37"/>
      <c r="HGF153" s="37"/>
      <c r="HGG153" s="37"/>
      <c r="HGH153" s="37"/>
      <c r="HGI153" s="37"/>
      <c r="HGJ153" s="37"/>
      <c r="HGK153" s="37"/>
      <c r="HGL153" s="37"/>
      <c r="HGM153" s="37"/>
      <c r="HGN153" s="37"/>
      <c r="HGO153" s="37"/>
      <c r="HGP153" s="37"/>
      <c r="HGQ153" s="37"/>
      <c r="HGR153" s="37"/>
      <c r="HGS153" s="37"/>
      <c r="HGT153" s="37"/>
      <c r="HGU153" s="37"/>
      <c r="HGV153" s="37"/>
      <c r="HGW153" s="37"/>
      <c r="HGX153" s="37"/>
      <c r="HGY153" s="37"/>
      <c r="HGZ153" s="37"/>
      <c r="HHA153" s="37"/>
      <c r="HHB153" s="37"/>
      <c r="HHC153" s="37"/>
      <c r="HHD153" s="37"/>
      <c r="HHE153" s="37"/>
      <c r="HHF153" s="37"/>
      <c r="HHG153" s="37"/>
      <c r="HHH153" s="37"/>
      <c r="HHI153" s="37"/>
      <c r="HHJ153" s="37"/>
      <c r="HHK153" s="37"/>
      <c r="HHL153" s="37"/>
      <c r="HHM153" s="37"/>
      <c r="HHN153" s="37"/>
      <c r="HHO153" s="37"/>
      <c r="HHP153" s="37"/>
      <c r="HHQ153" s="37"/>
      <c r="HHR153" s="37"/>
      <c r="HHS153" s="37"/>
      <c r="HHT153" s="37"/>
      <c r="HHU153" s="37"/>
      <c r="HHV153" s="37"/>
      <c r="HHW153" s="37"/>
      <c r="HHX153" s="37"/>
      <c r="HHY153" s="37"/>
      <c r="HHZ153" s="37"/>
      <c r="HIA153" s="37"/>
      <c r="HIB153" s="37"/>
      <c r="HIC153" s="37"/>
      <c r="HID153" s="37"/>
      <c r="HIE153" s="37"/>
      <c r="HIF153" s="37"/>
      <c r="HIG153" s="37"/>
      <c r="HIH153" s="37"/>
      <c r="HII153" s="37"/>
      <c r="HIJ153" s="37"/>
      <c r="HIK153" s="37"/>
      <c r="HIL153" s="37"/>
      <c r="HIM153" s="37"/>
      <c r="HIN153" s="37"/>
      <c r="HIO153" s="37"/>
      <c r="HIP153" s="37"/>
      <c r="HIQ153" s="37"/>
      <c r="HIR153" s="37"/>
      <c r="HIS153" s="37"/>
      <c r="HIT153" s="37"/>
      <c r="HIU153" s="37"/>
      <c r="HIV153" s="37"/>
      <c r="HIW153" s="37"/>
      <c r="HIX153" s="37"/>
      <c r="HIY153" s="37"/>
      <c r="HIZ153" s="37"/>
      <c r="HJA153" s="37"/>
      <c r="HJB153" s="37"/>
      <c r="HJC153" s="37"/>
      <c r="HJD153" s="37"/>
      <c r="HJE153" s="37"/>
      <c r="HJF153" s="37"/>
      <c r="HJG153" s="37"/>
      <c r="HJH153" s="37"/>
      <c r="HJI153" s="37"/>
      <c r="HJJ153" s="37"/>
      <c r="HJK153" s="37"/>
      <c r="HJL153" s="37"/>
      <c r="HJM153" s="37"/>
      <c r="HJN153" s="37"/>
      <c r="HJO153" s="37"/>
      <c r="HJP153" s="37"/>
      <c r="HJQ153" s="37"/>
      <c r="HJR153" s="37"/>
      <c r="HJS153" s="37"/>
      <c r="HJT153" s="37"/>
      <c r="HJU153" s="37"/>
      <c r="HJV153" s="37"/>
      <c r="HJW153" s="37"/>
      <c r="HJX153" s="37"/>
      <c r="HJY153" s="37"/>
      <c r="HJZ153" s="37"/>
      <c r="HKA153" s="37"/>
      <c r="HKB153" s="37"/>
      <c r="HKC153" s="37"/>
      <c r="HKD153" s="37"/>
      <c r="HKE153" s="37"/>
      <c r="HKF153" s="37"/>
      <c r="HKG153" s="37"/>
      <c r="HKH153" s="37"/>
      <c r="HKI153" s="37"/>
      <c r="HKJ153" s="37"/>
      <c r="HKK153" s="37"/>
      <c r="HKL153" s="37"/>
      <c r="HKM153" s="37"/>
      <c r="HKN153" s="37"/>
      <c r="HKO153" s="37"/>
      <c r="HKP153" s="37"/>
      <c r="HKQ153" s="37"/>
      <c r="HKR153" s="37"/>
      <c r="HKS153" s="37"/>
      <c r="HKT153" s="37"/>
      <c r="HKU153" s="37"/>
      <c r="HKV153" s="37"/>
      <c r="HKW153" s="37"/>
      <c r="HKX153" s="37"/>
      <c r="HKY153" s="37"/>
      <c r="HKZ153" s="37"/>
      <c r="HLA153" s="37"/>
      <c r="HLB153" s="37"/>
      <c r="HLC153" s="37"/>
      <c r="HLD153" s="37"/>
      <c r="HLE153" s="37"/>
      <c r="HLF153" s="37"/>
      <c r="HLG153" s="37"/>
      <c r="HLH153" s="37"/>
      <c r="HLI153" s="37"/>
      <c r="HLJ153" s="37"/>
      <c r="HLK153" s="37"/>
      <c r="HLL153" s="37"/>
      <c r="HLM153" s="37"/>
      <c r="HLN153" s="37"/>
      <c r="HLO153" s="37"/>
      <c r="HLP153" s="37"/>
      <c r="HLQ153" s="37"/>
      <c r="HLR153" s="37"/>
      <c r="HLS153" s="37"/>
      <c r="HLT153" s="37"/>
      <c r="HLU153" s="37"/>
      <c r="HLV153" s="37"/>
      <c r="HLW153" s="37"/>
      <c r="HLX153" s="37"/>
      <c r="HLY153" s="37"/>
      <c r="HLZ153" s="37"/>
      <c r="HMA153" s="37"/>
      <c r="HMB153" s="37"/>
      <c r="HMC153" s="37"/>
      <c r="HMD153" s="37"/>
      <c r="HME153" s="37"/>
      <c r="HMF153" s="37"/>
      <c r="HMG153" s="37"/>
      <c r="HMH153" s="37"/>
      <c r="HMI153" s="37"/>
      <c r="HMJ153" s="37"/>
      <c r="HMK153" s="37"/>
      <c r="HML153" s="37"/>
      <c r="HMM153" s="37"/>
      <c r="HMN153" s="37"/>
      <c r="HMO153" s="37"/>
      <c r="HMP153" s="37"/>
      <c r="HMQ153" s="37"/>
      <c r="HMR153" s="37"/>
      <c r="HMS153" s="37"/>
      <c r="HMT153" s="37"/>
      <c r="HMU153" s="37"/>
      <c r="HMV153" s="37"/>
      <c r="HMW153" s="37"/>
      <c r="HMX153" s="37"/>
      <c r="HMY153" s="37"/>
      <c r="HMZ153" s="37"/>
      <c r="HNA153" s="37"/>
      <c r="HNB153" s="37"/>
      <c r="HNC153" s="37"/>
      <c r="HND153" s="37"/>
      <c r="HNE153" s="37"/>
      <c r="HNF153" s="37"/>
      <c r="HNG153" s="37"/>
      <c r="HNH153" s="37"/>
      <c r="HNI153" s="37"/>
      <c r="HNJ153" s="37"/>
      <c r="HNK153" s="37"/>
      <c r="HNL153" s="37"/>
      <c r="HNM153" s="37"/>
      <c r="HNN153" s="37"/>
      <c r="HNO153" s="37"/>
      <c r="HNP153" s="37"/>
      <c r="HNQ153" s="37"/>
      <c r="HNR153" s="37"/>
      <c r="HNS153" s="37"/>
      <c r="HNT153" s="37"/>
      <c r="HNU153" s="37"/>
      <c r="HNV153" s="37"/>
      <c r="HNW153" s="37"/>
      <c r="HNX153" s="37"/>
      <c r="HNY153" s="37"/>
      <c r="HNZ153" s="37"/>
      <c r="HOA153" s="37"/>
      <c r="HOB153" s="37"/>
      <c r="HOC153" s="37"/>
      <c r="HOD153" s="37"/>
      <c r="HOE153" s="37"/>
      <c r="HOF153" s="37"/>
      <c r="HOG153" s="37"/>
      <c r="HOH153" s="37"/>
      <c r="HOI153" s="37"/>
      <c r="HOJ153" s="37"/>
      <c r="HOK153" s="37"/>
      <c r="HOL153" s="37"/>
      <c r="HOM153" s="37"/>
      <c r="HON153" s="37"/>
      <c r="HOO153" s="37"/>
      <c r="HOP153" s="37"/>
      <c r="HOQ153" s="37"/>
      <c r="HOR153" s="37"/>
      <c r="HOS153" s="37"/>
      <c r="HOT153" s="37"/>
      <c r="HOU153" s="37"/>
      <c r="HOV153" s="37"/>
      <c r="HOW153" s="37"/>
      <c r="HOX153" s="37"/>
      <c r="HOY153" s="37"/>
      <c r="HOZ153" s="37"/>
      <c r="HPA153" s="37"/>
      <c r="HPB153" s="37"/>
      <c r="HPC153" s="37"/>
      <c r="HPD153" s="37"/>
      <c r="HPE153" s="37"/>
      <c r="HPF153" s="37"/>
      <c r="HPG153" s="37"/>
      <c r="HPH153" s="37"/>
      <c r="HPI153" s="37"/>
      <c r="HPJ153" s="37"/>
      <c r="HPK153" s="37"/>
      <c r="HPL153" s="37"/>
      <c r="HPM153" s="37"/>
      <c r="HPN153" s="37"/>
      <c r="HPO153" s="37"/>
      <c r="HPP153" s="37"/>
      <c r="HPQ153" s="37"/>
      <c r="HPR153" s="37"/>
      <c r="HPS153" s="37"/>
      <c r="HPT153" s="37"/>
      <c r="HPU153" s="37"/>
      <c r="HPV153" s="37"/>
      <c r="HPW153" s="37"/>
      <c r="HPX153" s="37"/>
      <c r="HPY153" s="37"/>
      <c r="HPZ153" s="37"/>
      <c r="HQA153" s="37"/>
      <c r="HQB153" s="37"/>
      <c r="HQC153" s="37"/>
      <c r="HQD153" s="37"/>
      <c r="HQE153" s="37"/>
      <c r="HQF153" s="37"/>
      <c r="HQG153" s="37"/>
      <c r="HQH153" s="37"/>
      <c r="HQI153" s="37"/>
      <c r="HQJ153" s="37"/>
      <c r="HQK153" s="37"/>
      <c r="HQL153" s="37"/>
      <c r="HQM153" s="37"/>
      <c r="HQN153" s="37"/>
      <c r="HQO153" s="37"/>
      <c r="HQP153" s="37"/>
      <c r="HQQ153" s="37"/>
      <c r="HQR153" s="37"/>
      <c r="HQS153" s="37"/>
      <c r="HQT153" s="37"/>
      <c r="HQU153" s="37"/>
      <c r="HQV153" s="37"/>
      <c r="HQW153" s="37"/>
      <c r="HQX153" s="37"/>
      <c r="HQY153" s="37"/>
      <c r="HQZ153" s="37"/>
      <c r="HRA153" s="37"/>
      <c r="HRB153" s="37"/>
      <c r="HRC153" s="37"/>
      <c r="HRD153" s="37"/>
      <c r="HRE153" s="37"/>
      <c r="HRF153" s="37"/>
      <c r="HRG153" s="37"/>
      <c r="HRH153" s="37"/>
      <c r="HRI153" s="37"/>
      <c r="HRJ153" s="37"/>
      <c r="HRK153" s="37"/>
      <c r="HRL153" s="37"/>
      <c r="HRM153" s="37"/>
      <c r="HRN153" s="37"/>
      <c r="HRO153" s="37"/>
      <c r="HRP153" s="37"/>
      <c r="HRQ153" s="37"/>
      <c r="HRR153" s="37"/>
      <c r="HRS153" s="37"/>
      <c r="HRT153" s="37"/>
      <c r="HRU153" s="37"/>
      <c r="HRV153" s="37"/>
      <c r="HRW153" s="37"/>
      <c r="HRX153" s="37"/>
      <c r="HRY153" s="37"/>
      <c r="HRZ153" s="37"/>
      <c r="HSA153" s="37"/>
      <c r="HSB153" s="37"/>
      <c r="HSC153" s="37"/>
      <c r="HSD153" s="37"/>
      <c r="HSE153" s="37"/>
      <c r="HSF153" s="37"/>
      <c r="HSG153" s="37"/>
      <c r="HSH153" s="37"/>
      <c r="HSI153" s="37"/>
      <c r="HSJ153" s="37"/>
      <c r="HSK153" s="37"/>
      <c r="HSL153" s="37"/>
      <c r="HSM153" s="37"/>
      <c r="HSN153" s="37"/>
      <c r="HSO153" s="37"/>
      <c r="HSP153" s="37"/>
      <c r="HSQ153" s="37"/>
      <c r="HSR153" s="37"/>
      <c r="HSS153" s="37"/>
      <c r="HST153" s="37"/>
      <c r="HSU153" s="37"/>
      <c r="HSV153" s="37"/>
      <c r="HSW153" s="37"/>
      <c r="HSX153" s="37"/>
      <c r="HSY153" s="37"/>
      <c r="HSZ153" s="37"/>
      <c r="HTA153" s="37"/>
      <c r="HTB153" s="37"/>
      <c r="HTC153" s="37"/>
      <c r="HTD153" s="37"/>
      <c r="HTE153" s="37"/>
      <c r="HTF153" s="37"/>
      <c r="HTG153" s="37"/>
      <c r="HTH153" s="37"/>
      <c r="HTI153" s="37"/>
      <c r="HTJ153" s="37"/>
      <c r="HTK153" s="37"/>
      <c r="HTL153" s="37"/>
      <c r="HTM153" s="37"/>
      <c r="HTN153" s="37"/>
      <c r="HTO153" s="37"/>
      <c r="HTP153" s="37"/>
      <c r="HTQ153" s="37"/>
      <c r="HTR153" s="37"/>
      <c r="HTS153" s="37"/>
      <c r="HTT153" s="37"/>
      <c r="HTU153" s="37"/>
      <c r="HTV153" s="37"/>
      <c r="HTW153" s="37"/>
      <c r="HTX153" s="37"/>
      <c r="HTY153" s="37"/>
      <c r="HTZ153" s="37"/>
      <c r="HUA153" s="37"/>
      <c r="HUB153" s="37"/>
      <c r="HUC153" s="37"/>
      <c r="HUD153" s="37"/>
      <c r="HUE153" s="37"/>
      <c r="HUF153" s="37"/>
      <c r="HUG153" s="37"/>
      <c r="HUH153" s="37"/>
      <c r="HUI153" s="37"/>
      <c r="HUJ153" s="37"/>
      <c r="HUK153" s="37"/>
      <c r="HUL153" s="37"/>
      <c r="HUM153" s="37"/>
      <c r="HUN153" s="37"/>
      <c r="HUO153" s="37"/>
      <c r="HUP153" s="37"/>
      <c r="HUQ153" s="37"/>
      <c r="HUR153" s="37"/>
      <c r="HUS153" s="37"/>
      <c r="HUT153" s="37"/>
      <c r="HUU153" s="37"/>
      <c r="HUV153" s="37"/>
      <c r="HUW153" s="37"/>
      <c r="HUX153" s="37"/>
      <c r="HUY153" s="37"/>
      <c r="HUZ153" s="37"/>
      <c r="HVA153" s="37"/>
      <c r="HVB153" s="37"/>
      <c r="HVC153" s="37"/>
      <c r="HVD153" s="37"/>
      <c r="HVE153" s="37"/>
      <c r="HVF153" s="37"/>
      <c r="HVG153" s="37"/>
      <c r="HVH153" s="37"/>
      <c r="HVI153" s="37"/>
      <c r="HVJ153" s="37"/>
      <c r="HVK153" s="37"/>
      <c r="HVL153" s="37"/>
      <c r="HVM153" s="37"/>
      <c r="HVN153" s="37"/>
      <c r="HVO153" s="37"/>
      <c r="HVP153" s="37"/>
      <c r="HVQ153" s="37"/>
      <c r="HVR153" s="37"/>
      <c r="HVS153" s="37"/>
      <c r="HVT153" s="37"/>
      <c r="HVU153" s="37"/>
      <c r="HVV153" s="37"/>
      <c r="HVW153" s="37"/>
      <c r="HVX153" s="37"/>
      <c r="HVY153" s="37"/>
      <c r="HVZ153" s="37"/>
      <c r="HWA153" s="37"/>
      <c r="HWB153" s="37"/>
      <c r="HWC153" s="37"/>
      <c r="HWD153" s="37"/>
      <c r="HWE153" s="37"/>
      <c r="HWF153" s="37"/>
      <c r="HWG153" s="37"/>
      <c r="HWH153" s="37"/>
      <c r="HWI153" s="37"/>
      <c r="HWJ153" s="37"/>
      <c r="HWK153" s="37"/>
      <c r="HWL153" s="37"/>
      <c r="HWM153" s="37"/>
      <c r="HWN153" s="37"/>
      <c r="HWO153" s="37"/>
      <c r="HWP153" s="37"/>
      <c r="HWQ153" s="37"/>
      <c r="HWR153" s="37"/>
      <c r="HWS153" s="37"/>
      <c r="HWT153" s="37"/>
      <c r="HWU153" s="37"/>
      <c r="HWV153" s="37"/>
      <c r="HWW153" s="37"/>
      <c r="HWX153" s="37"/>
      <c r="HWY153" s="37"/>
      <c r="HWZ153" s="37"/>
      <c r="HXA153" s="37"/>
      <c r="HXB153" s="37"/>
      <c r="HXC153" s="37"/>
      <c r="HXD153" s="37"/>
      <c r="HXE153" s="37"/>
      <c r="HXF153" s="37"/>
      <c r="HXG153" s="37"/>
      <c r="HXH153" s="37"/>
      <c r="HXI153" s="37"/>
      <c r="HXJ153" s="37"/>
      <c r="HXK153" s="37"/>
      <c r="HXL153" s="37"/>
      <c r="HXM153" s="37"/>
      <c r="HXN153" s="37"/>
      <c r="HXO153" s="37"/>
      <c r="HXP153" s="37"/>
      <c r="HXQ153" s="37"/>
      <c r="HXR153" s="37"/>
      <c r="HXS153" s="37"/>
      <c r="HXT153" s="37"/>
      <c r="HXU153" s="37"/>
      <c r="HXV153" s="37"/>
      <c r="HXW153" s="37"/>
      <c r="HXX153" s="37"/>
      <c r="HXY153" s="37"/>
      <c r="HXZ153" s="37"/>
      <c r="HYA153" s="37"/>
      <c r="HYB153" s="37"/>
      <c r="HYC153" s="37"/>
      <c r="HYD153" s="37"/>
      <c r="HYE153" s="37"/>
      <c r="HYF153" s="37"/>
      <c r="HYG153" s="37"/>
      <c r="HYH153" s="37"/>
      <c r="HYI153" s="37"/>
      <c r="HYJ153" s="37"/>
      <c r="HYK153" s="37"/>
      <c r="HYL153" s="37"/>
      <c r="HYM153" s="37"/>
      <c r="HYN153" s="37"/>
      <c r="HYO153" s="37"/>
      <c r="HYP153" s="37"/>
      <c r="HYQ153" s="37"/>
      <c r="HYR153" s="37"/>
      <c r="HYS153" s="37"/>
      <c r="HYT153" s="37"/>
      <c r="HYU153" s="37"/>
      <c r="HYV153" s="37"/>
      <c r="HYW153" s="37"/>
      <c r="HYX153" s="37"/>
      <c r="HYY153" s="37"/>
      <c r="HYZ153" s="37"/>
      <c r="HZA153" s="37"/>
      <c r="HZB153" s="37"/>
      <c r="HZC153" s="37"/>
      <c r="HZD153" s="37"/>
      <c r="HZE153" s="37"/>
      <c r="HZF153" s="37"/>
      <c r="HZG153" s="37"/>
      <c r="HZH153" s="37"/>
      <c r="HZI153" s="37"/>
      <c r="HZJ153" s="37"/>
      <c r="HZK153" s="37"/>
      <c r="HZL153" s="37"/>
      <c r="HZM153" s="37"/>
      <c r="HZN153" s="37"/>
      <c r="HZO153" s="37"/>
      <c r="HZP153" s="37"/>
      <c r="HZQ153" s="37"/>
      <c r="HZR153" s="37"/>
      <c r="HZS153" s="37"/>
      <c r="HZT153" s="37"/>
      <c r="HZU153" s="37"/>
      <c r="HZV153" s="37"/>
      <c r="HZW153" s="37"/>
      <c r="HZX153" s="37"/>
      <c r="HZY153" s="37"/>
      <c r="HZZ153" s="37"/>
      <c r="IAA153" s="37"/>
      <c r="IAB153" s="37"/>
      <c r="IAC153" s="37"/>
      <c r="IAD153" s="37"/>
      <c r="IAE153" s="37"/>
      <c r="IAF153" s="37"/>
      <c r="IAG153" s="37"/>
      <c r="IAH153" s="37"/>
      <c r="IAI153" s="37"/>
      <c r="IAJ153" s="37"/>
      <c r="IAK153" s="37"/>
      <c r="IAL153" s="37"/>
      <c r="IAM153" s="37"/>
      <c r="IAN153" s="37"/>
      <c r="IAO153" s="37"/>
      <c r="IAP153" s="37"/>
      <c r="IAQ153" s="37"/>
      <c r="IAR153" s="37"/>
      <c r="IAS153" s="37"/>
      <c r="IAT153" s="37"/>
      <c r="IAU153" s="37"/>
      <c r="IAV153" s="37"/>
      <c r="IAW153" s="37"/>
      <c r="IAX153" s="37"/>
      <c r="IAY153" s="37"/>
      <c r="IAZ153" s="37"/>
      <c r="IBA153" s="37"/>
      <c r="IBB153" s="37"/>
      <c r="IBC153" s="37"/>
      <c r="IBD153" s="37"/>
      <c r="IBE153" s="37"/>
      <c r="IBF153" s="37"/>
      <c r="IBG153" s="37"/>
      <c r="IBH153" s="37"/>
      <c r="IBI153" s="37"/>
      <c r="IBJ153" s="37"/>
      <c r="IBK153" s="37"/>
      <c r="IBL153" s="37"/>
      <c r="IBM153" s="37"/>
      <c r="IBN153" s="37"/>
      <c r="IBO153" s="37"/>
      <c r="IBP153" s="37"/>
      <c r="IBQ153" s="37"/>
      <c r="IBR153" s="37"/>
      <c r="IBS153" s="37"/>
      <c r="IBT153" s="37"/>
      <c r="IBU153" s="37"/>
      <c r="IBV153" s="37"/>
      <c r="IBW153" s="37"/>
      <c r="IBX153" s="37"/>
      <c r="IBY153" s="37"/>
      <c r="IBZ153" s="37"/>
      <c r="ICA153" s="37"/>
      <c r="ICB153" s="37"/>
      <c r="ICC153" s="37"/>
      <c r="ICD153" s="37"/>
      <c r="ICE153" s="37"/>
      <c r="ICF153" s="37"/>
      <c r="ICG153" s="37"/>
      <c r="ICH153" s="37"/>
      <c r="ICI153" s="37"/>
      <c r="ICJ153" s="37"/>
      <c r="ICK153" s="37"/>
      <c r="ICL153" s="37"/>
      <c r="ICM153" s="37"/>
      <c r="ICN153" s="37"/>
      <c r="ICO153" s="37"/>
      <c r="ICP153" s="37"/>
      <c r="ICQ153" s="37"/>
      <c r="ICR153" s="37"/>
      <c r="ICS153" s="37"/>
      <c r="ICT153" s="37"/>
      <c r="ICU153" s="37"/>
      <c r="ICV153" s="37"/>
      <c r="ICW153" s="37"/>
      <c r="ICX153" s="37"/>
      <c r="ICY153" s="37"/>
      <c r="ICZ153" s="37"/>
      <c r="IDA153" s="37"/>
      <c r="IDB153" s="37"/>
      <c r="IDC153" s="37"/>
      <c r="IDD153" s="37"/>
      <c r="IDE153" s="37"/>
      <c r="IDF153" s="37"/>
      <c r="IDG153" s="37"/>
      <c r="IDH153" s="37"/>
      <c r="IDI153" s="37"/>
      <c r="IDJ153" s="37"/>
      <c r="IDK153" s="37"/>
      <c r="IDL153" s="37"/>
      <c r="IDM153" s="37"/>
      <c r="IDN153" s="37"/>
      <c r="IDO153" s="37"/>
      <c r="IDP153" s="37"/>
      <c r="IDQ153" s="37"/>
      <c r="IDR153" s="37"/>
      <c r="IDS153" s="37"/>
      <c r="IDT153" s="37"/>
      <c r="IDU153" s="37"/>
      <c r="IDV153" s="37"/>
      <c r="IDW153" s="37"/>
      <c r="IDX153" s="37"/>
      <c r="IDY153" s="37"/>
      <c r="IDZ153" s="37"/>
      <c r="IEA153" s="37"/>
      <c r="IEB153" s="37"/>
      <c r="IEC153" s="37"/>
      <c r="IED153" s="37"/>
      <c r="IEE153" s="37"/>
      <c r="IEF153" s="37"/>
      <c r="IEG153" s="37"/>
      <c r="IEH153" s="37"/>
      <c r="IEI153" s="37"/>
      <c r="IEJ153" s="37"/>
      <c r="IEK153" s="37"/>
      <c r="IEL153" s="37"/>
      <c r="IEM153" s="37"/>
      <c r="IEN153" s="37"/>
      <c r="IEO153" s="37"/>
      <c r="IEP153" s="37"/>
      <c r="IEQ153" s="37"/>
      <c r="IER153" s="37"/>
      <c r="IES153" s="37"/>
      <c r="IET153" s="37"/>
      <c r="IEU153" s="37"/>
      <c r="IEV153" s="37"/>
      <c r="IEW153" s="37"/>
      <c r="IEX153" s="37"/>
      <c r="IEY153" s="37"/>
      <c r="IEZ153" s="37"/>
      <c r="IFA153" s="37"/>
      <c r="IFB153" s="37"/>
      <c r="IFC153" s="37"/>
      <c r="IFD153" s="37"/>
      <c r="IFE153" s="37"/>
      <c r="IFF153" s="37"/>
      <c r="IFG153" s="37"/>
      <c r="IFH153" s="37"/>
      <c r="IFI153" s="37"/>
      <c r="IFJ153" s="37"/>
      <c r="IFK153" s="37"/>
      <c r="IFL153" s="37"/>
      <c r="IFM153" s="37"/>
      <c r="IFN153" s="37"/>
      <c r="IFO153" s="37"/>
      <c r="IFP153" s="37"/>
      <c r="IFQ153" s="37"/>
      <c r="IFR153" s="37"/>
      <c r="IFS153" s="37"/>
      <c r="IFT153" s="37"/>
      <c r="IFU153" s="37"/>
      <c r="IFV153" s="37"/>
      <c r="IFW153" s="37"/>
      <c r="IFX153" s="37"/>
      <c r="IFY153" s="37"/>
      <c r="IFZ153" s="37"/>
      <c r="IGA153" s="37"/>
      <c r="IGB153" s="37"/>
      <c r="IGC153" s="37"/>
      <c r="IGD153" s="37"/>
      <c r="IGE153" s="37"/>
      <c r="IGF153" s="37"/>
      <c r="IGG153" s="37"/>
      <c r="IGH153" s="37"/>
      <c r="IGI153" s="37"/>
      <c r="IGJ153" s="37"/>
      <c r="IGK153" s="37"/>
      <c r="IGL153" s="37"/>
      <c r="IGM153" s="37"/>
      <c r="IGN153" s="37"/>
      <c r="IGO153" s="37"/>
      <c r="IGP153" s="37"/>
      <c r="IGQ153" s="37"/>
      <c r="IGR153" s="37"/>
      <c r="IGS153" s="37"/>
      <c r="IGT153" s="37"/>
      <c r="IGU153" s="37"/>
      <c r="IGV153" s="37"/>
      <c r="IGW153" s="37"/>
      <c r="IGX153" s="37"/>
      <c r="IGY153" s="37"/>
      <c r="IGZ153" s="37"/>
      <c r="IHA153" s="37"/>
      <c r="IHB153" s="37"/>
      <c r="IHC153" s="37"/>
      <c r="IHD153" s="37"/>
      <c r="IHE153" s="37"/>
      <c r="IHF153" s="37"/>
      <c r="IHG153" s="37"/>
      <c r="IHH153" s="37"/>
      <c r="IHI153" s="37"/>
      <c r="IHJ153" s="37"/>
      <c r="IHK153" s="37"/>
      <c r="IHL153" s="37"/>
      <c r="IHM153" s="37"/>
      <c r="IHN153" s="37"/>
      <c r="IHO153" s="37"/>
      <c r="IHP153" s="37"/>
      <c r="IHQ153" s="37"/>
      <c r="IHR153" s="37"/>
      <c r="IHS153" s="37"/>
      <c r="IHT153" s="37"/>
      <c r="IHU153" s="37"/>
      <c r="IHV153" s="37"/>
      <c r="IHW153" s="37"/>
      <c r="IHX153" s="37"/>
      <c r="IHY153" s="37"/>
      <c r="IHZ153" s="37"/>
      <c r="IIA153" s="37"/>
      <c r="IIB153" s="37"/>
      <c r="IIC153" s="37"/>
      <c r="IID153" s="37"/>
      <c r="IIE153" s="37"/>
      <c r="IIF153" s="37"/>
      <c r="IIG153" s="37"/>
      <c r="IIH153" s="37"/>
      <c r="III153" s="37"/>
      <c r="IIJ153" s="37"/>
      <c r="IIK153" s="37"/>
      <c r="IIL153" s="37"/>
      <c r="IIM153" s="37"/>
      <c r="IIN153" s="37"/>
      <c r="IIO153" s="37"/>
      <c r="IIP153" s="37"/>
      <c r="IIQ153" s="37"/>
      <c r="IIR153" s="37"/>
      <c r="IIS153" s="37"/>
      <c r="IIT153" s="37"/>
      <c r="IIU153" s="37"/>
      <c r="IIV153" s="37"/>
      <c r="IIW153" s="37"/>
      <c r="IIX153" s="37"/>
      <c r="IIY153" s="37"/>
      <c r="IIZ153" s="37"/>
      <c r="IJA153" s="37"/>
      <c r="IJB153" s="37"/>
      <c r="IJC153" s="37"/>
      <c r="IJD153" s="37"/>
      <c r="IJE153" s="37"/>
      <c r="IJF153" s="37"/>
      <c r="IJG153" s="37"/>
      <c r="IJH153" s="37"/>
      <c r="IJI153" s="37"/>
      <c r="IJJ153" s="37"/>
      <c r="IJK153" s="37"/>
      <c r="IJL153" s="37"/>
      <c r="IJM153" s="37"/>
      <c r="IJN153" s="37"/>
      <c r="IJO153" s="37"/>
      <c r="IJP153" s="37"/>
      <c r="IJQ153" s="37"/>
      <c r="IJR153" s="37"/>
      <c r="IJS153" s="37"/>
      <c r="IJT153" s="37"/>
      <c r="IJU153" s="37"/>
      <c r="IJV153" s="37"/>
      <c r="IJW153" s="37"/>
      <c r="IJX153" s="37"/>
      <c r="IJY153" s="37"/>
      <c r="IJZ153" s="37"/>
      <c r="IKA153" s="37"/>
      <c r="IKB153" s="37"/>
      <c r="IKC153" s="37"/>
      <c r="IKD153" s="37"/>
      <c r="IKE153" s="37"/>
      <c r="IKF153" s="37"/>
      <c r="IKG153" s="37"/>
      <c r="IKH153" s="37"/>
      <c r="IKI153" s="37"/>
      <c r="IKJ153" s="37"/>
      <c r="IKK153" s="37"/>
      <c r="IKL153" s="37"/>
      <c r="IKM153" s="37"/>
      <c r="IKN153" s="37"/>
      <c r="IKO153" s="37"/>
      <c r="IKP153" s="37"/>
      <c r="IKQ153" s="37"/>
      <c r="IKR153" s="37"/>
      <c r="IKS153" s="37"/>
      <c r="IKT153" s="37"/>
      <c r="IKU153" s="37"/>
      <c r="IKV153" s="37"/>
      <c r="IKW153" s="37"/>
      <c r="IKX153" s="37"/>
      <c r="IKY153" s="37"/>
      <c r="IKZ153" s="37"/>
      <c r="ILA153" s="37"/>
      <c r="ILB153" s="37"/>
      <c r="ILC153" s="37"/>
      <c r="ILD153" s="37"/>
      <c r="ILE153" s="37"/>
      <c r="ILF153" s="37"/>
      <c r="ILG153" s="37"/>
      <c r="ILH153" s="37"/>
      <c r="ILI153" s="37"/>
      <c r="ILJ153" s="37"/>
      <c r="ILK153" s="37"/>
      <c r="ILL153" s="37"/>
      <c r="ILM153" s="37"/>
      <c r="ILN153" s="37"/>
      <c r="ILO153" s="37"/>
      <c r="ILP153" s="37"/>
      <c r="ILQ153" s="37"/>
      <c r="ILR153" s="37"/>
      <c r="ILS153" s="37"/>
      <c r="ILT153" s="37"/>
      <c r="ILU153" s="37"/>
      <c r="ILV153" s="37"/>
      <c r="ILW153" s="37"/>
      <c r="ILX153" s="37"/>
      <c r="ILY153" s="37"/>
      <c r="ILZ153" s="37"/>
      <c r="IMA153" s="37"/>
      <c r="IMB153" s="37"/>
      <c r="IMC153" s="37"/>
      <c r="IMD153" s="37"/>
      <c r="IME153" s="37"/>
      <c r="IMF153" s="37"/>
      <c r="IMG153" s="37"/>
      <c r="IMH153" s="37"/>
      <c r="IMI153" s="37"/>
      <c r="IMJ153" s="37"/>
      <c r="IMK153" s="37"/>
      <c r="IML153" s="37"/>
      <c r="IMM153" s="37"/>
      <c r="IMN153" s="37"/>
      <c r="IMO153" s="37"/>
      <c r="IMP153" s="37"/>
      <c r="IMQ153" s="37"/>
      <c r="IMR153" s="37"/>
      <c r="IMS153" s="37"/>
      <c r="IMT153" s="37"/>
      <c r="IMU153" s="37"/>
      <c r="IMV153" s="37"/>
      <c r="IMW153" s="37"/>
      <c r="IMX153" s="37"/>
      <c r="IMY153" s="37"/>
      <c r="IMZ153" s="37"/>
      <c r="INA153" s="37"/>
      <c r="INB153" s="37"/>
      <c r="INC153" s="37"/>
      <c r="IND153" s="37"/>
      <c r="INE153" s="37"/>
      <c r="INF153" s="37"/>
      <c r="ING153" s="37"/>
      <c r="INH153" s="37"/>
      <c r="INI153" s="37"/>
      <c r="INJ153" s="37"/>
      <c r="INK153" s="37"/>
      <c r="INL153" s="37"/>
      <c r="INM153" s="37"/>
      <c r="INN153" s="37"/>
      <c r="INO153" s="37"/>
      <c r="INP153" s="37"/>
      <c r="INQ153" s="37"/>
      <c r="INR153" s="37"/>
      <c r="INS153" s="37"/>
      <c r="INT153" s="37"/>
      <c r="INU153" s="37"/>
      <c r="INV153" s="37"/>
      <c r="INW153" s="37"/>
      <c r="INX153" s="37"/>
      <c r="INY153" s="37"/>
      <c r="INZ153" s="37"/>
      <c r="IOA153" s="37"/>
      <c r="IOB153" s="37"/>
      <c r="IOC153" s="37"/>
      <c r="IOD153" s="37"/>
      <c r="IOE153" s="37"/>
      <c r="IOF153" s="37"/>
      <c r="IOG153" s="37"/>
      <c r="IOH153" s="37"/>
      <c r="IOI153" s="37"/>
      <c r="IOJ153" s="37"/>
      <c r="IOK153" s="37"/>
      <c r="IOL153" s="37"/>
      <c r="IOM153" s="37"/>
      <c r="ION153" s="37"/>
      <c r="IOO153" s="37"/>
      <c r="IOP153" s="37"/>
      <c r="IOQ153" s="37"/>
      <c r="IOR153" s="37"/>
      <c r="IOS153" s="37"/>
      <c r="IOT153" s="37"/>
      <c r="IOU153" s="37"/>
      <c r="IOV153" s="37"/>
      <c r="IOW153" s="37"/>
      <c r="IOX153" s="37"/>
      <c r="IOY153" s="37"/>
      <c r="IOZ153" s="37"/>
      <c r="IPA153" s="37"/>
      <c r="IPB153" s="37"/>
      <c r="IPC153" s="37"/>
      <c r="IPD153" s="37"/>
      <c r="IPE153" s="37"/>
      <c r="IPF153" s="37"/>
      <c r="IPG153" s="37"/>
      <c r="IPH153" s="37"/>
      <c r="IPI153" s="37"/>
      <c r="IPJ153" s="37"/>
      <c r="IPK153" s="37"/>
      <c r="IPL153" s="37"/>
      <c r="IPM153" s="37"/>
      <c r="IPN153" s="37"/>
      <c r="IPO153" s="37"/>
      <c r="IPP153" s="37"/>
      <c r="IPQ153" s="37"/>
      <c r="IPR153" s="37"/>
      <c r="IPS153" s="37"/>
      <c r="IPT153" s="37"/>
      <c r="IPU153" s="37"/>
      <c r="IPV153" s="37"/>
      <c r="IPW153" s="37"/>
      <c r="IPX153" s="37"/>
      <c r="IPY153" s="37"/>
      <c r="IPZ153" s="37"/>
      <c r="IQA153" s="37"/>
      <c r="IQB153" s="37"/>
      <c r="IQC153" s="37"/>
      <c r="IQD153" s="37"/>
      <c r="IQE153" s="37"/>
      <c r="IQF153" s="37"/>
      <c r="IQG153" s="37"/>
      <c r="IQH153" s="37"/>
      <c r="IQI153" s="37"/>
      <c r="IQJ153" s="37"/>
      <c r="IQK153" s="37"/>
      <c r="IQL153" s="37"/>
      <c r="IQM153" s="37"/>
      <c r="IQN153" s="37"/>
      <c r="IQO153" s="37"/>
      <c r="IQP153" s="37"/>
      <c r="IQQ153" s="37"/>
      <c r="IQR153" s="37"/>
      <c r="IQS153" s="37"/>
      <c r="IQT153" s="37"/>
      <c r="IQU153" s="37"/>
      <c r="IQV153" s="37"/>
      <c r="IQW153" s="37"/>
      <c r="IQX153" s="37"/>
      <c r="IQY153" s="37"/>
      <c r="IQZ153" s="37"/>
      <c r="IRA153" s="37"/>
      <c r="IRB153" s="37"/>
      <c r="IRC153" s="37"/>
      <c r="IRD153" s="37"/>
      <c r="IRE153" s="37"/>
      <c r="IRF153" s="37"/>
      <c r="IRG153" s="37"/>
      <c r="IRH153" s="37"/>
      <c r="IRI153" s="37"/>
      <c r="IRJ153" s="37"/>
      <c r="IRK153" s="37"/>
      <c r="IRL153" s="37"/>
      <c r="IRM153" s="37"/>
      <c r="IRN153" s="37"/>
      <c r="IRO153" s="37"/>
      <c r="IRP153" s="37"/>
      <c r="IRQ153" s="37"/>
      <c r="IRR153" s="37"/>
      <c r="IRS153" s="37"/>
      <c r="IRT153" s="37"/>
      <c r="IRU153" s="37"/>
      <c r="IRV153" s="37"/>
      <c r="IRW153" s="37"/>
      <c r="IRX153" s="37"/>
      <c r="IRY153" s="37"/>
      <c r="IRZ153" s="37"/>
      <c r="ISA153" s="37"/>
      <c r="ISB153" s="37"/>
      <c r="ISC153" s="37"/>
      <c r="ISD153" s="37"/>
      <c r="ISE153" s="37"/>
      <c r="ISF153" s="37"/>
      <c r="ISG153" s="37"/>
      <c r="ISH153" s="37"/>
      <c r="ISI153" s="37"/>
      <c r="ISJ153" s="37"/>
      <c r="ISK153" s="37"/>
      <c r="ISL153" s="37"/>
      <c r="ISM153" s="37"/>
      <c r="ISN153" s="37"/>
      <c r="ISO153" s="37"/>
      <c r="ISP153" s="37"/>
      <c r="ISQ153" s="37"/>
      <c r="ISR153" s="37"/>
      <c r="ISS153" s="37"/>
      <c r="IST153" s="37"/>
      <c r="ISU153" s="37"/>
      <c r="ISV153" s="37"/>
      <c r="ISW153" s="37"/>
      <c r="ISX153" s="37"/>
      <c r="ISY153" s="37"/>
      <c r="ISZ153" s="37"/>
      <c r="ITA153" s="37"/>
      <c r="ITB153" s="37"/>
      <c r="ITC153" s="37"/>
      <c r="ITD153" s="37"/>
      <c r="ITE153" s="37"/>
      <c r="ITF153" s="37"/>
      <c r="ITG153" s="37"/>
      <c r="ITH153" s="37"/>
      <c r="ITI153" s="37"/>
      <c r="ITJ153" s="37"/>
      <c r="ITK153" s="37"/>
      <c r="ITL153" s="37"/>
      <c r="ITM153" s="37"/>
      <c r="ITN153" s="37"/>
      <c r="ITO153" s="37"/>
      <c r="ITP153" s="37"/>
      <c r="ITQ153" s="37"/>
      <c r="ITR153" s="37"/>
      <c r="ITS153" s="37"/>
      <c r="ITT153" s="37"/>
      <c r="ITU153" s="37"/>
      <c r="ITV153" s="37"/>
      <c r="ITW153" s="37"/>
      <c r="ITX153" s="37"/>
      <c r="ITY153" s="37"/>
      <c r="ITZ153" s="37"/>
      <c r="IUA153" s="37"/>
      <c r="IUB153" s="37"/>
      <c r="IUC153" s="37"/>
      <c r="IUD153" s="37"/>
      <c r="IUE153" s="37"/>
      <c r="IUF153" s="37"/>
      <c r="IUG153" s="37"/>
      <c r="IUH153" s="37"/>
      <c r="IUI153" s="37"/>
      <c r="IUJ153" s="37"/>
      <c r="IUK153" s="37"/>
      <c r="IUL153" s="37"/>
      <c r="IUM153" s="37"/>
      <c r="IUN153" s="37"/>
      <c r="IUO153" s="37"/>
      <c r="IUP153" s="37"/>
      <c r="IUQ153" s="37"/>
      <c r="IUR153" s="37"/>
      <c r="IUS153" s="37"/>
      <c r="IUT153" s="37"/>
      <c r="IUU153" s="37"/>
      <c r="IUV153" s="37"/>
      <c r="IUW153" s="37"/>
      <c r="IUX153" s="37"/>
      <c r="IUY153" s="37"/>
      <c r="IUZ153" s="37"/>
      <c r="IVA153" s="37"/>
      <c r="IVB153" s="37"/>
      <c r="IVC153" s="37"/>
      <c r="IVD153" s="37"/>
      <c r="IVE153" s="37"/>
      <c r="IVF153" s="37"/>
      <c r="IVG153" s="37"/>
      <c r="IVH153" s="37"/>
      <c r="IVI153" s="37"/>
      <c r="IVJ153" s="37"/>
      <c r="IVK153" s="37"/>
      <c r="IVL153" s="37"/>
      <c r="IVM153" s="37"/>
      <c r="IVN153" s="37"/>
      <c r="IVO153" s="37"/>
      <c r="IVP153" s="37"/>
      <c r="IVQ153" s="37"/>
      <c r="IVR153" s="37"/>
      <c r="IVS153" s="37"/>
      <c r="IVT153" s="37"/>
      <c r="IVU153" s="37"/>
      <c r="IVV153" s="37"/>
      <c r="IVW153" s="37"/>
      <c r="IVX153" s="37"/>
      <c r="IVY153" s="37"/>
      <c r="IVZ153" s="37"/>
      <c r="IWA153" s="37"/>
      <c r="IWB153" s="37"/>
      <c r="IWC153" s="37"/>
      <c r="IWD153" s="37"/>
      <c r="IWE153" s="37"/>
      <c r="IWF153" s="37"/>
      <c r="IWG153" s="37"/>
      <c r="IWH153" s="37"/>
      <c r="IWI153" s="37"/>
      <c r="IWJ153" s="37"/>
      <c r="IWK153" s="37"/>
      <c r="IWL153" s="37"/>
      <c r="IWM153" s="37"/>
      <c r="IWN153" s="37"/>
      <c r="IWO153" s="37"/>
      <c r="IWP153" s="37"/>
      <c r="IWQ153" s="37"/>
      <c r="IWR153" s="37"/>
      <c r="IWS153" s="37"/>
      <c r="IWT153" s="37"/>
      <c r="IWU153" s="37"/>
      <c r="IWV153" s="37"/>
      <c r="IWW153" s="37"/>
      <c r="IWX153" s="37"/>
      <c r="IWY153" s="37"/>
      <c r="IWZ153" s="37"/>
      <c r="IXA153" s="37"/>
      <c r="IXB153" s="37"/>
      <c r="IXC153" s="37"/>
      <c r="IXD153" s="37"/>
      <c r="IXE153" s="37"/>
      <c r="IXF153" s="37"/>
      <c r="IXG153" s="37"/>
      <c r="IXH153" s="37"/>
      <c r="IXI153" s="37"/>
      <c r="IXJ153" s="37"/>
      <c r="IXK153" s="37"/>
      <c r="IXL153" s="37"/>
      <c r="IXM153" s="37"/>
      <c r="IXN153" s="37"/>
      <c r="IXO153" s="37"/>
      <c r="IXP153" s="37"/>
      <c r="IXQ153" s="37"/>
      <c r="IXR153" s="37"/>
      <c r="IXS153" s="37"/>
      <c r="IXT153" s="37"/>
      <c r="IXU153" s="37"/>
      <c r="IXV153" s="37"/>
      <c r="IXW153" s="37"/>
      <c r="IXX153" s="37"/>
      <c r="IXY153" s="37"/>
      <c r="IXZ153" s="37"/>
      <c r="IYA153" s="37"/>
      <c r="IYB153" s="37"/>
      <c r="IYC153" s="37"/>
      <c r="IYD153" s="37"/>
      <c r="IYE153" s="37"/>
      <c r="IYF153" s="37"/>
      <c r="IYG153" s="37"/>
      <c r="IYH153" s="37"/>
      <c r="IYI153" s="37"/>
      <c r="IYJ153" s="37"/>
      <c r="IYK153" s="37"/>
      <c r="IYL153" s="37"/>
      <c r="IYM153" s="37"/>
      <c r="IYN153" s="37"/>
      <c r="IYO153" s="37"/>
      <c r="IYP153" s="37"/>
      <c r="IYQ153" s="37"/>
      <c r="IYR153" s="37"/>
      <c r="IYS153" s="37"/>
      <c r="IYT153" s="37"/>
      <c r="IYU153" s="37"/>
      <c r="IYV153" s="37"/>
      <c r="IYW153" s="37"/>
      <c r="IYX153" s="37"/>
      <c r="IYY153" s="37"/>
      <c r="IYZ153" s="37"/>
      <c r="IZA153" s="37"/>
      <c r="IZB153" s="37"/>
      <c r="IZC153" s="37"/>
      <c r="IZD153" s="37"/>
      <c r="IZE153" s="37"/>
      <c r="IZF153" s="37"/>
      <c r="IZG153" s="37"/>
      <c r="IZH153" s="37"/>
      <c r="IZI153" s="37"/>
      <c r="IZJ153" s="37"/>
      <c r="IZK153" s="37"/>
      <c r="IZL153" s="37"/>
      <c r="IZM153" s="37"/>
      <c r="IZN153" s="37"/>
      <c r="IZO153" s="37"/>
      <c r="IZP153" s="37"/>
      <c r="IZQ153" s="37"/>
      <c r="IZR153" s="37"/>
      <c r="IZS153" s="37"/>
      <c r="IZT153" s="37"/>
      <c r="IZU153" s="37"/>
      <c r="IZV153" s="37"/>
      <c r="IZW153" s="37"/>
      <c r="IZX153" s="37"/>
      <c r="IZY153" s="37"/>
      <c r="IZZ153" s="37"/>
      <c r="JAA153" s="37"/>
      <c r="JAB153" s="37"/>
      <c r="JAC153" s="37"/>
      <c r="JAD153" s="37"/>
      <c r="JAE153" s="37"/>
      <c r="JAF153" s="37"/>
      <c r="JAG153" s="37"/>
      <c r="JAH153" s="37"/>
      <c r="JAI153" s="37"/>
      <c r="JAJ153" s="37"/>
      <c r="JAK153" s="37"/>
      <c r="JAL153" s="37"/>
      <c r="JAM153" s="37"/>
      <c r="JAN153" s="37"/>
      <c r="JAO153" s="37"/>
      <c r="JAP153" s="37"/>
      <c r="JAQ153" s="37"/>
      <c r="JAR153" s="37"/>
      <c r="JAS153" s="37"/>
      <c r="JAT153" s="37"/>
      <c r="JAU153" s="37"/>
      <c r="JAV153" s="37"/>
      <c r="JAW153" s="37"/>
      <c r="JAX153" s="37"/>
      <c r="JAY153" s="37"/>
      <c r="JAZ153" s="37"/>
      <c r="JBA153" s="37"/>
      <c r="JBB153" s="37"/>
      <c r="JBC153" s="37"/>
      <c r="JBD153" s="37"/>
      <c r="JBE153" s="37"/>
      <c r="JBF153" s="37"/>
      <c r="JBG153" s="37"/>
      <c r="JBH153" s="37"/>
      <c r="JBI153" s="37"/>
      <c r="JBJ153" s="37"/>
      <c r="JBK153" s="37"/>
      <c r="JBL153" s="37"/>
      <c r="JBM153" s="37"/>
      <c r="JBN153" s="37"/>
      <c r="JBO153" s="37"/>
      <c r="JBP153" s="37"/>
      <c r="JBQ153" s="37"/>
      <c r="JBR153" s="37"/>
      <c r="JBS153" s="37"/>
      <c r="JBT153" s="37"/>
      <c r="JBU153" s="37"/>
      <c r="JBV153" s="37"/>
      <c r="JBW153" s="37"/>
      <c r="JBX153" s="37"/>
      <c r="JBY153" s="37"/>
      <c r="JBZ153" s="37"/>
      <c r="JCA153" s="37"/>
      <c r="JCB153" s="37"/>
      <c r="JCC153" s="37"/>
      <c r="JCD153" s="37"/>
      <c r="JCE153" s="37"/>
      <c r="JCF153" s="37"/>
      <c r="JCG153" s="37"/>
      <c r="JCH153" s="37"/>
      <c r="JCI153" s="37"/>
      <c r="JCJ153" s="37"/>
      <c r="JCK153" s="37"/>
      <c r="JCL153" s="37"/>
      <c r="JCM153" s="37"/>
      <c r="JCN153" s="37"/>
      <c r="JCO153" s="37"/>
      <c r="JCP153" s="37"/>
      <c r="JCQ153" s="37"/>
      <c r="JCR153" s="37"/>
      <c r="JCS153" s="37"/>
      <c r="JCT153" s="37"/>
      <c r="JCU153" s="37"/>
      <c r="JCV153" s="37"/>
      <c r="JCW153" s="37"/>
      <c r="JCX153" s="37"/>
      <c r="JCY153" s="37"/>
      <c r="JCZ153" s="37"/>
      <c r="JDA153" s="37"/>
      <c r="JDB153" s="37"/>
      <c r="JDC153" s="37"/>
      <c r="JDD153" s="37"/>
      <c r="JDE153" s="37"/>
      <c r="JDF153" s="37"/>
      <c r="JDG153" s="37"/>
      <c r="JDH153" s="37"/>
      <c r="JDI153" s="37"/>
      <c r="JDJ153" s="37"/>
      <c r="JDK153" s="37"/>
      <c r="JDL153" s="37"/>
      <c r="JDM153" s="37"/>
      <c r="JDN153" s="37"/>
      <c r="JDO153" s="37"/>
      <c r="JDP153" s="37"/>
      <c r="JDQ153" s="37"/>
      <c r="JDR153" s="37"/>
      <c r="JDS153" s="37"/>
      <c r="JDT153" s="37"/>
      <c r="JDU153" s="37"/>
      <c r="JDV153" s="37"/>
      <c r="JDW153" s="37"/>
      <c r="JDX153" s="37"/>
      <c r="JDY153" s="37"/>
      <c r="JDZ153" s="37"/>
      <c r="JEA153" s="37"/>
      <c r="JEB153" s="37"/>
      <c r="JEC153" s="37"/>
      <c r="JED153" s="37"/>
      <c r="JEE153" s="37"/>
      <c r="JEF153" s="37"/>
      <c r="JEG153" s="37"/>
      <c r="JEH153" s="37"/>
      <c r="JEI153" s="37"/>
      <c r="JEJ153" s="37"/>
      <c r="JEK153" s="37"/>
      <c r="JEL153" s="37"/>
      <c r="JEM153" s="37"/>
      <c r="JEN153" s="37"/>
      <c r="JEO153" s="37"/>
      <c r="JEP153" s="37"/>
      <c r="JEQ153" s="37"/>
      <c r="JER153" s="37"/>
      <c r="JES153" s="37"/>
      <c r="JET153" s="37"/>
      <c r="JEU153" s="37"/>
      <c r="JEV153" s="37"/>
      <c r="JEW153" s="37"/>
      <c r="JEX153" s="37"/>
      <c r="JEY153" s="37"/>
      <c r="JEZ153" s="37"/>
      <c r="JFA153" s="37"/>
      <c r="JFB153" s="37"/>
      <c r="JFC153" s="37"/>
      <c r="JFD153" s="37"/>
      <c r="JFE153" s="37"/>
      <c r="JFF153" s="37"/>
      <c r="JFG153" s="37"/>
      <c r="JFH153" s="37"/>
      <c r="JFI153" s="37"/>
      <c r="JFJ153" s="37"/>
      <c r="JFK153" s="37"/>
      <c r="JFL153" s="37"/>
      <c r="JFM153" s="37"/>
      <c r="JFN153" s="37"/>
      <c r="JFO153" s="37"/>
      <c r="JFP153" s="37"/>
      <c r="JFQ153" s="37"/>
      <c r="JFR153" s="37"/>
      <c r="JFS153" s="37"/>
      <c r="JFT153" s="37"/>
      <c r="JFU153" s="37"/>
      <c r="JFV153" s="37"/>
      <c r="JFW153" s="37"/>
      <c r="JFX153" s="37"/>
      <c r="JFY153" s="37"/>
      <c r="JFZ153" s="37"/>
      <c r="JGA153" s="37"/>
      <c r="JGB153" s="37"/>
      <c r="JGC153" s="37"/>
      <c r="JGD153" s="37"/>
      <c r="JGE153" s="37"/>
      <c r="JGF153" s="37"/>
      <c r="JGG153" s="37"/>
      <c r="JGH153" s="37"/>
      <c r="JGI153" s="37"/>
      <c r="JGJ153" s="37"/>
      <c r="JGK153" s="37"/>
      <c r="JGL153" s="37"/>
      <c r="JGM153" s="37"/>
      <c r="JGN153" s="37"/>
      <c r="JGO153" s="37"/>
      <c r="JGP153" s="37"/>
      <c r="JGQ153" s="37"/>
      <c r="JGR153" s="37"/>
      <c r="JGS153" s="37"/>
      <c r="JGT153" s="37"/>
      <c r="JGU153" s="37"/>
      <c r="JGV153" s="37"/>
      <c r="JGW153" s="37"/>
      <c r="JGX153" s="37"/>
      <c r="JGY153" s="37"/>
      <c r="JGZ153" s="37"/>
      <c r="JHA153" s="37"/>
      <c r="JHB153" s="37"/>
      <c r="JHC153" s="37"/>
      <c r="JHD153" s="37"/>
      <c r="JHE153" s="37"/>
      <c r="JHF153" s="37"/>
      <c r="JHG153" s="37"/>
      <c r="JHH153" s="37"/>
      <c r="JHI153" s="37"/>
      <c r="JHJ153" s="37"/>
      <c r="JHK153" s="37"/>
      <c r="JHL153" s="37"/>
      <c r="JHM153" s="37"/>
      <c r="JHN153" s="37"/>
      <c r="JHO153" s="37"/>
      <c r="JHP153" s="37"/>
      <c r="JHQ153" s="37"/>
      <c r="JHR153" s="37"/>
      <c r="JHS153" s="37"/>
      <c r="JHT153" s="37"/>
      <c r="JHU153" s="37"/>
      <c r="JHV153" s="37"/>
      <c r="JHW153" s="37"/>
      <c r="JHX153" s="37"/>
      <c r="JHY153" s="37"/>
      <c r="JHZ153" s="37"/>
      <c r="JIA153" s="37"/>
      <c r="JIB153" s="37"/>
      <c r="JIC153" s="37"/>
      <c r="JID153" s="37"/>
      <c r="JIE153" s="37"/>
      <c r="JIF153" s="37"/>
      <c r="JIG153" s="37"/>
      <c r="JIH153" s="37"/>
      <c r="JII153" s="37"/>
      <c r="JIJ153" s="37"/>
      <c r="JIK153" s="37"/>
      <c r="JIL153" s="37"/>
      <c r="JIM153" s="37"/>
      <c r="JIN153" s="37"/>
      <c r="JIO153" s="37"/>
      <c r="JIP153" s="37"/>
      <c r="JIQ153" s="37"/>
      <c r="JIR153" s="37"/>
      <c r="JIS153" s="37"/>
      <c r="JIT153" s="37"/>
      <c r="JIU153" s="37"/>
      <c r="JIV153" s="37"/>
      <c r="JIW153" s="37"/>
      <c r="JIX153" s="37"/>
      <c r="JIY153" s="37"/>
      <c r="JIZ153" s="37"/>
      <c r="JJA153" s="37"/>
      <c r="JJB153" s="37"/>
      <c r="JJC153" s="37"/>
      <c r="JJD153" s="37"/>
      <c r="JJE153" s="37"/>
      <c r="JJF153" s="37"/>
      <c r="JJG153" s="37"/>
      <c r="JJH153" s="37"/>
      <c r="JJI153" s="37"/>
      <c r="JJJ153" s="37"/>
      <c r="JJK153" s="37"/>
      <c r="JJL153" s="37"/>
      <c r="JJM153" s="37"/>
      <c r="JJN153" s="37"/>
      <c r="JJO153" s="37"/>
      <c r="JJP153" s="37"/>
      <c r="JJQ153" s="37"/>
      <c r="JJR153" s="37"/>
      <c r="JJS153" s="37"/>
      <c r="JJT153" s="37"/>
      <c r="JJU153" s="37"/>
      <c r="JJV153" s="37"/>
      <c r="JJW153" s="37"/>
      <c r="JJX153" s="37"/>
      <c r="JJY153" s="37"/>
      <c r="JJZ153" s="37"/>
      <c r="JKA153" s="37"/>
      <c r="JKB153" s="37"/>
      <c r="JKC153" s="37"/>
      <c r="JKD153" s="37"/>
      <c r="JKE153" s="37"/>
      <c r="JKF153" s="37"/>
      <c r="JKG153" s="37"/>
      <c r="JKH153" s="37"/>
      <c r="JKI153" s="37"/>
      <c r="JKJ153" s="37"/>
      <c r="JKK153" s="37"/>
      <c r="JKL153" s="37"/>
      <c r="JKM153" s="37"/>
      <c r="JKN153" s="37"/>
      <c r="JKO153" s="37"/>
      <c r="JKP153" s="37"/>
      <c r="JKQ153" s="37"/>
      <c r="JKR153" s="37"/>
      <c r="JKS153" s="37"/>
      <c r="JKT153" s="37"/>
      <c r="JKU153" s="37"/>
      <c r="JKV153" s="37"/>
      <c r="JKW153" s="37"/>
      <c r="JKX153" s="37"/>
      <c r="JKY153" s="37"/>
      <c r="JKZ153" s="37"/>
      <c r="JLA153" s="37"/>
      <c r="JLB153" s="37"/>
      <c r="JLC153" s="37"/>
      <c r="JLD153" s="37"/>
      <c r="JLE153" s="37"/>
      <c r="JLF153" s="37"/>
      <c r="JLG153" s="37"/>
      <c r="JLH153" s="37"/>
      <c r="JLI153" s="37"/>
      <c r="JLJ153" s="37"/>
      <c r="JLK153" s="37"/>
      <c r="JLL153" s="37"/>
      <c r="JLM153" s="37"/>
      <c r="JLN153" s="37"/>
      <c r="JLO153" s="37"/>
      <c r="JLP153" s="37"/>
      <c r="JLQ153" s="37"/>
      <c r="JLR153" s="37"/>
      <c r="JLS153" s="37"/>
      <c r="JLT153" s="37"/>
      <c r="JLU153" s="37"/>
      <c r="JLV153" s="37"/>
      <c r="JLW153" s="37"/>
      <c r="JLX153" s="37"/>
      <c r="JLY153" s="37"/>
      <c r="JLZ153" s="37"/>
      <c r="JMA153" s="37"/>
      <c r="JMB153" s="37"/>
      <c r="JMC153" s="37"/>
      <c r="JMD153" s="37"/>
      <c r="JME153" s="37"/>
      <c r="JMF153" s="37"/>
      <c r="JMG153" s="37"/>
      <c r="JMH153" s="37"/>
      <c r="JMI153" s="37"/>
      <c r="JMJ153" s="37"/>
      <c r="JMK153" s="37"/>
      <c r="JML153" s="37"/>
      <c r="JMM153" s="37"/>
      <c r="JMN153" s="37"/>
      <c r="JMO153" s="37"/>
      <c r="JMP153" s="37"/>
      <c r="JMQ153" s="37"/>
      <c r="JMR153" s="37"/>
      <c r="JMS153" s="37"/>
      <c r="JMT153" s="37"/>
      <c r="JMU153" s="37"/>
      <c r="JMV153" s="37"/>
      <c r="JMW153" s="37"/>
      <c r="JMX153" s="37"/>
      <c r="JMY153" s="37"/>
      <c r="JMZ153" s="37"/>
      <c r="JNA153" s="37"/>
      <c r="JNB153" s="37"/>
      <c r="JNC153" s="37"/>
      <c r="JND153" s="37"/>
      <c r="JNE153" s="37"/>
      <c r="JNF153" s="37"/>
      <c r="JNG153" s="37"/>
      <c r="JNH153" s="37"/>
      <c r="JNI153" s="37"/>
      <c r="JNJ153" s="37"/>
      <c r="JNK153" s="37"/>
      <c r="JNL153" s="37"/>
      <c r="JNM153" s="37"/>
      <c r="JNN153" s="37"/>
      <c r="JNO153" s="37"/>
      <c r="JNP153" s="37"/>
      <c r="JNQ153" s="37"/>
      <c r="JNR153" s="37"/>
      <c r="JNS153" s="37"/>
      <c r="JNT153" s="37"/>
      <c r="JNU153" s="37"/>
      <c r="JNV153" s="37"/>
      <c r="JNW153" s="37"/>
      <c r="JNX153" s="37"/>
      <c r="JNY153" s="37"/>
      <c r="JNZ153" s="37"/>
      <c r="JOA153" s="37"/>
      <c r="JOB153" s="37"/>
      <c r="JOC153" s="37"/>
      <c r="JOD153" s="37"/>
      <c r="JOE153" s="37"/>
      <c r="JOF153" s="37"/>
      <c r="JOG153" s="37"/>
      <c r="JOH153" s="37"/>
      <c r="JOI153" s="37"/>
      <c r="JOJ153" s="37"/>
      <c r="JOK153" s="37"/>
      <c r="JOL153" s="37"/>
      <c r="JOM153" s="37"/>
      <c r="JON153" s="37"/>
      <c r="JOO153" s="37"/>
      <c r="JOP153" s="37"/>
      <c r="JOQ153" s="37"/>
      <c r="JOR153" s="37"/>
      <c r="JOS153" s="37"/>
      <c r="JOT153" s="37"/>
      <c r="JOU153" s="37"/>
      <c r="JOV153" s="37"/>
      <c r="JOW153" s="37"/>
      <c r="JOX153" s="37"/>
      <c r="JOY153" s="37"/>
      <c r="JOZ153" s="37"/>
      <c r="JPA153" s="37"/>
      <c r="JPB153" s="37"/>
      <c r="JPC153" s="37"/>
      <c r="JPD153" s="37"/>
      <c r="JPE153" s="37"/>
      <c r="JPF153" s="37"/>
      <c r="JPG153" s="37"/>
      <c r="JPH153" s="37"/>
      <c r="JPI153" s="37"/>
      <c r="JPJ153" s="37"/>
      <c r="JPK153" s="37"/>
      <c r="JPL153" s="37"/>
      <c r="JPM153" s="37"/>
      <c r="JPN153" s="37"/>
      <c r="JPO153" s="37"/>
      <c r="JPP153" s="37"/>
      <c r="JPQ153" s="37"/>
      <c r="JPR153" s="37"/>
      <c r="JPS153" s="37"/>
      <c r="JPT153" s="37"/>
      <c r="JPU153" s="37"/>
      <c r="JPV153" s="37"/>
      <c r="JPW153" s="37"/>
      <c r="JPX153" s="37"/>
      <c r="JPY153" s="37"/>
      <c r="JPZ153" s="37"/>
      <c r="JQA153" s="37"/>
      <c r="JQB153" s="37"/>
      <c r="JQC153" s="37"/>
      <c r="JQD153" s="37"/>
      <c r="JQE153" s="37"/>
      <c r="JQF153" s="37"/>
      <c r="JQG153" s="37"/>
      <c r="JQH153" s="37"/>
      <c r="JQI153" s="37"/>
      <c r="JQJ153" s="37"/>
      <c r="JQK153" s="37"/>
      <c r="JQL153" s="37"/>
      <c r="JQM153" s="37"/>
      <c r="JQN153" s="37"/>
      <c r="JQO153" s="37"/>
      <c r="JQP153" s="37"/>
      <c r="JQQ153" s="37"/>
      <c r="JQR153" s="37"/>
      <c r="JQS153" s="37"/>
      <c r="JQT153" s="37"/>
      <c r="JQU153" s="37"/>
      <c r="JQV153" s="37"/>
      <c r="JQW153" s="37"/>
      <c r="JQX153" s="37"/>
      <c r="JQY153" s="37"/>
      <c r="JQZ153" s="37"/>
      <c r="JRA153" s="37"/>
      <c r="JRB153" s="37"/>
      <c r="JRC153" s="37"/>
      <c r="JRD153" s="37"/>
      <c r="JRE153" s="37"/>
      <c r="JRF153" s="37"/>
      <c r="JRG153" s="37"/>
      <c r="JRH153" s="37"/>
      <c r="JRI153" s="37"/>
      <c r="JRJ153" s="37"/>
      <c r="JRK153" s="37"/>
      <c r="JRL153" s="37"/>
      <c r="JRM153" s="37"/>
      <c r="JRN153" s="37"/>
      <c r="JRO153" s="37"/>
      <c r="JRP153" s="37"/>
      <c r="JRQ153" s="37"/>
      <c r="JRR153" s="37"/>
      <c r="JRS153" s="37"/>
      <c r="JRT153" s="37"/>
      <c r="JRU153" s="37"/>
      <c r="JRV153" s="37"/>
      <c r="JRW153" s="37"/>
      <c r="JRX153" s="37"/>
      <c r="JRY153" s="37"/>
      <c r="JRZ153" s="37"/>
      <c r="JSA153" s="37"/>
      <c r="JSB153" s="37"/>
      <c r="JSC153" s="37"/>
      <c r="JSD153" s="37"/>
      <c r="JSE153" s="37"/>
      <c r="JSF153" s="37"/>
      <c r="JSG153" s="37"/>
      <c r="JSH153" s="37"/>
      <c r="JSI153" s="37"/>
      <c r="JSJ153" s="37"/>
      <c r="JSK153" s="37"/>
      <c r="JSL153" s="37"/>
      <c r="JSM153" s="37"/>
      <c r="JSN153" s="37"/>
      <c r="JSO153" s="37"/>
      <c r="JSP153" s="37"/>
      <c r="JSQ153" s="37"/>
      <c r="JSR153" s="37"/>
      <c r="JSS153" s="37"/>
      <c r="JST153" s="37"/>
      <c r="JSU153" s="37"/>
      <c r="JSV153" s="37"/>
      <c r="JSW153" s="37"/>
      <c r="JSX153" s="37"/>
      <c r="JSY153" s="37"/>
      <c r="JSZ153" s="37"/>
      <c r="JTA153" s="37"/>
      <c r="JTB153" s="37"/>
      <c r="JTC153" s="37"/>
      <c r="JTD153" s="37"/>
      <c r="JTE153" s="37"/>
      <c r="JTF153" s="37"/>
      <c r="JTG153" s="37"/>
      <c r="JTH153" s="37"/>
      <c r="JTI153" s="37"/>
      <c r="JTJ153" s="37"/>
      <c r="JTK153" s="37"/>
      <c r="JTL153" s="37"/>
      <c r="JTM153" s="37"/>
      <c r="JTN153" s="37"/>
      <c r="JTO153" s="37"/>
      <c r="JTP153" s="37"/>
      <c r="JTQ153" s="37"/>
      <c r="JTR153" s="37"/>
      <c r="JTS153" s="37"/>
      <c r="JTT153" s="37"/>
      <c r="JTU153" s="37"/>
      <c r="JTV153" s="37"/>
      <c r="JTW153" s="37"/>
      <c r="JTX153" s="37"/>
      <c r="JTY153" s="37"/>
      <c r="JTZ153" s="37"/>
      <c r="JUA153" s="37"/>
      <c r="JUB153" s="37"/>
      <c r="JUC153" s="37"/>
      <c r="JUD153" s="37"/>
      <c r="JUE153" s="37"/>
      <c r="JUF153" s="37"/>
      <c r="JUG153" s="37"/>
      <c r="JUH153" s="37"/>
      <c r="JUI153" s="37"/>
      <c r="JUJ153" s="37"/>
      <c r="JUK153" s="37"/>
      <c r="JUL153" s="37"/>
      <c r="JUM153" s="37"/>
      <c r="JUN153" s="37"/>
      <c r="JUO153" s="37"/>
      <c r="JUP153" s="37"/>
      <c r="JUQ153" s="37"/>
      <c r="JUR153" s="37"/>
      <c r="JUS153" s="37"/>
      <c r="JUT153" s="37"/>
      <c r="JUU153" s="37"/>
      <c r="JUV153" s="37"/>
      <c r="JUW153" s="37"/>
      <c r="JUX153" s="37"/>
      <c r="JUY153" s="37"/>
      <c r="JUZ153" s="37"/>
      <c r="JVA153" s="37"/>
      <c r="JVB153" s="37"/>
      <c r="JVC153" s="37"/>
      <c r="JVD153" s="37"/>
      <c r="JVE153" s="37"/>
      <c r="JVF153" s="37"/>
      <c r="JVG153" s="37"/>
      <c r="JVH153" s="37"/>
      <c r="JVI153" s="37"/>
      <c r="JVJ153" s="37"/>
      <c r="JVK153" s="37"/>
      <c r="JVL153" s="37"/>
      <c r="JVM153" s="37"/>
      <c r="JVN153" s="37"/>
      <c r="JVO153" s="37"/>
      <c r="JVP153" s="37"/>
      <c r="JVQ153" s="37"/>
      <c r="JVR153" s="37"/>
      <c r="JVS153" s="37"/>
      <c r="JVT153" s="37"/>
      <c r="JVU153" s="37"/>
      <c r="JVV153" s="37"/>
      <c r="JVW153" s="37"/>
      <c r="JVX153" s="37"/>
      <c r="JVY153" s="37"/>
      <c r="JVZ153" s="37"/>
      <c r="JWA153" s="37"/>
      <c r="JWB153" s="37"/>
      <c r="JWC153" s="37"/>
      <c r="JWD153" s="37"/>
      <c r="JWE153" s="37"/>
      <c r="JWF153" s="37"/>
      <c r="JWG153" s="37"/>
      <c r="JWH153" s="37"/>
      <c r="JWI153" s="37"/>
      <c r="JWJ153" s="37"/>
      <c r="JWK153" s="37"/>
      <c r="JWL153" s="37"/>
      <c r="JWM153" s="37"/>
      <c r="JWN153" s="37"/>
      <c r="JWO153" s="37"/>
      <c r="JWP153" s="37"/>
      <c r="JWQ153" s="37"/>
      <c r="JWR153" s="37"/>
      <c r="JWS153" s="37"/>
      <c r="JWT153" s="37"/>
      <c r="JWU153" s="37"/>
      <c r="JWV153" s="37"/>
      <c r="JWW153" s="37"/>
      <c r="JWX153" s="37"/>
      <c r="JWY153" s="37"/>
      <c r="JWZ153" s="37"/>
      <c r="JXA153" s="37"/>
      <c r="JXB153" s="37"/>
      <c r="JXC153" s="37"/>
      <c r="JXD153" s="37"/>
      <c r="JXE153" s="37"/>
      <c r="JXF153" s="37"/>
      <c r="JXG153" s="37"/>
      <c r="JXH153" s="37"/>
      <c r="JXI153" s="37"/>
      <c r="JXJ153" s="37"/>
      <c r="JXK153" s="37"/>
      <c r="JXL153" s="37"/>
      <c r="JXM153" s="37"/>
      <c r="JXN153" s="37"/>
      <c r="JXO153" s="37"/>
      <c r="JXP153" s="37"/>
      <c r="JXQ153" s="37"/>
      <c r="JXR153" s="37"/>
      <c r="JXS153" s="37"/>
      <c r="JXT153" s="37"/>
      <c r="JXU153" s="37"/>
      <c r="JXV153" s="37"/>
      <c r="JXW153" s="37"/>
      <c r="JXX153" s="37"/>
      <c r="JXY153" s="37"/>
      <c r="JXZ153" s="37"/>
      <c r="JYA153" s="37"/>
      <c r="JYB153" s="37"/>
      <c r="JYC153" s="37"/>
      <c r="JYD153" s="37"/>
      <c r="JYE153" s="37"/>
      <c r="JYF153" s="37"/>
      <c r="JYG153" s="37"/>
      <c r="JYH153" s="37"/>
      <c r="JYI153" s="37"/>
      <c r="JYJ153" s="37"/>
      <c r="JYK153" s="37"/>
      <c r="JYL153" s="37"/>
      <c r="JYM153" s="37"/>
      <c r="JYN153" s="37"/>
      <c r="JYO153" s="37"/>
      <c r="JYP153" s="37"/>
      <c r="JYQ153" s="37"/>
      <c r="JYR153" s="37"/>
      <c r="JYS153" s="37"/>
      <c r="JYT153" s="37"/>
      <c r="JYU153" s="37"/>
      <c r="JYV153" s="37"/>
      <c r="JYW153" s="37"/>
      <c r="JYX153" s="37"/>
      <c r="JYY153" s="37"/>
      <c r="JYZ153" s="37"/>
      <c r="JZA153" s="37"/>
      <c r="JZB153" s="37"/>
      <c r="JZC153" s="37"/>
      <c r="JZD153" s="37"/>
      <c r="JZE153" s="37"/>
      <c r="JZF153" s="37"/>
      <c r="JZG153" s="37"/>
      <c r="JZH153" s="37"/>
      <c r="JZI153" s="37"/>
      <c r="JZJ153" s="37"/>
      <c r="JZK153" s="37"/>
      <c r="JZL153" s="37"/>
      <c r="JZM153" s="37"/>
      <c r="JZN153" s="37"/>
      <c r="JZO153" s="37"/>
      <c r="JZP153" s="37"/>
      <c r="JZQ153" s="37"/>
      <c r="JZR153" s="37"/>
      <c r="JZS153" s="37"/>
      <c r="JZT153" s="37"/>
      <c r="JZU153" s="37"/>
      <c r="JZV153" s="37"/>
      <c r="JZW153" s="37"/>
      <c r="JZX153" s="37"/>
      <c r="JZY153" s="37"/>
      <c r="JZZ153" s="37"/>
      <c r="KAA153" s="37"/>
      <c r="KAB153" s="37"/>
      <c r="KAC153" s="37"/>
      <c r="KAD153" s="37"/>
      <c r="KAE153" s="37"/>
      <c r="KAF153" s="37"/>
      <c r="KAG153" s="37"/>
      <c r="KAH153" s="37"/>
      <c r="KAI153" s="37"/>
      <c r="KAJ153" s="37"/>
      <c r="KAK153" s="37"/>
      <c r="KAL153" s="37"/>
      <c r="KAM153" s="37"/>
      <c r="KAN153" s="37"/>
      <c r="KAO153" s="37"/>
      <c r="KAP153" s="37"/>
      <c r="KAQ153" s="37"/>
      <c r="KAR153" s="37"/>
      <c r="KAS153" s="37"/>
      <c r="KAT153" s="37"/>
      <c r="KAU153" s="37"/>
      <c r="KAV153" s="37"/>
      <c r="KAW153" s="37"/>
      <c r="KAX153" s="37"/>
      <c r="KAY153" s="37"/>
      <c r="KAZ153" s="37"/>
      <c r="KBA153" s="37"/>
      <c r="KBB153" s="37"/>
      <c r="KBC153" s="37"/>
      <c r="KBD153" s="37"/>
      <c r="KBE153" s="37"/>
      <c r="KBF153" s="37"/>
      <c r="KBG153" s="37"/>
      <c r="KBH153" s="37"/>
      <c r="KBI153" s="37"/>
      <c r="KBJ153" s="37"/>
      <c r="KBK153" s="37"/>
      <c r="KBL153" s="37"/>
      <c r="KBM153" s="37"/>
      <c r="KBN153" s="37"/>
      <c r="KBO153" s="37"/>
      <c r="KBP153" s="37"/>
      <c r="KBQ153" s="37"/>
      <c r="KBR153" s="37"/>
      <c r="KBS153" s="37"/>
      <c r="KBT153" s="37"/>
      <c r="KBU153" s="37"/>
      <c r="KBV153" s="37"/>
      <c r="KBW153" s="37"/>
      <c r="KBX153" s="37"/>
      <c r="KBY153" s="37"/>
      <c r="KBZ153" s="37"/>
      <c r="KCA153" s="37"/>
      <c r="KCB153" s="37"/>
      <c r="KCC153" s="37"/>
      <c r="KCD153" s="37"/>
      <c r="KCE153" s="37"/>
      <c r="KCF153" s="37"/>
      <c r="KCG153" s="37"/>
      <c r="KCH153" s="37"/>
      <c r="KCI153" s="37"/>
      <c r="KCJ153" s="37"/>
      <c r="KCK153" s="37"/>
      <c r="KCL153" s="37"/>
      <c r="KCM153" s="37"/>
      <c r="KCN153" s="37"/>
      <c r="KCO153" s="37"/>
      <c r="KCP153" s="37"/>
      <c r="KCQ153" s="37"/>
      <c r="KCR153" s="37"/>
      <c r="KCS153" s="37"/>
      <c r="KCT153" s="37"/>
      <c r="KCU153" s="37"/>
      <c r="KCV153" s="37"/>
      <c r="KCW153" s="37"/>
      <c r="KCX153" s="37"/>
      <c r="KCY153" s="37"/>
      <c r="KCZ153" s="37"/>
      <c r="KDA153" s="37"/>
      <c r="KDB153" s="37"/>
      <c r="KDC153" s="37"/>
      <c r="KDD153" s="37"/>
      <c r="KDE153" s="37"/>
      <c r="KDF153" s="37"/>
      <c r="KDG153" s="37"/>
      <c r="KDH153" s="37"/>
      <c r="KDI153" s="37"/>
      <c r="KDJ153" s="37"/>
      <c r="KDK153" s="37"/>
      <c r="KDL153" s="37"/>
      <c r="KDM153" s="37"/>
      <c r="KDN153" s="37"/>
      <c r="KDO153" s="37"/>
      <c r="KDP153" s="37"/>
      <c r="KDQ153" s="37"/>
      <c r="KDR153" s="37"/>
      <c r="KDS153" s="37"/>
      <c r="KDT153" s="37"/>
      <c r="KDU153" s="37"/>
      <c r="KDV153" s="37"/>
      <c r="KDW153" s="37"/>
      <c r="KDX153" s="37"/>
      <c r="KDY153" s="37"/>
      <c r="KDZ153" s="37"/>
      <c r="KEA153" s="37"/>
      <c r="KEB153" s="37"/>
      <c r="KEC153" s="37"/>
      <c r="KED153" s="37"/>
      <c r="KEE153" s="37"/>
      <c r="KEF153" s="37"/>
      <c r="KEG153" s="37"/>
      <c r="KEH153" s="37"/>
      <c r="KEI153" s="37"/>
      <c r="KEJ153" s="37"/>
      <c r="KEK153" s="37"/>
      <c r="KEL153" s="37"/>
      <c r="KEM153" s="37"/>
      <c r="KEN153" s="37"/>
      <c r="KEO153" s="37"/>
      <c r="KEP153" s="37"/>
      <c r="KEQ153" s="37"/>
      <c r="KER153" s="37"/>
      <c r="KES153" s="37"/>
      <c r="KET153" s="37"/>
      <c r="KEU153" s="37"/>
      <c r="KEV153" s="37"/>
      <c r="KEW153" s="37"/>
      <c r="KEX153" s="37"/>
      <c r="KEY153" s="37"/>
      <c r="KEZ153" s="37"/>
      <c r="KFA153" s="37"/>
      <c r="KFB153" s="37"/>
      <c r="KFC153" s="37"/>
      <c r="KFD153" s="37"/>
      <c r="KFE153" s="37"/>
      <c r="KFF153" s="37"/>
      <c r="KFG153" s="37"/>
      <c r="KFH153" s="37"/>
      <c r="KFI153" s="37"/>
      <c r="KFJ153" s="37"/>
      <c r="KFK153" s="37"/>
      <c r="KFL153" s="37"/>
      <c r="KFM153" s="37"/>
      <c r="KFN153" s="37"/>
      <c r="KFO153" s="37"/>
      <c r="KFP153" s="37"/>
      <c r="KFQ153" s="37"/>
      <c r="KFR153" s="37"/>
      <c r="KFS153" s="37"/>
      <c r="KFT153" s="37"/>
      <c r="KFU153" s="37"/>
      <c r="KFV153" s="37"/>
      <c r="KFW153" s="37"/>
      <c r="KFX153" s="37"/>
      <c r="KFY153" s="37"/>
      <c r="KFZ153" s="37"/>
      <c r="KGA153" s="37"/>
      <c r="KGB153" s="37"/>
      <c r="KGC153" s="37"/>
      <c r="KGD153" s="37"/>
      <c r="KGE153" s="37"/>
      <c r="KGF153" s="37"/>
      <c r="KGG153" s="37"/>
      <c r="KGH153" s="37"/>
      <c r="KGI153" s="37"/>
      <c r="KGJ153" s="37"/>
      <c r="KGK153" s="37"/>
      <c r="KGL153" s="37"/>
      <c r="KGM153" s="37"/>
      <c r="KGN153" s="37"/>
      <c r="KGO153" s="37"/>
      <c r="KGP153" s="37"/>
      <c r="KGQ153" s="37"/>
      <c r="KGR153" s="37"/>
      <c r="KGS153" s="37"/>
      <c r="KGT153" s="37"/>
      <c r="KGU153" s="37"/>
      <c r="KGV153" s="37"/>
      <c r="KGW153" s="37"/>
      <c r="KGX153" s="37"/>
      <c r="KGY153" s="37"/>
      <c r="KGZ153" s="37"/>
      <c r="KHA153" s="37"/>
      <c r="KHB153" s="37"/>
      <c r="KHC153" s="37"/>
      <c r="KHD153" s="37"/>
      <c r="KHE153" s="37"/>
      <c r="KHF153" s="37"/>
      <c r="KHG153" s="37"/>
      <c r="KHH153" s="37"/>
      <c r="KHI153" s="37"/>
      <c r="KHJ153" s="37"/>
      <c r="KHK153" s="37"/>
      <c r="KHL153" s="37"/>
      <c r="KHM153" s="37"/>
      <c r="KHN153" s="37"/>
      <c r="KHO153" s="37"/>
      <c r="KHP153" s="37"/>
      <c r="KHQ153" s="37"/>
      <c r="KHR153" s="37"/>
      <c r="KHS153" s="37"/>
      <c r="KHT153" s="37"/>
      <c r="KHU153" s="37"/>
      <c r="KHV153" s="37"/>
      <c r="KHW153" s="37"/>
      <c r="KHX153" s="37"/>
      <c r="KHY153" s="37"/>
      <c r="KHZ153" s="37"/>
      <c r="KIA153" s="37"/>
      <c r="KIB153" s="37"/>
      <c r="KIC153" s="37"/>
      <c r="KID153" s="37"/>
      <c r="KIE153" s="37"/>
      <c r="KIF153" s="37"/>
      <c r="KIG153" s="37"/>
      <c r="KIH153" s="37"/>
      <c r="KII153" s="37"/>
      <c r="KIJ153" s="37"/>
      <c r="KIK153" s="37"/>
      <c r="KIL153" s="37"/>
      <c r="KIM153" s="37"/>
      <c r="KIN153" s="37"/>
      <c r="KIO153" s="37"/>
      <c r="KIP153" s="37"/>
      <c r="KIQ153" s="37"/>
      <c r="KIR153" s="37"/>
      <c r="KIS153" s="37"/>
      <c r="KIT153" s="37"/>
      <c r="KIU153" s="37"/>
      <c r="KIV153" s="37"/>
      <c r="KIW153" s="37"/>
      <c r="KIX153" s="37"/>
      <c r="KIY153" s="37"/>
      <c r="KIZ153" s="37"/>
      <c r="KJA153" s="37"/>
      <c r="KJB153" s="37"/>
      <c r="KJC153" s="37"/>
      <c r="KJD153" s="37"/>
      <c r="KJE153" s="37"/>
      <c r="KJF153" s="37"/>
      <c r="KJG153" s="37"/>
      <c r="KJH153" s="37"/>
      <c r="KJI153" s="37"/>
      <c r="KJJ153" s="37"/>
      <c r="KJK153" s="37"/>
      <c r="KJL153" s="37"/>
      <c r="KJM153" s="37"/>
      <c r="KJN153" s="37"/>
      <c r="KJO153" s="37"/>
      <c r="KJP153" s="37"/>
      <c r="KJQ153" s="37"/>
      <c r="KJR153" s="37"/>
      <c r="KJS153" s="37"/>
      <c r="KJT153" s="37"/>
      <c r="KJU153" s="37"/>
      <c r="KJV153" s="37"/>
      <c r="KJW153" s="37"/>
      <c r="KJX153" s="37"/>
      <c r="KJY153" s="37"/>
      <c r="KJZ153" s="37"/>
      <c r="KKA153" s="37"/>
      <c r="KKB153" s="37"/>
      <c r="KKC153" s="37"/>
      <c r="KKD153" s="37"/>
      <c r="KKE153" s="37"/>
      <c r="KKF153" s="37"/>
      <c r="KKG153" s="37"/>
      <c r="KKH153" s="37"/>
      <c r="KKI153" s="37"/>
      <c r="KKJ153" s="37"/>
      <c r="KKK153" s="37"/>
      <c r="KKL153" s="37"/>
      <c r="KKM153" s="37"/>
      <c r="KKN153" s="37"/>
      <c r="KKO153" s="37"/>
      <c r="KKP153" s="37"/>
      <c r="KKQ153" s="37"/>
      <c r="KKR153" s="37"/>
      <c r="KKS153" s="37"/>
      <c r="KKT153" s="37"/>
      <c r="KKU153" s="37"/>
      <c r="KKV153" s="37"/>
      <c r="KKW153" s="37"/>
      <c r="KKX153" s="37"/>
      <c r="KKY153" s="37"/>
      <c r="KKZ153" s="37"/>
      <c r="KLA153" s="37"/>
      <c r="KLB153" s="37"/>
      <c r="KLC153" s="37"/>
      <c r="KLD153" s="37"/>
      <c r="KLE153" s="37"/>
      <c r="KLF153" s="37"/>
      <c r="KLG153" s="37"/>
      <c r="KLH153" s="37"/>
      <c r="KLI153" s="37"/>
      <c r="KLJ153" s="37"/>
      <c r="KLK153" s="37"/>
      <c r="KLL153" s="37"/>
      <c r="KLM153" s="37"/>
      <c r="KLN153" s="37"/>
      <c r="KLO153" s="37"/>
      <c r="KLP153" s="37"/>
      <c r="KLQ153" s="37"/>
      <c r="KLR153" s="37"/>
      <c r="KLS153" s="37"/>
      <c r="KLT153" s="37"/>
      <c r="KLU153" s="37"/>
      <c r="KLV153" s="37"/>
      <c r="KLW153" s="37"/>
      <c r="KLX153" s="37"/>
      <c r="KLY153" s="37"/>
      <c r="KLZ153" s="37"/>
      <c r="KMA153" s="37"/>
      <c r="KMB153" s="37"/>
      <c r="KMC153" s="37"/>
      <c r="KMD153" s="37"/>
      <c r="KME153" s="37"/>
      <c r="KMF153" s="37"/>
      <c r="KMG153" s="37"/>
      <c r="KMH153" s="37"/>
      <c r="KMI153" s="37"/>
      <c r="KMJ153" s="37"/>
      <c r="KMK153" s="37"/>
      <c r="KML153" s="37"/>
      <c r="KMM153" s="37"/>
      <c r="KMN153" s="37"/>
      <c r="KMO153" s="37"/>
      <c r="KMP153" s="37"/>
      <c r="KMQ153" s="37"/>
      <c r="KMR153" s="37"/>
      <c r="KMS153" s="37"/>
      <c r="KMT153" s="37"/>
      <c r="KMU153" s="37"/>
      <c r="KMV153" s="37"/>
      <c r="KMW153" s="37"/>
      <c r="KMX153" s="37"/>
      <c r="KMY153" s="37"/>
      <c r="KMZ153" s="37"/>
      <c r="KNA153" s="37"/>
      <c r="KNB153" s="37"/>
      <c r="KNC153" s="37"/>
      <c r="KND153" s="37"/>
      <c r="KNE153" s="37"/>
      <c r="KNF153" s="37"/>
      <c r="KNG153" s="37"/>
      <c r="KNH153" s="37"/>
      <c r="KNI153" s="37"/>
      <c r="KNJ153" s="37"/>
      <c r="KNK153" s="37"/>
      <c r="KNL153" s="37"/>
      <c r="KNM153" s="37"/>
      <c r="KNN153" s="37"/>
      <c r="KNO153" s="37"/>
      <c r="KNP153" s="37"/>
      <c r="KNQ153" s="37"/>
      <c r="KNR153" s="37"/>
      <c r="KNS153" s="37"/>
      <c r="KNT153" s="37"/>
      <c r="KNU153" s="37"/>
      <c r="KNV153" s="37"/>
      <c r="KNW153" s="37"/>
      <c r="KNX153" s="37"/>
      <c r="KNY153" s="37"/>
      <c r="KNZ153" s="37"/>
      <c r="KOA153" s="37"/>
      <c r="KOB153" s="37"/>
      <c r="KOC153" s="37"/>
      <c r="KOD153" s="37"/>
      <c r="KOE153" s="37"/>
      <c r="KOF153" s="37"/>
      <c r="KOG153" s="37"/>
      <c r="KOH153" s="37"/>
      <c r="KOI153" s="37"/>
      <c r="KOJ153" s="37"/>
      <c r="KOK153" s="37"/>
      <c r="KOL153" s="37"/>
      <c r="KOM153" s="37"/>
      <c r="KON153" s="37"/>
      <c r="KOO153" s="37"/>
      <c r="KOP153" s="37"/>
      <c r="KOQ153" s="37"/>
      <c r="KOR153" s="37"/>
      <c r="KOS153" s="37"/>
      <c r="KOT153" s="37"/>
      <c r="KOU153" s="37"/>
      <c r="KOV153" s="37"/>
      <c r="KOW153" s="37"/>
      <c r="KOX153" s="37"/>
      <c r="KOY153" s="37"/>
      <c r="KOZ153" s="37"/>
      <c r="KPA153" s="37"/>
      <c r="KPB153" s="37"/>
      <c r="KPC153" s="37"/>
      <c r="KPD153" s="37"/>
      <c r="KPE153" s="37"/>
      <c r="KPF153" s="37"/>
      <c r="KPG153" s="37"/>
      <c r="KPH153" s="37"/>
      <c r="KPI153" s="37"/>
      <c r="KPJ153" s="37"/>
      <c r="KPK153" s="37"/>
      <c r="KPL153" s="37"/>
      <c r="KPM153" s="37"/>
      <c r="KPN153" s="37"/>
      <c r="KPO153" s="37"/>
      <c r="KPP153" s="37"/>
      <c r="KPQ153" s="37"/>
      <c r="KPR153" s="37"/>
      <c r="KPS153" s="37"/>
      <c r="KPT153" s="37"/>
      <c r="KPU153" s="37"/>
      <c r="KPV153" s="37"/>
      <c r="KPW153" s="37"/>
      <c r="KPX153" s="37"/>
      <c r="KPY153" s="37"/>
      <c r="KPZ153" s="37"/>
      <c r="KQA153" s="37"/>
      <c r="KQB153" s="37"/>
      <c r="KQC153" s="37"/>
      <c r="KQD153" s="37"/>
      <c r="KQE153" s="37"/>
      <c r="KQF153" s="37"/>
      <c r="KQG153" s="37"/>
      <c r="KQH153" s="37"/>
      <c r="KQI153" s="37"/>
      <c r="KQJ153" s="37"/>
      <c r="KQK153" s="37"/>
      <c r="KQL153" s="37"/>
      <c r="KQM153" s="37"/>
      <c r="KQN153" s="37"/>
      <c r="KQO153" s="37"/>
      <c r="KQP153" s="37"/>
      <c r="KQQ153" s="37"/>
      <c r="KQR153" s="37"/>
      <c r="KQS153" s="37"/>
      <c r="KQT153" s="37"/>
      <c r="KQU153" s="37"/>
      <c r="KQV153" s="37"/>
      <c r="KQW153" s="37"/>
      <c r="KQX153" s="37"/>
      <c r="KQY153" s="37"/>
      <c r="KQZ153" s="37"/>
      <c r="KRA153" s="37"/>
      <c r="KRB153" s="37"/>
      <c r="KRC153" s="37"/>
      <c r="KRD153" s="37"/>
      <c r="KRE153" s="37"/>
      <c r="KRF153" s="37"/>
      <c r="KRG153" s="37"/>
      <c r="KRH153" s="37"/>
      <c r="KRI153" s="37"/>
      <c r="KRJ153" s="37"/>
      <c r="KRK153" s="37"/>
      <c r="KRL153" s="37"/>
      <c r="KRM153" s="37"/>
      <c r="KRN153" s="37"/>
      <c r="KRO153" s="37"/>
      <c r="KRP153" s="37"/>
      <c r="KRQ153" s="37"/>
      <c r="KRR153" s="37"/>
      <c r="KRS153" s="37"/>
      <c r="KRT153" s="37"/>
      <c r="KRU153" s="37"/>
      <c r="KRV153" s="37"/>
      <c r="KRW153" s="37"/>
      <c r="KRX153" s="37"/>
      <c r="KRY153" s="37"/>
      <c r="KRZ153" s="37"/>
      <c r="KSA153" s="37"/>
      <c r="KSB153" s="37"/>
      <c r="KSC153" s="37"/>
      <c r="KSD153" s="37"/>
      <c r="KSE153" s="37"/>
      <c r="KSF153" s="37"/>
      <c r="KSG153" s="37"/>
      <c r="KSH153" s="37"/>
      <c r="KSI153" s="37"/>
      <c r="KSJ153" s="37"/>
      <c r="KSK153" s="37"/>
      <c r="KSL153" s="37"/>
      <c r="KSM153" s="37"/>
      <c r="KSN153" s="37"/>
      <c r="KSO153" s="37"/>
      <c r="KSP153" s="37"/>
      <c r="KSQ153" s="37"/>
      <c r="KSR153" s="37"/>
      <c r="KSS153" s="37"/>
      <c r="KST153" s="37"/>
      <c r="KSU153" s="37"/>
      <c r="KSV153" s="37"/>
      <c r="KSW153" s="37"/>
      <c r="KSX153" s="37"/>
      <c r="KSY153" s="37"/>
      <c r="KSZ153" s="37"/>
      <c r="KTA153" s="37"/>
      <c r="KTB153" s="37"/>
      <c r="KTC153" s="37"/>
      <c r="KTD153" s="37"/>
      <c r="KTE153" s="37"/>
      <c r="KTF153" s="37"/>
      <c r="KTG153" s="37"/>
      <c r="KTH153" s="37"/>
      <c r="KTI153" s="37"/>
      <c r="KTJ153" s="37"/>
      <c r="KTK153" s="37"/>
      <c r="KTL153" s="37"/>
      <c r="KTM153" s="37"/>
      <c r="KTN153" s="37"/>
      <c r="KTO153" s="37"/>
      <c r="KTP153" s="37"/>
      <c r="KTQ153" s="37"/>
      <c r="KTR153" s="37"/>
      <c r="KTS153" s="37"/>
      <c r="KTT153" s="37"/>
      <c r="KTU153" s="37"/>
      <c r="KTV153" s="37"/>
      <c r="KTW153" s="37"/>
      <c r="KTX153" s="37"/>
      <c r="KTY153" s="37"/>
      <c r="KTZ153" s="37"/>
      <c r="KUA153" s="37"/>
      <c r="KUB153" s="37"/>
      <c r="KUC153" s="37"/>
      <c r="KUD153" s="37"/>
      <c r="KUE153" s="37"/>
      <c r="KUF153" s="37"/>
      <c r="KUG153" s="37"/>
      <c r="KUH153" s="37"/>
      <c r="KUI153" s="37"/>
      <c r="KUJ153" s="37"/>
      <c r="KUK153" s="37"/>
      <c r="KUL153" s="37"/>
      <c r="KUM153" s="37"/>
      <c r="KUN153" s="37"/>
      <c r="KUO153" s="37"/>
      <c r="KUP153" s="37"/>
      <c r="KUQ153" s="37"/>
      <c r="KUR153" s="37"/>
      <c r="KUS153" s="37"/>
      <c r="KUT153" s="37"/>
      <c r="KUU153" s="37"/>
      <c r="KUV153" s="37"/>
      <c r="KUW153" s="37"/>
      <c r="KUX153" s="37"/>
      <c r="KUY153" s="37"/>
      <c r="KUZ153" s="37"/>
      <c r="KVA153" s="37"/>
      <c r="KVB153" s="37"/>
      <c r="KVC153" s="37"/>
      <c r="KVD153" s="37"/>
      <c r="KVE153" s="37"/>
      <c r="KVF153" s="37"/>
      <c r="KVG153" s="37"/>
      <c r="KVH153" s="37"/>
      <c r="KVI153" s="37"/>
      <c r="KVJ153" s="37"/>
      <c r="KVK153" s="37"/>
      <c r="KVL153" s="37"/>
      <c r="KVM153" s="37"/>
      <c r="KVN153" s="37"/>
      <c r="KVO153" s="37"/>
      <c r="KVP153" s="37"/>
      <c r="KVQ153" s="37"/>
      <c r="KVR153" s="37"/>
      <c r="KVS153" s="37"/>
      <c r="KVT153" s="37"/>
      <c r="KVU153" s="37"/>
      <c r="KVV153" s="37"/>
      <c r="KVW153" s="37"/>
      <c r="KVX153" s="37"/>
      <c r="KVY153" s="37"/>
      <c r="KVZ153" s="37"/>
      <c r="KWA153" s="37"/>
      <c r="KWB153" s="37"/>
      <c r="KWC153" s="37"/>
      <c r="KWD153" s="37"/>
      <c r="KWE153" s="37"/>
      <c r="KWF153" s="37"/>
      <c r="KWG153" s="37"/>
      <c r="KWH153" s="37"/>
      <c r="KWI153" s="37"/>
      <c r="KWJ153" s="37"/>
      <c r="KWK153" s="37"/>
      <c r="KWL153" s="37"/>
      <c r="KWM153" s="37"/>
      <c r="KWN153" s="37"/>
      <c r="KWO153" s="37"/>
      <c r="KWP153" s="37"/>
      <c r="KWQ153" s="37"/>
      <c r="KWR153" s="37"/>
      <c r="KWS153" s="37"/>
      <c r="KWT153" s="37"/>
      <c r="KWU153" s="37"/>
      <c r="KWV153" s="37"/>
      <c r="KWW153" s="37"/>
      <c r="KWX153" s="37"/>
      <c r="KWY153" s="37"/>
      <c r="KWZ153" s="37"/>
      <c r="KXA153" s="37"/>
      <c r="KXB153" s="37"/>
      <c r="KXC153" s="37"/>
      <c r="KXD153" s="37"/>
      <c r="KXE153" s="37"/>
      <c r="KXF153" s="37"/>
      <c r="KXG153" s="37"/>
      <c r="KXH153" s="37"/>
      <c r="KXI153" s="37"/>
      <c r="KXJ153" s="37"/>
      <c r="KXK153" s="37"/>
      <c r="KXL153" s="37"/>
      <c r="KXM153" s="37"/>
      <c r="KXN153" s="37"/>
      <c r="KXO153" s="37"/>
      <c r="KXP153" s="37"/>
      <c r="KXQ153" s="37"/>
      <c r="KXR153" s="37"/>
      <c r="KXS153" s="37"/>
      <c r="KXT153" s="37"/>
      <c r="KXU153" s="37"/>
      <c r="KXV153" s="37"/>
      <c r="KXW153" s="37"/>
      <c r="KXX153" s="37"/>
      <c r="KXY153" s="37"/>
      <c r="KXZ153" s="37"/>
      <c r="KYA153" s="37"/>
      <c r="KYB153" s="37"/>
      <c r="KYC153" s="37"/>
      <c r="KYD153" s="37"/>
      <c r="KYE153" s="37"/>
      <c r="KYF153" s="37"/>
      <c r="KYG153" s="37"/>
      <c r="KYH153" s="37"/>
      <c r="KYI153" s="37"/>
      <c r="KYJ153" s="37"/>
      <c r="KYK153" s="37"/>
      <c r="KYL153" s="37"/>
      <c r="KYM153" s="37"/>
      <c r="KYN153" s="37"/>
      <c r="KYO153" s="37"/>
      <c r="KYP153" s="37"/>
      <c r="KYQ153" s="37"/>
      <c r="KYR153" s="37"/>
      <c r="KYS153" s="37"/>
      <c r="KYT153" s="37"/>
      <c r="KYU153" s="37"/>
      <c r="KYV153" s="37"/>
      <c r="KYW153" s="37"/>
      <c r="KYX153" s="37"/>
      <c r="KYY153" s="37"/>
      <c r="KYZ153" s="37"/>
      <c r="KZA153" s="37"/>
      <c r="KZB153" s="37"/>
      <c r="KZC153" s="37"/>
      <c r="KZD153" s="37"/>
      <c r="KZE153" s="37"/>
      <c r="KZF153" s="37"/>
      <c r="KZG153" s="37"/>
      <c r="KZH153" s="37"/>
      <c r="KZI153" s="37"/>
      <c r="KZJ153" s="37"/>
      <c r="KZK153" s="37"/>
      <c r="KZL153" s="37"/>
      <c r="KZM153" s="37"/>
      <c r="KZN153" s="37"/>
      <c r="KZO153" s="37"/>
      <c r="KZP153" s="37"/>
      <c r="KZQ153" s="37"/>
      <c r="KZR153" s="37"/>
      <c r="KZS153" s="37"/>
      <c r="KZT153" s="37"/>
      <c r="KZU153" s="37"/>
      <c r="KZV153" s="37"/>
      <c r="KZW153" s="37"/>
      <c r="KZX153" s="37"/>
      <c r="KZY153" s="37"/>
      <c r="KZZ153" s="37"/>
      <c r="LAA153" s="37"/>
      <c r="LAB153" s="37"/>
      <c r="LAC153" s="37"/>
      <c r="LAD153" s="37"/>
      <c r="LAE153" s="37"/>
      <c r="LAF153" s="37"/>
      <c r="LAG153" s="37"/>
      <c r="LAH153" s="37"/>
      <c r="LAI153" s="37"/>
      <c r="LAJ153" s="37"/>
      <c r="LAK153" s="37"/>
      <c r="LAL153" s="37"/>
      <c r="LAM153" s="37"/>
      <c r="LAN153" s="37"/>
      <c r="LAO153" s="37"/>
      <c r="LAP153" s="37"/>
      <c r="LAQ153" s="37"/>
      <c r="LAR153" s="37"/>
      <c r="LAS153" s="37"/>
      <c r="LAT153" s="37"/>
      <c r="LAU153" s="37"/>
      <c r="LAV153" s="37"/>
      <c r="LAW153" s="37"/>
      <c r="LAX153" s="37"/>
      <c r="LAY153" s="37"/>
      <c r="LAZ153" s="37"/>
      <c r="LBA153" s="37"/>
      <c r="LBB153" s="37"/>
      <c r="LBC153" s="37"/>
      <c r="LBD153" s="37"/>
      <c r="LBE153" s="37"/>
      <c r="LBF153" s="37"/>
      <c r="LBG153" s="37"/>
      <c r="LBH153" s="37"/>
      <c r="LBI153" s="37"/>
      <c r="LBJ153" s="37"/>
      <c r="LBK153" s="37"/>
      <c r="LBL153" s="37"/>
      <c r="LBM153" s="37"/>
      <c r="LBN153" s="37"/>
      <c r="LBO153" s="37"/>
      <c r="LBP153" s="37"/>
      <c r="LBQ153" s="37"/>
      <c r="LBR153" s="37"/>
      <c r="LBS153" s="37"/>
      <c r="LBT153" s="37"/>
      <c r="LBU153" s="37"/>
      <c r="LBV153" s="37"/>
      <c r="LBW153" s="37"/>
      <c r="LBX153" s="37"/>
      <c r="LBY153" s="37"/>
      <c r="LBZ153" s="37"/>
      <c r="LCA153" s="37"/>
      <c r="LCB153" s="37"/>
      <c r="LCC153" s="37"/>
      <c r="LCD153" s="37"/>
      <c r="LCE153" s="37"/>
      <c r="LCF153" s="37"/>
      <c r="LCG153" s="37"/>
      <c r="LCH153" s="37"/>
      <c r="LCI153" s="37"/>
      <c r="LCJ153" s="37"/>
      <c r="LCK153" s="37"/>
      <c r="LCL153" s="37"/>
      <c r="LCM153" s="37"/>
      <c r="LCN153" s="37"/>
      <c r="LCO153" s="37"/>
      <c r="LCP153" s="37"/>
      <c r="LCQ153" s="37"/>
      <c r="LCR153" s="37"/>
      <c r="LCS153" s="37"/>
      <c r="LCT153" s="37"/>
      <c r="LCU153" s="37"/>
      <c r="LCV153" s="37"/>
      <c r="LCW153" s="37"/>
      <c r="LCX153" s="37"/>
      <c r="LCY153" s="37"/>
      <c r="LCZ153" s="37"/>
      <c r="LDA153" s="37"/>
      <c r="LDB153" s="37"/>
      <c r="LDC153" s="37"/>
      <c r="LDD153" s="37"/>
      <c r="LDE153" s="37"/>
      <c r="LDF153" s="37"/>
      <c r="LDG153" s="37"/>
      <c r="LDH153" s="37"/>
      <c r="LDI153" s="37"/>
      <c r="LDJ153" s="37"/>
      <c r="LDK153" s="37"/>
      <c r="LDL153" s="37"/>
      <c r="LDM153" s="37"/>
      <c r="LDN153" s="37"/>
      <c r="LDO153" s="37"/>
      <c r="LDP153" s="37"/>
      <c r="LDQ153" s="37"/>
      <c r="LDR153" s="37"/>
      <c r="LDS153" s="37"/>
      <c r="LDT153" s="37"/>
      <c r="LDU153" s="37"/>
      <c r="LDV153" s="37"/>
      <c r="LDW153" s="37"/>
      <c r="LDX153" s="37"/>
      <c r="LDY153" s="37"/>
      <c r="LDZ153" s="37"/>
      <c r="LEA153" s="37"/>
      <c r="LEB153" s="37"/>
      <c r="LEC153" s="37"/>
      <c r="LED153" s="37"/>
      <c r="LEE153" s="37"/>
      <c r="LEF153" s="37"/>
      <c r="LEG153" s="37"/>
      <c r="LEH153" s="37"/>
      <c r="LEI153" s="37"/>
      <c r="LEJ153" s="37"/>
      <c r="LEK153" s="37"/>
      <c r="LEL153" s="37"/>
      <c r="LEM153" s="37"/>
      <c r="LEN153" s="37"/>
      <c r="LEO153" s="37"/>
      <c r="LEP153" s="37"/>
      <c r="LEQ153" s="37"/>
      <c r="LER153" s="37"/>
      <c r="LES153" s="37"/>
      <c r="LET153" s="37"/>
      <c r="LEU153" s="37"/>
      <c r="LEV153" s="37"/>
      <c r="LEW153" s="37"/>
      <c r="LEX153" s="37"/>
      <c r="LEY153" s="37"/>
      <c r="LEZ153" s="37"/>
      <c r="LFA153" s="37"/>
      <c r="LFB153" s="37"/>
      <c r="LFC153" s="37"/>
      <c r="LFD153" s="37"/>
      <c r="LFE153" s="37"/>
      <c r="LFF153" s="37"/>
      <c r="LFG153" s="37"/>
      <c r="LFH153" s="37"/>
      <c r="LFI153" s="37"/>
      <c r="LFJ153" s="37"/>
      <c r="LFK153" s="37"/>
      <c r="LFL153" s="37"/>
      <c r="LFM153" s="37"/>
      <c r="LFN153" s="37"/>
      <c r="LFO153" s="37"/>
      <c r="LFP153" s="37"/>
      <c r="LFQ153" s="37"/>
      <c r="LFR153" s="37"/>
      <c r="LFS153" s="37"/>
      <c r="LFT153" s="37"/>
      <c r="LFU153" s="37"/>
      <c r="LFV153" s="37"/>
      <c r="LFW153" s="37"/>
      <c r="LFX153" s="37"/>
      <c r="LFY153" s="37"/>
      <c r="LFZ153" s="37"/>
      <c r="LGA153" s="37"/>
      <c r="LGB153" s="37"/>
      <c r="LGC153" s="37"/>
      <c r="LGD153" s="37"/>
      <c r="LGE153" s="37"/>
      <c r="LGF153" s="37"/>
      <c r="LGG153" s="37"/>
      <c r="LGH153" s="37"/>
      <c r="LGI153" s="37"/>
      <c r="LGJ153" s="37"/>
      <c r="LGK153" s="37"/>
      <c r="LGL153" s="37"/>
      <c r="LGM153" s="37"/>
      <c r="LGN153" s="37"/>
      <c r="LGO153" s="37"/>
      <c r="LGP153" s="37"/>
      <c r="LGQ153" s="37"/>
      <c r="LGR153" s="37"/>
      <c r="LGS153" s="37"/>
      <c r="LGT153" s="37"/>
      <c r="LGU153" s="37"/>
      <c r="LGV153" s="37"/>
      <c r="LGW153" s="37"/>
      <c r="LGX153" s="37"/>
      <c r="LGY153" s="37"/>
      <c r="LGZ153" s="37"/>
      <c r="LHA153" s="37"/>
      <c r="LHB153" s="37"/>
      <c r="LHC153" s="37"/>
      <c r="LHD153" s="37"/>
      <c r="LHE153" s="37"/>
      <c r="LHF153" s="37"/>
      <c r="LHG153" s="37"/>
      <c r="LHH153" s="37"/>
      <c r="LHI153" s="37"/>
      <c r="LHJ153" s="37"/>
      <c r="LHK153" s="37"/>
      <c r="LHL153" s="37"/>
      <c r="LHM153" s="37"/>
      <c r="LHN153" s="37"/>
      <c r="LHO153" s="37"/>
      <c r="LHP153" s="37"/>
      <c r="LHQ153" s="37"/>
      <c r="LHR153" s="37"/>
      <c r="LHS153" s="37"/>
      <c r="LHT153" s="37"/>
      <c r="LHU153" s="37"/>
      <c r="LHV153" s="37"/>
      <c r="LHW153" s="37"/>
      <c r="LHX153" s="37"/>
      <c r="LHY153" s="37"/>
      <c r="LHZ153" s="37"/>
      <c r="LIA153" s="37"/>
      <c r="LIB153" s="37"/>
      <c r="LIC153" s="37"/>
      <c r="LID153" s="37"/>
      <c r="LIE153" s="37"/>
      <c r="LIF153" s="37"/>
      <c r="LIG153" s="37"/>
      <c r="LIH153" s="37"/>
      <c r="LII153" s="37"/>
      <c r="LIJ153" s="37"/>
      <c r="LIK153" s="37"/>
      <c r="LIL153" s="37"/>
      <c r="LIM153" s="37"/>
      <c r="LIN153" s="37"/>
      <c r="LIO153" s="37"/>
      <c r="LIP153" s="37"/>
      <c r="LIQ153" s="37"/>
      <c r="LIR153" s="37"/>
      <c r="LIS153" s="37"/>
      <c r="LIT153" s="37"/>
      <c r="LIU153" s="37"/>
      <c r="LIV153" s="37"/>
      <c r="LIW153" s="37"/>
      <c r="LIX153" s="37"/>
      <c r="LIY153" s="37"/>
      <c r="LIZ153" s="37"/>
      <c r="LJA153" s="37"/>
      <c r="LJB153" s="37"/>
      <c r="LJC153" s="37"/>
      <c r="LJD153" s="37"/>
      <c r="LJE153" s="37"/>
      <c r="LJF153" s="37"/>
      <c r="LJG153" s="37"/>
      <c r="LJH153" s="37"/>
      <c r="LJI153" s="37"/>
      <c r="LJJ153" s="37"/>
      <c r="LJK153" s="37"/>
      <c r="LJL153" s="37"/>
      <c r="LJM153" s="37"/>
      <c r="LJN153" s="37"/>
      <c r="LJO153" s="37"/>
      <c r="LJP153" s="37"/>
      <c r="LJQ153" s="37"/>
      <c r="LJR153" s="37"/>
      <c r="LJS153" s="37"/>
      <c r="LJT153" s="37"/>
      <c r="LJU153" s="37"/>
      <c r="LJV153" s="37"/>
      <c r="LJW153" s="37"/>
      <c r="LJX153" s="37"/>
      <c r="LJY153" s="37"/>
      <c r="LJZ153" s="37"/>
      <c r="LKA153" s="37"/>
      <c r="LKB153" s="37"/>
      <c r="LKC153" s="37"/>
      <c r="LKD153" s="37"/>
      <c r="LKE153" s="37"/>
      <c r="LKF153" s="37"/>
      <c r="LKG153" s="37"/>
      <c r="LKH153" s="37"/>
      <c r="LKI153" s="37"/>
      <c r="LKJ153" s="37"/>
      <c r="LKK153" s="37"/>
      <c r="LKL153" s="37"/>
      <c r="LKM153" s="37"/>
      <c r="LKN153" s="37"/>
      <c r="LKO153" s="37"/>
      <c r="LKP153" s="37"/>
      <c r="LKQ153" s="37"/>
      <c r="LKR153" s="37"/>
      <c r="LKS153" s="37"/>
      <c r="LKT153" s="37"/>
      <c r="LKU153" s="37"/>
      <c r="LKV153" s="37"/>
      <c r="LKW153" s="37"/>
      <c r="LKX153" s="37"/>
      <c r="LKY153" s="37"/>
      <c r="LKZ153" s="37"/>
      <c r="LLA153" s="37"/>
      <c r="LLB153" s="37"/>
      <c r="LLC153" s="37"/>
      <c r="LLD153" s="37"/>
      <c r="LLE153" s="37"/>
      <c r="LLF153" s="37"/>
      <c r="LLG153" s="37"/>
      <c r="LLH153" s="37"/>
      <c r="LLI153" s="37"/>
      <c r="LLJ153" s="37"/>
      <c r="LLK153" s="37"/>
      <c r="LLL153" s="37"/>
      <c r="LLM153" s="37"/>
      <c r="LLN153" s="37"/>
      <c r="LLO153" s="37"/>
      <c r="LLP153" s="37"/>
      <c r="LLQ153" s="37"/>
      <c r="LLR153" s="37"/>
      <c r="LLS153" s="37"/>
      <c r="LLT153" s="37"/>
      <c r="LLU153" s="37"/>
      <c r="LLV153" s="37"/>
      <c r="LLW153" s="37"/>
      <c r="LLX153" s="37"/>
      <c r="LLY153" s="37"/>
      <c r="LLZ153" s="37"/>
      <c r="LMA153" s="37"/>
      <c r="LMB153" s="37"/>
      <c r="LMC153" s="37"/>
      <c r="LMD153" s="37"/>
      <c r="LME153" s="37"/>
      <c r="LMF153" s="37"/>
      <c r="LMG153" s="37"/>
      <c r="LMH153" s="37"/>
      <c r="LMI153" s="37"/>
      <c r="LMJ153" s="37"/>
      <c r="LMK153" s="37"/>
      <c r="LML153" s="37"/>
      <c r="LMM153" s="37"/>
      <c r="LMN153" s="37"/>
      <c r="LMO153" s="37"/>
      <c r="LMP153" s="37"/>
      <c r="LMQ153" s="37"/>
      <c r="LMR153" s="37"/>
      <c r="LMS153" s="37"/>
      <c r="LMT153" s="37"/>
      <c r="LMU153" s="37"/>
      <c r="LMV153" s="37"/>
      <c r="LMW153" s="37"/>
      <c r="LMX153" s="37"/>
      <c r="LMY153" s="37"/>
      <c r="LMZ153" s="37"/>
      <c r="LNA153" s="37"/>
      <c r="LNB153" s="37"/>
      <c r="LNC153" s="37"/>
      <c r="LND153" s="37"/>
      <c r="LNE153" s="37"/>
      <c r="LNF153" s="37"/>
      <c r="LNG153" s="37"/>
      <c r="LNH153" s="37"/>
      <c r="LNI153" s="37"/>
      <c r="LNJ153" s="37"/>
      <c r="LNK153" s="37"/>
      <c r="LNL153" s="37"/>
      <c r="LNM153" s="37"/>
      <c r="LNN153" s="37"/>
      <c r="LNO153" s="37"/>
      <c r="LNP153" s="37"/>
      <c r="LNQ153" s="37"/>
      <c r="LNR153" s="37"/>
      <c r="LNS153" s="37"/>
      <c r="LNT153" s="37"/>
      <c r="LNU153" s="37"/>
      <c r="LNV153" s="37"/>
      <c r="LNW153" s="37"/>
      <c r="LNX153" s="37"/>
      <c r="LNY153" s="37"/>
      <c r="LNZ153" s="37"/>
      <c r="LOA153" s="37"/>
      <c r="LOB153" s="37"/>
      <c r="LOC153" s="37"/>
      <c r="LOD153" s="37"/>
      <c r="LOE153" s="37"/>
      <c r="LOF153" s="37"/>
      <c r="LOG153" s="37"/>
      <c r="LOH153" s="37"/>
      <c r="LOI153" s="37"/>
      <c r="LOJ153" s="37"/>
      <c r="LOK153" s="37"/>
      <c r="LOL153" s="37"/>
      <c r="LOM153" s="37"/>
      <c r="LON153" s="37"/>
      <c r="LOO153" s="37"/>
      <c r="LOP153" s="37"/>
      <c r="LOQ153" s="37"/>
      <c r="LOR153" s="37"/>
      <c r="LOS153" s="37"/>
      <c r="LOT153" s="37"/>
      <c r="LOU153" s="37"/>
      <c r="LOV153" s="37"/>
      <c r="LOW153" s="37"/>
      <c r="LOX153" s="37"/>
      <c r="LOY153" s="37"/>
      <c r="LOZ153" s="37"/>
      <c r="LPA153" s="37"/>
      <c r="LPB153" s="37"/>
      <c r="LPC153" s="37"/>
      <c r="LPD153" s="37"/>
      <c r="LPE153" s="37"/>
      <c r="LPF153" s="37"/>
      <c r="LPG153" s="37"/>
      <c r="LPH153" s="37"/>
      <c r="LPI153" s="37"/>
      <c r="LPJ153" s="37"/>
      <c r="LPK153" s="37"/>
      <c r="LPL153" s="37"/>
      <c r="LPM153" s="37"/>
      <c r="LPN153" s="37"/>
      <c r="LPO153" s="37"/>
      <c r="LPP153" s="37"/>
      <c r="LPQ153" s="37"/>
      <c r="LPR153" s="37"/>
      <c r="LPS153" s="37"/>
      <c r="LPT153" s="37"/>
      <c r="LPU153" s="37"/>
      <c r="LPV153" s="37"/>
      <c r="LPW153" s="37"/>
      <c r="LPX153" s="37"/>
      <c r="LPY153" s="37"/>
      <c r="LPZ153" s="37"/>
      <c r="LQA153" s="37"/>
      <c r="LQB153" s="37"/>
      <c r="LQC153" s="37"/>
      <c r="LQD153" s="37"/>
      <c r="LQE153" s="37"/>
      <c r="LQF153" s="37"/>
      <c r="LQG153" s="37"/>
      <c r="LQH153" s="37"/>
      <c r="LQI153" s="37"/>
      <c r="LQJ153" s="37"/>
      <c r="LQK153" s="37"/>
      <c r="LQL153" s="37"/>
      <c r="LQM153" s="37"/>
      <c r="LQN153" s="37"/>
      <c r="LQO153" s="37"/>
      <c r="LQP153" s="37"/>
      <c r="LQQ153" s="37"/>
      <c r="LQR153" s="37"/>
      <c r="LQS153" s="37"/>
      <c r="LQT153" s="37"/>
      <c r="LQU153" s="37"/>
      <c r="LQV153" s="37"/>
      <c r="LQW153" s="37"/>
      <c r="LQX153" s="37"/>
      <c r="LQY153" s="37"/>
      <c r="LQZ153" s="37"/>
      <c r="LRA153" s="37"/>
      <c r="LRB153" s="37"/>
      <c r="LRC153" s="37"/>
      <c r="LRD153" s="37"/>
      <c r="LRE153" s="37"/>
      <c r="LRF153" s="37"/>
      <c r="LRG153" s="37"/>
      <c r="LRH153" s="37"/>
      <c r="LRI153" s="37"/>
      <c r="LRJ153" s="37"/>
      <c r="LRK153" s="37"/>
      <c r="LRL153" s="37"/>
      <c r="LRM153" s="37"/>
      <c r="LRN153" s="37"/>
      <c r="LRO153" s="37"/>
      <c r="LRP153" s="37"/>
      <c r="LRQ153" s="37"/>
      <c r="LRR153" s="37"/>
      <c r="LRS153" s="37"/>
      <c r="LRT153" s="37"/>
      <c r="LRU153" s="37"/>
      <c r="LRV153" s="37"/>
      <c r="LRW153" s="37"/>
      <c r="LRX153" s="37"/>
      <c r="LRY153" s="37"/>
      <c r="LRZ153" s="37"/>
      <c r="LSA153" s="37"/>
      <c r="LSB153" s="37"/>
      <c r="LSC153" s="37"/>
      <c r="LSD153" s="37"/>
      <c r="LSE153" s="37"/>
      <c r="LSF153" s="37"/>
      <c r="LSG153" s="37"/>
      <c r="LSH153" s="37"/>
      <c r="LSI153" s="37"/>
      <c r="LSJ153" s="37"/>
      <c r="LSK153" s="37"/>
      <c r="LSL153" s="37"/>
      <c r="LSM153" s="37"/>
      <c r="LSN153" s="37"/>
      <c r="LSO153" s="37"/>
      <c r="LSP153" s="37"/>
      <c r="LSQ153" s="37"/>
      <c r="LSR153" s="37"/>
      <c r="LSS153" s="37"/>
      <c r="LST153" s="37"/>
      <c r="LSU153" s="37"/>
      <c r="LSV153" s="37"/>
      <c r="LSW153" s="37"/>
      <c r="LSX153" s="37"/>
      <c r="LSY153" s="37"/>
      <c r="LSZ153" s="37"/>
      <c r="LTA153" s="37"/>
      <c r="LTB153" s="37"/>
      <c r="LTC153" s="37"/>
      <c r="LTD153" s="37"/>
      <c r="LTE153" s="37"/>
      <c r="LTF153" s="37"/>
      <c r="LTG153" s="37"/>
      <c r="LTH153" s="37"/>
      <c r="LTI153" s="37"/>
      <c r="LTJ153" s="37"/>
      <c r="LTK153" s="37"/>
      <c r="LTL153" s="37"/>
      <c r="LTM153" s="37"/>
      <c r="LTN153" s="37"/>
      <c r="LTO153" s="37"/>
      <c r="LTP153" s="37"/>
      <c r="LTQ153" s="37"/>
      <c r="LTR153" s="37"/>
      <c r="LTS153" s="37"/>
      <c r="LTT153" s="37"/>
      <c r="LTU153" s="37"/>
      <c r="LTV153" s="37"/>
      <c r="LTW153" s="37"/>
      <c r="LTX153" s="37"/>
      <c r="LTY153" s="37"/>
      <c r="LTZ153" s="37"/>
      <c r="LUA153" s="37"/>
      <c r="LUB153" s="37"/>
      <c r="LUC153" s="37"/>
      <c r="LUD153" s="37"/>
      <c r="LUE153" s="37"/>
      <c r="LUF153" s="37"/>
      <c r="LUG153" s="37"/>
      <c r="LUH153" s="37"/>
      <c r="LUI153" s="37"/>
      <c r="LUJ153" s="37"/>
      <c r="LUK153" s="37"/>
      <c r="LUL153" s="37"/>
      <c r="LUM153" s="37"/>
      <c r="LUN153" s="37"/>
      <c r="LUO153" s="37"/>
      <c r="LUP153" s="37"/>
      <c r="LUQ153" s="37"/>
      <c r="LUR153" s="37"/>
      <c r="LUS153" s="37"/>
      <c r="LUT153" s="37"/>
      <c r="LUU153" s="37"/>
      <c r="LUV153" s="37"/>
      <c r="LUW153" s="37"/>
      <c r="LUX153" s="37"/>
      <c r="LUY153" s="37"/>
      <c r="LUZ153" s="37"/>
      <c r="LVA153" s="37"/>
      <c r="LVB153" s="37"/>
      <c r="LVC153" s="37"/>
      <c r="LVD153" s="37"/>
      <c r="LVE153" s="37"/>
      <c r="LVF153" s="37"/>
      <c r="LVG153" s="37"/>
      <c r="LVH153" s="37"/>
      <c r="LVI153" s="37"/>
      <c r="LVJ153" s="37"/>
      <c r="LVK153" s="37"/>
      <c r="LVL153" s="37"/>
      <c r="LVM153" s="37"/>
      <c r="LVN153" s="37"/>
      <c r="LVO153" s="37"/>
      <c r="LVP153" s="37"/>
      <c r="LVQ153" s="37"/>
      <c r="LVR153" s="37"/>
      <c r="LVS153" s="37"/>
      <c r="LVT153" s="37"/>
      <c r="LVU153" s="37"/>
      <c r="LVV153" s="37"/>
      <c r="LVW153" s="37"/>
      <c r="LVX153" s="37"/>
      <c r="LVY153" s="37"/>
      <c r="LVZ153" s="37"/>
      <c r="LWA153" s="37"/>
      <c r="LWB153" s="37"/>
      <c r="LWC153" s="37"/>
      <c r="LWD153" s="37"/>
      <c r="LWE153" s="37"/>
      <c r="LWF153" s="37"/>
      <c r="LWG153" s="37"/>
      <c r="LWH153" s="37"/>
      <c r="LWI153" s="37"/>
      <c r="LWJ153" s="37"/>
      <c r="LWK153" s="37"/>
      <c r="LWL153" s="37"/>
      <c r="LWM153" s="37"/>
      <c r="LWN153" s="37"/>
      <c r="LWO153" s="37"/>
      <c r="LWP153" s="37"/>
      <c r="LWQ153" s="37"/>
      <c r="LWR153" s="37"/>
      <c r="LWS153" s="37"/>
      <c r="LWT153" s="37"/>
      <c r="LWU153" s="37"/>
      <c r="LWV153" s="37"/>
      <c r="LWW153" s="37"/>
      <c r="LWX153" s="37"/>
      <c r="LWY153" s="37"/>
      <c r="LWZ153" s="37"/>
      <c r="LXA153" s="37"/>
      <c r="LXB153" s="37"/>
      <c r="LXC153" s="37"/>
      <c r="LXD153" s="37"/>
      <c r="LXE153" s="37"/>
      <c r="LXF153" s="37"/>
      <c r="LXG153" s="37"/>
      <c r="LXH153" s="37"/>
      <c r="LXI153" s="37"/>
      <c r="LXJ153" s="37"/>
      <c r="LXK153" s="37"/>
      <c r="LXL153" s="37"/>
      <c r="LXM153" s="37"/>
      <c r="LXN153" s="37"/>
      <c r="LXO153" s="37"/>
      <c r="LXP153" s="37"/>
      <c r="LXQ153" s="37"/>
      <c r="LXR153" s="37"/>
      <c r="LXS153" s="37"/>
      <c r="LXT153" s="37"/>
      <c r="LXU153" s="37"/>
      <c r="LXV153" s="37"/>
      <c r="LXW153" s="37"/>
      <c r="LXX153" s="37"/>
      <c r="LXY153" s="37"/>
      <c r="LXZ153" s="37"/>
      <c r="LYA153" s="37"/>
      <c r="LYB153" s="37"/>
      <c r="LYC153" s="37"/>
      <c r="LYD153" s="37"/>
      <c r="LYE153" s="37"/>
      <c r="LYF153" s="37"/>
      <c r="LYG153" s="37"/>
      <c r="LYH153" s="37"/>
      <c r="LYI153" s="37"/>
      <c r="LYJ153" s="37"/>
      <c r="LYK153" s="37"/>
      <c r="LYL153" s="37"/>
      <c r="LYM153" s="37"/>
      <c r="LYN153" s="37"/>
      <c r="LYO153" s="37"/>
      <c r="LYP153" s="37"/>
      <c r="LYQ153" s="37"/>
      <c r="LYR153" s="37"/>
      <c r="LYS153" s="37"/>
      <c r="LYT153" s="37"/>
      <c r="LYU153" s="37"/>
      <c r="LYV153" s="37"/>
      <c r="LYW153" s="37"/>
      <c r="LYX153" s="37"/>
      <c r="LYY153" s="37"/>
      <c r="LYZ153" s="37"/>
      <c r="LZA153" s="37"/>
      <c r="LZB153" s="37"/>
      <c r="LZC153" s="37"/>
      <c r="LZD153" s="37"/>
      <c r="LZE153" s="37"/>
      <c r="LZF153" s="37"/>
      <c r="LZG153" s="37"/>
      <c r="LZH153" s="37"/>
      <c r="LZI153" s="37"/>
      <c r="LZJ153" s="37"/>
      <c r="LZK153" s="37"/>
      <c r="LZL153" s="37"/>
      <c r="LZM153" s="37"/>
      <c r="LZN153" s="37"/>
      <c r="LZO153" s="37"/>
      <c r="LZP153" s="37"/>
      <c r="LZQ153" s="37"/>
      <c r="LZR153" s="37"/>
      <c r="LZS153" s="37"/>
      <c r="LZT153" s="37"/>
      <c r="LZU153" s="37"/>
      <c r="LZV153" s="37"/>
      <c r="LZW153" s="37"/>
      <c r="LZX153" s="37"/>
      <c r="LZY153" s="37"/>
      <c r="LZZ153" s="37"/>
      <c r="MAA153" s="37"/>
      <c r="MAB153" s="37"/>
      <c r="MAC153" s="37"/>
      <c r="MAD153" s="37"/>
      <c r="MAE153" s="37"/>
      <c r="MAF153" s="37"/>
      <c r="MAG153" s="37"/>
      <c r="MAH153" s="37"/>
      <c r="MAI153" s="37"/>
      <c r="MAJ153" s="37"/>
      <c r="MAK153" s="37"/>
      <c r="MAL153" s="37"/>
      <c r="MAM153" s="37"/>
      <c r="MAN153" s="37"/>
      <c r="MAO153" s="37"/>
      <c r="MAP153" s="37"/>
      <c r="MAQ153" s="37"/>
      <c r="MAR153" s="37"/>
      <c r="MAS153" s="37"/>
      <c r="MAT153" s="37"/>
      <c r="MAU153" s="37"/>
      <c r="MAV153" s="37"/>
      <c r="MAW153" s="37"/>
      <c r="MAX153" s="37"/>
      <c r="MAY153" s="37"/>
      <c r="MAZ153" s="37"/>
      <c r="MBA153" s="37"/>
      <c r="MBB153" s="37"/>
      <c r="MBC153" s="37"/>
      <c r="MBD153" s="37"/>
      <c r="MBE153" s="37"/>
      <c r="MBF153" s="37"/>
      <c r="MBG153" s="37"/>
      <c r="MBH153" s="37"/>
      <c r="MBI153" s="37"/>
      <c r="MBJ153" s="37"/>
      <c r="MBK153" s="37"/>
      <c r="MBL153" s="37"/>
      <c r="MBM153" s="37"/>
      <c r="MBN153" s="37"/>
      <c r="MBO153" s="37"/>
      <c r="MBP153" s="37"/>
      <c r="MBQ153" s="37"/>
      <c r="MBR153" s="37"/>
      <c r="MBS153" s="37"/>
      <c r="MBT153" s="37"/>
      <c r="MBU153" s="37"/>
      <c r="MBV153" s="37"/>
      <c r="MBW153" s="37"/>
      <c r="MBX153" s="37"/>
      <c r="MBY153" s="37"/>
      <c r="MBZ153" s="37"/>
      <c r="MCA153" s="37"/>
      <c r="MCB153" s="37"/>
      <c r="MCC153" s="37"/>
      <c r="MCD153" s="37"/>
      <c r="MCE153" s="37"/>
      <c r="MCF153" s="37"/>
      <c r="MCG153" s="37"/>
      <c r="MCH153" s="37"/>
      <c r="MCI153" s="37"/>
      <c r="MCJ153" s="37"/>
      <c r="MCK153" s="37"/>
      <c r="MCL153" s="37"/>
      <c r="MCM153" s="37"/>
      <c r="MCN153" s="37"/>
      <c r="MCO153" s="37"/>
      <c r="MCP153" s="37"/>
      <c r="MCQ153" s="37"/>
      <c r="MCR153" s="37"/>
      <c r="MCS153" s="37"/>
      <c r="MCT153" s="37"/>
      <c r="MCU153" s="37"/>
      <c r="MCV153" s="37"/>
      <c r="MCW153" s="37"/>
      <c r="MCX153" s="37"/>
      <c r="MCY153" s="37"/>
      <c r="MCZ153" s="37"/>
      <c r="MDA153" s="37"/>
      <c r="MDB153" s="37"/>
      <c r="MDC153" s="37"/>
      <c r="MDD153" s="37"/>
      <c r="MDE153" s="37"/>
      <c r="MDF153" s="37"/>
      <c r="MDG153" s="37"/>
      <c r="MDH153" s="37"/>
      <c r="MDI153" s="37"/>
      <c r="MDJ153" s="37"/>
      <c r="MDK153" s="37"/>
      <c r="MDL153" s="37"/>
      <c r="MDM153" s="37"/>
      <c r="MDN153" s="37"/>
      <c r="MDO153" s="37"/>
      <c r="MDP153" s="37"/>
      <c r="MDQ153" s="37"/>
      <c r="MDR153" s="37"/>
      <c r="MDS153" s="37"/>
      <c r="MDT153" s="37"/>
      <c r="MDU153" s="37"/>
      <c r="MDV153" s="37"/>
      <c r="MDW153" s="37"/>
      <c r="MDX153" s="37"/>
      <c r="MDY153" s="37"/>
      <c r="MDZ153" s="37"/>
      <c r="MEA153" s="37"/>
      <c r="MEB153" s="37"/>
      <c r="MEC153" s="37"/>
      <c r="MED153" s="37"/>
      <c r="MEE153" s="37"/>
      <c r="MEF153" s="37"/>
      <c r="MEG153" s="37"/>
      <c r="MEH153" s="37"/>
      <c r="MEI153" s="37"/>
      <c r="MEJ153" s="37"/>
      <c r="MEK153" s="37"/>
      <c r="MEL153" s="37"/>
      <c r="MEM153" s="37"/>
      <c r="MEN153" s="37"/>
      <c r="MEO153" s="37"/>
      <c r="MEP153" s="37"/>
      <c r="MEQ153" s="37"/>
      <c r="MER153" s="37"/>
      <c r="MES153" s="37"/>
      <c r="MET153" s="37"/>
      <c r="MEU153" s="37"/>
      <c r="MEV153" s="37"/>
      <c r="MEW153" s="37"/>
      <c r="MEX153" s="37"/>
      <c r="MEY153" s="37"/>
      <c r="MEZ153" s="37"/>
      <c r="MFA153" s="37"/>
      <c r="MFB153" s="37"/>
      <c r="MFC153" s="37"/>
      <c r="MFD153" s="37"/>
      <c r="MFE153" s="37"/>
      <c r="MFF153" s="37"/>
      <c r="MFG153" s="37"/>
      <c r="MFH153" s="37"/>
      <c r="MFI153" s="37"/>
      <c r="MFJ153" s="37"/>
      <c r="MFK153" s="37"/>
      <c r="MFL153" s="37"/>
      <c r="MFM153" s="37"/>
      <c r="MFN153" s="37"/>
      <c r="MFO153" s="37"/>
      <c r="MFP153" s="37"/>
      <c r="MFQ153" s="37"/>
      <c r="MFR153" s="37"/>
      <c r="MFS153" s="37"/>
      <c r="MFT153" s="37"/>
      <c r="MFU153" s="37"/>
      <c r="MFV153" s="37"/>
      <c r="MFW153" s="37"/>
      <c r="MFX153" s="37"/>
      <c r="MFY153" s="37"/>
      <c r="MFZ153" s="37"/>
      <c r="MGA153" s="37"/>
      <c r="MGB153" s="37"/>
      <c r="MGC153" s="37"/>
      <c r="MGD153" s="37"/>
      <c r="MGE153" s="37"/>
      <c r="MGF153" s="37"/>
      <c r="MGG153" s="37"/>
      <c r="MGH153" s="37"/>
      <c r="MGI153" s="37"/>
      <c r="MGJ153" s="37"/>
      <c r="MGK153" s="37"/>
      <c r="MGL153" s="37"/>
      <c r="MGM153" s="37"/>
      <c r="MGN153" s="37"/>
      <c r="MGO153" s="37"/>
      <c r="MGP153" s="37"/>
      <c r="MGQ153" s="37"/>
      <c r="MGR153" s="37"/>
      <c r="MGS153" s="37"/>
      <c r="MGT153" s="37"/>
      <c r="MGU153" s="37"/>
      <c r="MGV153" s="37"/>
      <c r="MGW153" s="37"/>
      <c r="MGX153" s="37"/>
      <c r="MGY153" s="37"/>
      <c r="MGZ153" s="37"/>
      <c r="MHA153" s="37"/>
      <c r="MHB153" s="37"/>
      <c r="MHC153" s="37"/>
      <c r="MHD153" s="37"/>
      <c r="MHE153" s="37"/>
      <c r="MHF153" s="37"/>
      <c r="MHG153" s="37"/>
      <c r="MHH153" s="37"/>
      <c r="MHI153" s="37"/>
      <c r="MHJ153" s="37"/>
      <c r="MHK153" s="37"/>
      <c r="MHL153" s="37"/>
      <c r="MHM153" s="37"/>
      <c r="MHN153" s="37"/>
      <c r="MHO153" s="37"/>
      <c r="MHP153" s="37"/>
      <c r="MHQ153" s="37"/>
      <c r="MHR153" s="37"/>
      <c r="MHS153" s="37"/>
      <c r="MHT153" s="37"/>
      <c r="MHU153" s="37"/>
      <c r="MHV153" s="37"/>
      <c r="MHW153" s="37"/>
      <c r="MHX153" s="37"/>
      <c r="MHY153" s="37"/>
      <c r="MHZ153" s="37"/>
      <c r="MIA153" s="37"/>
      <c r="MIB153" s="37"/>
      <c r="MIC153" s="37"/>
      <c r="MID153" s="37"/>
      <c r="MIE153" s="37"/>
      <c r="MIF153" s="37"/>
      <c r="MIG153" s="37"/>
      <c r="MIH153" s="37"/>
      <c r="MII153" s="37"/>
      <c r="MIJ153" s="37"/>
      <c r="MIK153" s="37"/>
      <c r="MIL153" s="37"/>
      <c r="MIM153" s="37"/>
      <c r="MIN153" s="37"/>
      <c r="MIO153" s="37"/>
      <c r="MIP153" s="37"/>
      <c r="MIQ153" s="37"/>
      <c r="MIR153" s="37"/>
      <c r="MIS153" s="37"/>
      <c r="MIT153" s="37"/>
      <c r="MIU153" s="37"/>
      <c r="MIV153" s="37"/>
      <c r="MIW153" s="37"/>
      <c r="MIX153" s="37"/>
      <c r="MIY153" s="37"/>
      <c r="MIZ153" s="37"/>
      <c r="MJA153" s="37"/>
      <c r="MJB153" s="37"/>
      <c r="MJC153" s="37"/>
      <c r="MJD153" s="37"/>
      <c r="MJE153" s="37"/>
      <c r="MJF153" s="37"/>
      <c r="MJG153" s="37"/>
      <c r="MJH153" s="37"/>
      <c r="MJI153" s="37"/>
      <c r="MJJ153" s="37"/>
      <c r="MJK153" s="37"/>
      <c r="MJL153" s="37"/>
      <c r="MJM153" s="37"/>
      <c r="MJN153" s="37"/>
      <c r="MJO153" s="37"/>
      <c r="MJP153" s="37"/>
      <c r="MJQ153" s="37"/>
      <c r="MJR153" s="37"/>
      <c r="MJS153" s="37"/>
      <c r="MJT153" s="37"/>
      <c r="MJU153" s="37"/>
      <c r="MJV153" s="37"/>
      <c r="MJW153" s="37"/>
      <c r="MJX153" s="37"/>
      <c r="MJY153" s="37"/>
      <c r="MJZ153" s="37"/>
      <c r="MKA153" s="37"/>
      <c r="MKB153" s="37"/>
      <c r="MKC153" s="37"/>
      <c r="MKD153" s="37"/>
      <c r="MKE153" s="37"/>
      <c r="MKF153" s="37"/>
      <c r="MKG153" s="37"/>
      <c r="MKH153" s="37"/>
      <c r="MKI153" s="37"/>
      <c r="MKJ153" s="37"/>
      <c r="MKK153" s="37"/>
      <c r="MKL153" s="37"/>
      <c r="MKM153" s="37"/>
      <c r="MKN153" s="37"/>
      <c r="MKO153" s="37"/>
      <c r="MKP153" s="37"/>
      <c r="MKQ153" s="37"/>
      <c r="MKR153" s="37"/>
      <c r="MKS153" s="37"/>
      <c r="MKT153" s="37"/>
      <c r="MKU153" s="37"/>
      <c r="MKV153" s="37"/>
      <c r="MKW153" s="37"/>
      <c r="MKX153" s="37"/>
      <c r="MKY153" s="37"/>
      <c r="MKZ153" s="37"/>
      <c r="MLA153" s="37"/>
      <c r="MLB153" s="37"/>
      <c r="MLC153" s="37"/>
      <c r="MLD153" s="37"/>
      <c r="MLE153" s="37"/>
      <c r="MLF153" s="37"/>
      <c r="MLG153" s="37"/>
      <c r="MLH153" s="37"/>
      <c r="MLI153" s="37"/>
      <c r="MLJ153" s="37"/>
      <c r="MLK153" s="37"/>
      <c r="MLL153" s="37"/>
      <c r="MLM153" s="37"/>
      <c r="MLN153" s="37"/>
      <c r="MLO153" s="37"/>
      <c r="MLP153" s="37"/>
      <c r="MLQ153" s="37"/>
      <c r="MLR153" s="37"/>
      <c r="MLS153" s="37"/>
      <c r="MLT153" s="37"/>
      <c r="MLU153" s="37"/>
      <c r="MLV153" s="37"/>
      <c r="MLW153" s="37"/>
      <c r="MLX153" s="37"/>
      <c r="MLY153" s="37"/>
      <c r="MLZ153" s="37"/>
      <c r="MMA153" s="37"/>
      <c r="MMB153" s="37"/>
      <c r="MMC153" s="37"/>
      <c r="MMD153" s="37"/>
      <c r="MME153" s="37"/>
      <c r="MMF153" s="37"/>
      <c r="MMG153" s="37"/>
      <c r="MMH153" s="37"/>
      <c r="MMI153" s="37"/>
      <c r="MMJ153" s="37"/>
      <c r="MMK153" s="37"/>
      <c r="MML153" s="37"/>
      <c r="MMM153" s="37"/>
      <c r="MMN153" s="37"/>
      <c r="MMO153" s="37"/>
      <c r="MMP153" s="37"/>
      <c r="MMQ153" s="37"/>
      <c r="MMR153" s="37"/>
      <c r="MMS153" s="37"/>
      <c r="MMT153" s="37"/>
      <c r="MMU153" s="37"/>
      <c r="MMV153" s="37"/>
      <c r="MMW153" s="37"/>
      <c r="MMX153" s="37"/>
      <c r="MMY153" s="37"/>
      <c r="MMZ153" s="37"/>
      <c r="MNA153" s="37"/>
      <c r="MNB153" s="37"/>
      <c r="MNC153" s="37"/>
      <c r="MND153" s="37"/>
      <c r="MNE153" s="37"/>
      <c r="MNF153" s="37"/>
      <c r="MNG153" s="37"/>
      <c r="MNH153" s="37"/>
      <c r="MNI153" s="37"/>
      <c r="MNJ153" s="37"/>
      <c r="MNK153" s="37"/>
      <c r="MNL153" s="37"/>
      <c r="MNM153" s="37"/>
      <c r="MNN153" s="37"/>
      <c r="MNO153" s="37"/>
      <c r="MNP153" s="37"/>
      <c r="MNQ153" s="37"/>
      <c r="MNR153" s="37"/>
      <c r="MNS153" s="37"/>
      <c r="MNT153" s="37"/>
      <c r="MNU153" s="37"/>
      <c r="MNV153" s="37"/>
      <c r="MNW153" s="37"/>
      <c r="MNX153" s="37"/>
      <c r="MNY153" s="37"/>
      <c r="MNZ153" s="37"/>
      <c r="MOA153" s="37"/>
      <c r="MOB153" s="37"/>
      <c r="MOC153" s="37"/>
      <c r="MOD153" s="37"/>
      <c r="MOE153" s="37"/>
      <c r="MOF153" s="37"/>
      <c r="MOG153" s="37"/>
      <c r="MOH153" s="37"/>
      <c r="MOI153" s="37"/>
      <c r="MOJ153" s="37"/>
      <c r="MOK153" s="37"/>
      <c r="MOL153" s="37"/>
      <c r="MOM153" s="37"/>
      <c r="MON153" s="37"/>
      <c r="MOO153" s="37"/>
      <c r="MOP153" s="37"/>
      <c r="MOQ153" s="37"/>
      <c r="MOR153" s="37"/>
      <c r="MOS153" s="37"/>
      <c r="MOT153" s="37"/>
      <c r="MOU153" s="37"/>
      <c r="MOV153" s="37"/>
      <c r="MOW153" s="37"/>
      <c r="MOX153" s="37"/>
      <c r="MOY153" s="37"/>
      <c r="MOZ153" s="37"/>
      <c r="MPA153" s="37"/>
      <c r="MPB153" s="37"/>
      <c r="MPC153" s="37"/>
      <c r="MPD153" s="37"/>
      <c r="MPE153" s="37"/>
      <c r="MPF153" s="37"/>
      <c r="MPG153" s="37"/>
      <c r="MPH153" s="37"/>
      <c r="MPI153" s="37"/>
      <c r="MPJ153" s="37"/>
      <c r="MPK153" s="37"/>
      <c r="MPL153" s="37"/>
      <c r="MPM153" s="37"/>
      <c r="MPN153" s="37"/>
      <c r="MPO153" s="37"/>
      <c r="MPP153" s="37"/>
      <c r="MPQ153" s="37"/>
      <c r="MPR153" s="37"/>
      <c r="MPS153" s="37"/>
      <c r="MPT153" s="37"/>
      <c r="MPU153" s="37"/>
      <c r="MPV153" s="37"/>
      <c r="MPW153" s="37"/>
      <c r="MPX153" s="37"/>
      <c r="MPY153" s="37"/>
      <c r="MPZ153" s="37"/>
      <c r="MQA153" s="37"/>
      <c r="MQB153" s="37"/>
      <c r="MQC153" s="37"/>
      <c r="MQD153" s="37"/>
      <c r="MQE153" s="37"/>
      <c r="MQF153" s="37"/>
      <c r="MQG153" s="37"/>
      <c r="MQH153" s="37"/>
      <c r="MQI153" s="37"/>
      <c r="MQJ153" s="37"/>
      <c r="MQK153" s="37"/>
      <c r="MQL153" s="37"/>
      <c r="MQM153" s="37"/>
      <c r="MQN153" s="37"/>
      <c r="MQO153" s="37"/>
      <c r="MQP153" s="37"/>
      <c r="MQQ153" s="37"/>
      <c r="MQR153" s="37"/>
      <c r="MQS153" s="37"/>
      <c r="MQT153" s="37"/>
      <c r="MQU153" s="37"/>
      <c r="MQV153" s="37"/>
      <c r="MQW153" s="37"/>
      <c r="MQX153" s="37"/>
      <c r="MQY153" s="37"/>
      <c r="MQZ153" s="37"/>
      <c r="MRA153" s="37"/>
      <c r="MRB153" s="37"/>
      <c r="MRC153" s="37"/>
      <c r="MRD153" s="37"/>
      <c r="MRE153" s="37"/>
      <c r="MRF153" s="37"/>
      <c r="MRG153" s="37"/>
      <c r="MRH153" s="37"/>
      <c r="MRI153" s="37"/>
      <c r="MRJ153" s="37"/>
      <c r="MRK153" s="37"/>
      <c r="MRL153" s="37"/>
      <c r="MRM153" s="37"/>
      <c r="MRN153" s="37"/>
      <c r="MRO153" s="37"/>
      <c r="MRP153" s="37"/>
      <c r="MRQ153" s="37"/>
      <c r="MRR153" s="37"/>
      <c r="MRS153" s="37"/>
      <c r="MRT153" s="37"/>
      <c r="MRU153" s="37"/>
      <c r="MRV153" s="37"/>
      <c r="MRW153" s="37"/>
      <c r="MRX153" s="37"/>
      <c r="MRY153" s="37"/>
      <c r="MRZ153" s="37"/>
      <c r="MSA153" s="37"/>
      <c r="MSB153" s="37"/>
      <c r="MSC153" s="37"/>
      <c r="MSD153" s="37"/>
      <c r="MSE153" s="37"/>
      <c r="MSF153" s="37"/>
      <c r="MSG153" s="37"/>
      <c r="MSH153" s="37"/>
      <c r="MSI153" s="37"/>
      <c r="MSJ153" s="37"/>
      <c r="MSK153" s="37"/>
      <c r="MSL153" s="37"/>
      <c r="MSM153" s="37"/>
      <c r="MSN153" s="37"/>
      <c r="MSO153" s="37"/>
      <c r="MSP153" s="37"/>
      <c r="MSQ153" s="37"/>
      <c r="MSR153" s="37"/>
      <c r="MSS153" s="37"/>
      <c r="MST153" s="37"/>
      <c r="MSU153" s="37"/>
      <c r="MSV153" s="37"/>
      <c r="MSW153" s="37"/>
      <c r="MSX153" s="37"/>
      <c r="MSY153" s="37"/>
      <c r="MSZ153" s="37"/>
      <c r="MTA153" s="37"/>
      <c r="MTB153" s="37"/>
      <c r="MTC153" s="37"/>
      <c r="MTD153" s="37"/>
      <c r="MTE153" s="37"/>
      <c r="MTF153" s="37"/>
      <c r="MTG153" s="37"/>
      <c r="MTH153" s="37"/>
      <c r="MTI153" s="37"/>
      <c r="MTJ153" s="37"/>
      <c r="MTK153" s="37"/>
      <c r="MTL153" s="37"/>
      <c r="MTM153" s="37"/>
      <c r="MTN153" s="37"/>
      <c r="MTO153" s="37"/>
      <c r="MTP153" s="37"/>
      <c r="MTQ153" s="37"/>
      <c r="MTR153" s="37"/>
      <c r="MTS153" s="37"/>
      <c r="MTT153" s="37"/>
      <c r="MTU153" s="37"/>
      <c r="MTV153" s="37"/>
      <c r="MTW153" s="37"/>
      <c r="MTX153" s="37"/>
      <c r="MTY153" s="37"/>
      <c r="MTZ153" s="37"/>
      <c r="MUA153" s="37"/>
      <c r="MUB153" s="37"/>
      <c r="MUC153" s="37"/>
      <c r="MUD153" s="37"/>
      <c r="MUE153" s="37"/>
      <c r="MUF153" s="37"/>
      <c r="MUG153" s="37"/>
      <c r="MUH153" s="37"/>
      <c r="MUI153" s="37"/>
      <c r="MUJ153" s="37"/>
      <c r="MUK153" s="37"/>
      <c r="MUL153" s="37"/>
      <c r="MUM153" s="37"/>
      <c r="MUN153" s="37"/>
      <c r="MUO153" s="37"/>
      <c r="MUP153" s="37"/>
      <c r="MUQ153" s="37"/>
      <c r="MUR153" s="37"/>
      <c r="MUS153" s="37"/>
      <c r="MUT153" s="37"/>
      <c r="MUU153" s="37"/>
      <c r="MUV153" s="37"/>
      <c r="MUW153" s="37"/>
      <c r="MUX153" s="37"/>
      <c r="MUY153" s="37"/>
      <c r="MUZ153" s="37"/>
      <c r="MVA153" s="37"/>
      <c r="MVB153" s="37"/>
      <c r="MVC153" s="37"/>
      <c r="MVD153" s="37"/>
      <c r="MVE153" s="37"/>
      <c r="MVF153" s="37"/>
      <c r="MVG153" s="37"/>
      <c r="MVH153" s="37"/>
      <c r="MVI153" s="37"/>
      <c r="MVJ153" s="37"/>
      <c r="MVK153" s="37"/>
      <c r="MVL153" s="37"/>
      <c r="MVM153" s="37"/>
      <c r="MVN153" s="37"/>
      <c r="MVO153" s="37"/>
      <c r="MVP153" s="37"/>
      <c r="MVQ153" s="37"/>
      <c r="MVR153" s="37"/>
      <c r="MVS153" s="37"/>
      <c r="MVT153" s="37"/>
      <c r="MVU153" s="37"/>
      <c r="MVV153" s="37"/>
      <c r="MVW153" s="37"/>
      <c r="MVX153" s="37"/>
      <c r="MVY153" s="37"/>
      <c r="MVZ153" s="37"/>
      <c r="MWA153" s="37"/>
      <c r="MWB153" s="37"/>
      <c r="MWC153" s="37"/>
      <c r="MWD153" s="37"/>
      <c r="MWE153" s="37"/>
      <c r="MWF153" s="37"/>
      <c r="MWG153" s="37"/>
      <c r="MWH153" s="37"/>
      <c r="MWI153" s="37"/>
      <c r="MWJ153" s="37"/>
      <c r="MWK153" s="37"/>
      <c r="MWL153" s="37"/>
      <c r="MWM153" s="37"/>
      <c r="MWN153" s="37"/>
      <c r="MWO153" s="37"/>
      <c r="MWP153" s="37"/>
      <c r="MWQ153" s="37"/>
      <c r="MWR153" s="37"/>
      <c r="MWS153" s="37"/>
      <c r="MWT153" s="37"/>
      <c r="MWU153" s="37"/>
      <c r="MWV153" s="37"/>
      <c r="MWW153" s="37"/>
      <c r="MWX153" s="37"/>
      <c r="MWY153" s="37"/>
      <c r="MWZ153" s="37"/>
      <c r="MXA153" s="37"/>
      <c r="MXB153" s="37"/>
      <c r="MXC153" s="37"/>
      <c r="MXD153" s="37"/>
      <c r="MXE153" s="37"/>
      <c r="MXF153" s="37"/>
      <c r="MXG153" s="37"/>
      <c r="MXH153" s="37"/>
      <c r="MXI153" s="37"/>
      <c r="MXJ153" s="37"/>
      <c r="MXK153" s="37"/>
      <c r="MXL153" s="37"/>
      <c r="MXM153" s="37"/>
      <c r="MXN153" s="37"/>
      <c r="MXO153" s="37"/>
      <c r="MXP153" s="37"/>
      <c r="MXQ153" s="37"/>
      <c r="MXR153" s="37"/>
      <c r="MXS153" s="37"/>
      <c r="MXT153" s="37"/>
      <c r="MXU153" s="37"/>
      <c r="MXV153" s="37"/>
      <c r="MXW153" s="37"/>
      <c r="MXX153" s="37"/>
      <c r="MXY153" s="37"/>
      <c r="MXZ153" s="37"/>
      <c r="MYA153" s="37"/>
      <c r="MYB153" s="37"/>
      <c r="MYC153" s="37"/>
      <c r="MYD153" s="37"/>
      <c r="MYE153" s="37"/>
      <c r="MYF153" s="37"/>
      <c r="MYG153" s="37"/>
      <c r="MYH153" s="37"/>
      <c r="MYI153" s="37"/>
      <c r="MYJ153" s="37"/>
      <c r="MYK153" s="37"/>
      <c r="MYL153" s="37"/>
      <c r="MYM153" s="37"/>
      <c r="MYN153" s="37"/>
      <c r="MYO153" s="37"/>
      <c r="MYP153" s="37"/>
      <c r="MYQ153" s="37"/>
      <c r="MYR153" s="37"/>
      <c r="MYS153" s="37"/>
      <c r="MYT153" s="37"/>
      <c r="MYU153" s="37"/>
      <c r="MYV153" s="37"/>
      <c r="MYW153" s="37"/>
      <c r="MYX153" s="37"/>
      <c r="MYY153" s="37"/>
      <c r="MYZ153" s="37"/>
      <c r="MZA153" s="37"/>
      <c r="MZB153" s="37"/>
      <c r="MZC153" s="37"/>
      <c r="MZD153" s="37"/>
      <c r="MZE153" s="37"/>
      <c r="MZF153" s="37"/>
      <c r="MZG153" s="37"/>
      <c r="MZH153" s="37"/>
      <c r="MZI153" s="37"/>
      <c r="MZJ153" s="37"/>
      <c r="MZK153" s="37"/>
      <c r="MZL153" s="37"/>
      <c r="MZM153" s="37"/>
      <c r="MZN153" s="37"/>
      <c r="MZO153" s="37"/>
      <c r="MZP153" s="37"/>
      <c r="MZQ153" s="37"/>
      <c r="MZR153" s="37"/>
      <c r="MZS153" s="37"/>
      <c r="MZT153" s="37"/>
      <c r="MZU153" s="37"/>
      <c r="MZV153" s="37"/>
      <c r="MZW153" s="37"/>
      <c r="MZX153" s="37"/>
      <c r="MZY153" s="37"/>
      <c r="MZZ153" s="37"/>
      <c r="NAA153" s="37"/>
      <c r="NAB153" s="37"/>
      <c r="NAC153" s="37"/>
      <c r="NAD153" s="37"/>
      <c r="NAE153" s="37"/>
      <c r="NAF153" s="37"/>
      <c r="NAG153" s="37"/>
      <c r="NAH153" s="37"/>
      <c r="NAI153" s="37"/>
      <c r="NAJ153" s="37"/>
      <c r="NAK153" s="37"/>
      <c r="NAL153" s="37"/>
      <c r="NAM153" s="37"/>
      <c r="NAN153" s="37"/>
      <c r="NAO153" s="37"/>
      <c r="NAP153" s="37"/>
      <c r="NAQ153" s="37"/>
      <c r="NAR153" s="37"/>
      <c r="NAS153" s="37"/>
      <c r="NAT153" s="37"/>
      <c r="NAU153" s="37"/>
      <c r="NAV153" s="37"/>
      <c r="NAW153" s="37"/>
      <c r="NAX153" s="37"/>
      <c r="NAY153" s="37"/>
      <c r="NAZ153" s="37"/>
      <c r="NBA153" s="37"/>
      <c r="NBB153" s="37"/>
      <c r="NBC153" s="37"/>
      <c r="NBD153" s="37"/>
      <c r="NBE153" s="37"/>
      <c r="NBF153" s="37"/>
      <c r="NBG153" s="37"/>
      <c r="NBH153" s="37"/>
      <c r="NBI153" s="37"/>
      <c r="NBJ153" s="37"/>
      <c r="NBK153" s="37"/>
      <c r="NBL153" s="37"/>
      <c r="NBM153" s="37"/>
      <c r="NBN153" s="37"/>
      <c r="NBO153" s="37"/>
      <c r="NBP153" s="37"/>
      <c r="NBQ153" s="37"/>
      <c r="NBR153" s="37"/>
      <c r="NBS153" s="37"/>
      <c r="NBT153" s="37"/>
      <c r="NBU153" s="37"/>
      <c r="NBV153" s="37"/>
      <c r="NBW153" s="37"/>
      <c r="NBX153" s="37"/>
      <c r="NBY153" s="37"/>
      <c r="NBZ153" s="37"/>
      <c r="NCA153" s="37"/>
      <c r="NCB153" s="37"/>
      <c r="NCC153" s="37"/>
      <c r="NCD153" s="37"/>
      <c r="NCE153" s="37"/>
      <c r="NCF153" s="37"/>
      <c r="NCG153" s="37"/>
      <c r="NCH153" s="37"/>
      <c r="NCI153" s="37"/>
      <c r="NCJ153" s="37"/>
      <c r="NCK153" s="37"/>
      <c r="NCL153" s="37"/>
      <c r="NCM153" s="37"/>
      <c r="NCN153" s="37"/>
      <c r="NCO153" s="37"/>
      <c r="NCP153" s="37"/>
      <c r="NCQ153" s="37"/>
      <c r="NCR153" s="37"/>
      <c r="NCS153" s="37"/>
      <c r="NCT153" s="37"/>
      <c r="NCU153" s="37"/>
      <c r="NCV153" s="37"/>
      <c r="NCW153" s="37"/>
      <c r="NCX153" s="37"/>
      <c r="NCY153" s="37"/>
      <c r="NCZ153" s="37"/>
      <c r="NDA153" s="37"/>
      <c r="NDB153" s="37"/>
      <c r="NDC153" s="37"/>
      <c r="NDD153" s="37"/>
      <c r="NDE153" s="37"/>
      <c r="NDF153" s="37"/>
      <c r="NDG153" s="37"/>
      <c r="NDH153" s="37"/>
      <c r="NDI153" s="37"/>
      <c r="NDJ153" s="37"/>
      <c r="NDK153" s="37"/>
      <c r="NDL153" s="37"/>
      <c r="NDM153" s="37"/>
      <c r="NDN153" s="37"/>
      <c r="NDO153" s="37"/>
      <c r="NDP153" s="37"/>
      <c r="NDQ153" s="37"/>
      <c r="NDR153" s="37"/>
      <c r="NDS153" s="37"/>
      <c r="NDT153" s="37"/>
      <c r="NDU153" s="37"/>
      <c r="NDV153" s="37"/>
      <c r="NDW153" s="37"/>
      <c r="NDX153" s="37"/>
      <c r="NDY153" s="37"/>
      <c r="NDZ153" s="37"/>
      <c r="NEA153" s="37"/>
      <c r="NEB153" s="37"/>
      <c r="NEC153" s="37"/>
      <c r="NED153" s="37"/>
      <c r="NEE153" s="37"/>
      <c r="NEF153" s="37"/>
      <c r="NEG153" s="37"/>
      <c r="NEH153" s="37"/>
      <c r="NEI153" s="37"/>
      <c r="NEJ153" s="37"/>
      <c r="NEK153" s="37"/>
      <c r="NEL153" s="37"/>
      <c r="NEM153" s="37"/>
      <c r="NEN153" s="37"/>
      <c r="NEO153" s="37"/>
      <c r="NEP153" s="37"/>
      <c r="NEQ153" s="37"/>
      <c r="NER153" s="37"/>
      <c r="NES153" s="37"/>
      <c r="NET153" s="37"/>
      <c r="NEU153" s="37"/>
      <c r="NEV153" s="37"/>
      <c r="NEW153" s="37"/>
      <c r="NEX153" s="37"/>
      <c r="NEY153" s="37"/>
      <c r="NEZ153" s="37"/>
      <c r="NFA153" s="37"/>
      <c r="NFB153" s="37"/>
      <c r="NFC153" s="37"/>
      <c r="NFD153" s="37"/>
      <c r="NFE153" s="37"/>
      <c r="NFF153" s="37"/>
      <c r="NFG153" s="37"/>
      <c r="NFH153" s="37"/>
      <c r="NFI153" s="37"/>
      <c r="NFJ153" s="37"/>
      <c r="NFK153" s="37"/>
      <c r="NFL153" s="37"/>
      <c r="NFM153" s="37"/>
      <c r="NFN153" s="37"/>
      <c r="NFO153" s="37"/>
      <c r="NFP153" s="37"/>
      <c r="NFQ153" s="37"/>
      <c r="NFR153" s="37"/>
      <c r="NFS153" s="37"/>
      <c r="NFT153" s="37"/>
      <c r="NFU153" s="37"/>
      <c r="NFV153" s="37"/>
      <c r="NFW153" s="37"/>
      <c r="NFX153" s="37"/>
      <c r="NFY153" s="37"/>
      <c r="NFZ153" s="37"/>
      <c r="NGA153" s="37"/>
      <c r="NGB153" s="37"/>
      <c r="NGC153" s="37"/>
      <c r="NGD153" s="37"/>
      <c r="NGE153" s="37"/>
      <c r="NGF153" s="37"/>
      <c r="NGG153" s="37"/>
      <c r="NGH153" s="37"/>
      <c r="NGI153" s="37"/>
      <c r="NGJ153" s="37"/>
      <c r="NGK153" s="37"/>
      <c r="NGL153" s="37"/>
      <c r="NGM153" s="37"/>
      <c r="NGN153" s="37"/>
      <c r="NGO153" s="37"/>
      <c r="NGP153" s="37"/>
      <c r="NGQ153" s="37"/>
      <c r="NGR153" s="37"/>
      <c r="NGS153" s="37"/>
      <c r="NGT153" s="37"/>
      <c r="NGU153" s="37"/>
      <c r="NGV153" s="37"/>
      <c r="NGW153" s="37"/>
      <c r="NGX153" s="37"/>
      <c r="NGY153" s="37"/>
      <c r="NGZ153" s="37"/>
      <c r="NHA153" s="37"/>
      <c r="NHB153" s="37"/>
      <c r="NHC153" s="37"/>
      <c r="NHD153" s="37"/>
      <c r="NHE153" s="37"/>
      <c r="NHF153" s="37"/>
      <c r="NHG153" s="37"/>
      <c r="NHH153" s="37"/>
      <c r="NHI153" s="37"/>
      <c r="NHJ153" s="37"/>
      <c r="NHK153" s="37"/>
      <c r="NHL153" s="37"/>
      <c r="NHM153" s="37"/>
      <c r="NHN153" s="37"/>
      <c r="NHO153" s="37"/>
      <c r="NHP153" s="37"/>
      <c r="NHQ153" s="37"/>
      <c r="NHR153" s="37"/>
      <c r="NHS153" s="37"/>
      <c r="NHT153" s="37"/>
      <c r="NHU153" s="37"/>
      <c r="NHV153" s="37"/>
      <c r="NHW153" s="37"/>
      <c r="NHX153" s="37"/>
      <c r="NHY153" s="37"/>
      <c r="NHZ153" s="37"/>
      <c r="NIA153" s="37"/>
      <c r="NIB153" s="37"/>
      <c r="NIC153" s="37"/>
      <c r="NID153" s="37"/>
      <c r="NIE153" s="37"/>
      <c r="NIF153" s="37"/>
      <c r="NIG153" s="37"/>
      <c r="NIH153" s="37"/>
      <c r="NII153" s="37"/>
      <c r="NIJ153" s="37"/>
      <c r="NIK153" s="37"/>
      <c r="NIL153" s="37"/>
      <c r="NIM153" s="37"/>
      <c r="NIN153" s="37"/>
      <c r="NIO153" s="37"/>
      <c r="NIP153" s="37"/>
      <c r="NIQ153" s="37"/>
      <c r="NIR153" s="37"/>
      <c r="NIS153" s="37"/>
      <c r="NIT153" s="37"/>
      <c r="NIU153" s="37"/>
      <c r="NIV153" s="37"/>
      <c r="NIW153" s="37"/>
      <c r="NIX153" s="37"/>
      <c r="NIY153" s="37"/>
      <c r="NIZ153" s="37"/>
      <c r="NJA153" s="37"/>
      <c r="NJB153" s="37"/>
      <c r="NJC153" s="37"/>
      <c r="NJD153" s="37"/>
      <c r="NJE153" s="37"/>
      <c r="NJF153" s="37"/>
      <c r="NJG153" s="37"/>
      <c r="NJH153" s="37"/>
      <c r="NJI153" s="37"/>
      <c r="NJJ153" s="37"/>
      <c r="NJK153" s="37"/>
      <c r="NJL153" s="37"/>
      <c r="NJM153" s="37"/>
      <c r="NJN153" s="37"/>
      <c r="NJO153" s="37"/>
      <c r="NJP153" s="37"/>
      <c r="NJQ153" s="37"/>
      <c r="NJR153" s="37"/>
      <c r="NJS153" s="37"/>
      <c r="NJT153" s="37"/>
      <c r="NJU153" s="37"/>
      <c r="NJV153" s="37"/>
      <c r="NJW153" s="37"/>
      <c r="NJX153" s="37"/>
      <c r="NJY153" s="37"/>
      <c r="NJZ153" s="37"/>
      <c r="NKA153" s="37"/>
      <c r="NKB153" s="37"/>
      <c r="NKC153" s="37"/>
      <c r="NKD153" s="37"/>
      <c r="NKE153" s="37"/>
      <c r="NKF153" s="37"/>
      <c r="NKG153" s="37"/>
      <c r="NKH153" s="37"/>
      <c r="NKI153" s="37"/>
      <c r="NKJ153" s="37"/>
      <c r="NKK153" s="37"/>
      <c r="NKL153" s="37"/>
      <c r="NKM153" s="37"/>
      <c r="NKN153" s="37"/>
      <c r="NKO153" s="37"/>
      <c r="NKP153" s="37"/>
      <c r="NKQ153" s="37"/>
      <c r="NKR153" s="37"/>
      <c r="NKS153" s="37"/>
      <c r="NKT153" s="37"/>
      <c r="NKU153" s="37"/>
      <c r="NKV153" s="37"/>
      <c r="NKW153" s="37"/>
      <c r="NKX153" s="37"/>
      <c r="NKY153" s="37"/>
      <c r="NKZ153" s="37"/>
      <c r="NLA153" s="37"/>
      <c r="NLB153" s="37"/>
      <c r="NLC153" s="37"/>
      <c r="NLD153" s="37"/>
      <c r="NLE153" s="37"/>
      <c r="NLF153" s="37"/>
      <c r="NLG153" s="37"/>
      <c r="NLH153" s="37"/>
      <c r="NLI153" s="37"/>
      <c r="NLJ153" s="37"/>
      <c r="NLK153" s="37"/>
      <c r="NLL153" s="37"/>
      <c r="NLM153" s="37"/>
      <c r="NLN153" s="37"/>
      <c r="NLO153" s="37"/>
      <c r="NLP153" s="37"/>
      <c r="NLQ153" s="37"/>
      <c r="NLR153" s="37"/>
      <c r="NLS153" s="37"/>
      <c r="NLT153" s="37"/>
      <c r="NLU153" s="37"/>
      <c r="NLV153" s="37"/>
      <c r="NLW153" s="37"/>
      <c r="NLX153" s="37"/>
      <c r="NLY153" s="37"/>
      <c r="NLZ153" s="37"/>
      <c r="NMA153" s="37"/>
      <c r="NMB153" s="37"/>
      <c r="NMC153" s="37"/>
      <c r="NMD153" s="37"/>
      <c r="NME153" s="37"/>
      <c r="NMF153" s="37"/>
      <c r="NMG153" s="37"/>
      <c r="NMH153" s="37"/>
      <c r="NMI153" s="37"/>
      <c r="NMJ153" s="37"/>
      <c r="NMK153" s="37"/>
      <c r="NML153" s="37"/>
      <c r="NMM153" s="37"/>
      <c r="NMN153" s="37"/>
      <c r="NMO153" s="37"/>
      <c r="NMP153" s="37"/>
      <c r="NMQ153" s="37"/>
      <c r="NMR153" s="37"/>
      <c r="NMS153" s="37"/>
      <c r="NMT153" s="37"/>
      <c r="NMU153" s="37"/>
      <c r="NMV153" s="37"/>
      <c r="NMW153" s="37"/>
      <c r="NMX153" s="37"/>
      <c r="NMY153" s="37"/>
      <c r="NMZ153" s="37"/>
      <c r="NNA153" s="37"/>
      <c r="NNB153" s="37"/>
      <c r="NNC153" s="37"/>
      <c r="NND153" s="37"/>
      <c r="NNE153" s="37"/>
      <c r="NNF153" s="37"/>
      <c r="NNG153" s="37"/>
      <c r="NNH153" s="37"/>
      <c r="NNI153" s="37"/>
      <c r="NNJ153" s="37"/>
      <c r="NNK153" s="37"/>
      <c r="NNL153" s="37"/>
      <c r="NNM153" s="37"/>
      <c r="NNN153" s="37"/>
      <c r="NNO153" s="37"/>
      <c r="NNP153" s="37"/>
      <c r="NNQ153" s="37"/>
      <c r="NNR153" s="37"/>
      <c r="NNS153" s="37"/>
      <c r="NNT153" s="37"/>
      <c r="NNU153" s="37"/>
      <c r="NNV153" s="37"/>
      <c r="NNW153" s="37"/>
      <c r="NNX153" s="37"/>
      <c r="NNY153" s="37"/>
      <c r="NNZ153" s="37"/>
      <c r="NOA153" s="37"/>
      <c r="NOB153" s="37"/>
      <c r="NOC153" s="37"/>
      <c r="NOD153" s="37"/>
      <c r="NOE153" s="37"/>
      <c r="NOF153" s="37"/>
      <c r="NOG153" s="37"/>
      <c r="NOH153" s="37"/>
      <c r="NOI153" s="37"/>
      <c r="NOJ153" s="37"/>
      <c r="NOK153" s="37"/>
      <c r="NOL153" s="37"/>
      <c r="NOM153" s="37"/>
      <c r="NON153" s="37"/>
      <c r="NOO153" s="37"/>
      <c r="NOP153" s="37"/>
      <c r="NOQ153" s="37"/>
      <c r="NOR153" s="37"/>
      <c r="NOS153" s="37"/>
      <c r="NOT153" s="37"/>
      <c r="NOU153" s="37"/>
      <c r="NOV153" s="37"/>
      <c r="NOW153" s="37"/>
      <c r="NOX153" s="37"/>
      <c r="NOY153" s="37"/>
      <c r="NOZ153" s="37"/>
      <c r="NPA153" s="37"/>
      <c r="NPB153" s="37"/>
      <c r="NPC153" s="37"/>
      <c r="NPD153" s="37"/>
      <c r="NPE153" s="37"/>
      <c r="NPF153" s="37"/>
      <c r="NPG153" s="37"/>
      <c r="NPH153" s="37"/>
      <c r="NPI153" s="37"/>
      <c r="NPJ153" s="37"/>
      <c r="NPK153" s="37"/>
      <c r="NPL153" s="37"/>
      <c r="NPM153" s="37"/>
      <c r="NPN153" s="37"/>
      <c r="NPO153" s="37"/>
      <c r="NPP153" s="37"/>
      <c r="NPQ153" s="37"/>
      <c r="NPR153" s="37"/>
      <c r="NPS153" s="37"/>
      <c r="NPT153" s="37"/>
      <c r="NPU153" s="37"/>
      <c r="NPV153" s="37"/>
      <c r="NPW153" s="37"/>
      <c r="NPX153" s="37"/>
      <c r="NPY153" s="37"/>
      <c r="NPZ153" s="37"/>
      <c r="NQA153" s="37"/>
      <c r="NQB153" s="37"/>
      <c r="NQC153" s="37"/>
      <c r="NQD153" s="37"/>
      <c r="NQE153" s="37"/>
      <c r="NQF153" s="37"/>
      <c r="NQG153" s="37"/>
      <c r="NQH153" s="37"/>
      <c r="NQI153" s="37"/>
      <c r="NQJ153" s="37"/>
      <c r="NQK153" s="37"/>
      <c r="NQL153" s="37"/>
      <c r="NQM153" s="37"/>
      <c r="NQN153" s="37"/>
      <c r="NQO153" s="37"/>
      <c r="NQP153" s="37"/>
      <c r="NQQ153" s="37"/>
      <c r="NQR153" s="37"/>
      <c r="NQS153" s="37"/>
      <c r="NQT153" s="37"/>
      <c r="NQU153" s="37"/>
      <c r="NQV153" s="37"/>
      <c r="NQW153" s="37"/>
      <c r="NQX153" s="37"/>
      <c r="NQY153" s="37"/>
      <c r="NQZ153" s="37"/>
      <c r="NRA153" s="37"/>
      <c r="NRB153" s="37"/>
      <c r="NRC153" s="37"/>
      <c r="NRD153" s="37"/>
      <c r="NRE153" s="37"/>
      <c r="NRF153" s="37"/>
      <c r="NRG153" s="37"/>
      <c r="NRH153" s="37"/>
      <c r="NRI153" s="37"/>
      <c r="NRJ153" s="37"/>
      <c r="NRK153" s="37"/>
      <c r="NRL153" s="37"/>
      <c r="NRM153" s="37"/>
      <c r="NRN153" s="37"/>
      <c r="NRO153" s="37"/>
      <c r="NRP153" s="37"/>
      <c r="NRQ153" s="37"/>
      <c r="NRR153" s="37"/>
      <c r="NRS153" s="37"/>
      <c r="NRT153" s="37"/>
      <c r="NRU153" s="37"/>
      <c r="NRV153" s="37"/>
      <c r="NRW153" s="37"/>
      <c r="NRX153" s="37"/>
      <c r="NRY153" s="37"/>
      <c r="NRZ153" s="37"/>
      <c r="NSA153" s="37"/>
      <c r="NSB153" s="37"/>
      <c r="NSC153" s="37"/>
      <c r="NSD153" s="37"/>
      <c r="NSE153" s="37"/>
      <c r="NSF153" s="37"/>
      <c r="NSG153" s="37"/>
      <c r="NSH153" s="37"/>
      <c r="NSI153" s="37"/>
      <c r="NSJ153" s="37"/>
      <c r="NSK153" s="37"/>
      <c r="NSL153" s="37"/>
      <c r="NSM153" s="37"/>
      <c r="NSN153" s="37"/>
      <c r="NSO153" s="37"/>
      <c r="NSP153" s="37"/>
      <c r="NSQ153" s="37"/>
      <c r="NSR153" s="37"/>
      <c r="NSS153" s="37"/>
      <c r="NST153" s="37"/>
      <c r="NSU153" s="37"/>
      <c r="NSV153" s="37"/>
      <c r="NSW153" s="37"/>
      <c r="NSX153" s="37"/>
      <c r="NSY153" s="37"/>
      <c r="NSZ153" s="37"/>
      <c r="NTA153" s="37"/>
      <c r="NTB153" s="37"/>
      <c r="NTC153" s="37"/>
      <c r="NTD153" s="37"/>
      <c r="NTE153" s="37"/>
      <c r="NTF153" s="37"/>
      <c r="NTG153" s="37"/>
      <c r="NTH153" s="37"/>
      <c r="NTI153" s="37"/>
      <c r="NTJ153" s="37"/>
      <c r="NTK153" s="37"/>
      <c r="NTL153" s="37"/>
      <c r="NTM153" s="37"/>
      <c r="NTN153" s="37"/>
      <c r="NTO153" s="37"/>
      <c r="NTP153" s="37"/>
      <c r="NTQ153" s="37"/>
      <c r="NTR153" s="37"/>
      <c r="NTS153" s="37"/>
      <c r="NTT153" s="37"/>
      <c r="NTU153" s="37"/>
      <c r="NTV153" s="37"/>
      <c r="NTW153" s="37"/>
      <c r="NTX153" s="37"/>
      <c r="NTY153" s="37"/>
      <c r="NTZ153" s="37"/>
      <c r="NUA153" s="37"/>
      <c r="NUB153" s="37"/>
      <c r="NUC153" s="37"/>
      <c r="NUD153" s="37"/>
      <c r="NUE153" s="37"/>
      <c r="NUF153" s="37"/>
      <c r="NUG153" s="37"/>
      <c r="NUH153" s="37"/>
      <c r="NUI153" s="37"/>
      <c r="NUJ153" s="37"/>
      <c r="NUK153" s="37"/>
      <c r="NUL153" s="37"/>
      <c r="NUM153" s="37"/>
      <c r="NUN153" s="37"/>
      <c r="NUO153" s="37"/>
      <c r="NUP153" s="37"/>
      <c r="NUQ153" s="37"/>
      <c r="NUR153" s="37"/>
      <c r="NUS153" s="37"/>
      <c r="NUT153" s="37"/>
      <c r="NUU153" s="37"/>
      <c r="NUV153" s="37"/>
      <c r="NUW153" s="37"/>
      <c r="NUX153" s="37"/>
      <c r="NUY153" s="37"/>
      <c r="NUZ153" s="37"/>
      <c r="NVA153" s="37"/>
      <c r="NVB153" s="37"/>
      <c r="NVC153" s="37"/>
      <c r="NVD153" s="37"/>
      <c r="NVE153" s="37"/>
      <c r="NVF153" s="37"/>
      <c r="NVG153" s="37"/>
      <c r="NVH153" s="37"/>
      <c r="NVI153" s="37"/>
      <c r="NVJ153" s="37"/>
      <c r="NVK153" s="37"/>
      <c r="NVL153" s="37"/>
      <c r="NVM153" s="37"/>
      <c r="NVN153" s="37"/>
      <c r="NVO153" s="37"/>
      <c r="NVP153" s="37"/>
      <c r="NVQ153" s="37"/>
      <c r="NVR153" s="37"/>
      <c r="NVS153" s="37"/>
      <c r="NVT153" s="37"/>
      <c r="NVU153" s="37"/>
      <c r="NVV153" s="37"/>
      <c r="NVW153" s="37"/>
      <c r="NVX153" s="37"/>
      <c r="NVY153" s="37"/>
      <c r="NVZ153" s="37"/>
      <c r="NWA153" s="37"/>
      <c r="NWB153" s="37"/>
      <c r="NWC153" s="37"/>
      <c r="NWD153" s="37"/>
      <c r="NWE153" s="37"/>
      <c r="NWF153" s="37"/>
      <c r="NWG153" s="37"/>
      <c r="NWH153" s="37"/>
      <c r="NWI153" s="37"/>
      <c r="NWJ153" s="37"/>
      <c r="NWK153" s="37"/>
      <c r="NWL153" s="37"/>
      <c r="NWM153" s="37"/>
      <c r="NWN153" s="37"/>
      <c r="NWO153" s="37"/>
      <c r="NWP153" s="37"/>
      <c r="NWQ153" s="37"/>
      <c r="NWR153" s="37"/>
      <c r="NWS153" s="37"/>
      <c r="NWT153" s="37"/>
      <c r="NWU153" s="37"/>
      <c r="NWV153" s="37"/>
      <c r="NWW153" s="37"/>
      <c r="NWX153" s="37"/>
      <c r="NWY153" s="37"/>
      <c r="NWZ153" s="37"/>
      <c r="NXA153" s="37"/>
      <c r="NXB153" s="37"/>
      <c r="NXC153" s="37"/>
      <c r="NXD153" s="37"/>
      <c r="NXE153" s="37"/>
      <c r="NXF153" s="37"/>
      <c r="NXG153" s="37"/>
      <c r="NXH153" s="37"/>
      <c r="NXI153" s="37"/>
      <c r="NXJ153" s="37"/>
      <c r="NXK153" s="37"/>
      <c r="NXL153" s="37"/>
      <c r="NXM153" s="37"/>
      <c r="NXN153" s="37"/>
      <c r="NXO153" s="37"/>
      <c r="NXP153" s="37"/>
      <c r="NXQ153" s="37"/>
      <c r="NXR153" s="37"/>
      <c r="NXS153" s="37"/>
      <c r="NXT153" s="37"/>
      <c r="NXU153" s="37"/>
      <c r="NXV153" s="37"/>
      <c r="NXW153" s="37"/>
      <c r="NXX153" s="37"/>
      <c r="NXY153" s="37"/>
      <c r="NXZ153" s="37"/>
      <c r="NYA153" s="37"/>
      <c r="NYB153" s="37"/>
      <c r="NYC153" s="37"/>
      <c r="NYD153" s="37"/>
      <c r="NYE153" s="37"/>
      <c r="NYF153" s="37"/>
      <c r="NYG153" s="37"/>
      <c r="NYH153" s="37"/>
      <c r="NYI153" s="37"/>
      <c r="NYJ153" s="37"/>
      <c r="NYK153" s="37"/>
      <c r="NYL153" s="37"/>
      <c r="NYM153" s="37"/>
      <c r="NYN153" s="37"/>
      <c r="NYO153" s="37"/>
      <c r="NYP153" s="37"/>
      <c r="NYQ153" s="37"/>
      <c r="NYR153" s="37"/>
      <c r="NYS153" s="37"/>
      <c r="NYT153" s="37"/>
      <c r="NYU153" s="37"/>
      <c r="NYV153" s="37"/>
      <c r="NYW153" s="37"/>
      <c r="NYX153" s="37"/>
      <c r="NYY153" s="37"/>
      <c r="NYZ153" s="37"/>
      <c r="NZA153" s="37"/>
      <c r="NZB153" s="37"/>
      <c r="NZC153" s="37"/>
      <c r="NZD153" s="37"/>
      <c r="NZE153" s="37"/>
      <c r="NZF153" s="37"/>
      <c r="NZG153" s="37"/>
      <c r="NZH153" s="37"/>
      <c r="NZI153" s="37"/>
      <c r="NZJ153" s="37"/>
      <c r="NZK153" s="37"/>
      <c r="NZL153" s="37"/>
      <c r="NZM153" s="37"/>
      <c r="NZN153" s="37"/>
      <c r="NZO153" s="37"/>
      <c r="NZP153" s="37"/>
      <c r="NZQ153" s="37"/>
      <c r="NZR153" s="37"/>
      <c r="NZS153" s="37"/>
      <c r="NZT153" s="37"/>
      <c r="NZU153" s="37"/>
      <c r="NZV153" s="37"/>
      <c r="NZW153" s="37"/>
      <c r="NZX153" s="37"/>
      <c r="NZY153" s="37"/>
      <c r="NZZ153" s="37"/>
      <c r="OAA153" s="37"/>
      <c r="OAB153" s="37"/>
      <c r="OAC153" s="37"/>
      <c r="OAD153" s="37"/>
      <c r="OAE153" s="37"/>
      <c r="OAF153" s="37"/>
      <c r="OAG153" s="37"/>
      <c r="OAH153" s="37"/>
      <c r="OAI153" s="37"/>
      <c r="OAJ153" s="37"/>
      <c r="OAK153" s="37"/>
      <c r="OAL153" s="37"/>
      <c r="OAM153" s="37"/>
      <c r="OAN153" s="37"/>
      <c r="OAO153" s="37"/>
      <c r="OAP153" s="37"/>
      <c r="OAQ153" s="37"/>
      <c r="OAR153" s="37"/>
      <c r="OAS153" s="37"/>
      <c r="OAT153" s="37"/>
      <c r="OAU153" s="37"/>
      <c r="OAV153" s="37"/>
      <c r="OAW153" s="37"/>
      <c r="OAX153" s="37"/>
      <c r="OAY153" s="37"/>
      <c r="OAZ153" s="37"/>
      <c r="OBA153" s="37"/>
      <c r="OBB153" s="37"/>
      <c r="OBC153" s="37"/>
      <c r="OBD153" s="37"/>
      <c r="OBE153" s="37"/>
      <c r="OBF153" s="37"/>
      <c r="OBG153" s="37"/>
      <c r="OBH153" s="37"/>
      <c r="OBI153" s="37"/>
      <c r="OBJ153" s="37"/>
      <c r="OBK153" s="37"/>
      <c r="OBL153" s="37"/>
      <c r="OBM153" s="37"/>
      <c r="OBN153" s="37"/>
      <c r="OBO153" s="37"/>
      <c r="OBP153" s="37"/>
      <c r="OBQ153" s="37"/>
      <c r="OBR153" s="37"/>
      <c r="OBS153" s="37"/>
      <c r="OBT153" s="37"/>
      <c r="OBU153" s="37"/>
      <c r="OBV153" s="37"/>
      <c r="OBW153" s="37"/>
      <c r="OBX153" s="37"/>
      <c r="OBY153" s="37"/>
      <c r="OBZ153" s="37"/>
      <c r="OCA153" s="37"/>
      <c r="OCB153" s="37"/>
      <c r="OCC153" s="37"/>
      <c r="OCD153" s="37"/>
      <c r="OCE153" s="37"/>
      <c r="OCF153" s="37"/>
      <c r="OCG153" s="37"/>
      <c r="OCH153" s="37"/>
      <c r="OCI153" s="37"/>
      <c r="OCJ153" s="37"/>
      <c r="OCK153" s="37"/>
      <c r="OCL153" s="37"/>
      <c r="OCM153" s="37"/>
      <c r="OCN153" s="37"/>
      <c r="OCO153" s="37"/>
      <c r="OCP153" s="37"/>
      <c r="OCQ153" s="37"/>
      <c r="OCR153" s="37"/>
      <c r="OCS153" s="37"/>
      <c r="OCT153" s="37"/>
      <c r="OCU153" s="37"/>
      <c r="OCV153" s="37"/>
      <c r="OCW153" s="37"/>
      <c r="OCX153" s="37"/>
      <c r="OCY153" s="37"/>
      <c r="OCZ153" s="37"/>
      <c r="ODA153" s="37"/>
      <c r="ODB153" s="37"/>
      <c r="ODC153" s="37"/>
      <c r="ODD153" s="37"/>
      <c r="ODE153" s="37"/>
      <c r="ODF153" s="37"/>
      <c r="ODG153" s="37"/>
      <c r="ODH153" s="37"/>
      <c r="ODI153" s="37"/>
      <c r="ODJ153" s="37"/>
      <c r="ODK153" s="37"/>
      <c r="ODL153" s="37"/>
      <c r="ODM153" s="37"/>
      <c r="ODN153" s="37"/>
      <c r="ODO153" s="37"/>
      <c r="ODP153" s="37"/>
      <c r="ODQ153" s="37"/>
      <c r="ODR153" s="37"/>
      <c r="ODS153" s="37"/>
      <c r="ODT153" s="37"/>
      <c r="ODU153" s="37"/>
      <c r="ODV153" s="37"/>
      <c r="ODW153" s="37"/>
      <c r="ODX153" s="37"/>
      <c r="ODY153" s="37"/>
      <c r="ODZ153" s="37"/>
      <c r="OEA153" s="37"/>
      <c r="OEB153" s="37"/>
      <c r="OEC153" s="37"/>
      <c r="OED153" s="37"/>
      <c r="OEE153" s="37"/>
      <c r="OEF153" s="37"/>
      <c r="OEG153" s="37"/>
      <c r="OEH153" s="37"/>
      <c r="OEI153" s="37"/>
      <c r="OEJ153" s="37"/>
      <c r="OEK153" s="37"/>
      <c r="OEL153" s="37"/>
      <c r="OEM153" s="37"/>
      <c r="OEN153" s="37"/>
      <c r="OEO153" s="37"/>
      <c r="OEP153" s="37"/>
      <c r="OEQ153" s="37"/>
      <c r="OER153" s="37"/>
      <c r="OES153" s="37"/>
      <c r="OET153" s="37"/>
      <c r="OEU153" s="37"/>
      <c r="OEV153" s="37"/>
      <c r="OEW153" s="37"/>
      <c r="OEX153" s="37"/>
      <c r="OEY153" s="37"/>
      <c r="OEZ153" s="37"/>
      <c r="OFA153" s="37"/>
      <c r="OFB153" s="37"/>
      <c r="OFC153" s="37"/>
      <c r="OFD153" s="37"/>
      <c r="OFE153" s="37"/>
      <c r="OFF153" s="37"/>
      <c r="OFG153" s="37"/>
      <c r="OFH153" s="37"/>
      <c r="OFI153" s="37"/>
      <c r="OFJ153" s="37"/>
      <c r="OFK153" s="37"/>
      <c r="OFL153" s="37"/>
      <c r="OFM153" s="37"/>
      <c r="OFN153" s="37"/>
      <c r="OFO153" s="37"/>
      <c r="OFP153" s="37"/>
      <c r="OFQ153" s="37"/>
      <c r="OFR153" s="37"/>
      <c r="OFS153" s="37"/>
      <c r="OFT153" s="37"/>
      <c r="OFU153" s="37"/>
      <c r="OFV153" s="37"/>
      <c r="OFW153" s="37"/>
      <c r="OFX153" s="37"/>
      <c r="OFY153" s="37"/>
      <c r="OFZ153" s="37"/>
      <c r="OGA153" s="37"/>
      <c r="OGB153" s="37"/>
      <c r="OGC153" s="37"/>
      <c r="OGD153" s="37"/>
      <c r="OGE153" s="37"/>
      <c r="OGF153" s="37"/>
      <c r="OGG153" s="37"/>
      <c r="OGH153" s="37"/>
      <c r="OGI153" s="37"/>
      <c r="OGJ153" s="37"/>
      <c r="OGK153" s="37"/>
      <c r="OGL153" s="37"/>
      <c r="OGM153" s="37"/>
      <c r="OGN153" s="37"/>
      <c r="OGO153" s="37"/>
      <c r="OGP153" s="37"/>
      <c r="OGQ153" s="37"/>
      <c r="OGR153" s="37"/>
      <c r="OGS153" s="37"/>
      <c r="OGT153" s="37"/>
      <c r="OGU153" s="37"/>
      <c r="OGV153" s="37"/>
      <c r="OGW153" s="37"/>
      <c r="OGX153" s="37"/>
      <c r="OGY153" s="37"/>
      <c r="OGZ153" s="37"/>
      <c r="OHA153" s="37"/>
      <c r="OHB153" s="37"/>
      <c r="OHC153" s="37"/>
      <c r="OHD153" s="37"/>
      <c r="OHE153" s="37"/>
      <c r="OHF153" s="37"/>
      <c r="OHG153" s="37"/>
      <c r="OHH153" s="37"/>
      <c r="OHI153" s="37"/>
      <c r="OHJ153" s="37"/>
      <c r="OHK153" s="37"/>
      <c r="OHL153" s="37"/>
      <c r="OHM153" s="37"/>
      <c r="OHN153" s="37"/>
      <c r="OHO153" s="37"/>
      <c r="OHP153" s="37"/>
      <c r="OHQ153" s="37"/>
      <c r="OHR153" s="37"/>
      <c r="OHS153" s="37"/>
      <c r="OHT153" s="37"/>
      <c r="OHU153" s="37"/>
      <c r="OHV153" s="37"/>
      <c r="OHW153" s="37"/>
      <c r="OHX153" s="37"/>
      <c r="OHY153" s="37"/>
      <c r="OHZ153" s="37"/>
      <c r="OIA153" s="37"/>
      <c r="OIB153" s="37"/>
      <c r="OIC153" s="37"/>
      <c r="OID153" s="37"/>
      <c r="OIE153" s="37"/>
      <c r="OIF153" s="37"/>
      <c r="OIG153" s="37"/>
      <c r="OIH153" s="37"/>
      <c r="OII153" s="37"/>
      <c r="OIJ153" s="37"/>
      <c r="OIK153" s="37"/>
      <c r="OIL153" s="37"/>
      <c r="OIM153" s="37"/>
      <c r="OIN153" s="37"/>
      <c r="OIO153" s="37"/>
      <c r="OIP153" s="37"/>
      <c r="OIQ153" s="37"/>
      <c r="OIR153" s="37"/>
      <c r="OIS153" s="37"/>
      <c r="OIT153" s="37"/>
      <c r="OIU153" s="37"/>
      <c r="OIV153" s="37"/>
      <c r="OIW153" s="37"/>
      <c r="OIX153" s="37"/>
      <c r="OIY153" s="37"/>
      <c r="OIZ153" s="37"/>
      <c r="OJA153" s="37"/>
      <c r="OJB153" s="37"/>
      <c r="OJC153" s="37"/>
      <c r="OJD153" s="37"/>
      <c r="OJE153" s="37"/>
      <c r="OJF153" s="37"/>
      <c r="OJG153" s="37"/>
      <c r="OJH153" s="37"/>
      <c r="OJI153" s="37"/>
      <c r="OJJ153" s="37"/>
      <c r="OJK153" s="37"/>
      <c r="OJL153" s="37"/>
      <c r="OJM153" s="37"/>
      <c r="OJN153" s="37"/>
      <c r="OJO153" s="37"/>
      <c r="OJP153" s="37"/>
      <c r="OJQ153" s="37"/>
      <c r="OJR153" s="37"/>
      <c r="OJS153" s="37"/>
      <c r="OJT153" s="37"/>
      <c r="OJU153" s="37"/>
      <c r="OJV153" s="37"/>
      <c r="OJW153" s="37"/>
      <c r="OJX153" s="37"/>
      <c r="OJY153" s="37"/>
      <c r="OJZ153" s="37"/>
      <c r="OKA153" s="37"/>
      <c r="OKB153" s="37"/>
      <c r="OKC153" s="37"/>
      <c r="OKD153" s="37"/>
      <c r="OKE153" s="37"/>
      <c r="OKF153" s="37"/>
      <c r="OKG153" s="37"/>
      <c r="OKH153" s="37"/>
      <c r="OKI153" s="37"/>
      <c r="OKJ153" s="37"/>
      <c r="OKK153" s="37"/>
      <c r="OKL153" s="37"/>
      <c r="OKM153" s="37"/>
      <c r="OKN153" s="37"/>
      <c r="OKO153" s="37"/>
      <c r="OKP153" s="37"/>
      <c r="OKQ153" s="37"/>
      <c r="OKR153" s="37"/>
      <c r="OKS153" s="37"/>
      <c r="OKT153" s="37"/>
      <c r="OKU153" s="37"/>
      <c r="OKV153" s="37"/>
      <c r="OKW153" s="37"/>
      <c r="OKX153" s="37"/>
      <c r="OKY153" s="37"/>
      <c r="OKZ153" s="37"/>
      <c r="OLA153" s="37"/>
      <c r="OLB153" s="37"/>
      <c r="OLC153" s="37"/>
      <c r="OLD153" s="37"/>
      <c r="OLE153" s="37"/>
      <c r="OLF153" s="37"/>
      <c r="OLG153" s="37"/>
      <c r="OLH153" s="37"/>
      <c r="OLI153" s="37"/>
      <c r="OLJ153" s="37"/>
      <c r="OLK153" s="37"/>
      <c r="OLL153" s="37"/>
      <c r="OLM153" s="37"/>
      <c r="OLN153" s="37"/>
      <c r="OLO153" s="37"/>
      <c r="OLP153" s="37"/>
      <c r="OLQ153" s="37"/>
      <c r="OLR153" s="37"/>
      <c r="OLS153" s="37"/>
      <c r="OLT153" s="37"/>
      <c r="OLU153" s="37"/>
      <c r="OLV153" s="37"/>
      <c r="OLW153" s="37"/>
      <c r="OLX153" s="37"/>
      <c r="OLY153" s="37"/>
      <c r="OLZ153" s="37"/>
      <c r="OMA153" s="37"/>
      <c r="OMB153" s="37"/>
      <c r="OMC153" s="37"/>
      <c r="OMD153" s="37"/>
      <c r="OME153" s="37"/>
      <c r="OMF153" s="37"/>
      <c r="OMG153" s="37"/>
      <c r="OMH153" s="37"/>
      <c r="OMI153" s="37"/>
      <c r="OMJ153" s="37"/>
      <c r="OMK153" s="37"/>
      <c r="OML153" s="37"/>
      <c r="OMM153" s="37"/>
      <c r="OMN153" s="37"/>
      <c r="OMO153" s="37"/>
      <c r="OMP153" s="37"/>
      <c r="OMQ153" s="37"/>
      <c r="OMR153" s="37"/>
      <c r="OMS153" s="37"/>
      <c r="OMT153" s="37"/>
      <c r="OMU153" s="37"/>
      <c r="OMV153" s="37"/>
      <c r="OMW153" s="37"/>
      <c r="OMX153" s="37"/>
      <c r="OMY153" s="37"/>
      <c r="OMZ153" s="37"/>
      <c r="ONA153" s="37"/>
      <c r="ONB153" s="37"/>
      <c r="ONC153" s="37"/>
      <c r="OND153" s="37"/>
      <c r="ONE153" s="37"/>
      <c r="ONF153" s="37"/>
      <c r="ONG153" s="37"/>
      <c r="ONH153" s="37"/>
      <c r="ONI153" s="37"/>
      <c r="ONJ153" s="37"/>
      <c r="ONK153" s="37"/>
      <c r="ONL153" s="37"/>
      <c r="ONM153" s="37"/>
      <c r="ONN153" s="37"/>
      <c r="ONO153" s="37"/>
      <c r="ONP153" s="37"/>
      <c r="ONQ153" s="37"/>
      <c r="ONR153" s="37"/>
      <c r="ONS153" s="37"/>
      <c r="ONT153" s="37"/>
      <c r="ONU153" s="37"/>
      <c r="ONV153" s="37"/>
      <c r="ONW153" s="37"/>
      <c r="ONX153" s="37"/>
      <c r="ONY153" s="37"/>
      <c r="ONZ153" s="37"/>
      <c r="OOA153" s="37"/>
      <c r="OOB153" s="37"/>
      <c r="OOC153" s="37"/>
      <c r="OOD153" s="37"/>
      <c r="OOE153" s="37"/>
      <c r="OOF153" s="37"/>
      <c r="OOG153" s="37"/>
      <c r="OOH153" s="37"/>
      <c r="OOI153" s="37"/>
      <c r="OOJ153" s="37"/>
      <c r="OOK153" s="37"/>
      <c r="OOL153" s="37"/>
      <c r="OOM153" s="37"/>
      <c r="OON153" s="37"/>
      <c r="OOO153" s="37"/>
      <c r="OOP153" s="37"/>
      <c r="OOQ153" s="37"/>
      <c r="OOR153" s="37"/>
      <c r="OOS153" s="37"/>
      <c r="OOT153" s="37"/>
      <c r="OOU153" s="37"/>
      <c r="OOV153" s="37"/>
      <c r="OOW153" s="37"/>
      <c r="OOX153" s="37"/>
      <c r="OOY153" s="37"/>
      <c r="OOZ153" s="37"/>
      <c r="OPA153" s="37"/>
      <c r="OPB153" s="37"/>
      <c r="OPC153" s="37"/>
      <c r="OPD153" s="37"/>
      <c r="OPE153" s="37"/>
      <c r="OPF153" s="37"/>
      <c r="OPG153" s="37"/>
      <c r="OPH153" s="37"/>
      <c r="OPI153" s="37"/>
      <c r="OPJ153" s="37"/>
      <c r="OPK153" s="37"/>
      <c r="OPL153" s="37"/>
      <c r="OPM153" s="37"/>
      <c r="OPN153" s="37"/>
      <c r="OPO153" s="37"/>
      <c r="OPP153" s="37"/>
      <c r="OPQ153" s="37"/>
      <c r="OPR153" s="37"/>
      <c r="OPS153" s="37"/>
      <c r="OPT153" s="37"/>
      <c r="OPU153" s="37"/>
      <c r="OPV153" s="37"/>
      <c r="OPW153" s="37"/>
      <c r="OPX153" s="37"/>
      <c r="OPY153" s="37"/>
      <c r="OPZ153" s="37"/>
      <c r="OQA153" s="37"/>
      <c r="OQB153" s="37"/>
      <c r="OQC153" s="37"/>
      <c r="OQD153" s="37"/>
      <c r="OQE153" s="37"/>
      <c r="OQF153" s="37"/>
      <c r="OQG153" s="37"/>
      <c r="OQH153" s="37"/>
      <c r="OQI153" s="37"/>
      <c r="OQJ153" s="37"/>
      <c r="OQK153" s="37"/>
      <c r="OQL153" s="37"/>
      <c r="OQM153" s="37"/>
      <c r="OQN153" s="37"/>
      <c r="OQO153" s="37"/>
      <c r="OQP153" s="37"/>
      <c r="OQQ153" s="37"/>
      <c r="OQR153" s="37"/>
      <c r="OQS153" s="37"/>
      <c r="OQT153" s="37"/>
      <c r="OQU153" s="37"/>
      <c r="OQV153" s="37"/>
      <c r="OQW153" s="37"/>
      <c r="OQX153" s="37"/>
      <c r="OQY153" s="37"/>
      <c r="OQZ153" s="37"/>
      <c r="ORA153" s="37"/>
      <c r="ORB153" s="37"/>
      <c r="ORC153" s="37"/>
      <c r="ORD153" s="37"/>
      <c r="ORE153" s="37"/>
      <c r="ORF153" s="37"/>
      <c r="ORG153" s="37"/>
      <c r="ORH153" s="37"/>
      <c r="ORI153" s="37"/>
      <c r="ORJ153" s="37"/>
      <c r="ORK153" s="37"/>
      <c r="ORL153" s="37"/>
      <c r="ORM153" s="37"/>
      <c r="ORN153" s="37"/>
      <c r="ORO153" s="37"/>
      <c r="ORP153" s="37"/>
      <c r="ORQ153" s="37"/>
      <c r="ORR153" s="37"/>
      <c r="ORS153" s="37"/>
      <c r="ORT153" s="37"/>
      <c r="ORU153" s="37"/>
      <c r="ORV153" s="37"/>
      <c r="ORW153" s="37"/>
      <c r="ORX153" s="37"/>
      <c r="ORY153" s="37"/>
      <c r="ORZ153" s="37"/>
      <c r="OSA153" s="37"/>
      <c r="OSB153" s="37"/>
      <c r="OSC153" s="37"/>
      <c r="OSD153" s="37"/>
      <c r="OSE153" s="37"/>
      <c r="OSF153" s="37"/>
      <c r="OSG153" s="37"/>
      <c r="OSH153" s="37"/>
      <c r="OSI153" s="37"/>
      <c r="OSJ153" s="37"/>
      <c r="OSK153" s="37"/>
      <c r="OSL153" s="37"/>
      <c r="OSM153" s="37"/>
      <c r="OSN153" s="37"/>
      <c r="OSO153" s="37"/>
      <c r="OSP153" s="37"/>
      <c r="OSQ153" s="37"/>
      <c r="OSR153" s="37"/>
      <c r="OSS153" s="37"/>
      <c r="OST153" s="37"/>
      <c r="OSU153" s="37"/>
      <c r="OSV153" s="37"/>
      <c r="OSW153" s="37"/>
      <c r="OSX153" s="37"/>
      <c r="OSY153" s="37"/>
      <c r="OSZ153" s="37"/>
      <c r="OTA153" s="37"/>
      <c r="OTB153" s="37"/>
      <c r="OTC153" s="37"/>
      <c r="OTD153" s="37"/>
      <c r="OTE153" s="37"/>
      <c r="OTF153" s="37"/>
      <c r="OTG153" s="37"/>
      <c r="OTH153" s="37"/>
      <c r="OTI153" s="37"/>
      <c r="OTJ153" s="37"/>
      <c r="OTK153" s="37"/>
      <c r="OTL153" s="37"/>
      <c r="OTM153" s="37"/>
      <c r="OTN153" s="37"/>
      <c r="OTO153" s="37"/>
      <c r="OTP153" s="37"/>
      <c r="OTQ153" s="37"/>
      <c r="OTR153" s="37"/>
      <c r="OTS153" s="37"/>
      <c r="OTT153" s="37"/>
      <c r="OTU153" s="37"/>
      <c r="OTV153" s="37"/>
      <c r="OTW153" s="37"/>
      <c r="OTX153" s="37"/>
      <c r="OTY153" s="37"/>
      <c r="OTZ153" s="37"/>
      <c r="OUA153" s="37"/>
      <c r="OUB153" s="37"/>
      <c r="OUC153" s="37"/>
      <c r="OUD153" s="37"/>
      <c r="OUE153" s="37"/>
      <c r="OUF153" s="37"/>
      <c r="OUG153" s="37"/>
      <c r="OUH153" s="37"/>
      <c r="OUI153" s="37"/>
      <c r="OUJ153" s="37"/>
      <c r="OUK153" s="37"/>
      <c r="OUL153" s="37"/>
      <c r="OUM153" s="37"/>
      <c r="OUN153" s="37"/>
      <c r="OUO153" s="37"/>
      <c r="OUP153" s="37"/>
      <c r="OUQ153" s="37"/>
      <c r="OUR153" s="37"/>
      <c r="OUS153" s="37"/>
      <c r="OUT153" s="37"/>
      <c r="OUU153" s="37"/>
      <c r="OUV153" s="37"/>
      <c r="OUW153" s="37"/>
      <c r="OUX153" s="37"/>
      <c r="OUY153" s="37"/>
      <c r="OUZ153" s="37"/>
      <c r="OVA153" s="37"/>
      <c r="OVB153" s="37"/>
      <c r="OVC153" s="37"/>
      <c r="OVD153" s="37"/>
      <c r="OVE153" s="37"/>
      <c r="OVF153" s="37"/>
      <c r="OVG153" s="37"/>
      <c r="OVH153" s="37"/>
      <c r="OVI153" s="37"/>
      <c r="OVJ153" s="37"/>
      <c r="OVK153" s="37"/>
      <c r="OVL153" s="37"/>
      <c r="OVM153" s="37"/>
      <c r="OVN153" s="37"/>
      <c r="OVO153" s="37"/>
      <c r="OVP153" s="37"/>
      <c r="OVQ153" s="37"/>
      <c r="OVR153" s="37"/>
      <c r="OVS153" s="37"/>
      <c r="OVT153" s="37"/>
      <c r="OVU153" s="37"/>
      <c r="OVV153" s="37"/>
      <c r="OVW153" s="37"/>
      <c r="OVX153" s="37"/>
      <c r="OVY153" s="37"/>
      <c r="OVZ153" s="37"/>
      <c r="OWA153" s="37"/>
      <c r="OWB153" s="37"/>
      <c r="OWC153" s="37"/>
      <c r="OWD153" s="37"/>
      <c r="OWE153" s="37"/>
      <c r="OWF153" s="37"/>
      <c r="OWG153" s="37"/>
      <c r="OWH153" s="37"/>
      <c r="OWI153" s="37"/>
      <c r="OWJ153" s="37"/>
      <c r="OWK153" s="37"/>
      <c r="OWL153" s="37"/>
      <c r="OWM153" s="37"/>
      <c r="OWN153" s="37"/>
      <c r="OWO153" s="37"/>
      <c r="OWP153" s="37"/>
      <c r="OWQ153" s="37"/>
      <c r="OWR153" s="37"/>
      <c r="OWS153" s="37"/>
      <c r="OWT153" s="37"/>
      <c r="OWU153" s="37"/>
      <c r="OWV153" s="37"/>
      <c r="OWW153" s="37"/>
      <c r="OWX153" s="37"/>
      <c r="OWY153" s="37"/>
      <c r="OWZ153" s="37"/>
      <c r="OXA153" s="37"/>
      <c r="OXB153" s="37"/>
      <c r="OXC153" s="37"/>
      <c r="OXD153" s="37"/>
      <c r="OXE153" s="37"/>
      <c r="OXF153" s="37"/>
      <c r="OXG153" s="37"/>
      <c r="OXH153" s="37"/>
      <c r="OXI153" s="37"/>
      <c r="OXJ153" s="37"/>
      <c r="OXK153" s="37"/>
      <c r="OXL153" s="37"/>
      <c r="OXM153" s="37"/>
      <c r="OXN153" s="37"/>
      <c r="OXO153" s="37"/>
      <c r="OXP153" s="37"/>
      <c r="OXQ153" s="37"/>
      <c r="OXR153" s="37"/>
      <c r="OXS153" s="37"/>
      <c r="OXT153" s="37"/>
      <c r="OXU153" s="37"/>
      <c r="OXV153" s="37"/>
      <c r="OXW153" s="37"/>
      <c r="OXX153" s="37"/>
      <c r="OXY153" s="37"/>
      <c r="OXZ153" s="37"/>
      <c r="OYA153" s="37"/>
      <c r="OYB153" s="37"/>
      <c r="OYC153" s="37"/>
      <c r="OYD153" s="37"/>
      <c r="OYE153" s="37"/>
      <c r="OYF153" s="37"/>
      <c r="OYG153" s="37"/>
      <c r="OYH153" s="37"/>
      <c r="OYI153" s="37"/>
      <c r="OYJ153" s="37"/>
      <c r="OYK153" s="37"/>
      <c r="OYL153" s="37"/>
      <c r="OYM153" s="37"/>
      <c r="OYN153" s="37"/>
      <c r="OYO153" s="37"/>
      <c r="OYP153" s="37"/>
      <c r="OYQ153" s="37"/>
      <c r="OYR153" s="37"/>
      <c r="OYS153" s="37"/>
      <c r="OYT153" s="37"/>
      <c r="OYU153" s="37"/>
      <c r="OYV153" s="37"/>
      <c r="OYW153" s="37"/>
      <c r="OYX153" s="37"/>
      <c r="OYY153" s="37"/>
      <c r="OYZ153" s="37"/>
      <c r="OZA153" s="37"/>
      <c r="OZB153" s="37"/>
      <c r="OZC153" s="37"/>
      <c r="OZD153" s="37"/>
      <c r="OZE153" s="37"/>
      <c r="OZF153" s="37"/>
      <c r="OZG153" s="37"/>
      <c r="OZH153" s="37"/>
      <c r="OZI153" s="37"/>
      <c r="OZJ153" s="37"/>
      <c r="OZK153" s="37"/>
      <c r="OZL153" s="37"/>
      <c r="OZM153" s="37"/>
      <c r="OZN153" s="37"/>
      <c r="OZO153" s="37"/>
      <c r="OZP153" s="37"/>
      <c r="OZQ153" s="37"/>
      <c r="OZR153" s="37"/>
      <c r="OZS153" s="37"/>
      <c r="OZT153" s="37"/>
      <c r="OZU153" s="37"/>
      <c r="OZV153" s="37"/>
      <c r="OZW153" s="37"/>
      <c r="OZX153" s="37"/>
      <c r="OZY153" s="37"/>
      <c r="OZZ153" s="37"/>
      <c r="PAA153" s="37"/>
      <c r="PAB153" s="37"/>
      <c r="PAC153" s="37"/>
      <c r="PAD153" s="37"/>
      <c r="PAE153" s="37"/>
      <c r="PAF153" s="37"/>
      <c r="PAG153" s="37"/>
      <c r="PAH153" s="37"/>
      <c r="PAI153" s="37"/>
      <c r="PAJ153" s="37"/>
      <c r="PAK153" s="37"/>
      <c r="PAL153" s="37"/>
      <c r="PAM153" s="37"/>
      <c r="PAN153" s="37"/>
      <c r="PAO153" s="37"/>
      <c r="PAP153" s="37"/>
      <c r="PAQ153" s="37"/>
      <c r="PAR153" s="37"/>
      <c r="PAS153" s="37"/>
      <c r="PAT153" s="37"/>
      <c r="PAU153" s="37"/>
      <c r="PAV153" s="37"/>
      <c r="PAW153" s="37"/>
      <c r="PAX153" s="37"/>
      <c r="PAY153" s="37"/>
      <c r="PAZ153" s="37"/>
      <c r="PBA153" s="37"/>
      <c r="PBB153" s="37"/>
      <c r="PBC153" s="37"/>
      <c r="PBD153" s="37"/>
      <c r="PBE153" s="37"/>
      <c r="PBF153" s="37"/>
      <c r="PBG153" s="37"/>
      <c r="PBH153" s="37"/>
      <c r="PBI153" s="37"/>
      <c r="PBJ153" s="37"/>
      <c r="PBK153" s="37"/>
      <c r="PBL153" s="37"/>
      <c r="PBM153" s="37"/>
      <c r="PBN153" s="37"/>
      <c r="PBO153" s="37"/>
      <c r="PBP153" s="37"/>
      <c r="PBQ153" s="37"/>
      <c r="PBR153" s="37"/>
      <c r="PBS153" s="37"/>
      <c r="PBT153" s="37"/>
      <c r="PBU153" s="37"/>
      <c r="PBV153" s="37"/>
      <c r="PBW153" s="37"/>
      <c r="PBX153" s="37"/>
      <c r="PBY153" s="37"/>
      <c r="PBZ153" s="37"/>
      <c r="PCA153" s="37"/>
      <c r="PCB153" s="37"/>
      <c r="PCC153" s="37"/>
      <c r="PCD153" s="37"/>
      <c r="PCE153" s="37"/>
      <c r="PCF153" s="37"/>
      <c r="PCG153" s="37"/>
      <c r="PCH153" s="37"/>
      <c r="PCI153" s="37"/>
      <c r="PCJ153" s="37"/>
      <c r="PCK153" s="37"/>
      <c r="PCL153" s="37"/>
      <c r="PCM153" s="37"/>
      <c r="PCN153" s="37"/>
      <c r="PCO153" s="37"/>
      <c r="PCP153" s="37"/>
      <c r="PCQ153" s="37"/>
      <c r="PCR153" s="37"/>
      <c r="PCS153" s="37"/>
      <c r="PCT153" s="37"/>
      <c r="PCU153" s="37"/>
      <c r="PCV153" s="37"/>
      <c r="PCW153" s="37"/>
      <c r="PCX153" s="37"/>
      <c r="PCY153" s="37"/>
      <c r="PCZ153" s="37"/>
      <c r="PDA153" s="37"/>
      <c r="PDB153" s="37"/>
      <c r="PDC153" s="37"/>
      <c r="PDD153" s="37"/>
      <c r="PDE153" s="37"/>
      <c r="PDF153" s="37"/>
      <c r="PDG153" s="37"/>
      <c r="PDH153" s="37"/>
      <c r="PDI153" s="37"/>
      <c r="PDJ153" s="37"/>
      <c r="PDK153" s="37"/>
      <c r="PDL153" s="37"/>
      <c r="PDM153" s="37"/>
      <c r="PDN153" s="37"/>
      <c r="PDO153" s="37"/>
      <c r="PDP153" s="37"/>
      <c r="PDQ153" s="37"/>
      <c r="PDR153" s="37"/>
      <c r="PDS153" s="37"/>
      <c r="PDT153" s="37"/>
      <c r="PDU153" s="37"/>
      <c r="PDV153" s="37"/>
      <c r="PDW153" s="37"/>
      <c r="PDX153" s="37"/>
      <c r="PDY153" s="37"/>
      <c r="PDZ153" s="37"/>
      <c r="PEA153" s="37"/>
      <c r="PEB153" s="37"/>
      <c r="PEC153" s="37"/>
      <c r="PED153" s="37"/>
      <c r="PEE153" s="37"/>
      <c r="PEF153" s="37"/>
      <c r="PEG153" s="37"/>
      <c r="PEH153" s="37"/>
      <c r="PEI153" s="37"/>
      <c r="PEJ153" s="37"/>
      <c r="PEK153" s="37"/>
      <c r="PEL153" s="37"/>
      <c r="PEM153" s="37"/>
      <c r="PEN153" s="37"/>
      <c r="PEO153" s="37"/>
      <c r="PEP153" s="37"/>
      <c r="PEQ153" s="37"/>
      <c r="PER153" s="37"/>
      <c r="PES153" s="37"/>
      <c r="PET153" s="37"/>
      <c r="PEU153" s="37"/>
      <c r="PEV153" s="37"/>
      <c r="PEW153" s="37"/>
      <c r="PEX153" s="37"/>
      <c r="PEY153" s="37"/>
      <c r="PEZ153" s="37"/>
      <c r="PFA153" s="37"/>
      <c r="PFB153" s="37"/>
      <c r="PFC153" s="37"/>
      <c r="PFD153" s="37"/>
      <c r="PFE153" s="37"/>
      <c r="PFF153" s="37"/>
      <c r="PFG153" s="37"/>
      <c r="PFH153" s="37"/>
      <c r="PFI153" s="37"/>
      <c r="PFJ153" s="37"/>
      <c r="PFK153" s="37"/>
      <c r="PFL153" s="37"/>
      <c r="PFM153" s="37"/>
      <c r="PFN153" s="37"/>
      <c r="PFO153" s="37"/>
      <c r="PFP153" s="37"/>
      <c r="PFQ153" s="37"/>
      <c r="PFR153" s="37"/>
      <c r="PFS153" s="37"/>
      <c r="PFT153" s="37"/>
      <c r="PFU153" s="37"/>
      <c r="PFV153" s="37"/>
      <c r="PFW153" s="37"/>
      <c r="PFX153" s="37"/>
      <c r="PFY153" s="37"/>
      <c r="PFZ153" s="37"/>
      <c r="PGA153" s="37"/>
      <c r="PGB153" s="37"/>
      <c r="PGC153" s="37"/>
      <c r="PGD153" s="37"/>
      <c r="PGE153" s="37"/>
      <c r="PGF153" s="37"/>
      <c r="PGG153" s="37"/>
      <c r="PGH153" s="37"/>
      <c r="PGI153" s="37"/>
      <c r="PGJ153" s="37"/>
      <c r="PGK153" s="37"/>
      <c r="PGL153" s="37"/>
      <c r="PGM153" s="37"/>
      <c r="PGN153" s="37"/>
      <c r="PGO153" s="37"/>
      <c r="PGP153" s="37"/>
      <c r="PGQ153" s="37"/>
      <c r="PGR153" s="37"/>
      <c r="PGS153" s="37"/>
      <c r="PGT153" s="37"/>
      <c r="PGU153" s="37"/>
      <c r="PGV153" s="37"/>
      <c r="PGW153" s="37"/>
      <c r="PGX153" s="37"/>
      <c r="PGY153" s="37"/>
      <c r="PGZ153" s="37"/>
      <c r="PHA153" s="37"/>
      <c r="PHB153" s="37"/>
      <c r="PHC153" s="37"/>
      <c r="PHD153" s="37"/>
      <c r="PHE153" s="37"/>
      <c r="PHF153" s="37"/>
      <c r="PHG153" s="37"/>
      <c r="PHH153" s="37"/>
      <c r="PHI153" s="37"/>
      <c r="PHJ153" s="37"/>
      <c r="PHK153" s="37"/>
      <c r="PHL153" s="37"/>
      <c r="PHM153" s="37"/>
      <c r="PHN153" s="37"/>
      <c r="PHO153" s="37"/>
      <c r="PHP153" s="37"/>
      <c r="PHQ153" s="37"/>
      <c r="PHR153" s="37"/>
      <c r="PHS153" s="37"/>
      <c r="PHT153" s="37"/>
      <c r="PHU153" s="37"/>
      <c r="PHV153" s="37"/>
      <c r="PHW153" s="37"/>
      <c r="PHX153" s="37"/>
      <c r="PHY153" s="37"/>
      <c r="PHZ153" s="37"/>
      <c r="PIA153" s="37"/>
      <c r="PIB153" s="37"/>
      <c r="PIC153" s="37"/>
      <c r="PID153" s="37"/>
      <c r="PIE153" s="37"/>
      <c r="PIF153" s="37"/>
      <c r="PIG153" s="37"/>
      <c r="PIH153" s="37"/>
      <c r="PII153" s="37"/>
      <c r="PIJ153" s="37"/>
      <c r="PIK153" s="37"/>
      <c r="PIL153" s="37"/>
      <c r="PIM153" s="37"/>
      <c r="PIN153" s="37"/>
      <c r="PIO153" s="37"/>
      <c r="PIP153" s="37"/>
      <c r="PIQ153" s="37"/>
      <c r="PIR153" s="37"/>
      <c r="PIS153" s="37"/>
      <c r="PIT153" s="37"/>
      <c r="PIU153" s="37"/>
      <c r="PIV153" s="37"/>
      <c r="PIW153" s="37"/>
      <c r="PIX153" s="37"/>
      <c r="PIY153" s="37"/>
      <c r="PIZ153" s="37"/>
      <c r="PJA153" s="37"/>
      <c r="PJB153" s="37"/>
      <c r="PJC153" s="37"/>
      <c r="PJD153" s="37"/>
      <c r="PJE153" s="37"/>
      <c r="PJF153" s="37"/>
      <c r="PJG153" s="37"/>
      <c r="PJH153" s="37"/>
      <c r="PJI153" s="37"/>
      <c r="PJJ153" s="37"/>
      <c r="PJK153" s="37"/>
      <c r="PJL153" s="37"/>
      <c r="PJM153" s="37"/>
      <c r="PJN153" s="37"/>
      <c r="PJO153" s="37"/>
      <c r="PJP153" s="37"/>
      <c r="PJQ153" s="37"/>
      <c r="PJR153" s="37"/>
      <c r="PJS153" s="37"/>
      <c r="PJT153" s="37"/>
      <c r="PJU153" s="37"/>
      <c r="PJV153" s="37"/>
      <c r="PJW153" s="37"/>
      <c r="PJX153" s="37"/>
      <c r="PJY153" s="37"/>
      <c r="PJZ153" s="37"/>
      <c r="PKA153" s="37"/>
      <c r="PKB153" s="37"/>
      <c r="PKC153" s="37"/>
      <c r="PKD153" s="37"/>
      <c r="PKE153" s="37"/>
      <c r="PKF153" s="37"/>
      <c r="PKG153" s="37"/>
      <c r="PKH153" s="37"/>
      <c r="PKI153" s="37"/>
      <c r="PKJ153" s="37"/>
      <c r="PKK153" s="37"/>
      <c r="PKL153" s="37"/>
      <c r="PKM153" s="37"/>
      <c r="PKN153" s="37"/>
      <c r="PKO153" s="37"/>
      <c r="PKP153" s="37"/>
      <c r="PKQ153" s="37"/>
      <c r="PKR153" s="37"/>
      <c r="PKS153" s="37"/>
      <c r="PKT153" s="37"/>
      <c r="PKU153" s="37"/>
      <c r="PKV153" s="37"/>
      <c r="PKW153" s="37"/>
      <c r="PKX153" s="37"/>
      <c r="PKY153" s="37"/>
      <c r="PKZ153" s="37"/>
      <c r="PLA153" s="37"/>
      <c r="PLB153" s="37"/>
      <c r="PLC153" s="37"/>
      <c r="PLD153" s="37"/>
      <c r="PLE153" s="37"/>
      <c r="PLF153" s="37"/>
      <c r="PLG153" s="37"/>
      <c r="PLH153" s="37"/>
      <c r="PLI153" s="37"/>
      <c r="PLJ153" s="37"/>
      <c r="PLK153" s="37"/>
      <c r="PLL153" s="37"/>
      <c r="PLM153" s="37"/>
      <c r="PLN153" s="37"/>
      <c r="PLO153" s="37"/>
      <c r="PLP153" s="37"/>
      <c r="PLQ153" s="37"/>
      <c r="PLR153" s="37"/>
      <c r="PLS153" s="37"/>
      <c r="PLT153" s="37"/>
      <c r="PLU153" s="37"/>
      <c r="PLV153" s="37"/>
      <c r="PLW153" s="37"/>
      <c r="PLX153" s="37"/>
      <c r="PLY153" s="37"/>
      <c r="PLZ153" s="37"/>
      <c r="PMA153" s="37"/>
      <c r="PMB153" s="37"/>
      <c r="PMC153" s="37"/>
      <c r="PMD153" s="37"/>
      <c r="PME153" s="37"/>
      <c r="PMF153" s="37"/>
      <c r="PMG153" s="37"/>
      <c r="PMH153" s="37"/>
      <c r="PMI153" s="37"/>
      <c r="PMJ153" s="37"/>
      <c r="PMK153" s="37"/>
      <c r="PML153" s="37"/>
      <c r="PMM153" s="37"/>
      <c r="PMN153" s="37"/>
      <c r="PMO153" s="37"/>
      <c r="PMP153" s="37"/>
      <c r="PMQ153" s="37"/>
      <c r="PMR153" s="37"/>
      <c r="PMS153" s="37"/>
      <c r="PMT153" s="37"/>
      <c r="PMU153" s="37"/>
      <c r="PMV153" s="37"/>
      <c r="PMW153" s="37"/>
      <c r="PMX153" s="37"/>
      <c r="PMY153" s="37"/>
      <c r="PMZ153" s="37"/>
      <c r="PNA153" s="37"/>
      <c r="PNB153" s="37"/>
      <c r="PNC153" s="37"/>
      <c r="PND153" s="37"/>
      <c r="PNE153" s="37"/>
      <c r="PNF153" s="37"/>
      <c r="PNG153" s="37"/>
      <c r="PNH153" s="37"/>
      <c r="PNI153" s="37"/>
      <c r="PNJ153" s="37"/>
      <c r="PNK153" s="37"/>
      <c r="PNL153" s="37"/>
      <c r="PNM153" s="37"/>
      <c r="PNN153" s="37"/>
      <c r="PNO153" s="37"/>
      <c r="PNP153" s="37"/>
      <c r="PNQ153" s="37"/>
      <c r="PNR153" s="37"/>
      <c r="PNS153" s="37"/>
      <c r="PNT153" s="37"/>
      <c r="PNU153" s="37"/>
      <c r="PNV153" s="37"/>
      <c r="PNW153" s="37"/>
      <c r="PNX153" s="37"/>
      <c r="PNY153" s="37"/>
      <c r="PNZ153" s="37"/>
      <c r="POA153" s="37"/>
      <c r="POB153" s="37"/>
      <c r="POC153" s="37"/>
      <c r="POD153" s="37"/>
      <c r="POE153" s="37"/>
      <c r="POF153" s="37"/>
      <c r="POG153" s="37"/>
      <c r="POH153" s="37"/>
      <c r="POI153" s="37"/>
      <c r="POJ153" s="37"/>
      <c r="POK153" s="37"/>
      <c r="POL153" s="37"/>
      <c r="POM153" s="37"/>
      <c r="PON153" s="37"/>
      <c r="POO153" s="37"/>
      <c r="POP153" s="37"/>
      <c r="POQ153" s="37"/>
      <c r="POR153" s="37"/>
      <c r="POS153" s="37"/>
      <c r="POT153" s="37"/>
      <c r="POU153" s="37"/>
      <c r="POV153" s="37"/>
      <c r="POW153" s="37"/>
      <c r="POX153" s="37"/>
      <c r="POY153" s="37"/>
      <c r="POZ153" s="37"/>
      <c r="PPA153" s="37"/>
      <c r="PPB153" s="37"/>
      <c r="PPC153" s="37"/>
      <c r="PPD153" s="37"/>
      <c r="PPE153" s="37"/>
      <c r="PPF153" s="37"/>
      <c r="PPG153" s="37"/>
      <c r="PPH153" s="37"/>
      <c r="PPI153" s="37"/>
      <c r="PPJ153" s="37"/>
      <c r="PPK153" s="37"/>
      <c r="PPL153" s="37"/>
      <c r="PPM153" s="37"/>
      <c r="PPN153" s="37"/>
      <c r="PPO153" s="37"/>
      <c r="PPP153" s="37"/>
      <c r="PPQ153" s="37"/>
      <c r="PPR153" s="37"/>
      <c r="PPS153" s="37"/>
      <c r="PPT153" s="37"/>
      <c r="PPU153" s="37"/>
      <c r="PPV153" s="37"/>
      <c r="PPW153" s="37"/>
      <c r="PPX153" s="37"/>
      <c r="PPY153" s="37"/>
      <c r="PPZ153" s="37"/>
      <c r="PQA153" s="37"/>
      <c r="PQB153" s="37"/>
      <c r="PQC153" s="37"/>
      <c r="PQD153" s="37"/>
      <c r="PQE153" s="37"/>
      <c r="PQF153" s="37"/>
      <c r="PQG153" s="37"/>
      <c r="PQH153" s="37"/>
      <c r="PQI153" s="37"/>
      <c r="PQJ153" s="37"/>
      <c r="PQK153" s="37"/>
      <c r="PQL153" s="37"/>
      <c r="PQM153" s="37"/>
      <c r="PQN153" s="37"/>
      <c r="PQO153" s="37"/>
      <c r="PQP153" s="37"/>
      <c r="PQQ153" s="37"/>
      <c r="PQR153" s="37"/>
      <c r="PQS153" s="37"/>
      <c r="PQT153" s="37"/>
      <c r="PQU153" s="37"/>
      <c r="PQV153" s="37"/>
      <c r="PQW153" s="37"/>
      <c r="PQX153" s="37"/>
      <c r="PQY153" s="37"/>
      <c r="PQZ153" s="37"/>
      <c r="PRA153" s="37"/>
      <c r="PRB153" s="37"/>
      <c r="PRC153" s="37"/>
      <c r="PRD153" s="37"/>
      <c r="PRE153" s="37"/>
      <c r="PRF153" s="37"/>
      <c r="PRG153" s="37"/>
      <c r="PRH153" s="37"/>
      <c r="PRI153" s="37"/>
      <c r="PRJ153" s="37"/>
      <c r="PRK153" s="37"/>
      <c r="PRL153" s="37"/>
      <c r="PRM153" s="37"/>
      <c r="PRN153" s="37"/>
      <c r="PRO153" s="37"/>
      <c r="PRP153" s="37"/>
      <c r="PRQ153" s="37"/>
      <c r="PRR153" s="37"/>
      <c r="PRS153" s="37"/>
      <c r="PRT153" s="37"/>
      <c r="PRU153" s="37"/>
      <c r="PRV153" s="37"/>
      <c r="PRW153" s="37"/>
      <c r="PRX153" s="37"/>
      <c r="PRY153" s="37"/>
      <c r="PRZ153" s="37"/>
      <c r="PSA153" s="37"/>
      <c r="PSB153" s="37"/>
      <c r="PSC153" s="37"/>
      <c r="PSD153" s="37"/>
      <c r="PSE153" s="37"/>
      <c r="PSF153" s="37"/>
      <c r="PSG153" s="37"/>
      <c r="PSH153" s="37"/>
      <c r="PSI153" s="37"/>
      <c r="PSJ153" s="37"/>
      <c r="PSK153" s="37"/>
      <c r="PSL153" s="37"/>
      <c r="PSM153" s="37"/>
      <c r="PSN153" s="37"/>
      <c r="PSO153" s="37"/>
      <c r="PSP153" s="37"/>
      <c r="PSQ153" s="37"/>
      <c r="PSR153" s="37"/>
      <c r="PSS153" s="37"/>
      <c r="PST153" s="37"/>
      <c r="PSU153" s="37"/>
      <c r="PSV153" s="37"/>
      <c r="PSW153" s="37"/>
      <c r="PSX153" s="37"/>
      <c r="PSY153" s="37"/>
      <c r="PSZ153" s="37"/>
      <c r="PTA153" s="37"/>
      <c r="PTB153" s="37"/>
      <c r="PTC153" s="37"/>
      <c r="PTD153" s="37"/>
      <c r="PTE153" s="37"/>
      <c r="PTF153" s="37"/>
      <c r="PTG153" s="37"/>
      <c r="PTH153" s="37"/>
      <c r="PTI153" s="37"/>
      <c r="PTJ153" s="37"/>
      <c r="PTK153" s="37"/>
      <c r="PTL153" s="37"/>
      <c r="PTM153" s="37"/>
      <c r="PTN153" s="37"/>
      <c r="PTO153" s="37"/>
      <c r="PTP153" s="37"/>
      <c r="PTQ153" s="37"/>
      <c r="PTR153" s="37"/>
      <c r="PTS153" s="37"/>
      <c r="PTT153" s="37"/>
      <c r="PTU153" s="37"/>
      <c r="PTV153" s="37"/>
      <c r="PTW153" s="37"/>
      <c r="PTX153" s="37"/>
      <c r="PTY153" s="37"/>
      <c r="PTZ153" s="37"/>
      <c r="PUA153" s="37"/>
      <c r="PUB153" s="37"/>
      <c r="PUC153" s="37"/>
      <c r="PUD153" s="37"/>
      <c r="PUE153" s="37"/>
      <c r="PUF153" s="37"/>
      <c r="PUG153" s="37"/>
      <c r="PUH153" s="37"/>
      <c r="PUI153" s="37"/>
      <c r="PUJ153" s="37"/>
      <c r="PUK153" s="37"/>
      <c r="PUL153" s="37"/>
      <c r="PUM153" s="37"/>
      <c r="PUN153" s="37"/>
      <c r="PUO153" s="37"/>
      <c r="PUP153" s="37"/>
      <c r="PUQ153" s="37"/>
      <c r="PUR153" s="37"/>
      <c r="PUS153" s="37"/>
      <c r="PUT153" s="37"/>
      <c r="PUU153" s="37"/>
      <c r="PUV153" s="37"/>
      <c r="PUW153" s="37"/>
      <c r="PUX153" s="37"/>
      <c r="PUY153" s="37"/>
      <c r="PUZ153" s="37"/>
      <c r="PVA153" s="37"/>
      <c r="PVB153" s="37"/>
      <c r="PVC153" s="37"/>
      <c r="PVD153" s="37"/>
      <c r="PVE153" s="37"/>
      <c r="PVF153" s="37"/>
      <c r="PVG153" s="37"/>
      <c r="PVH153" s="37"/>
      <c r="PVI153" s="37"/>
      <c r="PVJ153" s="37"/>
      <c r="PVK153" s="37"/>
      <c r="PVL153" s="37"/>
      <c r="PVM153" s="37"/>
      <c r="PVN153" s="37"/>
      <c r="PVO153" s="37"/>
      <c r="PVP153" s="37"/>
      <c r="PVQ153" s="37"/>
      <c r="PVR153" s="37"/>
      <c r="PVS153" s="37"/>
      <c r="PVT153" s="37"/>
      <c r="PVU153" s="37"/>
      <c r="PVV153" s="37"/>
      <c r="PVW153" s="37"/>
      <c r="PVX153" s="37"/>
      <c r="PVY153" s="37"/>
      <c r="PVZ153" s="37"/>
      <c r="PWA153" s="37"/>
      <c r="PWB153" s="37"/>
      <c r="PWC153" s="37"/>
      <c r="PWD153" s="37"/>
      <c r="PWE153" s="37"/>
      <c r="PWF153" s="37"/>
      <c r="PWG153" s="37"/>
      <c r="PWH153" s="37"/>
      <c r="PWI153" s="37"/>
      <c r="PWJ153" s="37"/>
      <c r="PWK153" s="37"/>
      <c r="PWL153" s="37"/>
      <c r="PWM153" s="37"/>
      <c r="PWN153" s="37"/>
      <c r="PWO153" s="37"/>
      <c r="PWP153" s="37"/>
      <c r="PWQ153" s="37"/>
      <c r="PWR153" s="37"/>
      <c r="PWS153" s="37"/>
      <c r="PWT153" s="37"/>
      <c r="PWU153" s="37"/>
      <c r="PWV153" s="37"/>
      <c r="PWW153" s="37"/>
      <c r="PWX153" s="37"/>
      <c r="PWY153" s="37"/>
      <c r="PWZ153" s="37"/>
      <c r="PXA153" s="37"/>
      <c r="PXB153" s="37"/>
      <c r="PXC153" s="37"/>
      <c r="PXD153" s="37"/>
      <c r="PXE153" s="37"/>
      <c r="PXF153" s="37"/>
      <c r="PXG153" s="37"/>
      <c r="PXH153" s="37"/>
      <c r="PXI153" s="37"/>
      <c r="PXJ153" s="37"/>
      <c r="PXK153" s="37"/>
      <c r="PXL153" s="37"/>
      <c r="PXM153" s="37"/>
      <c r="PXN153" s="37"/>
      <c r="PXO153" s="37"/>
      <c r="PXP153" s="37"/>
      <c r="PXQ153" s="37"/>
      <c r="PXR153" s="37"/>
      <c r="PXS153" s="37"/>
      <c r="PXT153" s="37"/>
      <c r="PXU153" s="37"/>
      <c r="PXV153" s="37"/>
      <c r="PXW153" s="37"/>
      <c r="PXX153" s="37"/>
      <c r="PXY153" s="37"/>
      <c r="PXZ153" s="37"/>
      <c r="PYA153" s="37"/>
      <c r="PYB153" s="37"/>
      <c r="PYC153" s="37"/>
      <c r="PYD153" s="37"/>
      <c r="PYE153" s="37"/>
      <c r="PYF153" s="37"/>
      <c r="PYG153" s="37"/>
      <c r="PYH153" s="37"/>
      <c r="PYI153" s="37"/>
      <c r="PYJ153" s="37"/>
      <c r="PYK153" s="37"/>
      <c r="PYL153" s="37"/>
      <c r="PYM153" s="37"/>
      <c r="PYN153" s="37"/>
      <c r="PYO153" s="37"/>
      <c r="PYP153" s="37"/>
      <c r="PYQ153" s="37"/>
      <c r="PYR153" s="37"/>
      <c r="PYS153" s="37"/>
      <c r="PYT153" s="37"/>
      <c r="PYU153" s="37"/>
      <c r="PYV153" s="37"/>
      <c r="PYW153" s="37"/>
      <c r="PYX153" s="37"/>
      <c r="PYY153" s="37"/>
      <c r="PYZ153" s="37"/>
      <c r="PZA153" s="37"/>
      <c r="PZB153" s="37"/>
      <c r="PZC153" s="37"/>
      <c r="PZD153" s="37"/>
      <c r="PZE153" s="37"/>
      <c r="PZF153" s="37"/>
      <c r="PZG153" s="37"/>
      <c r="PZH153" s="37"/>
      <c r="PZI153" s="37"/>
      <c r="PZJ153" s="37"/>
      <c r="PZK153" s="37"/>
      <c r="PZL153" s="37"/>
      <c r="PZM153" s="37"/>
      <c r="PZN153" s="37"/>
      <c r="PZO153" s="37"/>
      <c r="PZP153" s="37"/>
      <c r="PZQ153" s="37"/>
      <c r="PZR153" s="37"/>
      <c r="PZS153" s="37"/>
      <c r="PZT153" s="37"/>
      <c r="PZU153" s="37"/>
      <c r="PZV153" s="37"/>
      <c r="PZW153" s="37"/>
      <c r="PZX153" s="37"/>
      <c r="PZY153" s="37"/>
      <c r="PZZ153" s="37"/>
      <c r="QAA153" s="37"/>
      <c r="QAB153" s="37"/>
      <c r="QAC153" s="37"/>
      <c r="QAD153" s="37"/>
      <c r="QAE153" s="37"/>
      <c r="QAF153" s="37"/>
      <c r="QAG153" s="37"/>
      <c r="QAH153" s="37"/>
      <c r="QAI153" s="37"/>
      <c r="QAJ153" s="37"/>
      <c r="QAK153" s="37"/>
      <c r="QAL153" s="37"/>
      <c r="QAM153" s="37"/>
      <c r="QAN153" s="37"/>
      <c r="QAO153" s="37"/>
      <c r="QAP153" s="37"/>
      <c r="QAQ153" s="37"/>
      <c r="QAR153" s="37"/>
      <c r="QAS153" s="37"/>
      <c r="QAT153" s="37"/>
      <c r="QAU153" s="37"/>
      <c r="QAV153" s="37"/>
      <c r="QAW153" s="37"/>
      <c r="QAX153" s="37"/>
      <c r="QAY153" s="37"/>
      <c r="QAZ153" s="37"/>
      <c r="QBA153" s="37"/>
      <c r="QBB153" s="37"/>
      <c r="QBC153" s="37"/>
      <c r="QBD153" s="37"/>
      <c r="QBE153" s="37"/>
      <c r="QBF153" s="37"/>
      <c r="QBG153" s="37"/>
      <c r="QBH153" s="37"/>
      <c r="QBI153" s="37"/>
      <c r="QBJ153" s="37"/>
      <c r="QBK153" s="37"/>
      <c r="QBL153" s="37"/>
      <c r="QBM153" s="37"/>
      <c r="QBN153" s="37"/>
      <c r="QBO153" s="37"/>
      <c r="QBP153" s="37"/>
      <c r="QBQ153" s="37"/>
      <c r="QBR153" s="37"/>
      <c r="QBS153" s="37"/>
      <c r="QBT153" s="37"/>
      <c r="QBU153" s="37"/>
      <c r="QBV153" s="37"/>
      <c r="QBW153" s="37"/>
      <c r="QBX153" s="37"/>
      <c r="QBY153" s="37"/>
      <c r="QBZ153" s="37"/>
      <c r="QCA153" s="37"/>
      <c r="QCB153" s="37"/>
      <c r="QCC153" s="37"/>
      <c r="QCD153" s="37"/>
      <c r="QCE153" s="37"/>
      <c r="QCF153" s="37"/>
      <c r="QCG153" s="37"/>
      <c r="QCH153" s="37"/>
      <c r="QCI153" s="37"/>
      <c r="QCJ153" s="37"/>
      <c r="QCK153" s="37"/>
      <c r="QCL153" s="37"/>
      <c r="QCM153" s="37"/>
      <c r="QCN153" s="37"/>
      <c r="QCO153" s="37"/>
      <c r="QCP153" s="37"/>
      <c r="QCQ153" s="37"/>
      <c r="QCR153" s="37"/>
      <c r="QCS153" s="37"/>
      <c r="QCT153" s="37"/>
      <c r="QCU153" s="37"/>
      <c r="QCV153" s="37"/>
      <c r="QCW153" s="37"/>
      <c r="QCX153" s="37"/>
      <c r="QCY153" s="37"/>
      <c r="QCZ153" s="37"/>
      <c r="QDA153" s="37"/>
      <c r="QDB153" s="37"/>
      <c r="QDC153" s="37"/>
      <c r="QDD153" s="37"/>
      <c r="QDE153" s="37"/>
      <c r="QDF153" s="37"/>
      <c r="QDG153" s="37"/>
      <c r="QDH153" s="37"/>
      <c r="QDI153" s="37"/>
      <c r="QDJ153" s="37"/>
      <c r="QDK153" s="37"/>
      <c r="QDL153" s="37"/>
      <c r="QDM153" s="37"/>
      <c r="QDN153" s="37"/>
      <c r="QDO153" s="37"/>
      <c r="QDP153" s="37"/>
      <c r="QDQ153" s="37"/>
      <c r="QDR153" s="37"/>
      <c r="QDS153" s="37"/>
      <c r="QDT153" s="37"/>
      <c r="QDU153" s="37"/>
      <c r="QDV153" s="37"/>
      <c r="QDW153" s="37"/>
      <c r="QDX153" s="37"/>
      <c r="QDY153" s="37"/>
      <c r="QDZ153" s="37"/>
      <c r="QEA153" s="37"/>
      <c r="QEB153" s="37"/>
      <c r="QEC153" s="37"/>
      <c r="QED153" s="37"/>
      <c r="QEE153" s="37"/>
      <c r="QEF153" s="37"/>
      <c r="QEG153" s="37"/>
      <c r="QEH153" s="37"/>
      <c r="QEI153" s="37"/>
      <c r="QEJ153" s="37"/>
      <c r="QEK153" s="37"/>
      <c r="QEL153" s="37"/>
      <c r="QEM153" s="37"/>
      <c r="QEN153" s="37"/>
      <c r="QEO153" s="37"/>
      <c r="QEP153" s="37"/>
      <c r="QEQ153" s="37"/>
      <c r="QER153" s="37"/>
      <c r="QES153" s="37"/>
      <c r="QET153" s="37"/>
      <c r="QEU153" s="37"/>
      <c r="QEV153" s="37"/>
      <c r="QEW153" s="37"/>
      <c r="QEX153" s="37"/>
      <c r="QEY153" s="37"/>
      <c r="QEZ153" s="37"/>
      <c r="QFA153" s="37"/>
      <c r="QFB153" s="37"/>
      <c r="QFC153" s="37"/>
      <c r="QFD153" s="37"/>
      <c r="QFE153" s="37"/>
      <c r="QFF153" s="37"/>
      <c r="QFG153" s="37"/>
      <c r="QFH153" s="37"/>
      <c r="QFI153" s="37"/>
      <c r="QFJ153" s="37"/>
      <c r="QFK153" s="37"/>
      <c r="QFL153" s="37"/>
      <c r="QFM153" s="37"/>
      <c r="QFN153" s="37"/>
      <c r="QFO153" s="37"/>
      <c r="QFP153" s="37"/>
      <c r="QFQ153" s="37"/>
      <c r="QFR153" s="37"/>
      <c r="QFS153" s="37"/>
      <c r="QFT153" s="37"/>
      <c r="QFU153" s="37"/>
      <c r="QFV153" s="37"/>
      <c r="QFW153" s="37"/>
      <c r="QFX153" s="37"/>
      <c r="QFY153" s="37"/>
      <c r="QFZ153" s="37"/>
      <c r="QGA153" s="37"/>
      <c r="QGB153" s="37"/>
      <c r="QGC153" s="37"/>
      <c r="QGD153" s="37"/>
      <c r="QGE153" s="37"/>
      <c r="QGF153" s="37"/>
      <c r="QGG153" s="37"/>
      <c r="QGH153" s="37"/>
      <c r="QGI153" s="37"/>
      <c r="QGJ153" s="37"/>
      <c r="QGK153" s="37"/>
      <c r="QGL153" s="37"/>
      <c r="QGM153" s="37"/>
      <c r="QGN153" s="37"/>
      <c r="QGO153" s="37"/>
      <c r="QGP153" s="37"/>
      <c r="QGQ153" s="37"/>
      <c r="QGR153" s="37"/>
      <c r="QGS153" s="37"/>
      <c r="QGT153" s="37"/>
      <c r="QGU153" s="37"/>
      <c r="QGV153" s="37"/>
      <c r="QGW153" s="37"/>
      <c r="QGX153" s="37"/>
      <c r="QGY153" s="37"/>
      <c r="QGZ153" s="37"/>
      <c r="QHA153" s="37"/>
      <c r="QHB153" s="37"/>
      <c r="QHC153" s="37"/>
      <c r="QHD153" s="37"/>
      <c r="QHE153" s="37"/>
      <c r="QHF153" s="37"/>
      <c r="QHG153" s="37"/>
      <c r="QHH153" s="37"/>
      <c r="QHI153" s="37"/>
      <c r="QHJ153" s="37"/>
      <c r="QHK153" s="37"/>
      <c r="QHL153" s="37"/>
      <c r="QHM153" s="37"/>
      <c r="QHN153" s="37"/>
      <c r="QHO153" s="37"/>
      <c r="QHP153" s="37"/>
      <c r="QHQ153" s="37"/>
      <c r="QHR153" s="37"/>
      <c r="QHS153" s="37"/>
      <c r="QHT153" s="37"/>
      <c r="QHU153" s="37"/>
      <c r="QHV153" s="37"/>
      <c r="QHW153" s="37"/>
      <c r="QHX153" s="37"/>
      <c r="QHY153" s="37"/>
      <c r="QHZ153" s="37"/>
      <c r="QIA153" s="37"/>
      <c r="QIB153" s="37"/>
      <c r="QIC153" s="37"/>
      <c r="QID153" s="37"/>
      <c r="QIE153" s="37"/>
      <c r="QIF153" s="37"/>
      <c r="QIG153" s="37"/>
      <c r="QIH153" s="37"/>
      <c r="QII153" s="37"/>
      <c r="QIJ153" s="37"/>
      <c r="QIK153" s="37"/>
      <c r="QIL153" s="37"/>
      <c r="QIM153" s="37"/>
      <c r="QIN153" s="37"/>
      <c r="QIO153" s="37"/>
      <c r="QIP153" s="37"/>
      <c r="QIQ153" s="37"/>
      <c r="QIR153" s="37"/>
      <c r="QIS153" s="37"/>
      <c r="QIT153" s="37"/>
      <c r="QIU153" s="37"/>
      <c r="QIV153" s="37"/>
      <c r="QIW153" s="37"/>
      <c r="QIX153" s="37"/>
      <c r="QIY153" s="37"/>
      <c r="QIZ153" s="37"/>
      <c r="QJA153" s="37"/>
      <c r="QJB153" s="37"/>
      <c r="QJC153" s="37"/>
      <c r="QJD153" s="37"/>
      <c r="QJE153" s="37"/>
      <c r="QJF153" s="37"/>
      <c r="QJG153" s="37"/>
      <c r="QJH153" s="37"/>
      <c r="QJI153" s="37"/>
      <c r="QJJ153" s="37"/>
      <c r="QJK153" s="37"/>
      <c r="QJL153" s="37"/>
      <c r="QJM153" s="37"/>
      <c r="QJN153" s="37"/>
      <c r="QJO153" s="37"/>
      <c r="QJP153" s="37"/>
      <c r="QJQ153" s="37"/>
      <c r="QJR153" s="37"/>
      <c r="QJS153" s="37"/>
      <c r="QJT153" s="37"/>
      <c r="QJU153" s="37"/>
      <c r="QJV153" s="37"/>
      <c r="QJW153" s="37"/>
      <c r="QJX153" s="37"/>
      <c r="QJY153" s="37"/>
      <c r="QJZ153" s="37"/>
      <c r="QKA153" s="37"/>
      <c r="QKB153" s="37"/>
      <c r="QKC153" s="37"/>
      <c r="QKD153" s="37"/>
      <c r="QKE153" s="37"/>
      <c r="QKF153" s="37"/>
      <c r="QKG153" s="37"/>
      <c r="QKH153" s="37"/>
      <c r="QKI153" s="37"/>
      <c r="QKJ153" s="37"/>
      <c r="QKK153" s="37"/>
      <c r="QKL153" s="37"/>
      <c r="QKM153" s="37"/>
      <c r="QKN153" s="37"/>
      <c r="QKO153" s="37"/>
      <c r="QKP153" s="37"/>
      <c r="QKQ153" s="37"/>
      <c r="QKR153" s="37"/>
      <c r="QKS153" s="37"/>
      <c r="QKT153" s="37"/>
      <c r="QKU153" s="37"/>
      <c r="QKV153" s="37"/>
      <c r="QKW153" s="37"/>
      <c r="QKX153" s="37"/>
      <c r="QKY153" s="37"/>
      <c r="QKZ153" s="37"/>
      <c r="QLA153" s="37"/>
      <c r="QLB153" s="37"/>
      <c r="QLC153" s="37"/>
      <c r="QLD153" s="37"/>
      <c r="QLE153" s="37"/>
      <c r="QLF153" s="37"/>
      <c r="QLG153" s="37"/>
      <c r="QLH153" s="37"/>
      <c r="QLI153" s="37"/>
      <c r="QLJ153" s="37"/>
      <c r="QLK153" s="37"/>
      <c r="QLL153" s="37"/>
      <c r="QLM153" s="37"/>
      <c r="QLN153" s="37"/>
      <c r="QLO153" s="37"/>
      <c r="QLP153" s="37"/>
      <c r="QLQ153" s="37"/>
      <c r="QLR153" s="37"/>
      <c r="QLS153" s="37"/>
      <c r="QLT153" s="37"/>
      <c r="QLU153" s="37"/>
      <c r="QLV153" s="37"/>
      <c r="QLW153" s="37"/>
      <c r="QLX153" s="37"/>
      <c r="QLY153" s="37"/>
      <c r="QLZ153" s="37"/>
      <c r="QMA153" s="37"/>
      <c r="QMB153" s="37"/>
      <c r="QMC153" s="37"/>
      <c r="QMD153" s="37"/>
      <c r="QME153" s="37"/>
      <c r="QMF153" s="37"/>
      <c r="QMG153" s="37"/>
      <c r="QMH153" s="37"/>
      <c r="QMI153" s="37"/>
      <c r="QMJ153" s="37"/>
      <c r="QMK153" s="37"/>
      <c r="QML153" s="37"/>
      <c r="QMM153" s="37"/>
      <c r="QMN153" s="37"/>
      <c r="QMO153" s="37"/>
      <c r="QMP153" s="37"/>
      <c r="QMQ153" s="37"/>
      <c r="QMR153" s="37"/>
      <c r="QMS153" s="37"/>
      <c r="QMT153" s="37"/>
      <c r="QMU153" s="37"/>
      <c r="QMV153" s="37"/>
      <c r="QMW153" s="37"/>
      <c r="QMX153" s="37"/>
      <c r="QMY153" s="37"/>
      <c r="QMZ153" s="37"/>
      <c r="QNA153" s="37"/>
      <c r="QNB153" s="37"/>
      <c r="QNC153" s="37"/>
      <c r="QND153" s="37"/>
      <c r="QNE153" s="37"/>
      <c r="QNF153" s="37"/>
      <c r="QNG153" s="37"/>
      <c r="QNH153" s="37"/>
      <c r="QNI153" s="37"/>
      <c r="QNJ153" s="37"/>
      <c r="QNK153" s="37"/>
      <c r="QNL153" s="37"/>
      <c r="QNM153" s="37"/>
      <c r="QNN153" s="37"/>
      <c r="QNO153" s="37"/>
      <c r="QNP153" s="37"/>
      <c r="QNQ153" s="37"/>
      <c r="QNR153" s="37"/>
      <c r="QNS153" s="37"/>
      <c r="QNT153" s="37"/>
      <c r="QNU153" s="37"/>
      <c r="QNV153" s="37"/>
      <c r="QNW153" s="37"/>
      <c r="QNX153" s="37"/>
      <c r="QNY153" s="37"/>
      <c r="QNZ153" s="37"/>
      <c r="QOA153" s="37"/>
      <c r="QOB153" s="37"/>
      <c r="QOC153" s="37"/>
      <c r="QOD153" s="37"/>
      <c r="QOE153" s="37"/>
      <c r="QOF153" s="37"/>
      <c r="QOG153" s="37"/>
      <c r="QOH153" s="37"/>
      <c r="QOI153" s="37"/>
      <c r="QOJ153" s="37"/>
      <c r="QOK153" s="37"/>
      <c r="QOL153" s="37"/>
      <c r="QOM153" s="37"/>
      <c r="QON153" s="37"/>
      <c r="QOO153" s="37"/>
      <c r="QOP153" s="37"/>
      <c r="QOQ153" s="37"/>
      <c r="QOR153" s="37"/>
      <c r="QOS153" s="37"/>
      <c r="QOT153" s="37"/>
      <c r="QOU153" s="37"/>
      <c r="QOV153" s="37"/>
      <c r="QOW153" s="37"/>
      <c r="QOX153" s="37"/>
      <c r="QOY153" s="37"/>
      <c r="QOZ153" s="37"/>
      <c r="QPA153" s="37"/>
      <c r="QPB153" s="37"/>
      <c r="QPC153" s="37"/>
      <c r="QPD153" s="37"/>
      <c r="QPE153" s="37"/>
      <c r="QPF153" s="37"/>
      <c r="QPG153" s="37"/>
      <c r="QPH153" s="37"/>
      <c r="QPI153" s="37"/>
      <c r="QPJ153" s="37"/>
      <c r="QPK153" s="37"/>
      <c r="QPL153" s="37"/>
      <c r="QPM153" s="37"/>
      <c r="QPN153" s="37"/>
      <c r="QPO153" s="37"/>
      <c r="QPP153" s="37"/>
      <c r="QPQ153" s="37"/>
      <c r="QPR153" s="37"/>
      <c r="QPS153" s="37"/>
      <c r="QPT153" s="37"/>
      <c r="QPU153" s="37"/>
      <c r="QPV153" s="37"/>
      <c r="QPW153" s="37"/>
      <c r="QPX153" s="37"/>
      <c r="QPY153" s="37"/>
      <c r="QPZ153" s="37"/>
      <c r="QQA153" s="37"/>
      <c r="QQB153" s="37"/>
      <c r="QQC153" s="37"/>
      <c r="QQD153" s="37"/>
      <c r="QQE153" s="37"/>
      <c r="QQF153" s="37"/>
      <c r="QQG153" s="37"/>
      <c r="QQH153" s="37"/>
      <c r="QQI153" s="37"/>
      <c r="QQJ153" s="37"/>
      <c r="QQK153" s="37"/>
      <c r="QQL153" s="37"/>
      <c r="QQM153" s="37"/>
      <c r="QQN153" s="37"/>
      <c r="QQO153" s="37"/>
      <c r="QQP153" s="37"/>
      <c r="QQQ153" s="37"/>
      <c r="QQR153" s="37"/>
      <c r="QQS153" s="37"/>
      <c r="QQT153" s="37"/>
      <c r="QQU153" s="37"/>
      <c r="QQV153" s="37"/>
      <c r="QQW153" s="37"/>
      <c r="QQX153" s="37"/>
      <c r="QQY153" s="37"/>
      <c r="QQZ153" s="37"/>
      <c r="QRA153" s="37"/>
      <c r="QRB153" s="37"/>
      <c r="QRC153" s="37"/>
      <c r="QRD153" s="37"/>
      <c r="QRE153" s="37"/>
      <c r="QRF153" s="37"/>
      <c r="QRG153" s="37"/>
      <c r="QRH153" s="37"/>
      <c r="QRI153" s="37"/>
      <c r="QRJ153" s="37"/>
      <c r="QRK153" s="37"/>
      <c r="QRL153" s="37"/>
      <c r="QRM153" s="37"/>
      <c r="QRN153" s="37"/>
      <c r="QRO153" s="37"/>
      <c r="QRP153" s="37"/>
      <c r="QRQ153" s="37"/>
      <c r="QRR153" s="37"/>
      <c r="QRS153" s="37"/>
      <c r="QRT153" s="37"/>
      <c r="QRU153" s="37"/>
      <c r="QRV153" s="37"/>
      <c r="QRW153" s="37"/>
      <c r="QRX153" s="37"/>
      <c r="QRY153" s="37"/>
      <c r="QRZ153" s="37"/>
      <c r="QSA153" s="37"/>
      <c r="QSB153" s="37"/>
      <c r="QSC153" s="37"/>
      <c r="QSD153" s="37"/>
      <c r="QSE153" s="37"/>
      <c r="QSF153" s="37"/>
      <c r="QSG153" s="37"/>
      <c r="QSH153" s="37"/>
      <c r="QSI153" s="37"/>
      <c r="QSJ153" s="37"/>
      <c r="QSK153" s="37"/>
      <c r="QSL153" s="37"/>
      <c r="QSM153" s="37"/>
      <c r="QSN153" s="37"/>
      <c r="QSO153" s="37"/>
      <c r="QSP153" s="37"/>
      <c r="QSQ153" s="37"/>
      <c r="QSR153" s="37"/>
      <c r="QSS153" s="37"/>
      <c r="QST153" s="37"/>
      <c r="QSU153" s="37"/>
      <c r="QSV153" s="37"/>
      <c r="QSW153" s="37"/>
      <c r="QSX153" s="37"/>
      <c r="QSY153" s="37"/>
      <c r="QSZ153" s="37"/>
      <c r="QTA153" s="37"/>
      <c r="QTB153" s="37"/>
      <c r="QTC153" s="37"/>
      <c r="QTD153" s="37"/>
      <c r="QTE153" s="37"/>
      <c r="QTF153" s="37"/>
      <c r="QTG153" s="37"/>
      <c r="QTH153" s="37"/>
      <c r="QTI153" s="37"/>
      <c r="QTJ153" s="37"/>
      <c r="QTK153" s="37"/>
      <c r="QTL153" s="37"/>
      <c r="QTM153" s="37"/>
      <c r="QTN153" s="37"/>
      <c r="QTO153" s="37"/>
      <c r="QTP153" s="37"/>
      <c r="QTQ153" s="37"/>
      <c r="QTR153" s="37"/>
      <c r="QTS153" s="37"/>
      <c r="QTT153" s="37"/>
      <c r="QTU153" s="37"/>
      <c r="QTV153" s="37"/>
      <c r="QTW153" s="37"/>
      <c r="QTX153" s="37"/>
      <c r="QTY153" s="37"/>
      <c r="QTZ153" s="37"/>
      <c r="QUA153" s="37"/>
      <c r="QUB153" s="37"/>
      <c r="QUC153" s="37"/>
      <c r="QUD153" s="37"/>
      <c r="QUE153" s="37"/>
      <c r="QUF153" s="37"/>
      <c r="QUG153" s="37"/>
      <c r="QUH153" s="37"/>
      <c r="QUI153" s="37"/>
      <c r="QUJ153" s="37"/>
      <c r="QUK153" s="37"/>
      <c r="QUL153" s="37"/>
      <c r="QUM153" s="37"/>
      <c r="QUN153" s="37"/>
      <c r="QUO153" s="37"/>
      <c r="QUP153" s="37"/>
      <c r="QUQ153" s="37"/>
      <c r="QUR153" s="37"/>
      <c r="QUS153" s="37"/>
      <c r="QUT153" s="37"/>
      <c r="QUU153" s="37"/>
      <c r="QUV153" s="37"/>
      <c r="QUW153" s="37"/>
      <c r="QUX153" s="37"/>
      <c r="QUY153" s="37"/>
      <c r="QUZ153" s="37"/>
      <c r="QVA153" s="37"/>
      <c r="QVB153" s="37"/>
      <c r="QVC153" s="37"/>
      <c r="QVD153" s="37"/>
      <c r="QVE153" s="37"/>
      <c r="QVF153" s="37"/>
      <c r="QVG153" s="37"/>
      <c r="QVH153" s="37"/>
      <c r="QVI153" s="37"/>
      <c r="QVJ153" s="37"/>
      <c r="QVK153" s="37"/>
      <c r="QVL153" s="37"/>
      <c r="QVM153" s="37"/>
      <c r="QVN153" s="37"/>
      <c r="QVO153" s="37"/>
      <c r="QVP153" s="37"/>
      <c r="QVQ153" s="37"/>
      <c r="QVR153" s="37"/>
      <c r="QVS153" s="37"/>
      <c r="QVT153" s="37"/>
      <c r="QVU153" s="37"/>
      <c r="QVV153" s="37"/>
      <c r="QVW153" s="37"/>
      <c r="QVX153" s="37"/>
      <c r="QVY153" s="37"/>
      <c r="QVZ153" s="37"/>
      <c r="QWA153" s="37"/>
      <c r="QWB153" s="37"/>
      <c r="QWC153" s="37"/>
      <c r="QWD153" s="37"/>
      <c r="QWE153" s="37"/>
      <c r="QWF153" s="37"/>
      <c r="QWG153" s="37"/>
      <c r="QWH153" s="37"/>
      <c r="QWI153" s="37"/>
      <c r="QWJ153" s="37"/>
      <c r="QWK153" s="37"/>
      <c r="QWL153" s="37"/>
      <c r="QWM153" s="37"/>
      <c r="QWN153" s="37"/>
      <c r="QWO153" s="37"/>
      <c r="QWP153" s="37"/>
      <c r="QWQ153" s="37"/>
      <c r="QWR153" s="37"/>
      <c r="QWS153" s="37"/>
      <c r="QWT153" s="37"/>
      <c r="QWU153" s="37"/>
      <c r="QWV153" s="37"/>
      <c r="QWW153" s="37"/>
      <c r="QWX153" s="37"/>
      <c r="QWY153" s="37"/>
      <c r="QWZ153" s="37"/>
      <c r="QXA153" s="37"/>
      <c r="QXB153" s="37"/>
      <c r="QXC153" s="37"/>
      <c r="QXD153" s="37"/>
      <c r="QXE153" s="37"/>
      <c r="QXF153" s="37"/>
      <c r="QXG153" s="37"/>
      <c r="QXH153" s="37"/>
      <c r="QXI153" s="37"/>
      <c r="QXJ153" s="37"/>
      <c r="QXK153" s="37"/>
      <c r="QXL153" s="37"/>
      <c r="QXM153" s="37"/>
      <c r="QXN153" s="37"/>
      <c r="QXO153" s="37"/>
      <c r="QXP153" s="37"/>
      <c r="QXQ153" s="37"/>
      <c r="QXR153" s="37"/>
      <c r="QXS153" s="37"/>
      <c r="QXT153" s="37"/>
      <c r="QXU153" s="37"/>
      <c r="QXV153" s="37"/>
      <c r="QXW153" s="37"/>
      <c r="QXX153" s="37"/>
      <c r="QXY153" s="37"/>
      <c r="QXZ153" s="37"/>
      <c r="QYA153" s="37"/>
      <c r="QYB153" s="37"/>
      <c r="QYC153" s="37"/>
      <c r="QYD153" s="37"/>
      <c r="QYE153" s="37"/>
      <c r="QYF153" s="37"/>
      <c r="QYG153" s="37"/>
      <c r="QYH153" s="37"/>
      <c r="QYI153" s="37"/>
      <c r="QYJ153" s="37"/>
      <c r="QYK153" s="37"/>
      <c r="QYL153" s="37"/>
      <c r="QYM153" s="37"/>
      <c r="QYN153" s="37"/>
      <c r="QYO153" s="37"/>
      <c r="QYP153" s="37"/>
      <c r="QYQ153" s="37"/>
      <c r="QYR153" s="37"/>
      <c r="QYS153" s="37"/>
      <c r="QYT153" s="37"/>
      <c r="QYU153" s="37"/>
      <c r="QYV153" s="37"/>
      <c r="QYW153" s="37"/>
      <c r="QYX153" s="37"/>
      <c r="QYY153" s="37"/>
      <c r="QYZ153" s="37"/>
      <c r="QZA153" s="37"/>
      <c r="QZB153" s="37"/>
      <c r="QZC153" s="37"/>
      <c r="QZD153" s="37"/>
      <c r="QZE153" s="37"/>
      <c r="QZF153" s="37"/>
      <c r="QZG153" s="37"/>
      <c r="QZH153" s="37"/>
      <c r="QZI153" s="37"/>
      <c r="QZJ153" s="37"/>
      <c r="QZK153" s="37"/>
      <c r="QZL153" s="37"/>
      <c r="QZM153" s="37"/>
      <c r="QZN153" s="37"/>
      <c r="QZO153" s="37"/>
      <c r="QZP153" s="37"/>
      <c r="QZQ153" s="37"/>
      <c r="QZR153" s="37"/>
      <c r="QZS153" s="37"/>
      <c r="QZT153" s="37"/>
      <c r="QZU153" s="37"/>
      <c r="QZV153" s="37"/>
      <c r="QZW153" s="37"/>
      <c r="QZX153" s="37"/>
      <c r="QZY153" s="37"/>
      <c r="QZZ153" s="37"/>
      <c r="RAA153" s="37"/>
      <c r="RAB153" s="37"/>
      <c r="RAC153" s="37"/>
      <c r="RAD153" s="37"/>
      <c r="RAE153" s="37"/>
      <c r="RAF153" s="37"/>
      <c r="RAG153" s="37"/>
      <c r="RAH153" s="37"/>
      <c r="RAI153" s="37"/>
      <c r="RAJ153" s="37"/>
      <c r="RAK153" s="37"/>
      <c r="RAL153" s="37"/>
      <c r="RAM153" s="37"/>
      <c r="RAN153" s="37"/>
      <c r="RAO153" s="37"/>
      <c r="RAP153" s="37"/>
      <c r="RAQ153" s="37"/>
      <c r="RAR153" s="37"/>
      <c r="RAS153" s="37"/>
      <c r="RAT153" s="37"/>
      <c r="RAU153" s="37"/>
      <c r="RAV153" s="37"/>
      <c r="RAW153" s="37"/>
      <c r="RAX153" s="37"/>
      <c r="RAY153" s="37"/>
      <c r="RAZ153" s="37"/>
      <c r="RBA153" s="37"/>
      <c r="RBB153" s="37"/>
      <c r="RBC153" s="37"/>
      <c r="RBD153" s="37"/>
      <c r="RBE153" s="37"/>
      <c r="RBF153" s="37"/>
      <c r="RBG153" s="37"/>
      <c r="RBH153" s="37"/>
      <c r="RBI153" s="37"/>
      <c r="RBJ153" s="37"/>
      <c r="RBK153" s="37"/>
      <c r="RBL153" s="37"/>
      <c r="RBM153" s="37"/>
      <c r="RBN153" s="37"/>
      <c r="RBO153" s="37"/>
      <c r="RBP153" s="37"/>
      <c r="RBQ153" s="37"/>
      <c r="RBR153" s="37"/>
      <c r="RBS153" s="37"/>
      <c r="RBT153" s="37"/>
      <c r="RBU153" s="37"/>
      <c r="RBV153" s="37"/>
      <c r="RBW153" s="37"/>
      <c r="RBX153" s="37"/>
      <c r="RBY153" s="37"/>
      <c r="RBZ153" s="37"/>
      <c r="RCA153" s="37"/>
      <c r="RCB153" s="37"/>
      <c r="RCC153" s="37"/>
      <c r="RCD153" s="37"/>
      <c r="RCE153" s="37"/>
      <c r="RCF153" s="37"/>
      <c r="RCG153" s="37"/>
      <c r="RCH153" s="37"/>
      <c r="RCI153" s="37"/>
      <c r="RCJ153" s="37"/>
      <c r="RCK153" s="37"/>
      <c r="RCL153" s="37"/>
      <c r="RCM153" s="37"/>
      <c r="RCN153" s="37"/>
      <c r="RCO153" s="37"/>
      <c r="RCP153" s="37"/>
      <c r="RCQ153" s="37"/>
      <c r="RCR153" s="37"/>
      <c r="RCS153" s="37"/>
      <c r="RCT153" s="37"/>
      <c r="RCU153" s="37"/>
      <c r="RCV153" s="37"/>
      <c r="RCW153" s="37"/>
      <c r="RCX153" s="37"/>
      <c r="RCY153" s="37"/>
      <c r="RCZ153" s="37"/>
      <c r="RDA153" s="37"/>
      <c r="RDB153" s="37"/>
      <c r="RDC153" s="37"/>
      <c r="RDD153" s="37"/>
      <c r="RDE153" s="37"/>
      <c r="RDF153" s="37"/>
      <c r="RDG153" s="37"/>
      <c r="RDH153" s="37"/>
      <c r="RDI153" s="37"/>
      <c r="RDJ153" s="37"/>
      <c r="RDK153" s="37"/>
      <c r="RDL153" s="37"/>
      <c r="RDM153" s="37"/>
      <c r="RDN153" s="37"/>
      <c r="RDO153" s="37"/>
      <c r="RDP153" s="37"/>
      <c r="RDQ153" s="37"/>
      <c r="RDR153" s="37"/>
      <c r="RDS153" s="37"/>
      <c r="RDT153" s="37"/>
      <c r="RDU153" s="37"/>
      <c r="RDV153" s="37"/>
      <c r="RDW153" s="37"/>
      <c r="RDX153" s="37"/>
      <c r="RDY153" s="37"/>
      <c r="RDZ153" s="37"/>
      <c r="REA153" s="37"/>
      <c r="REB153" s="37"/>
      <c r="REC153" s="37"/>
      <c r="RED153" s="37"/>
      <c r="REE153" s="37"/>
      <c r="REF153" s="37"/>
      <c r="REG153" s="37"/>
      <c r="REH153" s="37"/>
      <c r="REI153" s="37"/>
      <c r="REJ153" s="37"/>
      <c r="REK153" s="37"/>
      <c r="REL153" s="37"/>
      <c r="REM153" s="37"/>
      <c r="REN153" s="37"/>
      <c r="REO153" s="37"/>
      <c r="REP153" s="37"/>
      <c r="REQ153" s="37"/>
      <c r="RER153" s="37"/>
      <c r="RES153" s="37"/>
      <c r="RET153" s="37"/>
      <c r="REU153" s="37"/>
      <c r="REV153" s="37"/>
      <c r="REW153" s="37"/>
      <c r="REX153" s="37"/>
      <c r="REY153" s="37"/>
      <c r="REZ153" s="37"/>
      <c r="RFA153" s="37"/>
      <c r="RFB153" s="37"/>
      <c r="RFC153" s="37"/>
      <c r="RFD153" s="37"/>
      <c r="RFE153" s="37"/>
      <c r="RFF153" s="37"/>
      <c r="RFG153" s="37"/>
      <c r="RFH153" s="37"/>
      <c r="RFI153" s="37"/>
      <c r="RFJ153" s="37"/>
      <c r="RFK153" s="37"/>
      <c r="RFL153" s="37"/>
      <c r="RFM153" s="37"/>
      <c r="RFN153" s="37"/>
      <c r="RFO153" s="37"/>
      <c r="RFP153" s="37"/>
      <c r="RFQ153" s="37"/>
      <c r="RFR153" s="37"/>
      <c r="RFS153" s="37"/>
      <c r="RFT153" s="37"/>
      <c r="RFU153" s="37"/>
      <c r="RFV153" s="37"/>
      <c r="RFW153" s="37"/>
      <c r="RFX153" s="37"/>
      <c r="RFY153" s="37"/>
      <c r="RFZ153" s="37"/>
      <c r="RGA153" s="37"/>
      <c r="RGB153" s="37"/>
      <c r="RGC153" s="37"/>
      <c r="RGD153" s="37"/>
      <c r="RGE153" s="37"/>
      <c r="RGF153" s="37"/>
      <c r="RGG153" s="37"/>
      <c r="RGH153" s="37"/>
      <c r="RGI153" s="37"/>
      <c r="RGJ153" s="37"/>
      <c r="RGK153" s="37"/>
      <c r="RGL153" s="37"/>
      <c r="RGM153" s="37"/>
      <c r="RGN153" s="37"/>
      <c r="RGO153" s="37"/>
      <c r="RGP153" s="37"/>
      <c r="RGQ153" s="37"/>
      <c r="RGR153" s="37"/>
      <c r="RGS153" s="37"/>
      <c r="RGT153" s="37"/>
      <c r="RGU153" s="37"/>
      <c r="RGV153" s="37"/>
      <c r="RGW153" s="37"/>
      <c r="RGX153" s="37"/>
      <c r="RGY153" s="37"/>
      <c r="RGZ153" s="37"/>
      <c r="RHA153" s="37"/>
      <c r="RHB153" s="37"/>
      <c r="RHC153" s="37"/>
      <c r="RHD153" s="37"/>
      <c r="RHE153" s="37"/>
      <c r="RHF153" s="37"/>
      <c r="RHG153" s="37"/>
      <c r="RHH153" s="37"/>
      <c r="RHI153" s="37"/>
      <c r="RHJ153" s="37"/>
      <c r="RHK153" s="37"/>
      <c r="RHL153" s="37"/>
      <c r="RHM153" s="37"/>
      <c r="RHN153" s="37"/>
      <c r="RHO153" s="37"/>
      <c r="RHP153" s="37"/>
      <c r="RHQ153" s="37"/>
      <c r="RHR153" s="37"/>
      <c r="RHS153" s="37"/>
      <c r="RHT153" s="37"/>
      <c r="RHU153" s="37"/>
      <c r="RHV153" s="37"/>
      <c r="RHW153" s="37"/>
      <c r="RHX153" s="37"/>
      <c r="RHY153" s="37"/>
      <c r="RHZ153" s="37"/>
      <c r="RIA153" s="37"/>
      <c r="RIB153" s="37"/>
      <c r="RIC153" s="37"/>
      <c r="RID153" s="37"/>
      <c r="RIE153" s="37"/>
      <c r="RIF153" s="37"/>
      <c r="RIG153" s="37"/>
      <c r="RIH153" s="37"/>
      <c r="RII153" s="37"/>
      <c r="RIJ153" s="37"/>
      <c r="RIK153" s="37"/>
      <c r="RIL153" s="37"/>
      <c r="RIM153" s="37"/>
      <c r="RIN153" s="37"/>
      <c r="RIO153" s="37"/>
      <c r="RIP153" s="37"/>
      <c r="RIQ153" s="37"/>
      <c r="RIR153" s="37"/>
      <c r="RIS153" s="37"/>
      <c r="RIT153" s="37"/>
      <c r="RIU153" s="37"/>
      <c r="RIV153" s="37"/>
      <c r="RIW153" s="37"/>
      <c r="RIX153" s="37"/>
      <c r="RIY153" s="37"/>
      <c r="RIZ153" s="37"/>
      <c r="RJA153" s="37"/>
      <c r="RJB153" s="37"/>
      <c r="RJC153" s="37"/>
      <c r="RJD153" s="37"/>
      <c r="RJE153" s="37"/>
      <c r="RJF153" s="37"/>
      <c r="RJG153" s="37"/>
      <c r="RJH153" s="37"/>
      <c r="RJI153" s="37"/>
      <c r="RJJ153" s="37"/>
      <c r="RJK153" s="37"/>
      <c r="RJL153" s="37"/>
      <c r="RJM153" s="37"/>
      <c r="RJN153" s="37"/>
      <c r="RJO153" s="37"/>
      <c r="RJP153" s="37"/>
      <c r="RJQ153" s="37"/>
      <c r="RJR153" s="37"/>
      <c r="RJS153" s="37"/>
      <c r="RJT153" s="37"/>
      <c r="RJU153" s="37"/>
      <c r="RJV153" s="37"/>
      <c r="RJW153" s="37"/>
      <c r="RJX153" s="37"/>
      <c r="RJY153" s="37"/>
      <c r="RJZ153" s="37"/>
      <c r="RKA153" s="37"/>
      <c r="RKB153" s="37"/>
      <c r="RKC153" s="37"/>
      <c r="RKD153" s="37"/>
      <c r="RKE153" s="37"/>
      <c r="RKF153" s="37"/>
      <c r="RKG153" s="37"/>
      <c r="RKH153" s="37"/>
      <c r="RKI153" s="37"/>
      <c r="RKJ153" s="37"/>
      <c r="RKK153" s="37"/>
      <c r="RKL153" s="37"/>
      <c r="RKM153" s="37"/>
      <c r="RKN153" s="37"/>
      <c r="RKO153" s="37"/>
      <c r="RKP153" s="37"/>
      <c r="RKQ153" s="37"/>
      <c r="RKR153" s="37"/>
      <c r="RKS153" s="37"/>
      <c r="RKT153" s="37"/>
      <c r="RKU153" s="37"/>
      <c r="RKV153" s="37"/>
      <c r="RKW153" s="37"/>
      <c r="RKX153" s="37"/>
      <c r="RKY153" s="37"/>
      <c r="RKZ153" s="37"/>
      <c r="RLA153" s="37"/>
      <c r="RLB153" s="37"/>
      <c r="RLC153" s="37"/>
      <c r="RLD153" s="37"/>
      <c r="RLE153" s="37"/>
      <c r="RLF153" s="37"/>
      <c r="RLG153" s="37"/>
      <c r="RLH153" s="37"/>
      <c r="RLI153" s="37"/>
      <c r="RLJ153" s="37"/>
      <c r="RLK153" s="37"/>
      <c r="RLL153" s="37"/>
      <c r="RLM153" s="37"/>
      <c r="RLN153" s="37"/>
      <c r="RLO153" s="37"/>
      <c r="RLP153" s="37"/>
      <c r="RLQ153" s="37"/>
      <c r="RLR153" s="37"/>
      <c r="RLS153" s="37"/>
      <c r="RLT153" s="37"/>
      <c r="RLU153" s="37"/>
      <c r="RLV153" s="37"/>
      <c r="RLW153" s="37"/>
      <c r="RLX153" s="37"/>
      <c r="RLY153" s="37"/>
      <c r="RLZ153" s="37"/>
      <c r="RMA153" s="37"/>
      <c r="RMB153" s="37"/>
      <c r="RMC153" s="37"/>
      <c r="RMD153" s="37"/>
      <c r="RME153" s="37"/>
      <c r="RMF153" s="37"/>
      <c r="RMG153" s="37"/>
      <c r="RMH153" s="37"/>
      <c r="RMI153" s="37"/>
      <c r="RMJ153" s="37"/>
      <c r="RMK153" s="37"/>
      <c r="RML153" s="37"/>
      <c r="RMM153" s="37"/>
      <c r="RMN153" s="37"/>
      <c r="RMO153" s="37"/>
      <c r="RMP153" s="37"/>
      <c r="RMQ153" s="37"/>
      <c r="RMR153" s="37"/>
      <c r="RMS153" s="37"/>
      <c r="RMT153" s="37"/>
      <c r="RMU153" s="37"/>
      <c r="RMV153" s="37"/>
      <c r="RMW153" s="37"/>
      <c r="RMX153" s="37"/>
      <c r="RMY153" s="37"/>
      <c r="RMZ153" s="37"/>
      <c r="RNA153" s="37"/>
      <c r="RNB153" s="37"/>
      <c r="RNC153" s="37"/>
      <c r="RND153" s="37"/>
      <c r="RNE153" s="37"/>
      <c r="RNF153" s="37"/>
      <c r="RNG153" s="37"/>
      <c r="RNH153" s="37"/>
      <c r="RNI153" s="37"/>
      <c r="RNJ153" s="37"/>
      <c r="RNK153" s="37"/>
      <c r="RNL153" s="37"/>
      <c r="RNM153" s="37"/>
      <c r="RNN153" s="37"/>
      <c r="RNO153" s="37"/>
      <c r="RNP153" s="37"/>
      <c r="RNQ153" s="37"/>
      <c r="RNR153" s="37"/>
      <c r="RNS153" s="37"/>
      <c r="RNT153" s="37"/>
      <c r="RNU153" s="37"/>
      <c r="RNV153" s="37"/>
      <c r="RNW153" s="37"/>
      <c r="RNX153" s="37"/>
      <c r="RNY153" s="37"/>
      <c r="RNZ153" s="37"/>
      <c r="ROA153" s="37"/>
      <c r="ROB153" s="37"/>
      <c r="ROC153" s="37"/>
      <c r="ROD153" s="37"/>
      <c r="ROE153" s="37"/>
      <c r="ROF153" s="37"/>
      <c r="ROG153" s="37"/>
      <c r="ROH153" s="37"/>
      <c r="ROI153" s="37"/>
      <c r="ROJ153" s="37"/>
      <c r="ROK153" s="37"/>
      <c r="ROL153" s="37"/>
      <c r="ROM153" s="37"/>
      <c r="RON153" s="37"/>
      <c r="ROO153" s="37"/>
      <c r="ROP153" s="37"/>
      <c r="ROQ153" s="37"/>
      <c r="ROR153" s="37"/>
      <c r="ROS153" s="37"/>
      <c r="ROT153" s="37"/>
      <c r="ROU153" s="37"/>
      <c r="ROV153" s="37"/>
      <c r="ROW153" s="37"/>
      <c r="ROX153" s="37"/>
      <c r="ROY153" s="37"/>
      <c r="ROZ153" s="37"/>
      <c r="RPA153" s="37"/>
      <c r="RPB153" s="37"/>
      <c r="RPC153" s="37"/>
      <c r="RPD153" s="37"/>
      <c r="RPE153" s="37"/>
      <c r="RPF153" s="37"/>
      <c r="RPG153" s="37"/>
      <c r="RPH153" s="37"/>
      <c r="RPI153" s="37"/>
      <c r="RPJ153" s="37"/>
      <c r="RPK153" s="37"/>
      <c r="RPL153" s="37"/>
      <c r="RPM153" s="37"/>
      <c r="RPN153" s="37"/>
      <c r="RPO153" s="37"/>
      <c r="RPP153" s="37"/>
      <c r="RPQ153" s="37"/>
      <c r="RPR153" s="37"/>
      <c r="RPS153" s="37"/>
      <c r="RPT153" s="37"/>
      <c r="RPU153" s="37"/>
      <c r="RPV153" s="37"/>
      <c r="RPW153" s="37"/>
      <c r="RPX153" s="37"/>
      <c r="RPY153" s="37"/>
      <c r="RPZ153" s="37"/>
      <c r="RQA153" s="37"/>
      <c r="RQB153" s="37"/>
      <c r="RQC153" s="37"/>
      <c r="RQD153" s="37"/>
      <c r="RQE153" s="37"/>
      <c r="RQF153" s="37"/>
      <c r="RQG153" s="37"/>
      <c r="RQH153" s="37"/>
      <c r="RQI153" s="37"/>
      <c r="RQJ153" s="37"/>
      <c r="RQK153" s="37"/>
      <c r="RQL153" s="37"/>
      <c r="RQM153" s="37"/>
      <c r="RQN153" s="37"/>
      <c r="RQO153" s="37"/>
      <c r="RQP153" s="37"/>
      <c r="RQQ153" s="37"/>
      <c r="RQR153" s="37"/>
      <c r="RQS153" s="37"/>
      <c r="RQT153" s="37"/>
      <c r="RQU153" s="37"/>
      <c r="RQV153" s="37"/>
      <c r="RQW153" s="37"/>
      <c r="RQX153" s="37"/>
      <c r="RQY153" s="37"/>
      <c r="RQZ153" s="37"/>
      <c r="RRA153" s="37"/>
      <c r="RRB153" s="37"/>
      <c r="RRC153" s="37"/>
      <c r="RRD153" s="37"/>
      <c r="RRE153" s="37"/>
      <c r="RRF153" s="37"/>
      <c r="RRG153" s="37"/>
      <c r="RRH153" s="37"/>
      <c r="RRI153" s="37"/>
      <c r="RRJ153" s="37"/>
      <c r="RRK153" s="37"/>
      <c r="RRL153" s="37"/>
      <c r="RRM153" s="37"/>
      <c r="RRN153" s="37"/>
      <c r="RRO153" s="37"/>
      <c r="RRP153" s="37"/>
      <c r="RRQ153" s="37"/>
      <c r="RRR153" s="37"/>
      <c r="RRS153" s="37"/>
      <c r="RRT153" s="37"/>
      <c r="RRU153" s="37"/>
      <c r="RRV153" s="37"/>
      <c r="RRW153" s="37"/>
      <c r="RRX153" s="37"/>
      <c r="RRY153" s="37"/>
      <c r="RRZ153" s="37"/>
      <c r="RSA153" s="37"/>
      <c r="RSB153" s="37"/>
      <c r="RSC153" s="37"/>
      <c r="RSD153" s="37"/>
      <c r="RSE153" s="37"/>
      <c r="RSF153" s="37"/>
      <c r="RSG153" s="37"/>
      <c r="RSH153" s="37"/>
      <c r="RSI153" s="37"/>
      <c r="RSJ153" s="37"/>
      <c r="RSK153" s="37"/>
      <c r="RSL153" s="37"/>
      <c r="RSM153" s="37"/>
      <c r="RSN153" s="37"/>
      <c r="RSO153" s="37"/>
      <c r="RSP153" s="37"/>
      <c r="RSQ153" s="37"/>
      <c r="RSR153" s="37"/>
      <c r="RSS153" s="37"/>
      <c r="RST153" s="37"/>
      <c r="RSU153" s="37"/>
      <c r="RSV153" s="37"/>
      <c r="RSW153" s="37"/>
      <c r="RSX153" s="37"/>
      <c r="RSY153" s="37"/>
      <c r="RSZ153" s="37"/>
      <c r="RTA153" s="37"/>
      <c r="RTB153" s="37"/>
      <c r="RTC153" s="37"/>
      <c r="RTD153" s="37"/>
      <c r="RTE153" s="37"/>
      <c r="RTF153" s="37"/>
      <c r="RTG153" s="37"/>
      <c r="RTH153" s="37"/>
      <c r="RTI153" s="37"/>
      <c r="RTJ153" s="37"/>
      <c r="RTK153" s="37"/>
      <c r="RTL153" s="37"/>
      <c r="RTM153" s="37"/>
      <c r="RTN153" s="37"/>
      <c r="RTO153" s="37"/>
      <c r="RTP153" s="37"/>
      <c r="RTQ153" s="37"/>
      <c r="RTR153" s="37"/>
      <c r="RTS153" s="37"/>
      <c r="RTT153" s="37"/>
      <c r="RTU153" s="37"/>
      <c r="RTV153" s="37"/>
      <c r="RTW153" s="37"/>
      <c r="RTX153" s="37"/>
      <c r="RTY153" s="37"/>
      <c r="RTZ153" s="37"/>
      <c r="RUA153" s="37"/>
      <c r="RUB153" s="37"/>
      <c r="RUC153" s="37"/>
      <c r="RUD153" s="37"/>
      <c r="RUE153" s="37"/>
      <c r="RUF153" s="37"/>
      <c r="RUG153" s="37"/>
      <c r="RUH153" s="37"/>
      <c r="RUI153" s="37"/>
      <c r="RUJ153" s="37"/>
      <c r="RUK153" s="37"/>
      <c r="RUL153" s="37"/>
      <c r="RUM153" s="37"/>
      <c r="RUN153" s="37"/>
      <c r="RUO153" s="37"/>
      <c r="RUP153" s="37"/>
      <c r="RUQ153" s="37"/>
      <c r="RUR153" s="37"/>
      <c r="RUS153" s="37"/>
      <c r="RUT153" s="37"/>
      <c r="RUU153" s="37"/>
      <c r="RUV153" s="37"/>
      <c r="RUW153" s="37"/>
      <c r="RUX153" s="37"/>
      <c r="RUY153" s="37"/>
      <c r="RUZ153" s="37"/>
      <c r="RVA153" s="37"/>
      <c r="RVB153" s="37"/>
      <c r="RVC153" s="37"/>
      <c r="RVD153" s="37"/>
      <c r="RVE153" s="37"/>
      <c r="RVF153" s="37"/>
      <c r="RVG153" s="37"/>
      <c r="RVH153" s="37"/>
      <c r="RVI153" s="37"/>
      <c r="RVJ153" s="37"/>
      <c r="RVK153" s="37"/>
      <c r="RVL153" s="37"/>
      <c r="RVM153" s="37"/>
      <c r="RVN153" s="37"/>
      <c r="RVO153" s="37"/>
      <c r="RVP153" s="37"/>
      <c r="RVQ153" s="37"/>
      <c r="RVR153" s="37"/>
      <c r="RVS153" s="37"/>
      <c r="RVT153" s="37"/>
      <c r="RVU153" s="37"/>
      <c r="RVV153" s="37"/>
      <c r="RVW153" s="37"/>
      <c r="RVX153" s="37"/>
      <c r="RVY153" s="37"/>
      <c r="RVZ153" s="37"/>
      <c r="RWA153" s="37"/>
      <c r="RWB153" s="37"/>
      <c r="RWC153" s="37"/>
      <c r="RWD153" s="37"/>
      <c r="RWE153" s="37"/>
      <c r="RWF153" s="37"/>
      <c r="RWG153" s="37"/>
      <c r="RWH153" s="37"/>
      <c r="RWI153" s="37"/>
      <c r="RWJ153" s="37"/>
      <c r="RWK153" s="37"/>
      <c r="RWL153" s="37"/>
      <c r="RWM153" s="37"/>
      <c r="RWN153" s="37"/>
      <c r="RWO153" s="37"/>
      <c r="RWP153" s="37"/>
      <c r="RWQ153" s="37"/>
      <c r="RWR153" s="37"/>
      <c r="RWS153" s="37"/>
      <c r="RWT153" s="37"/>
      <c r="RWU153" s="37"/>
      <c r="RWV153" s="37"/>
      <c r="RWW153" s="37"/>
      <c r="RWX153" s="37"/>
      <c r="RWY153" s="37"/>
      <c r="RWZ153" s="37"/>
      <c r="RXA153" s="37"/>
      <c r="RXB153" s="37"/>
      <c r="RXC153" s="37"/>
      <c r="RXD153" s="37"/>
      <c r="RXE153" s="37"/>
      <c r="RXF153" s="37"/>
      <c r="RXG153" s="37"/>
      <c r="RXH153" s="37"/>
      <c r="RXI153" s="37"/>
      <c r="RXJ153" s="37"/>
      <c r="RXK153" s="37"/>
      <c r="RXL153" s="37"/>
      <c r="RXM153" s="37"/>
      <c r="RXN153" s="37"/>
      <c r="RXO153" s="37"/>
      <c r="RXP153" s="37"/>
      <c r="RXQ153" s="37"/>
      <c r="RXR153" s="37"/>
      <c r="RXS153" s="37"/>
      <c r="RXT153" s="37"/>
      <c r="RXU153" s="37"/>
      <c r="RXV153" s="37"/>
      <c r="RXW153" s="37"/>
      <c r="RXX153" s="37"/>
      <c r="RXY153" s="37"/>
      <c r="RXZ153" s="37"/>
      <c r="RYA153" s="37"/>
      <c r="RYB153" s="37"/>
      <c r="RYC153" s="37"/>
      <c r="RYD153" s="37"/>
      <c r="RYE153" s="37"/>
      <c r="RYF153" s="37"/>
      <c r="RYG153" s="37"/>
      <c r="RYH153" s="37"/>
      <c r="RYI153" s="37"/>
      <c r="RYJ153" s="37"/>
      <c r="RYK153" s="37"/>
      <c r="RYL153" s="37"/>
      <c r="RYM153" s="37"/>
      <c r="RYN153" s="37"/>
      <c r="RYO153" s="37"/>
      <c r="RYP153" s="37"/>
      <c r="RYQ153" s="37"/>
      <c r="RYR153" s="37"/>
      <c r="RYS153" s="37"/>
      <c r="RYT153" s="37"/>
      <c r="RYU153" s="37"/>
      <c r="RYV153" s="37"/>
      <c r="RYW153" s="37"/>
      <c r="RYX153" s="37"/>
      <c r="RYY153" s="37"/>
      <c r="RYZ153" s="37"/>
      <c r="RZA153" s="37"/>
      <c r="RZB153" s="37"/>
      <c r="RZC153" s="37"/>
      <c r="RZD153" s="37"/>
      <c r="RZE153" s="37"/>
      <c r="RZF153" s="37"/>
      <c r="RZG153" s="37"/>
      <c r="RZH153" s="37"/>
      <c r="RZI153" s="37"/>
      <c r="RZJ153" s="37"/>
      <c r="RZK153" s="37"/>
      <c r="RZL153" s="37"/>
      <c r="RZM153" s="37"/>
      <c r="RZN153" s="37"/>
      <c r="RZO153" s="37"/>
      <c r="RZP153" s="37"/>
      <c r="RZQ153" s="37"/>
      <c r="RZR153" s="37"/>
      <c r="RZS153" s="37"/>
      <c r="RZT153" s="37"/>
      <c r="RZU153" s="37"/>
      <c r="RZV153" s="37"/>
      <c r="RZW153" s="37"/>
      <c r="RZX153" s="37"/>
      <c r="RZY153" s="37"/>
      <c r="RZZ153" s="37"/>
      <c r="SAA153" s="37"/>
      <c r="SAB153" s="37"/>
      <c r="SAC153" s="37"/>
      <c r="SAD153" s="37"/>
      <c r="SAE153" s="37"/>
      <c r="SAF153" s="37"/>
      <c r="SAG153" s="37"/>
      <c r="SAH153" s="37"/>
      <c r="SAI153" s="37"/>
      <c r="SAJ153" s="37"/>
      <c r="SAK153" s="37"/>
      <c r="SAL153" s="37"/>
      <c r="SAM153" s="37"/>
      <c r="SAN153" s="37"/>
      <c r="SAO153" s="37"/>
      <c r="SAP153" s="37"/>
      <c r="SAQ153" s="37"/>
      <c r="SAR153" s="37"/>
      <c r="SAS153" s="37"/>
      <c r="SAT153" s="37"/>
      <c r="SAU153" s="37"/>
      <c r="SAV153" s="37"/>
      <c r="SAW153" s="37"/>
      <c r="SAX153" s="37"/>
      <c r="SAY153" s="37"/>
      <c r="SAZ153" s="37"/>
      <c r="SBA153" s="37"/>
      <c r="SBB153" s="37"/>
      <c r="SBC153" s="37"/>
      <c r="SBD153" s="37"/>
      <c r="SBE153" s="37"/>
      <c r="SBF153" s="37"/>
      <c r="SBG153" s="37"/>
      <c r="SBH153" s="37"/>
      <c r="SBI153" s="37"/>
      <c r="SBJ153" s="37"/>
      <c r="SBK153" s="37"/>
      <c r="SBL153" s="37"/>
      <c r="SBM153" s="37"/>
      <c r="SBN153" s="37"/>
      <c r="SBO153" s="37"/>
      <c r="SBP153" s="37"/>
      <c r="SBQ153" s="37"/>
      <c r="SBR153" s="37"/>
      <c r="SBS153" s="37"/>
      <c r="SBT153" s="37"/>
      <c r="SBU153" s="37"/>
      <c r="SBV153" s="37"/>
      <c r="SBW153" s="37"/>
      <c r="SBX153" s="37"/>
      <c r="SBY153" s="37"/>
      <c r="SBZ153" s="37"/>
      <c r="SCA153" s="37"/>
      <c r="SCB153" s="37"/>
      <c r="SCC153" s="37"/>
      <c r="SCD153" s="37"/>
      <c r="SCE153" s="37"/>
      <c r="SCF153" s="37"/>
      <c r="SCG153" s="37"/>
      <c r="SCH153" s="37"/>
      <c r="SCI153" s="37"/>
      <c r="SCJ153" s="37"/>
      <c r="SCK153" s="37"/>
      <c r="SCL153" s="37"/>
      <c r="SCM153" s="37"/>
      <c r="SCN153" s="37"/>
      <c r="SCO153" s="37"/>
      <c r="SCP153" s="37"/>
      <c r="SCQ153" s="37"/>
      <c r="SCR153" s="37"/>
      <c r="SCS153" s="37"/>
      <c r="SCT153" s="37"/>
      <c r="SCU153" s="37"/>
      <c r="SCV153" s="37"/>
      <c r="SCW153" s="37"/>
      <c r="SCX153" s="37"/>
      <c r="SCY153" s="37"/>
      <c r="SCZ153" s="37"/>
      <c r="SDA153" s="37"/>
      <c r="SDB153" s="37"/>
      <c r="SDC153" s="37"/>
      <c r="SDD153" s="37"/>
      <c r="SDE153" s="37"/>
      <c r="SDF153" s="37"/>
      <c r="SDG153" s="37"/>
      <c r="SDH153" s="37"/>
      <c r="SDI153" s="37"/>
      <c r="SDJ153" s="37"/>
      <c r="SDK153" s="37"/>
      <c r="SDL153" s="37"/>
      <c r="SDM153" s="37"/>
      <c r="SDN153" s="37"/>
      <c r="SDO153" s="37"/>
      <c r="SDP153" s="37"/>
      <c r="SDQ153" s="37"/>
      <c r="SDR153" s="37"/>
      <c r="SDS153" s="37"/>
      <c r="SDT153" s="37"/>
      <c r="SDU153" s="37"/>
      <c r="SDV153" s="37"/>
      <c r="SDW153" s="37"/>
      <c r="SDX153" s="37"/>
      <c r="SDY153" s="37"/>
      <c r="SDZ153" s="37"/>
      <c r="SEA153" s="37"/>
      <c r="SEB153" s="37"/>
      <c r="SEC153" s="37"/>
      <c r="SED153" s="37"/>
      <c r="SEE153" s="37"/>
      <c r="SEF153" s="37"/>
      <c r="SEG153" s="37"/>
      <c r="SEH153" s="37"/>
      <c r="SEI153" s="37"/>
      <c r="SEJ153" s="37"/>
      <c r="SEK153" s="37"/>
      <c r="SEL153" s="37"/>
      <c r="SEM153" s="37"/>
      <c r="SEN153" s="37"/>
      <c r="SEO153" s="37"/>
      <c r="SEP153" s="37"/>
      <c r="SEQ153" s="37"/>
      <c r="SER153" s="37"/>
      <c r="SES153" s="37"/>
      <c r="SET153" s="37"/>
      <c r="SEU153" s="37"/>
      <c r="SEV153" s="37"/>
      <c r="SEW153" s="37"/>
      <c r="SEX153" s="37"/>
      <c r="SEY153" s="37"/>
      <c r="SEZ153" s="37"/>
      <c r="SFA153" s="37"/>
      <c r="SFB153" s="37"/>
      <c r="SFC153" s="37"/>
      <c r="SFD153" s="37"/>
      <c r="SFE153" s="37"/>
      <c r="SFF153" s="37"/>
      <c r="SFG153" s="37"/>
      <c r="SFH153" s="37"/>
      <c r="SFI153" s="37"/>
      <c r="SFJ153" s="37"/>
      <c r="SFK153" s="37"/>
      <c r="SFL153" s="37"/>
      <c r="SFM153" s="37"/>
      <c r="SFN153" s="37"/>
      <c r="SFO153" s="37"/>
      <c r="SFP153" s="37"/>
      <c r="SFQ153" s="37"/>
      <c r="SFR153" s="37"/>
      <c r="SFS153" s="37"/>
      <c r="SFT153" s="37"/>
      <c r="SFU153" s="37"/>
      <c r="SFV153" s="37"/>
      <c r="SFW153" s="37"/>
      <c r="SFX153" s="37"/>
      <c r="SFY153" s="37"/>
      <c r="SFZ153" s="37"/>
      <c r="SGA153" s="37"/>
      <c r="SGB153" s="37"/>
      <c r="SGC153" s="37"/>
      <c r="SGD153" s="37"/>
      <c r="SGE153" s="37"/>
      <c r="SGF153" s="37"/>
      <c r="SGG153" s="37"/>
      <c r="SGH153" s="37"/>
      <c r="SGI153" s="37"/>
      <c r="SGJ153" s="37"/>
      <c r="SGK153" s="37"/>
      <c r="SGL153" s="37"/>
      <c r="SGM153" s="37"/>
      <c r="SGN153" s="37"/>
      <c r="SGO153" s="37"/>
      <c r="SGP153" s="37"/>
      <c r="SGQ153" s="37"/>
      <c r="SGR153" s="37"/>
      <c r="SGS153" s="37"/>
      <c r="SGT153" s="37"/>
      <c r="SGU153" s="37"/>
      <c r="SGV153" s="37"/>
      <c r="SGW153" s="37"/>
      <c r="SGX153" s="37"/>
      <c r="SGY153" s="37"/>
      <c r="SGZ153" s="37"/>
      <c r="SHA153" s="37"/>
      <c r="SHB153" s="37"/>
      <c r="SHC153" s="37"/>
      <c r="SHD153" s="37"/>
      <c r="SHE153" s="37"/>
      <c r="SHF153" s="37"/>
      <c r="SHG153" s="37"/>
      <c r="SHH153" s="37"/>
      <c r="SHI153" s="37"/>
      <c r="SHJ153" s="37"/>
      <c r="SHK153" s="37"/>
      <c r="SHL153" s="37"/>
      <c r="SHM153" s="37"/>
      <c r="SHN153" s="37"/>
      <c r="SHO153" s="37"/>
      <c r="SHP153" s="37"/>
      <c r="SHQ153" s="37"/>
      <c r="SHR153" s="37"/>
      <c r="SHS153" s="37"/>
      <c r="SHT153" s="37"/>
      <c r="SHU153" s="37"/>
      <c r="SHV153" s="37"/>
      <c r="SHW153" s="37"/>
      <c r="SHX153" s="37"/>
      <c r="SHY153" s="37"/>
      <c r="SHZ153" s="37"/>
      <c r="SIA153" s="37"/>
      <c r="SIB153" s="37"/>
      <c r="SIC153" s="37"/>
      <c r="SID153" s="37"/>
      <c r="SIE153" s="37"/>
      <c r="SIF153" s="37"/>
      <c r="SIG153" s="37"/>
      <c r="SIH153" s="37"/>
      <c r="SII153" s="37"/>
      <c r="SIJ153" s="37"/>
      <c r="SIK153" s="37"/>
      <c r="SIL153" s="37"/>
      <c r="SIM153" s="37"/>
      <c r="SIN153" s="37"/>
      <c r="SIO153" s="37"/>
      <c r="SIP153" s="37"/>
      <c r="SIQ153" s="37"/>
      <c r="SIR153" s="37"/>
      <c r="SIS153" s="37"/>
      <c r="SIT153" s="37"/>
      <c r="SIU153" s="37"/>
      <c r="SIV153" s="37"/>
      <c r="SIW153" s="37"/>
      <c r="SIX153" s="37"/>
      <c r="SIY153" s="37"/>
      <c r="SIZ153" s="37"/>
      <c r="SJA153" s="37"/>
      <c r="SJB153" s="37"/>
      <c r="SJC153" s="37"/>
      <c r="SJD153" s="37"/>
      <c r="SJE153" s="37"/>
      <c r="SJF153" s="37"/>
      <c r="SJG153" s="37"/>
      <c r="SJH153" s="37"/>
      <c r="SJI153" s="37"/>
      <c r="SJJ153" s="37"/>
      <c r="SJK153" s="37"/>
      <c r="SJL153" s="37"/>
      <c r="SJM153" s="37"/>
      <c r="SJN153" s="37"/>
      <c r="SJO153" s="37"/>
      <c r="SJP153" s="37"/>
      <c r="SJQ153" s="37"/>
      <c r="SJR153" s="37"/>
      <c r="SJS153" s="37"/>
      <c r="SJT153" s="37"/>
      <c r="SJU153" s="37"/>
      <c r="SJV153" s="37"/>
      <c r="SJW153" s="37"/>
      <c r="SJX153" s="37"/>
      <c r="SJY153" s="37"/>
      <c r="SJZ153" s="37"/>
      <c r="SKA153" s="37"/>
      <c r="SKB153" s="37"/>
      <c r="SKC153" s="37"/>
      <c r="SKD153" s="37"/>
      <c r="SKE153" s="37"/>
      <c r="SKF153" s="37"/>
      <c r="SKG153" s="37"/>
      <c r="SKH153" s="37"/>
      <c r="SKI153" s="37"/>
      <c r="SKJ153" s="37"/>
      <c r="SKK153" s="37"/>
      <c r="SKL153" s="37"/>
      <c r="SKM153" s="37"/>
      <c r="SKN153" s="37"/>
      <c r="SKO153" s="37"/>
      <c r="SKP153" s="37"/>
      <c r="SKQ153" s="37"/>
      <c r="SKR153" s="37"/>
      <c r="SKS153" s="37"/>
      <c r="SKT153" s="37"/>
      <c r="SKU153" s="37"/>
      <c r="SKV153" s="37"/>
      <c r="SKW153" s="37"/>
      <c r="SKX153" s="37"/>
      <c r="SKY153" s="37"/>
      <c r="SKZ153" s="37"/>
      <c r="SLA153" s="37"/>
      <c r="SLB153" s="37"/>
      <c r="SLC153" s="37"/>
      <c r="SLD153" s="37"/>
      <c r="SLE153" s="37"/>
      <c r="SLF153" s="37"/>
      <c r="SLG153" s="37"/>
      <c r="SLH153" s="37"/>
      <c r="SLI153" s="37"/>
      <c r="SLJ153" s="37"/>
      <c r="SLK153" s="37"/>
      <c r="SLL153" s="37"/>
      <c r="SLM153" s="37"/>
      <c r="SLN153" s="37"/>
      <c r="SLO153" s="37"/>
      <c r="SLP153" s="37"/>
      <c r="SLQ153" s="37"/>
      <c r="SLR153" s="37"/>
      <c r="SLS153" s="37"/>
      <c r="SLT153" s="37"/>
      <c r="SLU153" s="37"/>
      <c r="SLV153" s="37"/>
      <c r="SLW153" s="37"/>
      <c r="SLX153" s="37"/>
      <c r="SLY153" s="37"/>
      <c r="SLZ153" s="37"/>
      <c r="SMA153" s="37"/>
      <c r="SMB153" s="37"/>
      <c r="SMC153" s="37"/>
      <c r="SMD153" s="37"/>
      <c r="SME153" s="37"/>
      <c r="SMF153" s="37"/>
      <c r="SMG153" s="37"/>
      <c r="SMH153" s="37"/>
      <c r="SMI153" s="37"/>
      <c r="SMJ153" s="37"/>
      <c r="SMK153" s="37"/>
      <c r="SML153" s="37"/>
      <c r="SMM153" s="37"/>
      <c r="SMN153" s="37"/>
      <c r="SMO153" s="37"/>
      <c r="SMP153" s="37"/>
      <c r="SMQ153" s="37"/>
      <c r="SMR153" s="37"/>
      <c r="SMS153" s="37"/>
      <c r="SMT153" s="37"/>
      <c r="SMU153" s="37"/>
      <c r="SMV153" s="37"/>
      <c r="SMW153" s="37"/>
      <c r="SMX153" s="37"/>
      <c r="SMY153" s="37"/>
      <c r="SMZ153" s="37"/>
      <c r="SNA153" s="37"/>
      <c r="SNB153" s="37"/>
      <c r="SNC153" s="37"/>
      <c r="SND153" s="37"/>
      <c r="SNE153" s="37"/>
      <c r="SNF153" s="37"/>
      <c r="SNG153" s="37"/>
      <c r="SNH153" s="37"/>
      <c r="SNI153" s="37"/>
      <c r="SNJ153" s="37"/>
      <c r="SNK153" s="37"/>
      <c r="SNL153" s="37"/>
      <c r="SNM153" s="37"/>
      <c r="SNN153" s="37"/>
      <c r="SNO153" s="37"/>
      <c r="SNP153" s="37"/>
      <c r="SNQ153" s="37"/>
      <c r="SNR153" s="37"/>
      <c r="SNS153" s="37"/>
      <c r="SNT153" s="37"/>
      <c r="SNU153" s="37"/>
      <c r="SNV153" s="37"/>
      <c r="SNW153" s="37"/>
      <c r="SNX153" s="37"/>
      <c r="SNY153" s="37"/>
      <c r="SNZ153" s="37"/>
      <c r="SOA153" s="37"/>
      <c r="SOB153" s="37"/>
      <c r="SOC153" s="37"/>
      <c r="SOD153" s="37"/>
      <c r="SOE153" s="37"/>
      <c r="SOF153" s="37"/>
      <c r="SOG153" s="37"/>
      <c r="SOH153" s="37"/>
      <c r="SOI153" s="37"/>
      <c r="SOJ153" s="37"/>
      <c r="SOK153" s="37"/>
      <c r="SOL153" s="37"/>
      <c r="SOM153" s="37"/>
      <c r="SON153" s="37"/>
      <c r="SOO153" s="37"/>
      <c r="SOP153" s="37"/>
      <c r="SOQ153" s="37"/>
      <c r="SOR153" s="37"/>
      <c r="SOS153" s="37"/>
      <c r="SOT153" s="37"/>
      <c r="SOU153" s="37"/>
      <c r="SOV153" s="37"/>
      <c r="SOW153" s="37"/>
      <c r="SOX153" s="37"/>
      <c r="SOY153" s="37"/>
      <c r="SOZ153" s="37"/>
      <c r="SPA153" s="37"/>
      <c r="SPB153" s="37"/>
      <c r="SPC153" s="37"/>
      <c r="SPD153" s="37"/>
      <c r="SPE153" s="37"/>
      <c r="SPF153" s="37"/>
      <c r="SPG153" s="37"/>
      <c r="SPH153" s="37"/>
      <c r="SPI153" s="37"/>
      <c r="SPJ153" s="37"/>
      <c r="SPK153" s="37"/>
      <c r="SPL153" s="37"/>
      <c r="SPM153" s="37"/>
      <c r="SPN153" s="37"/>
      <c r="SPO153" s="37"/>
      <c r="SPP153" s="37"/>
      <c r="SPQ153" s="37"/>
      <c r="SPR153" s="37"/>
      <c r="SPS153" s="37"/>
      <c r="SPT153" s="37"/>
      <c r="SPU153" s="37"/>
      <c r="SPV153" s="37"/>
      <c r="SPW153" s="37"/>
      <c r="SPX153" s="37"/>
      <c r="SPY153" s="37"/>
      <c r="SPZ153" s="37"/>
      <c r="SQA153" s="37"/>
      <c r="SQB153" s="37"/>
      <c r="SQC153" s="37"/>
      <c r="SQD153" s="37"/>
      <c r="SQE153" s="37"/>
      <c r="SQF153" s="37"/>
      <c r="SQG153" s="37"/>
      <c r="SQH153" s="37"/>
      <c r="SQI153" s="37"/>
      <c r="SQJ153" s="37"/>
      <c r="SQK153" s="37"/>
      <c r="SQL153" s="37"/>
      <c r="SQM153" s="37"/>
      <c r="SQN153" s="37"/>
      <c r="SQO153" s="37"/>
      <c r="SQP153" s="37"/>
      <c r="SQQ153" s="37"/>
      <c r="SQR153" s="37"/>
      <c r="SQS153" s="37"/>
      <c r="SQT153" s="37"/>
      <c r="SQU153" s="37"/>
      <c r="SQV153" s="37"/>
      <c r="SQW153" s="37"/>
      <c r="SQX153" s="37"/>
      <c r="SQY153" s="37"/>
      <c r="SQZ153" s="37"/>
      <c r="SRA153" s="37"/>
      <c r="SRB153" s="37"/>
      <c r="SRC153" s="37"/>
      <c r="SRD153" s="37"/>
      <c r="SRE153" s="37"/>
      <c r="SRF153" s="37"/>
      <c r="SRG153" s="37"/>
      <c r="SRH153" s="37"/>
      <c r="SRI153" s="37"/>
      <c r="SRJ153" s="37"/>
      <c r="SRK153" s="37"/>
      <c r="SRL153" s="37"/>
      <c r="SRM153" s="37"/>
      <c r="SRN153" s="37"/>
      <c r="SRO153" s="37"/>
      <c r="SRP153" s="37"/>
      <c r="SRQ153" s="37"/>
      <c r="SRR153" s="37"/>
      <c r="SRS153" s="37"/>
      <c r="SRT153" s="37"/>
      <c r="SRU153" s="37"/>
      <c r="SRV153" s="37"/>
      <c r="SRW153" s="37"/>
      <c r="SRX153" s="37"/>
      <c r="SRY153" s="37"/>
      <c r="SRZ153" s="37"/>
      <c r="SSA153" s="37"/>
      <c r="SSB153" s="37"/>
      <c r="SSC153" s="37"/>
      <c r="SSD153" s="37"/>
      <c r="SSE153" s="37"/>
      <c r="SSF153" s="37"/>
      <c r="SSG153" s="37"/>
      <c r="SSH153" s="37"/>
      <c r="SSI153" s="37"/>
      <c r="SSJ153" s="37"/>
      <c r="SSK153" s="37"/>
      <c r="SSL153" s="37"/>
      <c r="SSM153" s="37"/>
      <c r="SSN153" s="37"/>
      <c r="SSO153" s="37"/>
      <c r="SSP153" s="37"/>
      <c r="SSQ153" s="37"/>
      <c r="SSR153" s="37"/>
      <c r="SSS153" s="37"/>
      <c r="SST153" s="37"/>
      <c r="SSU153" s="37"/>
      <c r="SSV153" s="37"/>
      <c r="SSW153" s="37"/>
      <c r="SSX153" s="37"/>
      <c r="SSY153" s="37"/>
      <c r="SSZ153" s="37"/>
      <c r="STA153" s="37"/>
      <c r="STB153" s="37"/>
      <c r="STC153" s="37"/>
      <c r="STD153" s="37"/>
      <c r="STE153" s="37"/>
      <c r="STF153" s="37"/>
      <c r="STG153" s="37"/>
      <c r="STH153" s="37"/>
      <c r="STI153" s="37"/>
      <c r="STJ153" s="37"/>
      <c r="STK153" s="37"/>
      <c r="STL153" s="37"/>
      <c r="STM153" s="37"/>
      <c r="STN153" s="37"/>
      <c r="STO153" s="37"/>
      <c r="STP153" s="37"/>
      <c r="STQ153" s="37"/>
      <c r="STR153" s="37"/>
      <c r="STS153" s="37"/>
      <c r="STT153" s="37"/>
      <c r="STU153" s="37"/>
      <c r="STV153" s="37"/>
      <c r="STW153" s="37"/>
      <c r="STX153" s="37"/>
      <c r="STY153" s="37"/>
      <c r="STZ153" s="37"/>
      <c r="SUA153" s="37"/>
      <c r="SUB153" s="37"/>
      <c r="SUC153" s="37"/>
      <c r="SUD153" s="37"/>
      <c r="SUE153" s="37"/>
      <c r="SUF153" s="37"/>
      <c r="SUG153" s="37"/>
      <c r="SUH153" s="37"/>
      <c r="SUI153" s="37"/>
      <c r="SUJ153" s="37"/>
      <c r="SUK153" s="37"/>
      <c r="SUL153" s="37"/>
      <c r="SUM153" s="37"/>
      <c r="SUN153" s="37"/>
      <c r="SUO153" s="37"/>
      <c r="SUP153" s="37"/>
      <c r="SUQ153" s="37"/>
      <c r="SUR153" s="37"/>
      <c r="SUS153" s="37"/>
      <c r="SUT153" s="37"/>
      <c r="SUU153" s="37"/>
      <c r="SUV153" s="37"/>
      <c r="SUW153" s="37"/>
      <c r="SUX153" s="37"/>
      <c r="SUY153" s="37"/>
      <c r="SUZ153" s="37"/>
      <c r="SVA153" s="37"/>
      <c r="SVB153" s="37"/>
      <c r="SVC153" s="37"/>
      <c r="SVD153" s="37"/>
      <c r="SVE153" s="37"/>
      <c r="SVF153" s="37"/>
      <c r="SVG153" s="37"/>
      <c r="SVH153" s="37"/>
      <c r="SVI153" s="37"/>
      <c r="SVJ153" s="37"/>
      <c r="SVK153" s="37"/>
      <c r="SVL153" s="37"/>
      <c r="SVM153" s="37"/>
      <c r="SVN153" s="37"/>
      <c r="SVO153" s="37"/>
      <c r="SVP153" s="37"/>
      <c r="SVQ153" s="37"/>
      <c r="SVR153" s="37"/>
      <c r="SVS153" s="37"/>
      <c r="SVT153" s="37"/>
      <c r="SVU153" s="37"/>
      <c r="SVV153" s="37"/>
      <c r="SVW153" s="37"/>
      <c r="SVX153" s="37"/>
      <c r="SVY153" s="37"/>
      <c r="SVZ153" s="37"/>
      <c r="SWA153" s="37"/>
      <c r="SWB153" s="37"/>
      <c r="SWC153" s="37"/>
      <c r="SWD153" s="37"/>
      <c r="SWE153" s="37"/>
      <c r="SWF153" s="37"/>
      <c r="SWG153" s="37"/>
      <c r="SWH153" s="37"/>
      <c r="SWI153" s="37"/>
      <c r="SWJ153" s="37"/>
      <c r="SWK153" s="37"/>
      <c r="SWL153" s="37"/>
      <c r="SWM153" s="37"/>
      <c r="SWN153" s="37"/>
      <c r="SWO153" s="37"/>
      <c r="SWP153" s="37"/>
      <c r="SWQ153" s="37"/>
      <c r="SWR153" s="37"/>
      <c r="SWS153" s="37"/>
      <c r="SWT153" s="37"/>
      <c r="SWU153" s="37"/>
      <c r="SWV153" s="37"/>
      <c r="SWW153" s="37"/>
      <c r="SWX153" s="37"/>
      <c r="SWY153" s="37"/>
      <c r="SWZ153" s="37"/>
      <c r="SXA153" s="37"/>
      <c r="SXB153" s="37"/>
      <c r="SXC153" s="37"/>
      <c r="SXD153" s="37"/>
      <c r="SXE153" s="37"/>
      <c r="SXF153" s="37"/>
      <c r="SXG153" s="37"/>
      <c r="SXH153" s="37"/>
      <c r="SXI153" s="37"/>
      <c r="SXJ153" s="37"/>
      <c r="SXK153" s="37"/>
      <c r="SXL153" s="37"/>
      <c r="SXM153" s="37"/>
      <c r="SXN153" s="37"/>
      <c r="SXO153" s="37"/>
      <c r="SXP153" s="37"/>
      <c r="SXQ153" s="37"/>
      <c r="SXR153" s="37"/>
      <c r="SXS153" s="37"/>
      <c r="SXT153" s="37"/>
      <c r="SXU153" s="37"/>
      <c r="SXV153" s="37"/>
      <c r="SXW153" s="37"/>
      <c r="SXX153" s="37"/>
      <c r="SXY153" s="37"/>
      <c r="SXZ153" s="37"/>
      <c r="SYA153" s="37"/>
      <c r="SYB153" s="37"/>
      <c r="SYC153" s="37"/>
      <c r="SYD153" s="37"/>
      <c r="SYE153" s="37"/>
      <c r="SYF153" s="37"/>
      <c r="SYG153" s="37"/>
      <c r="SYH153" s="37"/>
      <c r="SYI153" s="37"/>
      <c r="SYJ153" s="37"/>
      <c r="SYK153" s="37"/>
      <c r="SYL153" s="37"/>
      <c r="SYM153" s="37"/>
      <c r="SYN153" s="37"/>
      <c r="SYO153" s="37"/>
      <c r="SYP153" s="37"/>
      <c r="SYQ153" s="37"/>
      <c r="SYR153" s="37"/>
      <c r="SYS153" s="37"/>
      <c r="SYT153" s="37"/>
      <c r="SYU153" s="37"/>
      <c r="SYV153" s="37"/>
      <c r="SYW153" s="37"/>
      <c r="SYX153" s="37"/>
      <c r="SYY153" s="37"/>
      <c r="SYZ153" s="37"/>
      <c r="SZA153" s="37"/>
      <c r="SZB153" s="37"/>
      <c r="SZC153" s="37"/>
      <c r="SZD153" s="37"/>
      <c r="SZE153" s="37"/>
      <c r="SZF153" s="37"/>
      <c r="SZG153" s="37"/>
      <c r="SZH153" s="37"/>
      <c r="SZI153" s="37"/>
      <c r="SZJ153" s="37"/>
      <c r="SZK153" s="37"/>
      <c r="SZL153" s="37"/>
      <c r="SZM153" s="37"/>
      <c r="SZN153" s="37"/>
      <c r="SZO153" s="37"/>
      <c r="SZP153" s="37"/>
      <c r="SZQ153" s="37"/>
      <c r="SZR153" s="37"/>
      <c r="SZS153" s="37"/>
      <c r="SZT153" s="37"/>
      <c r="SZU153" s="37"/>
      <c r="SZV153" s="37"/>
      <c r="SZW153" s="37"/>
      <c r="SZX153" s="37"/>
      <c r="SZY153" s="37"/>
      <c r="SZZ153" s="37"/>
      <c r="TAA153" s="37"/>
      <c r="TAB153" s="37"/>
      <c r="TAC153" s="37"/>
      <c r="TAD153" s="37"/>
      <c r="TAE153" s="37"/>
      <c r="TAF153" s="37"/>
      <c r="TAG153" s="37"/>
      <c r="TAH153" s="37"/>
      <c r="TAI153" s="37"/>
      <c r="TAJ153" s="37"/>
      <c r="TAK153" s="37"/>
      <c r="TAL153" s="37"/>
      <c r="TAM153" s="37"/>
      <c r="TAN153" s="37"/>
      <c r="TAO153" s="37"/>
      <c r="TAP153" s="37"/>
      <c r="TAQ153" s="37"/>
      <c r="TAR153" s="37"/>
      <c r="TAS153" s="37"/>
      <c r="TAT153" s="37"/>
      <c r="TAU153" s="37"/>
      <c r="TAV153" s="37"/>
      <c r="TAW153" s="37"/>
      <c r="TAX153" s="37"/>
      <c r="TAY153" s="37"/>
      <c r="TAZ153" s="37"/>
      <c r="TBA153" s="37"/>
      <c r="TBB153" s="37"/>
      <c r="TBC153" s="37"/>
      <c r="TBD153" s="37"/>
      <c r="TBE153" s="37"/>
      <c r="TBF153" s="37"/>
      <c r="TBG153" s="37"/>
      <c r="TBH153" s="37"/>
      <c r="TBI153" s="37"/>
      <c r="TBJ153" s="37"/>
      <c r="TBK153" s="37"/>
      <c r="TBL153" s="37"/>
      <c r="TBM153" s="37"/>
      <c r="TBN153" s="37"/>
      <c r="TBO153" s="37"/>
      <c r="TBP153" s="37"/>
      <c r="TBQ153" s="37"/>
      <c r="TBR153" s="37"/>
      <c r="TBS153" s="37"/>
      <c r="TBT153" s="37"/>
      <c r="TBU153" s="37"/>
      <c r="TBV153" s="37"/>
      <c r="TBW153" s="37"/>
      <c r="TBX153" s="37"/>
      <c r="TBY153" s="37"/>
      <c r="TBZ153" s="37"/>
      <c r="TCA153" s="37"/>
      <c r="TCB153" s="37"/>
      <c r="TCC153" s="37"/>
      <c r="TCD153" s="37"/>
      <c r="TCE153" s="37"/>
      <c r="TCF153" s="37"/>
      <c r="TCG153" s="37"/>
      <c r="TCH153" s="37"/>
      <c r="TCI153" s="37"/>
      <c r="TCJ153" s="37"/>
      <c r="TCK153" s="37"/>
      <c r="TCL153" s="37"/>
      <c r="TCM153" s="37"/>
      <c r="TCN153" s="37"/>
      <c r="TCO153" s="37"/>
      <c r="TCP153" s="37"/>
      <c r="TCQ153" s="37"/>
      <c r="TCR153" s="37"/>
      <c r="TCS153" s="37"/>
      <c r="TCT153" s="37"/>
      <c r="TCU153" s="37"/>
      <c r="TCV153" s="37"/>
      <c r="TCW153" s="37"/>
      <c r="TCX153" s="37"/>
      <c r="TCY153" s="37"/>
      <c r="TCZ153" s="37"/>
      <c r="TDA153" s="37"/>
      <c r="TDB153" s="37"/>
      <c r="TDC153" s="37"/>
      <c r="TDD153" s="37"/>
      <c r="TDE153" s="37"/>
      <c r="TDF153" s="37"/>
      <c r="TDG153" s="37"/>
      <c r="TDH153" s="37"/>
      <c r="TDI153" s="37"/>
      <c r="TDJ153" s="37"/>
      <c r="TDK153" s="37"/>
      <c r="TDL153" s="37"/>
      <c r="TDM153" s="37"/>
      <c r="TDN153" s="37"/>
      <c r="TDO153" s="37"/>
      <c r="TDP153" s="37"/>
      <c r="TDQ153" s="37"/>
      <c r="TDR153" s="37"/>
      <c r="TDS153" s="37"/>
      <c r="TDT153" s="37"/>
      <c r="TDU153" s="37"/>
      <c r="TDV153" s="37"/>
      <c r="TDW153" s="37"/>
      <c r="TDX153" s="37"/>
      <c r="TDY153" s="37"/>
      <c r="TDZ153" s="37"/>
      <c r="TEA153" s="37"/>
      <c r="TEB153" s="37"/>
      <c r="TEC153" s="37"/>
      <c r="TED153" s="37"/>
      <c r="TEE153" s="37"/>
      <c r="TEF153" s="37"/>
      <c r="TEG153" s="37"/>
      <c r="TEH153" s="37"/>
      <c r="TEI153" s="37"/>
      <c r="TEJ153" s="37"/>
      <c r="TEK153" s="37"/>
      <c r="TEL153" s="37"/>
      <c r="TEM153" s="37"/>
      <c r="TEN153" s="37"/>
      <c r="TEO153" s="37"/>
      <c r="TEP153" s="37"/>
      <c r="TEQ153" s="37"/>
      <c r="TER153" s="37"/>
      <c r="TES153" s="37"/>
      <c r="TET153" s="37"/>
      <c r="TEU153" s="37"/>
      <c r="TEV153" s="37"/>
      <c r="TEW153" s="37"/>
      <c r="TEX153" s="37"/>
      <c r="TEY153" s="37"/>
      <c r="TEZ153" s="37"/>
      <c r="TFA153" s="37"/>
      <c r="TFB153" s="37"/>
      <c r="TFC153" s="37"/>
      <c r="TFD153" s="37"/>
      <c r="TFE153" s="37"/>
      <c r="TFF153" s="37"/>
      <c r="TFG153" s="37"/>
      <c r="TFH153" s="37"/>
      <c r="TFI153" s="37"/>
      <c r="TFJ153" s="37"/>
      <c r="TFK153" s="37"/>
      <c r="TFL153" s="37"/>
      <c r="TFM153" s="37"/>
      <c r="TFN153" s="37"/>
      <c r="TFO153" s="37"/>
      <c r="TFP153" s="37"/>
      <c r="TFQ153" s="37"/>
      <c r="TFR153" s="37"/>
      <c r="TFS153" s="37"/>
      <c r="TFT153" s="37"/>
      <c r="TFU153" s="37"/>
      <c r="TFV153" s="37"/>
      <c r="TFW153" s="37"/>
      <c r="TFX153" s="37"/>
      <c r="TFY153" s="37"/>
      <c r="TFZ153" s="37"/>
      <c r="TGA153" s="37"/>
      <c r="TGB153" s="37"/>
      <c r="TGC153" s="37"/>
      <c r="TGD153" s="37"/>
      <c r="TGE153" s="37"/>
      <c r="TGF153" s="37"/>
      <c r="TGG153" s="37"/>
      <c r="TGH153" s="37"/>
      <c r="TGI153" s="37"/>
      <c r="TGJ153" s="37"/>
      <c r="TGK153" s="37"/>
      <c r="TGL153" s="37"/>
      <c r="TGM153" s="37"/>
      <c r="TGN153" s="37"/>
      <c r="TGO153" s="37"/>
      <c r="TGP153" s="37"/>
      <c r="TGQ153" s="37"/>
      <c r="TGR153" s="37"/>
      <c r="TGS153" s="37"/>
      <c r="TGT153" s="37"/>
      <c r="TGU153" s="37"/>
      <c r="TGV153" s="37"/>
      <c r="TGW153" s="37"/>
      <c r="TGX153" s="37"/>
      <c r="TGY153" s="37"/>
      <c r="TGZ153" s="37"/>
      <c r="THA153" s="37"/>
      <c r="THB153" s="37"/>
      <c r="THC153" s="37"/>
      <c r="THD153" s="37"/>
      <c r="THE153" s="37"/>
      <c r="THF153" s="37"/>
      <c r="THG153" s="37"/>
      <c r="THH153" s="37"/>
      <c r="THI153" s="37"/>
      <c r="THJ153" s="37"/>
      <c r="THK153" s="37"/>
      <c r="THL153" s="37"/>
      <c r="THM153" s="37"/>
      <c r="THN153" s="37"/>
      <c r="THO153" s="37"/>
      <c r="THP153" s="37"/>
      <c r="THQ153" s="37"/>
      <c r="THR153" s="37"/>
      <c r="THS153" s="37"/>
      <c r="THT153" s="37"/>
      <c r="THU153" s="37"/>
      <c r="THV153" s="37"/>
      <c r="THW153" s="37"/>
      <c r="THX153" s="37"/>
      <c r="THY153" s="37"/>
      <c r="THZ153" s="37"/>
      <c r="TIA153" s="37"/>
      <c r="TIB153" s="37"/>
      <c r="TIC153" s="37"/>
      <c r="TID153" s="37"/>
      <c r="TIE153" s="37"/>
      <c r="TIF153" s="37"/>
      <c r="TIG153" s="37"/>
      <c r="TIH153" s="37"/>
      <c r="TII153" s="37"/>
      <c r="TIJ153" s="37"/>
      <c r="TIK153" s="37"/>
      <c r="TIL153" s="37"/>
      <c r="TIM153" s="37"/>
      <c r="TIN153" s="37"/>
      <c r="TIO153" s="37"/>
      <c r="TIP153" s="37"/>
      <c r="TIQ153" s="37"/>
      <c r="TIR153" s="37"/>
      <c r="TIS153" s="37"/>
      <c r="TIT153" s="37"/>
      <c r="TIU153" s="37"/>
      <c r="TIV153" s="37"/>
      <c r="TIW153" s="37"/>
      <c r="TIX153" s="37"/>
      <c r="TIY153" s="37"/>
      <c r="TIZ153" s="37"/>
      <c r="TJA153" s="37"/>
      <c r="TJB153" s="37"/>
      <c r="TJC153" s="37"/>
      <c r="TJD153" s="37"/>
      <c r="TJE153" s="37"/>
      <c r="TJF153" s="37"/>
      <c r="TJG153" s="37"/>
      <c r="TJH153" s="37"/>
      <c r="TJI153" s="37"/>
      <c r="TJJ153" s="37"/>
      <c r="TJK153" s="37"/>
      <c r="TJL153" s="37"/>
      <c r="TJM153" s="37"/>
      <c r="TJN153" s="37"/>
      <c r="TJO153" s="37"/>
      <c r="TJP153" s="37"/>
      <c r="TJQ153" s="37"/>
      <c r="TJR153" s="37"/>
      <c r="TJS153" s="37"/>
      <c r="TJT153" s="37"/>
      <c r="TJU153" s="37"/>
      <c r="TJV153" s="37"/>
      <c r="TJW153" s="37"/>
      <c r="TJX153" s="37"/>
      <c r="TJY153" s="37"/>
      <c r="TJZ153" s="37"/>
      <c r="TKA153" s="37"/>
      <c r="TKB153" s="37"/>
      <c r="TKC153" s="37"/>
      <c r="TKD153" s="37"/>
      <c r="TKE153" s="37"/>
      <c r="TKF153" s="37"/>
      <c r="TKG153" s="37"/>
      <c r="TKH153" s="37"/>
      <c r="TKI153" s="37"/>
      <c r="TKJ153" s="37"/>
      <c r="TKK153" s="37"/>
      <c r="TKL153" s="37"/>
      <c r="TKM153" s="37"/>
      <c r="TKN153" s="37"/>
      <c r="TKO153" s="37"/>
      <c r="TKP153" s="37"/>
      <c r="TKQ153" s="37"/>
      <c r="TKR153" s="37"/>
      <c r="TKS153" s="37"/>
      <c r="TKT153" s="37"/>
      <c r="TKU153" s="37"/>
      <c r="TKV153" s="37"/>
      <c r="TKW153" s="37"/>
      <c r="TKX153" s="37"/>
      <c r="TKY153" s="37"/>
      <c r="TKZ153" s="37"/>
      <c r="TLA153" s="37"/>
      <c r="TLB153" s="37"/>
      <c r="TLC153" s="37"/>
      <c r="TLD153" s="37"/>
      <c r="TLE153" s="37"/>
      <c r="TLF153" s="37"/>
      <c r="TLG153" s="37"/>
      <c r="TLH153" s="37"/>
      <c r="TLI153" s="37"/>
      <c r="TLJ153" s="37"/>
      <c r="TLK153" s="37"/>
      <c r="TLL153" s="37"/>
      <c r="TLM153" s="37"/>
      <c r="TLN153" s="37"/>
      <c r="TLO153" s="37"/>
      <c r="TLP153" s="37"/>
      <c r="TLQ153" s="37"/>
      <c r="TLR153" s="37"/>
      <c r="TLS153" s="37"/>
      <c r="TLT153" s="37"/>
      <c r="TLU153" s="37"/>
      <c r="TLV153" s="37"/>
      <c r="TLW153" s="37"/>
      <c r="TLX153" s="37"/>
      <c r="TLY153" s="37"/>
      <c r="TLZ153" s="37"/>
      <c r="TMA153" s="37"/>
      <c r="TMB153" s="37"/>
      <c r="TMC153" s="37"/>
      <c r="TMD153" s="37"/>
      <c r="TME153" s="37"/>
      <c r="TMF153" s="37"/>
      <c r="TMG153" s="37"/>
      <c r="TMH153" s="37"/>
      <c r="TMI153" s="37"/>
      <c r="TMJ153" s="37"/>
      <c r="TMK153" s="37"/>
      <c r="TML153" s="37"/>
      <c r="TMM153" s="37"/>
      <c r="TMN153" s="37"/>
      <c r="TMO153" s="37"/>
      <c r="TMP153" s="37"/>
      <c r="TMQ153" s="37"/>
      <c r="TMR153" s="37"/>
      <c r="TMS153" s="37"/>
      <c r="TMT153" s="37"/>
      <c r="TMU153" s="37"/>
      <c r="TMV153" s="37"/>
      <c r="TMW153" s="37"/>
      <c r="TMX153" s="37"/>
      <c r="TMY153" s="37"/>
      <c r="TMZ153" s="37"/>
      <c r="TNA153" s="37"/>
      <c r="TNB153" s="37"/>
      <c r="TNC153" s="37"/>
      <c r="TND153" s="37"/>
      <c r="TNE153" s="37"/>
      <c r="TNF153" s="37"/>
      <c r="TNG153" s="37"/>
      <c r="TNH153" s="37"/>
      <c r="TNI153" s="37"/>
      <c r="TNJ153" s="37"/>
      <c r="TNK153" s="37"/>
      <c r="TNL153" s="37"/>
      <c r="TNM153" s="37"/>
      <c r="TNN153" s="37"/>
      <c r="TNO153" s="37"/>
      <c r="TNP153" s="37"/>
      <c r="TNQ153" s="37"/>
      <c r="TNR153" s="37"/>
      <c r="TNS153" s="37"/>
      <c r="TNT153" s="37"/>
      <c r="TNU153" s="37"/>
      <c r="TNV153" s="37"/>
      <c r="TNW153" s="37"/>
      <c r="TNX153" s="37"/>
      <c r="TNY153" s="37"/>
      <c r="TNZ153" s="37"/>
      <c r="TOA153" s="37"/>
      <c r="TOB153" s="37"/>
      <c r="TOC153" s="37"/>
      <c r="TOD153" s="37"/>
      <c r="TOE153" s="37"/>
      <c r="TOF153" s="37"/>
      <c r="TOG153" s="37"/>
      <c r="TOH153" s="37"/>
      <c r="TOI153" s="37"/>
      <c r="TOJ153" s="37"/>
      <c r="TOK153" s="37"/>
      <c r="TOL153" s="37"/>
      <c r="TOM153" s="37"/>
      <c r="TON153" s="37"/>
      <c r="TOO153" s="37"/>
      <c r="TOP153" s="37"/>
      <c r="TOQ153" s="37"/>
      <c r="TOR153" s="37"/>
      <c r="TOS153" s="37"/>
      <c r="TOT153" s="37"/>
      <c r="TOU153" s="37"/>
      <c r="TOV153" s="37"/>
      <c r="TOW153" s="37"/>
      <c r="TOX153" s="37"/>
      <c r="TOY153" s="37"/>
      <c r="TOZ153" s="37"/>
      <c r="TPA153" s="37"/>
      <c r="TPB153" s="37"/>
      <c r="TPC153" s="37"/>
      <c r="TPD153" s="37"/>
      <c r="TPE153" s="37"/>
      <c r="TPF153" s="37"/>
      <c r="TPG153" s="37"/>
      <c r="TPH153" s="37"/>
      <c r="TPI153" s="37"/>
      <c r="TPJ153" s="37"/>
      <c r="TPK153" s="37"/>
      <c r="TPL153" s="37"/>
      <c r="TPM153" s="37"/>
      <c r="TPN153" s="37"/>
      <c r="TPO153" s="37"/>
      <c r="TPP153" s="37"/>
      <c r="TPQ153" s="37"/>
      <c r="TPR153" s="37"/>
      <c r="TPS153" s="37"/>
      <c r="TPT153" s="37"/>
      <c r="TPU153" s="37"/>
      <c r="TPV153" s="37"/>
      <c r="TPW153" s="37"/>
      <c r="TPX153" s="37"/>
      <c r="TPY153" s="37"/>
      <c r="TPZ153" s="37"/>
      <c r="TQA153" s="37"/>
      <c r="TQB153" s="37"/>
      <c r="TQC153" s="37"/>
      <c r="TQD153" s="37"/>
      <c r="TQE153" s="37"/>
      <c r="TQF153" s="37"/>
      <c r="TQG153" s="37"/>
      <c r="TQH153" s="37"/>
      <c r="TQI153" s="37"/>
      <c r="TQJ153" s="37"/>
      <c r="TQK153" s="37"/>
      <c r="TQL153" s="37"/>
      <c r="TQM153" s="37"/>
      <c r="TQN153" s="37"/>
      <c r="TQO153" s="37"/>
      <c r="TQP153" s="37"/>
      <c r="TQQ153" s="37"/>
      <c r="TQR153" s="37"/>
      <c r="TQS153" s="37"/>
      <c r="TQT153" s="37"/>
      <c r="TQU153" s="37"/>
      <c r="TQV153" s="37"/>
      <c r="TQW153" s="37"/>
      <c r="TQX153" s="37"/>
      <c r="TQY153" s="37"/>
      <c r="TQZ153" s="37"/>
      <c r="TRA153" s="37"/>
      <c r="TRB153" s="37"/>
      <c r="TRC153" s="37"/>
      <c r="TRD153" s="37"/>
      <c r="TRE153" s="37"/>
      <c r="TRF153" s="37"/>
      <c r="TRG153" s="37"/>
      <c r="TRH153" s="37"/>
      <c r="TRI153" s="37"/>
      <c r="TRJ153" s="37"/>
      <c r="TRK153" s="37"/>
      <c r="TRL153" s="37"/>
      <c r="TRM153" s="37"/>
      <c r="TRN153" s="37"/>
      <c r="TRO153" s="37"/>
      <c r="TRP153" s="37"/>
      <c r="TRQ153" s="37"/>
      <c r="TRR153" s="37"/>
      <c r="TRS153" s="37"/>
      <c r="TRT153" s="37"/>
      <c r="TRU153" s="37"/>
      <c r="TRV153" s="37"/>
      <c r="TRW153" s="37"/>
      <c r="TRX153" s="37"/>
      <c r="TRY153" s="37"/>
      <c r="TRZ153" s="37"/>
      <c r="TSA153" s="37"/>
      <c r="TSB153" s="37"/>
      <c r="TSC153" s="37"/>
      <c r="TSD153" s="37"/>
      <c r="TSE153" s="37"/>
      <c r="TSF153" s="37"/>
      <c r="TSG153" s="37"/>
      <c r="TSH153" s="37"/>
      <c r="TSI153" s="37"/>
      <c r="TSJ153" s="37"/>
      <c r="TSK153" s="37"/>
      <c r="TSL153" s="37"/>
      <c r="TSM153" s="37"/>
      <c r="TSN153" s="37"/>
      <c r="TSO153" s="37"/>
      <c r="TSP153" s="37"/>
      <c r="TSQ153" s="37"/>
      <c r="TSR153" s="37"/>
      <c r="TSS153" s="37"/>
      <c r="TST153" s="37"/>
      <c r="TSU153" s="37"/>
      <c r="TSV153" s="37"/>
      <c r="TSW153" s="37"/>
      <c r="TSX153" s="37"/>
      <c r="TSY153" s="37"/>
      <c r="TSZ153" s="37"/>
      <c r="TTA153" s="37"/>
      <c r="TTB153" s="37"/>
      <c r="TTC153" s="37"/>
      <c r="TTD153" s="37"/>
      <c r="TTE153" s="37"/>
      <c r="TTF153" s="37"/>
      <c r="TTG153" s="37"/>
      <c r="TTH153" s="37"/>
      <c r="TTI153" s="37"/>
      <c r="TTJ153" s="37"/>
      <c r="TTK153" s="37"/>
      <c r="TTL153" s="37"/>
      <c r="TTM153" s="37"/>
      <c r="TTN153" s="37"/>
      <c r="TTO153" s="37"/>
      <c r="TTP153" s="37"/>
      <c r="TTQ153" s="37"/>
      <c r="TTR153" s="37"/>
      <c r="TTS153" s="37"/>
      <c r="TTT153" s="37"/>
      <c r="TTU153" s="37"/>
      <c r="TTV153" s="37"/>
      <c r="TTW153" s="37"/>
      <c r="TTX153" s="37"/>
      <c r="TTY153" s="37"/>
      <c r="TTZ153" s="37"/>
      <c r="TUA153" s="37"/>
      <c r="TUB153" s="37"/>
      <c r="TUC153" s="37"/>
      <c r="TUD153" s="37"/>
      <c r="TUE153" s="37"/>
      <c r="TUF153" s="37"/>
      <c r="TUG153" s="37"/>
      <c r="TUH153" s="37"/>
      <c r="TUI153" s="37"/>
      <c r="TUJ153" s="37"/>
      <c r="TUK153" s="37"/>
      <c r="TUL153" s="37"/>
      <c r="TUM153" s="37"/>
      <c r="TUN153" s="37"/>
      <c r="TUO153" s="37"/>
      <c r="TUP153" s="37"/>
      <c r="TUQ153" s="37"/>
      <c r="TUR153" s="37"/>
      <c r="TUS153" s="37"/>
      <c r="TUT153" s="37"/>
      <c r="TUU153" s="37"/>
      <c r="TUV153" s="37"/>
      <c r="TUW153" s="37"/>
      <c r="TUX153" s="37"/>
      <c r="TUY153" s="37"/>
      <c r="TUZ153" s="37"/>
      <c r="TVA153" s="37"/>
      <c r="TVB153" s="37"/>
      <c r="TVC153" s="37"/>
      <c r="TVD153" s="37"/>
      <c r="TVE153" s="37"/>
      <c r="TVF153" s="37"/>
      <c r="TVG153" s="37"/>
      <c r="TVH153" s="37"/>
      <c r="TVI153" s="37"/>
      <c r="TVJ153" s="37"/>
      <c r="TVK153" s="37"/>
      <c r="TVL153" s="37"/>
      <c r="TVM153" s="37"/>
      <c r="TVN153" s="37"/>
      <c r="TVO153" s="37"/>
      <c r="TVP153" s="37"/>
      <c r="TVQ153" s="37"/>
      <c r="TVR153" s="37"/>
      <c r="TVS153" s="37"/>
      <c r="TVT153" s="37"/>
      <c r="TVU153" s="37"/>
      <c r="TVV153" s="37"/>
      <c r="TVW153" s="37"/>
      <c r="TVX153" s="37"/>
      <c r="TVY153" s="37"/>
      <c r="TVZ153" s="37"/>
      <c r="TWA153" s="37"/>
      <c r="TWB153" s="37"/>
      <c r="TWC153" s="37"/>
      <c r="TWD153" s="37"/>
      <c r="TWE153" s="37"/>
      <c r="TWF153" s="37"/>
      <c r="TWG153" s="37"/>
      <c r="TWH153" s="37"/>
      <c r="TWI153" s="37"/>
      <c r="TWJ153" s="37"/>
      <c r="TWK153" s="37"/>
      <c r="TWL153" s="37"/>
      <c r="TWM153" s="37"/>
      <c r="TWN153" s="37"/>
      <c r="TWO153" s="37"/>
      <c r="TWP153" s="37"/>
      <c r="TWQ153" s="37"/>
      <c r="TWR153" s="37"/>
      <c r="TWS153" s="37"/>
      <c r="TWT153" s="37"/>
      <c r="TWU153" s="37"/>
      <c r="TWV153" s="37"/>
      <c r="TWW153" s="37"/>
      <c r="TWX153" s="37"/>
      <c r="TWY153" s="37"/>
      <c r="TWZ153" s="37"/>
      <c r="TXA153" s="37"/>
      <c r="TXB153" s="37"/>
      <c r="TXC153" s="37"/>
      <c r="TXD153" s="37"/>
      <c r="TXE153" s="37"/>
      <c r="TXF153" s="37"/>
      <c r="TXG153" s="37"/>
      <c r="TXH153" s="37"/>
      <c r="TXI153" s="37"/>
      <c r="TXJ153" s="37"/>
      <c r="TXK153" s="37"/>
      <c r="TXL153" s="37"/>
      <c r="TXM153" s="37"/>
      <c r="TXN153" s="37"/>
      <c r="TXO153" s="37"/>
      <c r="TXP153" s="37"/>
      <c r="TXQ153" s="37"/>
      <c r="TXR153" s="37"/>
      <c r="TXS153" s="37"/>
      <c r="TXT153" s="37"/>
      <c r="TXU153" s="37"/>
      <c r="TXV153" s="37"/>
      <c r="TXW153" s="37"/>
      <c r="TXX153" s="37"/>
      <c r="TXY153" s="37"/>
      <c r="TXZ153" s="37"/>
      <c r="TYA153" s="37"/>
      <c r="TYB153" s="37"/>
      <c r="TYC153" s="37"/>
      <c r="TYD153" s="37"/>
      <c r="TYE153" s="37"/>
      <c r="TYF153" s="37"/>
      <c r="TYG153" s="37"/>
      <c r="TYH153" s="37"/>
      <c r="TYI153" s="37"/>
      <c r="TYJ153" s="37"/>
      <c r="TYK153" s="37"/>
      <c r="TYL153" s="37"/>
      <c r="TYM153" s="37"/>
      <c r="TYN153" s="37"/>
      <c r="TYO153" s="37"/>
      <c r="TYP153" s="37"/>
      <c r="TYQ153" s="37"/>
      <c r="TYR153" s="37"/>
      <c r="TYS153" s="37"/>
      <c r="TYT153" s="37"/>
      <c r="TYU153" s="37"/>
      <c r="TYV153" s="37"/>
      <c r="TYW153" s="37"/>
      <c r="TYX153" s="37"/>
      <c r="TYY153" s="37"/>
      <c r="TYZ153" s="37"/>
      <c r="TZA153" s="37"/>
      <c r="TZB153" s="37"/>
      <c r="TZC153" s="37"/>
      <c r="TZD153" s="37"/>
      <c r="TZE153" s="37"/>
      <c r="TZF153" s="37"/>
      <c r="TZG153" s="37"/>
      <c r="TZH153" s="37"/>
      <c r="TZI153" s="37"/>
      <c r="TZJ153" s="37"/>
      <c r="TZK153" s="37"/>
      <c r="TZL153" s="37"/>
      <c r="TZM153" s="37"/>
      <c r="TZN153" s="37"/>
      <c r="TZO153" s="37"/>
      <c r="TZP153" s="37"/>
      <c r="TZQ153" s="37"/>
      <c r="TZR153" s="37"/>
      <c r="TZS153" s="37"/>
      <c r="TZT153" s="37"/>
      <c r="TZU153" s="37"/>
      <c r="TZV153" s="37"/>
      <c r="TZW153" s="37"/>
      <c r="TZX153" s="37"/>
      <c r="TZY153" s="37"/>
      <c r="TZZ153" s="37"/>
      <c r="UAA153" s="37"/>
      <c r="UAB153" s="37"/>
      <c r="UAC153" s="37"/>
      <c r="UAD153" s="37"/>
      <c r="UAE153" s="37"/>
      <c r="UAF153" s="37"/>
      <c r="UAG153" s="37"/>
      <c r="UAH153" s="37"/>
      <c r="UAI153" s="37"/>
      <c r="UAJ153" s="37"/>
      <c r="UAK153" s="37"/>
      <c r="UAL153" s="37"/>
      <c r="UAM153" s="37"/>
      <c r="UAN153" s="37"/>
      <c r="UAO153" s="37"/>
      <c r="UAP153" s="37"/>
      <c r="UAQ153" s="37"/>
      <c r="UAR153" s="37"/>
      <c r="UAS153" s="37"/>
      <c r="UAT153" s="37"/>
      <c r="UAU153" s="37"/>
      <c r="UAV153" s="37"/>
      <c r="UAW153" s="37"/>
      <c r="UAX153" s="37"/>
      <c r="UAY153" s="37"/>
      <c r="UAZ153" s="37"/>
      <c r="UBA153" s="37"/>
      <c r="UBB153" s="37"/>
      <c r="UBC153" s="37"/>
      <c r="UBD153" s="37"/>
      <c r="UBE153" s="37"/>
      <c r="UBF153" s="37"/>
      <c r="UBG153" s="37"/>
      <c r="UBH153" s="37"/>
      <c r="UBI153" s="37"/>
      <c r="UBJ153" s="37"/>
      <c r="UBK153" s="37"/>
      <c r="UBL153" s="37"/>
      <c r="UBM153" s="37"/>
      <c r="UBN153" s="37"/>
      <c r="UBO153" s="37"/>
      <c r="UBP153" s="37"/>
      <c r="UBQ153" s="37"/>
      <c r="UBR153" s="37"/>
      <c r="UBS153" s="37"/>
      <c r="UBT153" s="37"/>
      <c r="UBU153" s="37"/>
      <c r="UBV153" s="37"/>
      <c r="UBW153" s="37"/>
      <c r="UBX153" s="37"/>
      <c r="UBY153" s="37"/>
      <c r="UBZ153" s="37"/>
      <c r="UCA153" s="37"/>
      <c r="UCB153" s="37"/>
      <c r="UCC153" s="37"/>
      <c r="UCD153" s="37"/>
      <c r="UCE153" s="37"/>
      <c r="UCF153" s="37"/>
      <c r="UCG153" s="37"/>
      <c r="UCH153" s="37"/>
      <c r="UCI153" s="37"/>
      <c r="UCJ153" s="37"/>
      <c r="UCK153" s="37"/>
      <c r="UCL153" s="37"/>
      <c r="UCM153" s="37"/>
      <c r="UCN153" s="37"/>
      <c r="UCO153" s="37"/>
      <c r="UCP153" s="37"/>
      <c r="UCQ153" s="37"/>
      <c r="UCR153" s="37"/>
      <c r="UCS153" s="37"/>
      <c r="UCT153" s="37"/>
      <c r="UCU153" s="37"/>
      <c r="UCV153" s="37"/>
      <c r="UCW153" s="37"/>
      <c r="UCX153" s="37"/>
      <c r="UCY153" s="37"/>
      <c r="UCZ153" s="37"/>
      <c r="UDA153" s="37"/>
      <c r="UDB153" s="37"/>
      <c r="UDC153" s="37"/>
      <c r="UDD153" s="37"/>
      <c r="UDE153" s="37"/>
      <c r="UDF153" s="37"/>
      <c r="UDG153" s="37"/>
      <c r="UDH153" s="37"/>
      <c r="UDI153" s="37"/>
      <c r="UDJ153" s="37"/>
      <c r="UDK153" s="37"/>
      <c r="UDL153" s="37"/>
      <c r="UDM153" s="37"/>
      <c r="UDN153" s="37"/>
      <c r="UDO153" s="37"/>
      <c r="UDP153" s="37"/>
      <c r="UDQ153" s="37"/>
      <c r="UDR153" s="37"/>
      <c r="UDS153" s="37"/>
      <c r="UDT153" s="37"/>
      <c r="UDU153" s="37"/>
      <c r="UDV153" s="37"/>
      <c r="UDW153" s="37"/>
      <c r="UDX153" s="37"/>
      <c r="UDY153" s="37"/>
      <c r="UDZ153" s="37"/>
      <c r="UEA153" s="37"/>
      <c r="UEB153" s="37"/>
      <c r="UEC153" s="37"/>
      <c r="UED153" s="37"/>
      <c r="UEE153" s="37"/>
      <c r="UEF153" s="37"/>
      <c r="UEG153" s="37"/>
      <c r="UEH153" s="37"/>
      <c r="UEI153" s="37"/>
      <c r="UEJ153" s="37"/>
      <c r="UEK153" s="37"/>
      <c r="UEL153" s="37"/>
      <c r="UEM153" s="37"/>
      <c r="UEN153" s="37"/>
      <c r="UEO153" s="37"/>
      <c r="UEP153" s="37"/>
      <c r="UEQ153" s="37"/>
      <c r="UER153" s="37"/>
      <c r="UES153" s="37"/>
      <c r="UET153" s="37"/>
      <c r="UEU153" s="37"/>
      <c r="UEV153" s="37"/>
      <c r="UEW153" s="37"/>
      <c r="UEX153" s="37"/>
      <c r="UEY153" s="37"/>
      <c r="UEZ153" s="37"/>
      <c r="UFA153" s="37"/>
      <c r="UFB153" s="37"/>
      <c r="UFC153" s="37"/>
      <c r="UFD153" s="37"/>
      <c r="UFE153" s="37"/>
      <c r="UFF153" s="37"/>
      <c r="UFG153" s="37"/>
      <c r="UFH153" s="37"/>
      <c r="UFI153" s="37"/>
      <c r="UFJ153" s="37"/>
      <c r="UFK153" s="37"/>
      <c r="UFL153" s="37"/>
      <c r="UFM153" s="37"/>
      <c r="UFN153" s="37"/>
      <c r="UFO153" s="37"/>
      <c r="UFP153" s="37"/>
      <c r="UFQ153" s="37"/>
      <c r="UFR153" s="37"/>
      <c r="UFS153" s="37"/>
      <c r="UFT153" s="37"/>
      <c r="UFU153" s="37"/>
      <c r="UFV153" s="37"/>
      <c r="UFW153" s="37"/>
      <c r="UFX153" s="37"/>
      <c r="UFY153" s="37"/>
      <c r="UFZ153" s="37"/>
      <c r="UGA153" s="37"/>
      <c r="UGB153" s="37"/>
      <c r="UGC153" s="37"/>
      <c r="UGD153" s="37"/>
      <c r="UGE153" s="37"/>
      <c r="UGF153" s="37"/>
      <c r="UGG153" s="37"/>
      <c r="UGH153" s="37"/>
      <c r="UGI153" s="37"/>
      <c r="UGJ153" s="37"/>
      <c r="UGK153" s="37"/>
      <c r="UGL153" s="37"/>
      <c r="UGM153" s="37"/>
      <c r="UGN153" s="37"/>
      <c r="UGO153" s="37"/>
      <c r="UGP153" s="37"/>
      <c r="UGQ153" s="37"/>
      <c r="UGR153" s="37"/>
      <c r="UGS153" s="37"/>
      <c r="UGT153" s="37"/>
      <c r="UGU153" s="37"/>
      <c r="UGV153" s="37"/>
      <c r="UGW153" s="37"/>
      <c r="UGX153" s="37"/>
      <c r="UGY153" s="37"/>
      <c r="UGZ153" s="37"/>
      <c r="UHA153" s="37"/>
      <c r="UHB153" s="37"/>
      <c r="UHC153" s="37"/>
      <c r="UHD153" s="37"/>
      <c r="UHE153" s="37"/>
      <c r="UHF153" s="37"/>
      <c r="UHG153" s="37"/>
      <c r="UHH153" s="37"/>
      <c r="UHI153" s="37"/>
      <c r="UHJ153" s="37"/>
      <c r="UHK153" s="37"/>
      <c r="UHL153" s="37"/>
      <c r="UHM153" s="37"/>
      <c r="UHN153" s="37"/>
      <c r="UHO153" s="37"/>
      <c r="UHP153" s="37"/>
      <c r="UHQ153" s="37"/>
      <c r="UHR153" s="37"/>
      <c r="UHS153" s="37"/>
      <c r="UHT153" s="37"/>
      <c r="UHU153" s="37"/>
      <c r="UHV153" s="37"/>
      <c r="UHW153" s="37"/>
      <c r="UHX153" s="37"/>
      <c r="UHY153" s="37"/>
      <c r="UHZ153" s="37"/>
      <c r="UIA153" s="37"/>
      <c r="UIB153" s="37"/>
      <c r="UIC153" s="37"/>
      <c r="UID153" s="37"/>
      <c r="UIE153" s="37"/>
      <c r="UIF153" s="37"/>
      <c r="UIG153" s="37"/>
      <c r="UIH153" s="37"/>
      <c r="UII153" s="37"/>
      <c r="UIJ153" s="37"/>
      <c r="UIK153" s="37"/>
      <c r="UIL153" s="37"/>
      <c r="UIM153" s="37"/>
      <c r="UIN153" s="37"/>
      <c r="UIO153" s="37"/>
      <c r="UIP153" s="37"/>
      <c r="UIQ153" s="37"/>
      <c r="UIR153" s="37"/>
      <c r="UIS153" s="37"/>
      <c r="UIT153" s="37"/>
      <c r="UIU153" s="37"/>
      <c r="UIV153" s="37"/>
      <c r="UIW153" s="37"/>
      <c r="UIX153" s="37"/>
      <c r="UIY153" s="37"/>
      <c r="UIZ153" s="37"/>
      <c r="UJA153" s="37"/>
      <c r="UJB153" s="37"/>
      <c r="UJC153" s="37"/>
      <c r="UJD153" s="37"/>
      <c r="UJE153" s="37"/>
      <c r="UJF153" s="37"/>
      <c r="UJG153" s="37"/>
      <c r="UJH153" s="37"/>
      <c r="UJI153" s="37"/>
      <c r="UJJ153" s="37"/>
      <c r="UJK153" s="37"/>
      <c r="UJL153" s="37"/>
      <c r="UJM153" s="37"/>
      <c r="UJN153" s="37"/>
      <c r="UJO153" s="37"/>
      <c r="UJP153" s="37"/>
      <c r="UJQ153" s="37"/>
      <c r="UJR153" s="37"/>
      <c r="UJS153" s="37"/>
      <c r="UJT153" s="37"/>
      <c r="UJU153" s="37"/>
      <c r="UJV153" s="37"/>
      <c r="UJW153" s="37"/>
      <c r="UJX153" s="37"/>
      <c r="UJY153" s="37"/>
      <c r="UJZ153" s="37"/>
      <c r="UKA153" s="37"/>
      <c r="UKB153" s="37"/>
      <c r="UKC153" s="37"/>
      <c r="UKD153" s="37"/>
      <c r="UKE153" s="37"/>
      <c r="UKF153" s="37"/>
      <c r="UKG153" s="37"/>
      <c r="UKH153" s="37"/>
      <c r="UKI153" s="37"/>
      <c r="UKJ153" s="37"/>
      <c r="UKK153" s="37"/>
      <c r="UKL153" s="37"/>
      <c r="UKM153" s="37"/>
      <c r="UKN153" s="37"/>
      <c r="UKO153" s="37"/>
      <c r="UKP153" s="37"/>
      <c r="UKQ153" s="37"/>
      <c r="UKR153" s="37"/>
      <c r="UKS153" s="37"/>
      <c r="UKT153" s="37"/>
      <c r="UKU153" s="37"/>
      <c r="UKV153" s="37"/>
      <c r="UKW153" s="37"/>
      <c r="UKX153" s="37"/>
      <c r="UKY153" s="37"/>
      <c r="UKZ153" s="37"/>
      <c r="ULA153" s="37"/>
      <c r="ULB153" s="37"/>
      <c r="ULC153" s="37"/>
      <c r="ULD153" s="37"/>
      <c r="ULE153" s="37"/>
      <c r="ULF153" s="37"/>
      <c r="ULG153" s="37"/>
      <c r="ULH153" s="37"/>
      <c r="ULI153" s="37"/>
      <c r="ULJ153" s="37"/>
      <c r="ULK153" s="37"/>
      <c r="ULL153" s="37"/>
      <c r="ULM153" s="37"/>
      <c r="ULN153" s="37"/>
      <c r="ULO153" s="37"/>
      <c r="ULP153" s="37"/>
      <c r="ULQ153" s="37"/>
      <c r="ULR153" s="37"/>
      <c r="ULS153" s="37"/>
      <c r="ULT153" s="37"/>
      <c r="ULU153" s="37"/>
      <c r="ULV153" s="37"/>
      <c r="ULW153" s="37"/>
      <c r="ULX153" s="37"/>
      <c r="ULY153" s="37"/>
      <c r="ULZ153" s="37"/>
      <c r="UMA153" s="37"/>
      <c r="UMB153" s="37"/>
      <c r="UMC153" s="37"/>
      <c r="UMD153" s="37"/>
      <c r="UME153" s="37"/>
      <c r="UMF153" s="37"/>
      <c r="UMG153" s="37"/>
      <c r="UMH153" s="37"/>
      <c r="UMI153" s="37"/>
      <c r="UMJ153" s="37"/>
      <c r="UMK153" s="37"/>
      <c r="UML153" s="37"/>
      <c r="UMM153" s="37"/>
      <c r="UMN153" s="37"/>
      <c r="UMO153" s="37"/>
      <c r="UMP153" s="37"/>
      <c r="UMQ153" s="37"/>
      <c r="UMR153" s="37"/>
      <c r="UMS153" s="37"/>
      <c r="UMT153" s="37"/>
      <c r="UMU153" s="37"/>
      <c r="UMV153" s="37"/>
      <c r="UMW153" s="37"/>
      <c r="UMX153" s="37"/>
      <c r="UMY153" s="37"/>
      <c r="UMZ153" s="37"/>
      <c r="UNA153" s="37"/>
      <c r="UNB153" s="37"/>
      <c r="UNC153" s="37"/>
      <c r="UND153" s="37"/>
      <c r="UNE153" s="37"/>
      <c r="UNF153" s="37"/>
      <c r="UNG153" s="37"/>
      <c r="UNH153" s="37"/>
      <c r="UNI153" s="37"/>
      <c r="UNJ153" s="37"/>
      <c r="UNK153" s="37"/>
      <c r="UNL153" s="37"/>
      <c r="UNM153" s="37"/>
      <c r="UNN153" s="37"/>
      <c r="UNO153" s="37"/>
      <c r="UNP153" s="37"/>
      <c r="UNQ153" s="37"/>
      <c r="UNR153" s="37"/>
      <c r="UNS153" s="37"/>
      <c r="UNT153" s="37"/>
      <c r="UNU153" s="37"/>
      <c r="UNV153" s="37"/>
      <c r="UNW153" s="37"/>
      <c r="UNX153" s="37"/>
      <c r="UNY153" s="37"/>
      <c r="UNZ153" s="37"/>
      <c r="UOA153" s="37"/>
      <c r="UOB153" s="37"/>
      <c r="UOC153" s="37"/>
      <c r="UOD153" s="37"/>
      <c r="UOE153" s="37"/>
      <c r="UOF153" s="37"/>
      <c r="UOG153" s="37"/>
      <c r="UOH153" s="37"/>
      <c r="UOI153" s="37"/>
      <c r="UOJ153" s="37"/>
      <c r="UOK153" s="37"/>
      <c r="UOL153" s="37"/>
      <c r="UOM153" s="37"/>
      <c r="UON153" s="37"/>
      <c r="UOO153" s="37"/>
      <c r="UOP153" s="37"/>
      <c r="UOQ153" s="37"/>
      <c r="UOR153" s="37"/>
      <c r="UOS153" s="37"/>
      <c r="UOT153" s="37"/>
      <c r="UOU153" s="37"/>
      <c r="UOV153" s="37"/>
      <c r="UOW153" s="37"/>
      <c r="UOX153" s="37"/>
      <c r="UOY153" s="37"/>
      <c r="UOZ153" s="37"/>
      <c r="UPA153" s="37"/>
      <c r="UPB153" s="37"/>
      <c r="UPC153" s="37"/>
      <c r="UPD153" s="37"/>
      <c r="UPE153" s="37"/>
      <c r="UPF153" s="37"/>
      <c r="UPG153" s="37"/>
      <c r="UPH153" s="37"/>
      <c r="UPI153" s="37"/>
      <c r="UPJ153" s="37"/>
      <c r="UPK153" s="37"/>
      <c r="UPL153" s="37"/>
      <c r="UPM153" s="37"/>
      <c r="UPN153" s="37"/>
      <c r="UPO153" s="37"/>
      <c r="UPP153" s="37"/>
      <c r="UPQ153" s="37"/>
      <c r="UPR153" s="37"/>
      <c r="UPS153" s="37"/>
      <c r="UPT153" s="37"/>
      <c r="UPU153" s="37"/>
      <c r="UPV153" s="37"/>
      <c r="UPW153" s="37"/>
      <c r="UPX153" s="37"/>
      <c r="UPY153" s="37"/>
      <c r="UPZ153" s="37"/>
      <c r="UQA153" s="37"/>
      <c r="UQB153" s="37"/>
      <c r="UQC153" s="37"/>
      <c r="UQD153" s="37"/>
      <c r="UQE153" s="37"/>
      <c r="UQF153" s="37"/>
      <c r="UQG153" s="37"/>
      <c r="UQH153" s="37"/>
      <c r="UQI153" s="37"/>
      <c r="UQJ153" s="37"/>
      <c r="UQK153" s="37"/>
      <c r="UQL153" s="37"/>
      <c r="UQM153" s="37"/>
      <c r="UQN153" s="37"/>
      <c r="UQO153" s="37"/>
      <c r="UQP153" s="37"/>
      <c r="UQQ153" s="37"/>
      <c r="UQR153" s="37"/>
      <c r="UQS153" s="37"/>
      <c r="UQT153" s="37"/>
      <c r="UQU153" s="37"/>
      <c r="UQV153" s="37"/>
      <c r="UQW153" s="37"/>
      <c r="UQX153" s="37"/>
      <c r="UQY153" s="37"/>
      <c r="UQZ153" s="37"/>
      <c r="URA153" s="37"/>
      <c r="URB153" s="37"/>
      <c r="URC153" s="37"/>
      <c r="URD153" s="37"/>
      <c r="URE153" s="37"/>
      <c r="URF153" s="37"/>
      <c r="URG153" s="37"/>
      <c r="URH153" s="37"/>
      <c r="URI153" s="37"/>
      <c r="URJ153" s="37"/>
      <c r="URK153" s="37"/>
      <c r="URL153" s="37"/>
      <c r="URM153" s="37"/>
      <c r="URN153" s="37"/>
      <c r="URO153" s="37"/>
      <c r="URP153" s="37"/>
      <c r="URQ153" s="37"/>
      <c r="URR153" s="37"/>
      <c r="URS153" s="37"/>
      <c r="URT153" s="37"/>
      <c r="URU153" s="37"/>
      <c r="URV153" s="37"/>
      <c r="URW153" s="37"/>
      <c r="URX153" s="37"/>
      <c r="URY153" s="37"/>
      <c r="URZ153" s="37"/>
      <c r="USA153" s="37"/>
      <c r="USB153" s="37"/>
      <c r="USC153" s="37"/>
      <c r="USD153" s="37"/>
      <c r="USE153" s="37"/>
      <c r="USF153" s="37"/>
      <c r="USG153" s="37"/>
      <c r="USH153" s="37"/>
      <c r="USI153" s="37"/>
      <c r="USJ153" s="37"/>
      <c r="USK153" s="37"/>
      <c r="USL153" s="37"/>
      <c r="USM153" s="37"/>
      <c r="USN153" s="37"/>
      <c r="USO153" s="37"/>
      <c r="USP153" s="37"/>
      <c r="USQ153" s="37"/>
      <c r="USR153" s="37"/>
      <c r="USS153" s="37"/>
      <c r="UST153" s="37"/>
      <c r="USU153" s="37"/>
      <c r="USV153" s="37"/>
      <c r="USW153" s="37"/>
      <c r="USX153" s="37"/>
      <c r="USY153" s="37"/>
      <c r="USZ153" s="37"/>
      <c r="UTA153" s="37"/>
      <c r="UTB153" s="37"/>
      <c r="UTC153" s="37"/>
      <c r="UTD153" s="37"/>
      <c r="UTE153" s="37"/>
      <c r="UTF153" s="37"/>
      <c r="UTG153" s="37"/>
      <c r="UTH153" s="37"/>
      <c r="UTI153" s="37"/>
      <c r="UTJ153" s="37"/>
      <c r="UTK153" s="37"/>
      <c r="UTL153" s="37"/>
      <c r="UTM153" s="37"/>
      <c r="UTN153" s="37"/>
      <c r="UTO153" s="37"/>
      <c r="UTP153" s="37"/>
      <c r="UTQ153" s="37"/>
      <c r="UTR153" s="37"/>
      <c r="UTS153" s="37"/>
      <c r="UTT153" s="37"/>
      <c r="UTU153" s="37"/>
      <c r="UTV153" s="37"/>
      <c r="UTW153" s="37"/>
      <c r="UTX153" s="37"/>
      <c r="UTY153" s="37"/>
      <c r="UTZ153" s="37"/>
      <c r="UUA153" s="37"/>
      <c r="UUB153" s="37"/>
      <c r="UUC153" s="37"/>
      <c r="UUD153" s="37"/>
      <c r="UUE153" s="37"/>
      <c r="UUF153" s="37"/>
      <c r="UUG153" s="37"/>
      <c r="UUH153" s="37"/>
      <c r="UUI153" s="37"/>
      <c r="UUJ153" s="37"/>
      <c r="UUK153" s="37"/>
      <c r="UUL153" s="37"/>
      <c r="UUM153" s="37"/>
      <c r="UUN153" s="37"/>
      <c r="UUO153" s="37"/>
      <c r="UUP153" s="37"/>
      <c r="UUQ153" s="37"/>
      <c r="UUR153" s="37"/>
      <c r="UUS153" s="37"/>
      <c r="UUT153" s="37"/>
      <c r="UUU153" s="37"/>
      <c r="UUV153" s="37"/>
      <c r="UUW153" s="37"/>
      <c r="UUX153" s="37"/>
      <c r="UUY153" s="37"/>
      <c r="UUZ153" s="37"/>
      <c r="UVA153" s="37"/>
      <c r="UVB153" s="37"/>
      <c r="UVC153" s="37"/>
      <c r="UVD153" s="37"/>
      <c r="UVE153" s="37"/>
      <c r="UVF153" s="37"/>
      <c r="UVG153" s="37"/>
      <c r="UVH153" s="37"/>
      <c r="UVI153" s="37"/>
      <c r="UVJ153" s="37"/>
      <c r="UVK153" s="37"/>
      <c r="UVL153" s="37"/>
      <c r="UVM153" s="37"/>
      <c r="UVN153" s="37"/>
      <c r="UVO153" s="37"/>
      <c r="UVP153" s="37"/>
      <c r="UVQ153" s="37"/>
      <c r="UVR153" s="37"/>
      <c r="UVS153" s="37"/>
      <c r="UVT153" s="37"/>
      <c r="UVU153" s="37"/>
      <c r="UVV153" s="37"/>
      <c r="UVW153" s="37"/>
      <c r="UVX153" s="37"/>
      <c r="UVY153" s="37"/>
      <c r="UVZ153" s="37"/>
      <c r="UWA153" s="37"/>
      <c r="UWB153" s="37"/>
      <c r="UWC153" s="37"/>
      <c r="UWD153" s="37"/>
      <c r="UWE153" s="37"/>
      <c r="UWF153" s="37"/>
      <c r="UWG153" s="37"/>
      <c r="UWH153" s="37"/>
      <c r="UWI153" s="37"/>
      <c r="UWJ153" s="37"/>
      <c r="UWK153" s="37"/>
      <c r="UWL153" s="37"/>
      <c r="UWM153" s="37"/>
      <c r="UWN153" s="37"/>
      <c r="UWO153" s="37"/>
      <c r="UWP153" s="37"/>
      <c r="UWQ153" s="37"/>
      <c r="UWR153" s="37"/>
      <c r="UWS153" s="37"/>
      <c r="UWT153" s="37"/>
      <c r="UWU153" s="37"/>
      <c r="UWV153" s="37"/>
      <c r="UWW153" s="37"/>
      <c r="UWX153" s="37"/>
      <c r="UWY153" s="37"/>
      <c r="UWZ153" s="37"/>
      <c r="UXA153" s="37"/>
      <c r="UXB153" s="37"/>
      <c r="UXC153" s="37"/>
      <c r="UXD153" s="37"/>
      <c r="UXE153" s="37"/>
      <c r="UXF153" s="37"/>
      <c r="UXG153" s="37"/>
      <c r="UXH153" s="37"/>
      <c r="UXI153" s="37"/>
      <c r="UXJ153" s="37"/>
      <c r="UXK153" s="37"/>
      <c r="UXL153" s="37"/>
      <c r="UXM153" s="37"/>
      <c r="UXN153" s="37"/>
      <c r="UXO153" s="37"/>
      <c r="UXP153" s="37"/>
      <c r="UXQ153" s="37"/>
      <c r="UXR153" s="37"/>
      <c r="UXS153" s="37"/>
      <c r="UXT153" s="37"/>
      <c r="UXU153" s="37"/>
      <c r="UXV153" s="37"/>
      <c r="UXW153" s="37"/>
      <c r="UXX153" s="37"/>
      <c r="UXY153" s="37"/>
      <c r="UXZ153" s="37"/>
      <c r="UYA153" s="37"/>
      <c r="UYB153" s="37"/>
      <c r="UYC153" s="37"/>
      <c r="UYD153" s="37"/>
      <c r="UYE153" s="37"/>
      <c r="UYF153" s="37"/>
      <c r="UYG153" s="37"/>
      <c r="UYH153" s="37"/>
      <c r="UYI153" s="37"/>
      <c r="UYJ153" s="37"/>
      <c r="UYK153" s="37"/>
      <c r="UYL153" s="37"/>
      <c r="UYM153" s="37"/>
      <c r="UYN153" s="37"/>
      <c r="UYO153" s="37"/>
      <c r="UYP153" s="37"/>
      <c r="UYQ153" s="37"/>
      <c r="UYR153" s="37"/>
      <c r="UYS153" s="37"/>
      <c r="UYT153" s="37"/>
      <c r="UYU153" s="37"/>
      <c r="UYV153" s="37"/>
      <c r="UYW153" s="37"/>
      <c r="UYX153" s="37"/>
      <c r="UYY153" s="37"/>
      <c r="UYZ153" s="37"/>
      <c r="UZA153" s="37"/>
      <c r="UZB153" s="37"/>
      <c r="UZC153" s="37"/>
      <c r="UZD153" s="37"/>
      <c r="UZE153" s="37"/>
      <c r="UZF153" s="37"/>
      <c r="UZG153" s="37"/>
      <c r="UZH153" s="37"/>
      <c r="UZI153" s="37"/>
      <c r="UZJ153" s="37"/>
      <c r="UZK153" s="37"/>
      <c r="UZL153" s="37"/>
      <c r="UZM153" s="37"/>
      <c r="UZN153" s="37"/>
      <c r="UZO153" s="37"/>
      <c r="UZP153" s="37"/>
      <c r="UZQ153" s="37"/>
      <c r="UZR153" s="37"/>
      <c r="UZS153" s="37"/>
      <c r="UZT153" s="37"/>
      <c r="UZU153" s="37"/>
      <c r="UZV153" s="37"/>
      <c r="UZW153" s="37"/>
      <c r="UZX153" s="37"/>
      <c r="UZY153" s="37"/>
      <c r="UZZ153" s="37"/>
      <c r="VAA153" s="37"/>
      <c r="VAB153" s="37"/>
      <c r="VAC153" s="37"/>
      <c r="VAD153" s="37"/>
      <c r="VAE153" s="37"/>
      <c r="VAF153" s="37"/>
      <c r="VAG153" s="37"/>
      <c r="VAH153" s="37"/>
      <c r="VAI153" s="37"/>
      <c r="VAJ153" s="37"/>
      <c r="VAK153" s="37"/>
      <c r="VAL153" s="37"/>
      <c r="VAM153" s="37"/>
      <c r="VAN153" s="37"/>
      <c r="VAO153" s="37"/>
      <c r="VAP153" s="37"/>
      <c r="VAQ153" s="37"/>
      <c r="VAR153" s="37"/>
      <c r="VAS153" s="37"/>
      <c r="VAT153" s="37"/>
      <c r="VAU153" s="37"/>
      <c r="VAV153" s="37"/>
      <c r="VAW153" s="37"/>
      <c r="VAX153" s="37"/>
      <c r="VAY153" s="37"/>
      <c r="VAZ153" s="37"/>
      <c r="VBA153" s="37"/>
      <c r="VBB153" s="37"/>
      <c r="VBC153" s="37"/>
      <c r="VBD153" s="37"/>
      <c r="VBE153" s="37"/>
      <c r="VBF153" s="37"/>
      <c r="VBG153" s="37"/>
      <c r="VBH153" s="37"/>
      <c r="VBI153" s="37"/>
      <c r="VBJ153" s="37"/>
      <c r="VBK153" s="37"/>
      <c r="VBL153" s="37"/>
      <c r="VBM153" s="37"/>
      <c r="VBN153" s="37"/>
      <c r="VBO153" s="37"/>
      <c r="VBP153" s="37"/>
      <c r="VBQ153" s="37"/>
      <c r="VBR153" s="37"/>
      <c r="VBS153" s="37"/>
      <c r="VBT153" s="37"/>
      <c r="VBU153" s="37"/>
      <c r="VBV153" s="37"/>
      <c r="VBW153" s="37"/>
      <c r="VBX153" s="37"/>
      <c r="VBY153" s="37"/>
      <c r="VBZ153" s="37"/>
      <c r="VCA153" s="37"/>
      <c r="VCB153" s="37"/>
      <c r="VCC153" s="37"/>
      <c r="VCD153" s="37"/>
      <c r="VCE153" s="37"/>
      <c r="VCF153" s="37"/>
      <c r="VCG153" s="37"/>
      <c r="VCH153" s="37"/>
      <c r="VCI153" s="37"/>
      <c r="VCJ153" s="37"/>
      <c r="VCK153" s="37"/>
      <c r="VCL153" s="37"/>
      <c r="VCM153" s="37"/>
      <c r="VCN153" s="37"/>
      <c r="VCO153" s="37"/>
      <c r="VCP153" s="37"/>
      <c r="VCQ153" s="37"/>
      <c r="VCR153" s="37"/>
      <c r="VCS153" s="37"/>
      <c r="VCT153" s="37"/>
      <c r="VCU153" s="37"/>
      <c r="VCV153" s="37"/>
      <c r="VCW153" s="37"/>
      <c r="VCX153" s="37"/>
      <c r="VCY153" s="37"/>
      <c r="VCZ153" s="37"/>
      <c r="VDA153" s="37"/>
      <c r="VDB153" s="37"/>
      <c r="VDC153" s="37"/>
      <c r="VDD153" s="37"/>
      <c r="VDE153" s="37"/>
      <c r="VDF153" s="37"/>
      <c r="VDG153" s="37"/>
      <c r="VDH153" s="37"/>
      <c r="VDI153" s="37"/>
      <c r="VDJ153" s="37"/>
      <c r="VDK153" s="37"/>
      <c r="VDL153" s="37"/>
      <c r="VDM153" s="37"/>
      <c r="VDN153" s="37"/>
      <c r="VDO153" s="37"/>
      <c r="VDP153" s="37"/>
      <c r="VDQ153" s="37"/>
      <c r="VDR153" s="37"/>
      <c r="VDS153" s="37"/>
      <c r="VDT153" s="37"/>
      <c r="VDU153" s="37"/>
      <c r="VDV153" s="37"/>
      <c r="VDW153" s="37"/>
      <c r="VDX153" s="37"/>
      <c r="VDY153" s="37"/>
      <c r="VDZ153" s="37"/>
      <c r="VEA153" s="37"/>
      <c r="VEB153" s="37"/>
      <c r="VEC153" s="37"/>
      <c r="VED153" s="37"/>
      <c r="VEE153" s="37"/>
      <c r="VEF153" s="37"/>
      <c r="VEG153" s="37"/>
      <c r="VEH153" s="37"/>
      <c r="VEI153" s="37"/>
      <c r="VEJ153" s="37"/>
      <c r="VEK153" s="37"/>
      <c r="VEL153" s="37"/>
      <c r="VEM153" s="37"/>
      <c r="VEN153" s="37"/>
      <c r="VEO153" s="37"/>
      <c r="VEP153" s="37"/>
      <c r="VEQ153" s="37"/>
      <c r="VER153" s="37"/>
      <c r="VES153" s="37"/>
      <c r="VET153" s="37"/>
      <c r="VEU153" s="37"/>
      <c r="VEV153" s="37"/>
      <c r="VEW153" s="37"/>
      <c r="VEX153" s="37"/>
      <c r="VEY153" s="37"/>
      <c r="VEZ153" s="37"/>
      <c r="VFA153" s="37"/>
      <c r="VFB153" s="37"/>
      <c r="VFC153" s="37"/>
      <c r="VFD153" s="37"/>
      <c r="VFE153" s="37"/>
      <c r="VFF153" s="37"/>
      <c r="VFG153" s="37"/>
      <c r="VFH153" s="37"/>
      <c r="VFI153" s="37"/>
      <c r="VFJ153" s="37"/>
      <c r="VFK153" s="37"/>
      <c r="VFL153" s="37"/>
      <c r="VFM153" s="37"/>
      <c r="VFN153" s="37"/>
      <c r="VFO153" s="37"/>
      <c r="VFP153" s="37"/>
      <c r="VFQ153" s="37"/>
      <c r="VFR153" s="37"/>
      <c r="VFS153" s="37"/>
      <c r="VFT153" s="37"/>
      <c r="VFU153" s="37"/>
      <c r="VFV153" s="37"/>
      <c r="VFW153" s="37"/>
      <c r="VFX153" s="37"/>
      <c r="VFY153" s="37"/>
      <c r="VFZ153" s="37"/>
      <c r="VGA153" s="37"/>
      <c r="VGB153" s="37"/>
      <c r="VGC153" s="37"/>
      <c r="VGD153" s="37"/>
      <c r="VGE153" s="37"/>
      <c r="VGF153" s="37"/>
      <c r="VGG153" s="37"/>
      <c r="VGH153" s="37"/>
      <c r="VGI153" s="37"/>
      <c r="VGJ153" s="37"/>
      <c r="VGK153" s="37"/>
      <c r="VGL153" s="37"/>
      <c r="VGM153" s="37"/>
      <c r="VGN153" s="37"/>
      <c r="VGO153" s="37"/>
      <c r="VGP153" s="37"/>
      <c r="VGQ153" s="37"/>
      <c r="VGR153" s="37"/>
      <c r="VGS153" s="37"/>
      <c r="VGT153" s="37"/>
      <c r="VGU153" s="37"/>
      <c r="VGV153" s="37"/>
      <c r="VGW153" s="37"/>
      <c r="VGX153" s="37"/>
      <c r="VGY153" s="37"/>
      <c r="VGZ153" s="37"/>
      <c r="VHA153" s="37"/>
      <c r="VHB153" s="37"/>
      <c r="VHC153" s="37"/>
      <c r="VHD153" s="37"/>
      <c r="VHE153" s="37"/>
      <c r="VHF153" s="37"/>
      <c r="VHG153" s="37"/>
      <c r="VHH153" s="37"/>
      <c r="VHI153" s="37"/>
      <c r="VHJ153" s="37"/>
      <c r="VHK153" s="37"/>
      <c r="VHL153" s="37"/>
      <c r="VHM153" s="37"/>
      <c r="VHN153" s="37"/>
      <c r="VHO153" s="37"/>
      <c r="VHP153" s="37"/>
      <c r="VHQ153" s="37"/>
      <c r="VHR153" s="37"/>
      <c r="VHS153" s="37"/>
      <c r="VHT153" s="37"/>
      <c r="VHU153" s="37"/>
      <c r="VHV153" s="37"/>
      <c r="VHW153" s="37"/>
      <c r="VHX153" s="37"/>
      <c r="VHY153" s="37"/>
      <c r="VHZ153" s="37"/>
      <c r="VIA153" s="37"/>
      <c r="VIB153" s="37"/>
      <c r="VIC153" s="37"/>
      <c r="VID153" s="37"/>
      <c r="VIE153" s="37"/>
      <c r="VIF153" s="37"/>
      <c r="VIG153" s="37"/>
      <c r="VIH153" s="37"/>
      <c r="VII153" s="37"/>
      <c r="VIJ153" s="37"/>
      <c r="VIK153" s="37"/>
      <c r="VIL153" s="37"/>
      <c r="VIM153" s="37"/>
      <c r="VIN153" s="37"/>
      <c r="VIO153" s="37"/>
      <c r="VIP153" s="37"/>
      <c r="VIQ153" s="37"/>
      <c r="VIR153" s="37"/>
      <c r="VIS153" s="37"/>
      <c r="VIT153" s="37"/>
      <c r="VIU153" s="37"/>
      <c r="VIV153" s="37"/>
      <c r="VIW153" s="37"/>
      <c r="VIX153" s="37"/>
      <c r="VIY153" s="37"/>
      <c r="VIZ153" s="37"/>
      <c r="VJA153" s="37"/>
      <c r="VJB153" s="37"/>
      <c r="VJC153" s="37"/>
      <c r="VJD153" s="37"/>
      <c r="VJE153" s="37"/>
      <c r="VJF153" s="37"/>
      <c r="VJG153" s="37"/>
      <c r="VJH153" s="37"/>
      <c r="VJI153" s="37"/>
      <c r="VJJ153" s="37"/>
      <c r="VJK153" s="37"/>
      <c r="VJL153" s="37"/>
      <c r="VJM153" s="37"/>
      <c r="VJN153" s="37"/>
      <c r="VJO153" s="37"/>
      <c r="VJP153" s="37"/>
      <c r="VJQ153" s="37"/>
      <c r="VJR153" s="37"/>
      <c r="VJS153" s="37"/>
      <c r="VJT153" s="37"/>
      <c r="VJU153" s="37"/>
      <c r="VJV153" s="37"/>
      <c r="VJW153" s="37"/>
      <c r="VJX153" s="37"/>
      <c r="VJY153" s="37"/>
      <c r="VJZ153" s="37"/>
      <c r="VKA153" s="37"/>
      <c r="VKB153" s="37"/>
      <c r="VKC153" s="37"/>
      <c r="VKD153" s="37"/>
      <c r="VKE153" s="37"/>
      <c r="VKF153" s="37"/>
      <c r="VKG153" s="37"/>
      <c r="VKH153" s="37"/>
      <c r="VKI153" s="37"/>
      <c r="VKJ153" s="37"/>
      <c r="VKK153" s="37"/>
      <c r="VKL153" s="37"/>
      <c r="VKM153" s="37"/>
      <c r="VKN153" s="37"/>
      <c r="VKO153" s="37"/>
      <c r="VKP153" s="37"/>
      <c r="VKQ153" s="37"/>
      <c r="VKR153" s="37"/>
      <c r="VKS153" s="37"/>
      <c r="VKT153" s="37"/>
      <c r="VKU153" s="37"/>
      <c r="VKV153" s="37"/>
      <c r="VKW153" s="37"/>
      <c r="VKX153" s="37"/>
      <c r="VKY153" s="37"/>
      <c r="VKZ153" s="37"/>
      <c r="VLA153" s="37"/>
      <c r="VLB153" s="37"/>
      <c r="VLC153" s="37"/>
      <c r="VLD153" s="37"/>
      <c r="VLE153" s="37"/>
      <c r="VLF153" s="37"/>
      <c r="VLG153" s="37"/>
      <c r="VLH153" s="37"/>
      <c r="VLI153" s="37"/>
      <c r="VLJ153" s="37"/>
      <c r="VLK153" s="37"/>
      <c r="VLL153" s="37"/>
      <c r="VLM153" s="37"/>
      <c r="VLN153" s="37"/>
      <c r="VLO153" s="37"/>
      <c r="VLP153" s="37"/>
      <c r="VLQ153" s="37"/>
      <c r="VLR153" s="37"/>
      <c r="VLS153" s="37"/>
      <c r="VLT153" s="37"/>
      <c r="VLU153" s="37"/>
      <c r="VLV153" s="37"/>
      <c r="VLW153" s="37"/>
      <c r="VLX153" s="37"/>
      <c r="VLY153" s="37"/>
      <c r="VLZ153" s="37"/>
      <c r="VMA153" s="37"/>
      <c r="VMB153" s="37"/>
      <c r="VMC153" s="37"/>
      <c r="VMD153" s="37"/>
      <c r="VME153" s="37"/>
      <c r="VMF153" s="37"/>
      <c r="VMG153" s="37"/>
      <c r="VMH153" s="37"/>
      <c r="VMI153" s="37"/>
      <c r="VMJ153" s="37"/>
      <c r="VMK153" s="37"/>
      <c r="VML153" s="37"/>
      <c r="VMM153" s="37"/>
      <c r="VMN153" s="37"/>
      <c r="VMO153" s="37"/>
      <c r="VMP153" s="37"/>
      <c r="VMQ153" s="37"/>
      <c r="VMR153" s="37"/>
      <c r="VMS153" s="37"/>
      <c r="VMT153" s="37"/>
      <c r="VMU153" s="37"/>
      <c r="VMV153" s="37"/>
      <c r="VMW153" s="37"/>
      <c r="VMX153" s="37"/>
      <c r="VMY153" s="37"/>
      <c r="VMZ153" s="37"/>
      <c r="VNA153" s="37"/>
      <c r="VNB153" s="37"/>
      <c r="VNC153" s="37"/>
      <c r="VND153" s="37"/>
      <c r="VNE153" s="37"/>
      <c r="VNF153" s="37"/>
      <c r="VNG153" s="37"/>
      <c r="VNH153" s="37"/>
      <c r="VNI153" s="37"/>
      <c r="VNJ153" s="37"/>
      <c r="VNK153" s="37"/>
      <c r="VNL153" s="37"/>
      <c r="VNM153" s="37"/>
      <c r="VNN153" s="37"/>
      <c r="VNO153" s="37"/>
      <c r="VNP153" s="37"/>
      <c r="VNQ153" s="37"/>
      <c r="VNR153" s="37"/>
      <c r="VNS153" s="37"/>
      <c r="VNT153" s="37"/>
      <c r="VNU153" s="37"/>
      <c r="VNV153" s="37"/>
      <c r="VNW153" s="37"/>
      <c r="VNX153" s="37"/>
      <c r="VNY153" s="37"/>
      <c r="VNZ153" s="37"/>
      <c r="VOA153" s="37"/>
      <c r="VOB153" s="37"/>
      <c r="VOC153" s="37"/>
      <c r="VOD153" s="37"/>
      <c r="VOE153" s="37"/>
      <c r="VOF153" s="37"/>
      <c r="VOG153" s="37"/>
      <c r="VOH153" s="37"/>
      <c r="VOI153" s="37"/>
      <c r="VOJ153" s="37"/>
      <c r="VOK153" s="37"/>
      <c r="VOL153" s="37"/>
      <c r="VOM153" s="37"/>
      <c r="VON153" s="37"/>
      <c r="VOO153" s="37"/>
      <c r="VOP153" s="37"/>
      <c r="VOQ153" s="37"/>
      <c r="VOR153" s="37"/>
      <c r="VOS153" s="37"/>
      <c r="VOT153" s="37"/>
      <c r="VOU153" s="37"/>
      <c r="VOV153" s="37"/>
      <c r="VOW153" s="37"/>
      <c r="VOX153" s="37"/>
      <c r="VOY153" s="37"/>
      <c r="VOZ153" s="37"/>
      <c r="VPA153" s="37"/>
      <c r="VPB153" s="37"/>
      <c r="VPC153" s="37"/>
      <c r="VPD153" s="37"/>
      <c r="VPE153" s="37"/>
      <c r="VPF153" s="37"/>
      <c r="VPG153" s="37"/>
      <c r="VPH153" s="37"/>
      <c r="VPI153" s="37"/>
      <c r="VPJ153" s="37"/>
      <c r="VPK153" s="37"/>
      <c r="VPL153" s="37"/>
      <c r="VPM153" s="37"/>
      <c r="VPN153" s="37"/>
      <c r="VPO153" s="37"/>
      <c r="VPP153" s="37"/>
      <c r="VPQ153" s="37"/>
      <c r="VPR153" s="37"/>
      <c r="VPS153" s="37"/>
      <c r="VPT153" s="37"/>
      <c r="VPU153" s="37"/>
      <c r="VPV153" s="37"/>
      <c r="VPW153" s="37"/>
      <c r="VPX153" s="37"/>
      <c r="VPY153" s="37"/>
      <c r="VPZ153" s="37"/>
      <c r="VQA153" s="37"/>
      <c r="VQB153" s="37"/>
      <c r="VQC153" s="37"/>
      <c r="VQD153" s="37"/>
      <c r="VQE153" s="37"/>
      <c r="VQF153" s="37"/>
      <c r="VQG153" s="37"/>
      <c r="VQH153" s="37"/>
      <c r="VQI153" s="37"/>
      <c r="VQJ153" s="37"/>
      <c r="VQK153" s="37"/>
      <c r="VQL153" s="37"/>
      <c r="VQM153" s="37"/>
      <c r="VQN153" s="37"/>
      <c r="VQO153" s="37"/>
      <c r="VQP153" s="37"/>
      <c r="VQQ153" s="37"/>
      <c r="VQR153" s="37"/>
      <c r="VQS153" s="37"/>
      <c r="VQT153" s="37"/>
      <c r="VQU153" s="37"/>
      <c r="VQV153" s="37"/>
      <c r="VQW153" s="37"/>
      <c r="VQX153" s="37"/>
      <c r="VQY153" s="37"/>
      <c r="VQZ153" s="37"/>
      <c r="VRA153" s="37"/>
      <c r="VRB153" s="37"/>
      <c r="VRC153" s="37"/>
      <c r="VRD153" s="37"/>
      <c r="VRE153" s="37"/>
      <c r="VRF153" s="37"/>
      <c r="VRG153" s="37"/>
      <c r="VRH153" s="37"/>
      <c r="VRI153" s="37"/>
      <c r="VRJ153" s="37"/>
      <c r="VRK153" s="37"/>
      <c r="VRL153" s="37"/>
      <c r="VRM153" s="37"/>
      <c r="VRN153" s="37"/>
      <c r="VRO153" s="37"/>
      <c r="VRP153" s="37"/>
      <c r="VRQ153" s="37"/>
      <c r="VRR153" s="37"/>
      <c r="VRS153" s="37"/>
      <c r="VRT153" s="37"/>
      <c r="VRU153" s="37"/>
      <c r="VRV153" s="37"/>
      <c r="VRW153" s="37"/>
      <c r="VRX153" s="37"/>
      <c r="VRY153" s="37"/>
      <c r="VRZ153" s="37"/>
      <c r="VSA153" s="37"/>
      <c r="VSB153" s="37"/>
      <c r="VSC153" s="37"/>
      <c r="VSD153" s="37"/>
      <c r="VSE153" s="37"/>
      <c r="VSF153" s="37"/>
      <c r="VSG153" s="37"/>
      <c r="VSH153" s="37"/>
      <c r="VSI153" s="37"/>
      <c r="VSJ153" s="37"/>
      <c r="VSK153" s="37"/>
      <c r="VSL153" s="37"/>
      <c r="VSM153" s="37"/>
      <c r="VSN153" s="37"/>
      <c r="VSO153" s="37"/>
      <c r="VSP153" s="37"/>
      <c r="VSQ153" s="37"/>
      <c r="VSR153" s="37"/>
      <c r="VSS153" s="37"/>
      <c r="VST153" s="37"/>
      <c r="VSU153" s="37"/>
      <c r="VSV153" s="37"/>
      <c r="VSW153" s="37"/>
      <c r="VSX153" s="37"/>
      <c r="VSY153" s="37"/>
      <c r="VSZ153" s="37"/>
      <c r="VTA153" s="37"/>
      <c r="VTB153" s="37"/>
      <c r="VTC153" s="37"/>
      <c r="VTD153" s="37"/>
      <c r="VTE153" s="37"/>
      <c r="VTF153" s="37"/>
      <c r="VTG153" s="37"/>
      <c r="VTH153" s="37"/>
      <c r="VTI153" s="37"/>
      <c r="VTJ153" s="37"/>
      <c r="VTK153" s="37"/>
      <c r="VTL153" s="37"/>
      <c r="VTM153" s="37"/>
      <c r="VTN153" s="37"/>
      <c r="VTO153" s="37"/>
      <c r="VTP153" s="37"/>
      <c r="VTQ153" s="37"/>
      <c r="VTR153" s="37"/>
      <c r="VTS153" s="37"/>
      <c r="VTT153" s="37"/>
      <c r="VTU153" s="37"/>
      <c r="VTV153" s="37"/>
      <c r="VTW153" s="37"/>
      <c r="VTX153" s="37"/>
      <c r="VTY153" s="37"/>
      <c r="VTZ153" s="37"/>
      <c r="VUA153" s="37"/>
      <c r="VUB153" s="37"/>
      <c r="VUC153" s="37"/>
      <c r="VUD153" s="37"/>
      <c r="VUE153" s="37"/>
      <c r="VUF153" s="37"/>
      <c r="VUG153" s="37"/>
      <c r="VUH153" s="37"/>
      <c r="VUI153" s="37"/>
      <c r="VUJ153" s="37"/>
      <c r="VUK153" s="37"/>
      <c r="VUL153" s="37"/>
      <c r="VUM153" s="37"/>
      <c r="VUN153" s="37"/>
      <c r="VUO153" s="37"/>
      <c r="VUP153" s="37"/>
      <c r="VUQ153" s="37"/>
      <c r="VUR153" s="37"/>
      <c r="VUS153" s="37"/>
      <c r="VUT153" s="37"/>
      <c r="VUU153" s="37"/>
      <c r="VUV153" s="37"/>
      <c r="VUW153" s="37"/>
      <c r="VUX153" s="37"/>
      <c r="VUY153" s="37"/>
      <c r="VUZ153" s="37"/>
      <c r="VVA153" s="37"/>
      <c r="VVB153" s="37"/>
      <c r="VVC153" s="37"/>
      <c r="VVD153" s="37"/>
      <c r="VVE153" s="37"/>
      <c r="VVF153" s="37"/>
      <c r="VVG153" s="37"/>
      <c r="VVH153" s="37"/>
      <c r="VVI153" s="37"/>
      <c r="VVJ153" s="37"/>
      <c r="VVK153" s="37"/>
      <c r="VVL153" s="37"/>
      <c r="VVM153" s="37"/>
      <c r="VVN153" s="37"/>
      <c r="VVO153" s="37"/>
      <c r="VVP153" s="37"/>
      <c r="VVQ153" s="37"/>
      <c r="VVR153" s="37"/>
      <c r="VVS153" s="37"/>
      <c r="VVT153" s="37"/>
      <c r="VVU153" s="37"/>
      <c r="VVV153" s="37"/>
      <c r="VVW153" s="37"/>
      <c r="VVX153" s="37"/>
      <c r="VVY153" s="37"/>
      <c r="VVZ153" s="37"/>
      <c r="VWA153" s="37"/>
      <c r="VWB153" s="37"/>
      <c r="VWC153" s="37"/>
      <c r="VWD153" s="37"/>
      <c r="VWE153" s="37"/>
      <c r="VWF153" s="37"/>
      <c r="VWG153" s="37"/>
      <c r="VWH153" s="37"/>
      <c r="VWI153" s="37"/>
      <c r="VWJ153" s="37"/>
      <c r="VWK153" s="37"/>
      <c r="VWL153" s="37"/>
      <c r="VWM153" s="37"/>
      <c r="VWN153" s="37"/>
      <c r="VWO153" s="37"/>
      <c r="VWP153" s="37"/>
      <c r="VWQ153" s="37"/>
      <c r="VWR153" s="37"/>
      <c r="VWS153" s="37"/>
      <c r="VWT153" s="37"/>
      <c r="VWU153" s="37"/>
      <c r="VWV153" s="37"/>
      <c r="VWW153" s="37"/>
      <c r="VWX153" s="37"/>
      <c r="VWY153" s="37"/>
      <c r="VWZ153" s="37"/>
      <c r="VXA153" s="37"/>
      <c r="VXB153" s="37"/>
      <c r="VXC153" s="37"/>
      <c r="VXD153" s="37"/>
      <c r="VXE153" s="37"/>
      <c r="VXF153" s="37"/>
      <c r="VXG153" s="37"/>
      <c r="VXH153" s="37"/>
      <c r="VXI153" s="37"/>
      <c r="VXJ153" s="37"/>
      <c r="VXK153" s="37"/>
      <c r="VXL153" s="37"/>
      <c r="VXM153" s="37"/>
      <c r="VXN153" s="37"/>
      <c r="VXO153" s="37"/>
      <c r="VXP153" s="37"/>
      <c r="VXQ153" s="37"/>
      <c r="VXR153" s="37"/>
      <c r="VXS153" s="37"/>
      <c r="VXT153" s="37"/>
      <c r="VXU153" s="37"/>
      <c r="VXV153" s="37"/>
      <c r="VXW153" s="37"/>
      <c r="VXX153" s="37"/>
      <c r="VXY153" s="37"/>
      <c r="VXZ153" s="37"/>
      <c r="VYA153" s="37"/>
      <c r="VYB153" s="37"/>
      <c r="VYC153" s="37"/>
      <c r="VYD153" s="37"/>
      <c r="VYE153" s="37"/>
      <c r="VYF153" s="37"/>
      <c r="VYG153" s="37"/>
      <c r="VYH153" s="37"/>
      <c r="VYI153" s="37"/>
      <c r="VYJ153" s="37"/>
      <c r="VYK153" s="37"/>
      <c r="VYL153" s="37"/>
      <c r="VYM153" s="37"/>
      <c r="VYN153" s="37"/>
      <c r="VYO153" s="37"/>
      <c r="VYP153" s="37"/>
      <c r="VYQ153" s="37"/>
      <c r="VYR153" s="37"/>
      <c r="VYS153" s="37"/>
      <c r="VYT153" s="37"/>
      <c r="VYU153" s="37"/>
      <c r="VYV153" s="37"/>
      <c r="VYW153" s="37"/>
      <c r="VYX153" s="37"/>
      <c r="VYY153" s="37"/>
      <c r="VYZ153" s="37"/>
      <c r="VZA153" s="37"/>
      <c r="VZB153" s="37"/>
      <c r="VZC153" s="37"/>
      <c r="VZD153" s="37"/>
      <c r="VZE153" s="37"/>
      <c r="VZF153" s="37"/>
      <c r="VZG153" s="37"/>
      <c r="VZH153" s="37"/>
      <c r="VZI153" s="37"/>
      <c r="VZJ153" s="37"/>
      <c r="VZK153" s="37"/>
      <c r="VZL153" s="37"/>
      <c r="VZM153" s="37"/>
      <c r="VZN153" s="37"/>
      <c r="VZO153" s="37"/>
      <c r="VZP153" s="37"/>
      <c r="VZQ153" s="37"/>
      <c r="VZR153" s="37"/>
      <c r="VZS153" s="37"/>
      <c r="VZT153" s="37"/>
      <c r="VZU153" s="37"/>
      <c r="VZV153" s="37"/>
      <c r="VZW153" s="37"/>
      <c r="VZX153" s="37"/>
      <c r="VZY153" s="37"/>
      <c r="VZZ153" s="37"/>
      <c r="WAA153" s="37"/>
      <c r="WAB153" s="37"/>
      <c r="WAC153" s="37"/>
      <c r="WAD153" s="37"/>
      <c r="WAE153" s="37"/>
      <c r="WAF153" s="37"/>
      <c r="WAG153" s="37"/>
      <c r="WAH153" s="37"/>
      <c r="WAI153" s="37"/>
      <c r="WAJ153" s="37"/>
      <c r="WAK153" s="37"/>
      <c r="WAL153" s="37"/>
      <c r="WAM153" s="37"/>
      <c r="WAN153" s="37"/>
      <c r="WAO153" s="37"/>
      <c r="WAP153" s="37"/>
      <c r="WAQ153" s="37"/>
      <c r="WAR153" s="37"/>
      <c r="WAS153" s="37"/>
      <c r="WAT153" s="37"/>
      <c r="WAU153" s="37"/>
      <c r="WAV153" s="37"/>
      <c r="WAW153" s="37"/>
      <c r="WAX153" s="37"/>
      <c r="WAY153" s="37"/>
      <c r="WAZ153" s="37"/>
      <c r="WBA153" s="37"/>
      <c r="WBB153" s="37"/>
      <c r="WBC153" s="37"/>
      <c r="WBD153" s="37"/>
      <c r="WBE153" s="37"/>
      <c r="WBF153" s="37"/>
      <c r="WBG153" s="37"/>
      <c r="WBH153" s="37"/>
      <c r="WBI153" s="37"/>
      <c r="WBJ153" s="37"/>
      <c r="WBK153" s="37"/>
      <c r="WBL153" s="37"/>
      <c r="WBM153" s="37"/>
      <c r="WBN153" s="37"/>
      <c r="WBO153" s="37"/>
      <c r="WBP153" s="37"/>
      <c r="WBQ153" s="37"/>
      <c r="WBR153" s="37"/>
      <c r="WBS153" s="37"/>
      <c r="WBT153" s="37"/>
      <c r="WBU153" s="37"/>
      <c r="WBV153" s="37"/>
      <c r="WBW153" s="37"/>
      <c r="WBX153" s="37"/>
      <c r="WBY153" s="37"/>
      <c r="WBZ153" s="37"/>
      <c r="WCA153" s="37"/>
      <c r="WCB153" s="37"/>
      <c r="WCC153" s="37"/>
      <c r="WCD153" s="37"/>
      <c r="WCE153" s="37"/>
      <c r="WCF153" s="37"/>
      <c r="WCG153" s="37"/>
      <c r="WCH153" s="37"/>
      <c r="WCI153" s="37"/>
      <c r="WCJ153" s="37"/>
      <c r="WCK153" s="37"/>
      <c r="WCL153" s="37"/>
      <c r="WCM153" s="37"/>
      <c r="WCN153" s="37"/>
      <c r="WCO153" s="37"/>
      <c r="WCP153" s="37"/>
      <c r="WCQ153" s="37"/>
      <c r="WCR153" s="37"/>
      <c r="WCS153" s="37"/>
      <c r="WCT153" s="37"/>
      <c r="WCU153" s="37"/>
      <c r="WCV153" s="37"/>
      <c r="WCW153" s="37"/>
      <c r="WCX153" s="37"/>
      <c r="WCY153" s="37"/>
      <c r="WCZ153" s="37"/>
      <c r="WDA153" s="37"/>
      <c r="WDB153" s="37"/>
      <c r="WDC153" s="37"/>
      <c r="WDD153" s="37"/>
      <c r="WDE153" s="37"/>
      <c r="WDF153" s="37"/>
      <c r="WDG153" s="37"/>
      <c r="WDH153" s="37"/>
      <c r="WDI153" s="37"/>
      <c r="WDJ153" s="37"/>
      <c r="WDK153" s="37"/>
      <c r="WDL153" s="37"/>
      <c r="WDM153" s="37"/>
      <c r="WDN153" s="37"/>
      <c r="WDO153" s="37"/>
      <c r="WDP153" s="37"/>
      <c r="WDQ153" s="37"/>
      <c r="WDR153" s="37"/>
      <c r="WDS153" s="37"/>
      <c r="WDT153" s="37"/>
      <c r="WDU153" s="37"/>
      <c r="WDV153" s="37"/>
      <c r="WDW153" s="37"/>
      <c r="WDX153" s="37"/>
      <c r="WDY153" s="37"/>
      <c r="WDZ153" s="37"/>
      <c r="WEA153" s="37"/>
      <c r="WEB153" s="37"/>
      <c r="WEC153" s="37"/>
      <c r="WED153" s="37"/>
      <c r="WEE153" s="37"/>
      <c r="WEF153" s="37"/>
      <c r="WEG153" s="37"/>
      <c r="WEH153" s="37"/>
      <c r="WEI153" s="37"/>
      <c r="WEJ153" s="37"/>
      <c r="WEK153" s="37"/>
      <c r="WEL153" s="37"/>
      <c r="WEM153" s="37"/>
      <c r="WEN153" s="37"/>
      <c r="WEO153" s="37"/>
      <c r="WEP153" s="37"/>
      <c r="WEQ153" s="37"/>
      <c r="WER153" s="37"/>
      <c r="WES153" s="37"/>
      <c r="WET153" s="37"/>
      <c r="WEU153" s="37"/>
      <c r="WEV153" s="37"/>
      <c r="WEW153" s="37"/>
      <c r="WEX153" s="37"/>
      <c r="WEY153" s="37"/>
      <c r="WEZ153" s="37"/>
      <c r="WFA153" s="37"/>
      <c r="WFB153" s="37"/>
      <c r="WFC153" s="37"/>
      <c r="WFD153" s="37"/>
      <c r="WFE153" s="37"/>
      <c r="WFF153" s="37"/>
      <c r="WFG153" s="37"/>
      <c r="WFH153" s="37"/>
      <c r="WFI153" s="37"/>
      <c r="WFJ153" s="37"/>
      <c r="WFK153" s="37"/>
      <c r="WFL153" s="37"/>
      <c r="WFM153" s="37"/>
      <c r="WFN153" s="37"/>
      <c r="WFO153" s="37"/>
      <c r="WFP153" s="37"/>
      <c r="WFQ153" s="37"/>
      <c r="WFR153" s="37"/>
      <c r="WFS153" s="37"/>
      <c r="WFT153" s="37"/>
      <c r="WFU153" s="37"/>
      <c r="WFV153" s="37"/>
      <c r="WFW153" s="37"/>
      <c r="WFX153" s="37"/>
      <c r="WFY153" s="37"/>
      <c r="WFZ153" s="37"/>
      <c r="WGA153" s="37"/>
      <c r="WGB153" s="37"/>
      <c r="WGC153" s="37"/>
      <c r="WGD153" s="37"/>
      <c r="WGE153" s="37"/>
      <c r="WGF153" s="37"/>
      <c r="WGG153" s="37"/>
      <c r="WGH153" s="37"/>
      <c r="WGI153" s="37"/>
      <c r="WGJ153" s="37"/>
      <c r="WGK153" s="37"/>
      <c r="WGL153" s="37"/>
      <c r="WGM153" s="37"/>
      <c r="WGN153" s="37"/>
      <c r="WGO153" s="37"/>
      <c r="WGP153" s="37"/>
      <c r="WGQ153" s="37"/>
      <c r="WGR153" s="37"/>
      <c r="WGS153" s="37"/>
      <c r="WGT153" s="37"/>
      <c r="WGU153" s="37"/>
      <c r="WGV153" s="37"/>
      <c r="WGW153" s="37"/>
      <c r="WGX153" s="37"/>
      <c r="WGY153" s="37"/>
      <c r="WGZ153" s="37"/>
      <c r="WHA153" s="37"/>
      <c r="WHB153" s="37"/>
      <c r="WHC153" s="37"/>
      <c r="WHD153" s="37"/>
      <c r="WHE153" s="37"/>
      <c r="WHF153" s="37"/>
      <c r="WHG153" s="37"/>
      <c r="WHH153" s="37"/>
      <c r="WHI153" s="37"/>
      <c r="WHJ153" s="37"/>
      <c r="WHK153" s="37"/>
      <c r="WHL153" s="37"/>
      <c r="WHM153" s="37"/>
      <c r="WHN153" s="37"/>
      <c r="WHO153" s="37"/>
      <c r="WHP153" s="37"/>
      <c r="WHQ153" s="37"/>
      <c r="WHR153" s="37"/>
      <c r="WHS153" s="37"/>
      <c r="WHT153" s="37"/>
      <c r="WHU153" s="37"/>
      <c r="WHV153" s="37"/>
      <c r="WHW153" s="37"/>
      <c r="WHX153" s="37"/>
      <c r="WHY153" s="37"/>
      <c r="WHZ153" s="37"/>
      <c r="WIA153" s="37"/>
      <c r="WIB153" s="37"/>
      <c r="WIC153" s="37"/>
      <c r="WID153" s="37"/>
      <c r="WIE153" s="37"/>
      <c r="WIF153" s="37"/>
      <c r="WIG153" s="37"/>
      <c r="WIH153" s="37"/>
      <c r="WII153" s="37"/>
      <c r="WIJ153" s="37"/>
      <c r="WIK153" s="37"/>
      <c r="WIL153" s="37"/>
      <c r="WIM153" s="37"/>
      <c r="WIN153" s="37"/>
      <c r="WIO153" s="37"/>
      <c r="WIP153" s="37"/>
      <c r="WIQ153" s="37"/>
      <c r="WIR153" s="37"/>
      <c r="WIS153" s="37"/>
      <c r="WIT153" s="37"/>
      <c r="WIU153" s="37"/>
      <c r="WIV153" s="37"/>
      <c r="WIW153" s="37"/>
      <c r="WIX153" s="37"/>
      <c r="WIY153" s="37"/>
      <c r="WIZ153" s="37"/>
      <c r="WJA153" s="37"/>
      <c r="WJB153" s="37"/>
      <c r="WJC153" s="37"/>
      <c r="WJD153" s="37"/>
      <c r="WJE153" s="37"/>
      <c r="WJF153" s="37"/>
      <c r="WJG153" s="37"/>
      <c r="WJH153" s="37"/>
      <c r="WJI153" s="37"/>
      <c r="WJJ153" s="37"/>
      <c r="WJK153" s="37"/>
      <c r="WJL153" s="37"/>
      <c r="WJM153" s="37"/>
      <c r="WJN153" s="37"/>
      <c r="WJO153" s="37"/>
      <c r="WJP153" s="37"/>
      <c r="WJQ153" s="37"/>
      <c r="WJR153" s="37"/>
      <c r="WJS153" s="37"/>
      <c r="WJT153" s="37"/>
      <c r="WJU153" s="37"/>
      <c r="WJV153" s="37"/>
      <c r="WJW153" s="37"/>
      <c r="WJX153" s="37"/>
      <c r="WJY153" s="37"/>
      <c r="WJZ153" s="37"/>
      <c r="WKA153" s="37"/>
      <c r="WKB153" s="37"/>
      <c r="WKC153" s="37"/>
      <c r="WKD153" s="37"/>
      <c r="WKE153" s="37"/>
      <c r="WKF153" s="37"/>
      <c r="WKG153" s="37"/>
      <c r="WKH153" s="37"/>
      <c r="WKI153" s="37"/>
      <c r="WKJ153" s="37"/>
      <c r="WKK153" s="37"/>
      <c r="WKL153" s="37"/>
      <c r="WKM153" s="37"/>
      <c r="WKN153" s="37"/>
      <c r="WKO153" s="37"/>
      <c r="WKP153" s="37"/>
      <c r="WKQ153" s="37"/>
      <c r="WKR153" s="37"/>
      <c r="WKS153" s="37"/>
      <c r="WKT153" s="37"/>
      <c r="WKU153" s="37"/>
      <c r="WKV153" s="37"/>
      <c r="WKW153" s="37"/>
      <c r="WKX153" s="37"/>
      <c r="WKY153" s="37"/>
      <c r="WKZ153" s="37"/>
      <c r="WLA153" s="37"/>
      <c r="WLB153" s="37"/>
      <c r="WLC153" s="37"/>
      <c r="WLD153" s="37"/>
      <c r="WLE153" s="37"/>
      <c r="WLF153" s="37"/>
      <c r="WLG153" s="37"/>
      <c r="WLH153" s="37"/>
      <c r="WLI153" s="37"/>
      <c r="WLJ153" s="37"/>
      <c r="WLK153" s="37"/>
      <c r="WLL153" s="37"/>
      <c r="WLM153" s="37"/>
      <c r="WLN153" s="37"/>
      <c r="WLO153" s="37"/>
      <c r="WLP153" s="37"/>
      <c r="WLQ153" s="37"/>
      <c r="WLR153" s="37"/>
      <c r="WLS153" s="37"/>
      <c r="WLT153" s="37"/>
      <c r="WLU153" s="37"/>
      <c r="WLV153" s="37"/>
      <c r="WLW153" s="37"/>
      <c r="WLX153" s="37"/>
      <c r="WLY153" s="37"/>
      <c r="WLZ153" s="37"/>
      <c r="WMA153" s="37"/>
      <c r="WMB153" s="37"/>
      <c r="WMC153" s="37"/>
      <c r="WMD153" s="37"/>
      <c r="WME153" s="37"/>
      <c r="WMF153" s="37"/>
      <c r="WMG153" s="37"/>
      <c r="WMH153" s="37"/>
      <c r="WMI153" s="37"/>
      <c r="WMJ153" s="37"/>
      <c r="WMK153" s="37"/>
      <c r="WML153" s="37"/>
      <c r="WMM153" s="37"/>
      <c r="WMN153" s="37"/>
      <c r="WMO153" s="37"/>
      <c r="WMP153" s="37"/>
      <c r="WMQ153" s="37"/>
      <c r="WMR153" s="37"/>
      <c r="WMS153" s="37"/>
      <c r="WMT153" s="37"/>
      <c r="WMU153" s="37"/>
      <c r="WMV153" s="37"/>
      <c r="WMW153" s="37"/>
      <c r="WMX153" s="37"/>
      <c r="WMY153" s="37"/>
      <c r="WMZ153" s="37"/>
      <c r="WNA153" s="37"/>
      <c r="WNB153" s="37"/>
      <c r="WNC153" s="37"/>
      <c r="WND153" s="37"/>
      <c r="WNE153" s="37"/>
      <c r="WNF153" s="37"/>
      <c r="WNG153" s="37"/>
      <c r="WNH153" s="37"/>
      <c r="WNI153" s="37"/>
      <c r="WNJ153" s="37"/>
      <c r="WNK153" s="37"/>
      <c r="WNL153" s="37"/>
      <c r="WNM153" s="37"/>
      <c r="WNN153" s="37"/>
      <c r="WNO153" s="37"/>
      <c r="WNP153" s="37"/>
      <c r="WNQ153" s="37"/>
      <c r="WNR153" s="37"/>
      <c r="WNS153" s="37"/>
      <c r="WNT153" s="37"/>
      <c r="WNU153" s="37"/>
      <c r="WNV153" s="37"/>
      <c r="WNW153" s="37"/>
      <c r="WNX153" s="37"/>
      <c r="WNY153" s="37"/>
      <c r="WNZ153" s="37"/>
      <c r="WOA153" s="37"/>
      <c r="WOB153" s="37"/>
      <c r="WOC153" s="37"/>
      <c r="WOD153" s="37"/>
      <c r="WOE153" s="37"/>
      <c r="WOF153" s="37"/>
      <c r="WOG153" s="37"/>
      <c r="WOH153" s="37"/>
      <c r="WOI153" s="37"/>
      <c r="WOJ153" s="37"/>
      <c r="WOK153" s="37"/>
      <c r="WOL153" s="37"/>
      <c r="WOM153" s="37"/>
      <c r="WON153" s="37"/>
      <c r="WOO153" s="37"/>
      <c r="WOP153" s="37"/>
      <c r="WOQ153" s="37"/>
      <c r="WOR153" s="37"/>
      <c r="WOS153" s="37"/>
      <c r="WOT153" s="37"/>
      <c r="WOU153" s="37"/>
      <c r="WOV153" s="37"/>
      <c r="WOW153" s="37"/>
      <c r="WOX153" s="37"/>
      <c r="WOY153" s="37"/>
      <c r="WOZ153" s="37"/>
      <c r="WPA153" s="37"/>
      <c r="WPB153" s="37"/>
      <c r="WPC153" s="37"/>
      <c r="WPD153" s="37"/>
      <c r="WPE153" s="37"/>
      <c r="WPF153" s="37"/>
      <c r="WPG153" s="37"/>
      <c r="WPH153" s="37"/>
      <c r="WPI153" s="37"/>
      <c r="WPJ153" s="37"/>
      <c r="WPK153" s="37"/>
      <c r="WPL153" s="37"/>
      <c r="WPM153" s="37"/>
      <c r="WPN153" s="37"/>
      <c r="WPO153" s="37"/>
      <c r="WPP153" s="37"/>
      <c r="WPQ153" s="37"/>
      <c r="WPR153" s="37"/>
      <c r="WPS153" s="37"/>
      <c r="WPT153" s="37"/>
      <c r="WPU153" s="37"/>
      <c r="WPV153" s="37"/>
      <c r="WPW153" s="37"/>
      <c r="WPX153" s="37"/>
      <c r="WPY153" s="37"/>
      <c r="WPZ153" s="37"/>
      <c r="WQA153" s="37"/>
      <c r="WQB153" s="37"/>
      <c r="WQC153" s="37"/>
      <c r="WQD153" s="37"/>
      <c r="WQE153" s="37"/>
      <c r="WQF153" s="37"/>
      <c r="WQG153" s="37"/>
      <c r="WQH153" s="37"/>
      <c r="WQI153" s="37"/>
      <c r="WQJ153" s="37"/>
      <c r="WQK153" s="37"/>
      <c r="WQL153" s="37"/>
      <c r="WQM153" s="37"/>
      <c r="WQN153" s="37"/>
      <c r="WQO153" s="37"/>
      <c r="WQP153" s="37"/>
      <c r="WQQ153" s="37"/>
      <c r="WQR153" s="37"/>
      <c r="WQS153" s="37"/>
      <c r="WQT153" s="37"/>
      <c r="WQU153" s="37"/>
      <c r="WQV153" s="37"/>
      <c r="WQW153" s="37"/>
      <c r="WQX153" s="37"/>
      <c r="WQY153" s="37"/>
      <c r="WQZ153" s="37"/>
      <c r="WRA153" s="37"/>
      <c r="WRB153" s="37"/>
      <c r="WRC153" s="37"/>
      <c r="WRD153" s="37"/>
      <c r="WRE153" s="37"/>
      <c r="WRF153" s="37"/>
      <c r="WRG153" s="37"/>
      <c r="WRH153" s="37"/>
      <c r="WRI153" s="37"/>
      <c r="WRJ153" s="37"/>
      <c r="WRK153" s="37"/>
      <c r="WRL153" s="37"/>
      <c r="WRM153" s="37"/>
      <c r="WRN153" s="37"/>
      <c r="WRO153" s="37"/>
      <c r="WRP153" s="37"/>
      <c r="WRQ153" s="37"/>
      <c r="WRR153" s="37"/>
      <c r="WRS153" s="37"/>
      <c r="WRT153" s="37"/>
      <c r="WRU153" s="37"/>
      <c r="WRV153" s="37"/>
      <c r="WRW153" s="37"/>
      <c r="WRX153" s="37"/>
      <c r="WRY153" s="37"/>
      <c r="WRZ153" s="37"/>
      <c r="WSA153" s="37"/>
      <c r="WSB153" s="37"/>
      <c r="WSC153" s="37"/>
      <c r="WSD153" s="37"/>
      <c r="WSE153" s="37"/>
      <c r="WSF153" s="37"/>
      <c r="WSG153" s="37"/>
      <c r="WSH153" s="37"/>
      <c r="WSI153" s="37"/>
      <c r="WSJ153" s="37"/>
      <c r="WSK153" s="37"/>
      <c r="WSL153" s="37"/>
      <c r="WSM153" s="37"/>
      <c r="WSN153" s="37"/>
      <c r="WSO153" s="37"/>
      <c r="WSP153" s="37"/>
      <c r="WSQ153" s="37"/>
      <c r="WSR153" s="37"/>
      <c r="WSS153" s="37"/>
      <c r="WST153" s="37"/>
      <c r="WSU153" s="37"/>
      <c r="WSV153" s="37"/>
      <c r="WSW153" s="37"/>
      <c r="WSX153" s="37"/>
      <c r="WSY153" s="37"/>
      <c r="WSZ153" s="37"/>
      <c r="WTA153" s="37"/>
      <c r="WTB153" s="37"/>
      <c r="WTC153" s="37"/>
      <c r="WTD153" s="37"/>
      <c r="WTE153" s="37"/>
      <c r="WTF153" s="37"/>
      <c r="WTG153" s="37"/>
      <c r="WTH153" s="37"/>
      <c r="WTI153" s="37"/>
      <c r="WTJ153" s="37"/>
      <c r="WTK153" s="37"/>
      <c r="WTL153" s="37"/>
      <c r="WTM153" s="37"/>
      <c r="WTN153" s="37"/>
      <c r="WTO153" s="37"/>
      <c r="WTP153" s="37"/>
      <c r="WTQ153" s="37"/>
      <c r="WTR153" s="37"/>
      <c r="WTS153" s="37"/>
      <c r="WTT153" s="37"/>
      <c r="WTU153" s="37"/>
      <c r="WTV153" s="37"/>
      <c r="WTW153" s="37"/>
      <c r="WTX153" s="37"/>
      <c r="WTY153" s="37"/>
      <c r="WTZ153" s="37"/>
      <c r="WUA153" s="37"/>
      <c r="WUB153" s="37"/>
      <c r="WUC153" s="37"/>
      <c r="WUD153" s="37"/>
      <c r="WUE153" s="37"/>
      <c r="WUF153" s="37"/>
      <c r="WUG153" s="37"/>
      <c r="WUH153" s="37"/>
      <c r="WUI153" s="37"/>
      <c r="WUJ153" s="37"/>
      <c r="WUK153" s="37"/>
      <c r="WUL153" s="37"/>
      <c r="WUM153" s="37"/>
      <c r="WUN153" s="37"/>
      <c r="WUO153" s="37"/>
      <c r="WUP153" s="37"/>
      <c r="WUQ153" s="37"/>
      <c r="WUR153" s="37"/>
      <c r="WUS153" s="37"/>
      <c r="WUT153" s="37"/>
      <c r="WUU153" s="37"/>
      <c r="WUV153" s="37"/>
      <c r="WUW153" s="37"/>
      <c r="WUX153" s="37"/>
      <c r="WUY153" s="37"/>
      <c r="WUZ153" s="37"/>
      <c r="WVA153" s="37"/>
      <c r="WVB153" s="37"/>
      <c r="WVC153" s="37"/>
      <c r="WVD153" s="37"/>
      <c r="WVE153" s="37"/>
      <c r="WVF153" s="37"/>
      <c r="WVG153" s="37"/>
      <c r="WVH153" s="37"/>
      <c r="WVI153" s="37"/>
      <c r="WVJ153" s="37"/>
      <c r="WVK153" s="37"/>
      <c r="WVL153" s="37"/>
      <c r="WVM153" s="37"/>
      <c r="WVN153" s="37"/>
      <c r="WVO153" s="37"/>
      <c r="WVP153" s="37"/>
      <c r="WVQ153" s="37"/>
    </row>
    <row r="154" spans="1:16137" ht="12.75" hidden="1" customHeight="1" x14ac:dyDescent="0.2">
      <c r="A154" s="435" t="str">
        <f>Ma</f>
        <v>DC1CB82-DCK67</v>
      </c>
      <c r="B154" s="435" t="str">
        <f>MaHP</f>
        <v>DC1CB82</v>
      </c>
      <c r="C154" s="519">
        <v>153</v>
      </c>
      <c r="D154" s="519" t="s">
        <v>3722</v>
      </c>
      <c r="E154" s="519" t="s">
        <v>3723</v>
      </c>
      <c r="F154" s="519" t="s">
        <v>123</v>
      </c>
      <c r="G154" s="519" t="s">
        <v>2990</v>
      </c>
      <c r="H154" s="519" t="s">
        <v>2182</v>
      </c>
      <c r="I154" s="519" t="s">
        <v>2159</v>
      </c>
      <c r="J154" s="519">
        <v>0</v>
      </c>
      <c r="K154" s="520">
        <v>0</v>
      </c>
      <c r="L154" s="520" t="s">
        <v>3313</v>
      </c>
      <c r="M154" s="520" t="s">
        <v>2187</v>
      </c>
      <c r="N154" s="301" t="str">
        <f t="shared" si="14"/>
        <v>67DCKT21</v>
      </c>
      <c r="P154" s="232" t="e">
        <f>_trangay</f>
        <v>#N/A</v>
      </c>
      <c r="Q154" s="232" t="e">
        <f>_trangay</f>
        <v>#N/A</v>
      </c>
      <c r="R154" s="233" t="e">
        <f>_trangay</f>
        <v>#N/A</v>
      </c>
      <c r="T154" s="335" t="e">
        <f>IF(P154&lt;#REF!,"??","")</f>
        <v>#N/A</v>
      </c>
      <c r="U154" s="335" t="e">
        <f>IF(P154&gt;#REF!+1,"??","")</f>
        <v>#N/A</v>
      </c>
    </row>
    <row r="155" spans="1:16137" ht="12.75" hidden="1" customHeight="1" x14ac:dyDescent="0.2">
      <c r="A155" s="300" t="str">
        <f>Ma</f>
        <v>DC1CB82-DCK67</v>
      </c>
      <c r="B155" s="300" t="str">
        <f>MaHP</f>
        <v>DC1CB82</v>
      </c>
      <c r="C155" s="519">
        <v>154</v>
      </c>
      <c r="D155" s="519" t="s">
        <v>3724</v>
      </c>
      <c r="E155" s="519" t="s">
        <v>3725</v>
      </c>
      <c r="F155" s="519" t="s">
        <v>123</v>
      </c>
      <c r="G155" s="519" t="s">
        <v>2990</v>
      </c>
      <c r="H155" s="519" t="s">
        <v>2182</v>
      </c>
      <c r="I155" s="519" t="s">
        <v>2159</v>
      </c>
      <c r="J155" s="519">
        <v>0</v>
      </c>
      <c r="K155" s="520">
        <v>0</v>
      </c>
      <c r="L155" s="520" t="s">
        <v>3313</v>
      </c>
      <c r="M155" s="520" t="s">
        <v>3726</v>
      </c>
      <c r="N155" s="301" t="str">
        <f t="shared" si="14"/>
        <v>67DCKT22</v>
      </c>
      <c r="P155" s="232" t="e">
        <f>_trangay</f>
        <v>#N/A</v>
      </c>
      <c r="Q155" s="232" t="e">
        <f>_trangay</f>
        <v>#N/A</v>
      </c>
      <c r="R155" s="233" t="e">
        <f>_trangay</f>
        <v>#N/A</v>
      </c>
      <c r="S155" s="232" t="e">
        <f>+P155+G156</f>
        <v>#N/A</v>
      </c>
      <c r="T155" s="335" t="e">
        <f t="shared" ref="T155:T160" si="22">IF(P155&lt;S154,"??","")</f>
        <v>#N/A</v>
      </c>
      <c r="U155" s="335" t="e">
        <f t="shared" ref="U155:U160" si="23">IF(P155&gt;S154+1,"??","")</f>
        <v>#N/A</v>
      </c>
    </row>
    <row r="156" spans="1:16137" ht="12.75" hidden="1" customHeight="1" x14ac:dyDescent="0.2">
      <c r="A156" s="300" t="str">
        <f>Ma</f>
        <v>DC1CB82-DCK67</v>
      </c>
      <c r="B156" s="300" t="str">
        <f>MaHP</f>
        <v>DC1CB82</v>
      </c>
      <c r="C156" s="519">
        <v>155</v>
      </c>
      <c r="D156" s="519" t="s">
        <v>3727</v>
      </c>
      <c r="E156" s="519" t="s">
        <v>3728</v>
      </c>
      <c r="F156" s="519" t="s">
        <v>123</v>
      </c>
      <c r="G156" s="519" t="s">
        <v>2990</v>
      </c>
      <c r="H156" s="519" t="s">
        <v>2182</v>
      </c>
      <c r="I156" s="519" t="s">
        <v>2159</v>
      </c>
      <c r="J156" s="519">
        <v>0</v>
      </c>
      <c r="K156" s="520">
        <v>0</v>
      </c>
      <c r="L156" s="520" t="s">
        <v>3313</v>
      </c>
      <c r="M156" s="520" t="s">
        <v>2187</v>
      </c>
      <c r="N156" s="301" t="str">
        <f t="shared" si="14"/>
        <v>67DCKT23</v>
      </c>
      <c r="P156" s="232" t="e">
        <f>_trangay</f>
        <v>#N/A</v>
      </c>
      <c r="Q156" s="232" t="e">
        <f>_trangay</f>
        <v>#N/A</v>
      </c>
      <c r="R156" s="233" t="e">
        <f>_trangay</f>
        <v>#N/A</v>
      </c>
      <c r="S156" s="232" t="e">
        <f>+P156+G157</f>
        <v>#N/A</v>
      </c>
      <c r="T156" s="335" t="e">
        <f t="shared" si="22"/>
        <v>#N/A</v>
      </c>
      <c r="U156" s="335" t="e">
        <f t="shared" si="23"/>
        <v>#N/A</v>
      </c>
    </row>
    <row r="157" spans="1:16137" ht="12.75" hidden="1" customHeight="1" x14ac:dyDescent="0.2">
      <c r="A157" s="300" t="str">
        <f>Ma</f>
        <v>DC1CB82-DCK67</v>
      </c>
      <c r="B157" s="300" t="str">
        <f>MaHP</f>
        <v>DC1CB82</v>
      </c>
      <c r="C157" s="519">
        <v>156</v>
      </c>
      <c r="D157" s="519" t="s">
        <v>3729</v>
      </c>
      <c r="E157" s="519" t="s">
        <v>3730</v>
      </c>
      <c r="F157" s="519" t="s">
        <v>123</v>
      </c>
      <c r="G157" s="519" t="s">
        <v>2990</v>
      </c>
      <c r="H157" s="519" t="s">
        <v>2182</v>
      </c>
      <c r="I157" s="519" t="s">
        <v>2159</v>
      </c>
      <c r="J157" s="519">
        <v>0</v>
      </c>
      <c r="K157" s="520">
        <v>0</v>
      </c>
      <c r="L157" s="520" t="s">
        <v>3313</v>
      </c>
      <c r="M157" s="520" t="s">
        <v>3726</v>
      </c>
      <c r="N157" s="301" t="str">
        <f t="shared" si="14"/>
        <v>67DCKT24</v>
      </c>
      <c r="P157" s="232" t="e">
        <f>_trangay</f>
        <v>#N/A</v>
      </c>
      <c r="Q157" s="232" t="e">
        <f>_trangay</f>
        <v>#N/A</v>
      </c>
      <c r="S157" s="232" t="e">
        <f>+P157+G158</f>
        <v>#N/A</v>
      </c>
      <c r="T157" s="335" t="e">
        <f t="shared" si="22"/>
        <v>#N/A</v>
      </c>
      <c r="U157" s="335" t="e">
        <f t="shared" si="23"/>
        <v>#N/A</v>
      </c>
    </row>
    <row r="158" spans="1:16137" ht="12.75" hidden="1" customHeight="1" x14ac:dyDescent="0.2">
      <c r="A158" s="300" t="str">
        <f>Ma</f>
        <v>DC1CB85-DCK67</v>
      </c>
      <c r="B158" s="300" t="str">
        <f>MaHP</f>
        <v>DC1CB85</v>
      </c>
      <c r="C158" s="519">
        <v>157</v>
      </c>
      <c r="D158" s="519" t="s">
        <v>3429</v>
      </c>
      <c r="E158" s="519" t="s">
        <v>3430</v>
      </c>
      <c r="F158" s="519" t="s">
        <v>126</v>
      </c>
      <c r="G158" s="519" t="s">
        <v>2990</v>
      </c>
      <c r="H158" s="519" t="s">
        <v>2158</v>
      </c>
      <c r="I158" s="519" t="s">
        <v>2159</v>
      </c>
      <c r="J158" s="519">
        <v>64</v>
      </c>
      <c r="K158" s="520">
        <v>67</v>
      </c>
      <c r="L158" s="520" t="s">
        <v>3313</v>
      </c>
      <c r="M158" s="520" t="s">
        <v>3278</v>
      </c>
      <c r="N158" s="301" t="str">
        <f t="shared" si="14"/>
        <v>67DCQT21</v>
      </c>
      <c r="P158" s="232" t="e">
        <f>_trangay</f>
        <v>#N/A</v>
      </c>
      <c r="Q158" s="232" t="e">
        <f>_trangay</f>
        <v>#N/A</v>
      </c>
      <c r="R158" s="233" t="e">
        <f>_trangay</f>
        <v>#N/A</v>
      </c>
      <c r="S158" s="232" t="e">
        <f>+P158+G159</f>
        <v>#N/A</v>
      </c>
      <c r="T158" s="335" t="e">
        <f t="shared" si="22"/>
        <v>#N/A</v>
      </c>
      <c r="U158" s="335" t="e">
        <f t="shared" si="23"/>
        <v>#N/A</v>
      </c>
    </row>
    <row r="159" spans="1:16137" ht="12.75" hidden="1" customHeight="1" x14ac:dyDescent="0.2">
      <c r="A159" s="300" t="str">
        <f>Ma</f>
        <v>DC1CB85-DCK67</v>
      </c>
      <c r="B159" s="300" t="str">
        <f>MaHP</f>
        <v>DC1CB85</v>
      </c>
      <c r="C159" s="519">
        <v>158</v>
      </c>
      <c r="D159" s="519" t="s">
        <v>3431</v>
      </c>
      <c r="E159" s="519" t="s">
        <v>3432</v>
      </c>
      <c r="F159" s="519" t="s">
        <v>126</v>
      </c>
      <c r="G159" s="519" t="s">
        <v>2990</v>
      </c>
      <c r="H159" s="519" t="s">
        <v>2158</v>
      </c>
      <c r="I159" s="519" t="s">
        <v>2159</v>
      </c>
      <c r="J159" s="519">
        <v>65</v>
      </c>
      <c r="K159" s="520">
        <v>67</v>
      </c>
      <c r="L159" s="520" t="s">
        <v>3313</v>
      </c>
      <c r="M159" s="520" t="s">
        <v>3278</v>
      </c>
      <c r="N159" s="301" t="str">
        <f t="shared" si="14"/>
        <v>67DCQT22</v>
      </c>
      <c r="P159" s="232" t="e">
        <f>_trangay</f>
        <v>#N/A</v>
      </c>
      <c r="Q159" s="232" t="e">
        <f>_trangay</f>
        <v>#N/A</v>
      </c>
      <c r="R159" s="233" t="e">
        <f>_trangay</f>
        <v>#N/A</v>
      </c>
      <c r="S159" s="232" t="e">
        <f>+P159+G160</f>
        <v>#N/A</v>
      </c>
      <c r="T159" s="335" t="e">
        <f t="shared" si="22"/>
        <v>#N/A</v>
      </c>
      <c r="U159" s="335" t="e">
        <f t="shared" si="23"/>
        <v>#N/A</v>
      </c>
    </row>
    <row r="160" spans="1:16137" ht="12.75" hidden="1" customHeight="1" x14ac:dyDescent="0.2">
      <c r="A160" s="300" t="str">
        <f>Ma</f>
        <v>CC1CB31-CCK67</v>
      </c>
      <c r="B160" s="435" t="str">
        <f>MaHP</f>
        <v>CC1CB31</v>
      </c>
      <c r="C160" s="519">
        <v>159</v>
      </c>
      <c r="D160" s="519" t="s">
        <v>3897</v>
      </c>
      <c r="E160" s="519" t="s">
        <v>3898</v>
      </c>
      <c r="F160" s="519" t="s">
        <v>43</v>
      </c>
      <c r="G160" s="519" t="s">
        <v>3002</v>
      </c>
      <c r="H160" s="519" t="s">
        <v>1573</v>
      </c>
      <c r="I160" s="519" t="s">
        <v>2170</v>
      </c>
      <c r="J160" s="519">
        <v>28</v>
      </c>
      <c r="K160" s="520">
        <v>28</v>
      </c>
      <c r="L160" s="520" t="s">
        <v>3854</v>
      </c>
      <c r="M160" s="520" t="s">
        <v>3899</v>
      </c>
      <c r="N160" s="301" t="str">
        <f t="shared" si="14"/>
        <v>67CCTH21</v>
      </c>
      <c r="P160" s="232" t="e">
        <f>_trangay</f>
        <v>#N/A</v>
      </c>
      <c r="Q160" s="232" t="e">
        <f>_trangay</f>
        <v>#N/A</v>
      </c>
      <c r="R160" s="233" t="e">
        <f>_trangay</f>
        <v>#N/A</v>
      </c>
      <c r="S160" s="232" t="e">
        <f>+P160+#REF!</f>
        <v>#N/A</v>
      </c>
      <c r="T160" s="335" t="e">
        <f t="shared" si="22"/>
        <v>#N/A</v>
      </c>
      <c r="U160" s="335" t="e">
        <f t="shared" si="23"/>
        <v>#N/A</v>
      </c>
    </row>
    <row r="161" spans="1:16137" ht="12.75" hidden="1" customHeight="1" x14ac:dyDescent="0.2">
      <c r="A161" s="435" t="str">
        <f>Ma</f>
        <v>CC1TT44-CCK67</v>
      </c>
      <c r="B161" s="435" t="str">
        <f>MaHP</f>
        <v>CC1TT44</v>
      </c>
      <c r="C161" s="519">
        <v>160</v>
      </c>
      <c r="D161" s="519" t="s">
        <v>3900</v>
      </c>
      <c r="E161" s="519" t="s">
        <v>3901</v>
      </c>
      <c r="F161" s="519" t="s">
        <v>3902</v>
      </c>
      <c r="G161" s="519" t="s">
        <v>2990</v>
      </c>
      <c r="H161" s="519" t="s">
        <v>2181</v>
      </c>
      <c r="I161" s="519" t="s">
        <v>2178</v>
      </c>
      <c r="J161" s="519">
        <v>28</v>
      </c>
      <c r="K161" s="520">
        <v>28</v>
      </c>
      <c r="L161" s="520" t="s">
        <v>3854</v>
      </c>
      <c r="M161" s="520" t="s">
        <v>3135</v>
      </c>
      <c r="N161" s="301" t="str">
        <f t="shared" si="14"/>
        <v>67CCTH21</v>
      </c>
      <c r="P161" s="232" t="e">
        <f>_trangay</f>
        <v>#N/A</v>
      </c>
      <c r="Q161" s="232" t="e">
        <f>_trangay</f>
        <v>#N/A</v>
      </c>
      <c r="R161" s="233" t="e">
        <f>_trangay</f>
        <v>#N/A</v>
      </c>
      <c r="T161" s="335" t="e">
        <f>IF(P161&lt;#REF!,"??","")</f>
        <v>#N/A</v>
      </c>
      <c r="U161" s="335" t="e">
        <f>IF(P161&gt;#REF!+1,"??","")</f>
        <v>#N/A</v>
      </c>
    </row>
    <row r="162" spans="1:16137" ht="12.75" hidden="1" customHeight="1" x14ac:dyDescent="0.2">
      <c r="A162" s="435" t="str">
        <f>Ma</f>
        <v>DC1TT43-DCK67</v>
      </c>
      <c r="B162" s="435" t="str">
        <f>MaHP</f>
        <v>DC1TT43</v>
      </c>
      <c r="C162" s="519">
        <v>161</v>
      </c>
      <c r="D162" s="519" t="s">
        <v>3733</v>
      </c>
      <c r="E162" s="519" t="s">
        <v>3734</v>
      </c>
      <c r="F162" s="519" t="s">
        <v>72</v>
      </c>
      <c r="G162" s="519" t="s">
        <v>2996</v>
      </c>
      <c r="H162" s="519" t="s">
        <v>2181</v>
      </c>
      <c r="I162" s="519" t="s">
        <v>2178</v>
      </c>
      <c r="J162" s="519">
        <v>0</v>
      </c>
      <c r="K162" s="520">
        <v>0</v>
      </c>
      <c r="L162" s="520" t="s">
        <v>3313</v>
      </c>
      <c r="M162" s="520" t="s">
        <v>3611</v>
      </c>
      <c r="N162" s="301" t="str">
        <f t="shared" si="14"/>
        <v>67DCHT21</v>
      </c>
      <c r="P162" s="232" t="e">
        <f>_trangay</f>
        <v>#N/A</v>
      </c>
      <c r="Q162" s="232" t="e">
        <f>_trangay</f>
        <v>#N/A</v>
      </c>
      <c r="R162" s="233" t="e">
        <f>_trangay</f>
        <v>#N/A</v>
      </c>
      <c r="T162" s="335" t="e">
        <f>IF(P162&lt;#REF!,"??","")</f>
        <v>#N/A</v>
      </c>
      <c r="U162" s="335" t="e">
        <f>IF(P162&gt;#REF!+1,"??","")</f>
        <v>#N/A</v>
      </c>
    </row>
    <row r="163" spans="1:16137" ht="12.75" hidden="1" customHeight="1" x14ac:dyDescent="0.2">
      <c r="A163" s="300" t="str">
        <f>Ma</f>
        <v>DC1TT43-DCK67</v>
      </c>
      <c r="B163" s="300" t="str">
        <f>MaHP</f>
        <v>DC1TT43</v>
      </c>
      <c r="C163" s="519">
        <v>162</v>
      </c>
      <c r="D163" s="519" t="s">
        <v>3735</v>
      </c>
      <c r="E163" s="519" t="s">
        <v>3736</v>
      </c>
      <c r="F163" s="519" t="s">
        <v>72</v>
      </c>
      <c r="G163" s="519" t="s">
        <v>2996</v>
      </c>
      <c r="H163" s="519" t="s">
        <v>2181</v>
      </c>
      <c r="I163" s="519" t="s">
        <v>2178</v>
      </c>
      <c r="J163" s="519">
        <v>0</v>
      </c>
      <c r="K163" s="520">
        <v>0</v>
      </c>
      <c r="L163" s="520" t="s">
        <v>3313</v>
      </c>
      <c r="M163" s="520" t="s">
        <v>3608</v>
      </c>
      <c r="N163" s="301" t="str">
        <f t="shared" ref="N163:N246" si="24">Loclop</f>
        <v>67DCHT22</v>
      </c>
      <c r="P163" s="232" t="e">
        <f>_trangay</f>
        <v>#N/A</v>
      </c>
      <c r="Q163" s="232" t="e">
        <f>_trangay</f>
        <v>#N/A</v>
      </c>
      <c r="R163" s="233" t="e">
        <f>_trangay</f>
        <v>#N/A</v>
      </c>
      <c r="S163" s="232" t="e">
        <f>+P163+G164</f>
        <v>#N/A</v>
      </c>
      <c r="T163" s="335" t="e">
        <f t="shared" ref="T163:T168" si="25">IF(P163&lt;S162,"??","")</f>
        <v>#N/A</v>
      </c>
      <c r="U163" s="335" t="e">
        <f t="shared" ref="U163:U168" si="26">IF(P163&gt;S162+1,"??","")</f>
        <v>#N/A</v>
      </c>
    </row>
    <row r="164" spans="1:16137" ht="12.75" hidden="1" customHeight="1" x14ac:dyDescent="0.2">
      <c r="A164" s="300" t="str">
        <f>Ma</f>
        <v>DC1TT43-DCK67</v>
      </c>
      <c r="B164" s="300" t="str">
        <f>MaHP</f>
        <v>DC1TT43</v>
      </c>
      <c r="C164" s="519">
        <v>163</v>
      </c>
      <c r="D164" s="519" t="s">
        <v>3737</v>
      </c>
      <c r="E164" s="519" t="s">
        <v>3738</v>
      </c>
      <c r="F164" s="519" t="s">
        <v>72</v>
      </c>
      <c r="G164" s="519" t="s">
        <v>2996</v>
      </c>
      <c r="H164" s="519" t="s">
        <v>2181</v>
      </c>
      <c r="I164" s="519" t="s">
        <v>2178</v>
      </c>
      <c r="J164" s="519">
        <v>0</v>
      </c>
      <c r="K164" s="520">
        <v>0</v>
      </c>
      <c r="L164" s="520" t="s">
        <v>3313</v>
      </c>
      <c r="M164" s="520" t="s">
        <v>3611</v>
      </c>
      <c r="N164" s="301" t="str">
        <f t="shared" si="24"/>
        <v>67DCHT23</v>
      </c>
      <c r="P164" s="232" t="e">
        <f>_trangay</f>
        <v>#N/A</v>
      </c>
      <c r="Q164" s="232" t="e">
        <f>_trangay</f>
        <v>#N/A</v>
      </c>
      <c r="R164" s="233" t="e">
        <f>_trangay</f>
        <v>#N/A</v>
      </c>
      <c r="S164" s="232" t="e">
        <f>+P164+G165</f>
        <v>#N/A</v>
      </c>
      <c r="T164" s="335" t="e">
        <f t="shared" si="25"/>
        <v>#N/A</v>
      </c>
      <c r="U164" s="335" t="e">
        <f t="shared" si="26"/>
        <v>#N/A</v>
      </c>
    </row>
    <row r="165" spans="1:16137" ht="12.75" hidden="1" customHeight="1" x14ac:dyDescent="0.2">
      <c r="A165" s="300" t="str">
        <f>Ma</f>
        <v>DC1TT43-DCK67</v>
      </c>
      <c r="B165" s="300" t="str">
        <f>MaHP</f>
        <v>DC1TT43</v>
      </c>
      <c r="C165" s="519">
        <v>164</v>
      </c>
      <c r="D165" s="519" t="s">
        <v>3739</v>
      </c>
      <c r="E165" s="519" t="s">
        <v>3740</v>
      </c>
      <c r="F165" s="519" t="s">
        <v>72</v>
      </c>
      <c r="G165" s="519" t="s">
        <v>2996</v>
      </c>
      <c r="H165" s="519" t="s">
        <v>2181</v>
      </c>
      <c r="I165" s="519" t="s">
        <v>2178</v>
      </c>
      <c r="J165" s="519">
        <v>0</v>
      </c>
      <c r="K165" s="520">
        <v>0</v>
      </c>
      <c r="L165" s="520" t="s">
        <v>3313</v>
      </c>
      <c r="M165" s="520" t="s">
        <v>3611</v>
      </c>
      <c r="N165" s="301" t="str">
        <f t="shared" si="24"/>
        <v>67DCTM21</v>
      </c>
      <c r="P165" s="232" t="e">
        <f>_trangay</f>
        <v>#N/A</v>
      </c>
      <c r="Q165" s="232" t="e">
        <f>_trangay</f>
        <v>#N/A</v>
      </c>
      <c r="R165" s="233" t="e">
        <f>_trangay</f>
        <v>#N/A</v>
      </c>
      <c r="S165" s="232" t="e">
        <f>+P165+G166</f>
        <v>#N/A</v>
      </c>
      <c r="T165" s="335" t="e">
        <f t="shared" si="25"/>
        <v>#N/A</v>
      </c>
      <c r="U165" s="335" t="e">
        <f t="shared" si="26"/>
        <v>#N/A</v>
      </c>
    </row>
    <row r="166" spans="1:16137" ht="12.75" hidden="1" customHeight="1" x14ac:dyDescent="0.2">
      <c r="A166" s="435" t="str">
        <f>Ma</f>
        <v>DC1TT43-DCK67</v>
      </c>
      <c r="B166" s="435" t="str">
        <f>MaHP</f>
        <v>DC1TT43</v>
      </c>
      <c r="C166" s="519">
        <v>165</v>
      </c>
      <c r="D166" s="519" t="s">
        <v>3741</v>
      </c>
      <c r="E166" s="519" t="s">
        <v>3742</v>
      </c>
      <c r="F166" s="519" t="s">
        <v>72</v>
      </c>
      <c r="G166" s="519" t="s">
        <v>2996</v>
      </c>
      <c r="H166" s="519" t="s">
        <v>2181</v>
      </c>
      <c r="I166" s="519" t="s">
        <v>2178</v>
      </c>
      <c r="J166" s="519">
        <v>0</v>
      </c>
      <c r="K166" s="520">
        <v>0</v>
      </c>
      <c r="L166" s="520" t="s">
        <v>3313</v>
      </c>
      <c r="M166" s="520" t="s">
        <v>3608</v>
      </c>
      <c r="N166" s="301" t="str">
        <f t="shared" si="24"/>
        <v>67DCTM22</v>
      </c>
      <c r="P166" s="232" t="e">
        <f>_trangay</f>
        <v>#N/A</v>
      </c>
      <c r="Q166" s="232" t="e">
        <f>_trangay</f>
        <v>#N/A</v>
      </c>
      <c r="R166" s="233" t="e">
        <f>_trangay</f>
        <v>#N/A</v>
      </c>
      <c r="S166" s="232" t="e">
        <f>+P166+G167</f>
        <v>#N/A</v>
      </c>
      <c r="T166" s="335" t="e">
        <f t="shared" si="25"/>
        <v>#N/A</v>
      </c>
      <c r="U166" s="335" t="e">
        <f t="shared" si="26"/>
        <v>#N/A</v>
      </c>
    </row>
    <row r="167" spans="1:16137" ht="12.75" hidden="1" customHeight="1" x14ac:dyDescent="0.2">
      <c r="A167" s="435" t="str">
        <f>Ma</f>
        <v>DC1TT43-DCK67</v>
      </c>
      <c r="B167" s="435" t="str">
        <f>MaHP</f>
        <v>DC1TT43</v>
      </c>
      <c r="C167" s="519">
        <v>166</v>
      </c>
      <c r="D167" s="519" t="s">
        <v>3743</v>
      </c>
      <c r="E167" s="519" t="s">
        <v>3744</v>
      </c>
      <c r="F167" s="519" t="s">
        <v>72</v>
      </c>
      <c r="G167" s="519" t="s">
        <v>2996</v>
      </c>
      <c r="H167" s="519" t="s">
        <v>2181</v>
      </c>
      <c r="I167" s="519" t="s">
        <v>2178</v>
      </c>
      <c r="J167" s="519">
        <v>0</v>
      </c>
      <c r="K167" s="520">
        <v>0</v>
      </c>
      <c r="L167" s="520" t="s">
        <v>3313</v>
      </c>
      <c r="M167" s="520" t="s">
        <v>3611</v>
      </c>
      <c r="N167" s="301" t="str">
        <f t="shared" si="24"/>
        <v>67DCHTA1</v>
      </c>
      <c r="P167" s="232" t="e">
        <f>_trangay</f>
        <v>#N/A</v>
      </c>
      <c r="Q167" s="232" t="e">
        <f>_trangay</f>
        <v>#N/A</v>
      </c>
      <c r="R167" s="233" t="e">
        <f>_trangay</f>
        <v>#N/A</v>
      </c>
      <c r="S167" s="232" t="e">
        <f>+P167+G168</f>
        <v>#N/A</v>
      </c>
      <c r="T167" s="335" t="e">
        <f t="shared" si="25"/>
        <v>#N/A</v>
      </c>
      <c r="U167" s="335" t="e">
        <f t="shared" si="26"/>
        <v>#N/A</v>
      </c>
    </row>
    <row r="168" spans="1:16137" ht="12.75" hidden="1" customHeight="1" x14ac:dyDescent="0.2">
      <c r="A168" s="435" t="str">
        <f>Ma</f>
        <v>DC1TT42-DCK67</v>
      </c>
      <c r="B168" s="435" t="str">
        <f>MaHP</f>
        <v>DC1TT42</v>
      </c>
      <c r="C168" s="519">
        <v>167</v>
      </c>
      <c r="D168" s="519" t="s">
        <v>3433</v>
      </c>
      <c r="E168" s="519" t="s">
        <v>3434</v>
      </c>
      <c r="F168" s="519" t="s">
        <v>72</v>
      </c>
      <c r="G168" s="519" t="s">
        <v>2996</v>
      </c>
      <c r="H168" s="519" t="s">
        <v>2181</v>
      </c>
      <c r="I168" s="519" t="s">
        <v>2178</v>
      </c>
      <c r="J168" s="519">
        <v>79</v>
      </c>
      <c r="K168" s="520">
        <v>91</v>
      </c>
      <c r="L168" s="520" t="s">
        <v>3313</v>
      </c>
      <c r="M168" s="520" t="s">
        <v>3435</v>
      </c>
      <c r="N168" s="301" t="str">
        <f t="shared" si="24"/>
        <v>67DCCA21</v>
      </c>
      <c r="P168" s="232" t="e">
        <f>_trangay</f>
        <v>#N/A</v>
      </c>
      <c r="Q168" s="232" t="e">
        <f>_trangay</f>
        <v>#N/A</v>
      </c>
      <c r="R168" s="233" t="e">
        <f>_trangay</f>
        <v>#N/A</v>
      </c>
      <c r="T168" s="335" t="e">
        <f t="shared" si="25"/>
        <v>#N/A</v>
      </c>
      <c r="U168" s="335" t="e">
        <f t="shared" si="26"/>
        <v>#N/A</v>
      </c>
    </row>
    <row r="169" spans="1:16137" ht="12.75" hidden="1" customHeight="1" x14ac:dyDescent="0.2">
      <c r="A169" s="502" t="str">
        <f>Ma</f>
        <v>DC1TT42-DCK67</v>
      </c>
      <c r="B169" s="502" t="str">
        <f>MaHP</f>
        <v>DC1TT42</v>
      </c>
      <c r="C169" s="519">
        <v>168</v>
      </c>
      <c r="D169" s="519" t="s">
        <v>3731</v>
      </c>
      <c r="E169" s="519" t="s">
        <v>3732</v>
      </c>
      <c r="F169" s="519" t="s">
        <v>72</v>
      </c>
      <c r="G169" s="519" t="s">
        <v>2996</v>
      </c>
      <c r="H169" s="519" t="s">
        <v>2181</v>
      </c>
      <c r="I169" s="519" t="s">
        <v>2178</v>
      </c>
      <c r="J169" s="519">
        <v>60</v>
      </c>
      <c r="K169" s="520">
        <v>0</v>
      </c>
      <c r="L169" s="520" t="s">
        <v>3313</v>
      </c>
      <c r="M169" s="520" t="s">
        <v>3261</v>
      </c>
      <c r="N169" s="301" t="str">
        <f t="shared" si="24"/>
        <v>67DCCDA1</v>
      </c>
      <c r="P169" s="232" t="e">
        <f>_trangay</f>
        <v>#N/A</v>
      </c>
      <c r="Q169" s="232" t="e">
        <f>_trangay</f>
        <v>#N/A</v>
      </c>
      <c r="R169" s="499" t="e">
        <f>_trangay</f>
        <v>#N/A</v>
      </c>
      <c r="S169" s="89"/>
      <c r="T169" s="500" t="e">
        <f>IF(P169&lt;S167,"??","")</f>
        <v>#N/A</v>
      </c>
      <c r="U169" s="500" t="e">
        <f>IF(P169&gt;S167+1,"??","")</f>
        <v>#N/A</v>
      </c>
      <c r="V169" s="89"/>
      <c r="W169" s="89"/>
      <c r="X169" s="89"/>
      <c r="Y169" s="89"/>
      <c r="Z169" s="89"/>
      <c r="AA169" s="89"/>
      <c r="AB169" s="89"/>
      <c r="AC169" s="89"/>
      <c r="AD169" s="89"/>
      <c r="AE169" s="89"/>
      <c r="AF169" s="89"/>
      <c r="AG169" s="89"/>
      <c r="AH169" s="89"/>
      <c r="AI169" s="89"/>
      <c r="AJ169" s="89"/>
      <c r="AK169" s="89"/>
      <c r="AL169" s="89"/>
      <c r="AM169" s="89"/>
      <c r="AN169" s="89"/>
      <c r="AO169" s="89"/>
      <c r="AP169" s="89"/>
      <c r="AQ169" s="89"/>
      <c r="AR169" s="89"/>
      <c r="AS169" s="89"/>
      <c r="AT169" s="89"/>
      <c r="AU169" s="89"/>
      <c r="AV169" s="89"/>
      <c r="AW169" s="89"/>
      <c r="AX169" s="89"/>
      <c r="AY169" s="89"/>
      <c r="AZ169" s="89"/>
      <c r="BA169" s="89"/>
      <c r="BB169" s="89"/>
      <c r="BC169" s="89"/>
      <c r="BD169" s="89"/>
      <c r="BE169" s="89"/>
      <c r="BF169" s="89"/>
      <c r="BG169" s="89"/>
      <c r="BH169" s="89"/>
      <c r="BI169" s="89"/>
      <c r="BJ169" s="89"/>
      <c r="BK169" s="89"/>
      <c r="BL169" s="89"/>
      <c r="BM169" s="89"/>
      <c r="BN169" s="89"/>
      <c r="BO169" s="89"/>
      <c r="BP169" s="89"/>
      <c r="BQ169" s="89"/>
      <c r="BR169" s="89"/>
      <c r="BS169" s="89"/>
      <c r="BT169" s="89"/>
      <c r="BU169" s="89"/>
      <c r="BV169" s="89"/>
      <c r="BW169" s="89"/>
      <c r="BX169" s="89"/>
      <c r="BY169" s="89"/>
      <c r="BZ169" s="89"/>
      <c r="CA169" s="89"/>
      <c r="CB169" s="89"/>
      <c r="CC169" s="89"/>
      <c r="CD169" s="89"/>
      <c r="CE169" s="89"/>
      <c r="CF169" s="89"/>
      <c r="CG169" s="89"/>
      <c r="CH169" s="89"/>
      <c r="CI169" s="89"/>
      <c r="CJ169" s="89"/>
      <c r="CK169" s="89"/>
      <c r="CL169" s="89"/>
      <c r="CM169" s="89"/>
      <c r="CN169" s="89"/>
      <c r="CO169" s="89"/>
      <c r="CP169" s="89"/>
      <c r="CQ169" s="89"/>
      <c r="CR169" s="89"/>
      <c r="CS169" s="89"/>
      <c r="CT169" s="89"/>
      <c r="CU169" s="89"/>
      <c r="CV169" s="89"/>
      <c r="CW169" s="89"/>
      <c r="CX169" s="89"/>
      <c r="CY169" s="89"/>
      <c r="CZ169" s="89"/>
      <c r="DA169" s="89"/>
      <c r="DB169" s="89"/>
      <c r="DC169" s="89"/>
      <c r="DD169" s="89"/>
      <c r="DE169" s="89"/>
      <c r="DF169" s="89"/>
      <c r="DG169" s="89"/>
      <c r="DH169" s="89"/>
      <c r="DI169" s="89"/>
      <c r="DJ169" s="89"/>
      <c r="DK169" s="89"/>
      <c r="DL169" s="89"/>
      <c r="DM169" s="89"/>
      <c r="DN169" s="89"/>
      <c r="DO169" s="89"/>
      <c r="DP169" s="89"/>
      <c r="DQ169" s="89"/>
      <c r="DR169" s="89"/>
      <c r="DS169" s="89"/>
      <c r="DT169" s="89"/>
      <c r="DU169" s="89"/>
      <c r="DV169" s="89"/>
      <c r="DW169" s="89"/>
      <c r="DX169" s="89"/>
      <c r="DY169" s="89"/>
      <c r="DZ169" s="89"/>
      <c r="EA169" s="89"/>
      <c r="EB169" s="89"/>
      <c r="EC169" s="89"/>
      <c r="ED169" s="89"/>
      <c r="EE169" s="89"/>
      <c r="EF169" s="89"/>
      <c r="EG169" s="89"/>
      <c r="EH169" s="89"/>
      <c r="EI169" s="89"/>
      <c r="EJ169" s="89"/>
      <c r="EK169" s="89"/>
      <c r="EL169" s="89"/>
      <c r="EM169" s="89"/>
      <c r="EN169" s="89"/>
      <c r="EO169" s="89"/>
      <c r="EP169" s="89"/>
      <c r="EQ169" s="89"/>
      <c r="ER169" s="89"/>
      <c r="ES169" s="89"/>
      <c r="ET169" s="89"/>
      <c r="EU169" s="89"/>
      <c r="EV169" s="89"/>
      <c r="EW169" s="89"/>
      <c r="EX169" s="89"/>
      <c r="EY169" s="89"/>
      <c r="EZ169" s="89"/>
      <c r="FA169" s="89"/>
      <c r="FB169" s="89"/>
      <c r="FC169" s="89"/>
      <c r="FD169" s="89"/>
      <c r="FE169" s="89"/>
      <c r="FF169" s="89"/>
      <c r="FG169" s="89"/>
      <c r="FH169" s="89"/>
      <c r="FI169" s="89"/>
      <c r="FJ169" s="89"/>
      <c r="FK169" s="89"/>
      <c r="FL169" s="89"/>
      <c r="FM169" s="89"/>
      <c r="FN169" s="89"/>
      <c r="FO169" s="89"/>
      <c r="FP169" s="89"/>
      <c r="FQ169" s="89"/>
      <c r="FR169" s="89"/>
      <c r="FS169" s="89"/>
      <c r="FT169" s="89"/>
      <c r="FU169" s="89"/>
      <c r="FV169" s="89"/>
      <c r="FW169" s="89"/>
      <c r="FX169" s="89"/>
      <c r="FY169" s="89"/>
      <c r="FZ169" s="89"/>
      <c r="GA169" s="89"/>
      <c r="GB169" s="89"/>
      <c r="GC169" s="89"/>
      <c r="GD169" s="89"/>
      <c r="GE169" s="89"/>
      <c r="GF169" s="89"/>
      <c r="GG169" s="89"/>
      <c r="GH169" s="89"/>
      <c r="GI169" s="89"/>
      <c r="GJ169" s="89"/>
      <c r="GK169" s="89"/>
      <c r="GL169" s="89"/>
      <c r="GM169" s="89"/>
      <c r="GN169" s="89"/>
      <c r="GO169" s="89"/>
      <c r="GP169" s="89"/>
      <c r="GQ169" s="89"/>
      <c r="GR169" s="89"/>
      <c r="GS169" s="89"/>
      <c r="GT169" s="89"/>
      <c r="GU169" s="89"/>
      <c r="GV169" s="89"/>
      <c r="GW169" s="89"/>
      <c r="GX169" s="89"/>
      <c r="GY169" s="89"/>
      <c r="GZ169" s="89"/>
      <c r="HA169" s="89"/>
      <c r="HB169" s="89"/>
      <c r="HC169" s="89"/>
      <c r="HD169" s="89"/>
      <c r="HE169" s="89"/>
      <c r="HF169" s="89"/>
      <c r="HG169" s="89"/>
      <c r="HH169" s="89"/>
      <c r="HI169" s="89"/>
      <c r="HJ169" s="89"/>
      <c r="HK169" s="89"/>
      <c r="HL169" s="89"/>
      <c r="HM169" s="89"/>
      <c r="HN169" s="89"/>
      <c r="HO169" s="89"/>
      <c r="HP169" s="89"/>
      <c r="HQ169" s="89"/>
      <c r="HR169" s="89"/>
      <c r="HS169" s="89"/>
      <c r="HT169" s="89"/>
      <c r="HU169" s="89"/>
      <c r="HV169" s="89"/>
      <c r="HW169" s="89"/>
      <c r="HX169" s="89"/>
      <c r="HY169" s="89"/>
      <c r="HZ169" s="89"/>
      <c r="IA169" s="89"/>
      <c r="IB169" s="89"/>
      <c r="IC169" s="89"/>
      <c r="ID169" s="89"/>
      <c r="IE169" s="89"/>
      <c r="IF169" s="89"/>
      <c r="IG169" s="89"/>
      <c r="IH169" s="89"/>
      <c r="II169" s="89"/>
      <c r="IJ169" s="89"/>
      <c r="IK169" s="89"/>
      <c r="IL169" s="89"/>
      <c r="IM169" s="89"/>
      <c r="IN169" s="89"/>
      <c r="IO169" s="89"/>
      <c r="IP169" s="89"/>
      <c r="IQ169" s="89"/>
      <c r="IR169" s="89"/>
      <c r="IS169" s="89"/>
      <c r="IT169" s="89"/>
      <c r="IU169" s="89"/>
      <c r="IV169" s="89"/>
      <c r="IW169" s="89"/>
      <c r="IX169" s="89"/>
      <c r="IY169" s="89"/>
      <c r="IZ169" s="89"/>
      <c r="JA169" s="89"/>
      <c r="JB169" s="89"/>
      <c r="JC169" s="89"/>
      <c r="JD169" s="89"/>
      <c r="JE169" s="89"/>
      <c r="JF169" s="89"/>
      <c r="JG169" s="89"/>
      <c r="JH169" s="89"/>
      <c r="JI169" s="89"/>
      <c r="JJ169" s="89"/>
      <c r="JK169" s="89"/>
      <c r="JL169" s="89"/>
      <c r="JM169" s="89"/>
      <c r="JN169" s="89"/>
      <c r="JO169" s="89"/>
      <c r="JP169" s="89"/>
      <c r="JQ169" s="89"/>
      <c r="JR169" s="89"/>
      <c r="JS169" s="89"/>
      <c r="JT169" s="89"/>
      <c r="JU169" s="89"/>
      <c r="JV169" s="89"/>
      <c r="JW169" s="89"/>
      <c r="JX169" s="89"/>
      <c r="JY169" s="89"/>
      <c r="JZ169" s="89"/>
      <c r="KA169" s="89"/>
      <c r="KB169" s="89"/>
      <c r="KC169" s="89"/>
      <c r="KD169" s="89"/>
      <c r="KE169" s="89"/>
      <c r="KF169" s="89"/>
      <c r="KG169" s="89"/>
      <c r="KH169" s="89"/>
      <c r="KI169" s="89"/>
      <c r="KJ169" s="89"/>
      <c r="KK169" s="89"/>
      <c r="KL169" s="89"/>
      <c r="KM169" s="89"/>
      <c r="KN169" s="89"/>
      <c r="KO169" s="89"/>
      <c r="KP169" s="89"/>
      <c r="KQ169" s="89"/>
      <c r="KR169" s="89"/>
      <c r="KS169" s="89"/>
      <c r="KT169" s="89"/>
      <c r="KU169" s="89"/>
      <c r="KV169" s="89"/>
      <c r="KW169" s="89"/>
      <c r="KX169" s="89"/>
      <c r="KY169" s="89"/>
      <c r="KZ169" s="89"/>
      <c r="LA169" s="89"/>
      <c r="LB169" s="89"/>
      <c r="LC169" s="89"/>
      <c r="LD169" s="89"/>
      <c r="LE169" s="89"/>
      <c r="LF169" s="89"/>
      <c r="LG169" s="89"/>
      <c r="LH169" s="89"/>
      <c r="LI169" s="89"/>
      <c r="LJ169" s="89"/>
      <c r="LK169" s="89"/>
      <c r="LL169" s="89"/>
      <c r="LM169" s="89"/>
      <c r="LN169" s="89"/>
      <c r="LO169" s="89"/>
      <c r="LP169" s="89"/>
      <c r="LQ169" s="89"/>
      <c r="LR169" s="89"/>
      <c r="LS169" s="89"/>
      <c r="LT169" s="89"/>
      <c r="LU169" s="89"/>
      <c r="LV169" s="89"/>
      <c r="LW169" s="89"/>
      <c r="LX169" s="89"/>
      <c r="LY169" s="89"/>
      <c r="LZ169" s="89"/>
      <c r="MA169" s="89"/>
      <c r="MB169" s="89"/>
      <c r="MC169" s="89"/>
      <c r="MD169" s="89"/>
      <c r="ME169" s="89"/>
      <c r="MF169" s="89"/>
      <c r="MG169" s="89"/>
      <c r="MH169" s="89"/>
      <c r="MI169" s="89"/>
      <c r="MJ169" s="89"/>
      <c r="MK169" s="89"/>
      <c r="ML169" s="89"/>
      <c r="MM169" s="89"/>
      <c r="MN169" s="89"/>
      <c r="MO169" s="89"/>
      <c r="MP169" s="89"/>
      <c r="MQ169" s="89"/>
      <c r="MR169" s="89"/>
      <c r="MS169" s="89"/>
      <c r="MT169" s="89"/>
      <c r="MU169" s="89"/>
      <c r="MV169" s="89"/>
      <c r="MW169" s="89"/>
      <c r="MX169" s="89"/>
      <c r="MY169" s="89"/>
      <c r="MZ169" s="89"/>
      <c r="NA169" s="89"/>
      <c r="NB169" s="89"/>
      <c r="NC169" s="89"/>
      <c r="ND169" s="89"/>
      <c r="NE169" s="89"/>
      <c r="NF169" s="89"/>
      <c r="NG169" s="89"/>
      <c r="NH169" s="89"/>
      <c r="NI169" s="89"/>
      <c r="NJ169" s="89"/>
      <c r="NK169" s="89"/>
      <c r="NL169" s="89"/>
      <c r="NM169" s="89"/>
      <c r="NN169" s="89"/>
      <c r="NO169" s="89"/>
      <c r="NP169" s="89"/>
      <c r="NQ169" s="89"/>
      <c r="NR169" s="89"/>
      <c r="NS169" s="89"/>
      <c r="NT169" s="89"/>
      <c r="NU169" s="89"/>
      <c r="NV169" s="89"/>
      <c r="NW169" s="89"/>
      <c r="NX169" s="89"/>
      <c r="NY169" s="89"/>
      <c r="NZ169" s="89"/>
      <c r="OA169" s="89"/>
      <c r="OB169" s="89"/>
      <c r="OC169" s="89"/>
      <c r="OD169" s="89"/>
      <c r="OE169" s="89"/>
      <c r="OF169" s="89"/>
      <c r="OG169" s="89"/>
      <c r="OH169" s="89"/>
      <c r="OI169" s="89"/>
      <c r="OJ169" s="89"/>
      <c r="OK169" s="89"/>
      <c r="OL169" s="89"/>
      <c r="OM169" s="89"/>
      <c r="ON169" s="89"/>
      <c r="OO169" s="89"/>
      <c r="OP169" s="89"/>
      <c r="OQ169" s="89"/>
      <c r="OR169" s="89"/>
      <c r="OS169" s="89"/>
      <c r="OT169" s="89"/>
      <c r="OU169" s="89"/>
      <c r="OV169" s="89"/>
      <c r="OW169" s="89"/>
      <c r="OX169" s="89"/>
      <c r="OY169" s="89"/>
      <c r="OZ169" s="89"/>
      <c r="PA169" s="89"/>
      <c r="PB169" s="89"/>
      <c r="PC169" s="89"/>
      <c r="PD169" s="89"/>
      <c r="PE169" s="89"/>
      <c r="PF169" s="89"/>
      <c r="PG169" s="89"/>
      <c r="PH169" s="89"/>
      <c r="PI169" s="89"/>
      <c r="PJ169" s="89"/>
      <c r="PK169" s="89"/>
      <c r="PL169" s="89"/>
      <c r="PM169" s="89"/>
      <c r="PN169" s="89"/>
      <c r="PO169" s="89"/>
      <c r="PP169" s="89"/>
      <c r="PQ169" s="89"/>
      <c r="PR169" s="89"/>
      <c r="PS169" s="89"/>
      <c r="PT169" s="89"/>
      <c r="PU169" s="89"/>
      <c r="PV169" s="89"/>
      <c r="PW169" s="89"/>
      <c r="PX169" s="89"/>
      <c r="PY169" s="89"/>
      <c r="PZ169" s="89"/>
      <c r="QA169" s="89"/>
      <c r="QB169" s="89"/>
      <c r="QC169" s="89"/>
      <c r="QD169" s="89"/>
      <c r="QE169" s="89"/>
      <c r="QF169" s="89"/>
      <c r="QG169" s="89"/>
      <c r="QH169" s="89"/>
      <c r="QI169" s="89"/>
      <c r="QJ169" s="89"/>
      <c r="QK169" s="89"/>
      <c r="QL169" s="89"/>
      <c r="QM169" s="89"/>
      <c r="QN169" s="89"/>
      <c r="QO169" s="89"/>
      <c r="QP169" s="89"/>
      <c r="QQ169" s="89"/>
      <c r="QR169" s="89"/>
      <c r="QS169" s="89"/>
      <c r="QT169" s="89"/>
      <c r="QU169" s="89"/>
      <c r="QV169" s="89"/>
      <c r="QW169" s="89"/>
      <c r="QX169" s="89"/>
      <c r="QY169" s="89"/>
      <c r="QZ169" s="89"/>
      <c r="RA169" s="89"/>
      <c r="RB169" s="89"/>
      <c r="RC169" s="89"/>
      <c r="RD169" s="89"/>
      <c r="RE169" s="89"/>
      <c r="RF169" s="89"/>
      <c r="RG169" s="89"/>
      <c r="RH169" s="89"/>
      <c r="RI169" s="89"/>
      <c r="RJ169" s="89"/>
      <c r="RK169" s="89"/>
      <c r="RL169" s="89"/>
      <c r="RM169" s="89"/>
      <c r="RN169" s="89"/>
      <c r="RO169" s="89"/>
      <c r="RP169" s="89"/>
      <c r="RQ169" s="89"/>
      <c r="RR169" s="89"/>
      <c r="RS169" s="89"/>
      <c r="RT169" s="89"/>
      <c r="RU169" s="89"/>
      <c r="RV169" s="89"/>
      <c r="RW169" s="89"/>
      <c r="RX169" s="89"/>
      <c r="RY169" s="89"/>
      <c r="RZ169" s="89"/>
      <c r="SA169" s="89"/>
      <c r="SB169" s="89"/>
      <c r="SC169" s="89"/>
      <c r="SD169" s="89"/>
      <c r="SE169" s="89"/>
      <c r="SF169" s="89"/>
      <c r="SG169" s="89"/>
      <c r="SH169" s="89"/>
      <c r="SI169" s="89"/>
      <c r="SJ169" s="89"/>
      <c r="SK169" s="89"/>
      <c r="SL169" s="89"/>
      <c r="SM169" s="89"/>
      <c r="SN169" s="89"/>
      <c r="SO169" s="89"/>
      <c r="SP169" s="89"/>
      <c r="SQ169" s="89"/>
      <c r="SR169" s="89"/>
      <c r="SS169" s="89"/>
      <c r="ST169" s="89"/>
      <c r="SU169" s="89"/>
      <c r="SV169" s="89"/>
      <c r="SW169" s="89"/>
      <c r="SX169" s="89"/>
      <c r="SY169" s="89"/>
      <c r="SZ169" s="89"/>
      <c r="TA169" s="89"/>
      <c r="TB169" s="89"/>
      <c r="TC169" s="89"/>
      <c r="TD169" s="89"/>
      <c r="TE169" s="89"/>
      <c r="TF169" s="89"/>
      <c r="TG169" s="89"/>
      <c r="TH169" s="89"/>
      <c r="TI169" s="89"/>
      <c r="TJ169" s="89"/>
      <c r="TK169" s="89"/>
      <c r="TL169" s="89"/>
      <c r="TM169" s="89"/>
      <c r="TN169" s="89"/>
      <c r="TO169" s="89"/>
      <c r="TP169" s="89"/>
      <c r="TQ169" s="89"/>
      <c r="TR169" s="89"/>
      <c r="TS169" s="89"/>
      <c r="TT169" s="89"/>
      <c r="TU169" s="89"/>
      <c r="TV169" s="89"/>
      <c r="TW169" s="89"/>
      <c r="TX169" s="89"/>
      <c r="TY169" s="89"/>
      <c r="TZ169" s="89"/>
      <c r="UA169" s="89"/>
      <c r="UB169" s="89"/>
      <c r="UC169" s="89"/>
      <c r="UD169" s="89"/>
      <c r="UE169" s="89"/>
      <c r="UF169" s="89"/>
      <c r="UG169" s="89"/>
      <c r="UH169" s="89"/>
      <c r="UI169" s="89"/>
      <c r="UJ169" s="89"/>
      <c r="UK169" s="89"/>
      <c r="UL169" s="89"/>
      <c r="UM169" s="89"/>
      <c r="UN169" s="89"/>
      <c r="UO169" s="89"/>
      <c r="UP169" s="89"/>
      <c r="UQ169" s="89"/>
      <c r="UR169" s="89"/>
      <c r="US169" s="89"/>
      <c r="UT169" s="89"/>
      <c r="UU169" s="89"/>
      <c r="UV169" s="89"/>
      <c r="UW169" s="89"/>
      <c r="UX169" s="89"/>
      <c r="UY169" s="89"/>
      <c r="UZ169" s="89"/>
      <c r="VA169" s="89"/>
      <c r="VB169" s="89"/>
      <c r="VC169" s="89"/>
      <c r="VD169" s="89"/>
      <c r="VE169" s="89"/>
      <c r="VF169" s="89"/>
      <c r="VG169" s="89"/>
      <c r="VH169" s="89"/>
      <c r="VI169" s="89"/>
      <c r="VJ169" s="89"/>
      <c r="VK169" s="89"/>
      <c r="VL169" s="89"/>
      <c r="VM169" s="89"/>
      <c r="VN169" s="89"/>
      <c r="VO169" s="89"/>
      <c r="VP169" s="89"/>
      <c r="VQ169" s="89"/>
      <c r="VR169" s="89"/>
      <c r="VS169" s="89"/>
      <c r="VT169" s="89"/>
      <c r="VU169" s="89"/>
      <c r="VV169" s="89"/>
      <c r="VW169" s="89"/>
      <c r="VX169" s="89"/>
      <c r="VY169" s="89"/>
      <c r="VZ169" s="89"/>
      <c r="WA169" s="89"/>
      <c r="WB169" s="89"/>
      <c r="WC169" s="89"/>
      <c r="WD169" s="89"/>
      <c r="WE169" s="89"/>
      <c r="WF169" s="89"/>
      <c r="WG169" s="89"/>
      <c r="WH169" s="89"/>
      <c r="WI169" s="89"/>
      <c r="WJ169" s="89"/>
      <c r="WK169" s="89"/>
      <c r="WL169" s="89"/>
      <c r="WM169" s="89"/>
      <c r="WN169" s="89"/>
      <c r="WO169" s="89"/>
      <c r="WP169" s="89"/>
      <c r="WQ169" s="89"/>
      <c r="WR169" s="89"/>
      <c r="WS169" s="89"/>
      <c r="WT169" s="89"/>
      <c r="WU169" s="89"/>
      <c r="WV169" s="89"/>
      <c r="WW169" s="89"/>
      <c r="WX169" s="89"/>
      <c r="WY169" s="89"/>
      <c r="WZ169" s="89"/>
      <c r="XA169" s="89"/>
      <c r="XB169" s="89"/>
      <c r="XC169" s="89"/>
      <c r="XD169" s="89"/>
      <c r="XE169" s="89"/>
      <c r="XF169" s="89"/>
      <c r="XG169" s="89"/>
      <c r="XH169" s="89"/>
      <c r="XI169" s="89"/>
      <c r="XJ169" s="89"/>
      <c r="XK169" s="89"/>
      <c r="XL169" s="89"/>
      <c r="XM169" s="89"/>
      <c r="XN169" s="89"/>
      <c r="XO169" s="89"/>
      <c r="XP169" s="89"/>
      <c r="XQ169" s="89"/>
      <c r="XR169" s="89"/>
      <c r="XS169" s="89"/>
      <c r="XT169" s="89"/>
      <c r="XU169" s="89"/>
      <c r="XV169" s="89"/>
      <c r="XW169" s="89"/>
      <c r="XX169" s="89"/>
      <c r="XY169" s="89"/>
      <c r="XZ169" s="89"/>
      <c r="YA169" s="89"/>
      <c r="YB169" s="89"/>
      <c r="YC169" s="89"/>
      <c r="YD169" s="89"/>
      <c r="YE169" s="89"/>
      <c r="YF169" s="89"/>
      <c r="YG169" s="89"/>
      <c r="YH169" s="89"/>
      <c r="YI169" s="89"/>
      <c r="YJ169" s="89"/>
      <c r="YK169" s="89"/>
      <c r="YL169" s="89"/>
      <c r="YM169" s="89"/>
      <c r="YN169" s="89"/>
      <c r="YO169" s="89"/>
      <c r="YP169" s="89"/>
      <c r="YQ169" s="89"/>
      <c r="YR169" s="89"/>
      <c r="YS169" s="89"/>
      <c r="YT169" s="89"/>
      <c r="YU169" s="89"/>
      <c r="YV169" s="89"/>
      <c r="YW169" s="89"/>
      <c r="YX169" s="89"/>
      <c r="YY169" s="89"/>
      <c r="YZ169" s="89"/>
      <c r="ZA169" s="89"/>
      <c r="ZB169" s="89"/>
      <c r="ZC169" s="89"/>
      <c r="ZD169" s="89"/>
      <c r="ZE169" s="89"/>
      <c r="ZF169" s="89"/>
      <c r="ZG169" s="89"/>
      <c r="ZH169" s="89"/>
      <c r="ZI169" s="89"/>
      <c r="ZJ169" s="89"/>
      <c r="ZK169" s="89"/>
      <c r="ZL169" s="89"/>
      <c r="ZM169" s="89"/>
      <c r="ZN169" s="89"/>
      <c r="ZO169" s="89"/>
      <c r="ZP169" s="89"/>
      <c r="ZQ169" s="89"/>
      <c r="ZR169" s="89"/>
      <c r="ZS169" s="89"/>
      <c r="ZT169" s="89"/>
      <c r="ZU169" s="89"/>
      <c r="ZV169" s="89"/>
      <c r="ZW169" s="89"/>
      <c r="ZX169" s="89"/>
      <c r="ZY169" s="89"/>
      <c r="ZZ169" s="89"/>
      <c r="AAA169" s="89"/>
      <c r="AAB169" s="89"/>
      <c r="AAC169" s="89"/>
      <c r="AAD169" s="89"/>
      <c r="AAE169" s="89"/>
      <c r="AAF169" s="89"/>
      <c r="AAG169" s="89"/>
      <c r="AAH169" s="89"/>
      <c r="AAI169" s="89"/>
      <c r="AAJ169" s="89"/>
      <c r="AAK169" s="89"/>
      <c r="AAL169" s="89"/>
      <c r="AAM169" s="89"/>
      <c r="AAN169" s="89"/>
      <c r="AAO169" s="89"/>
      <c r="AAP169" s="89"/>
      <c r="AAQ169" s="89"/>
      <c r="AAR169" s="89"/>
      <c r="AAS169" s="89"/>
      <c r="AAT169" s="89"/>
      <c r="AAU169" s="89"/>
      <c r="AAV169" s="89"/>
      <c r="AAW169" s="89"/>
      <c r="AAX169" s="89"/>
      <c r="AAY169" s="89"/>
      <c r="AAZ169" s="89"/>
      <c r="ABA169" s="89"/>
      <c r="ABB169" s="89"/>
      <c r="ABC169" s="89"/>
      <c r="ABD169" s="89"/>
      <c r="ABE169" s="89"/>
      <c r="ABF169" s="89"/>
      <c r="ABG169" s="89"/>
      <c r="ABH169" s="89"/>
      <c r="ABI169" s="89"/>
      <c r="ABJ169" s="89"/>
      <c r="ABK169" s="89"/>
      <c r="ABL169" s="89"/>
      <c r="ABM169" s="89"/>
      <c r="ABN169" s="89"/>
      <c r="ABO169" s="89"/>
      <c r="ABP169" s="89"/>
      <c r="ABQ169" s="89"/>
      <c r="ABR169" s="89"/>
      <c r="ABS169" s="89"/>
      <c r="ABT169" s="89"/>
      <c r="ABU169" s="89"/>
      <c r="ABV169" s="89"/>
      <c r="ABW169" s="89"/>
      <c r="ABX169" s="89"/>
      <c r="ABY169" s="89"/>
      <c r="ABZ169" s="89"/>
      <c r="ACA169" s="89"/>
      <c r="ACB169" s="89"/>
      <c r="ACC169" s="89"/>
      <c r="ACD169" s="89"/>
      <c r="ACE169" s="89"/>
      <c r="ACF169" s="89"/>
      <c r="ACG169" s="89"/>
      <c r="ACH169" s="89"/>
      <c r="ACI169" s="89"/>
      <c r="ACJ169" s="89"/>
      <c r="ACK169" s="89"/>
      <c r="ACL169" s="89"/>
      <c r="ACM169" s="89"/>
      <c r="ACN169" s="89"/>
      <c r="ACO169" s="89"/>
      <c r="ACP169" s="89"/>
      <c r="ACQ169" s="89"/>
      <c r="ACR169" s="89"/>
      <c r="ACS169" s="89"/>
      <c r="ACT169" s="89"/>
      <c r="ACU169" s="89"/>
      <c r="ACV169" s="89"/>
      <c r="ACW169" s="89"/>
      <c r="ACX169" s="89"/>
      <c r="ACY169" s="89"/>
      <c r="ACZ169" s="89"/>
      <c r="ADA169" s="89"/>
      <c r="ADB169" s="89"/>
      <c r="ADC169" s="89"/>
      <c r="ADD169" s="89"/>
      <c r="ADE169" s="89"/>
      <c r="ADF169" s="89"/>
      <c r="ADG169" s="89"/>
      <c r="ADH169" s="89"/>
      <c r="ADI169" s="89"/>
      <c r="ADJ169" s="89"/>
      <c r="ADK169" s="89"/>
      <c r="ADL169" s="89"/>
      <c r="ADM169" s="89"/>
      <c r="ADN169" s="89"/>
      <c r="ADO169" s="89"/>
      <c r="ADP169" s="89"/>
      <c r="ADQ169" s="89"/>
      <c r="ADR169" s="89"/>
      <c r="ADS169" s="89"/>
      <c r="ADT169" s="89"/>
      <c r="ADU169" s="89"/>
      <c r="ADV169" s="89"/>
      <c r="ADW169" s="89"/>
      <c r="ADX169" s="89"/>
      <c r="ADY169" s="89"/>
      <c r="ADZ169" s="89"/>
      <c r="AEA169" s="89"/>
      <c r="AEB169" s="89"/>
      <c r="AEC169" s="89"/>
      <c r="AED169" s="89"/>
      <c r="AEE169" s="89"/>
      <c r="AEF169" s="89"/>
      <c r="AEG169" s="89"/>
      <c r="AEH169" s="89"/>
      <c r="AEI169" s="89"/>
      <c r="AEJ169" s="89"/>
      <c r="AEK169" s="89"/>
      <c r="AEL169" s="89"/>
      <c r="AEM169" s="89"/>
      <c r="AEN169" s="89"/>
      <c r="AEO169" s="89"/>
      <c r="AEP169" s="89"/>
      <c r="AEQ169" s="89"/>
      <c r="AER169" s="89"/>
      <c r="AES169" s="89"/>
      <c r="AET169" s="89"/>
      <c r="AEU169" s="89"/>
      <c r="AEV169" s="89"/>
      <c r="AEW169" s="89"/>
      <c r="AEX169" s="89"/>
      <c r="AEY169" s="89"/>
      <c r="AEZ169" s="89"/>
      <c r="AFA169" s="89"/>
      <c r="AFB169" s="89"/>
      <c r="AFC169" s="89"/>
      <c r="AFD169" s="89"/>
      <c r="AFE169" s="89"/>
      <c r="AFF169" s="89"/>
      <c r="AFG169" s="89"/>
      <c r="AFH169" s="89"/>
      <c r="AFI169" s="89"/>
      <c r="AFJ169" s="89"/>
      <c r="AFK169" s="89"/>
      <c r="AFL169" s="89"/>
      <c r="AFM169" s="89"/>
      <c r="AFN169" s="89"/>
      <c r="AFO169" s="89"/>
      <c r="AFP169" s="89"/>
      <c r="AFQ169" s="89"/>
      <c r="AFR169" s="89"/>
      <c r="AFS169" s="89"/>
      <c r="AFT169" s="89"/>
      <c r="AFU169" s="89"/>
      <c r="AFV169" s="89"/>
      <c r="AFW169" s="89"/>
      <c r="AFX169" s="89"/>
      <c r="AFY169" s="89"/>
      <c r="AFZ169" s="89"/>
      <c r="AGA169" s="89"/>
      <c r="AGB169" s="89"/>
      <c r="AGC169" s="89"/>
      <c r="AGD169" s="89"/>
      <c r="AGE169" s="89"/>
      <c r="AGF169" s="89"/>
      <c r="AGG169" s="89"/>
      <c r="AGH169" s="89"/>
      <c r="AGI169" s="89"/>
      <c r="AGJ169" s="89"/>
      <c r="AGK169" s="89"/>
      <c r="AGL169" s="89"/>
      <c r="AGM169" s="89"/>
      <c r="AGN169" s="89"/>
      <c r="AGO169" s="89"/>
      <c r="AGP169" s="89"/>
      <c r="AGQ169" s="89"/>
      <c r="AGR169" s="89"/>
      <c r="AGS169" s="89"/>
      <c r="AGT169" s="89"/>
      <c r="AGU169" s="89"/>
      <c r="AGV169" s="89"/>
      <c r="AGW169" s="89"/>
      <c r="AGX169" s="89"/>
      <c r="AGY169" s="89"/>
      <c r="AGZ169" s="89"/>
      <c r="AHA169" s="89"/>
      <c r="AHB169" s="89"/>
      <c r="AHC169" s="89"/>
      <c r="AHD169" s="89"/>
      <c r="AHE169" s="89"/>
      <c r="AHF169" s="89"/>
      <c r="AHG169" s="89"/>
      <c r="AHH169" s="89"/>
      <c r="AHI169" s="89"/>
      <c r="AHJ169" s="89"/>
      <c r="AHK169" s="89"/>
      <c r="AHL169" s="89"/>
      <c r="AHM169" s="89"/>
      <c r="AHN169" s="89"/>
      <c r="AHO169" s="89"/>
      <c r="AHP169" s="89"/>
      <c r="AHQ169" s="89"/>
      <c r="AHR169" s="89"/>
      <c r="AHS169" s="89"/>
      <c r="AHT169" s="89"/>
      <c r="AHU169" s="89"/>
      <c r="AHV169" s="89"/>
      <c r="AHW169" s="89"/>
      <c r="AHX169" s="89"/>
      <c r="AHY169" s="89"/>
      <c r="AHZ169" s="89"/>
      <c r="AIA169" s="89"/>
      <c r="AIB169" s="89"/>
      <c r="AIC169" s="89"/>
      <c r="AID169" s="89"/>
      <c r="AIE169" s="89"/>
      <c r="AIF169" s="89"/>
      <c r="AIG169" s="89"/>
      <c r="AIH169" s="89"/>
      <c r="AII169" s="89"/>
      <c r="AIJ169" s="89"/>
      <c r="AIK169" s="89"/>
      <c r="AIL169" s="89"/>
      <c r="AIM169" s="89"/>
      <c r="AIN169" s="89"/>
      <c r="AIO169" s="89"/>
      <c r="AIP169" s="89"/>
      <c r="AIQ169" s="89"/>
      <c r="AIR169" s="89"/>
      <c r="AIS169" s="89"/>
      <c r="AIT169" s="89"/>
      <c r="AIU169" s="89"/>
      <c r="AIV169" s="89"/>
      <c r="AIW169" s="89"/>
      <c r="AIX169" s="89"/>
      <c r="AIY169" s="89"/>
      <c r="AIZ169" s="89"/>
      <c r="AJA169" s="89"/>
      <c r="AJB169" s="89"/>
      <c r="AJC169" s="89"/>
      <c r="AJD169" s="89"/>
      <c r="AJE169" s="89"/>
      <c r="AJF169" s="89"/>
      <c r="AJG169" s="89"/>
      <c r="AJH169" s="89"/>
      <c r="AJI169" s="89"/>
      <c r="AJJ169" s="89"/>
      <c r="AJK169" s="89"/>
      <c r="AJL169" s="89"/>
      <c r="AJM169" s="89"/>
      <c r="AJN169" s="89"/>
      <c r="AJO169" s="89"/>
      <c r="AJP169" s="89"/>
      <c r="AJQ169" s="89"/>
      <c r="AJR169" s="89"/>
      <c r="AJS169" s="89"/>
      <c r="AJT169" s="89"/>
      <c r="AJU169" s="89"/>
      <c r="AJV169" s="89"/>
      <c r="AJW169" s="89"/>
      <c r="AJX169" s="89"/>
      <c r="AJY169" s="89"/>
      <c r="AJZ169" s="89"/>
      <c r="AKA169" s="89"/>
      <c r="AKB169" s="89"/>
      <c r="AKC169" s="89"/>
      <c r="AKD169" s="89"/>
      <c r="AKE169" s="89"/>
      <c r="AKF169" s="89"/>
      <c r="AKG169" s="89"/>
      <c r="AKH169" s="89"/>
      <c r="AKI169" s="89"/>
      <c r="AKJ169" s="89"/>
      <c r="AKK169" s="89"/>
      <c r="AKL169" s="89"/>
      <c r="AKM169" s="89"/>
      <c r="AKN169" s="89"/>
      <c r="AKO169" s="89"/>
      <c r="AKP169" s="89"/>
      <c r="AKQ169" s="89"/>
      <c r="AKR169" s="89"/>
      <c r="AKS169" s="89"/>
      <c r="AKT169" s="89"/>
      <c r="AKU169" s="89"/>
      <c r="AKV169" s="89"/>
      <c r="AKW169" s="89"/>
      <c r="AKX169" s="89"/>
      <c r="AKY169" s="89"/>
      <c r="AKZ169" s="89"/>
      <c r="ALA169" s="89"/>
      <c r="ALB169" s="89"/>
      <c r="ALC169" s="89"/>
      <c r="ALD169" s="89"/>
      <c r="ALE169" s="89"/>
      <c r="ALF169" s="89"/>
      <c r="ALG169" s="89"/>
      <c r="ALH169" s="89"/>
      <c r="ALI169" s="89"/>
      <c r="ALJ169" s="89"/>
      <c r="ALK169" s="89"/>
      <c r="ALL169" s="89"/>
      <c r="ALM169" s="89"/>
      <c r="ALN169" s="89"/>
      <c r="ALO169" s="89"/>
      <c r="ALP169" s="89"/>
      <c r="ALQ169" s="89"/>
      <c r="ALR169" s="89"/>
      <c r="ALS169" s="89"/>
      <c r="ALT169" s="89"/>
      <c r="ALU169" s="89"/>
      <c r="ALV169" s="89"/>
      <c r="ALW169" s="89"/>
      <c r="ALX169" s="89"/>
      <c r="ALY169" s="89"/>
      <c r="ALZ169" s="89"/>
      <c r="AMA169" s="89"/>
      <c r="AMB169" s="89"/>
      <c r="AMC169" s="89"/>
      <c r="AMD169" s="89"/>
      <c r="AME169" s="89"/>
      <c r="AMF169" s="89"/>
      <c r="AMG169" s="89"/>
      <c r="AMH169" s="89"/>
      <c r="AMI169" s="89"/>
      <c r="AMJ169" s="89"/>
      <c r="AMK169" s="89"/>
      <c r="AML169" s="89"/>
      <c r="AMM169" s="89"/>
      <c r="AMN169" s="89"/>
      <c r="AMO169" s="89"/>
      <c r="AMP169" s="89"/>
      <c r="AMQ169" s="89"/>
      <c r="AMR169" s="89"/>
      <c r="AMS169" s="89"/>
      <c r="AMT169" s="89"/>
      <c r="AMU169" s="89"/>
      <c r="AMV169" s="89"/>
      <c r="AMW169" s="89"/>
      <c r="AMX169" s="89"/>
      <c r="AMY169" s="89"/>
      <c r="AMZ169" s="89"/>
      <c r="ANA169" s="89"/>
      <c r="ANB169" s="89"/>
      <c r="ANC169" s="89"/>
      <c r="AND169" s="89"/>
      <c r="ANE169" s="89"/>
      <c r="ANF169" s="89"/>
      <c r="ANG169" s="89"/>
      <c r="ANH169" s="89"/>
      <c r="ANI169" s="89"/>
      <c r="ANJ169" s="89"/>
      <c r="ANK169" s="89"/>
      <c r="ANL169" s="89"/>
      <c r="ANM169" s="89"/>
      <c r="ANN169" s="89"/>
      <c r="ANO169" s="89"/>
      <c r="ANP169" s="89"/>
      <c r="ANQ169" s="89"/>
      <c r="ANR169" s="89"/>
      <c r="ANS169" s="89"/>
      <c r="ANT169" s="89"/>
      <c r="ANU169" s="89"/>
      <c r="ANV169" s="89"/>
      <c r="ANW169" s="89"/>
      <c r="ANX169" s="89"/>
      <c r="ANY169" s="89"/>
      <c r="ANZ169" s="89"/>
      <c r="AOA169" s="89"/>
      <c r="AOB169" s="89"/>
      <c r="AOC169" s="89"/>
      <c r="AOD169" s="89"/>
      <c r="AOE169" s="89"/>
      <c r="AOF169" s="89"/>
      <c r="AOG169" s="89"/>
      <c r="AOH169" s="89"/>
      <c r="AOI169" s="89"/>
      <c r="AOJ169" s="89"/>
      <c r="AOK169" s="89"/>
      <c r="AOL169" s="89"/>
      <c r="AOM169" s="89"/>
      <c r="AON169" s="89"/>
      <c r="AOO169" s="89"/>
      <c r="AOP169" s="89"/>
      <c r="AOQ169" s="89"/>
      <c r="AOR169" s="89"/>
      <c r="AOS169" s="89"/>
      <c r="AOT169" s="89"/>
      <c r="AOU169" s="89"/>
      <c r="AOV169" s="89"/>
      <c r="AOW169" s="89"/>
      <c r="AOX169" s="89"/>
      <c r="AOY169" s="89"/>
      <c r="AOZ169" s="89"/>
      <c r="APA169" s="89"/>
      <c r="APB169" s="89"/>
      <c r="APC169" s="89"/>
      <c r="APD169" s="89"/>
      <c r="APE169" s="89"/>
      <c r="APF169" s="89"/>
      <c r="APG169" s="89"/>
      <c r="APH169" s="89"/>
      <c r="API169" s="89"/>
      <c r="APJ169" s="89"/>
      <c r="APK169" s="89"/>
      <c r="APL169" s="89"/>
      <c r="APM169" s="89"/>
      <c r="APN169" s="89"/>
      <c r="APO169" s="89"/>
      <c r="APP169" s="89"/>
      <c r="APQ169" s="89"/>
      <c r="APR169" s="89"/>
      <c r="APS169" s="89"/>
      <c r="APT169" s="89"/>
      <c r="APU169" s="89"/>
      <c r="APV169" s="89"/>
      <c r="APW169" s="89"/>
      <c r="APX169" s="89"/>
      <c r="APY169" s="89"/>
      <c r="APZ169" s="89"/>
      <c r="AQA169" s="89"/>
      <c r="AQB169" s="89"/>
      <c r="AQC169" s="89"/>
      <c r="AQD169" s="89"/>
      <c r="AQE169" s="89"/>
      <c r="AQF169" s="89"/>
      <c r="AQG169" s="89"/>
      <c r="AQH169" s="89"/>
      <c r="AQI169" s="89"/>
      <c r="AQJ169" s="89"/>
      <c r="AQK169" s="89"/>
      <c r="AQL169" s="89"/>
      <c r="AQM169" s="89"/>
      <c r="AQN169" s="89"/>
      <c r="AQO169" s="89"/>
      <c r="AQP169" s="89"/>
      <c r="AQQ169" s="89"/>
      <c r="AQR169" s="89"/>
      <c r="AQS169" s="89"/>
      <c r="AQT169" s="89"/>
      <c r="AQU169" s="89"/>
      <c r="AQV169" s="89"/>
      <c r="AQW169" s="89"/>
      <c r="AQX169" s="89"/>
      <c r="AQY169" s="89"/>
      <c r="AQZ169" s="89"/>
      <c r="ARA169" s="89"/>
      <c r="ARB169" s="89"/>
      <c r="ARC169" s="89"/>
      <c r="ARD169" s="89"/>
      <c r="ARE169" s="89"/>
      <c r="ARF169" s="89"/>
      <c r="ARG169" s="89"/>
      <c r="ARH169" s="89"/>
      <c r="ARI169" s="89"/>
      <c r="ARJ169" s="89"/>
      <c r="ARK169" s="89"/>
      <c r="ARL169" s="89"/>
      <c r="ARM169" s="89"/>
      <c r="ARN169" s="89"/>
      <c r="ARO169" s="89"/>
      <c r="ARP169" s="89"/>
      <c r="ARQ169" s="89"/>
      <c r="ARR169" s="89"/>
      <c r="ARS169" s="89"/>
      <c r="ART169" s="89"/>
      <c r="ARU169" s="89"/>
      <c r="ARV169" s="89"/>
      <c r="ARW169" s="89"/>
      <c r="ARX169" s="89"/>
      <c r="ARY169" s="89"/>
      <c r="ARZ169" s="89"/>
      <c r="ASA169" s="89"/>
      <c r="ASB169" s="89"/>
      <c r="ASC169" s="89"/>
      <c r="ASD169" s="89"/>
      <c r="ASE169" s="89"/>
      <c r="ASF169" s="89"/>
      <c r="ASG169" s="89"/>
      <c r="ASH169" s="89"/>
      <c r="ASI169" s="89"/>
      <c r="ASJ169" s="89"/>
      <c r="ASK169" s="89"/>
      <c r="ASL169" s="89"/>
      <c r="ASM169" s="89"/>
      <c r="ASN169" s="89"/>
      <c r="ASO169" s="89"/>
      <c r="ASP169" s="89"/>
      <c r="ASQ169" s="89"/>
      <c r="ASR169" s="89"/>
      <c r="ASS169" s="89"/>
      <c r="AST169" s="89"/>
      <c r="ASU169" s="89"/>
      <c r="ASV169" s="89"/>
      <c r="ASW169" s="89"/>
      <c r="ASX169" s="89"/>
      <c r="ASY169" s="89"/>
      <c r="ASZ169" s="89"/>
      <c r="ATA169" s="89"/>
      <c r="ATB169" s="89"/>
      <c r="ATC169" s="89"/>
      <c r="ATD169" s="89"/>
      <c r="ATE169" s="89"/>
      <c r="ATF169" s="89"/>
      <c r="ATG169" s="89"/>
      <c r="ATH169" s="89"/>
      <c r="ATI169" s="89"/>
      <c r="ATJ169" s="89"/>
      <c r="ATK169" s="89"/>
      <c r="ATL169" s="89"/>
      <c r="ATM169" s="89"/>
      <c r="ATN169" s="89"/>
      <c r="ATO169" s="89"/>
      <c r="ATP169" s="89"/>
      <c r="ATQ169" s="89"/>
      <c r="ATR169" s="89"/>
      <c r="ATS169" s="89"/>
      <c r="ATT169" s="89"/>
      <c r="ATU169" s="89"/>
      <c r="ATV169" s="89"/>
      <c r="ATW169" s="89"/>
      <c r="ATX169" s="89"/>
      <c r="ATY169" s="89"/>
      <c r="ATZ169" s="89"/>
      <c r="AUA169" s="89"/>
      <c r="AUB169" s="89"/>
      <c r="AUC169" s="89"/>
      <c r="AUD169" s="89"/>
      <c r="AUE169" s="89"/>
      <c r="AUF169" s="89"/>
      <c r="AUG169" s="89"/>
      <c r="AUH169" s="89"/>
      <c r="AUI169" s="89"/>
      <c r="AUJ169" s="89"/>
      <c r="AUK169" s="89"/>
      <c r="AUL169" s="89"/>
      <c r="AUM169" s="89"/>
      <c r="AUN169" s="89"/>
      <c r="AUO169" s="89"/>
      <c r="AUP169" s="89"/>
      <c r="AUQ169" s="89"/>
      <c r="AUR169" s="89"/>
      <c r="AUS169" s="89"/>
      <c r="AUT169" s="89"/>
      <c r="AUU169" s="89"/>
      <c r="AUV169" s="89"/>
      <c r="AUW169" s="89"/>
      <c r="AUX169" s="89"/>
      <c r="AUY169" s="89"/>
      <c r="AUZ169" s="89"/>
      <c r="AVA169" s="89"/>
      <c r="AVB169" s="89"/>
      <c r="AVC169" s="89"/>
      <c r="AVD169" s="89"/>
      <c r="AVE169" s="89"/>
      <c r="AVF169" s="89"/>
      <c r="AVG169" s="89"/>
      <c r="AVH169" s="89"/>
      <c r="AVI169" s="89"/>
      <c r="AVJ169" s="89"/>
      <c r="AVK169" s="89"/>
      <c r="AVL169" s="89"/>
      <c r="AVM169" s="89"/>
      <c r="AVN169" s="89"/>
      <c r="AVO169" s="89"/>
      <c r="AVP169" s="89"/>
      <c r="AVQ169" s="89"/>
      <c r="AVR169" s="89"/>
      <c r="AVS169" s="89"/>
      <c r="AVT169" s="89"/>
      <c r="AVU169" s="89"/>
      <c r="AVV169" s="89"/>
      <c r="AVW169" s="89"/>
      <c r="AVX169" s="89"/>
      <c r="AVY169" s="89"/>
      <c r="AVZ169" s="89"/>
      <c r="AWA169" s="89"/>
      <c r="AWB169" s="89"/>
      <c r="AWC169" s="89"/>
      <c r="AWD169" s="89"/>
      <c r="AWE169" s="89"/>
      <c r="AWF169" s="89"/>
      <c r="AWG169" s="89"/>
      <c r="AWH169" s="89"/>
      <c r="AWI169" s="89"/>
      <c r="AWJ169" s="89"/>
      <c r="AWK169" s="89"/>
      <c r="AWL169" s="89"/>
      <c r="AWM169" s="89"/>
      <c r="AWN169" s="89"/>
      <c r="AWO169" s="89"/>
      <c r="AWP169" s="89"/>
      <c r="AWQ169" s="89"/>
      <c r="AWR169" s="89"/>
      <c r="AWS169" s="89"/>
      <c r="AWT169" s="89"/>
      <c r="AWU169" s="89"/>
      <c r="AWV169" s="89"/>
      <c r="AWW169" s="89"/>
      <c r="AWX169" s="89"/>
      <c r="AWY169" s="89"/>
      <c r="AWZ169" s="89"/>
      <c r="AXA169" s="89"/>
      <c r="AXB169" s="89"/>
      <c r="AXC169" s="89"/>
      <c r="AXD169" s="89"/>
      <c r="AXE169" s="89"/>
      <c r="AXF169" s="89"/>
      <c r="AXG169" s="89"/>
      <c r="AXH169" s="89"/>
      <c r="AXI169" s="89"/>
      <c r="AXJ169" s="89"/>
      <c r="AXK169" s="89"/>
      <c r="AXL169" s="89"/>
      <c r="AXM169" s="89"/>
      <c r="AXN169" s="89"/>
      <c r="AXO169" s="89"/>
      <c r="AXP169" s="89"/>
      <c r="AXQ169" s="89"/>
      <c r="AXR169" s="89"/>
      <c r="AXS169" s="89"/>
      <c r="AXT169" s="89"/>
      <c r="AXU169" s="89"/>
      <c r="AXV169" s="89"/>
      <c r="AXW169" s="89"/>
      <c r="AXX169" s="89"/>
      <c r="AXY169" s="89"/>
      <c r="AXZ169" s="89"/>
      <c r="AYA169" s="89"/>
      <c r="AYB169" s="89"/>
      <c r="AYC169" s="89"/>
      <c r="AYD169" s="89"/>
      <c r="AYE169" s="89"/>
      <c r="AYF169" s="89"/>
      <c r="AYG169" s="89"/>
      <c r="AYH169" s="89"/>
      <c r="AYI169" s="89"/>
      <c r="AYJ169" s="89"/>
      <c r="AYK169" s="89"/>
      <c r="AYL169" s="89"/>
      <c r="AYM169" s="89"/>
      <c r="AYN169" s="89"/>
      <c r="AYO169" s="89"/>
      <c r="AYP169" s="89"/>
      <c r="AYQ169" s="89"/>
      <c r="AYR169" s="89"/>
      <c r="AYS169" s="89"/>
      <c r="AYT169" s="89"/>
      <c r="AYU169" s="89"/>
      <c r="AYV169" s="89"/>
      <c r="AYW169" s="89"/>
      <c r="AYX169" s="89"/>
      <c r="AYY169" s="89"/>
      <c r="AYZ169" s="89"/>
      <c r="AZA169" s="89"/>
      <c r="AZB169" s="89"/>
      <c r="AZC169" s="89"/>
      <c r="AZD169" s="89"/>
      <c r="AZE169" s="89"/>
      <c r="AZF169" s="89"/>
      <c r="AZG169" s="89"/>
      <c r="AZH169" s="89"/>
      <c r="AZI169" s="89"/>
      <c r="AZJ169" s="89"/>
      <c r="AZK169" s="89"/>
      <c r="AZL169" s="89"/>
      <c r="AZM169" s="89"/>
      <c r="AZN169" s="89"/>
      <c r="AZO169" s="89"/>
      <c r="AZP169" s="89"/>
      <c r="AZQ169" s="89"/>
      <c r="AZR169" s="89"/>
      <c r="AZS169" s="89"/>
      <c r="AZT169" s="89"/>
      <c r="AZU169" s="89"/>
      <c r="AZV169" s="89"/>
      <c r="AZW169" s="89"/>
      <c r="AZX169" s="89"/>
      <c r="AZY169" s="89"/>
      <c r="AZZ169" s="89"/>
      <c r="BAA169" s="89"/>
      <c r="BAB169" s="89"/>
      <c r="BAC169" s="89"/>
      <c r="BAD169" s="89"/>
      <c r="BAE169" s="89"/>
      <c r="BAF169" s="89"/>
      <c r="BAG169" s="89"/>
      <c r="BAH169" s="89"/>
      <c r="BAI169" s="89"/>
      <c r="BAJ169" s="89"/>
      <c r="BAK169" s="89"/>
      <c r="BAL169" s="89"/>
      <c r="BAM169" s="89"/>
      <c r="BAN169" s="89"/>
      <c r="BAO169" s="89"/>
      <c r="BAP169" s="89"/>
      <c r="BAQ169" s="89"/>
      <c r="BAR169" s="89"/>
      <c r="BAS169" s="89"/>
      <c r="BAT169" s="89"/>
      <c r="BAU169" s="89"/>
      <c r="BAV169" s="89"/>
      <c r="BAW169" s="89"/>
      <c r="BAX169" s="89"/>
      <c r="BAY169" s="89"/>
      <c r="BAZ169" s="89"/>
      <c r="BBA169" s="89"/>
      <c r="BBB169" s="89"/>
      <c r="BBC169" s="89"/>
      <c r="BBD169" s="89"/>
      <c r="BBE169" s="89"/>
      <c r="BBF169" s="89"/>
      <c r="BBG169" s="89"/>
      <c r="BBH169" s="89"/>
      <c r="BBI169" s="89"/>
      <c r="BBJ169" s="89"/>
      <c r="BBK169" s="89"/>
      <c r="BBL169" s="89"/>
      <c r="BBM169" s="89"/>
      <c r="BBN169" s="89"/>
      <c r="BBO169" s="89"/>
      <c r="BBP169" s="89"/>
      <c r="BBQ169" s="89"/>
      <c r="BBR169" s="89"/>
      <c r="BBS169" s="89"/>
      <c r="BBT169" s="89"/>
      <c r="BBU169" s="89"/>
      <c r="BBV169" s="89"/>
      <c r="BBW169" s="89"/>
      <c r="BBX169" s="89"/>
      <c r="BBY169" s="89"/>
      <c r="BBZ169" s="89"/>
      <c r="BCA169" s="89"/>
      <c r="BCB169" s="89"/>
      <c r="BCC169" s="89"/>
      <c r="BCD169" s="89"/>
      <c r="BCE169" s="89"/>
      <c r="BCF169" s="89"/>
      <c r="BCG169" s="89"/>
      <c r="BCH169" s="89"/>
      <c r="BCI169" s="89"/>
      <c r="BCJ169" s="89"/>
      <c r="BCK169" s="89"/>
      <c r="BCL169" s="89"/>
      <c r="BCM169" s="89"/>
      <c r="BCN169" s="89"/>
      <c r="BCO169" s="89"/>
      <c r="BCP169" s="89"/>
      <c r="BCQ169" s="89"/>
      <c r="BCR169" s="89"/>
      <c r="BCS169" s="89"/>
      <c r="BCT169" s="89"/>
      <c r="BCU169" s="89"/>
      <c r="BCV169" s="89"/>
      <c r="BCW169" s="89"/>
      <c r="BCX169" s="89"/>
      <c r="BCY169" s="89"/>
      <c r="BCZ169" s="89"/>
      <c r="BDA169" s="89"/>
      <c r="BDB169" s="89"/>
      <c r="BDC169" s="89"/>
      <c r="BDD169" s="89"/>
      <c r="BDE169" s="89"/>
      <c r="BDF169" s="89"/>
      <c r="BDG169" s="89"/>
      <c r="BDH169" s="89"/>
      <c r="BDI169" s="89"/>
      <c r="BDJ169" s="89"/>
      <c r="BDK169" s="89"/>
      <c r="BDL169" s="89"/>
      <c r="BDM169" s="89"/>
      <c r="BDN169" s="89"/>
      <c r="BDO169" s="89"/>
      <c r="BDP169" s="89"/>
      <c r="BDQ169" s="89"/>
      <c r="BDR169" s="89"/>
      <c r="BDS169" s="89"/>
      <c r="BDT169" s="89"/>
      <c r="BDU169" s="89"/>
      <c r="BDV169" s="89"/>
      <c r="BDW169" s="89"/>
      <c r="BDX169" s="89"/>
      <c r="BDY169" s="89"/>
      <c r="BDZ169" s="89"/>
      <c r="BEA169" s="89"/>
      <c r="BEB169" s="89"/>
      <c r="BEC169" s="89"/>
      <c r="BED169" s="89"/>
      <c r="BEE169" s="89"/>
      <c r="BEF169" s="89"/>
      <c r="BEG169" s="89"/>
      <c r="BEH169" s="89"/>
      <c r="BEI169" s="89"/>
      <c r="BEJ169" s="89"/>
      <c r="BEK169" s="89"/>
      <c r="BEL169" s="89"/>
      <c r="BEM169" s="89"/>
      <c r="BEN169" s="89"/>
      <c r="BEO169" s="89"/>
      <c r="BEP169" s="89"/>
      <c r="BEQ169" s="89"/>
      <c r="BER169" s="89"/>
      <c r="BES169" s="89"/>
      <c r="BET169" s="89"/>
      <c r="BEU169" s="89"/>
      <c r="BEV169" s="89"/>
      <c r="BEW169" s="89"/>
      <c r="BEX169" s="89"/>
      <c r="BEY169" s="89"/>
      <c r="BEZ169" s="89"/>
      <c r="BFA169" s="89"/>
      <c r="BFB169" s="89"/>
      <c r="BFC169" s="89"/>
      <c r="BFD169" s="89"/>
      <c r="BFE169" s="89"/>
      <c r="BFF169" s="89"/>
      <c r="BFG169" s="89"/>
      <c r="BFH169" s="89"/>
      <c r="BFI169" s="89"/>
      <c r="BFJ169" s="89"/>
      <c r="BFK169" s="89"/>
      <c r="BFL169" s="89"/>
      <c r="BFM169" s="89"/>
      <c r="BFN169" s="89"/>
      <c r="BFO169" s="89"/>
      <c r="BFP169" s="89"/>
      <c r="BFQ169" s="89"/>
      <c r="BFR169" s="89"/>
      <c r="BFS169" s="89"/>
      <c r="BFT169" s="89"/>
      <c r="BFU169" s="89"/>
      <c r="BFV169" s="89"/>
      <c r="BFW169" s="89"/>
      <c r="BFX169" s="89"/>
      <c r="BFY169" s="89"/>
      <c r="BFZ169" s="89"/>
      <c r="BGA169" s="89"/>
      <c r="BGB169" s="89"/>
      <c r="BGC169" s="89"/>
      <c r="BGD169" s="89"/>
      <c r="BGE169" s="89"/>
      <c r="BGF169" s="89"/>
      <c r="BGG169" s="89"/>
      <c r="BGH169" s="89"/>
      <c r="BGI169" s="89"/>
      <c r="BGJ169" s="89"/>
      <c r="BGK169" s="89"/>
      <c r="BGL169" s="89"/>
      <c r="BGM169" s="89"/>
      <c r="BGN169" s="89"/>
      <c r="BGO169" s="89"/>
      <c r="BGP169" s="89"/>
      <c r="BGQ169" s="89"/>
      <c r="BGR169" s="89"/>
      <c r="BGS169" s="89"/>
      <c r="BGT169" s="89"/>
      <c r="BGU169" s="89"/>
      <c r="BGV169" s="89"/>
      <c r="BGW169" s="89"/>
      <c r="BGX169" s="89"/>
      <c r="BGY169" s="89"/>
      <c r="BGZ169" s="89"/>
      <c r="BHA169" s="89"/>
      <c r="BHB169" s="89"/>
      <c r="BHC169" s="89"/>
      <c r="BHD169" s="89"/>
      <c r="BHE169" s="89"/>
      <c r="BHF169" s="89"/>
      <c r="BHG169" s="89"/>
      <c r="BHH169" s="89"/>
      <c r="BHI169" s="89"/>
      <c r="BHJ169" s="89"/>
      <c r="BHK169" s="89"/>
      <c r="BHL169" s="89"/>
      <c r="BHM169" s="89"/>
      <c r="BHN169" s="89"/>
      <c r="BHO169" s="89"/>
      <c r="BHP169" s="89"/>
      <c r="BHQ169" s="89"/>
      <c r="BHR169" s="89"/>
      <c r="BHS169" s="89"/>
      <c r="BHT169" s="89"/>
      <c r="BHU169" s="89"/>
      <c r="BHV169" s="89"/>
      <c r="BHW169" s="89"/>
      <c r="BHX169" s="89"/>
      <c r="BHY169" s="89"/>
      <c r="BHZ169" s="89"/>
      <c r="BIA169" s="89"/>
      <c r="BIB169" s="89"/>
      <c r="BIC169" s="89"/>
      <c r="BID169" s="89"/>
      <c r="BIE169" s="89"/>
      <c r="BIF169" s="89"/>
      <c r="BIG169" s="89"/>
      <c r="BIH169" s="89"/>
      <c r="BII169" s="89"/>
      <c r="BIJ169" s="89"/>
      <c r="BIK169" s="89"/>
      <c r="BIL169" s="89"/>
      <c r="BIM169" s="89"/>
      <c r="BIN169" s="89"/>
      <c r="BIO169" s="89"/>
      <c r="BIP169" s="89"/>
      <c r="BIQ169" s="89"/>
      <c r="BIR169" s="89"/>
      <c r="BIS169" s="89"/>
      <c r="BIT169" s="89"/>
      <c r="BIU169" s="89"/>
      <c r="BIV169" s="89"/>
      <c r="BIW169" s="89"/>
      <c r="BIX169" s="89"/>
      <c r="BIY169" s="89"/>
      <c r="BIZ169" s="89"/>
      <c r="BJA169" s="89"/>
      <c r="BJB169" s="89"/>
      <c r="BJC169" s="89"/>
      <c r="BJD169" s="89"/>
      <c r="BJE169" s="89"/>
      <c r="BJF169" s="89"/>
      <c r="BJG169" s="89"/>
      <c r="BJH169" s="89"/>
      <c r="BJI169" s="89"/>
      <c r="BJJ169" s="89"/>
      <c r="BJK169" s="89"/>
      <c r="BJL169" s="89"/>
      <c r="BJM169" s="89"/>
      <c r="BJN169" s="89"/>
      <c r="BJO169" s="89"/>
      <c r="BJP169" s="89"/>
      <c r="BJQ169" s="89"/>
      <c r="BJR169" s="89"/>
      <c r="BJS169" s="89"/>
      <c r="BJT169" s="89"/>
      <c r="BJU169" s="89"/>
      <c r="BJV169" s="89"/>
      <c r="BJW169" s="89"/>
      <c r="BJX169" s="89"/>
      <c r="BJY169" s="89"/>
      <c r="BJZ169" s="89"/>
      <c r="BKA169" s="89"/>
      <c r="BKB169" s="89"/>
      <c r="BKC169" s="89"/>
      <c r="BKD169" s="89"/>
      <c r="BKE169" s="89"/>
      <c r="BKF169" s="89"/>
      <c r="BKG169" s="89"/>
      <c r="BKH169" s="89"/>
      <c r="BKI169" s="89"/>
      <c r="BKJ169" s="89"/>
      <c r="BKK169" s="89"/>
      <c r="BKL169" s="89"/>
      <c r="BKM169" s="89"/>
      <c r="BKN169" s="89"/>
      <c r="BKO169" s="89"/>
      <c r="BKP169" s="89"/>
      <c r="BKQ169" s="89"/>
      <c r="BKR169" s="89"/>
      <c r="BKS169" s="89"/>
      <c r="BKT169" s="89"/>
      <c r="BKU169" s="89"/>
      <c r="BKV169" s="89"/>
      <c r="BKW169" s="89"/>
      <c r="BKX169" s="89"/>
      <c r="BKY169" s="89"/>
      <c r="BKZ169" s="89"/>
      <c r="BLA169" s="89"/>
      <c r="BLB169" s="89"/>
      <c r="BLC169" s="89"/>
      <c r="BLD169" s="89"/>
      <c r="BLE169" s="89"/>
      <c r="BLF169" s="89"/>
      <c r="BLG169" s="89"/>
      <c r="BLH169" s="89"/>
      <c r="BLI169" s="89"/>
      <c r="BLJ169" s="89"/>
      <c r="BLK169" s="89"/>
      <c r="BLL169" s="89"/>
      <c r="BLM169" s="89"/>
      <c r="BLN169" s="89"/>
      <c r="BLO169" s="89"/>
      <c r="BLP169" s="89"/>
      <c r="BLQ169" s="89"/>
      <c r="BLR169" s="89"/>
      <c r="BLS169" s="89"/>
      <c r="BLT169" s="89"/>
      <c r="BLU169" s="89"/>
      <c r="BLV169" s="89"/>
      <c r="BLW169" s="89"/>
      <c r="BLX169" s="89"/>
      <c r="BLY169" s="89"/>
      <c r="BLZ169" s="89"/>
      <c r="BMA169" s="89"/>
      <c r="BMB169" s="89"/>
      <c r="BMC169" s="89"/>
      <c r="BMD169" s="89"/>
      <c r="BME169" s="89"/>
      <c r="BMF169" s="89"/>
      <c r="BMG169" s="89"/>
      <c r="BMH169" s="89"/>
      <c r="BMI169" s="89"/>
      <c r="BMJ169" s="89"/>
      <c r="BMK169" s="89"/>
      <c r="BML169" s="89"/>
      <c r="BMM169" s="89"/>
      <c r="BMN169" s="89"/>
      <c r="BMO169" s="89"/>
      <c r="BMP169" s="89"/>
      <c r="BMQ169" s="89"/>
      <c r="BMR169" s="89"/>
      <c r="BMS169" s="89"/>
      <c r="BMT169" s="89"/>
      <c r="BMU169" s="89"/>
      <c r="BMV169" s="89"/>
      <c r="BMW169" s="89"/>
      <c r="BMX169" s="89"/>
      <c r="BMY169" s="89"/>
      <c r="BMZ169" s="89"/>
      <c r="BNA169" s="89"/>
      <c r="BNB169" s="89"/>
      <c r="BNC169" s="89"/>
      <c r="BND169" s="89"/>
      <c r="BNE169" s="89"/>
      <c r="BNF169" s="89"/>
      <c r="BNG169" s="89"/>
      <c r="BNH169" s="89"/>
      <c r="BNI169" s="89"/>
      <c r="BNJ169" s="89"/>
      <c r="BNK169" s="89"/>
      <c r="BNL169" s="89"/>
      <c r="BNM169" s="89"/>
      <c r="BNN169" s="89"/>
      <c r="BNO169" s="89"/>
      <c r="BNP169" s="89"/>
      <c r="BNQ169" s="89"/>
      <c r="BNR169" s="89"/>
      <c r="BNS169" s="89"/>
      <c r="BNT169" s="89"/>
      <c r="BNU169" s="89"/>
      <c r="BNV169" s="89"/>
      <c r="BNW169" s="89"/>
      <c r="BNX169" s="89"/>
      <c r="BNY169" s="89"/>
      <c r="BNZ169" s="89"/>
      <c r="BOA169" s="89"/>
      <c r="BOB169" s="89"/>
      <c r="BOC169" s="89"/>
      <c r="BOD169" s="89"/>
      <c r="BOE169" s="89"/>
      <c r="BOF169" s="89"/>
      <c r="BOG169" s="89"/>
      <c r="BOH169" s="89"/>
      <c r="BOI169" s="89"/>
      <c r="BOJ169" s="89"/>
      <c r="BOK169" s="89"/>
      <c r="BOL169" s="89"/>
      <c r="BOM169" s="89"/>
      <c r="BON169" s="89"/>
      <c r="BOO169" s="89"/>
      <c r="BOP169" s="89"/>
      <c r="BOQ169" s="89"/>
      <c r="BOR169" s="89"/>
      <c r="BOS169" s="89"/>
      <c r="BOT169" s="89"/>
      <c r="BOU169" s="89"/>
      <c r="BOV169" s="89"/>
      <c r="BOW169" s="89"/>
      <c r="BOX169" s="89"/>
      <c r="BOY169" s="89"/>
      <c r="BOZ169" s="89"/>
      <c r="BPA169" s="89"/>
      <c r="BPB169" s="89"/>
      <c r="BPC169" s="89"/>
      <c r="BPD169" s="89"/>
      <c r="BPE169" s="89"/>
      <c r="BPF169" s="89"/>
      <c r="BPG169" s="89"/>
      <c r="BPH169" s="89"/>
      <c r="BPI169" s="89"/>
      <c r="BPJ169" s="89"/>
      <c r="BPK169" s="89"/>
      <c r="BPL169" s="89"/>
      <c r="BPM169" s="89"/>
      <c r="BPN169" s="89"/>
      <c r="BPO169" s="89"/>
      <c r="BPP169" s="89"/>
      <c r="BPQ169" s="89"/>
      <c r="BPR169" s="89"/>
      <c r="BPS169" s="89"/>
      <c r="BPT169" s="89"/>
      <c r="BPU169" s="89"/>
      <c r="BPV169" s="89"/>
      <c r="BPW169" s="89"/>
      <c r="BPX169" s="89"/>
      <c r="BPY169" s="89"/>
      <c r="BPZ169" s="89"/>
      <c r="BQA169" s="89"/>
      <c r="BQB169" s="89"/>
      <c r="BQC169" s="89"/>
      <c r="BQD169" s="89"/>
      <c r="BQE169" s="89"/>
      <c r="BQF169" s="89"/>
      <c r="BQG169" s="89"/>
      <c r="BQH169" s="89"/>
      <c r="BQI169" s="89"/>
      <c r="BQJ169" s="89"/>
      <c r="BQK169" s="89"/>
      <c r="BQL169" s="89"/>
      <c r="BQM169" s="89"/>
      <c r="BQN169" s="89"/>
      <c r="BQO169" s="89"/>
      <c r="BQP169" s="89"/>
      <c r="BQQ169" s="89"/>
      <c r="BQR169" s="89"/>
      <c r="BQS169" s="89"/>
      <c r="BQT169" s="89"/>
      <c r="BQU169" s="89"/>
      <c r="BQV169" s="89"/>
      <c r="BQW169" s="89"/>
      <c r="BQX169" s="89"/>
      <c r="BQY169" s="89"/>
      <c r="BQZ169" s="89"/>
      <c r="BRA169" s="89"/>
      <c r="BRB169" s="89"/>
      <c r="BRC169" s="89"/>
      <c r="BRD169" s="89"/>
      <c r="BRE169" s="89"/>
      <c r="BRF169" s="89"/>
      <c r="BRG169" s="89"/>
      <c r="BRH169" s="89"/>
      <c r="BRI169" s="89"/>
      <c r="BRJ169" s="89"/>
      <c r="BRK169" s="89"/>
      <c r="BRL169" s="89"/>
      <c r="BRM169" s="89"/>
      <c r="BRN169" s="89"/>
      <c r="BRO169" s="89"/>
      <c r="BRP169" s="89"/>
      <c r="BRQ169" s="89"/>
      <c r="BRR169" s="89"/>
      <c r="BRS169" s="89"/>
      <c r="BRT169" s="89"/>
      <c r="BRU169" s="89"/>
      <c r="BRV169" s="89"/>
      <c r="BRW169" s="89"/>
      <c r="BRX169" s="89"/>
      <c r="BRY169" s="89"/>
      <c r="BRZ169" s="89"/>
      <c r="BSA169" s="89"/>
      <c r="BSB169" s="89"/>
      <c r="BSC169" s="89"/>
      <c r="BSD169" s="89"/>
      <c r="BSE169" s="89"/>
      <c r="BSF169" s="89"/>
      <c r="BSG169" s="89"/>
      <c r="BSH169" s="89"/>
      <c r="BSI169" s="89"/>
      <c r="BSJ169" s="89"/>
      <c r="BSK169" s="89"/>
      <c r="BSL169" s="89"/>
      <c r="BSM169" s="89"/>
      <c r="BSN169" s="89"/>
      <c r="BSO169" s="89"/>
      <c r="BSP169" s="89"/>
      <c r="BSQ169" s="89"/>
      <c r="BSR169" s="89"/>
      <c r="BSS169" s="89"/>
      <c r="BST169" s="89"/>
      <c r="BSU169" s="89"/>
      <c r="BSV169" s="89"/>
      <c r="BSW169" s="89"/>
      <c r="BSX169" s="89"/>
      <c r="BSY169" s="89"/>
      <c r="BSZ169" s="89"/>
      <c r="BTA169" s="89"/>
      <c r="BTB169" s="89"/>
      <c r="BTC169" s="89"/>
      <c r="BTD169" s="89"/>
      <c r="BTE169" s="89"/>
      <c r="BTF169" s="89"/>
      <c r="BTG169" s="89"/>
      <c r="BTH169" s="89"/>
      <c r="BTI169" s="89"/>
      <c r="BTJ169" s="89"/>
      <c r="BTK169" s="89"/>
      <c r="BTL169" s="89"/>
      <c r="BTM169" s="89"/>
      <c r="BTN169" s="89"/>
      <c r="BTO169" s="89"/>
      <c r="BTP169" s="89"/>
      <c r="BTQ169" s="89"/>
      <c r="BTR169" s="89"/>
      <c r="BTS169" s="89"/>
      <c r="BTT169" s="89"/>
      <c r="BTU169" s="89"/>
      <c r="BTV169" s="89"/>
      <c r="BTW169" s="89"/>
      <c r="BTX169" s="89"/>
      <c r="BTY169" s="89"/>
      <c r="BTZ169" s="89"/>
      <c r="BUA169" s="89"/>
      <c r="BUB169" s="89"/>
      <c r="BUC169" s="89"/>
      <c r="BUD169" s="89"/>
      <c r="BUE169" s="89"/>
      <c r="BUF169" s="89"/>
      <c r="BUG169" s="89"/>
      <c r="BUH169" s="89"/>
      <c r="BUI169" s="89"/>
      <c r="BUJ169" s="89"/>
      <c r="BUK169" s="89"/>
      <c r="BUL169" s="89"/>
      <c r="BUM169" s="89"/>
      <c r="BUN169" s="89"/>
      <c r="BUO169" s="89"/>
      <c r="BUP169" s="89"/>
      <c r="BUQ169" s="89"/>
      <c r="BUR169" s="89"/>
      <c r="BUS169" s="89"/>
      <c r="BUT169" s="89"/>
      <c r="BUU169" s="89"/>
      <c r="BUV169" s="89"/>
      <c r="BUW169" s="89"/>
      <c r="BUX169" s="89"/>
      <c r="BUY169" s="89"/>
      <c r="BUZ169" s="89"/>
      <c r="BVA169" s="89"/>
      <c r="BVB169" s="89"/>
      <c r="BVC169" s="89"/>
      <c r="BVD169" s="89"/>
      <c r="BVE169" s="89"/>
      <c r="BVF169" s="89"/>
      <c r="BVG169" s="89"/>
      <c r="BVH169" s="89"/>
      <c r="BVI169" s="89"/>
      <c r="BVJ169" s="89"/>
      <c r="BVK169" s="89"/>
      <c r="BVL169" s="89"/>
      <c r="BVM169" s="89"/>
      <c r="BVN169" s="89"/>
      <c r="BVO169" s="89"/>
      <c r="BVP169" s="89"/>
      <c r="BVQ169" s="89"/>
      <c r="BVR169" s="89"/>
      <c r="BVS169" s="89"/>
      <c r="BVT169" s="89"/>
      <c r="BVU169" s="89"/>
      <c r="BVV169" s="89"/>
      <c r="BVW169" s="89"/>
      <c r="BVX169" s="89"/>
      <c r="BVY169" s="89"/>
      <c r="BVZ169" s="89"/>
      <c r="BWA169" s="89"/>
      <c r="BWB169" s="89"/>
      <c r="BWC169" s="89"/>
      <c r="BWD169" s="89"/>
      <c r="BWE169" s="89"/>
      <c r="BWF169" s="89"/>
      <c r="BWG169" s="89"/>
      <c r="BWH169" s="89"/>
      <c r="BWI169" s="89"/>
      <c r="BWJ169" s="89"/>
      <c r="BWK169" s="89"/>
      <c r="BWL169" s="89"/>
      <c r="BWM169" s="89"/>
      <c r="BWN169" s="89"/>
      <c r="BWO169" s="89"/>
      <c r="BWP169" s="89"/>
      <c r="BWQ169" s="89"/>
      <c r="BWR169" s="89"/>
      <c r="BWS169" s="89"/>
      <c r="BWT169" s="89"/>
      <c r="BWU169" s="89"/>
      <c r="BWV169" s="89"/>
      <c r="BWW169" s="89"/>
      <c r="BWX169" s="89"/>
      <c r="BWY169" s="89"/>
      <c r="BWZ169" s="89"/>
      <c r="BXA169" s="89"/>
      <c r="BXB169" s="89"/>
      <c r="BXC169" s="89"/>
      <c r="BXD169" s="89"/>
      <c r="BXE169" s="89"/>
      <c r="BXF169" s="89"/>
      <c r="BXG169" s="89"/>
      <c r="BXH169" s="89"/>
      <c r="BXI169" s="89"/>
      <c r="BXJ169" s="89"/>
      <c r="BXK169" s="89"/>
      <c r="BXL169" s="89"/>
      <c r="BXM169" s="89"/>
      <c r="BXN169" s="89"/>
      <c r="BXO169" s="89"/>
      <c r="BXP169" s="89"/>
      <c r="BXQ169" s="89"/>
      <c r="BXR169" s="89"/>
      <c r="BXS169" s="89"/>
      <c r="BXT169" s="89"/>
      <c r="BXU169" s="89"/>
      <c r="BXV169" s="89"/>
      <c r="BXW169" s="89"/>
      <c r="BXX169" s="89"/>
      <c r="BXY169" s="89"/>
      <c r="BXZ169" s="89"/>
      <c r="BYA169" s="89"/>
      <c r="BYB169" s="89"/>
      <c r="BYC169" s="89"/>
      <c r="BYD169" s="89"/>
      <c r="BYE169" s="89"/>
      <c r="BYF169" s="89"/>
      <c r="BYG169" s="89"/>
      <c r="BYH169" s="89"/>
      <c r="BYI169" s="89"/>
      <c r="BYJ169" s="89"/>
      <c r="BYK169" s="89"/>
      <c r="BYL169" s="89"/>
      <c r="BYM169" s="89"/>
      <c r="BYN169" s="89"/>
      <c r="BYO169" s="89"/>
      <c r="BYP169" s="89"/>
      <c r="BYQ169" s="89"/>
      <c r="BYR169" s="89"/>
      <c r="BYS169" s="89"/>
      <c r="BYT169" s="89"/>
      <c r="BYU169" s="89"/>
      <c r="BYV169" s="89"/>
      <c r="BYW169" s="89"/>
      <c r="BYX169" s="89"/>
      <c r="BYY169" s="89"/>
      <c r="BYZ169" s="89"/>
      <c r="BZA169" s="89"/>
      <c r="BZB169" s="89"/>
      <c r="BZC169" s="89"/>
      <c r="BZD169" s="89"/>
      <c r="BZE169" s="89"/>
      <c r="BZF169" s="89"/>
      <c r="BZG169" s="89"/>
      <c r="BZH169" s="89"/>
      <c r="BZI169" s="89"/>
      <c r="BZJ169" s="89"/>
      <c r="BZK169" s="89"/>
      <c r="BZL169" s="89"/>
      <c r="BZM169" s="89"/>
      <c r="BZN169" s="89"/>
      <c r="BZO169" s="89"/>
      <c r="BZP169" s="89"/>
      <c r="BZQ169" s="89"/>
      <c r="BZR169" s="89"/>
      <c r="BZS169" s="89"/>
      <c r="BZT169" s="89"/>
      <c r="BZU169" s="89"/>
      <c r="BZV169" s="89"/>
      <c r="BZW169" s="89"/>
      <c r="BZX169" s="89"/>
      <c r="BZY169" s="89"/>
      <c r="BZZ169" s="89"/>
      <c r="CAA169" s="89"/>
      <c r="CAB169" s="89"/>
      <c r="CAC169" s="89"/>
      <c r="CAD169" s="89"/>
      <c r="CAE169" s="89"/>
      <c r="CAF169" s="89"/>
      <c r="CAG169" s="89"/>
      <c r="CAH169" s="89"/>
      <c r="CAI169" s="89"/>
      <c r="CAJ169" s="89"/>
      <c r="CAK169" s="89"/>
      <c r="CAL169" s="89"/>
      <c r="CAM169" s="89"/>
      <c r="CAN169" s="89"/>
      <c r="CAO169" s="89"/>
      <c r="CAP169" s="89"/>
      <c r="CAQ169" s="89"/>
      <c r="CAR169" s="89"/>
      <c r="CAS169" s="89"/>
      <c r="CAT169" s="89"/>
      <c r="CAU169" s="89"/>
      <c r="CAV169" s="89"/>
      <c r="CAW169" s="89"/>
      <c r="CAX169" s="89"/>
      <c r="CAY169" s="89"/>
      <c r="CAZ169" s="89"/>
      <c r="CBA169" s="89"/>
      <c r="CBB169" s="89"/>
      <c r="CBC169" s="89"/>
      <c r="CBD169" s="89"/>
      <c r="CBE169" s="89"/>
      <c r="CBF169" s="89"/>
      <c r="CBG169" s="89"/>
      <c r="CBH169" s="89"/>
      <c r="CBI169" s="89"/>
      <c r="CBJ169" s="89"/>
      <c r="CBK169" s="89"/>
      <c r="CBL169" s="89"/>
      <c r="CBM169" s="89"/>
      <c r="CBN169" s="89"/>
      <c r="CBO169" s="89"/>
      <c r="CBP169" s="89"/>
      <c r="CBQ169" s="89"/>
      <c r="CBR169" s="89"/>
      <c r="CBS169" s="89"/>
      <c r="CBT169" s="89"/>
      <c r="CBU169" s="89"/>
      <c r="CBV169" s="89"/>
      <c r="CBW169" s="89"/>
      <c r="CBX169" s="89"/>
      <c r="CBY169" s="89"/>
      <c r="CBZ169" s="89"/>
      <c r="CCA169" s="89"/>
      <c r="CCB169" s="89"/>
      <c r="CCC169" s="89"/>
      <c r="CCD169" s="89"/>
      <c r="CCE169" s="89"/>
      <c r="CCF169" s="89"/>
      <c r="CCG169" s="89"/>
      <c r="CCH169" s="89"/>
      <c r="CCI169" s="89"/>
      <c r="CCJ169" s="89"/>
      <c r="CCK169" s="89"/>
      <c r="CCL169" s="89"/>
      <c r="CCM169" s="89"/>
      <c r="CCN169" s="89"/>
      <c r="CCO169" s="89"/>
      <c r="CCP169" s="89"/>
      <c r="CCQ169" s="89"/>
      <c r="CCR169" s="89"/>
      <c r="CCS169" s="89"/>
      <c r="CCT169" s="89"/>
      <c r="CCU169" s="89"/>
      <c r="CCV169" s="89"/>
      <c r="CCW169" s="89"/>
      <c r="CCX169" s="89"/>
      <c r="CCY169" s="89"/>
      <c r="CCZ169" s="89"/>
      <c r="CDA169" s="89"/>
      <c r="CDB169" s="89"/>
      <c r="CDC169" s="89"/>
      <c r="CDD169" s="89"/>
      <c r="CDE169" s="89"/>
      <c r="CDF169" s="89"/>
      <c r="CDG169" s="89"/>
      <c r="CDH169" s="89"/>
      <c r="CDI169" s="89"/>
      <c r="CDJ169" s="89"/>
      <c r="CDK169" s="89"/>
      <c r="CDL169" s="89"/>
      <c r="CDM169" s="89"/>
      <c r="CDN169" s="89"/>
      <c r="CDO169" s="89"/>
      <c r="CDP169" s="89"/>
      <c r="CDQ169" s="89"/>
      <c r="CDR169" s="89"/>
      <c r="CDS169" s="89"/>
      <c r="CDT169" s="89"/>
      <c r="CDU169" s="89"/>
      <c r="CDV169" s="89"/>
      <c r="CDW169" s="89"/>
      <c r="CDX169" s="89"/>
      <c r="CDY169" s="89"/>
      <c r="CDZ169" s="89"/>
      <c r="CEA169" s="89"/>
      <c r="CEB169" s="89"/>
      <c r="CEC169" s="89"/>
      <c r="CED169" s="89"/>
      <c r="CEE169" s="89"/>
      <c r="CEF169" s="89"/>
      <c r="CEG169" s="89"/>
      <c r="CEH169" s="89"/>
      <c r="CEI169" s="89"/>
      <c r="CEJ169" s="89"/>
      <c r="CEK169" s="89"/>
      <c r="CEL169" s="89"/>
      <c r="CEM169" s="89"/>
      <c r="CEN169" s="89"/>
      <c r="CEO169" s="89"/>
      <c r="CEP169" s="89"/>
      <c r="CEQ169" s="89"/>
      <c r="CER169" s="89"/>
      <c r="CES169" s="89"/>
      <c r="CET169" s="89"/>
      <c r="CEU169" s="89"/>
      <c r="CEV169" s="89"/>
      <c r="CEW169" s="89"/>
      <c r="CEX169" s="89"/>
      <c r="CEY169" s="89"/>
      <c r="CEZ169" s="89"/>
      <c r="CFA169" s="89"/>
      <c r="CFB169" s="89"/>
      <c r="CFC169" s="89"/>
      <c r="CFD169" s="89"/>
      <c r="CFE169" s="89"/>
      <c r="CFF169" s="89"/>
      <c r="CFG169" s="89"/>
      <c r="CFH169" s="89"/>
      <c r="CFI169" s="89"/>
      <c r="CFJ169" s="89"/>
      <c r="CFK169" s="89"/>
      <c r="CFL169" s="89"/>
      <c r="CFM169" s="89"/>
      <c r="CFN169" s="89"/>
      <c r="CFO169" s="89"/>
      <c r="CFP169" s="89"/>
      <c r="CFQ169" s="89"/>
      <c r="CFR169" s="89"/>
      <c r="CFS169" s="89"/>
      <c r="CFT169" s="89"/>
      <c r="CFU169" s="89"/>
      <c r="CFV169" s="89"/>
      <c r="CFW169" s="89"/>
      <c r="CFX169" s="89"/>
      <c r="CFY169" s="89"/>
      <c r="CFZ169" s="89"/>
      <c r="CGA169" s="89"/>
      <c r="CGB169" s="89"/>
      <c r="CGC169" s="89"/>
      <c r="CGD169" s="89"/>
      <c r="CGE169" s="89"/>
      <c r="CGF169" s="89"/>
      <c r="CGG169" s="89"/>
      <c r="CGH169" s="89"/>
      <c r="CGI169" s="89"/>
      <c r="CGJ169" s="89"/>
      <c r="CGK169" s="89"/>
      <c r="CGL169" s="89"/>
      <c r="CGM169" s="89"/>
      <c r="CGN169" s="89"/>
      <c r="CGO169" s="89"/>
      <c r="CGP169" s="89"/>
      <c r="CGQ169" s="89"/>
      <c r="CGR169" s="89"/>
      <c r="CGS169" s="89"/>
      <c r="CGT169" s="89"/>
      <c r="CGU169" s="89"/>
      <c r="CGV169" s="89"/>
      <c r="CGW169" s="89"/>
      <c r="CGX169" s="89"/>
      <c r="CGY169" s="89"/>
      <c r="CGZ169" s="89"/>
      <c r="CHA169" s="89"/>
      <c r="CHB169" s="89"/>
      <c r="CHC169" s="89"/>
      <c r="CHD169" s="89"/>
      <c r="CHE169" s="89"/>
      <c r="CHF169" s="89"/>
      <c r="CHG169" s="89"/>
      <c r="CHH169" s="89"/>
      <c r="CHI169" s="89"/>
      <c r="CHJ169" s="89"/>
      <c r="CHK169" s="89"/>
      <c r="CHL169" s="89"/>
      <c r="CHM169" s="89"/>
      <c r="CHN169" s="89"/>
      <c r="CHO169" s="89"/>
      <c r="CHP169" s="89"/>
      <c r="CHQ169" s="89"/>
      <c r="CHR169" s="89"/>
      <c r="CHS169" s="89"/>
      <c r="CHT169" s="89"/>
      <c r="CHU169" s="89"/>
      <c r="CHV169" s="89"/>
      <c r="CHW169" s="89"/>
      <c r="CHX169" s="89"/>
      <c r="CHY169" s="89"/>
      <c r="CHZ169" s="89"/>
      <c r="CIA169" s="89"/>
      <c r="CIB169" s="89"/>
      <c r="CIC169" s="89"/>
      <c r="CID169" s="89"/>
      <c r="CIE169" s="89"/>
      <c r="CIF169" s="89"/>
      <c r="CIG169" s="89"/>
      <c r="CIH169" s="89"/>
      <c r="CII169" s="89"/>
      <c r="CIJ169" s="89"/>
      <c r="CIK169" s="89"/>
      <c r="CIL169" s="89"/>
      <c r="CIM169" s="89"/>
      <c r="CIN169" s="89"/>
      <c r="CIO169" s="89"/>
      <c r="CIP169" s="89"/>
      <c r="CIQ169" s="89"/>
      <c r="CIR169" s="89"/>
      <c r="CIS169" s="89"/>
      <c r="CIT169" s="89"/>
      <c r="CIU169" s="89"/>
      <c r="CIV169" s="89"/>
      <c r="CIW169" s="89"/>
      <c r="CIX169" s="89"/>
      <c r="CIY169" s="89"/>
      <c r="CIZ169" s="89"/>
      <c r="CJA169" s="89"/>
      <c r="CJB169" s="89"/>
      <c r="CJC169" s="89"/>
      <c r="CJD169" s="89"/>
      <c r="CJE169" s="89"/>
      <c r="CJF169" s="89"/>
      <c r="CJG169" s="89"/>
      <c r="CJH169" s="89"/>
      <c r="CJI169" s="89"/>
      <c r="CJJ169" s="89"/>
      <c r="CJK169" s="89"/>
      <c r="CJL169" s="89"/>
      <c r="CJM169" s="89"/>
      <c r="CJN169" s="89"/>
      <c r="CJO169" s="89"/>
      <c r="CJP169" s="89"/>
      <c r="CJQ169" s="89"/>
      <c r="CJR169" s="89"/>
      <c r="CJS169" s="89"/>
      <c r="CJT169" s="89"/>
      <c r="CJU169" s="89"/>
      <c r="CJV169" s="89"/>
      <c r="CJW169" s="89"/>
      <c r="CJX169" s="89"/>
      <c r="CJY169" s="89"/>
      <c r="CJZ169" s="89"/>
      <c r="CKA169" s="89"/>
      <c r="CKB169" s="89"/>
      <c r="CKC169" s="89"/>
      <c r="CKD169" s="89"/>
      <c r="CKE169" s="89"/>
      <c r="CKF169" s="89"/>
      <c r="CKG169" s="89"/>
      <c r="CKH169" s="89"/>
      <c r="CKI169" s="89"/>
      <c r="CKJ169" s="89"/>
      <c r="CKK169" s="89"/>
      <c r="CKL169" s="89"/>
      <c r="CKM169" s="89"/>
      <c r="CKN169" s="89"/>
      <c r="CKO169" s="89"/>
      <c r="CKP169" s="89"/>
      <c r="CKQ169" s="89"/>
      <c r="CKR169" s="89"/>
      <c r="CKS169" s="89"/>
      <c r="CKT169" s="89"/>
      <c r="CKU169" s="89"/>
      <c r="CKV169" s="89"/>
      <c r="CKW169" s="89"/>
      <c r="CKX169" s="89"/>
      <c r="CKY169" s="89"/>
      <c r="CKZ169" s="89"/>
      <c r="CLA169" s="89"/>
      <c r="CLB169" s="89"/>
      <c r="CLC169" s="89"/>
      <c r="CLD169" s="89"/>
      <c r="CLE169" s="89"/>
      <c r="CLF169" s="89"/>
      <c r="CLG169" s="89"/>
      <c r="CLH169" s="89"/>
      <c r="CLI169" s="89"/>
      <c r="CLJ169" s="89"/>
      <c r="CLK169" s="89"/>
      <c r="CLL169" s="89"/>
      <c r="CLM169" s="89"/>
      <c r="CLN169" s="89"/>
      <c r="CLO169" s="89"/>
      <c r="CLP169" s="89"/>
      <c r="CLQ169" s="89"/>
      <c r="CLR169" s="89"/>
      <c r="CLS169" s="89"/>
      <c r="CLT169" s="89"/>
      <c r="CLU169" s="89"/>
      <c r="CLV169" s="89"/>
      <c r="CLW169" s="89"/>
      <c r="CLX169" s="89"/>
      <c r="CLY169" s="89"/>
      <c r="CLZ169" s="89"/>
      <c r="CMA169" s="89"/>
      <c r="CMB169" s="89"/>
      <c r="CMC169" s="89"/>
      <c r="CMD169" s="89"/>
      <c r="CME169" s="89"/>
      <c r="CMF169" s="89"/>
      <c r="CMG169" s="89"/>
      <c r="CMH169" s="89"/>
      <c r="CMI169" s="89"/>
      <c r="CMJ169" s="89"/>
      <c r="CMK169" s="89"/>
      <c r="CML169" s="89"/>
      <c r="CMM169" s="89"/>
      <c r="CMN169" s="89"/>
      <c r="CMO169" s="89"/>
      <c r="CMP169" s="89"/>
      <c r="CMQ169" s="89"/>
      <c r="CMR169" s="89"/>
      <c r="CMS169" s="89"/>
      <c r="CMT169" s="89"/>
      <c r="CMU169" s="89"/>
      <c r="CMV169" s="89"/>
      <c r="CMW169" s="89"/>
      <c r="CMX169" s="89"/>
      <c r="CMY169" s="89"/>
      <c r="CMZ169" s="89"/>
      <c r="CNA169" s="89"/>
      <c r="CNB169" s="89"/>
      <c r="CNC169" s="89"/>
      <c r="CND169" s="89"/>
      <c r="CNE169" s="89"/>
      <c r="CNF169" s="89"/>
      <c r="CNG169" s="89"/>
      <c r="CNH169" s="89"/>
      <c r="CNI169" s="89"/>
      <c r="CNJ169" s="89"/>
      <c r="CNK169" s="89"/>
      <c r="CNL169" s="89"/>
      <c r="CNM169" s="89"/>
      <c r="CNN169" s="89"/>
      <c r="CNO169" s="89"/>
      <c r="CNP169" s="89"/>
      <c r="CNQ169" s="89"/>
      <c r="CNR169" s="89"/>
      <c r="CNS169" s="89"/>
      <c r="CNT169" s="89"/>
      <c r="CNU169" s="89"/>
      <c r="CNV169" s="89"/>
      <c r="CNW169" s="89"/>
      <c r="CNX169" s="89"/>
      <c r="CNY169" s="89"/>
      <c r="CNZ169" s="89"/>
      <c r="COA169" s="89"/>
      <c r="COB169" s="89"/>
      <c r="COC169" s="89"/>
      <c r="COD169" s="89"/>
      <c r="COE169" s="89"/>
      <c r="COF169" s="89"/>
      <c r="COG169" s="89"/>
      <c r="COH169" s="89"/>
      <c r="COI169" s="89"/>
      <c r="COJ169" s="89"/>
      <c r="COK169" s="89"/>
      <c r="COL169" s="89"/>
      <c r="COM169" s="89"/>
      <c r="CON169" s="89"/>
      <c r="COO169" s="89"/>
      <c r="COP169" s="89"/>
      <c r="COQ169" s="89"/>
      <c r="COR169" s="89"/>
      <c r="COS169" s="89"/>
      <c r="COT169" s="89"/>
      <c r="COU169" s="89"/>
      <c r="COV169" s="89"/>
      <c r="COW169" s="89"/>
      <c r="COX169" s="89"/>
      <c r="COY169" s="89"/>
      <c r="COZ169" s="89"/>
      <c r="CPA169" s="89"/>
      <c r="CPB169" s="89"/>
      <c r="CPC169" s="89"/>
      <c r="CPD169" s="89"/>
      <c r="CPE169" s="89"/>
      <c r="CPF169" s="89"/>
      <c r="CPG169" s="89"/>
      <c r="CPH169" s="89"/>
      <c r="CPI169" s="89"/>
      <c r="CPJ169" s="89"/>
      <c r="CPK169" s="89"/>
      <c r="CPL169" s="89"/>
      <c r="CPM169" s="89"/>
      <c r="CPN169" s="89"/>
      <c r="CPO169" s="89"/>
      <c r="CPP169" s="89"/>
      <c r="CPQ169" s="89"/>
      <c r="CPR169" s="89"/>
      <c r="CPS169" s="89"/>
      <c r="CPT169" s="89"/>
      <c r="CPU169" s="89"/>
      <c r="CPV169" s="89"/>
      <c r="CPW169" s="89"/>
      <c r="CPX169" s="89"/>
      <c r="CPY169" s="89"/>
      <c r="CPZ169" s="89"/>
      <c r="CQA169" s="89"/>
      <c r="CQB169" s="89"/>
      <c r="CQC169" s="89"/>
      <c r="CQD169" s="89"/>
      <c r="CQE169" s="89"/>
      <c r="CQF169" s="89"/>
      <c r="CQG169" s="89"/>
      <c r="CQH169" s="89"/>
      <c r="CQI169" s="89"/>
      <c r="CQJ169" s="89"/>
      <c r="CQK169" s="89"/>
      <c r="CQL169" s="89"/>
      <c r="CQM169" s="89"/>
      <c r="CQN169" s="89"/>
      <c r="CQO169" s="89"/>
      <c r="CQP169" s="89"/>
      <c r="CQQ169" s="89"/>
      <c r="CQR169" s="89"/>
      <c r="CQS169" s="89"/>
      <c r="CQT169" s="89"/>
      <c r="CQU169" s="89"/>
      <c r="CQV169" s="89"/>
      <c r="CQW169" s="89"/>
      <c r="CQX169" s="89"/>
      <c r="CQY169" s="89"/>
      <c r="CQZ169" s="89"/>
      <c r="CRA169" s="89"/>
      <c r="CRB169" s="89"/>
      <c r="CRC169" s="89"/>
      <c r="CRD169" s="89"/>
      <c r="CRE169" s="89"/>
      <c r="CRF169" s="89"/>
      <c r="CRG169" s="89"/>
      <c r="CRH169" s="89"/>
      <c r="CRI169" s="89"/>
      <c r="CRJ169" s="89"/>
      <c r="CRK169" s="89"/>
      <c r="CRL169" s="89"/>
      <c r="CRM169" s="89"/>
      <c r="CRN169" s="89"/>
      <c r="CRO169" s="89"/>
      <c r="CRP169" s="89"/>
      <c r="CRQ169" s="89"/>
      <c r="CRR169" s="89"/>
      <c r="CRS169" s="89"/>
      <c r="CRT169" s="89"/>
      <c r="CRU169" s="89"/>
      <c r="CRV169" s="89"/>
      <c r="CRW169" s="89"/>
      <c r="CRX169" s="89"/>
      <c r="CRY169" s="89"/>
      <c r="CRZ169" s="89"/>
      <c r="CSA169" s="89"/>
      <c r="CSB169" s="89"/>
      <c r="CSC169" s="89"/>
      <c r="CSD169" s="89"/>
      <c r="CSE169" s="89"/>
      <c r="CSF169" s="89"/>
      <c r="CSG169" s="89"/>
      <c r="CSH169" s="89"/>
      <c r="CSI169" s="89"/>
      <c r="CSJ169" s="89"/>
      <c r="CSK169" s="89"/>
      <c r="CSL169" s="89"/>
      <c r="CSM169" s="89"/>
      <c r="CSN169" s="89"/>
      <c r="CSO169" s="89"/>
      <c r="CSP169" s="89"/>
      <c r="CSQ169" s="89"/>
      <c r="CSR169" s="89"/>
      <c r="CSS169" s="89"/>
      <c r="CST169" s="89"/>
      <c r="CSU169" s="89"/>
      <c r="CSV169" s="89"/>
      <c r="CSW169" s="89"/>
      <c r="CSX169" s="89"/>
      <c r="CSY169" s="89"/>
      <c r="CSZ169" s="89"/>
      <c r="CTA169" s="89"/>
      <c r="CTB169" s="89"/>
      <c r="CTC169" s="89"/>
      <c r="CTD169" s="89"/>
      <c r="CTE169" s="89"/>
      <c r="CTF169" s="89"/>
      <c r="CTG169" s="89"/>
      <c r="CTH169" s="89"/>
      <c r="CTI169" s="89"/>
      <c r="CTJ169" s="89"/>
      <c r="CTK169" s="89"/>
      <c r="CTL169" s="89"/>
      <c r="CTM169" s="89"/>
      <c r="CTN169" s="89"/>
      <c r="CTO169" s="89"/>
      <c r="CTP169" s="89"/>
      <c r="CTQ169" s="89"/>
      <c r="CTR169" s="89"/>
      <c r="CTS169" s="89"/>
      <c r="CTT169" s="89"/>
      <c r="CTU169" s="89"/>
      <c r="CTV169" s="89"/>
      <c r="CTW169" s="89"/>
      <c r="CTX169" s="89"/>
      <c r="CTY169" s="89"/>
      <c r="CTZ169" s="89"/>
      <c r="CUA169" s="89"/>
      <c r="CUB169" s="89"/>
      <c r="CUC169" s="89"/>
      <c r="CUD169" s="89"/>
      <c r="CUE169" s="89"/>
      <c r="CUF169" s="89"/>
      <c r="CUG169" s="89"/>
      <c r="CUH169" s="89"/>
      <c r="CUI169" s="89"/>
      <c r="CUJ169" s="89"/>
      <c r="CUK169" s="89"/>
      <c r="CUL169" s="89"/>
      <c r="CUM169" s="89"/>
      <c r="CUN169" s="89"/>
      <c r="CUO169" s="89"/>
      <c r="CUP169" s="89"/>
      <c r="CUQ169" s="89"/>
      <c r="CUR169" s="89"/>
      <c r="CUS169" s="89"/>
      <c r="CUT169" s="89"/>
      <c r="CUU169" s="89"/>
      <c r="CUV169" s="89"/>
      <c r="CUW169" s="89"/>
      <c r="CUX169" s="89"/>
      <c r="CUY169" s="89"/>
      <c r="CUZ169" s="89"/>
      <c r="CVA169" s="89"/>
      <c r="CVB169" s="89"/>
      <c r="CVC169" s="89"/>
      <c r="CVD169" s="89"/>
      <c r="CVE169" s="89"/>
      <c r="CVF169" s="89"/>
      <c r="CVG169" s="89"/>
      <c r="CVH169" s="89"/>
      <c r="CVI169" s="89"/>
      <c r="CVJ169" s="89"/>
      <c r="CVK169" s="89"/>
      <c r="CVL169" s="89"/>
      <c r="CVM169" s="89"/>
      <c r="CVN169" s="89"/>
      <c r="CVO169" s="89"/>
      <c r="CVP169" s="89"/>
      <c r="CVQ169" s="89"/>
      <c r="CVR169" s="89"/>
      <c r="CVS169" s="89"/>
      <c r="CVT169" s="89"/>
      <c r="CVU169" s="89"/>
      <c r="CVV169" s="89"/>
      <c r="CVW169" s="89"/>
      <c r="CVX169" s="89"/>
      <c r="CVY169" s="89"/>
      <c r="CVZ169" s="89"/>
      <c r="CWA169" s="89"/>
      <c r="CWB169" s="89"/>
      <c r="CWC169" s="89"/>
      <c r="CWD169" s="89"/>
      <c r="CWE169" s="89"/>
      <c r="CWF169" s="89"/>
      <c r="CWG169" s="89"/>
      <c r="CWH169" s="89"/>
      <c r="CWI169" s="89"/>
      <c r="CWJ169" s="89"/>
      <c r="CWK169" s="89"/>
      <c r="CWL169" s="89"/>
      <c r="CWM169" s="89"/>
      <c r="CWN169" s="89"/>
      <c r="CWO169" s="89"/>
      <c r="CWP169" s="89"/>
      <c r="CWQ169" s="89"/>
      <c r="CWR169" s="89"/>
      <c r="CWS169" s="89"/>
      <c r="CWT169" s="89"/>
      <c r="CWU169" s="89"/>
      <c r="CWV169" s="89"/>
      <c r="CWW169" s="89"/>
      <c r="CWX169" s="89"/>
      <c r="CWY169" s="89"/>
      <c r="CWZ169" s="89"/>
      <c r="CXA169" s="89"/>
      <c r="CXB169" s="89"/>
      <c r="CXC169" s="89"/>
      <c r="CXD169" s="89"/>
      <c r="CXE169" s="89"/>
      <c r="CXF169" s="89"/>
      <c r="CXG169" s="89"/>
      <c r="CXH169" s="89"/>
      <c r="CXI169" s="89"/>
      <c r="CXJ169" s="89"/>
      <c r="CXK169" s="89"/>
      <c r="CXL169" s="89"/>
      <c r="CXM169" s="89"/>
      <c r="CXN169" s="89"/>
      <c r="CXO169" s="89"/>
      <c r="CXP169" s="89"/>
      <c r="CXQ169" s="89"/>
      <c r="CXR169" s="89"/>
      <c r="CXS169" s="89"/>
      <c r="CXT169" s="89"/>
      <c r="CXU169" s="89"/>
      <c r="CXV169" s="89"/>
      <c r="CXW169" s="89"/>
      <c r="CXX169" s="89"/>
      <c r="CXY169" s="89"/>
      <c r="CXZ169" s="89"/>
      <c r="CYA169" s="89"/>
      <c r="CYB169" s="89"/>
      <c r="CYC169" s="89"/>
      <c r="CYD169" s="89"/>
      <c r="CYE169" s="89"/>
      <c r="CYF169" s="89"/>
      <c r="CYG169" s="89"/>
      <c r="CYH169" s="89"/>
      <c r="CYI169" s="89"/>
      <c r="CYJ169" s="89"/>
      <c r="CYK169" s="89"/>
      <c r="CYL169" s="89"/>
      <c r="CYM169" s="89"/>
      <c r="CYN169" s="89"/>
      <c r="CYO169" s="89"/>
      <c r="CYP169" s="89"/>
      <c r="CYQ169" s="89"/>
      <c r="CYR169" s="89"/>
      <c r="CYS169" s="89"/>
      <c r="CYT169" s="89"/>
      <c r="CYU169" s="89"/>
      <c r="CYV169" s="89"/>
      <c r="CYW169" s="89"/>
      <c r="CYX169" s="89"/>
      <c r="CYY169" s="89"/>
      <c r="CYZ169" s="89"/>
      <c r="CZA169" s="89"/>
      <c r="CZB169" s="89"/>
      <c r="CZC169" s="89"/>
      <c r="CZD169" s="89"/>
      <c r="CZE169" s="89"/>
      <c r="CZF169" s="89"/>
      <c r="CZG169" s="89"/>
      <c r="CZH169" s="89"/>
      <c r="CZI169" s="89"/>
      <c r="CZJ169" s="89"/>
      <c r="CZK169" s="89"/>
      <c r="CZL169" s="89"/>
      <c r="CZM169" s="89"/>
      <c r="CZN169" s="89"/>
      <c r="CZO169" s="89"/>
      <c r="CZP169" s="89"/>
      <c r="CZQ169" s="89"/>
      <c r="CZR169" s="89"/>
      <c r="CZS169" s="89"/>
      <c r="CZT169" s="89"/>
      <c r="CZU169" s="89"/>
      <c r="CZV169" s="89"/>
      <c r="CZW169" s="89"/>
      <c r="CZX169" s="89"/>
      <c r="CZY169" s="89"/>
      <c r="CZZ169" s="89"/>
      <c r="DAA169" s="89"/>
      <c r="DAB169" s="89"/>
      <c r="DAC169" s="89"/>
      <c r="DAD169" s="89"/>
      <c r="DAE169" s="89"/>
      <c r="DAF169" s="89"/>
      <c r="DAG169" s="89"/>
      <c r="DAH169" s="89"/>
      <c r="DAI169" s="89"/>
      <c r="DAJ169" s="89"/>
      <c r="DAK169" s="89"/>
      <c r="DAL169" s="89"/>
      <c r="DAM169" s="89"/>
      <c r="DAN169" s="89"/>
      <c r="DAO169" s="89"/>
      <c r="DAP169" s="89"/>
      <c r="DAQ169" s="89"/>
      <c r="DAR169" s="89"/>
      <c r="DAS169" s="89"/>
      <c r="DAT169" s="89"/>
      <c r="DAU169" s="89"/>
      <c r="DAV169" s="89"/>
      <c r="DAW169" s="89"/>
      <c r="DAX169" s="89"/>
      <c r="DAY169" s="89"/>
      <c r="DAZ169" s="89"/>
      <c r="DBA169" s="89"/>
      <c r="DBB169" s="89"/>
      <c r="DBC169" s="89"/>
      <c r="DBD169" s="89"/>
      <c r="DBE169" s="89"/>
      <c r="DBF169" s="89"/>
      <c r="DBG169" s="89"/>
      <c r="DBH169" s="89"/>
      <c r="DBI169" s="89"/>
      <c r="DBJ169" s="89"/>
      <c r="DBK169" s="89"/>
      <c r="DBL169" s="89"/>
      <c r="DBM169" s="89"/>
      <c r="DBN169" s="89"/>
      <c r="DBO169" s="89"/>
      <c r="DBP169" s="89"/>
      <c r="DBQ169" s="89"/>
      <c r="DBR169" s="89"/>
      <c r="DBS169" s="89"/>
      <c r="DBT169" s="89"/>
      <c r="DBU169" s="89"/>
      <c r="DBV169" s="89"/>
      <c r="DBW169" s="89"/>
      <c r="DBX169" s="89"/>
      <c r="DBY169" s="89"/>
      <c r="DBZ169" s="89"/>
      <c r="DCA169" s="89"/>
      <c r="DCB169" s="89"/>
      <c r="DCC169" s="89"/>
      <c r="DCD169" s="89"/>
      <c r="DCE169" s="89"/>
      <c r="DCF169" s="89"/>
      <c r="DCG169" s="89"/>
      <c r="DCH169" s="89"/>
      <c r="DCI169" s="89"/>
      <c r="DCJ169" s="89"/>
      <c r="DCK169" s="89"/>
      <c r="DCL169" s="89"/>
      <c r="DCM169" s="89"/>
      <c r="DCN169" s="89"/>
      <c r="DCO169" s="89"/>
      <c r="DCP169" s="89"/>
      <c r="DCQ169" s="89"/>
      <c r="DCR169" s="89"/>
      <c r="DCS169" s="89"/>
      <c r="DCT169" s="89"/>
      <c r="DCU169" s="89"/>
      <c r="DCV169" s="89"/>
      <c r="DCW169" s="89"/>
      <c r="DCX169" s="89"/>
      <c r="DCY169" s="89"/>
      <c r="DCZ169" s="89"/>
      <c r="DDA169" s="89"/>
      <c r="DDB169" s="89"/>
      <c r="DDC169" s="89"/>
      <c r="DDD169" s="89"/>
      <c r="DDE169" s="89"/>
      <c r="DDF169" s="89"/>
      <c r="DDG169" s="89"/>
      <c r="DDH169" s="89"/>
      <c r="DDI169" s="89"/>
      <c r="DDJ169" s="89"/>
      <c r="DDK169" s="89"/>
      <c r="DDL169" s="89"/>
      <c r="DDM169" s="89"/>
      <c r="DDN169" s="89"/>
      <c r="DDO169" s="89"/>
      <c r="DDP169" s="89"/>
      <c r="DDQ169" s="89"/>
      <c r="DDR169" s="89"/>
      <c r="DDS169" s="89"/>
      <c r="DDT169" s="89"/>
      <c r="DDU169" s="89"/>
      <c r="DDV169" s="89"/>
      <c r="DDW169" s="89"/>
      <c r="DDX169" s="89"/>
      <c r="DDY169" s="89"/>
      <c r="DDZ169" s="89"/>
      <c r="DEA169" s="89"/>
      <c r="DEB169" s="89"/>
      <c r="DEC169" s="89"/>
      <c r="DED169" s="89"/>
      <c r="DEE169" s="89"/>
      <c r="DEF169" s="89"/>
      <c r="DEG169" s="89"/>
      <c r="DEH169" s="89"/>
      <c r="DEI169" s="89"/>
      <c r="DEJ169" s="89"/>
      <c r="DEK169" s="89"/>
      <c r="DEL169" s="89"/>
      <c r="DEM169" s="89"/>
      <c r="DEN169" s="89"/>
      <c r="DEO169" s="89"/>
      <c r="DEP169" s="89"/>
      <c r="DEQ169" s="89"/>
      <c r="DER169" s="89"/>
      <c r="DES169" s="89"/>
      <c r="DET169" s="89"/>
      <c r="DEU169" s="89"/>
      <c r="DEV169" s="89"/>
      <c r="DEW169" s="89"/>
      <c r="DEX169" s="89"/>
      <c r="DEY169" s="89"/>
      <c r="DEZ169" s="89"/>
      <c r="DFA169" s="89"/>
      <c r="DFB169" s="89"/>
      <c r="DFC169" s="89"/>
      <c r="DFD169" s="89"/>
      <c r="DFE169" s="89"/>
      <c r="DFF169" s="89"/>
      <c r="DFG169" s="89"/>
      <c r="DFH169" s="89"/>
      <c r="DFI169" s="89"/>
      <c r="DFJ169" s="89"/>
      <c r="DFK169" s="89"/>
      <c r="DFL169" s="89"/>
      <c r="DFM169" s="89"/>
      <c r="DFN169" s="89"/>
      <c r="DFO169" s="89"/>
      <c r="DFP169" s="89"/>
      <c r="DFQ169" s="89"/>
      <c r="DFR169" s="89"/>
      <c r="DFS169" s="89"/>
      <c r="DFT169" s="89"/>
      <c r="DFU169" s="89"/>
      <c r="DFV169" s="89"/>
      <c r="DFW169" s="89"/>
      <c r="DFX169" s="89"/>
      <c r="DFY169" s="89"/>
      <c r="DFZ169" s="89"/>
      <c r="DGA169" s="89"/>
      <c r="DGB169" s="89"/>
      <c r="DGC169" s="89"/>
      <c r="DGD169" s="89"/>
      <c r="DGE169" s="89"/>
      <c r="DGF169" s="89"/>
      <c r="DGG169" s="89"/>
      <c r="DGH169" s="89"/>
      <c r="DGI169" s="89"/>
      <c r="DGJ169" s="89"/>
      <c r="DGK169" s="89"/>
      <c r="DGL169" s="89"/>
      <c r="DGM169" s="89"/>
      <c r="DGN169" s="89"/>
      <c r="DGO169" s="89"/>
      <c r="DGP169" s="89"/>
      <c r="DGQ169" s="89"/>
      <c r="DGR169" s="89"/>
      <c r="DGS169" s="89"/>
      <c r="DGT169" s="89"/>
      <c r="DGU169" s="89"/>
      <c r="DGV169" s="89"/>
      <c r="DGW169" s="89"/>
      <c r="DGX169" s="89"/>
      <c r="DGY169" s="89"/>
      <c r="DGZ169" s="89"/>
      <c r="DHA169" s="89"/>
      <c r="DHB169" s="89"/>
      <c r="DHC169" s="89"/>
      <c r="DHD169" s="89"/>
      <c r="DHE169" s="89"/>
      <c r="DHF169" s="89"/>
      <c r="DHG169" s="89"/>
      <c r="DHH169" s="89"/>
      <c r="DHI169" s="89"/>
      <c r="DHJ169" s="89"/>
      <c r="DHK169" s="89"/>
      <c r="DHL169" s="89"/>
      <c r="DHM169" s="89"/>
      <c r="DHN169" s="89"/>
      <c r="DHO169" s="89"/>
      <c r="DHP169" s="89"/>
      <c r="DHQ169" s="89"/>
      <c r="DHR169" s="89"/>
      <c r="DHS169" s="89"/>
      <c r="DHT169" s="89"/>
      <c r="DHU169" s="89"/>
      <c r="DHV169" s="89"/>
      <c r="DHW169" s="89"/>
      <c r="DHX169" s="89"/>
      <c r="DHY169" s="89"/>
      <c r="DHZ169" s="89"/>
      <c r="DIA169" s="89"/>
      <c r="DIB169" s="89"/>
      <c r="DIC169" s="89"/>
      <c r="DID169" s="89"/>
      <c r="DIE169" s="89"/>
      <c r="DIF169" s="89"/>
      <c r="DIG169" s="89"/>
      <c r="DIH169" s="89"/>
      <c r="DII169" s="89"/>
      <c r="DIJ169" s="89"/>
      <c r="DIK169" s="89"/>
      <c r="DIL169" s="89"/>
      <c r="DIM169" s="89"/>
      <c r="DIN169" s="89"/>
      <c r="DIO169" s="89"/>
      <c r="DIP169" s="89"/>
      <c r="DIQ169" s="89"/>
      <c r="DIR169" s="89"/>
      <c r="DIS169" s="89"/>
      <c r="DIT169" s="89"/>
      <c r="DIU169" s="89"/>
      <c r="DIV169" s="89"/>
      <c r="DIW169" s="89"/>
      <c r="DIX169" s="89"/>
      <c r="DIY169" s="89"/>
      <c r="DIZ169" s="89"/>
      <c r="DJA169" s="89"/>
      <c r="DJB169" s="89"/>
      <c r="DJC169" s="89"/>
      <c r="DJD169" s="89"/>
      <c r="DJE169" s="89"/>
      <c r="DJF169" s="89"/>
      <c r="DJG169" s="89"/>
      <c r="DJH169" s="89"/>
      <c r="DJI169" s="89"/>
      <c r="DJJ169" s="89"/>
      <c r="DJK169" s="89"/>
      <c r="DJL169" s="89"/>
      <c r="DJM169" s="89"/>
      <c r="DJN169" s="89"/>
      <c r="DJO169" s="89"/>
      <c r="DJP169" s="89"/>
      <c r="DJQ169" s="89"/>
      <c r="DJR169" s="89"/>
      <c r="DJS169" s="89"/>
      <c r="DJT169" s="89"/>
      <c r="DJU169" s="89"/>
      <c r="DJV169" s="89"/>
      <c r="DJW169" s="89"/>
      <c r="DJX169" s="89"/>
      <c r="DJY169" s="89"/>
      <c r="DJZ169" s="89"/>
      <c r="DKA169" s="89"/>
      <c r="DKB169" s="89"/>
      <c r="DKC169" s="89"/>
      <c r="DKD169" s="89"/>
      <c r="DKE169" s="89"/>
      <c r="DKF169" s="89"/>
      <c r="DKG169" s="89"/>
      <c r="DKH169" s="89"/>
      <c r="DKI169" s="89"/>
      <c r="DKJ169" s="89"/>
      <c r="DKK169" s="89"/>
      <c r="DKL169" s="89"/>
      <c r="DKM169" s="89"/>
      <c r="DKN169" s="89"/>
      <c r="DKO169" s="89"/>
      <c r="DKP169" s="89"/>
      <c r="DKQ169" s="89"/>
      <c r="DKR169" s="89"/>
      <c r="DKS169" s="89"/>
      <c r="DKT169" s="89"/>
      <c r="DKU169" s="89"/>
      <c r="DKV169" s="89"/>
      <c r="DKW169" s="89"/>
      <c r="DKX169" s="89"/>
      <c r="DKY169" s="89"/>
      <c r="DKZ169" s="89"/>
      <c r="DLA169" s="89"/>
      <c r="DLB169" s="89"/>
      <c r="DLC169" s="89"/>
      <c r="DLD169" s="89"/>
      <c r="DLE169" s="89"/>
      <c r="DLF169" s="89"/>
      <c r="DLG169" s="89"/>
      <c r="DLH169" s="89"/>
      <c r="DLI169" s="89"/>
      <c r="DLJ169" s="89"/>
      <c r="DLK169" s="89"/>
      <c r="DLL169" s="89"/>
      <c r="DLM169" s="89"/>
      <c r="DLN169" s="89"/>
      <c r="DLO169" s="89"/>
      <c r="DLP169" s="89"/>
      <c r="DLQ169" s="89"/>
      <c r="DLR169" s="89"/>
      <c r="DLS169" s="89"/>
      <c r="DLT169" s="89"/>
      <c r="DLU169" s="89"/>
      <c r="DLV169" s="89"/>
      <c r="DLW169" s="89"/>
      <c r="DLX169" s="89"/>
      <c r="DLY169" s="89"/>
      <c r="DLZ169" s="89"/>
      <c r="DMA169" s="89"/>
      <c r="DMB169" s="89"/>
      <c r="DMC169" s="89"/>
      <c r="DMD169" s="89"/>
      <c r="DME169" s="89"/>
      <c r="DMF169" s="89"/>
      <c r="DMG169" s="89"/>
      <c r="DMH169" s="89"/>
      <c r="DMI169" s="89"/>
      <c r="DMJ169" s="89"/>
      <c r="DMK169" s="89"/>
      <c r="DML169" s="89"/>
      <c r="DMM169" s="89"/>
      <c r="DMN169" s="89"/>
      <c r="DMO169" s="89"/>
      <c r="DMP169" s="89"/>
      <c r="DMQ169" s="89"/>
      <c r="DMR169" s="89"/>
      <c r="DMS169" s="89"/>
      <c r="DMT169" s="89"/>
      <c r="DMU169" s="89"/>
      <c r="DMV169" s="89"/>
      <c r="DMW169" s="89"/>
      <c r="DMX169" s="89"/>
      <c r="DMY169" s="89"/>
      <c r="DMZ169" s="89"/>
      <c r="DNA169" s="89"/>
      <c r="DNB169" s="89"/>
      <c r="DNC169" s="89"/>
      <c r="DND169" s="89"/>
      <c r="DNE169" s="89"/>
      <c r="DNF169" s="89"/>
      <c r="DNG169" s="89"/>
      <c r="DNH169" s="89"/>
      <c r="DNI169" s="89"/>
      <c r="DNJ169" s="89"/>
      <c r="DNK169" s="89"/>
      <c r="DNL169" s="89"/>
      <c r="DNM169" s="89"/>
      <c r="DNN169" s="89"/>
      <c r="DNO169" s="89"/>
      <c r="DNP169" s="89"/>
      <c r="DNQ169" s="89"/>
      <c r="DNR169" s="89"/>
      <c r="DNS169" s="89"/>
      <c r="DNT169" s="89"/>
      <c r="DNU169" s="89"/>
      <c r="DNV169" s="89"/>
      <c r="DNW169" s="89"/>
      <c r="DNX169" s="89"/>
      <c r="DNY169" s="89"/>
      <c r="DNZ169" s="89"/>
      <c r="DOA169" s="89"/>
      <c r="DOB169" s="89"/>
      <c r="DOC169" s="89"/>
      <c r="DOD169" s="89"/>
      <c r="DOE169" s="89"/>
      <c r="DOF169" s="89"/>
      <c r="DOG169" s="89"/>
      <c r="DOH169" s="89"/>
      <c r="DOI169" s="89"/>
      <c r="DOJ169" s="89"/>
      <c r="DOK169" s="89"/>
      <c r="DOL169" s="89"/>
      <c r="DOM169" s="89"/>
      <c r="DON169" s="89"/>
      <c r="DOO169" s="89"/>
      <c r="DOP169" s="89"/>
      <c r="DOQ169" s="89"/>
      <c r="DOR169" s="89"/>
      <c r="DOS169" s="89"/>
      <c r="DOT169" s="89"/>
      <c r="DOU169" s="89"/>
      <c r="DOV169" s="89"/>
      <c r="DOW169" s="89"/>
      <c r="DOX169" s="89"/>
      <c r="DOY169" s="89"/>
      <c r="DOZ169" s="89"/>
      <c r="DPA169" s="89"/>
      <c r="DPB169" s="89"/>
      <c r="DPC169" s="89"/>
      <c r="DPD169" s="89"/>
      <c r="DPE169" s="89"/>
      <c r="DPF169" s="89"/>
      <c r="DPG169" s="89"/>
      <c r="DPH169" s="89"/>
      <c r="DPI169" s="89"/>
      <c r="DPJ169" s="89"/>
      <c r="DPK169" s="89"/>
      <c r="DPL169" s="89"/>
      <c r="DPM169" s="89"/>
      <c r="DPN169" s="89"/>
      <c r="DPO169" s="89"/>
      <c r="DPP169" s="89"/>
      <c r="DPQ169" s="89"/>
      <c r="DPR169" s="89"/>
      <c r="DPS169" s="89"/>
      <c r="DPT169" s="89"/>
      <c r="DPU169" s="89"/>
      <c r="DPV169" s="89"/>
      <c r="DPW169" s="89"/>
      <c r="DPX169" s="89"/>
      <c r="DPY169" s="89"/>
      <c r="DPZ169" s="89"/>
      <c r="DQA169" s="89"/>
      <c r="DQB169" s="89"/>
      <c r="DQC169" s="89"/>
      <c r="DQD169" s="89"/>
      <c r="DQE169" s="89"/>
      <c r="DQF169" s="89"/>
      <c r="DQG169" s="89"/>
      <c r="DQH169" s="89"/>
      <c r="DQI169" s="89"/>
      <c r="DQJ169" s="89"/>
      <c r="DQK169" s="89"/>
      <c r="DQL169" s="89"/>
      <c r="DQM169" s="89"/>
      <c r="DQN169" s="89"/>
      <c r="DQO169" s="89"/>
      <c r="DQP169" s="89"/>
      <c r="DQQ169" s="89"/>
      <c r="DQR169" s="89"/>
      <c r="DQS169" s="89"/>
      <c r="DQT169" s="89"/>
      <c r="DQU169" s="89"/>
      <c r="DQV169" s="89"/>
      <c r="DQW169" s="89"/>
      <c r="DQX169" s="89"/>
      <c r="DQY169" s="89"/>
      <c r="DQZ169" s="89"/>
      <c r="DRA169" s="89"/>
      <c r="DRB169" s="89"/>
      <c r="DRC169" s="89"/>
      <c r="DRD169" s="89"/>
      <c r="DRE169" s="89"/>
      <c r="DRF169" s="89"/>
      <c r="DRG169" s="89"/>
      <c r="DRH169" s="89"/>
      <c r="DRI169" s="89"/>
      <c r="DRJ169" s="89"/>
      <c r="DRK169" s="89"/>
      <c r="DRL169" s="89"/>
      <c r="DRM169" s="89"/>
      <c r="DRN169" s="89"/>
      <c r="DRO169" s="89"/>
      <c r="DRP169" s="89"/>
      <c r="DRQ169" s="89"/>
      <c r="DRR169" s="89"/>
      <c r="DRS169" s="89"/>
      <c r="DRT169" s="89"/>
      <c r="DRU169" s="89"/>
      <c r="DRV169" s="89"/>
      <c r="DRW169" s="89"/>
      <c r="DRX169" s="89"/>
      <c r="DRY169" s="89"/>
      <c r="DRZ169" s="89"/>
      <c r="DSA169" s="89"/>
      <c r="DSB169" s="89"/>
      <c r="DSC169" s="89"/>
      <c r="DSD169" s="89"/>
      <c r="DSE169" s="89"/>
      <c r="DSF169" s="89"/>
      <c r="DSG169" s="89"/>
      <c r="DSH169" s="89"/>
      <c r="DSI169" s="89"/>
      <c r="DSJ169" s="89"/>
      <c r="DSK169" s="89"/>
      <c r="DSL169" s="89"/>
      <c r="DSM169" s="89"/>
      <c r="DSN169" s="89"/>
      <c r="DSO169" s="89"/>
      <c r="DSP169" s="89"/>
      <c r="DSQ169" s="89"/>
      <c r="DSR169" s="89"/>
      <c r="DSS169" s="89"/>
      <c r="DST169" s="89"/>
      <c r="DSU169" s="89"/>
      <c r="DSV169" s="89"/>
      <c r="DSW169" s="89"/>
      <c r="DSX169" s="89"/>
      <c r="DSY169" s="89"/>
      <c r="DSZ169" s="89"/>
      <c r="DTA169" s="89"/>
      <c r="DTB169" s="89"/>
      <c r="DTC169" s="89"/>
      <c r="DTD169" s="89"/>
      <c r="DTE169" s="89"/>
      <c r="DTF169" s="89"/>
      <c r="DTG169" s="89"/>
      <c r="DTH169" s="89"/>
      <c r="DTI169" s="89"/>
      <c r="DTJ169" s="89"/>
      <c r="DTK169" s="89"/>
      <c r="DTL169" s="89"/>
      <c r="DTM169" s="89"/>
      <c r="DTN169" s="89"/>
      <c r="DTO169" s="89"/>
      <c r="DTP169" s="89"/>
      <c r="DTQ169" s="89"/>
      <c r="DTR169" s="89"/>
      <c r="DTS169" s="89"/>
      <c r="DTT169" s="89"/>
      <c r="DTU169" s="89"/>
      <c r="DTV169" s="89"/>
      <c r="DTW169" s="89"/>
      <c r="DTX169" s="89"/>
      <c r="DTY169" s="89"/>
      <c r="DTZ169" s="89"/>
      <c r="DUA169" s="89"/>
      <c r="DUB169" s="89"/>
      <c r="DUC169" s="89"/>
      <c r="DUD169" s="89"/>
      <c r="DUE169" s="89"/>
      <c r="DUF169" s="89"/>
      <c r="DUG169" s="89"/>
      <c r="DUH169" s="89"/>
      <c r="DUI169" s="89"/>
      <c r="DUJ169" s="89"/>
      <c r="DUK169" s="89"/>
      <c r="DUL169" s="89"/>
      <c r="DUM169" s="89"/>
      <c r="DUN169" s="89"/>
      <c r="DUO169" s="89"/>
      <c r="DUP169" s="89"/>
      <c r="DUQ169" s="89"/>
      <c r="DUR169" s="89"/>
      <c r="DUS169" s="89"/>
      <c r="DUT169" s="89"/>
      <c r="DUU169" s="89"/>
      <c r="DUV169" s="89"/>
      <c r="DUW169" s="89"/>
      <c r="DUX169" s="89"/>
      <c r="DUY169" s="89"/>
      <c r="DUZ169" s="89"/>
      <c r="DVA169" s="89"/>
      <c r="DVB169" s="89"/>
      <c r="DVC169" s="89"/>
      <c r="DVD169" s="89"/>
      <c r="DVE169" s="89"/>
      <c r="DVF169" s="89"/>
      <c r="DVG169" s="89"/>
      <c r="DVH169" s="89"/>
      <c r="DVI169" s="89"/>
      <c r="DVJ169" s="89"/>
      <c r="DVK169" s="89"/>
      <c r="DVL169" s="89"/>
      <c r="DVM169" s="89"/>
      <c r="DVN169" s="89"/>
      <c r="DVO169" s="89"/>
      <c r="DVP169" s="89"/>
      <c r="DVQ169" s="89"/>
      <c r="DVR169" s="89"/>
      <c r="DVS169" s="89"/>
      <c r="DVT169" s="89"/>
      <c r="DVU169" s="89"/>
      <c r="DVV169" s="89"/>
      <c r="DVW169" s="89"/>
      <c r="DVX169" s="89"/>
      <c r="DVY169" s="89"/>
      <c r="DVZ169" s="89"/>
      <c r="DWA169" s="89"/>
      <c r="DWB169" s="89"/>
      <c r="DWC169" s="89"/>
      <c r="DWD169" s="89"/>
      <c r="DWE169" s="89"/>
      <c r="DWF169" s="89"/>
      <c r="DWG169" s="89"/>
      <c r="DWH169" s="89"/>
      <c r="DWI169" s="89"/>
      <c r="DWJ169" s="89"/>
      <c r="DWK169" s="89"/>
      <c r="DWL169" s="89"/>
      <c r="DWM169" s="89"/>
      <c r="DWN169" s="89"/>
      <c r="DWO169" s="89"/>
      <c r="DWP169" s="89"/>
      <c r="DWQ169" s="89"/>
      <c r="DWR169" s="89"/>
      <c r="DWS169" s="89"/>
      <c r="DWT169" s="89"/>
      <c r="DWU169" s="89"/>
      <c r="DWV169" s="89"/>
      <c r="DWW169" s="89"/>
      <c r="DWX169" s="89"/>
      <c r="DWY169" s="89"/>
      <c r="DWZ169" s="89"/>
      <c r="DXA169" s="89"/>
      <c r="DXB169" s="89"/>
      <c r="DXC169" s="89"/>
      <c r="DXD169" s="89"/>
      <c r="DXE169" s="89"/>
      <c r="DXF169" s="89"/>
      <c r="DXG169" s="89"/>
      <c r="DXH169" s="89"/>
      <c r="DXI169" s="89"/>
      <c r="DXJ169" s="89"/>
      <c r="DXK169" s="89"/>
      <c r="DXL169" s="89"/>
      <c r="DXM169" s="89"/>
      <c r="DXN169" s="89"/>
      <c r="DXO169" s="89"/>
      <c r="DXP169" s="89"/>
      <c r="DXQ169" s="89"/>
      <c r="DXR169" s="89"/>
      <c r="DXS169" s="89"/>
      <c r="DXT169" s="89"/>
      <c r="DXU169" s="89"/>
      <c r="DXV169" s="89"/>
      <c r="DXW169" s="89"/>
      <c r="DXX169" s="89"/>
      <c r="DXY169" s="89"/>
      <c r="DXZ169" s="89"/>
      <c r="DYA169" s="89"/>
      <c r="DYB169" s="89"/>
      <c r="DYC169" s="89"/>
      <c r="DYD169" s="89"/>
      <c r="DYE169" s="89"/>
      <c r="DYF169" s="89"/>
      <c r="DYG169" s="89"/>
      <c r="DYH169" s="89"/>
      <c r="DYI169" s="89"/>
      <c r="DYJ169" s="89"/>
      <c r="DYK169" s="89"/>
      <c r="DYL169" s="89"/>
      <c r="DYM169" s="89"/>
      <c r="DYN169" s="89"/>
      <c r="DYO169" s="89"/>
      <c r="DYP169" s="89"/>
      <c r="DYQ169" s="89"/>
      <c r="DYR169" s="89"/>
      <c r="DYS169" s="89"/>
      <c r="DYT169" s="89"/>
      <c r="DYU169" s="89"/>
      <c r="DYV169" s="89"/>
      <c r="DYW169" s="89"/>
      <c r="DYX169" s="89"/>
      <c r="DYY169" s="89"/>
      <c r="DYZ169" s="89"/>
      <c r="DZA169" s="89"/>
      <c r="DZB169" s="89"/>
      <c r="DZC169" s="89"/>
      <c r="DZD169" s="89"/>
      <c r="DZE169" s="89"/>
      <c r="DZF169" s="89"/>
      <c r="DZG169" s="89"/>
      <c r="DZH169" s="89"/>
      <c r="DZI169" s="89"/>
      <c r="DZJ169" s="89"/>
      <c r="DZK169" s="89"/>
      <c r="DZL169" s="89"/>
      <c r="DZM169" s="89"/>
      <c r="DZN169" s="89"/>
      <c r="DZO169" s="89"/>
      <c r="DZP169" s="89"/>
      <c r="DZQ169" s="89"/>
      <c r="DZR169" s="89"/>
      <c r="DZS169" s="89"/>
      <c r="DZT169" s="89"/>
      <c r="DZU169" s="89"/>
      <c r="DZV169" s="89"/>
      <c r="DZW169" s="89"/>
      <c r="DZX169" s="89"/>
      <c r="DZY169" s="89"/>
      <c r="DZZ169" s="89"/>
      <c r="EAA169" s="89"/>
      <c r="EAB169" s="89"/>
      <c r="EAC169" s="89"/>
      <c r="EAD169" s="89"/>
      <c r="EAE169" s="89"/>
      <c r="EAF169" s="89"/>
      <c r="EAG169" s="89"/>
      <c r="EAH169" s="89"/>
      <c r="EAI169" s="89"/>
      <c r="EAJ169" s="89"/>
      <c r="EAK169" s="89"/>
      <c r="EAL169" s="89"/>
      <c r="EAM169" s="89"/>
      <c r="EAN169" s="89"/>
      <c r="EAO169" s="89"/>
      <c r="EAP169" s="89"/>
      <c r="EAQ169" s="89"/>
      <c r="EAR169" s="89"/>
      <c r="EAS169" s="89"/>
      <c r="EAT169" s="89"/>
      <c r="EAU169" s="89"/>
      <c r="EAV169" s="89"/>
      <c r="EAW169" s="89"/>
      <c r="EAX169" s="89"/>
      <c r="EAY169" s="89"/>
      <c r="EAZ169" s="89"/>
      <c r="EBA169" s="89"/>
      <c r="EBB169" s="89"/>
      <c r="EBC169" s="89"/>
      <c r="EBD169" s="89"/>
      <c r="EBE169" s="89"/>
      <c r="EBF169" s="89"/>
      <c r="EBG169" s="89"/>
      <c r="EBH169" s="89"/>
      <c r="EBI169" s="89"/>
      <c r="EBJ169" s="89"/>
      <c r="EBK169" s="89"/>
      <c r="EBL169" s="89"/>
      <c r="EBM169" s="89"/>
      <c r="EBN169" s="89"/>
      <c r="EBO169" s="89"/>
      <c r="EBP169" s="89"/>
      <c r="EBQ169" s="89"/>
      <c r="EBR169" s="89"/>
      <c r="EBS169" s="89"/>
      <c r="EBT169" s="89"/>
      <c r="EBU169" s="89"/>
      <c r="EBV169" s="89"/>
      <c r="EBW169" s="89"/>
      <c r="EBX169" s="89"/>
      <c r="EBY169" s="89"/>
      <c r="EBZ169" s="89"/>
      <c r="ECA169" s="89"/>
      <c r="ECB169" s="89"/>
      <c r="ECC169" s="89"/>
      <c r="ECD169" s="89"/>
      <c r="ECE169" s="89"/>
      <c r="ECF169" s="89"/>
      <c r="ECG169" s="89"/>
      <c r="ECH169" s="89"/>
      <c r="ECI169" s="89"/>
      <c r="ECJ169" s="89"/>
      <c r="ECK169" s="89"/>
      <c r="ECL169" s="89"/>
      <c r="ECM169" s="89"/>
      <c r="ECN169" s="89"/>
      <c r="ECO169" s="89"/>
      <c r="ECP169" s="89"/>
      <c r="ECQ169" s="89"/>
      <c r="ECR169" s="89"/>
      <c r="ECS169" s="89"/>
      <c r="ECT169" s="89"/>
      <c r="ECU169" s="89"/>
      <c r="ECV169" s="89"/>
      <c r="ECW169" s="89"/>
      <c r="ECX169" s="89"/>
      <c r="ECY169" s="89"/>
      <c r="ECZ169" s="89"/>
      <c r="EDA169" s="89"/>
      <c r="EDB169" s="89"/>
      <c r="EDC169" s="89"/>
      <c r="EDD169" s="89"/>
      <c r="EDE169" s="89"/>
      <c r="EDF169" s="89"/>
      <c r="EDG169" s="89"/>
      <c r="EDH169" s="89"/>
      <c r="EDI169" s="89"/>
      <c r="EDJ169" s="89"/>
      <c r="EDK169" s="89"/>
      <c r="EDL169" s="89"/>
      <c r="EDM169" s="89"/>
      <c r="EDN169" s="89"/>
      <c r="EDO169" s="89"/>
      <c r="EDP169" s="89"/>
      <c r="EDQ169" s="89"/>
      <c r="EDR169" s="89"/>
      <c r="EDS169" s="89"/>
      <c r="EDT169" s="89"/>
      <c r="EDU169" s="89"/>
      <c r="EDV169" s="89"/>
      <c r="EDW169" s="89"/>
      <c r="EDX169" s="89"/>
      <c r="EDY169" s="89"/>
      <c r="EDZ169" s="89"/>
      <c r="EEA169" s="89"/>
      <c r="EEB169" s="89"/>
      <c r="EEC169" s="89"/>
      <c r="EED169" s="89"/>
      <c r="EEE169" s="89"/>
      <c r="EEF169" s="89"/>
      <c r="EEG169" s="89"/>
      <c r="EEH169" s="89"/>
      <c r="EEI169" s="89"/>
      <c r="EEJ169" s="89"/>
      <c r="EEK169" s="89"/>
      <c r="EEL169" s="89"/>
      <c r="EEM169" s="89"/>
      <c r="EEN169" s="89"/>
      <c r="EEO169" s="89"/>
      <c r="EEP169" s="89"/>
      <c r="EEQ169" s="89"/>
      <c r="EER169" s="89"/>
      <c r="EES169" s="89"/>
      <c r="EET169" s="89"/>
      <c r="EEU169" s="89"/>
      <c r="EEV169" s="89"/>
      <c r="EEW169" s="89"/>
      <c r="EEX169" s="89"/>
      <c r="EEY169" s="89"/>
      <c r="EEZ169" s="89"/>
      <c r="EFA169" s="89"/>
      <c r="EFB169" s="89"/>
      <c r="EFC169" s="89"/>
      <c r="EFD169" s="89"/>
      <c r="EFE169" s="89"/>
      <c r="EFF169" s="89"/>
      <c r="EFG169" s="89"/>
      <c r="EFH169" s="89"/>
      <c r="EFI169" s="89"/>
      <c r="EFJ169" s="89"/>
      <c r="EFK169" s="89"/>
      <c r="EFL169" s="89"/>
      <c r="EFM169" s="89"/>
      <c r="EFN169" s="89"/>
      <c r="EFO169" s="89"/>
      <c r="EFP169" s="89"/>
      <c r="EFQ169" s="89"/>
      <c r="EFR169" s="89"/>
      <c r="EFS169" s="89"/>
      <c r="EFT169" s="89"/>
      <c r="EFU169" s="89"/>
      <c r="EFV169" s="89"/>
      <c r="EFW169" s="89"/>
      <c r="EFX169" s="89"/>
      <c r="EFY169" s="89"/>
      <c r="EFZ169" s="89"/>
      <c r="EGA169" s="89"/>
      <c r="EGB169" s="89"/>
      <c r="EGC169" s="89"/>
      <c r="EGD169" s="89"/>
      <c r="EGE169" s="89"/>
      <c r="EGF169" s="89"/>
      <c r="EGG169" s="89"/>
      <c r="EGH169" s="89"/>
      <c r="EGI169" s="89"/>
      <c r="EGJ169" s="89"/>
      <c r="EGK169" s="89"/>
      <c r="EGL169" s="89"/>
      <c r="EGM169" s="89"/>
      <c r="EGN169" s="89"/>
      <c r="EGO169" s="89"/>
      <c r="EGP169" s="89"/>
      <c r="EGQ169" s="89"/>
      <c r="EGR169" s="89"/>
      <c r="EGS169" s="89"/>
      <c r="EGT169" s="89"/>
      <c r="EGU169" s="89"/>
      <c r="EGV169" s="89"/>
      <c r="EGW169" s="89"/>
      <c r="EGX169" s="89"/>
      <c r="EGY169" s="89"/>
      <c r="EGZ169" s="89"/>
      <c r="EHA169" s="89"/>
      <c r="EHB169" s="89"/>
      <c r="EHC169" s="89"/>
      <c r="EHD169" s="89"/>
      <c r="EHE169" s="89"/>
      <c r="EHF169" s="89"/>
      <c r="EHG169" s="89"/>
      <c r="EHH169" s="89"/>
      <c r="EHI169" s="89"/>
      <c r="EHJ169" s="89"/>
      <c r="EHK169" s="89"/>
      <c r="EHL169" s="89"/>
      <c r="EHM169" s="89"/>
      <c r="EHN169" s="89"/>
      <c r="EHO169" s="89"/>
      <c r="EHP169" s="89"/>
      <c r="EHQ169" s="89"/>
      <c r="EHR169" s="89"/>
      <c r="EHS169" s="89"/>
      <c r="EHT169" s="89"/>
      <c r="EHU169" s="89"/>
      <c r="EHV169" s="89"/>
      <c r="EHW169" s="89"/>
      <c r="EHX169" s="89"/>
      <c r="EHY169" s="89"/>
      <c r="EHZ169" s="89"/>
      <c r="EIA169" s="89"/>
      <c r="EIB169" s="89"/>
      <c r="EIC169" s="89"/>
      <c r="EID169" s="89"/>
      <c r="EIE169" s="89"/>
      <c r="EIF169" s="89"/>
      <c r="EIG169" s="89"/>
      <c r="EIH169" s="89"/>
      <c r="EII169" s="89"/>
      <c r="EIJ169" s="89"/>
      <c r="EIK169" s="89"/>
      <c r="EIL169" s="89"/>
      <c r="EIM169" s="89"/>
      <c r="EIN169" s="89"/>
      <c r="EIO169" s="89"/>
      <c r="EIP169" s="89"/>
      <c r="EIQ169" s="89"/>
      <c r="EIR169" s="89"/>
      <c r="EIS169" s="89"/>
      <c r="EIT169" s="89"/>
      <c r="EIU169" s="89"/>
      <c r="EIV169" s="89"/>
      <c r="EIW169" s="89"/>
      <c r="EIX169" s="89"/>
      <c r="EIY169" s="89"/>
      <c r="EIZ169" s="89"/>
      <c r="EJA169" s="89"/>
      <c r="EJB169" s="89"/>
      <c r="EJC169" s="89"/>
      <c r="EJD169" s="89"/>
      <c r="EJE169" s="89"/>
      <c r="EJF169" s="89"/>
      <c r="EJG169" s="89"/>
      <c r="EJH169" s="89"/>
      <c r="EJI169" s="89"/>
      <c r="EJJ169" s="89"/>
      <c r="EJK169" s="89"/>
      <c r="EJL169" s="89"/>
      <c r="EJM169" s="89"/>
      <c r="EJN169" s="89"/>
      <c r="EJO169" s="89"/>
      <c r="EJP169" s="89"/>
      <c r="EJQ169" s="89"/>
      <c r="EJR169" s="89"/>
      <c r="EJS169" s="89"/>
      <c r="EJT169" s="89"/>
      <c r="EJU169" s="89"/>
      <c r="EJV169" s="89"/>
      <c r="EJW169" s="89"/>
      <c r="EJX169" s="89"/>
      <c r="EJY169" s="89"/>
      <c r="EJZ169" s="89"/>
      <c r="EKA169" s="89"/>
      <c r="EKB169" s="89"/>
      <c r="EKC169" s="89"/>
      <c r="EKD169" s="89"/>
      <c r="EKE169" s="89"/>
      <c r="EKF169" s="89"/>
      <c r="EKG169" s="89"/>
      <c r="EKH169" s="89"/>
      <c r="EKI169" s="89"/>
      <c r="EKJ169" s="89"/>
      <c r="EKK169" s="89"/>
      <c r="EKL169" s="89"/>
      <c r="EKM169" s="89"/>
      <c r="EKN169" s="89"/>
      <c r="EKO169" s="89"/>
      <c r="EKP169" s="89"/>
      <c r="EKQ169" s="89"/>
      <c r="EKR169" s="89"/>
      <c r="EKS169" s="89"/>
      <c r="EKT169" s="89"/>
      <c r="EKU169" s="89"/>
      <c r="EKV169" s="89"/>
      <c r="EKW169" s="89"/>
      <c r="EKX169" s="89"/>
      <c r="EKY169" s="89"/>
      <c r="EKZ169" s="89"/>
      <c r="ELA169" s="89"/>
      <c r="ELB169" s="89"/>
      <c r="ELC169" s="89"/>
      <c r="ELD169" s="89"/>
      <c r="ELE169" s="89"/>
      <c r="ELF169" s="89"/>
      <c r="ELG169" s="89"/>
      <c r="ELH169" s="89"/>
      <c r="ELI169" s="89"/>
      <c r="ELJ169" s="89"/>
      <c r="ELK169" s="89"/>
      <c r="ELL169" s="89"/>
      <c r="ELM169" s="89"/>
      <c r="ELN169" s="89"/>
      <c r="ELO169" s="89"/>
      <c r="ELP169" s="89"/>
      <c r="ELQ169" s="89"/>
      <c r="ELR169" s="89"/>
      <c r="ELS169" s="89"/>
      <c r="ELT169" s="89"/>
      <c r="ELU169" s="89"/>
      <c r="ELV169" s="89"/>
      <c r="ELW169" s="89"/>
      <c r="ELX169" s="89"/>
      <c r="ELY169" s="89"/>
      <c r="ELZ169" s="89"/>
      <c r="EMA169" s="89"/>
      <c r="EMB169" s="89"/>
      <c r="EMC169" s="89"/>
      <c r="EMD169" s="89"/>
      <c r="EME169" s="89"/>
      <c r="EMF169" s="89"/>
      <c r="EMG169" s="89"/>
      <c r="EMH169" s="89"/>
      <c r="EMI169" s="89"/>
      <c r="EMJ169" s="89"/>
      <c r="EMK169" s="89"/>
      <c r="EML169" s="89"/>
      <c r="EMM169" s="89"/>
      <c r="EMN169" s="89"/>
      <c r="EMO169" s="89"/>
      <c r="EMP169" s="89"/>
      <c r="EMQ169" s="89"/>
      <c r="EMR169" s="89"/>
      <c r="EMS169" s="89"/>
      <c r="EMT169" s="89"/>
      <c r="EMU169" s="89"/>
      <c r="EMV169" s="89"/>
      <c r="EMW169" s="89"/>
      <c r="EMX169" s="89"/>
      <c r="EMY169" s="89"/>
      <c r="EMZ169" s="89"/>
      <c r="ENA169" s="89"/>
      <c r="ENB169" s="89"/>
      <c r="ENC169" s="89"/>
      <c r="END169" s="89"/>
      <c r="ENE169" s="89"/>
      <c r="ENF169" s="89"/>
      <c r="ENG169" s="89"/>
      <c r="ENH169" s="89"/>
      <c r="ENI169" s="89"/>
      <c r="ENJ169" s="89"/>
      <c r="ENK169" s="89"/>
      <c r="ENL169" s="89"/>
      <c r="ENM169" s="89"/>
      <c r="ENN169" s="89"/>
      <c r="ENO169" s="89"/>
      <c r="ENP169" s="89"/>
      <c r="ENQ169" s="89"/>
      <c r="ENR169" s="89"/>
      <c r="ENS169" s="89"/>
      <c r="ENT169" s="89"/>
      <c r="ENU169" s="89"/>
      <c r="ENV169" s="89"/>
      <c r="ENW169" s="89"/>
      <c r="ENX169" s="89"/>
      <c r="ENY169" s="89"/>
      <c r="ENZ169" s="89"/>
      <c r="EOA169" s="89"/>
      <c r="EOB169" s="89"/>
      <c r="EOC169" s="89"/>
      <c r="EOD169" s="89"/>
      <c r="EOE169" s="89"/>
      <c r="EOF169" s="89"/>
      <c r="EOG169" s="89"/>
      <c r="EOH169" s="89"/>
      <c r="EOI169" s="89"/>
      <c r="EOJ169" s="89"/>
      <c r="EOK169" s="89"/>
      <c r="EOL169" s="89"/>
      <c r="EOM169" s="89"/>
      <c r="EON169" s="89"/>
      <c r="EOO169" s="89"/>
      <c r="EOP169" s="89"/>
      <c r="EOQ169" s="89"/>
      <c r="EOR169" s="89"/>
      <c r="EOS169" s="89"/>
      <c r="EOT169" s="89"/>
      <c r="EOU169" s="89"/>
      <c r="EOV169" s="89"/>
      <c r="EOW169" s="89"/>
      <c r="EOX169" s="89"/>
      <c r="EOY169" s="89"/>
      <c r="EOZ169" s="89"/>
      <c r="EPA169" s="89"/>
      <c r="EPB169" s="89"/>
      <c r="EPC169" s="89"/>
      <c r="EPD169" s="89"/>
      <c r="EPE169" s="89"/>
      <c r="EPF169" s="89"/>
      <c r="EPG169" s="89"/>
      <c r="EPH169" s="89"/>
      <c r="EPI169" s="89"/>
      <c r="EPJ169" s="89"/>
      <c r="EPK169" s="89"/>
      <c r="EPL169" s="89"/>
      <c r="EPM169" s="89"/>
      <c r="EPN169" s="89"/>
      <c r="EPO169" s="89"/>
      <c r="EPP169" s="89"/>
      <c r="EPQ169" s="89"/>
      <c r="EPR169" s="89"/>
      <c r="EPS169" s="89"/>
      <c r="EPT169" s="89"/>
      <c r="EPU169" s="89"/>
      <c r="EPV169" s="89"/>
      <c r="EPW169" s="89"/>
      <c r="EPX169" s="89"/>
      <c r="EPY169" s="89"/>
      <c r="EPZ169" s="89"/>
      <c r="EQA169" s="89"/>
      <c r="EQB169" s="89"/>
      <c r="EQC169" s="89"/>
      <c r="EQD169" s="89"/>
      <c r="EQE169" s="89"/>
      <c r="EQF169" s="89"/>
      <c r="EQG169" s="89"/>
      <c r="EQH169" s="89"/>
      <c r="EQI169" s="89"/>
      <c r="EQJ169" s="89"/>
      <c r="EQK169" s="89"/>
      <c r="EQL169" s="89"/>
      <c r="EQM169" s="89"/>
      <c r="EQN169" s="89"/>
      <c r="EQO169" s="89"/>
      <c r="EQP169" s="89"/>
      <c r="EQQ169" s="89"/>
      <c r="EQR169" s="89"/>
      <c r="EQS169" s="89"/>
      <c r="EQT169" s="89"/>
      <c r="EQU169" s="89"/>
      <c r="EQV169" s="89"/>
      <c r="EQW169" s="89"/>
      <c r="EQX169" s="89"/>
      <c r="EQY169" s="89"/>
      <c r="EQZ169" s="89"/>
      <c r="ERA169" s="89"/>
      <c r="ERB169" s="89"/>
      <c r="ERC169" s="89"/>
      <c r="ERD169" s="89"/>
      <c r="ERE169" s="89"/>
      <c r="ERF169" s="89"/>
      <c r="ERG169" s="89"/>
      <c r="ERH169" s="89"/>
      <c r="ERI169" s="89"/>
      <c r="ERJ169" s="89"/>
      <c r="ERK169" s="89"/>
      <c r="ERL169" s="89"/>
      <c r="ERM169" s="89"/>
      <c r="ERN169" s="89"/>
      <c r="ERO169" s="89"/>
      <c r="ERP169" s="89"/>
      <c r="ERQ169" s="89"/>
      <c r="ERR169" s="89"/>
      <c r="ERS169" s="89"/>
      <c r="ERT169" s="89"/>
      <c r="ERU169" s="89"/>
      <c r="ERV169" s="89"/>
      <c r="ERW169" s="89"/>
      <c r="ERX169" s="89"/>
      <c r="ERY169" s="89"/>
      <c r="ERZ169" s="89"/>
      <c r="ESA169" s="89"/>
      <c r="ESB169" s="89"/>
      <c r="ESC169" s="89"/>
      <c r="ESD169" s="89"/>
      <c r="ESE169" s="89"/>
      <c r="ESF169" s="89"/>
      <c r="ESG169" s="89"/>
      <c r="ESH169" s="89"/>
      <c r="ESI169" s="89"/>
      <c r="ESJ169" s="89"/>
      <c r="ESK169" s="89"/>
      <c r="ESL169" s="89"/>
      <c r="ESM169" s="89"/>
      <c r="ESN169" s="89"/>
      <c r="ESO169" s="89"/>
      <c r="ESP169" s="89"/>
      <c r="ESQ169" s="89"/>
      <c r="ESR169" s="89"/>
      <c r="ESS169" s="89"/>
      <c r="EST169" s="89"/>
      <c r="ESU169" s="89"/>
      <c r="ESV169" s="89"/>
      <c r="ESW169" s="89"/>
      <c r="ESX169" s="89"/>
      <c r="ESY169" s="89"/>
      <c r="ESZ169" s="89"/>
      <c r="ETA169" s="89"/>
      <c r="ETB169" s="89"/>
      <c r="ETC169" s="89"/>
      <c r="ETD169" s="89"/>
      <c r="ETE169" s="89"/>
      <c r="ETF169" s="89"/>
      <c r="ETG169" s="89"/>
      <c r="ETH169" s="89"/>
      <c r="ETI169" s="89"/>
      <c r="ETJ169" s="89"/>
      <c r="ETK169" s="89"/>
      <c r="ETL169" s="89"/>
      <c r="ETM169" s="89"/>
      <c r="ETN169" s="89"/>
      <c r="ETO169" s="89"/>
      <c r="ETP169" s="89"/>
      <c r="ETQ169" s="89"/>
      <c r="ETR169" s="89"/>
      <c r="ETS169" s="89"/>
      <c r="ETT169" s="89"/>
      <c r="ETU169" s="89"/>
      <c r="ETV169" s="89"/>
      <c r="ETW169" s="89"/>
      <c r="ETX169" s="89"/>
      <c r="ETY169" s="89"/>
      <c r="ETZ169" s="89"/>
      <c r="EUA169" s="89"/>
      <c r="EUB169" s="89"/>
      <c r="EUC169" s="89"/>
      <c r="EUD169" s="89"/>
      <c r="EUE169" s="89"/>
      <c r="EUF169" s="89"/>
      <c r="EUG169" s="89"/>
      <c r="EUH169" s="89"/>
      <c r="EUI169" s="89"/>
      <c r="EUJ169" s="89"/>
      <c r="EUK169" s="89"/>
      <c r="EUL169" s="89"/>
      <c r="EUM169" s="89"/>
      <c r="EUN169" s="89"/>
      <c r="EUO169" s="89"/>
      <c r="EUP169" s="89"/>
      <c r="EUQ169" s="89"/>
      <c r="EUR169" s="89"/>
      <c r="EUS169" s="89"/>
      <c r="EUT169" s="89"/>
      <c r="EUU169" s="89"/>
      <c r="EUV169" s="89"/>
      <c r="EUW169" s="89"/>
      <c r="EUX169" s="89"/>
      <c r="EUY169" s="89"/>
      <c r="EUZ169" s="89"/>
      <c r="EVA169" s="89"/>
      <c r="EVB169" s="89"/>
      <c r="EVC169" s="89"/>
      <c r="EVD169" s="89"/>
      <c r="EVE169" s="89"/>
      <c r="EVF169" s="89"/>
      <c r="EVG169" s="89"/>
      <c r="EVH169" s="89"/>
      <c r="EVI169" s="89"/>
      <c r="EVJ169" s="89"/>
      <c r="EVK169" s="89"/>
      <c r="EVL169" s="89"/>
      <c r="EVM169" s="89"/>
      <c r="EVN169" s="89"/>
      <c r="EVO169" s="89"/>
      <c r="EVP169" s="89"/>
      <c r="EVQ169" s="89"/>
      <c r="EVR169" s="89"/>
      <c r="EVS169" s="89"/>
      <c r="EVT169" s="89"/>
      <c r="EVU169" s="89"/>
      <c r="EVV169" s="89"/>
      <c r="EVW169" s="89"/>
      <c r="EVX169" s="89"/>
      <c r="EVY169" s="89"/>
      <c r="EVZ169" s="89"/>
      <c r="EWA169" s="89"/>
      <c r="EWB169" s="89"/>
      <c r="EWC169" s="89"/>
      <c r="EWD169" s="89"/>
      <c r="EWE169" s="89"/>
      <c r="EWF169" s="89"/>
      <c r="EWG169" s="89"/>
      <c r="EWH169" s="89"/>
      <c r="EWI169" s="89"/>
      <c r="EWJ169" s="89"/>
      <c r="EWK169" s="89"/>
      <c r="EWL169" s="89"/>
      <c r="EWM169" s="89"/>
      <c r="EWN169" s="89"/>
      <c r="EWO169" s="89"/>
      <c r="EWP169" s="89"/>
      <c r="EWQ169" s="89"/>
      <c r="EWR169" s="89"/>
      <c r="EWS169" s="89"/>
      <c r="EWT169" s="89"/>
      <c r="EWU169" s="89"/>
      <c r="EWV169" s="89"/>
      <c r="EWW169" s="89"/>
      <c r="EWX169" s="89"/>
      <c r="EWY169" s="89"/>
      <c r="EWZ169" s="89"/>
      <c r="EXA169" s="89"/>
      <c r="EXB169" s="89"/>
      <c r="EXC169" s="89"/>
      <c r="EXD169" s="89"/>
      <c r="EXE169" s="89"/>
      <c r="EXF169" s="89"/>
      <c r="EXG169" s="89"/>
      <c r="EXH169" s="89"/>
      <c r="EXI169" s="89"/>
      <c r="EXJ169" s="89"/>
      <c r="EXK169" s="89"/>
      <c r="EXL169" s="89"/>
      <c r="EXM169" s="89"/>
      <c r="EXN169" s="89"/>
      <c r="EXO169" s="89"/>
      <c r="EXP169" s="89"/>
      <c r="EXQ169" s="89"/>
      <c r="EXR169" s="89"/>
      <c r="EXS169" s="89"/>
      <c r="EXT169" s="89"/>
      <c r="EXU169" s="89"/>
      <c r="EXV169" s="89"/>
      <c r="EXW169" s="89"/>
      <c r="EXX169" s="89"/>
      <c r="EXY169" s="89"/>
      <c r="EXZ169" s="89"/>
      <c r="EYA169" s="89"/>
      <c r="EYB169" s="89"/>
      <c r="EYC169" s="89"/>
      <c r="EYD169" s="89"/>
      <c r="EYE169" s="89"/>
      <c r="EYF169" s="89"/>
      <c r="EYG169" s="89"/>
      <c r="EYH169" s="89"/>
      <c r="EYI169" s="89"/>
      <c r="EYJ169" s="89"/>
      <c r="EYK169" s="89"/>
      <c r="EYL169" s="89"/>
      <c r="EYM169" s="89"/>
      <c r="EYN169" s="89"/>
      <c r="EYO169" s="89"/>
      <c r="EYP169" s="89"/>
      <c r="EYQ169" s="89"/>
      <c r="EYR169" s="89"/>
      <c r="EYS169" s="89"/>
      <c r="EYT169" s="89"/>
      <c r="EYU169" s="89"/>
      <c r="EYV169" s="89"/>
      <c r="EYW169" s="89"/>
      <c r="EYX169" s="89"/>
      <c r="EYY169" s="89"/>
      <c r="EYZ169" s="89"/>
      <c r="EZA169" s="89"/>
      <c r="EZB169" s="89"/>
      <c r="EZC169" s="89"/>
      <c r="EZD169" s="89"/>
      <c r="EZE169" s="89"/>
      <c r="EZF169" s="89"/>
      <c r="EZG169" s="89"/>
      <c r="EZH169" s="89"/>
      <c r="EZI169" s="89"/>
      <c r="EZJ169" s="89"/>
      <c r="EZK169" s="89"/>
      <c r="EZL169" s="89"/>
      <c r="EZM169" s="89"/>
      <c r="EZN169" s="89"/>
      <c r="EZO169" s="89"/>
      <c r="EZP169" s="89"/>
      <c r="EZQ169" s="89"/>
      <c r="EZR169" s="89"/>
      <c r="EZS169" s="89"/>
      <c r="EZT169" s="89"/>
      <c r="EZU169" s="89"/>
      <c r="EZV169" s="89"/>
      <c r="EZW169" s="89"/>
      <c r="EZX169" s="89"/>
      <c r="EZY169" s="89"/>
      <c r="EZZ169" s="89"/>
      <c r="FAA169" s="89"/>
      <c r="FAB169" s="89"/>
      <c r="FAC169" s="89"/>
      <c r="FAD169" s="89"/>
      <c r="FAE169" s="89"/>
      <c r="FAF169" s="89"/>
      <c r="FAG169" s="89"/>
      <c r="FAH169" s="89"/>
      <c r="FAI169" s="89"/>
      <c r="FAJ169" s="89"/>
      <c r="FAK169" s="89"/>
      <c r="FAL169" s="89"/>
      <c r="FAM169" s="89"/>
      <c r="FAN169" s="89"/>
      <c r="FAO169" s="89"/>
      <c r="FAP169" s="89"/>
      <c r="FAQ169" s="89"/>
      <c r="FAR169" s="89"/>
      <c r="FAS169" s="89"/>
      <c r="FAT169" s="89"/>
      <c r="FAU169" s="89"/>
      <c r="FAV169" s="89"/>
      <c r="FAW169" s="89"/>
      <c r="FAX169" s="89"/>
      <c r="FAY169" s="89"/>
      <c r="FAZ169" s="89"/>
      <c r="FBA169" s="89"/>
      <c r="FBB169" s="89"/>
      <c r="FBC169" s="89"/>
      <c r="FBD169" s="89"/>
      <c r="FBE169" s="89"/>
      <c r="FBF169" s="89"/>
      <c r="FBG169" s="89"/>
      <c r="FBH169" s="89"/>
      <c r="FBI169" s="89"/>
      <c r="FBJ169" s="89"/>
      <c r="FBK169" s="89"/>
      <c r="FBL169" s="89"/>
      <c r="FBM169" s="89"/>
      <c r="FBN169" s="89"/>
      <c r="FBO169" s="89"/>
      <c r="FBP169" s="89"/>
      <c r="FBQ169" s="89"/>
      <c r="FBR169" s="89"/>
      <c r="FBS169" s="89"/>
      <c r="FBT169" s="89"/>
      <c r="FBU169" s="89"/>
      <c r="FBV169" s="89"/>
      <c r="FBW169" s="89"/>
      <c r="FBX169" s="89"/>
      <c r="FBY169" s="89"/>
      <c r="FBZ169" s="89"/>
      <c r="FCA169" s="89"/>
      <c r="FCB169" s="89"/>
      <c r="FCC169" s="89"/>
      <c r="FCD169" s="89"/>
      <c r="FCE169" s="89"/>
      <c r="FCF169" s="89"/>
      <c r="FCG169" s="89"/>
      <c r="FCH169" s="89"/>
      <c r="FCI169" s="89"/>
      <c r="FCJ169" s="89"/>
      <c r="FCK169" s="89"/>
      <c r="FCL169" s="89"/>
      <c r="FCM169" s="89"/>
      <c r="FCN169" s="89"/>
      <c r="FCO169" s="89"/>
      <c r="FCP169" s="89"/>
      <c r="FCQ169" s="89"/>
      <c r="FCR169" s="89"/>
      <c r="FCS169" s="89"/>
      <c r="FCT169" s="89"/>
      <c r="FCU169" s="89"/>
      <c r="FCV169" s="89"/>
      <c r="FCW169" s="89"/>
      <c r="FCX169" s="89"/>
      <c r="FCY169" s="89"/>
      <c r="FCZ169" s="89"/>
      <c r="FDA169" s="89"/>
      <c r="FDB169" s="89"/>
      <c r="FDC169" s="89"/>
      <c r="FDD169" s="89"/>
      <c r="FDE169" s="89"/>
      <c r="FDF169" s="89"/>
      <c r="FDG169" s="89"/>
      <c r="FDH169" s="89"/>
      <c r="FDI169" s="89"/>
      <c r="FDJ169" s="89"/>
      <c r="FDK169" s="89"/>
      <c r="FDL169" s="89"/>
      <c r="FDM169" s="89"/>
      <c r="FDN169" s="89"/>
      <c r="FDO169" s="89"/>
      <c r="FDP169" s="89"/>
      <c r="FDQ169" s="89"/>
      <c r="FDR169" s="89"/>
      <c r="FDS169" s="89"/>
      <c r="FDT169" s="89"/>
      <c r="FDU169" s="89"/>
      <c r="FDV169" s="89"/>
      <c r="FDW169" s="89"/>
      <c r="FDX169" s="89"/>
      <c r="FDY169" s="89"/>
      <c r="FDZ169" s="89"/>
      <c r="FEA169" s="89"/>
      <c r="FEB169" s="89"/>
      <c r="FEC169" s="89"/>
      <c r="FED169" s="89"/>
      <c r="FEE169" s="89"/>
      <c r="FEF169" s="89"/>
      <c r="FEG169" s="89"/>
      <c r="FEH169" s="89"/>
      <c r="FEI169" s="89"/>
      <c r="FEJ169" s="89"/>
      <c r="FEK169" s="89"/>
      <c r="FEL169" s="89"/>
      <c r="FEM169" s="89"/>
      <c r="FEN169" s="89"/>
      <c r="FEO169" s="89"/>
      <c r="FEP169" s="89"/>
      <c r="FEQ169" s="89"/>
      <c r="FER169" s="89"/>
      <c r="FES169" s="89"/>
      <c r="FET169" s="89"/>
      <c r="FEU169" s="89"/>
      <c r="FEV169" s="89"/>
      <c r="FEW169" s="89"/>
      <c r="FEX169" s="89"/>
      <c r="FEY169" s="89"/>
      <c r="FEZ169" s="89"/>
      <c r="FFA169" s="89"/>
      <c r="FFB169" s="89"/>
      <c r="FFC169" s="89"/>
      <c r="FFD169" s="89"/>
      <c r="FFE169" s="89"/>
      <c r="FFF169" s="89"/>
      <c r="FFG169" s="89"/>
      <c r="FFH169" s="89"/>
      <c r="FFI169" s="89"/>
      <c r="FFJ169" s="89"/>
      <c r="FFK169" s="89"/>
      <c r="FFL169" s="89"/>
      <c r="FFM169" s="89"/>
      <c r="FFN169" s="89"/>
      <c r="FFO169" s="89"/>
      <c r="FFP169" s="89"/>
      <c r="FFQ169" s="89"/>
      <c r="FFR169" s="89"/>
      <c r="FFS169" s="89"/>
      <c r="FFT169" s="89"/>
      <c r="FFU169" s="89"/>
      <c r="FFV169" s="89"/>
      <c r="FFW169" s="89"/>
      <c r="FFX169" s="89"/>
      <c r="FFY169" s="89"/>
      <c r="FFZ169" s="89"/>
      <c r="FGA169" s="89"/>
      <c r="FGB169" s="89"/>
      <c r="FGC169" s="89"/>
      <c r="FGD169" s="89"/>
      <c r="FGE169" s="89"/>
      <c r="FGF169" s="89"/>
      <c r="FGG169" s="89"/>
      <c r="FGH169" s="89"/>
      <c r="FGI169" s="89"/>
      <c r="FGJ169" s="89"/>
      <c r="FGK169" s="89"/>
      <c r="FGL169" s="89"/>
      <c r="FGM169" s="89"/>
      <c r="FGN169" s="89"/>
      <c r="FGO169" s="89"/>
      <c r="FGP169" s="89"/>
      <c r="FGQ169" s="89"/>
      <c r="FGR169" s="89"/>
      <c r="FGS169" s="89"/>
      <c r="FGT169" s="89"/>
      <c r="FGU169" s="89"/>
      <c r="FGV169" s="89"/>
      <c r="FGW169" s="89"/>
      <c r="FGX169" s="89"/>
      <c r="FGY169" s="89"/>
      <c r="FGZ169" s="89"/>
      <c r="FHA169" s="89"/>
      <c r="FHB169" s="89"/>
      <c r="FHC169" s="89"/>
      <c r="FHD169" s="89"/>
      <c r="FHE169" s="89"/>
      <c r="FHF169" s="89"/>
      <c r="FHG169" s="89"/>
      <c r="FHH169" s="89"/>
      <c r="FHI169" s="89"/>
      <c r="FHJ169" s="89"/>
      <c r="FHK169" s="89"/>
      <c r="FHL169" s="89"/>
      <c r="FHM169" s="89"/>
      <c r="FHN169" s="89"/>
      <c r="FHO169" s="89"/>
      <c r="FHP169" s="89"/>
      <c r="FHQ169" s="89"/>
      <c r="FHR169" s="89"/>
      <c r="FHS169" s="89"/>
      <c r="FHT169" s="89"/>
      <c r="FHU169" s="89"/>
      <c r="FHV169" s="89"/>
      <c r="FHW169" s="89"/>
      <c r="FHX169" s="89"/>
      <c r="FHY169" s="89"/>
      <c r="FHZ169" s="89"/>
      <c r="FIA169" s="89"/>
      <c r="FIB169" s="89"/>
      <c r="FIC169" s="89"/>
      <c r="FID169" s="89"/>
      <c r="FIE169" s="89"/>
      <c r="FIF169" s="89"/>
      <c r="FIG169" s="89"/>
      <c r="FIH169" s="89"/>
      <c r="FII169" s="89"/>
      <c r="FIJ169" s="89"/>
      <c r="FIK169" s="89"/>
      <c r="FIL169" s="89"/>
      <c r="FIM169" s="89"/>
      <c r="FIN169" s="89"/>
      <c r="FIO169" s="89"/>
      <c r="FIP169" s="89"/>
      <c r="FIQ169" s="89"/>
      <c r="FIR169" s="89"/>
      <c r="FIS169" s="89"/>
      <c r="FIT169" s="89"/>
      <c r="FIU169" s="89"/>
      <c r="FIV169" s="89"/>
      <c r="FIW169" s="89"/>
      <c r="FIX169" s="89"/>
      <c r="FIY169" s="89"/>
      <c r="FIZ169" s="89"/>
      <c r="FJA169" s="89"/>
      <c r="FJB169" s="89"/>
      <c r="FJC169" s="89"/>
      <c r="FJD169" s="89"/>
      <c r="FJE169" s="89"/>
      <c r="FJF169" s="89"/>
      <c r="FJG169" s="89"/>
      <c r="FJH169" s="89"/>
      <c r="FJI169" s="89"/>
      <c r="FJJ169" s="89"/>
      <c r="FJK169" s="89"/>
      <c r="FJL169" s="89"/>
      <c r="FJM169" s="89"/>
      <c r="FJN169" s="89"/>
      <c r="FJO169" s="89"/>
      <c r="FJP169" s="89"/>
      <c r="FJQ169" s="89"/>
      <c r="FJR169" s="89"/>
      <c r="FJS169" s="89"/>
      <c r="FJT169" s="89"/>
      <c r="FJU169" s="89"/>
      <c r="FJV169" s="89"/>
      <c r="FJW169" s="89"/>
      <c r="FJX169" s="89"/>
      <c r="FJY169" s="89"/>
      <c r="FJZ169" s="89"/>
      <c r="FKA169" s="89"/>
      <c r="FKB169" s="89"/>
      <c r="FKC169" s="89"/>
      <c r="FKD169" s="89"/>
      <c r="FKE169" s="89"/>
      <c r="FKF169" s="89"/>
      <c r="FKG169" s="89"/>
      <c r="FKH169" s="89"/>
      <c r="FKI169" s="89"/>
      <c r="FKJ169" s="89"/>
      <c r="FKK169" s="89"/>
      <c r="FKL169" s="89"/>
      <c r="FKM169" s="89"/>
      <c r="FKN169" s="89"/>
      <c r="FKO169" s="89"/>
      <c r="FKP169" s="89"/>
      <c r="FKQ169" s="89"/>
      <c r="FKR169" s="89"/>
      <c r="FKS169" s="89"/>
      <c r="FKT169" s="89"/>
      <c r="FKU169" s="89"/>
      <c r="FKV169" s="89"/>
      <c r="FKW169" s="89"/>
      <c r="FKX169" s="89"/>
      <c r="FKY169" s="89"/>
      <c r="FKZ169" s="89"/>
      <c r="FLA169" s="89"/>
      <c r="FLB169" s="89"/>
      <c r="FLC169" s="89"/>
      <c r="FLD169" s="89"/>
      <c r="FLE169" s="89"/>
      <c r="FLF169" s="89"/>
      <c r="FLG169" s="89"/>
      <c r="FLH169" s="89"/>
      <c r="FLI169" s="89"/>
      <c r="FLJ169" s="89"/>
      <c r="FLK169" s="89"/>
      <c r="FLL169" s="89"/>
      <c r="FLM169" s="89"/>
      <c r="FLN169" s="89"/>
      <c r="FLO169" s="89"/>
      <c r="FLP169" s="89"/>
      <c r="FLQ169" s="89"/>
      <c r="FLR169" s="89"/>
      <c r="FLS169" s="89"/>
      <c r="FLT169" s="89"/>
      <c r="FLU169" s="89"/>
      <c r="FLV169" s="89"/>
      <c r="FLW169" s="89"/>
      <c r="FLX169" s="89"/>
      <c r="FLY169" s="89"/>
      <c r="FLZ169" s="89"/>
      <c r="FMA169" s="89"/>
      <c r="FMB169" s="89"/>
      <c r="FMC169" s="89"/>
      <c r="FMD169" s="89"/>
      <c r="FME169" s="89"/>
      <c r="FMF169" s="89"/>
      <c r="FMG169" s="89"/>
      <c r="FMH169" s="89"/>
      <c r="FMI169" s="89"/>
      <c r="FMJ169" s="89"/>
      <c r="FMK169" s="89"/>
      <c r="FML169" s="89"/>
      <c r="FMM169" s="89"/>
      <c r="FMN169" s="89"/>
      <c r="FMO169" s="89"/>
      <c r="FMP169" s="89"/>
      <c r="FMQ169" s="89"/>
      <c r="FMR169" s="89"/>
      <c r="FMS169" s="89"/>
      <c r="FMT169" s="89"/>
      <c r="FMU169" s="89"/>
      <c r="FMV169" s="89"/>
      <c r="FMW169" s="89"/>
      <c r="FMX169" s="89"/>
      <c r="FMY169" s="89"/>
      <c r="FMZ169" s="89"/>
      <c r="FNA169" s="89"/>
      <c r="FNB169" s="89"/>
      <c r="FNC169" s="89"/>
      <c r="FND169" s="89"/>
      <c r="FNE169" s="89"/>
      <c r="FNF169" s="89"/>
      <c r="FNG169" s="89"/>
      <c r="FNH169" s="89"/>
      <c r="FNI169" s="89"/>
      <c r="FNJ169" s="89"/>
      <c r="FNK169" s="89"/>
      <c r="FNL169" s="89"/>
      <c r="FNM169" s="89"/>
      <c r="FNN169" s="89"/>
      <c r="FNO169" s="89"/>
      <c r="FNP169" s="89"/>
      <c r="FNQ169" s="89"/>
      <c r="FNR169" s="89"/>
      <c r="FNS169" s="89"/>
      <c r="FNT169" s="89"/>
      <c r="FNU169" s="89"/>
      <c r="FNV169" s="89"/>
      <c r="FNW169" s="89"/>
      <c r="FNX169" s="89"/>
      <c r="FNY169" s="89"/>
      <c r="FNZ169" s="89"/>
      <c r="FOA169" s="89"/>
      <c r="FOB169" s="89"/>
      <c r="FOC169" s="89"/>
      <c r="FOD169" s="89"/>
      <c r="FOE169" s="89"/>
      <c r="FOF169" s="89"/>
      <c r="FOG169" s="89"/>
      <c r="FOH169" s="89"/>
      <c r="FOI169" s="89"/>
      <c r="FOJ169" s="89"/>
      <c r="FOK169" s="89"/>
      <c r="FOL169" s="89"/>
      <c r="FOM169" s="89"/>
      <c r="FON169" s="89"/>
      <c r="FOO169" s="89"/>
      <c r="FOP169" s="89"/>
      <c r="FOQ169" s="89"/>
      <c r="FOR169" s="89"/>
      <c r="FOS169" s="89"/>
      <c r="FOT169" s="89"/>
      <c r="FOU169" s="89"/>
      <c r="FOV169" s="89"/>
      <c r="FOW169" s="89"/>
      <c r="FOX169" s="89"/>
      <c r="FOY169" s="89"/>
      <c r="FOZ169" s="89"/>
      <c r="FPA169" s="89"/>
      <c r="FPB169" s="89"/>
      <c r="FPC169" s="89"/>
      <c r="FPD169" s="89"/>
      <c r="FPE169" s="89"/>
      <c r="FPF169" s="89"/>
      <c r="FPG169" s="89"/>
      <c r="FPH169" s="89"/>
      <c r="FPI169" s="89"/>
      <c r="FPJ169" s="89"/>
      <c r="FPK169" s="89"/>
      <c r="FPL169" s="89"/>
      <c r="FPM169" s="89"/>
      <c r="FPN169" s="89"/>
      <c r="FPO169" s="89"/>
      <c r="FPP169" s="89"/>
      <c r="FPQ169" s="89"/>
      <c r="FPR169" s="89"/>
      <c r="FPS169" s="89"/>
      <c r="FPT169" s="89"/>
      <c r="FPU169" s="89"/>
      <c r="FPV169" s="89"/>
      <c r="FPW169" s="89"/>
      <c r="FPX169" s="89"/>
      <c r="FPY169" s="89"/>
      <c r="FPZ169" s="89"/>
      <c r="FQA169" s="89"/>
      <c r="FQB169" s="89"/>
      <c r="FQC169" s="89"/>
      <c r="FQD169" s="89"/>
      <c r="FQE169" s="89"/>
      <c r="FQF169" s="89"/>
      <c r="FQG169" s="89"/>
      <c r="FQH169" s="89"/>
      <c r="FQI169" s="89"/>
      <c r="FQJ169" s="89"/>
      <c r="FQK169" s="89"/>
      <c r="FQL169" s="89"/>
      <c r="FQM169" s="89"/>
      <c r="FQN169" s="89"/>
      <c r="FQO169" s="89"/>
      <c r="FQP169" s="89"/>
      <c r="FQQ169" s="89"/>
      <c r="FQR169" s="89"/>
      <c r="FQS169" s="89"/>
      <c r="FQT169" s="89"/>
      <c r="FQU169" s="89"/>
      <c r="FQV169" s="89"/>
      <c r="FQW169" s="89"/>
      <c r="FQX169" s="89"/>
      <c r="FQY169" s="89"/>
      <c r="FQZ169" s="89"/>
      <c r="FRA169" s="89"/>
      <c r="FRB169" s="89"/>
      <c r="FRC169" s="89"/>
      <c r="FRD169" s="89"/>
      <c r="FRE169" s="89"/>
      <c r="FRF169" s="89"/>
      <c r="FRG169" s="89"/>
      <c r="FRH169" s="89"/>
      <c r="FRI169" s="89"/>
      <c r="FRJ169" s="89"/>
      <c r="FRK169" s="89"/>
      <c r="FRL169" s="89"/>
      <c r="FRM169" s="89"/>
      <c r="FRN169" s="89"/>
      <c r="FRO169" s="89"/>
      <c r="FRP169" s="89"/>
      <c r="FRQ169" s="89"/>
      <c r="FRR169" s="89"/>
      <c r="FRS169" s="89"/>
      <c r="FRT169" s="89"/>
      <c r="FRU169" s="89"/>
      <c r="FRV169" s="89"/>
      <c r="FRW169" s="89"/>
      <c r="FRX169" s="89"/>
      <c r="FRY169" s="89"/>
      <c r="FRZ169" s="89"/>
      <c r="FSA169" s="89"/>
      <c r="FSB169" s="89"/>
      <c r="FSC169" s="89"/>
      <c r="FSD169" s="89"/>
      <c r="FSE169" s="89"/>
      <c r="FSF169" s="89"/>
      <c r="FSG169" s="89"/>
      <c r="FSH169" s="89"/>
      <c r="FSI169" s="89"/>
      <c r="FSJ169" s="89"/>
      <c r="FSK169" s="89"/>
      <c r="FSL169" s="89"/>
      <c r="FSM169" s="89"/>
      <c r="FSN169" s="89"/>
      <c r="FSO169" s="89"/>
      <c r="FSP169" s="89"/>
      <c r="FSQ169" s="89"/>
      <c r="FSR169" s="89"/>
      <c r="FSS169" s="89"/>
      <c r="FST169" s="89"/>
      <c r="FSU169" s="89"/>
      <c r="FSV169" s="89"/>
      <c r="FSW169" s="89"/>
      <c r="FSX169" s="89"/>
      <c r="FSY169" s="89"/>
      <c r="FSZ169" s="89"/>
      <c r="FTA169" s="89"/>
      <c r="FTB169" s="89"/>
      <c r="FTC169" s="89"/>
      <c r="FTD169" s="89"/>
      <c r="FTE169" s="89"/>
      <c r="FTF169" s="89"/>
      <c r="FTG169" s="89"/>
      <c r="FTH169" s="89"/>
      <c r="FTI169" s="89"/>
      <c r="FTJ169" s="89"/>
      <c r="FTK169" s="89"/>
      <c r="FTL169" s="89"/>
      <c r="FTM169" s="89"/>
      <c r="FTN169" s="89"/>
      <c r="FTO169" s="89"/>
      <c r="FTP169" s="89"/>
      <c r="FTQ169" s="89"/>
      <c r="FTR169" s="89"/>
      <c r="FTS169" s="89"/>
      <c r="FTT169" s="89"/>
      <c r="FTU169" s="89"/>
      <c r="FTV169" s="89"/>
      <c r="FTW169" s="89"/>
      <c r="FTX169" s="89"/>
      <c r="FTY169" s="89"/>
      <c r="FTZ169" s="89"/>
      <c r="FUA169" s="89"/>
      <c r="FUB169" s="89"/>
      <c r="FUC169" s="89"/>
      <c r="FUD169" s="89"/>
      <c r="FUE169" s="89"/>
      <c r="FUF169" s="89"/>
      <c r="FUG169" s="89"/>
      <c r="FUH169" s="89"/>
      <c r="FUI169" s="89"/>
      <c r="FUJ169" s="89"/>
      <c r="FUK169" s="89"/>
      <c r="FUL169" s="89"/>
      <c r="FUM169" s="89"/>
      <c r="FUN169" s="89"/>
      <c r="FUO169" s="89"/>
      <c r="FUP169" s="89"/>
      <c r="FUQ169" s="89"/>
      <c r="FUR169" s="89"/>
      <c r="FUS169" s="89"/>
      <c r="FUT169" s="89"/>
      <c r="FUU169" s="89"/>
      <c r="FUV169" s="89"/>
      <c r="FUW169" s="89"/>
      <c r="FUX169" s="89"/>
      <c r="FUY169" s="89"/>
      <c r="FUZ169" s="89"/>
      <c r="FVA169" s="89"/>
      <c r="FVB169" s="89"/>
      <c r="FVC169" s="89"/>
      <c r="FVD169" s="89"/>
      <c r="FVE169" s="89"/>
      <c r="FVF169" s="89"/>
      <c r="FVG169" s="89"/>
      <c r="FVH169" s="89"/>
      <c r="FVI169" s="89"/>
      <c r="FVJ169" s="89"/>
      <c r="FVK169" s="89"/>
      <c r="FVL169" s="89"/>
      <c r="FVM169" s="89"/>
      <c r="FVN169" s="89"/>
      <c r="FVO169" s="89"/>
      <c r="FVP169" s="89"/>
      <c r="FVQ169" s="89"/>
      <c r="FVR169" s="89"/>
      <c r="FVS169" s="89"/>
      <c r="FVT169" s="89"/>
      <c r="FVU169" s="89"/>
      <c r="FVV169" s="89"/>
      <c r="FVW169" s="89"/>
      <c r="FVX169" s="89"/>
      <c r="FVY169" s="89"/>
      <c r="FVZ169" s="89"/>
      <c r="FWA169" s="89"/>
      <c r="FWB169" s="89"/>
      <c r="FWC169" s="89"/>
      <c r="FWD169" s="89"/>
      <c r="FWE169" s="89"/>
      <c r="FWF169" s="89"/>
      <c r="FWG169" s="89"/>
      <c r="FWH169" s="89"/>
      <c r="FWI169" s="89"/>
      <c r="FWJ169" s="89"/>
      <c r="FWK169" s="89"/>
      <c r="FWL169" s="89"/>
      <c r="FWM169" s="89"/>
      <c r="FWN169" s="89"/>
      <c r="FWO169" s="89"/>
      <c r="FWP169" s="89"/>
      <c r="FWQ169" s="89"/>
      <c r="FWR169" s="89"/>
      <c r="FWS169" s="89"/>
      <c r="FWT169" s="89"/>
      <c r="FWU169" s="89"/>
      <c r="FWV169" s="89"/>
      <c r="FWW169" s="89"/>
      <c r="FWX169" s="89"/>
      <c r="FWY169" s="89"/>
      <c r="FWZ169" s="89"/>
      <c r="FXA169" s="89"/>
      <c r="FXB169" s="89"/>
      <c r="FXC169" s="89"/>
      <c r="FXD169" s="89"/>
      <c r="FXE169" s="89"/>
      <c r="FXF169" s="89"/>
      <c r="FXG169" s="89"/>
      <c r="FXH169" s="89"/>
      <c r="FXI169" s="89"/>
      <c r="FXJ169" s="89"/>
      <c r="FXK169" s="89"/>
      <c r="FXL169" s="89"/>
      <c r="FXM169" s="89"/>
      <c r="FXN169" s="89"/>
      <c r="FXO169" s="89"/>
      <c r="FXP169" s="89"/>
      <c r="FXQ169" s="89"/>
      <c r="FXR169" s="89"/>
      <c r="FXS169" s="89"/>
      <c r="FXT169" s="89"/>
      <c r="FXU169" s="89"/>
      <c r="FXV169" s="89"/>
      <c r="FXW169" s="89"/>
      <c r="FXX169" s="89"/>
      <c r="FXY169" s="89"/>
      <c r="FXZ169" s="89"/>
      <c r="FYA169" s="89"/>
      <c r="FYB169" s="89"/>
      <c r="FYC169" s="89"/>
      <c r="FYD169" s="89"/>
      <c r="FYE169" s="89"/>
      <c r="FYF169" s="89"/>
      <c r="FYG169" s="89"/>
      <c r="FYH169" s="89"/>
      <c r="FYI169" s="89"/>
      <c r="FYJ169" s="89"/>
      <c r="FYK169" s="89"/>
      <c r="FYL169" s="89"/>
      <c r="FYM169" s="89"/>
      <c r="FYN169" s="89"/>
      <c r="FYO169" s="89"/>
      <c r="FYP169" s="89"/>
      <c r="FYQ169" s="89"/>
      <c r="FYR169" s="89"/>
      <c r="FYS169" s="89"/>
      <c r="FYT169" s="89"/>
      <c r="FYU169" s="89"/>
      <c r="FYV169" s="89"/>
      <c r="FYW169" s="89"/>
      <c r="FYX169" s="89"/>
      <c r="FYY169" s="89"/>
      <c r="FYZ169" s="89"/>
      <c r="FZA169" s="89"/>
      <c r="FZB169" s="89"/>
      <c r="FZC169" s="89"/>
      <c r="FZD169" s="89"/>
      <c r="FZE169" s="89"/>
      <c r="FZF169" s="89"/>
      <c r="FZG169" s="89"/>
      <c r="FZH169" s="89"/>
      <c r="FZI169" s="89"/>
      <c r="FZJ169" s="89"/>
      <c r="FZK169" s="89"/>
      <c r="FZL169" s="89"/>
      <c r="FZM169" s="89"/>
      <c r="FZN169" s="89"/>
      <c r="FZO169" s="89"/>
      <c r="FZP169" s="89"/>
      <c r="FZQ169" s="89"/>
      <c r="FZR169" s="89"/>
      <c r="FZS169" s="89"/>
      <c r="FZT169" s="89"/>
      <c r="FZU169" s="89"/>
      <c r="FZV169" s="89"/>
      <c r="FZW169" s="89"/>
      <c r="FZX169" s="89"/>
      <c r="FZY169" s="89"/>
      <c r="FZZ169" s="89"/>
      <c r="GAA169" s="89"/>
      <c r="GAB169" s="89"/>
      <c r="GAC169" s="89"/>
      <c r="GAD169" s="89"/>
      <c r="GAE169" s="89"/>
      <c r="GAF169" s="89"/>
      <c r="GAG169" s="89"/>
      <c r="GAH169" s="89"/>
      <c r="GAI169" s="89"/>
      <c r="GAJ169" s="89"/>
      <c r="GAK169" s="89"/>
      <c r="GAL169" s="89"/>
      <c r="GAM169" s="89"/>
      <c r="GAN169" s="89"/>
      <c r="GAO169" s="89"/>
      <c r="GAP169" s="89"/>
      <c r="GAQ169" s="89"/>
      <c r="GAR169" s="89"/>
      <c r="GAS169" s="89"/>
      <c r="GAT169" s="89"/>
      <c r="GAU169" s="89"/>
      <c r="GAV169" s="89"/>
      <c r="GAW169" s="89"/>
      <c r="GAX169" s="89"/>
      <c r="GAY169" s="89"/>
      <c r="GAZ169" s="89"/>
      <c r="GBA169" s="89"/>
      <c r="GBB169" s="89"/>
      <c r="GBC169" s="89"/>
      <c r="GBD169" s="89"/>
      <c r="GBE169" s="89"/>
      <c r="GBF169" s="89"/>
      <c r="GBG169" s="89"/>
      <c r="GBH169" s="89"/>
      <c r="GBI169" s="89"/>
      <c r="GBJ169" s="89"/>
      <c r="GBK169" s="89"/>
      <c r="GBL169" s="89"/>
      <c r="GBM169" s="89"/>
      <c r="GBN169" s="89"/>
      <c r="GBO169" s="89"/>
      <c r="GBP169" s="89"/>
      <c r="GBQ169" s="89"/>
      <c r="GBR169" s="89"/>
      <c r="GBS169" s="89"/>
      <c r="GBT169" s="89"/>
      <c r="GBU169" s="89"/>
      <c r="GBV169" s="89"/>
      <c r="GBW169" s="89"/>
      <c r="GBX169" s="89"/>
      <c r="GBY169" s="89"/>
      <c r="GBZ169" s="89"/>
      <c r="GCA169" s="89"/>
      <c r="GCB169" s="89"/>
      <c r="GCC169" s="89"/>
      <c r="GCD169" s="89"/>
      <c r="GCE169" s="89"/>
      <c r="GCF169" s="89"/>
      <c r="GCG169" s="89"/>
      <c r="GCH169" s="89"/>
      <c r="GCI169" s="89"/>
      <c r="GCJ169" s="89"/>
      <c r="GCK169" s="89"/>
      <c r="GCL169" s="89"/>
      <c r="GCM169" s="89"/>
      <c r="GCN169" s="89"/>
      <c r="GCO169" s="89"/>
      <c r="GCP169" s="89"/>
      <c r="GCQ169" s="89"/>
      <c r="GCR169" s="89"/>
      <c r="GCS169" s="89"/>
      <c r="GCT169" s="89"/>
      <c r="GCU169" s="89"/>
      <c r="GCV169" s="89"/>
      <c r="GCW169" s="89"/>
      <c r="GCX169" s="89"/>
      <c r="GCY169" s="89"/>
      <c r="GCZ169" s="89"/>
      <c r="GDA169" s="89"/>
      <c r="GDB169" s="89"/>
      <c r="GDC169" s="89"/>
      <c r="GDD169" s="89"/>
      <c r="GDE169" s="89"/>
      <c r="GDF169" s="89"/>
      <c r="GDG169" s="89"/>
      <c r="GDH169" s="89"/>
      <c r="GDI169" s="89"/>
      <c r="GDJ169" s="89"/>
      <c r="GDK169" s="89"/>
      <c r="GDL169" s="89"/>
      <c r="GDM169" s="89"/>
      <c r="GDN169" s="89"/>
      <c r="GDO169" s="89"/>
      <c r="GDP169" s="89"/>
      <c r="GDQ169" s="89"/>
      <c r="GDR169" s="89"/>
      <c r="GDS169" s="89"/>
      <c r="GDT169" s="89"/>
      <c r="GDU169" s="89"/>
      <c r="GDV169" s="89"/>
      <c r="GDW169" s="89"/>
      <c r="GDX169" s="89"/>
      <c r="GDY169" s="89"/>
      <c r="GDZ169" s="89"/>
      <c r="GEA169" s="89"/>
      <c r="GEB169" s="89"/>
      <c r="GEC169" s="89"/>
      <c r="GED169" s="89"/>
      <c r="GEE169" s="89"/>
      <c r="GEF169" s="89"/>
      <c r="GEG169" s="89"/>
      <c r="GEH169" s="89"/>
      <c r="GEI169" s="89"/>
      <c r="GEJ169" s="89"/>
      <c r="GEK169" s="89"/>
      <c r="GEL169" s="89"/>
      <c r="GEM169" s="89"/>
      <c r="GEN169" s="89"/>
      <c r="GEO169" s="89"/>
      <c r="GEP169" s="89"/>
      <c r="GEQ169" s="89"/>
      <c r="GER169" s="89"/>
      <c r="GES169" s="89"/>
      <c r="GET169" s="89"/>
      <c r="GEU169" s="89"/>
      <c r="GEV169" s="89"/>
      <c r="GEW169" s="89"/>
      <c r="GEX169" s="89"/>
      <c r="GEY169" s="89"/>
      <c r="GEZ169" s="89"/>
      <c r="GFA169" s="89"/>
      <c r="GFB169" s="89"/>
      <c r="GFC169" s="89"/>
      <c r="GFD169" s="89"/>
      <c r="GFE169" s="89"/>
      <c r="GFF169" s="89"/>
      <c r="GFG169" s="89"/>
      <c r="GFH169" s="89"/>
      <c r="GFI169" s="89"/>
      <c r="GFJ169" s="89"/>
      <c r="GFK169" s="89"/>
      <c r="GFL169" s="89"/>
      <c r="GFM169" s="89"/>
      <c r="GFN169" s="89"/>
      <c r="GFO169" s="89"/>
      <c r="GFP169" s="89"/>
      <c r="GFQ169" s="89"/>
      <c r="GFR169" s="89"/>
      <c r="GFS169" s="89"/>
      <c r="GFT169" s="89"/>
      <c r="GFU169" s="89"/>
      <c r="GFV169" s="89"/>
      <c r="GFW169" s="89"/>
      <c r="GFX169" s="89"/>
      <c r="GFY169" s="89"/>
      <c r="GFZ169" s="89"/>
      <c r="GGA169" s="89"/>
      <c r="GGB169" s="89"/>
      <c r="GGC169" s="89"/>
      <c r="GGD169" s="89"/>
      <c r="GGE169" s="89"/>
      <c r="GGF169" s="89"/>
      <c r="GGG169" s="89"/>
      <c r="GGH169" s="89"/>
      <c r="GGI169" s="89"/>
      <c r="GGJ169" s="89"/>
      <c r="GGK169" s="89"/>
      <c r="GGL169" s="89"/>
      <c r="GGM169" s="89"/>
      <c r="GGN169" s="89"/>
      <c r="GGO169" s="89"/>
      <c r="GGP169" s="89"/>
      <c r="GGQ169" s="89"/>
      <c r="GGR169" s="89"/>
      <c r="GGS169" s="89"/>
      <c r="GGT169" s="89"/>
      <c r="GGU169" s="89"/>
      <c r="GGV169" s="89"/>
      <c r="GGW169" s="89"/>
      <c r="GGX169" s="89"/>
      <c r="GGY169" s="89"/>
      <c r="GGZ169" s="89"/>
      <c r="GHA169" s="89"/>
      <c r="GHB169" s="89"/>
      <c r="GHC169" s="89"/>
      <c r="GHD169" s="89"/>
      <c r="GHE169" s="89"/>
      <c r="GHF169" s="89"/>
      <c r="GHG169" s="89"/>
      <c r="GHH169" s="89"/>
      <c r="GHI169" s="89"/>
      <c r="GHJ169" s="89"/>
      <c r="GHK169" s="89"/>
      <c r="GHL169" s="89"/>
      <c r="GHM169" s="89"/>
      <c r="GHN169" s="89"/>
      <c r="GHO169" s="89"/>
      <c r="GHP169" s="89"/>
      <c r="GHQ169" s="89"/>
      <c r="GHR169" s="89"/>
      <c r="GHS169" s="89"/>
      <c r="GHT169" s="89"/>
      <c r="GHU169" s="89"/>
      <c r="GHV169" s="89"/>
      <c r="GHW169" s="89"/>
      <c r="GHX169" s="89"/>
      <c r="GHY169" s="89"/>
      <c r="GHZ169" s="89"/>
      <c r="GIA169" s="89"/>
      <c r="GIB169" s="89"/>
      <c r="GIC169" s="89"/>
      <c r="GID169" s="89"/>
      <c r="GIE169" s="89"/>
      <c r="GIF169" s="89"/>
      <c r="GIG169" s="89"/>
      <c r="GIH169" s="89"/>
      <c r="GII169" s="89"/>
      <c r="GIJ169" s="89"/>
      <c r="GIK169" s="89"/>
      <c r="GIL169" s="89"/>
      <c r="GIM169" s="89"/>
      <c r="GIN169" s="89"/>
      <c r="GIO169" s="89"/>
      <c r="GIP169" s="89"/>
      <c r="GIQ169" s="89"/>
      <c r="GIR169" s="89"/>
      <c r="GIS169" s="89"/>
      <c r="GIT169" s="89"/>
      <c r="GIU169" s="89"/>
      <c r="GIV169" s="89"/>
      <c r="GIW169" s="89"/>
      <c r="GIX169" s="89"/>
      <c r="GIY169" s="89"/>
      <c r="GIZ169" s="89"/>
      <c r="GJA169" s="89"/>
      <c r="GJB169" s="89"/>
      <c r="GJC169" s="89"/>
      <c r="GJD169" s="89"/>
      <c r="GJE169" s="89"/>
      <c r="GJF169" s="89"/>
      <c r="GJG169" s="89"/>
      <c r="GJH169" s="89"/>
      <c r="GJI169" s="89"/>
      <c r="GJJ169" s="89"/>
      <c r="GJK169" s="89"/>
      <c r="GJL169" s="89"/>
      <c r="GJM169" s="89"/>
      <c r="GJN169" s="89"/>
      <c r="GJO169" s="89"/>
      <c r="GJP169" s="89"/>
      <c r="GJQ169" s="89"/>
      <c r="GJR169" s="89"/>
      <c r="GJS169" s="89"/>
      <c r="GJT169" s="89"/>
      <c r="GJU169" s="89"/>
      <c r="GJV169" s="89"/>
      <c r="GJW169" s="89"/>
      <c r="GJX169" s="89"/>
      <c r="GJY169" s="89"/>
      <c r="GJZ169" s="89"/>
      <c r="GKA169" s="89"/>
      <c r="GKB169" s="89"/>
      <c r="GKC169" s="89"/>
      <c r="GKD169" s="89"/>
      <c r="GKE169" s="89"/>
      <c r="GKF169" s="89"/>
      <c r="GKG169" s="89"/>
      <c r="GKH169" s="89"/>
      <c r="GKI169" s="89"/>
      <c r="GKJ169" s="89"/>
      <c r="GKK169" s="89"/>
      <c r="GKL169" s="89"/>
      <c r="GKM169" s="89"/>
      <c r="GKN169" s="89"/>
      <c r="GKO169" s="89"/>
      <c r="GKP169" s="89"/>
      <c r="GKQ169" s="89"/>
      <c r="GKR169" s="89"/>
      <c r="GKS169" s="89"/>
      <c r="GKT169" s="89"/>
      <c r="GKU169" s="89"/>
      <c r="GKV169" s="89"/>
      <c r="GKW169" s="89"/>
      <c r="GKX169" s="89"/>
      <c r="GKY169" s="89"/>
      <c r="GKZ169" s="89"/>
      <c r="GLA169" s="89"/>
      <c r="GLB169" s="89"/>
      <c r="GLC169" s="89"/>
      <c r="GLD169" s="89"/>
      <c r="GLE169" s="89"/>
      <c r="GLF169" s="89"/>
      <c r="GLG169" s="89"/>
      <c r="GLH169" s="89"/>
      <c r="GLI169" s="89"/>
      <c r="GLJ169" s="89"/>
      <c r="GLK169" s="89"/>
      <c r="GLL169" s="89"/>
      <c r="GLM169" s="89"/>
      <c r="GLN169" s="89"/>
      <c r="GLO169" s="89"/>
      <c r="GLP169" s="89"/>
      <c r="GLQ169" s="89"/>
      <c r="GLR169" s="89"/>
      <c r="GLS169" s="89"/>
      <c r="GLT169" s="89"/>
      <c r="GLU169" s="89"/>
      <c r="GLV169" s="89"/>
      <c r="GLW169" s="89"/>
      <c r="GLX169" s="89"/>
      <c r="GLY169" s="89"/>
      <c r="GLZ169" s="89"/>
      <c r="GMA169" s="89"/>
      <c r="GMB169" s="89"/>
      <c r="GMC169" s="89"/>
      <c r="GMD169" s="89"/>
      <c r="GME169" s="89"/>
      <c r="GMF169" s="89"/>
      <c r="GMG169" s="89"/>
      <c r="GMH169" s="89"/>
      <c r="GMI169" s="89"/>
      <c r="GMJ169" s="89"/>
      <c r="GMK169" s="89"/>
      <c r="GML169" s="89"/>
      <c r="GMM169" s="89"/>
      <c r="GMN169" s="89"/>
      <c r="GMO169" s="89"/>
      <c r="GMP169" s="89"/>
      <c r="GMQ169" s="89"/>
      <c r="GMR169" s="89"/>
      <c r="GMS169" s="89"/>
      <c r="GMT169" s="89"/>
      <c r="GMU169" s="89"/>
      <c r="GMV169" s="89"/>
      <c r="GMW169" s="89"/>
      <c r="GMX169" s="89"/>
      <c r="GMY169" s="89"/>
      <c r="GMZ169" s="89"/>
      <c r="GNA169" s="89"/>
      <c r="GNB169" s="89"/>
      <c r="GNC169" s="89"/>
      <c r="GND169" s="89"/>
      <c r="GNE169" s="89"/>
      <c r="GNF169" s="89"/>
      <c r="GNG169" s="89"/>
      <c r="GNH169" s="89"/>
      <c r="GNI169" s="89"/>
      <c r="GNJ169" s="89"/>
      <c r="GNK169" s="89"/>
      <c r="GNL169" s="89"/>
      <c r="GNM169" s="89"/>
      <c r="GNN169" s="89"/>
      <c r="GNO169" s="89"/>
      <c r="GNP169" s="89"/>
      <c r="GNQ169" s="89"/>
      <c r="GNR169" s="89"/>
      <c r="GNS169" s="89"/>
      <c r="GNT169" s="89"/>
      <c r="GNU169" s="89"/>
      <c r="GNV169" s="89"/>
      <c r="GNW169" s="89"/>
      <c r="GNX169" s="89"/>
      <c r="GNY169" s="89"/>
      <c r="GNZ169" s="89"/>
      <c r="GOA169" s="89"/>
      <c r="GOB169" s="89"/>
      <c r="GOC169" s="89"/>
      <c r="GOD169" s="89"/>
      <c r="GOE169" s="89"/>
      <c r="GOF169" s="89"/>
      <c r="GOG169" s="89"/>
      <c r="GOH169" s="89"/>
      <c r="GOI169" s="89"/>
      <c r="GOJ169" s="89"/>
      <c r="GOK169" s="89"/>
      <c r="GOL169" s="89"/>
      <c r="GOM169" s="89"/>
      <c r="GON169" s="89"/>
      <c r="GOO169" s="89"/>
      <c r="GOP169" s="89"/>
      <c r="GOQ169" s="89"/>
      <c r="GOR169" s="89"/>
      <c r="GOS169" s="89"/>
      <c r="GOT169" s="89"/>
      <c r="GOU169" s="89"/>
      <c r="GOV169" s="89"/>
      <c r="GOW169" s="89"/>
      <c r="GOX169" s="89"/>
      <c r="GOY169" s="89"/>
      <c r="GOZ169" s="89"/>
      <c r="GPA169" s="89"/>
      <c r="GPB169" s="89"/>
      <c r="GPC169" s="89"/>
      <c r="GPD169" s="89"/>
      <c r="GPE169" s="89"/>
      <c r="GPF169" s="89"/>
      <c r="GPG169" s="89"/>
      <c r="GPH169" s="89"/>
      <c r="GPI169" s="89"/>
      <c r="GPJ169" s="89"/>
      <c r="GPK169" s="89"/>
      <c r="GPL169" s="89"/>
      <c r="GPM169" s="89"/>
      <c r="GPN169" s="89"/>
      <c r="GPO169" s="89"/>
      <c r="GPP169" s="89"/>
      <c r="GPQ169" s="89"/>
      <c r="GPR169" s="89"/>
      <c r="GPS169" s="89"/>
      <c r="GPT169" s="89"/>
      <c r="GPU169" s="89"/>
      <c r="GPV169" s="89"/>
      <c r="GPW169" s="89"/>
      <c r="GPX169" s="89"/>
      <c r="GPY169" s="89"/>
      <c r="GPZ169" s="89"/>
      <c r="GQA169" s="89"/>
      <c r="GQB169" s="89"/>
      <c r="GQC169" s="89"/>
      <c r="GQD169" s="89"/>
      <c r="GQE169" s="89"/>
      <c r="GQF169" s="89"/>
      <c r="GQG169" s="89"/>
      <c r="GQH169" s="89"/>
      <c r="GQI169" s="89"/>
      <c r="GQJ169" s="89"/>
      <c r="GQK169" s="89"/>
      <c r="GQL169" s="89"/>
      <c r="GQM169" s="89"/>
      <c r="GQN169" s="89"/>
      <c r="GQO169" s="89"/>
      <c r="GQP169" s="89"/>
      <c r="GQQ169" s="89"/>
      <c r="GQR169" s="89"/>
      <c r="GQS169" s="89"/>
      <c r="GQT169" s="89"/>
      <c r="GQU169" s="89"/>
      <c r="GQV169" s="89"/>
      <c r="GQW169" s="89"/>
      <c r="GQX169" s="89"/>
      <c r="GQY169" s="89"/>
      <c r="GQZ169" s="89"/>
      <c r="GRA169" s="89"/>
      <c r="GRB169" s="89"/>
      <c r="GRC169" s="89"/>
      <c r="GRD169" s="89"/>
      <c r="GRE169" s="89"/>
      <c r="GRF169" s="89"/>
      <c r="GRG169" s="89"/>
      <c r="GRH169" s="89"/>
      <c r="GRI169" s="89"/>
      <c r="GRJ169" s="89"/>
      <c r="GRK169" s="89"/>
      <c r="GRL169" s="89"/>
      <c r="GRM169" s="89"/>
      <c r="GRN169" s="89"/>
      <c r="GRO169" s="89"/>
      <c r="GRP169" s="89"/>
      <c r="GRQ169" s="89"/>
      <c r="GRR169" s="89"/>
      <c r="GRS169" s="89"/>
      <c r="GRT169" s="89"/>
      <c r="GRU169" s="89"/>
      <c r="GRV169" s="89"/>
      <c r="GRW169" s="89"/>
      <c r="GRX169" s="89"/>
      <c r="GRY169" s="89"/>
      <c r="GRZ169" s="89"/>
      <c r="GSA169" s="89"/>
      <c r="GSB169" s="89"/>
      <c r="GSC169" s="89"/>
      <c r="GSD169" s="89"/>
      <c r="GSE169" s="89"/>
      <c r="GSF169" s="89"/>
      <c r="GSG169" s="89"/>
      <c r="GSH169" s="89"/>
      <c r="GSI169" s="89"/>
      <c r="GSJ169" s="89"/>
      <c r="GSK169" s="89"/>
      <c r="GSL169" s="89"/>
      <c r="GSM169" s="89"/>
      <c r="GSN169" s="89"/>
      <c r="GSO169" s="89"/>
      <c r="GSP169" s="89"/>
      <c r="GSQ169" s="89"/>
      <c r="GSR169" s="89"/>
      <c r="GSS169" s="89"/>
      <c r="GST169" s="89"/>
      <c r="GSU169" s="89"/>
      <c r="GSV169" s="89"/>
      <c r="GSW169" s="89"/>
      <c r="GSX169" s="89"/>
      <c r="GSY169" s="89"/>
      <c r="GSZ169" s="89"/>
      <c r="GTA169" s="89"/>
      <c r="GTB169" s="89"/>
      <c r="GTC169" s="89"/>
      <c r="GTD169" s="89"/>
      <c r="GTE169" s="89"/>
      <c r="GTF169" s="89"/>
      <c r="GTG169" s="89"/>
      <c r="GTH169" s="89"/>
      <c r="GTI169" s="89"/>
      <c r="GTJ169" s="89"/>
      <c r="GTK169" s="89"/>
      <c r="GTL169" s="89"/>
      <c r="GTM169" s="89"/>
      <c r="GTN169" s="89"/>
      <c r="GTO169" s="89"/>
      <c r="GTP169" s="89"/>
      <c r="GTQ169" s="89"/>
      <c r="GTR169" s="89"/>
      <c r="GTS169" s="89"/>
      <c r="GTT169" s="89"/>
      <c r="GTU169" s="89"/>
      <c r="GTV169" s="89"/>
      <c r="GTW169" s="89"/>
      <c r="GTX169" s="89"/>
      <c r="GTY169" s="89"/>
      <c r="GTZ169" s="89"/>
      <c r="GUA169" s="89"/>
      <c r="GUB169" s="89"/>
      <c r="GUC169" s="89"/>
      <c r="GUD169" s="89"/>
      <c r="GUE169" s="89"/>
      <c r="GUF169" s="89"/>
      <c r="GUG169" s="89"/>
      <c r="GUH169" s="89"/>
      <c r="GUI169" s="89"/>
      <c r="GUJ169" s="89"/>
      <c r="GUK169" s="89"/>
      <c r="GUL169" s="89"/>
      <c r="GUM169" s="89"/>
      <c r="GUN169" s="89"/>
      <c r="GUO169" s="89"/>
      <c r="GUP169" s="89"/>
      <c r="GUQ169" s="89"/>
      <c r="GUR169" s="89"/>
      <c r="GUS169" s="89"/>
      <c r="GUT169" s="89"/>
      <c r="GUU169" s="89"/>
      <c r="GUV169" s="89"/>
      <c r="GUW169" s="89"/>
      <c r="GUX169" s="89"/>
      <c r="GUY169" s="89"/>
      <c r="GUZ169" s="89"/>
      <c r="GVA169" s="89"/>
      <c r="GVB169" s="89"/>
      <c r="GVC169" s="89"/>
      <c r="GVD169" s="89"/>
      <c r="GVE169" s="89"/>
      <c r="GVF169" s="89"/>
      <c r="GVG169" s="89"/>
      <c r="GVH169" s="89"/>
      <c r="GVI169" s="89"/>
      <c r="GVJ169" s="89"/>
      <c r="GVK169" s="89"/>
      <c r="GVL169" s="89"/>
      <c r="GVM169" s="89"/>
      <c r="GVN169" s="89"/>
      <c r="GVO169" s="89"/>
      <c r="GVP169" s="89"/>
      <c r="GVQ169" s="89"/>
      <c r="GVR169" s="89"/>
      <c r="GVS169" s="89"/>
      <c r="GVT169" s="89"/>
      <c r="GVU169" s="89"/>
      <c r="GVV169" s="89"/>
      <c r="GVW169" s="89"/>
      <c r="GVX169" s="89"/>
      <c r="GVY169" s="89"/>
      <c r="GVZ169" s="89"/>
      <c r="GWA169" s="89"/>
      <c r="GWB169" s="89"/>
      <c r="GWC169" s="89"/>
      <c r="GWD169" s="89"/>
      <c r="GWE169" s="89"/>
      <c r="GWF169" s="89"/>
      <c r="GWG169" s="89"/>
      <c r="GWH169" s="89"/>
      <c r="GWI169" s="89"/>
      <c r="GWJ169" s="89"/>
      <c r="GWK169" s="89"/>
      <c r="GWL169" s="89"/>
      <c r="GWM169" s="89"/>
      <c r="GWN169" s="89"/>
      <c r="GWO169" s="89"/>
      <c r="GWP169" s="89"/>
      <c r="GWQ169" s="89"/>
      <c r="GWR169" s="89"/>
      <c r="GWS169" s="89"/>
      <c r="GWT169" s="89"/>
      <c r="GWU169" s="89"/>
      <c r="GWV169" s="89"/>
      <c r="GWW169" s="89"/>
      <c r="GWX169" s="89"/>
      <c r="GWY169" s="89"/>
      <c r="GWZ169" s="89"/>
      <c r="GXA169" s="89"/>
      <c r="GXB169" s="89"/>
      <c r="GXC169" s="89"/>
      <c r="GXD169" s="89"/>
      <c r="GXE169" s="89"/>
      <c r="GXF169" s="89"/>
      <c r="GXG169" s="89"/>
      <c r="GXH169" s="89"/>
      <c r="GXI169" s="89"/>
      <c r="GXJ169" s="89"/>
      <c r="GXK169" s="89"/>
      <c r="GXL169" s="89"/>
      <c r="GXM169" s="89"/>
      <c r="GXN169" s="89"/>
      <c r="GXO169" s="89"/>
      <c r="GXP169" s="89"/>
      <c r="GXQ169" s="89"/>
      <c r="GXR169" s="89"/>
      <c r="GXS169" s="89"/>
      <c r="GXT169" s="89"/>
      <c r="GXU169" s="89"/>
      <c r="GXV169" s="89"/>
      <c r="GXW169" s="89"/>
      <c r="GXX169" s="89"/>
      <c r="GXY169" s="89"/>
      <c r="GXZ169" s="89"/>
      <c r="GYA169" s="89"/>
      <c r="GYB169" s="89"/>
      <c r="GYC169" s="89"/>
      <c r="GYD169" s="89"/>
      <c r="GYE169" s="89"/>
      <c r="GYF169" s="89"/>
      <c r="GYG169" s="89"/>
      <c r="GYH169" s="89"/>
      <c r="GYI169" s="89"/>
      <c r="GYJ169" s="89"/>
      <c r="GYK169" s="89"/>
      <c r="GYL169" s="89"/>
      <c r="GYM169" s="89"/>
      <c r="GYN169" s="89"/>
      <c r="GYO169" s="89"/>
      <c r="GYP169" s="89"/>
      <c r="GYQ169" s="89"/>
      <c r="GYR169" s="89"/>
      <c r="GYS169" s="89"/>
      <c r="GYT169" s="89"/>
      <c r="GYU169" s="89"/>
      <c r="GYV169" s="89"/>
      <c r="GYW169" s="89"/>
      <c r="GYX169" s="89"/>
      <c r="GYY169" s="89"/>
      <c r="GYZ169" s="89"/>
      <c r="GZA169" s="89"/>
      <c r="GZB169" s="89"/>
      <c r="GZC169" s="89"/>
      <c r="GZD169" s="89"/>
      <c r="GZE169" s="89"/>
      <c r="GZF169" s="89"/>
      <c r="GZG169" s="89"/>
      <c r="GZH169" s="89"/>
      <c r="GZI169" s="89"/>
      <c r="GZJ169" s="89"/>
      <c r="GZK169" s="89"/>
      <c r="GZL169" s="89"/>
      <c r="GZM169" s="89"/>
      <c r="GZN169" s="89"/>
      <c r="GZO169" s="89"/>
      <c r="GZP169" s="89"/>
      <c r="GZQ169" s="89"/>
      <c r="GZR169" s="89"/>
      <c r="GZS169" s="89"/>
      <c r="GZT169" s="89"/>
      <c r="GZU169" s="89"/>
      <c r="GZV169" s="89"/>
      <c r="GZW169" s="89"/>
      <c r="GZX169" s="89"/>
      <c r="GZY169" s="89"/>
      <c r="GZZ169" s="89"/>
      <c r="HAA169" s="89"/>
      <c r="HAB169" s="89"/>
      <c r="HAC169" s="89"/>
      <c r="HAD169" s="89"/>
      <c r="HAE169" s="89"/>
      <c r="HAF169" s="89"/>
      <c r="HAG169" s="89"/>
      <c r="HAH169" s="89"/>
      <c r="HAI169" s="89"/>
      <c r="HAJ169" s="89"/>
      <c r="HAK169" s="89"/>
      <c r="HAL169" s="89"/>
      <c r="HAM169" s="89"/>
      <c r="HAN169" s="89"/>
      <c r="HAO169" s="89"/>
      <c r="HAP169" s="89"/>
      <c r="HAQ169" s="89"/>
      <c r="HAR169" s="89"/>
      <c r="HAS169" s="89"/>
      <c r="HAT169" s="89"/>
      <c r="HAU169" s="89"/>
      <c r="HAV169" s="89"/>
      <c r="HAW169" s="89"/>
      <c r="HAX169" s="89"/>
      <c r="HAY169" s="89"/>
      <c r="HAZ169" s="89"/>
      <c r="HBA169" s="89"/>
      <c r="HBB169" s="89"/>
      <c r="HBC169" s="89"/>
      <c r="HBD169" s="89"/>
      <c r="HBE169" s="89"/>
      <c r="HBF169" s="89"/>
      <c r="HBG169" s="89"/>
      <c r="HBH169" s="89"/>
      <c r="HBI169" s="89"/>
      <c r="HBJ169" s="89"/>
      <c r="HBK169" s="89"/>
      <c r="HBL169" s="89"/>
      <c r="HBM169" s="89"/>
      <c r="HBN169" s="89"/>
      <c r="HBO169" s="89"/>
      <c r="HBP169" s="89"/>
      <c r="HBQ169" s="89"/>
      <c r="HBR169" s="89"/>
      <c r="HBS169" s="89"/>
      <c r="HBT169" s="89"/>
      <c r="HBU169" s="89"/>
      <c r="HBV169" s="89"/>
      <c r="HBW169" s="89"/>
      <c r="HBX169" s="89"/>
      <c r="HBY169" s="89"/>
      <c r="HBZ169" s="89"/>
      <c r="HCA169" s="89"/>
      <c r="HCB169" s="89"/>
      <c r="HCC169" s="89"/>
      <c r="HCD169" s="89"/>
      <c r="HCE169" s="89"/>
      <c r="HCF169" s="89"/>
      <c r="HCG169" s="89"/>
      <c r="HCH169" s="89"/>
      <c r="HCI169" s="89"/>
      <c r="HCJ169" s="89"/>
      <c r="HCK169" s="89"/>
      <c r="HCL169" s="89"/>
      <c r="HCM169" s="89"/>
      <c r="HCN169" s="89"/>
      <c r="HCO169" s="89"/>
      <c r="HCP169" s="89"/>
      <c r="HCQ169" s="89"/>
      <c r="HCR169" s="89"/>
      <c r="HCS169" s="89"/>
      <c r="HCT169" s="89"/>
      <c r="HCU169" s="89"/>
      <c r="HCV169" s="89"/>
      <c r="HCW169" s="89"/>
      <c r="HCX169" s="89"/>
      <c r="HCY169" s="89"/>
      <c r="HCZ169" s="89"/>
      <c r="HDA169" s="89"/>
      <c r="HDB169" s="89"/>
      <c r="HDC169" s="89"/>
      <c r="HDD169" s="89"/>
      <c r="HDE169" s="89"/>
      <c r="HDF169" s="89"/>
      <c r="HDG169" s="89"/>
      <c r="HDH169" s="89"/>
      <c r="HDI169" s="89"/>
      <c r="HDJ169" s="89"/>
      <c r="HDK169" s="89"/>
      <c r="HDL169" s="89"/>
      <c r="HDM169" s="89"/>
      <c r="HDN169" s="89"/>
      <c r="HDO169" s="89"/>
      <c r="HDP169" s="89"/>
      <c r="HDQ169" s="89"/>
      <c r="HDR169" s="89"/>
      <c r="HDS169" s="89"/>
      <c r="HDT169" s="89"/>
      <c r="HDU169" s="89"/>
      <c r="HDV169" s="89"/>
      <c r="HDW169" s="89"/>
      <c r="HDX169" s="89"/>
      <c r="HDY169" s="89"/>
      <c r="HDZ169" s="89"/>
      <c r="HEA169" s="89"/>
      <c r="HEB169" s="89"/>
      <c r="HEC169" s="89"/>
      <c r="HED169" s="89"/>
      <c r="HEE169" s="89"/>
      <c r="HEF169" s="89"/>
      <c r="HEG169" s="89"/>
      <c r="HEH169" s="89"/>
      <c r="HEI169" s="89"/>
      <c r="HEJ169" s="89"/>
      <c r="HEK169" s="89"/>
      <c r="HEL169" s="89"/>
      <c r="HEM169" s="89"/>
      <c r="HEN169" s="89"/>
      <c r="HEO169" s="89"/>
      <c r="HEP169" s="89"/>
      <c r="HEQ169" s="89"/>
      <c r="HER169" s="89"/>
      <c r="HES169" s="89"/>
      <c r="HET169" s="89"/>
      <c r="HEU169" s="89"/>
      <c r="HEV169" s="89"/>
      <c r="HEW169" s="89"/>
      <c r="HEX169" s="89"/>
      <c r="HEY169" s="89"/>
      <c r="HEZ169" s="89"/>
      <c r="HFA169" s="89"/>
      <c r="HFB169" s="89"/>
      <c r="HFC169" s="89"/>
      <c r="HFD169" s="89"/>
      <c r="HFE169" s="89"/>
      <c r="HFF169" s="89"/>
      <c r="HFG169" s="89"/>
      <c r="HFH169" s="89"/>
      <c r="HFI169" s="89"/>
      <c r="HFJ169" s="89"/>
      <c r="HFK169" s="89"/>
      <c r="HFL169" s="89"/>
      <c r="HFM169" s="89"/>
      <c r="HFN169" s="89"/>
      <c r="HFO169" s="89"/>
      <c r="HFP169" s="89"/>
      <c r="HFQ169" s="89"/>
      <c r="HFR169" s="89"/>
      <c r="HFS169" s="89"/>
      <c r="HFT169" s="89"/>
      <c r="HFU169" s="89"/>
      <c r="HFV169" s="89"/>
      <c r="HFW169" s="89"/>
      <c r="HFX169" s="89"/>
      <c r="HFY169" s="89"/>
      <c r="HFZ169" s="89"/>
      <c r="HGA169" s="89"/>
      <c r="HGB169" s="89"/>
      <c r="HGC169" s="89"/>
      <c r="HGD169" s="89"/>
      <c r="HGE169" s="89"/>
      <c r="HGF169" s="89"/>
      <c r="HGG169" s="89"/>
      <c r="HGH169" s="89"/>
      <c r="HGI169" s="89"/>
      <c r="HGJ169" s="89"/>
      <c r="HGK169" s="89"/>
      <c r="HGL169" s="89"/>
      <c r="HGM169" s="89"/>
      <c r="HGN169" s="89"/>
      <c r="HGO169" s="89"/>
      <c r="HGP169" s="89"/>
      <c r="HGQ169" s="89"/>
      <c r="HGR169" s="89"/>
      <c r="HGS169" s="89"/>
      <c r="HGT169" s="89"/>
      <c r="HGU169" s="89"/>
      <c r="HGV169" s="89"/>
      <c r="HGW169" s="89"/>
      <c r="HGX169" s="89"/>
      <c r="HGY169" s="89"/>
      <c r="HGZ169" s="89"/>
      <c r="HHA169" s="89"/>
      <c r="HHB169" s="89"/>
      <c r="HHC169" s="89"/>
      <c r="HHD169" s="89"/>
      <c r="HHE169" s="89"/>
      <c r="HHF169" s="89"/>
      <c r="HHG169" s="89"/>
      <c r="HHH169" s="89"/>
      <c r="HHI169" s="89"/>
      <c r="HHJ169" s="89"/>
      <c r="HHK169" s="89"/>
      <c r="HHL169" s="89"/>
      <c r="HHM169" s="89"/>
      <c r="HHN169" s="89"/>
      <c r="HHO169" s="89"/>
      <c r="HHP169" s="89"/>
      <c r="HHQ169" s="89"/>
      <c r="HHR169" s="89"/>
      <c r="HHS169" s="89"/>
      <c r="HHT169" s="89"/>
      <c r="HHU169" s="89"/>
      <c r="HHV169" s="89"/>
      <c r="HHW169" s="89"/>
      <c r="HHX169" s="89"/>
      <c r="HHY169" s="89"/>
      <c r="HHZ169" s="89"/>
      <c r="HIA169" s="89"/>
      <c r="HIB169" s="89"/>
      <c r="HIC169" s="89"/>
      <c r="HID169" s="89"/>
      <c r="HIE169" s="89"/>
      <c r="HIF169" s="89"/>
      <c r="HIG169" s="89"/>
      <c r="HIH169" s="89"/>
      <c r="HII169" s="89"/>
      <c r="HIJ169" s="89"/>
      <c r="HIK169" s="89"/>
      <c r="HIL169" s="89"/>
      <c r="HIM169" s="89"/>
      <c r="HIN169" s="89"/>
      <c r="HIO169" s="89"/>
      <c r="HIP169" s="89"/>
      <c r="HIQ169" s="89"/>
      <c r="HIR169" s="89"/>
      <c r="HIS169" s="89"/>
      <c r="HIT169" s="89"/>
      <c r="HIU169" s="89"/>
      <c r="HIV169" s="89"/>
      <c r="HIW169" s="89"/>
      <c r="HIX169" s="89"/>
      <c r="HIY169" s="89"/>
      <c r="HIZ169" s="89"/>
      <c r="HJA169" s="89"/>
      <c r="HJB169" s="89"/>
      <c r="HJC169" s="89"/>
      <c r="HJD169" s="89"/>
      <c r="HJE169" s="89"/>
      <c r="HJF169" s="89"/>
      <c r="HJG169" s="89"/>
      <c r="HJH169" s="89"/>
      <c r="HJI169" s="89"/>
      <c r="HJJ169" s="89"/>
      <c r="HJK169" s="89"/>
      <c r="HJL169" s="89"/>
      <c r="HJM169" s="89"/>
      <c r="HJN169" s="89"/>
      <c r="HJO169" s="89"/>
      <c r="HJP169" s="89"/>
      <c r="HJQ169" s="89"/>
      <c r="HJR169" s="89"/>
      <c r="HJS169" s="89"/>
      <c r="HJT169" s="89"/>
      <c r="HJU169" s="89"/>
      <c r="HJV169" s="89"/>
      <c r="HJW169" s="89"/>
      <c r="HJX169" s="89"/>
      <c r="HJY169" s="89"/>
      <c r="HJZ169" s="89"/>
      <c r="HKA169" s="89"/>
      <c r="HKB169" s="89"/>
      <c r="HKC169" s="89"/>
      <c r="HKD169" s="89"/>
      <c r="HKE169" s="89"/>
      <c r="HKF169" s="89"/>
      <c r="HKG169" s="89"/>
      <c r="HKH169" s="89"/>
      <c r="HKI169" s="89"/>
      <c r="HKJ169" s="89"/>
      <c r="HKK169" s="89"/>
      <c r="HKL169" s="89"/>
      <c r="HKM169" s="89"/>
      <c r="HKN169" s="89"/>
      <c r="HKO169" s="89"/>
      <c r="HKP169" s="89"/>
      <c r="HKQ169" s="89"/>
      <c r="HKR169" s="89"/>
      <c r="HKS169" s="89"/>
      <c r="HKT169" s="89"/>
      <c r="HKU169" s="89"/>
      <c r="HKV169" s="89"/>
      <c r="HKW169" s="89"/>
      <c r="HKX169" s="89"/>
      <c r="HKY169" s="89"/>
      <c r="HKZ169" s="89"/>
      <c r="HLA169" s="89"/>
      <c r="HLB169" s="89"/>
      <c r="HLC169" s="89"/>
      <c r="HLD169" s="89"/>
      <c r="HLE169" s="89"/>
      <c r="HLF169" s="89"/>
      <c r="HLG169" s="89"/>
      <c r="HLH169" s="89"/>
      <c r="HLI169" s="89"/>
      <c r="HLJ169" s="89"/>
      <c r="HLK169" s="89"/>
      <c r="HLL169" s="89"/>
      <c r="HLM169" s="89"/>
      <c r="HLN169" s="89"/>
      <c r="HLO169" s="89"/>
      <c r="HLP169" s="89"/>
      <c r="HLQ169" s="89"/>
      <c r="HLR169" s="89"/>
      <c r="HLS169" s="89"/>
      <c r="HLT169" s="89"/>
      <c r="HLU169" s="89"/>
      <c r="HLV169" s="89"/>
      <c r="HLW169" s="89"/>
      <c r="HLX169" s="89"/>
      <c r="HLY169" s="89"/>
      <c r="HLZ169" s="89"/>
      <c r="HMA169" s="89"/>
      <c r="HMB169" s="89"/>
      <c r="HMC169" s="89"/>
      <c r="HMD169" s="89"/>
      <c r="HME169" s="89"/>
      <c r="HMF169" s="89"/>
      <c r="HMG169" s="89"/>
      <c r="HMH169" s="89"/>
      <c r="HMI169" s="89"/>
      <c r="HMJ169" s="89"/>
      <c r="HMK169" s="89"/>
      <c r="HML169" s="89"/>
      <c r="HMM169" s="89"/>
      <c r="HMN169" s="89"/>
      <c r="HMO169" s="89"/>
      <c r="HMP169" s="89"/>
      <c r="HMQ169" s="89"/>
      <c r="HMR169" s="89"/>
      <c r="HMS169" s="89"/>
      <c r="HMT169" s="89"/>
      <c r="HMU169" s="89"/>
      <c r="HMV169" s="89"/>
      <c r="HMW169" s="89"/>
      <c r="HMX169" s="89"/>
      <c r="HMY169" s="89"/>
      <c r="HMZ169" s="89"/>
      <c r="HNA169" s="89"/>
      <c r="HNB169" s="89"/>
      <c r="HNC169" s="89"/>
      <c r="HND169" s="89"/>
      <c r="HNE169" s="89"/>
      <c r="HNF169" s="89"/>
      <c r="HNG169" s="89"/>
      <c r="HNH169" s="89"/>
      <c r="HNI169" s="89"/>
      <c r="HNJ169" s="89"/>
      <c r="HNK169" s="89"/>
      <c r="HNL169" s="89"/>
      <c r="HNM169" s="89"/>
      <c r="HNN169" s="89"/>
      <c r="HNO169" s="89"/>
      <c r="HNP169" s="89"/>
      <c r="HNQ169" s="89"/>
      <c r="HNR169" s="89"/>
      <c r="HNS169" s="89"/>
      <c r="HNT169" s="89"/>
      <c r="HNU169" s="89"/>
      <c r="HNV169" s="89"/>
      <c r="HNW169" s="89"/>
      <c r="HNX169" s="89"/>
      <c r="HNY169" s="89"/>
      <c r="HNZ169" s="89"/>
      <c r="HOA169" s="89"/>
      <c r="HOB169" s="89"/>
      <c r="HOC169" s="89"/>
      <c r="HOD169" s="89"/>
      <c r="HOE169" s="89"/>
      <c r="HOF169" s="89"/>
      <c r="HOG169" s="89"/>
      <c r="HOH169" s="89"/>
      <c r="HOI169" s="89"/>
      <c r="HOJ169" s="89"/>
      <c r="HOK169" s="89"/>
      <c r="HOL169" s="89"/>
      <c r="HOM169" s="89"/>
      <c r="HON169" s="89"/>
      <c r="HOO169" s="89"/>
      <c r="HOP169" s="89"/>
      <c r="HOQ169" s="89"/>
      <c r="HOR169" s="89"/>
      <c r="HOS169" s="89"/>
      <c r="HOT169" s="89"/>
      <c r="HOU169" s="89"/>
      <c r="HOV169" s="89"/>
      <c r="HOW169" s="89"/>
      <c r="HOX169" s="89"/>
      <c r="HOY169" s="89"/>
      <c r="HOZ169" s="89"/>
      <c r="HPA169" s="89"/>
      <c r="HPB169" s="89"/>
      <c r="HPC169" s="89"/>
      <c r="HPD169" s="89"/>
      <c r="HPE169" s="89"/>
      <c r="HPF169" s="89"/>
      <c r="HPG169" s="89"/>
      <c r="HPH169" s="89"/>
      <c r="HPI169" s="89"/>
      <c r="HPJ169" s="89"/>
      <c r="HPK169" s="89"/>
      <c r="HPL169" s="89"/>
      <c r="HPM169" s="89"/>
      <c r="HPN169" s="89"/>
      <c r="HPO169" s="89"/>
      <c r="HPP169" s="89"/>
      <c r="HPQ169" s="89"/>
      <c r="HPR169" s="89"/>
      <c r="HPS169" s="89"/>
      <c r="HPT169" s="89"/>
      <c r="HPU169" s="89"/>
      <c r="HPV169" s="89"/>
      <c r="HPW169" s="89"/>
      <c r="HPX169" s="89"/>
      <c r="HPY169" s="89"/>
      <c r="HPZ169" s="89"/>
      <c r="HQA169" s="89"/>
      <c r="HQB169" s="89"/>
      <c r="HQC169" s="89"/>
      <c r="HQD169" s="89"/>
      <c r="HQE169" s="89"/>
      <c r="HQF169" s="89"/>
      <c r="HQG169" s="89"/>
      <c r="HQH169" s="89"/>
      <c r="HQI169" s="89"/>
      <c r="HQJ169" s="89"/>
      <c r="HQK169" s="89"/>
      <c r="HQL169" s="89"/>
      <c r="HQM169" s="89"/>
      <c r="HQN169" s="89"/>
      <c r="HQO169" s="89"/>
      <c r="HQP169" s="89"/>
      <c r="HQQ169" s="89"/>
      <c r="HQR169" s="89"/>
      <c r="HQS169" s="89"/>
      <c r="HQT169" s="89"/>
      <c r="HQU169" s="89"/>
      <c r="HQV169" s="89"/>
      <c r="HQW169" s="89"/>
      <c r="HQX169" s="89"/>
      <c r="HQY169" s="89"/>
      <c r="HQZ169" s="89"/>
      <c r="HRA169" s="89"/>
      <c r="HRB169" s="89"/>
      <c r="HRC169" s="89"/>
      <c r="HRD169" s="89"/>
      <c r="HRE169" s="89"/>
      <c r="HRF169" s="89"/>
      <c r="HRG169" s="89"/>
      <c r="HRH169" s="89"/>
      <c r="HRI169" s="89"/>
      <c r="HRJ169" s="89"/>
      <c r="HRK169" s="89"/>
      <c r="HRL169" s="89"/>
      <c r="HRM169" s="89"/>
      <c r="HRN169" s="89"/>
      <c r="HRO169" s="89"/>
      <c r="HRP169" s="89"/>
      <c r="HRQ169" s="89"/>
      <c r="HRR169" s="89"/>
      <c r="HRS169" s="89"/>
      <c r="HRT169" s="89"/>
      <c r="HRU169" s="89"/>
      <c r="HRV169" s="89"/>
      <c r="HRW169" s="89"/>
      <c r="HRX169" s="89"/>
      <c r="HRY169" s="89"/>
      <c r="HRZ169" s="89"/>
      <c r="HSA169" s="89"/>
      <c r="HSB169" s="89"/>
      <c r="HSC169" s="89"/>
      <c r="HSD169" s="89"/>
      <c r="HSE169" s="89"/>
      <c r="HSF169" s="89"/>
      <c r="HSG169" s="89"/>
      <c r="HSH169" s="89"/>
      <c r="HSI169" s="89"/>
      <c r="HSJ169" s="89"/>
      <c r="HSK169" s="89"/>
      <c r="HSL169" s="89"/>
      <c r="HSM169" s="89"/>
      <c r="HSN169" s="89"/>
      <c r="HSO169" s="89"/>
      <c r="HSP169" s="89"/>
      <c r="HSQ169" s="89"/>
      <c r="HSR169" s="89"/>
      <c r="HSS169" s="89"/>
      <c r="HST169" s="89"/>
      <c r="HSU169" s="89"/>
      <c r="HSV169" s="89"/>
      <c r="HSW169" s="89"/>
      <c r="HSX169" s="89"/>
      <c r="HSY169" s="89"/>
      <c r="HSZ169" s="89"/>
      <c r="HTA169" s="89"/>
      <c r="HTB169" s="89"/>
      <c r="HTC169" s="89"/>
      <c r="HTD169" s="89"/>
      <c r="HTE169" s="89"/>
      <c r="HTF169" s="89"/>
      <c r="HTG169" s="89"/>
      <c r="HTH169" s="89"/>
      <c r="HTI169" s="89"/>
      <c r="HTJ169" s="89"/>
      <c r="HTK169" s="89"/>
      <c r="HTL169" s="89"/>
      <c r="HTM169" s="89"/>
      <c r="HTN169" s="89"/>
      <c r="HTO169" s="89"/>
      <c r="HTP169" s="89"/>
      <c r="HTQ169" s="89"/>
      <c r="HTR169" s="89"/>
      <c r="HTS169" s="89"/>
      <c r="HTT169" s="89"/>
      <c r="HTU169" s="89"/>
      <c r="HTV169" s="89"/>
      <c r="HTW169" s="89"/>
      <c r="HTX169" s="89"/>
      <c r="HTY169" s="89"/>
      <c r="HTZ169" s="89"/>
      <c r="HUA169" s="89"/>
      <c r="HUB169" s="89"/>
      <c r="HUC169" s="89"/>
      <c r="HUD169" s="89"/>
      <c r="HUE169" s="89"/>
      <c r="HUF169" s="89"/>
      <c r="HUG169" s="89"/>
      <c r="HUH169" s="89"/>
      <c r="HUI169" s="89"/>
      <c r="HUJ169" s="89"/>
      <c r="HUK169" s="89"/>
      <c r="HUL169" s="89"/>
      <c r="HUM169" s="89"/>
      <c r="HUN169" s="89"/>
      <c r="HUO169" s="89"/>
      <c r="HUP169" s="89"/>
      <c r="HUQ169" s="89"/>
      <c r="HUR169" s="89"/>
      <c r="HUS169" s="89"/>
      <c r="HUT169" s="89"/>
      <c r="HUU169" s="89"/>
      <c r="HUV169" s="89"/>
      <c r="HUW169" s="89"/>
      <c r="HUX169" s="89"/>
      <c r="HUY169" s="89"/>
      <c r="HUZ169" s="89"/>
      <c r="HVA169" s="89"/>
      <c r="HVB169" s="89"/>
      <c r="HVC169" s="89"/>
      <c r="HVD169" s="89"/>
      <c r="HVE169" s="89"/>
      <c r="HVF169" s="89"/>
      <c r="HVG169" s="89"/>
      <c r="HVH169" s="89"/>
      <c r="HVI169" s="89"/>
      <c r="HVJ169" s="89"/>
      <c r="HVK169" s="89"/>
      <c r="HVL169" s="89"/>
      <c r="HVM169" s="89"/>
      <c r="HVN169" s="89"/>
      <c r="HVO169" s="89"/>
      <c r="HVP169" s="89"/>
      <c r="HVQ169" s="89"/>
      <c r="HVR169" s="89"/>
      <c r="HVS169" s="89"/>
      <c r="HVT169" s="89"/>
      <c r="HVU169" s="89"/>
      <c r="HVV169" s="89"/>
      <c r="HVW169" s="89"/>
      <c r="HVX169" s="89"/>
      <c r="HVY169" s="89"/>
      <c r="HVZ169" s="89"/>
      <c r="HWA169" s="89"/>
      <c r="HWB169" s="89"/>
      <c r="HWC169" s="89"/>
      <c r="HWD169" s="89"/>
      <c r="HWE169" s="89"/>
      <c r="HWF169" s="89"/>
      <c r="HWG169" s="89"/>
      <c r="HWH169" s="89"/>
      <c r="HWI169" s="89"/>
      <c r="HWJ169" s="89"/>
      <c r="HWK169" s="89"/>
      <c r="HWL169" s="89"/>
      <c r="HWM169" s="89"/>
      <c r="HWN169" s="89"/>
      <c r="HWO169" s="89"/>
      <c r="HWP169" s="89"/>
      <c r="HWQ169" s="89"/>
      <c r="HWR169" s="89"/>
      <c r="HWS169" s="89"/>
      <c r="HWT169" s="89"/>
      <c r="HWU169" s="89"/>
      <c r="HWV169" s="89"/>
      <c r="HWW169" s="89"/>
      <c r="HWX169" s="89"/>
      <c r="HWY169" s="89"/>
      <c r="HWZ169" s="89"/>
      <c r="HXA169" s="89"/>
      <c r="HXB169" s="89"/>
      <c r="HXC169" s="89"/>
      <c r="HXD169" s="89"/>
      <c r="HXE169" s="89"/>
      <c r="HXF169" s="89"/>
      <c r="HXG169" s="89"/>
      <c r="HXH169" s="89"/>
      <c r="HXI169" s="89"/>
      <c r="HXJ169" s="89"/>
      <c r="HXK169" s="89"/>
      <c r="HXL169" s="89"/>
      <c r="HXM169" s="89"/>
      <c r="HXN169" s="89"/>
      <c r="HXO169" s="89"/>
      <c r="HXP169" s="89"/>
      <c r="HXQ169" s="89"/>
      <c r="HXR169" s="89"/>
      <c r="HXS169" s="89"/>
      <c r="HXT169" s="89"/>
      <c r="HXU169" s="89"/>
      <c r="HXV169" s="89"/>
      <c r="HXW169" s="89"/>
      <c r="HXX169" s="89"/>
      <c r="HXY169" s="89"/>
      <c r="HXZ169" s="89"/>
      <c r="HYA169" s="89"/>
      <c r="HYB169" s="89"/>
      <c r="HYC169" s="89"/>
      <c r="HYD169" s="89"/>
      <c r="HYE169" s="89"/>
      <c r="HYF169" s="89"/>
      <c r="HYG169" s="89"/>
      <c r="HYH169" s="89"/>
      <c r="HYI169" s="89"/>
      <c r="HYJ169" s="89"/>
      <c r="HYK169" s="89"/>
      <c r="HYL169" s="89"/>
      <c r="HYM169" s="89"/>
      <c r="HYN169" s="89"/>
      <c r="HYO169" s="89"/>
      <c r="HYP169" s="89"/>
      <c r="HYQ169" s="89"/>
      <c r="HYR169" s="89"/>
      <c r="HYS169" s="89"/>
      <c r="HYT169" s="89"/>
      <c r="HYU169" s="89"/>
      <c r="HYV169" s="89"/>
      <c r="HYW169" s="89"/>
      <c r="HYX169" s="89"/>
      <c r="HYY169" s="89"/>
      <c r="HYZ169" s="89"/>
      <c r="HZA169" s="89"/>
      <c r="HZB169" s="89"/>
      <c r="HZC169" s="89"/>
      <c r="HZD169" s="89"/>
      <c r="HZE169" s="89"/>
      <c r="HZF169" s="89"/>
      <c r="HZG169" s="89"/>
      <c r="HZH169" s="89"/>
      <c r="HZI169" s="89"/>
      <c r="HZJ169" s="89"/>
      <c r="HZK169" s="89"/>
      <c r="HZL169" s="89"/>
      <c r="HZM169" s="89"/>
      <c r="HZN169" s="89"/>
      <c r="HZO169" s="89"/>
      <c r="HZP169" s="89"/>
      <c r="HZQ169" s="89"/>
      <c r="HZR169" s="89"/>
      <c r="HZS169" s="89"/>
      <c r="HZT169" s="89"/>
      <c r="HZU169" s="89"/>
      <c r="HZV169" s="89"/>
      <c r="HZW169" s="89"/>
      <c r="HZX169" s="89"/>
      <c r="HZY169" s="89"/>
      <c r="HZZ169" s="89"/>
      <c r="IAA169" s="89"/>
      <c r="IAB169" s="89"/>
      <c r="IAC169" s="89"/>
      <c r="IAD169" s="89"/>
      <c r="IAE169" s="89"/>
      <c r="IAF169" s="89"/>
      <c r="IAG169" s="89"/>
      <c r="IAH169" s="89"/>
      <c r="IAI169" s="89"/>
      <c r="IAJ169" s="89"/>
      <c r="IAK169" s="89"/>
      <c r="IAL169" s="89"/>
      <c r="IAM169" s="89"/>
      <c r="IAN169" s="89"/>
      <c r="IAO169" s="89"/>
      <c r="IAP169" s="89"/>
      <c r="IAQ169" s="89"/>
      <c r="IAR169" s="89"/>
      <c r="IAS169" s="89"/>
      <c r="IAT169" s="89"/>
      <c r="IAU169" s="89"/>
      <c r="IAV169" s="89"/>
      <c r="IAW169" s="89"/>
      <c r="IAX169" s="89"/>
      <c r="IAY169" s="89"/>
      <c r="IAZ169" s="89"/>
      <c r="IBA169" s="89"/>
      <c r="IBB169" s="89"/>
      <c r="IBC169" s="89"/>
      <c r="IBD169" s="89"/>
      <c r="IBE169" s="89"/>
      <c r="IBF169" s="89"/>
      <c r="IBG169" s="89"/>
      <c r="IBH169" s="89"/>
      <c r="IBI169" s="89"/>
      <c r="IBJ169" s="89"/>
      <c r="IBK169" s="89"/>
      <c r="IBL169" s="89"/>
      <c r="IBM169" s="89"/>
      <c r="IBN169" s="89"/>
      <c r="IBO169" s="89"/>
      <c r="IBP169" s="89"/>
      <c r="IBQ169" s="89"/>
      <c r="IBR169" s="89"/>
      <c r="IBS169" s="89"/>
      <c r="IBT169" s="89"/>
      <c r="IBU169" s="89"/>
      <c r="IBV169" s="89"/>
      <c r="IBW169" s="89"/>
      <c r="IBX169" s="89"/>
      <c r="IBY169" s="89"/>
      <c r="IBZ169" s="89"/>
      <c r="ICA169" s="89"/>
      <c r="ICB169" s="89"/>
      <c r="ICC169" s="89"/>
      <c r="ICD169" s="89"/>
      <c r="ICE169" s="89"/>
      <c r="ICF169" s="89"/>
      <c r="ICG169" s="89"/>
      <c r="ICH169" s="89"/>
      <c r="ICI169" s="89"/>
      <c r="ICJ169" s="89"/>
      <c r="ICK169" s="89"/>
      <c r="ICL169" s="89"/>
      <c r="ICM169" s="89"/>
      <c r="ICN169" s="89"/>
      <c r="ICO169" s="89"/>
      <c r="ICP169" s="89"/>
      <c r="ICQ169" s="89"/>
      <c r="ICR169" s="89"/>
      <c r="ICS169" s="89"/>
      <c r="ICT169" s="89"/>
      <c r="ICU169" s="89"/>
      <c r="ICV169" s="89"/>
      <c r="ICW169" s="89"/>
      <c r="ICX169" s="89"/>
      <c r="ICY169" s="89"/>
      <c r="ICZ169" s="89"/>
      <c r="IDA169" s="89"/>
      <c r="IDB169" s="89"/>
      <c r="IDC169" s="89"/>
      <c r="IDD169" s="89"/>
      <c r="IDE169" s="89"/>
      <c r="IDF169" s="89"/>
      <c r="IDG169" s="89"/>
      <c r="IDH169" s="89"/>
      <c r="IDI169" s="89"/>
      <c r="IDJ169" s="89"/>
      <c r="IDK169" s="89"/>
      <c r="IDL169" s="89"/>
      <c r="IDM169" s="89"/>
      <c r="IDN169" s="89"/>
      <c r="IDO169" s="89"/>
      <c r="IDP169" s="89"/>
      <c r="IDQ169" s="89"/>
      <c r="IDR169" s="89"/>
      <c r="IDS169" s="89"/>
      <c r="IDT169" s="89"/>
      <c r="IDU169" s="89"/>
      <c r="IDV169" s="89"/>
      <c r="IDW169" s="89"/>
      <c r="IDX169" s="89"/>
      <c r="IDY169" s="89"/>
      <c r="IDZ169" s="89"/>
      <c r="IEA169" s="89"/>
      <c r="IEB169" s="89"/>
      <c r="IEC169" s="89"/>
      <c r="IED169" s="89"/>
      <c r="IEE169" s="89"/>
      <c r="IEF169" s="89"/>
      <c r="IEG169" s="89"/>
      <c r="IEH169" s="89"/>
      <c r="IEI169" s="89"/>
      <c r="IEJ169" s="89"/>
      <c r="IEK169" s="89"/>
      <c r="IEL169" s="89"/>
      <c r="IEM169" s="89"/>
      <c r="IEN169" s="89"/>
      <c r="IEO169" s="89"/>
      <c r="IEP169" s="89"/>
      <c r="IEQ169" s="89"/>
      <c r="IER169" s="89"/>
      <c r="IES169" s="89"/>
      <c r="IET169" s="89"/>
      <c r="IEU169" s="89"/>
      <c r="IEV169" s="89"/>
      <c r="IEW169" s="89"/>
      <c r="IEX169" s="89"/>
      <c r="IEY169" s="89"/>
      <c r="IEZ169" s="89"/>
      <c r="IFA169" s="89"/>
      <c r="IFB169" s="89"/>
      <c r="IFC169" s="89"/>
      <c r="IFD169" s="89"/>
      <c r="IFE169" s="89"/>
      <c r="IFF169" s="89"/>
      <c r="IFG169" s="89"/>
      <c r="IFH169" s="89"/>
      <c r="IFI169" s="89"/>
      <c r="IFJ169" s="89"/>
      <c r="IFK169" s="89"/>
      <c r="IFL169" s="89"/>
      <c r="IFM169" s="89"/>
      <c r="IFN169" s="89"/>
      <c r="IFO169" s="89"/>
      <c r="IFP169" s="89"/>
      <c r="IFQ169" s="89"/>
      <c r="IFR169" s="89"/>
      <c r="IFS169" s="89"/>
      <c r="IFT169" s="89"/>
      <c r="IFU169" s="89"/>
      <c r="IFV169" s="89"/>
      <c r="IFW169" s="89"/>
      <c r="IFX169" s="89"/>
      <c r="IFY169" s="89"/>
      <c r="IFZ169" s="89"/>
      <c r="IGA169" s="89"/>
      <c r="IGB169" s="89"/>
      <c r="IGC169" s="89"/>
      <c r="IGD169" s="89"/>
      <c r="IGE169" s="89"/>
      <c r="IGF169" s="89"/>
      <c r="IGG169" s="89"/>
      <c r="IGH169" s="89"/>
      <c r="IGI169" s="89"/>
      <c r="IGJ169" s="89"/>
      <c r="IGK169" s="89"/>
      <c r="IGL169" s="89"/>
      <c r="IGM169" s="89"/>
      <c r="IGN169" s="89"/>
      <c r="IGO169" s="89"/>
      <c r="IGP169" s="89"/>
      <c r="IGQ169" s="89"/>
      <c r="IGR169" s="89"/>
      <c r="IGS169" s="89"/>
      <c r="IGT169" s="89"/>
      <c r="IGU169" s="89"/>
      <c r="IGV169" s="89"/>
      <c r="IGW169" s="89"/>
      <c r="IGX169" s="89"/>
      <c r="IGY169" s="89"/>
      <c r="IGZ169" s="89"/>
      <c r="IHA169" s="89"/>
      <c r="IHB169" s="89"/>
      <c r="IHC169" s="89"/>
      <c r="IHD169" s="89"/>
      <c r="IHE169" s="89"/>
      <c r="IHF169" s="89"/>
      <c r="IHG169" s="89"/>
      <c r="IHH169" s="89"/>
      <c r="IHI169" s="89"/>
      <c r="IHJ169" s="89"/>
      <c r="IHK169" s="89"/>
      <c r="IHL169" s="89"/>
      <c r="IHM169" s="89"/>
      <c r="IHN169" s="89"/>
      <c r="IHO169" s="89"/>
      <c r="IHP169" s="89"/>
      <c r="IHQ169" s="89"/>
      <c r="IHR169" s="89"/>
      <c r="IHS169" s="89"/>
      <c r="IHT169" s="89"/>
      <c r="IHU169" s="89"/>
      <c r="IHV169" s="89"/>
      <c r="IHW169" s="89"/>
      <c r="IHX169" s="89"/>
      <c r="IHY169" s="89"/>
      <c r="IHZ169" s="89"/>
      <c r="IIA169" s="89"/>
      <c r="IIB169" s="89"/>
      <c r="IIC169" s="89"/>
      <c r="IID169" s="89"/>
      <c r="IIE169" s="89"/>
      <c r="IIF169" s="89"/>
      <c r="IIG169" s="89"/>
      <c r="IIH169" s="89"/>
      <c r="III169" s="89"/>
      <c r="IIJ169" s="89"/>
      <c r="IIK169" s="89"/>
      <c r="IIL169" s="89"/>
      <c r="IIM169" s="89"/>
      <c r="IIN169" s="89"/>
      <c r="IIO169" s="89"/>
      <c r="IIP169" s="89"/>
      <c r="IIQ169" s="89"/>
      <c r="IIR169" s="89"/>
      <c r="IIS169" s="89"/>
      <c r="IIT169" s="89"/>
      <c r="IIU169" s="89"/>
      <c r="IIV169" s="89"/>
      <c r="IIW169" s="89"/>
      <c r="IIX169" s="89"/>
      <c r="IIY169" s="89"/>
      <c r="IIZ169" s="89"/>
      <c r="IJA169" s="89"/>
      <c r="IJB169" s="89"/>
      <c r="IJC169" s="89"/>
      <c r="IJD169" s="89"/>
      <c r="IJE169" s="89"/>
      <c r="IJF169" s="89"/>
      <c r="IJG169" s="89"/>
      <c r="IJH169" s="89"/>
      <c r="IJI169" s="89"/>
      <c r="IJJ169" s="89"/>
      <c r="IJK169" s="89"/>
      <c r="IJL169" s="89"/>
      <c r="IJM169" s="89"/>
      <c r="IJN169" s="89"/>
      <c r="IJO169" s="89"/>
      <c r="IJP169" s="89"/>
      <c r="IJQ169" s="89"/>
      <c r="IJR169" s="89"/>
      <c r="IJS169" s="89"/>
      <c r="IJT169" s="89"/>
      <c r="IJU169" s="89"/>
      <c r="IJV169" s="89"/>
      <c r="IJW169" s="89"/>
      <c r="IJX169" s="89"/>
      <c r="IJY169" s="89"/>
      <c r="IJZ169" s="89"/>
      <c r="IKA169" s="89"/>
      <c r="IKB169" s="89"/>
      <c r="IKC169" s="89"/>
      <c r="IKD169" s="89"/>
      <c r="IKE169" s="89"/>
      <c r="IKF169" s="89"/>
      <c r="IKG169" s="89"/>
      <c r="IKH169" s="89"/>
      <c r="IKI169" s="89"/>
      <c r="IKJ169" s="89"/>
      <c r="IKK169" s="89"/>
      <c r="IKL169" s="89"/>
      <c r="IKM169" s="89"/>
      <c r="IKN169" s="89"/>
      <c r="IKO169" s="89"/>
      <c r="IKP169" s="89"/>
      <c r="IKQ169" s="89"/>
      <c r="IKR169" s="89"/>
      <c r="IKS169" s="89"/>
      <c r="IKT169" s="89"/>
      <c r="IKU169" s="89"/>
      <c r="IKV169" s="89"/>
      <c r="IKW169" s="89"/>
      <c r="IKX169" s="89"/>
      <c r="IKY169" s="89"/>
      <c r="IKZ169" s="89"/>
      <c r="ILA169" s="89"/>
      <c r="ILB169" s="89"/>
      <c r="ILC169" s="89"/>
      <c r="ILD169" s="89"/>
      <c r="ILE169" s="89"/>
      <c r="ILF169" s="89"/>
      <c r="ILG169" s="89"/>
      <c r="ILH169" s="89"/>
      <c r="ILI169" s="89"/>
      <c r="ILJ169" s="89"/>
      <c r="ILK169" s="89"/>
      <c r="ILL169" s="89"/>
      <c r="ILM169" s="89"/>
      <c r="ILN169" s="89"/>
      <c r="ILO169" s="89"/>
      <c r="ILP169" s="89"/>
      <c r="ILQ169" s="89"/>
      <c r="ILR169" s="89"/>
      <c r="ILS169" s="89"/>
      <c r="ILT169" s="89"/>
      <c r="ILU169" s="89"/>
      <c r="ILV169" s="89"/>
      <c r="ILW169" s="89"/>
      <c r="ILX169" s="89"/>
      <c r="ILY169" s="89"/>
      <c r="ILZ169" s="89"/>
      <c r="IMA169" s="89"/>
      <c r="IMB169" s="89"/>
      <c r="IMC169" s="89"/>
      <c r="IMD169" s="89"/>
      <c r="IME169" s="89"/>
      <c r="IMF169" s="89"/>
      <c r="IMG169" s="89"/>
      <c r="IMH169" s="89"/>
      <c r="IMI169" s="89"/>
      <c r="IMJ169" s="89"/>
      <c r="IMK169" s="89"/>
      <c r="IML169" s="89"/>
      <c r="IMM169" s="89"/>
      <c r="IMN169" s="89"/>
      <c r="IMO169" s="89"/>
      <c r="IMP169" s="89"/>
      <c r="IMQ169" s="89"/>
      <c r="IMR169" s="89"/>
      <c r="IMS169" s="89"/>
      <c r="IMT169" s="89"/>
      <c r="IMU169" s="89"/>
      <c r="IMV169" s="89"/>
      <c r="IMW169" s="89"/>
      <c r="IMX169" s="89"/>
      <c r="IMY169" s="89"/>
      <c r="IMZ169" s="89"/>
      <c r="INA169" s="89"/>
      <c r="INB169" s="89"/>
      <c r="INC169" s="89"/>
      <c r="IND169" s="89"/>
      <c r="INE169" s="89"/>
      <c r="INF169" s="89"/>
      <c r="ING169" s="89"/>
      <c r="INH169" s="89"/>
      <c r="INI169" s="89"/>
      <c r="INJ169" s="89"/>
      <c r="INK169" s="89"/>
      <c r="INL169" s="89"/>
      <c r="INM169" s="89"/>
      <c r="INN169" s="89"/>
      <c r="INO169" s="89"/>
      <c r="INP169" s="89"/>
      <c r="INQ169" s="89"/>
      <c r="INR169" s="89"/>
      <c r="INS169" s="89"/>
      <c r="INT169" s="89"/>
      <c r="INU169" s="89"/>
      <c r="INV169" s="89"/>
      <c r="INW169" s="89"/>
      <c r="INX169" s="89"/>
      <c r="INY169" s="89"/>
      <c r="INZ169" s="89"/>
      <c r="IOA169" s="89"/>
      <c r="IOB169" s="89"/>
      <c r="IOC169" s="89"/>
      <c r="IOD169" s="89"/>
      <c r="IOE169" s="89"/>
      <c r="IOF169" s="89"/>
      <c r="IOG169" s="89"/>
      <c r="IOH169" s="89"/>
      <c r="IOI169" s="89"/>
      <c r="IOJ169" s="89"/>
      <c r="IOK169" s="89"/>
      <c r="IOL169" s="89"/>
      <c r="IOM169" s="89"/>
      <c r="ION169" s="89"/>
      <c r="IOO169" s="89"/>
      <c r="IOP169" s="89"/>
      <c r="IOQ169" s="89"/>
      <c r="IOR169" s="89"/>
      <c r="IOS169" s="89"/>
      <c r="IOT169" s="89"/>
      <c r="IOU169" s="89"/>
      <c r="IOV169" s="89"/>
      <c r="IOW169" s="89"/>
      <c r="IOX169" s="89"/>
      <c r="IOY169" s="89"/>
      <c r="IOZ169" s="89"/>
      <c r="IPA169" s="89"/>
      <c r="IPB169" s="89"/>
      <c r="IPC169" s="89"/>
      <c r="IPD169" s="89"/>
      <c r="IPE169" s="89"/>
      <c r="IPF169" s="89"/>
      <c r="IPG169" s="89"/>
      <c r="IPH169" s="89"/>
      <c r="IPI169" s="89"/>
      <c r="IPJ169" s="89"/>
      <c r="IPK169" s="89"/>
      <c r="IPL169" s="89"/>
      <c r="IPM169" s="89"/>
      <c r="IPN169" s="89"/>
      <c r="IPO169" s="89"/>
      <c r="IPP169" s="89"/>
      <c r="IPQ169" s="89"/>
      <c r="IPR169" s="89"/>
      <c r="IPS169" s="89"/>
      <c r="IPT169" s="89"/>
      <c r="IPU169" s="89"/>
      <c r="IPV169" s="89"/>
      <c r="IPW169" s="89"/>
      <c r="IPX169" s="89"/>
      <c r="IPY169" s="89"/>
      <c r="IPZ169" s="89"/>
      <c r="IQA169" s="89"/>
      <c r="IQB169" s="89"/>
      <c r="IQC169" s="89"/>
      <c r="IQD169" s="89"/>
      <c r="IQE169" s="89"/>
      <c r="IQF169" s="89"/>
      <c r="IQG169" s="89"/>
      <c r="IQH169" s="89"/>
      <c r="IQI169" s="89"/>
      <c r="IQJ169" s="89"/>
      <c r="IQK169" s="89"/>
      <c r="IQL169" s="89"/>
      <c r="IQM169" s="89"/>
      <c r="IQN169" s="89"/>
      <c r="IQO169" s="89"/>
      <c r="IQP169" s="89"/>
      <c r="IQQ169" s="89"/>
      <c r="IQR169" s="89"/>
      <c r="IQS169" s="89"/>
      <c r="IQT169" s="89"/>
      <c r="IQU169" s="89"/>
      <c r="IQV169" s="89"/>
      <c r="IQW169" s="89"/>
      <c r="IQX169" s="89"/>
      <c r="IQY169" s="89"/>
      <c r="IQZ169" s="89"/>
      <c r="IRA169" s="89"/>
      <c r="IRB169" s="89"/>
      <c r="IRC169" s="89"/>
      <c r="IRD169" s="89"/>
      <c r="IRE169" s="89"/>
      <c r="IRF169" s="89"/>
      <c r="IRG169" s="89"/>
      <c r="IRH169" s="89"/>
      <c r="IRI169" s="89"/>
      <c r="IRJ169" s="89"/>
      <c r="IRK169" s="89"/>
      <c r="IRL169" s="89"/>
      <c r="IRM169" s="89"/>
      <c r="IRN169" s="89"/>
      <c r="IRO169" s="89"/>
      <c r="IRP169" s="89"/>
      <c r="IRQ169" s="89"/>
      <c r="IRR169" s="89"/>
      <c r="IRS169" s="89"/>
      <c r="IRT169" s="89"/>
      <c r="IRU169" s="89"/>
      <c r="IRV169" s="89"/>
      <c r="IRW169" s="89"/>
      <c r="IRX169" s="89"/>
      <c r="IRY169" s="89"/>
      <c r="IRZ169" s="89"/>
      <c r="ISA169" s="89"/>
      <c r="ISB169" s="89"/>
      <c r="ISC169" s="89"/>
      <c r="ISD169" s="89"/>
      <c r="ISE169" s="89"/>
      <c r="ISF169" s="89"/>
      <c r="ISG169" s="89"/>
      <c r="ISH169" s="89"/>
      <c r="ISI169" s="89"/>
      <c r="ISJ169" s="89"/>
      <c r="ISK169" s="89"/>
      <c r="ISL169" s="89"/>
      <c r="ISM169" s="89"/>
      <c r="ISN169" s="89"/>
      <c r="ISO169" s="89"/>
      <c r="ISP169" s="89"/>
      <c r="ISQ169" s="89"/>
      <c r="ISR169" s="89"/>
      <c r="ISS169" s="89"/>
      <c r="IST169" s="89"/>
      <c r="ISU169" s="89"/>
      <c r="ISV169" s="89"/>
      <c r="ISW169" s="89"/>
      <c r="ISX169" s="89"/>
      <c r="ISY169" s="89"/>
      <c r="ISZ169" s="89"/>
      <c r="ITA169" s="89"/>
      <c r="ITB169" s="89"/>
      <c r="ITC169" s="89"/>
      <c r="ITD169" s="89"/>
      <c r="ITE169" s="89"/>
      <c r="ITF169" s="89"/>
      <c r="ITG169" s="89"/>
      <c r="ITH169" s="89"/>
      <c r="ITI169" s="89"/>
      <c r="ITJ169" s="89"/>
      <c r="ITK169" s="89"/>
      <c r="ITL169" s="89"/>
      <c r="ITM169" s="89"/>
      <c r="ITN169" s="89"/>
      <c r="ITO169" s="89"/>
      <c r="ITP169" s="89"/>
      <c r="ITQ169" s="89"/>
      <c r="ITR169" s="89"/>
      <c r="ITS169" s="89"/>
      <c r="ITT169" s="89"/>
      <c r="ITU169" s="89"/>
      <c r="ITV169" s="89"/>
      <c r="ITW169" s="89"/>
      <c r="ITX169" s="89"/>
      <c r="ITY169" s="89"/>
      <c r="ITZ169" s="89"/>
      <c r="IUA169" s="89"/>
      <c r="IUB169" s="89"/>
      <c r="IUC169" s="89"/>
      <c r="IUD169" s="89"/>
      <c r="IUE169" s="89"/>
      <c r="IUF169" s="89"/>
      <c r="IUG169" s="89"/>
      <c r="IUH169" s="89"/>
      <c r="IUI169" s="89"/>
      <c r="IUJ169" s="89"/>
      <c r="IUK169" s="89"/>
      <c r="IUL169" s="89"/>
      <c r="IUM169" s="89"/>
      <c r="IUN169" s="89"/>
      <c r="IUO169" s="89"/>
      <c r="IUP169" s="89"/>
      <c r="IUQ169" s="89"/>
      <c r="IUR169" s="89"/>
      <c r="IUS169" s="89"/>
      <c r="IUT169" s="89"/>
      <c r="IUU169" s="89"/>
      <c r="IUV169" s="89"/>
      <c r="IUW169" s="89"/>
      <c r="IUX169" s="89"/>
      <c r="IUY169" s="89"/>
      <c r="IUZ169" s="89"/>
      <c r="IVA169" s="89"/>
      <c r="IVB169" s="89"/>
      <c r="IVC169" s="89"/>
      <c r="IVD169" s="89"/>
      <c r="IVE169" s="89"/>
      <c r="IVF169" s="89"/>
      <c r="IVG169" s="89"/>
      <c r="IVH169" s="89"/>
      <c r="IVI169" s="89"/>
      <c r="IVJ169" s="89"/>
      <c r="IVK169" s="89"/>
      <c r="IVL169" s="89"/>
      <c r="IVM169" s="89"/>
      <c r="IVN169" s="89"/>
      <c r="IVO169" s="89"/>
      <c r="IVP169" s="89"/>
      <c r="IVQ169" s="89"/>
      <c r="IVR169" s="89"/>
      <c r="IVS169" s="89"/>
      <c r="IVT169" s="89"/>
      <c r="IVU169" s="89"/>
      <c r="IVV169" s="89"/>
      <c r="IVW169" s="89"/>
      <c r="IVX169" s="89"/>
      <c r="IVY169" s="89"/>
      <c r="IVZ169" s="89"/>
      <c r="IWA169" s="89"/>
      <c r="IWB169" s="89"/>
      <c r="IWC169" s="89"/>
      <c r="IWD169" s="89"/>
      <c r="IWE169" s="89"/>
      <c r="IWF169" s="89"/>
      <c r="IWG169" s="89"/>
      <c r="IWH169" s="89"/>
      <c r="IWI169" s="89"/>
      <c r="IWJ169" s="89"/>
      <c r="IWK169" s="89"/>
      <c r="IWL169" s="89"/>
      <c r="IWM169" s="89"/>
      <c r="IWN169" s="89"/>
      <c r="IWO169" s="89"/>
      <c r="IWP169" s="89"/>
      <c r="IWQ169" s="89"/>
      <c r="IWR169" s="89"/>
      <c r="IWS169" s="89"/>
      <c r="IWT169" s="89"/>
      <c r="IWU169" s="89"/>
      <c r="IWV169" s="89"/>
      <c r="IWW169" s="89"/>
      <c r="IWX169" s="89"/>
      <c r="IWY169" s="89"/>
      <c r="IWZ169" s="89"/>
      <c r="IXA169" s="89"/>
      <c r="IXB169" s="89"/>
      <c r="IXC169" s="89"/>
      <c r="IXD169" s="89"/>
      <c r="IXE169" s="89"/>
      <c r="IXF169" s="89"/>
      <c r="IXG169" s="89"/>
      <c r="IXH169" s="89"/>
      <c r="IXI169" s="89"/>
      <c r="IXJ169" s="89"/>
      <c r="IXK169" s="89"/>
      <c r="IXL169" s="89"/>
      <c r="IXM169" s="89"/>
      <c r="IXN169" s="89"/>
      <c r="IXO169" s="89"/>
      <c r="IXP169" s="89"/>
      <c r="IXQ169" s="89"/>
      <c r="IXR169" s="89"/>
      <c r="IXS169" s="89"/>
      <c r="IXT169" s="89"/>
      <c r="IXU169" s="89"/>
      <c r="IXV169" s="89"/>
      <c r="IXW169" s="89"/>
      <c r="IXX169" s="89"/>
      <c r="IXY169" s="89"/>
      <c r="IXZ169" s="89"/>
      <c r="IYA169" s="89"/>
      <c r="IYB169" s="89"/>
      <c r="IYC169" s="89"/>
      <c r="IYD169" s="89"/>
      <c r="IYE169" s="89"/>
      <c r="IYF169" s="89"/>
      <c r="IYG169" s="89"/>
      <c r="IYH169" s="89"/>
      <c r="IYI169" s="89"/>
      <c r="IYJ169" s="89"/>
      <c r="IYK169" s="89"/>
      <c r="IYL169" s="89"/>
      <c r="IYM169" s="89"/>
      <c r="IYN169" s="89"/>
      <c r="IYO169" s="89"/>
      <c r="IYP169" s="89"/>
      <c r="IYQ169" s="89"/>
      <c r="IYR169" s="89"/>
      <c r="IYS169" s="89"/>
      <c r="IYT169" s="89"/>
      <c r="IYU169" s="89"/>
      <c r="IYV169" s="89"/>
      <c r="IYW169" s="89"/>
      <c r="IYX169" s="89"/>
      <c r="IYY169" s="89"/>
      <c r="IYZ169" s="89"/>
      <c r="IZA169" s="89"/>
      <c r="IZB169" s="89"/>
      <c r="IZC169" s="89"/>
      <c r="IZD169" s="89"/>
      <c r="IZE169" s="89"/>
      <c r="IZF169" s="89"/>
      <c r="IZG169" s="89"/>
      <c r="IZH169" s="89"/>
      <c r="IZI169" s="89"/>
      <c r="IZJ169" s="89"/>
      <c r="IZK169" s="89"/>
      <c r="IZL169" s="89"/>
      <c r="IZM169" s="89"/>
      <c r="IZN169" s="89"/>
      <c r="IZO169" s="89"/>
      <c r="IZP169" s="89"/>
      <c r="IZQ169" s="89"/>
      <c r="IZR169" s="89"/>
      <c r="IZS169" s="89"/>
      <c r="IZT169" s="89"/>
      <c r="IZU169" s="89"/>
      <c r="IZV169" s="89"/>
      <c r="IZW169" s="89"/>
      <c r="IZX169" s="89"/>
      <c r="IZY169" s="89"/>
      <c r="IZZ169" s="89"/>
      <c r="JAA169" s="89"/>
      <c r="JAB169" s="89"/>
      <c r="JAC169" s="89"/>
      <c r="JAD169" s="89"/>
      <c r="JAE169" s="89"/>
      <c r="JAF169" s="89"/>
      <c r="JAG169" s="89"/>
      <c r="JAH169" s="89"/>
      <c r="JAI169" s="89"/>
      <c r="JAJ169" s="89"/>
      <c r="JAK169" s="89"/>
      <c r="JAL169" s="89"/>
      <c r="JAM169" s="89"/>
      <c r="JAN169" s="89"/>
      <c r="JAO169" s="89"/>
      <c r="JAP169" s="89"/>
      <c r="JAQ169" s="89"/>
      <c r="JAR169" s="89"/>
      <c r="JAS169" s="89"/>
      <c r="JAT169" s="89"/>
      <c r="JAU169" s="89"/>
      <c r="JAV169" s="89"/>
      <c r="JAW169" s="89"/>
      <c r="JAX169" s="89"/>
      <c r="JAY169" s="89"/>
      <c r="JAZ169" s="89"/>
      <c r="JBA169" s="89"/>
      <c r="JBB169" s="89"/>
      <c r="JBC169" s="89"/>
      <c r="JBD169" s="89"/>
      <c r="JBE169" s="89"/>
      <c r="JBF169" s="89"/>
      <c r="JBG169" s="89"/>
      <c r="JBH169" s="89"/>
      <c r="JBI169" s="89"/>
      <c r="JBJ169" s="89"/>
      <c r="JBK169" s="89"/>
      <c r="JBL169" s="89"/>
      <c r="JBM169" s="89"/>
      <c r="JBN169" s="89"/>
      <c r="JBO169" s="89"/>
      <c r="JBP169" s="89"/>
      <c r="JBQ169" s="89"/>
      <c r="JBR169" s="89"/>
      <c r="JBS169" s="89"/>
      <c r="JBT169" s="89"/>
      <c r="JBU169" s="89"/>
      <c r="JBV169" s="89"/>
      <c r="JBW169" s="89"/>
      <c r="JBX169" s="89"/>
      <c r="JBY169" s="89"/>
      <c r="JBZ169" s="89"/>
      <c r="JCA169" s="89"/>
      <c r="JCB169" s="89"/>
      <c r="JCC169" s="89"/>
      <c r="JCD169" s="89"/>
      <c r="JCE169" s="89"/>
      <c r="JCF169" s="89"/>
      <c r="JCG169" s="89"/>
      <c r="JCH169" s="89"/>
      <c r="JCI169" s="89"/>
      <c r="JCJ169" s="89"/>
      <c r="JCK169" s="89"/>
      <c r="JCL169" s="89"/>
      <c r="JCM169" s="89"/>
      <c r="JCN169" s="89"/>
      <c r="JCO169" s="89"/>
      <c r="JCP169" s="89"/>
      <c r="JCQ169" s="89"/>
      <c r="JCR169" s="89"/>
      <c r="JCS169" s="89"/>
      <c r="JCT169" s="89"/>
      <c r="JCU169" s="89"/>
      <c r="JCV169" s="89"/>
      <c r="JCW169" s="89"/>
      <c r="JCX169" s="89"/>
      <c r="JCY169" s="89"/>
      <c r="JCZ169" s="89"/>
      <c r="JDA169" s="89"/>
      <c r="JDB169" s="89"/>
      <c r="JDC169" s="89"/>
      <c r="JDD169" s="89"/>
      <c r="JDE169" s="89"/>
      <c r="JDF169" s="89"/>
      <c r="JDG169" s="89"/>
      <c r="JDH169" s="89"/>
      <c r="JDI169" s="89"/>
      <c r="JDJ169" s="89"/>
      <c r="JDK169" s="89"/>
      <c r="JDL169" s="89"/>
      <c r="JDM169" s="89"/>
      <c r="JDN169" s="89"/>
      <c r="JDO169" s="89"/>
      <c r="JDP169" s="89"/>
      <c r="JDQ169" s="89"/>
      <c r="JDR169" s="89"/>
      <c r="JDS169" s="89"/>
      <c r="JDT169" s="89"/>
      <c r="JDU169" s="89"/>
      <c r="JDV169" s="89"/>
      <c r="JDW169" s="89"/>
      <c r="JDX169" s="89"/>
      <c r="JDY169" s="89"/>
      <c r="JDZ169" s="89"/>
      <c r="JEA169" s="89"/>
      <c r="JEB169" s="89"/>
      <c r="JEC169" s="89"/>
      <c r="JED169" s="89"/>
      <c r="JEE169" s="89"/>
      <c r="JEF169" s="89"/>
      <c r="JEG169" s="89"/>
      <c r="JEH169" s="89"/>
      <c r="JEI169" s="89"/>
      <c r="JEJ169" s="89"/>
      <c r="JEK169" s="89"/>
      <c r="JEL169" s="89"/>
      <c r="JEM169" s="89"/>
      <c r="JEN169" s="89"/>
      <c r="JEO169" s="89"/>
      <c r="JEP169" s="89"/>
      <c r="JEQ169" s="89"/>
      <c r="JER169" s="89"/>
      <c r="JES169" s="89"/>
      <c r="JET169" s="89"/>
      <c r="JEU169" s="89"/>
      <c r="JEV169" s="89"/>
      <c r="JEW169" s="89"/>
      <c r="JEX169" s="89"/>
      <c r="JEY169" s="89"/>
      <c r="JEZ169" s="89"/>
      <c r="JFA169" s="89"/>
      <c r="JFB169" s="89"/>
      <c r="JFC169" s="89"/>
      <c r="JFD169" s="89"/>
      <c r="JFE169" s="89"/>
      <c r="JFF169" s="89"/>
      <c r="JFG169" s="89"/>
      <c r="JFH169" s="89"/>
      <c r="JFI169" s="89"/>
      <c r="JFJ169" s="89"/>
      <c r="JFK169" s="89"/>
      <c r="JFL169" s="89"/>
      <c r="JFM169" s="89"/>
      <c r="JFN169" s="89"/>
      <c r="JFO169" s="89"/>
      <c r="JFP169" s="89"/>
      <c r="JFQ169" s="89"/>
      <c r="JFR169" s="89"/>
      <c r="JFS169" s="89"/>
      <c r="JFT169" s="89"/>
      <c r="JFU169" s="89"/>
      <c r="JFV169" s="89"/>
      <c r="JFW169" s="89"/>
      <c r="JFX169" s="89"/>
      <c r="JFY169" s="89"/>
      <c r="JFZ169" s="89"/>
      <c r="JGA169" s="89"/>
      <c r="JGB169" s="89"/>
      <c r="JGC169" s="89"/>
      <c r="JGD169" s="89"/>
      <c r="JGE169" s="89"/>
      <c r="JGF169" s="89"/>
      <c r="JGG169" s="89"/>
      <c r="JGH169" s="89"/>
      <c r="JGI169" s="89"/>
      <c r="JGJ169" s="89"/>
      <c r="JGK169" s="89"/>
      <c r="JGL169" s="89"/>
      <c r="JGM169" s="89"/>
      <c r="JGN169" s="89"/>
      <c r="JGO169" s="89"/>
      <c r="JGP169" s="89"/>
      <c r="JGQ169" s="89"/>
      <c r="JGR169" s="89"/>
      <c r="JGS169" s="89"/>
      <c r="JGT169" s="89"/>
      <c r="JGU169" s="89"/>
      <c r="JGV169" s="89"/>
      <c r="JGW169" s="89"/>
      <c r="JGX169" s="89"/>
      <c r="JGY169" s="89"/>
      <c r="JGZ169" s="89"/>
      <c r="JHA169" s="89"/>
      <c r="JHB169" s="89"/>
      <c r="JHC169" s="89"/>
      <c r="JHD169" s="89"/>
      <c r="JHE169" s="89"/>
      <c r="JHF169" s="89"/>
      <c r="JHG169" s="89"/>
      <c r="JHH169" s="89"/>
      <c r="JHI169" s="89"/>
      <c r="JHJ169" s="89"/>
      <c r="JHK169" s="89"/>
      <c r="JHL169" s="89"/>
      <c r="JHM169" s="89"/>
      <c r="JHN169" s="89"/>
      <c r="JHO169" s="89"/>
      <c r="JHP169" s="89"/>
      <c r="JHQ169" s="89"/>
      <c r="JHR169" s="89"/>
      <c r="JHS169" s="89"/>
      <c r="JHT169" s="89"/>
      <c r="JHU169" s="89"/>
      <c r="JHV169" s="89"/>
      <c r="JHW169" s="89"/>
      <c r="JHX169" s="89"/>
      <c r="JHY169" s="89"/>
      <c r="JHZ169" s="89"/>
      <c r="JIA169" s="89"/>
      <c r="JIB169" s="89"/>
      <c r="JIC169" s="89"/>
      <c r="JID169" s="89"/>
      <c r="JIE169" s="89"/>
      <c r="JIF169" s="89"/>
      <c r="JIG169" s="89"/>
      <c r="JIH169" s="89"/>
      <c r="JII169" s="89"/>
      <c r="JIJ169" s="89"/>
      <c r="JIK169" s="89"/>
      <c r="JIL169" s="89"/>
      <c r="JIM169" s="89"/>
      <c r="JIN169" s="89"/>
      <c r="JIO169" s="89"/>
      <c r="JIP169" s="89"/>
      <c r="JIQ169" s="89"/>
      <c r="JIR169" s="89"/>
      <c r="JIS169" s="89"/>
      <c r="JIT169" s="89"/>
      <c r="JIU169" s="89"/>
      <c r="JIV169" s="89"/>
      <c r="JIW169" s="89"/>
      <c r="JIX169" s="89"/>
      <c r="JIY169" s="89"/>
      <c r="JIZ169" s="89"/>
      <c r="JJA169" s="89"/>
      <c r="JJB169" s="89"/>
      <c r="JJC169" s="89"/>
      <c r="JJD169" s="89"/>
      <c r="JJE169" s="89"/>
      <c r="JJF169" s="89"/>
      <c r="JJG169" s="89"/>
      <c r="JJH169" s="89"/>
      <c r="JJI169" s="89"/>
      <c r="JJJ169" s="89"/>
      <c r="JJK169" s="89"/>
      <c r="JJL169" s="89"/>
      <c r="JJM169" s="89"/>
      <c r="JJN169" s="89"/>
      <c r="JJO169" s="89"/>
      <c r="JJP169" s="89"/>
      <c r="JJQ169" s="89"/>
      <c r="JJR169" s="89"/>
      <c r="JJS169" s="89"/>
      <c r="JJT169" s="89"/>
      <c r="JJU169" s="89"/>
      <c r="JJV169" s="89"/>
      <c r="JJW169" s="89"/>
      <c r="JJX169" s="89"/>
      <c r="JJY169" s="89"/>
      <c r="JJZ169" s="89"/>
      <c r="JKA169" s="89"/>
      <c r="JKB169" s="89"/>
      <c r="JKC169" s="89"/>
      <c r="JKD169" s="89"/>
      <c r="JKE169" s="89"/>
      <c r="JKF169" s="89"/>
      <c r="JKG169" s="89"/>
      <c r="JKH169" s="89"/>
      <c r="JKI169" s="89"/>
      <c r="JKJ169" s="89"/>
      <c r="JKK169" s="89"/>
      <c r="JKL169" s="89"/>
      <c r="JKM169" s="89"/>
      <c r="JKN169" s="89"/>
      <c r="JKO169" s="89"/>
      <c r="JKP169" s="89"/>
      <c r="JKQ169" s="89"/>
      <c r="JKR169" s="89"/>
      <c r="JKS169" s="89"/>
      <c r="JKT169" s="89"/>
      <c r="JKU169" s="89"/>
      <c r="JKV169" s="89"/>
      <c r="JKW169" s="89"/>
      <c r="JKX169" s="89"/>
      <c r="JKY169" s="89"/>
      <c r="JKZ169" s="89"/>
      <c r="JLA169" s="89"/>
      <c r="JLB169" s="89"/>
      <c r="JLC169" s="89"/>
      <c r="JLD169" s="89"/>
      <c r="JLE169" s="89"/>
      <c r="JLF169" s="89"/>
      <c r="JLG169" s="89"/>
      <c r="JLH169" s="89"/>
      <c r="JLI169" s="89"/>
      <c r="JLJ169" s="89"/>
      <c r="JLK169" s="89"/>
      <c r="JLL169" s="89"/>
      <c r="JLM169" s="89"/>
      <c r="JLN169" s="89"/>
      <c r="JLO169" s="89"/>
      <c r="JLP169" s="89"/>
      <c r="JLQ169" s="89"/>
      <c r="JLR169" s="89"/>
      <c r="JLS169" s="89"/>
      <c r="JLT169" s="89"/>
      <c r="JLU169" s="89"/>
      <c r="JLV169" s="89"/>
      <c r="JLW169" s="89"/>
      <c r="JLX169" s="89"/>
      <c r="JLY169" s="89"/>
      <c r="JLZ169" s="89"/>
      <c r="JMA169" s="89"/>
      <c r="JMB169" s="89"/>
      <c r="JMC169" s="89"/>
      <c r="JMD169" s="89"/>
      <c r="JME169" s="89"/>
      <c r="JMF169" s="89"/>
      <c r="JMG169" s="89"/>
      <c r="JMH169" s="89"/>
      <c r="JMI169" s="89"/>
      <c r="JMJ169" s="89"/>
      <c r="JMK169" s="89"/>
      <c r="JML169" s="89"/>
      <c r="JMM169" s="89"/>
      <c r="JMN169" s="89"/>
      <c r="JMO169" s="89"/>
      <c r="JMP169" s="89"/>
      <c r="JMQ169" s="89"/>
      <c r="JMR169" s="89"/>
      <c r="JMS169" s="89"/>
      <c r="JMT169" s="89"/>
      <c r="JMU169" s="89"/>
      <c r="JMV169" s="89"/>
      <c r="JMW169" s="89"/>
      <c r="JMX169" s="89"/>
      <c r="JMY169" s="89"/>
      <c r="JMZ169" s="89"/>
      <c r="JNA169" s="89"/>
      <c r="JNB169" s="89"/>
      <c r="JNC169" s="89"/>
      <c r="JND169" s="89"/>
      <c r="JNE169" s="89"/>
      <c r="JNF169" s="89"/>
      <c r="JNG169" s="89"/>
      <c r="JNH169" s="89"/>
      <c r="JNI169" s="89"/>
      <c r="JNJ169" s="89"/>
      <c r="JNK169" s="89"/>
      <c r="JNL169" s="89"/>
      <c r="JNM169" s="89"/>
      <c r="JNN169" s="89"/>
      <c r="JNO169" s="89"/>
      <c r="JNP169" s="89"/>
      <c r="JNQ169" s="89"/>
      <c r="JNR169" s="89"/>
      <c r="JNS169" s="89"/>
      <c r="JNT169" s="89"/>
      <c r="JNU169" s="89"/>
      <c r="JNV169" s="89"/>
      <c r="JNW169" s="89"/>
      <c r="JNX169" s="89"/>
      <c r="JNY169" s="89"/>
      <c r="JNZ169" s="89"/>
      <c r="JOA169" s="89"/>
      <c r="JOB169" s="89"/>
      <c r="JOC169" s="89"/>
      <c r="JOD169" s="89"/>
      <c r="JOE169" s="89"/>
      <c r="JOF169" s="89"/>
      <c r="JOG169" s="89"/>
      <c r="JOH169" s="89"/>
      <c r="JOI169" s="89"/>
      <c r="JOJ169" s="89"/>
      <c r="JOK169" s="89"/>
      <c r="JOL169" s="89"/>
      <c r="JOM169" s="89"/>
      <c r="JON169" s="89"/>
      <c r="JOO169" s="89"/>
      <c r="JOP169" s="89"/>
      <c r="JOQ169" s="89"/>
      <c r="JOR169" s="89"/>
      <c r="JOS169" s="89"/>
      <c r="JOT169" s="89"/>
      <c r="JOU169" s="89"/>
      <c r="JOV169" s="89"/>
      <c r="JOW169" s="89"/>
      <c r="JOX169" s="89"/>
      <c r="JOY169" s="89"/>
      <c r="JOZ169" s="89"/>
      <c r="JPA169" s="89"/>
      <c r="JPB169" s="89"/>
      <c r="JPC169" s="89"/>
      <c r="JPD169" s="89"/>
      <c r="JPE169" s="89"/>
      <c r="JPF169" s="89"/>
      <c r="JPG169" s="89"/>
      <c r="JPH169" s="89"/>
      <c r="JPI169" s="89"/>
      <c r="JPJ169" s="89"/>
      <c r="JPK169" s="89"/>
      <c r="JPL169" s="89"/>
      <c r="JPM169" s="89"/>
      <c r="JPN169" s="89"/>
      <c r="JPO169" s="89"/>
      <c r="JPP169" s="89"/>
      <c r="JPQ169" s="89"/>
      <c r="JPR169" s="89"/>
      <c r="JPS169" s="89"/>
      <c r="JPT169" s="89"/>
      <c r="JPU169" s="89"/>
      <c r="JPV169" s="89"/>
      <c r="JPW169" s="89"/>
      <c r="JPX169" s="89"/>
      <c r="JPY169" s="89"/>
      <c r="JPZ169" s="89"/>
      <c r="JQA169" s="89"/>
      <c r="JQB169" s="89"/>
      <c r="JQC169" s="89"/>
      <c r="JQD169" s="89"/>
      <c r="JQE169" s="89"/>
      <c r="JQF169" s="89"/>
      <c r="JQG169" s="89"/>
      <c r="JQH169" s="89"/>
      <c r="JQI169" s="89"/>
      <c r="JQJ169" s="89"/>
      <c r="JQK169" s="89"/>
      <c r="JQL169" s="89"/>
      <c r="JQM169" s="89"/>
      <c r="JQN169" s="89"/>
      <c r="JQO169" s="89"/>
      <c r="JQP169" s="89"/>
      <c r="JQQ169" s="89"/>
      <c r="JQR169" s="89"/>
      <c r="JQS169" s="89"/>
      <c r="JQT169" s="89"/>
      <c r="JQU169" s="89"/>
      <c r="JQV169" s="89"/>
      <c r="JQW169" s="89"/>
      <c r="JQX169" s="89"/>
      <c r="JQY169" s="89"/>
      <c r="JQZ169" s="89"/>
      <c r="JRA169" s="89"/>
      <c r="JRB169" s="89"/>
      <c r="JRC169" s="89"/>
      <c r="JRD169" s="89"/>
      <c r="JRE169" s="89"/>
      <c r="JRF169" s="89"/>
      <c r="JRG169" s="89"/>
      <c r="JRH169" s="89"/>
      <c r="JRI169" s="89"/>
      <c r="JRJ169" s="89"/>
      <c r="JRK169" s="89"/>
      <c r="JRL169" s="89"/>
      <c r="JRM169" s="89"/>
      <c r="JRN169" s="89"/>
      <c r="JRO169" s="89"/>
      <c r="JRP169" s="89"/>
      <c r="JRQ169" s="89"/>
      <c r="JRR169" s="89"/>
      <c r="JRS169" s="89"/>
      <c r="JRT169" s="89"/>
      <c r="JRU169" s="89"/>
      <c r="JRV169" s="89"/>
      <c r="JRW169" s="89"/>
      <c r="JRX169" s="89"/>
      <c r="JRY169" s="89"/>
      <c r="JRZ169" s="89"/>
      <c r="JSA169" s="89"/>
      <c r="JSB169" s="89"/>
      <c r="JSC169" s="89"/>
      <c r="JSD169" s="89"/>
      <c r="JSE169" s="89"/>
      <c r="JSF169" s="89"/>
      <c r="JSG169" s="89"/>
      <c r="JSH169" s="89"/>
      <c r="JSI169" s="89"/>
      <c r="JSJ169" s="89"/>
      <c r="JSK169" s="89"/>
      <c r="JSL169" s="89"/>
      <c r="JSM169" s="89"/>
      <c r="JSN169" s="89"/>
      <c r="JSO169" s="89"/>
      <c r="JSP169" s="89"/>
      <c r="JSQ169" s="89"/>
      <c r="JSR169" s="89"/>
      <c r="JSS169" s="89"/>
      <c r="JST169" s="89"/>
      <c r="JSU169" s="89"/>
      <c r="JSV169" s="89"/>
      <c r="JSW169" s="89"/>
      <c r="JSX169" s="89"/>
      <c r="JSY169" s="89"/>
      <c r="JSZ169" s="89"/>
      <c r="JTA169" s="89"/>
      <c r="JTB169" s="89"/>
      <c r="JTC169" s="89"/>
      <c r="JTD169" s="89"/>
      <c r="JTE169" s="89"/>
      <c r="JTF169" s="89"/>
      <c r="JTG169" s="89"/>
      <c r="JTH169" s="89"/>
      <c r="JTI169" s="89"/>
      <c r="JTJ169" s="89"/>
      <c r="JTK169" s="89"/>
      <c r="JTL169" s="89"/>
      <c r="JTM169" s="89"/>
      <c r="JTN169" s="89"/>
      <c r="JTO169" s="89"/>
      <c r="JTP169" s="89"/>
      <c r="JTQ169" s="89"/>
      <c r="JTR169" s="89"/>
      <c r="JTS169" s="89"/>
      <c r="JTT169" s="89"/>
      <c r="JTU169" s="89"/>
      <c r="JTV169" s="89"/>
      <c r="JTW169" s="89"/>
      <c r="JTX169" s="89"/>
      <c r="JTY169" s="89"/>
      <c r="JTZ169" s="89"/>
      <c r="JUA169" s="89"/>
      <c r="JUB169" s="89"/>
      <c r="JUC169" s="89"/>
      <c r="JUD169" s="89"/>
      <c r="JUE169" s="89"/>
      <c r="JUF169" s="89"/>
      <c r="JUG169" s="89"/>
      <c r="JUH169" s="89"/>
      <c r="JUI169" s="89"/>
      <c r="JUJ169" s="89"/>
      <c r="JUK169" s="89"/>
      <c r="JUL169" s="89"/>
      <c r="JUM169" s="89"/>
      <c r="JUN169" s="89"/>
      <c r="JUO169" s="89"/>
      <c r="JUP169" s="89"/>
      <c r="JUQ169" s="89"/>
      <c r="JUR169" s="89"/>
      <c r="JUS169" s="89"/>
      <c r="JUT169" s="89"/>
      <c r="JUU169" s="89"/>
      <c r="JUV169" s="89"/>
      <c r="JUW169" s="89"/>
      <c r="JUX169" s="89"/>
      <c r="JUY169" s="89"/>
      <c r="JUZ169" s="89"/>
      <c r="JVA169" s="89"/>
      <c r="JVB169" s="89"/>
      <c r="JVC169" s="89"/>
      <c r="JVD169" s="89"/>
      <c r="JVE169" s="89"/>
      <c r="JVF169" s="89"/>
      <c r="JVG169" s="89"/>
      <c r="JVH169" s="89"/>
      <c r="JVI169" s="89"/>
      <c r="JVJ169" s="89"/>
      <c r="JVK169" s="89"/>
      <c r="JVL169" s="89"/>
      <c r="JVM169" s="89"/>
      <c r="JVN169" s="89"/>
      <c r="JVO169" s="89"/>
      <c r="JVP169" s="89"/>
      <c r="JVQ169" s="89"/>
      <c r="JVR169" s="89"/>
      <c r="JVS169" s="89"/>
      <c r="JVT169" s="89"/>
      <c r="JVU169" s="89"/>
      <c r="JVV169" s="89"/>
      <c r="JVW169" s="89"/>
      <c r="JVX169" s="89"/>
      <c r="JVY169" s="89"/>
      <c r="JVZ169" s="89"/>
      <c r="JWA169" s="89"/>
      <c r="JWB169" s="89"/>
      <c r="JWC169" s="89"/>
      <c r="JWD169" s="89"/>
      <c r="JWE169" s="89"/>
      <c r="JWF169" s="89"/>
      <c r="JWG169" s="89"/>
      <c r="JWH169" s="89"/>
      <c r="JWI169" s="89"/>
      <c r="JWJ169" s="89"/>
      <c r="JWK169" s="89"/>
      <c r="JWL169" s="89"/>
      <c r="JWM169" s="89"/>
      <c r="JWN169" s="89"/>
      <c r="JWO169" s="89"/>
      <c r="JWP169" s="89"/>
      <c r="JWQ169" s="89"/>
      <c r="JWR169" s="89"/>
      <c r="JWS169" s="89"/>
      <c r="JWT169" s="89"/>
      <c r="JWU169" s="89"/>
      <c r="JWV169" s="89"/>
      <c r="JWW169" s="89"/>
      <c r="JWX169" s="89"/>
      <c r="JWY169" s="89"/>
      <c r="JWZ169" s="89"/>
      <c r="JXA169" s="89"/>
      <c r="JXB169" s="89"/>
      <c r="JXC169" s="89"/>
      <c r="JXD169" s="89"/>
      <c r="JXE169" s="89"/>
      <c r="JXF169" s="89"/>
      <c r="JXG169" s="89"/>
      <c r="JXH169" s="89"/>
      <c r="JXI169" s="89"/>
      <c r="JXJ169" s="89"/>
      <c r="JXK169" s="89"/>
      <c r="JXL169" s="89"/>
      <c r="JXM169" s="89"/>
      <c r="JXN169" s="89"/>
      <c r="JXO169" s="89"/>
      <c r="JXP169" s="89"/>
      <c r="JXQ169" s="89"/>
      <c r="JXR169" s="89"/>
      <c r="JXS169" s="89"/>
      <c r="JXT169" s="89"/>
      <c r="JXU169" s="89"/>
      <c r="JXV169" s="89"/>
      <c r="JXW169" s="89"/>
      <c r="JXX169" s="89"/>
      <c r="JXY169" s="89"/>
      <c r="JXZ169" s="89"/>
      <c r="JYA169" s="89"/>
      <c r="JYB169" s="89"/>
      <c r="JYC169" s="89"/>
      <c r="JYD169" s="89"/>
      <c r="JYE169" s="89"/>
      <c r="JYF169" s="89"/>
      <c r="JYG169" s="89"/>
      <c r="JYH169" s="89"/>
      <c r="JYI169" s="89"/>
      <c r="JYJ169" s="89"/>
      <c r="JYK169" s="89"/>
      <c r="JYL169" s="89"/>
      <c r="JYM169" s="89"/>
      <c r="JYN169" s="89"/>
      <c r="JYO169" s="89"/>
      <c r="JYP169" s="89"/>
      <c r="JYQ169" s="89"/>
      <c r="JYR169" s="89"/>
      <c r="JYS169" s="89"/>
      <c r="JYT169" s="89"/>
      <c r="JYU169" s="89"/>
      <c r="JYV169" s="89"/>
      <c r="JYW169" s="89"/>
      <c r="JYX169" s="89"/>
      <c r="JYY169" s="89"/>
      <c r="JYZ169" s="89"/>
      <c r="JZA169" s="89"/>
      <c r="JZB169" s="89"/>
      <c r="JZC169" s="89"/>
      <c r="JZD169" s="89"/>
      <c r="JZE169" s="89"/>
      <c r="JZF169" s="89"/>
      <c r="JZG169" s="89"/>
      <c r="JZH169" s="89"/>
      <c r="JZI169" s="89"/>
      <c r="JZJ169" s="89"/>
      <c r="JZK169" s="89"/>
      <c r="JZL169" s="89"/>
      <c r="JZM169" s="89"/>
      <c r="JZN169" s="89"/>
      <c r="JZO169" s="89"/>
      <c r="JZP169" s="89"/>
      <c r="JZQ169" s="89"/>
      <c r="JZR169" s="89"/>
      <c r="JZS169" s="89"/>
      <c r="JZT169" s="89"/>
      <c r="JZU169" s="89"/>
      <c r="JZV169" s="89"/>
      <c r="JZW169" s="89"/>
      <c r="JZX169" s="89"/>
      <c r="JZY169" s="89"/>
      <c r="JZZ169" s="89"/>
      <c r="KAA169" s="89"/>
      <c r="KAB169" s="89"/>
      <c r="KAC169" s="89"/>
      <c r="KAD169" s="89"/>
      <c r="KAE169" s="89"/>
      <c r="KAF169" s="89"/>
      <c r="KAG169" s="89"/>
      <c r="KAH169" s="89"/>
      <c r="KAI169" s="89"/>
      <c r="KAJ169" s="89"/>
      <c r="KAK169" s="89"/>
      <c r="KAL169" s="89"/>
      <c r="KAM169" s="89"/>
      <c r="KAN169" s="89"/>
      <c r="KAO169" s="89"/>
      <c r="KAP169" s="89"/>
      <c r="KAQ169" s="89"/>
      <c r="KAR169" s="89"/>
      <c r="KAS169" s="89"/>
      <c r="KAT169" s="89"/>
      <c r="KAU169" s="89"/>
      <c r="KAV169" s="89"/>
      <c r="KAW169" s="89"/>
      <c r="KAX169" s="89"/>
      <c r="KAY169" s="89"/>
      <c r="KAZ169" s="89"/>
      <c r="KBA169" s="89"/>
      <c r="KBB169" s="89"/>
      <c r="KBC169" s="89"/>
      <c r="KBD169" s="89"/>
      <c r="KBE169" s="89"/>
      <c r="KBF169" s="89"/>
      <c r="KBG169" s="89"/>
      <c r="KBH169" s="89"/>
      <c r="KBI169" s="89"/>
      <c r="KBJ169" s="89"/>
      <c r="KBK169" s="89"/>
      <c r="KBL169" s="89"/>
      <c r="KBM169" s="89"/>
      <c r="KBN169" s="89"/>
      <c r="KBO169" s="89"/>
      <c r="KBP169" s="89"/>
      <c r="KBQ169" s="89"/>
      <c r="KBR169" s="89"/>
      <c r="KBS169" s="89"/>
      <c r="KBT169" s="89"/>
      <c r="KBU169" s="89"/>
      <c r="KBV169" s="89"/>
      <c r="KBW169" s="89"/>
      <c r="KBX169" s="89"/>
      <c r="KBY169" s="89"/>
      <c r="KBZ169" s="89"/>
      <c r="KCA169" s="89"/>
      <c r="KCB169" s="89"/>
      <c r="KCC169" s="89"/>
      <c r="KCD169" s="89"/>
      <c r="KCE169" s="89"/>
      <c r="KCF169" s="89"/>
      <c r="KCG169" s="89"/>
      <c r="KCH169" s="89"/>
      <c r="KCI169" s="89"/>
      <c r="KCJ169" s="89"/>
      <c r="KCK169" s="89"/>
      <c r="KCL169" s="89"/>
      <c r="KCM169" s="89"/>
      <c r="KCN169" s="89"/>
      <c r="KCO169" s="89"/>
      <c r="KCP169" s="89"/>
      <c r="KCQ169" s="89"/>
      <c r="KCR169" s="89"/>
      <c r="KCS169" s="89"/>
      <c r="KCT169" s="89"/>
      <c r="KCU169" s="89"/>
      <c r="KCV169" s="89"/>
      <c r="KCW169" s="89"/>
      <c r="KCX169" s="89"/>
      <c r="KCY169" s="89"/>
      <c r="KCZ169" s="89"/>
      <c r="KDA169" s="89"/>
      <c r="KDB169" s="89"/>
      <c r="KDC169" s="89"/>
      <c r="KDD169" s="89"/>
      <c r="KDE169" s="89"/>
      <c r="KDF169" s="89"/>
      <c r="KDG169" s="89"/>
      <c r="KDH169" s="89"/>
      <c r="KDI169" s="89"/>
      <c r="KDJ169" s="89"/>
      <c r="KDK169" s="89"/>
      <c r="KDL169" s="89"/>
      <c r="KDM169" s="89"/>
      <c r="KDN169" s="89"/>
      <c r="KDO169" s="89"/>
      <c r="KDP169" s="89"/>
      <c r="KDQ169" s="89"/>
      <c r="KDR169" s="89"/>
      <c r="KDS169" s="89"/>
      <c r="KDT169" s="89"/>
      <c r="KDU169" s="89"/>
      <c r="KDV169" s="89"/>
      <c r="KDW169" s="89"/>
      <c r="KDX169" s="89"/>
      <c r="KDY169" s="89"/>
      <c r="KDZ169" s="89"/>
      <c r="KEA169" s="89"/>
      <c r="KEB169" s="89"/>
      <c r="KEC169" s="89"/>
      <c r="KED169" s="89"/>
      <c r="KEE169" s="89"/>
      <c r="KEF169" s="89"/>
      <c r="KEG169" s="89"/>
      <c r="KEH169" s="89"/>
      <c r="KEI169" s="89"/>
      <c r="KEJ169" s="89"/>
      <c r="KEK169" s="89"/>
      <c r="KEL169" s="89"/>
      <c r="KEM169" s="89"/>
      <c r="KEN169" s="89"/>
      <c r="KEO169" s="89"/>
      <c r="KEP169" s="89"/>
      <c r="KEQ169" s="89"/>
      <c r="KER169" s="89"/>
      <c r="KES169" s="89"/>
      <c r="KET169" s="89"/>
      <c r="KEU169" s="89"/>
      <c r="KEV169" s="89"/>
      <c r="KEW169" s="89"/>
      <c r="KEX169" s="89"/>
      <c r="KEY169" s="89"/>
      <c r="KEZ169" s="89"/>
      <c r="KFA169" s="89"/>
      <c r="KFB169" s="89"/>
      <c r="KFC169" s="89"/>
      <c r="KFD169" s="89"/>
      <c r="KFE169" s="89"/>
      <c r="KFF169" s="89"/>
      <c r="KFG169" s="89"/>
      <c r="KFH169" s="89"/>
      <c r="KFI169" s="89"/>
      <c r="KFJ169" s="89"/>
      <c r="KFK169" s="89"/>
      <c r="KFL169" s="89"/>
      <c r="KFM169" s="89"/>
      <c r="KFN169" s="89"/>
      <c r="KFO169" s="89"/>
      <c r="KFP169" s="89"/>
      <c r="KFQ169" s="89"/>
      <c r="KFR169" s="89"/>
      <c r="KFS169" s="89"/>
      <c r="KFT169" s="89"/>
      <c r="KFU169" s="89"/>
      <c r="KFV169" s="89"/>
      <c r="KFW169" s="89"/>
      <c r="KFX169" s="89"/>
      <c r="KFY169" s="89"/>
      <c r="KFZ169" s="89"/>
      <c r="KGA169" s="89"/>
      <c r="KGB169" s="89"/>
      <c r="KGC169" s="89"/>
      <c r="KGD169" s="89"/>
      <c r="KGE169" s="89"/>
      <c r="KGF169" s="89"/>
      <c r="KGG169" s="89"/>
      <c r="KGH169" s="89"/>
      <c r="KGI169" s="89"/>
      <c r="KGJ169" s="89"/>
      <c r="KGK169" s="89"/>
      <c r="KGL169" s="89"/>
      <c r="KGM169" s="89"/>
      <c r="KGN169" s="89"/>
      <c r="KGO169" s="89"/>
      <c r="KGP169" s="89"/>
      <c r="KGQ169" s="89"/>
      <c r="KGR169" s="89"/>
      <c r="KGS169" s="89"/>
      <c r="KGT169" s="89"/>
      <c r="KGU169" s="89"/>
      <c r="KGV169" s="89"/>
      <c r="KGW169" s="89"/>
      <c r="KGX169" s="89"/>
      <c r="KGY169" s="89"/>
      <c r="KGZ169" s="89"/>
      <c r="KHA169" s="89"/>
      <c r="KHB169" s="89"/>
      <c r="KHC169" s="89"/>
      <c r="KHD169" s="89"/>
      <c r="KHE169" s="89"/>
      <c r="KHF169" s="89"/>
      <c r="KHG169" s="89"/>
      <c r="KHH169" s="89"/>
      <c r="KHI169" s="89"/>
      <c r="KHJ169" s="89"/>
      <c r="KHK169" s="89"/>
      <c r="KHL169" s="89"/>
      <c r="KHM169" s="89"/>
      <c r="KHN169" s="89"/>
      <c r="KHO169" s="89"/>
      <c r="KHP169" s="89"/>
      <c r="KHQ169" s="89"/>
      <c r="KHR169" s="89"/>
      <c r="KHS169" s="89"/>
      <c r="KHT169" s="89"/>
      <c r="KHU169" s="89"/>
      <c r="KHV169" s="89"/>
      <c r="KHW169" s="89"/>
      <c r="KHX169" s="89"/>
      <c r="KHY169" s="89"/>
      <c r="KHZ169" s="89"/>
      <c r="KIA169" s="89"/>
      <c r="KIB169" s="89"/>
      <c r="KIC169" s="89"/>
      <c r="KID169" s="89"/>
      <c r="KIE169" s="89"/>
      <c r="KIF169" s="89"/>
      <c r="KIG169" s="89"/>
      <c r="KIH169" s="89"/>
      <c r="KII169" s="89"/>
      <c r="KIJ169" s="89"/>
      <c r="KIK169" s="89"/>
      <c r="KIL169" s="89"/>
      <c r="KIM169" s="89"/>
      <c r="KIN169" s="89"/>
      <c r="KIO169" s="89"/>
      <c r="KIP169" s="89"/>
      <c r="KIQ169" s="89"/>
      <c r="KIR169" s="89"/>
      <c r="KIS169" s="89"/>
      <c r="KIT169" s="89"/>
      <c r="KIU169" s="89"/>
      <c r="KIV169" s="89"/>
      <c r="KIW169" s="89"/>
      <c r="KIX169" s="89"/>
      <c r="KIY169" s="89"/>
      <c r="KIZ169" s="89"/>
      <c r="KJA169" s="89"/>
      <c r="KJB169" s="89"/>
      <c r="KJC169" s="89"/>
      <c r="KJD169" s="89"/>
      <c r="KJE169" s="89"/>
      <c r="KJF169" s="89"/>
      <c r="KJG169" s="89"/>
      <c r="KJH169" s="89"/>
      <c r="KJI169" s="89"/>
      <c r="KJJ169" s="89"/>
      <c r="KJK169" s="89"/>
      <c r="KJL169" s="89"/>
      <c r="KJM169" s="89"/>
      <c r="KJN169" s="89"/>
      <c r="KJO169" s="89"/>
      <c r="KJP169" s="89"/>
      <c r="KJQ169" s="89"/>
      <c r="KJR169" s="89"/>
      <c r="KJS169" s="89"/>
      <c r="KJT169" s="89"/>
      <c r="KJU169" s="89"/>
      <c r="KJV169" s="89"/>
      <c r="KJW169" s="89"/>
      <c r="KJX169" s="89"/>
      <c r="KJY169" s="89"/>
      <c r="KJZ169" s="89"/>
      <c r="KKA169" s="89"/>
      <c r="KKB169" s="89"/>
      <c r="KKC169" s="89"/>
      <c r="KKD169" s="89"/>
      <c r="KKE169" s="89"/>
      <c r="KKF169" s="89"/>
      <c r="KKG169" s="89"/>
      <c r="KKH169" s="89"/>
      <c r="KKI169" s="89"/>
      <c r="KKJ169" s="89"/>
      <c r="KKK169" s="89"/>
      <c r="KKL169" s="89"/>
      <c r="KKM169" s="89"/>
      <c r="KKN169" s="89"/>
      <c r="KKO169" s="89"/>
      <c r="KKP169" s="89"/>
      <c r="KKQ169" s="89"/>
      <c r="KKR169" s="89"/>
      <c r="KKS169" s="89"/>
      <c r="KKT169" s="89"/>
      <c r="KKU169" s="89"/>
      <c r="KKV169" s="89"/>
      <c r="KKW169" s="89"/>
      <c r="KKX169" s="89"/>
      <c r="KKY169" s="89"/>
      <c r="KKZ169" s="89"/>
      <c r="KLA169" s="89"/>
      <c r="KLB169" s="89"/>
      <c r="KLC169" s="89"/>
      <c r="KLD169" s="89"/>
      <c r="KLE169" s="89"/>
      <c r="KLF169" s="89"/>
      <c r="KLG169" s="89"/>
      <c r="KLH169" s="89"/>
      <c r="KLI169" s="89"/>
      <c r="KLJ169" s="89"/>
      <c r="KLK169" s="89"/>
      <c r="KLL169" s="89"/>
      <c r="KLM169" s="89"/>
      <c r="KLN169" s="89"/>
      <c r="KLO169" s="89"/>
      <c r="KLP169" s="89"/>
      <c r="KLQ169" s="89"/>
      <c r="KLR169" s="89"/>
      <c r="KLS169" s="89"/>
      <c r="KLT169" s="89"/>
      <c r="KLU169" s="89"/>
      <c r="KLV169" s="89"/>
      <c r="KLW169" s="89"/>
      <c r="KLX169" s="89"/>
      <c r="KLY169" s="89"/>
      <c r="KLZ169" s="89"/>
      <c r="KMA169" s="89"/>
      <c r="KMB169" s="89"/>
      <c r="KMC169" s="89"/>
      <c r="KMD169" s="89"/>
      <c r="KME169" s="89"/>
      <c r="KMF169" s="89"/>
      <c r="KMG169" s="89"/>
      <c r="KMH169" s="89"/>
      <c r="KMI169" s="89"/>
      <c r="KMJ169" s="89"/>
      <c r="KMK169" s="89"/>
      <c r="KML169" s="89"/>
      <c r="KMM169" s="89"/>
      <c r="KMN169" s="89"/>
      <c r="KMO169" s="89"/>
      <c r="KMP169" s="89"/>
      <c r="KMQ169" s="89"/>
      <c r="KMR169" s="89"/>
      <c r="KMS169" s="89"/>
      <c r="KMT169" s="89"/>
      <c r="KMU169" s="89"/>
      <c r="KMV169" s="89"/>
      <c r="KMW169" s="89"/>
      <c r="KMX169" s="89"/>
      <c r="KMY169" s="89"/>
      <c r="KMZ169" s="89"/>
      <c r="KNA169" s="89"/>
      <c r="KNB169" s="89"/>
      <c r="KNC169" s="89"/>
      <c r="KND169" s="89"/>
      <c r="KNE169" s="89"/>
      <c r="KNF169" s="89"/>
      <c r="KNG169" s="89"/>
      <c r="KNH169" s="89"/>
      <c r="KNI169" s="89"/>
      <c r="KNJ169" s="89"/>
      <c r="KNK169" s="89"/>
      <c r="KNL169" s="89"/>
      <c r="KNM169" s="89"/>
      <c r="KNN169" s="89"/>
      <c r="KNO169" s="89"/>
      <c r="KNP169" s="89"/>
      <c r="KNQ169" s="89"/>
      <c r="KNR169" s="89"/>
      <c r="KNS169" s="89"/>
      <c r="KNT169" s="89"/>
      <c r="KNU169" s="89"/>
      <c r="KNV169" s="89"/>
      <c r="KNW169" s="89"/>
      <c r="KNX169" s="89"/>
      <c r="KNY169" s="89"/>
      <c r="KNZ169" s="89"/>
      <c r="KOA169" s="89"/>
      <c r="KOB169" s="89"/>
      <c r="KOC169" s="89"/>
      <c r="KOD169" s="89"/>
      <c r="KOE169" s="89"/>
      <c r="KOF169" s="89"/>
      <c r="KOG169" s="89"/>
      <c r="KOH169" s="89"/>
      <c r="KOI169" s="89"/>
      <c r="KOJ169" s="89"/>
      <c r="KOK169" s="89"/>
      <c r="KOL169" s="89"/>
      <c r="KOM169" s="89"/>
      <c r="KON169" s="89"/>
      <c r="KOO169" s="89"/>
      <c r="KOP169" s="89"/>
      <c r="KOQ169" s="89"/>
      <c r="KOR169" s="89"/>
      <c r="KOS169" s="89"/>
      <c r="KOT169" s="89"/>
      <c r="KOU169" s="89"/>
      <c r="KOV169" s="89"/>
      <c r="KOW169" s="89"/>
      <c r="KOX169" s="89"/>
      <c r="KOY169" s="89"/>
      <c r="KOZ169" s="89"/>
      <c r="KPA169" s="89"/>
      <c r="KPB169" s="89"/>
      <c r="KPC169" s="89"/>
      <c r="KPD169" s="89"/>
      <c r="KPE169" s="89"/>
      <c r="KPF169" s="89"/>
      <c r="KPG169" s="89"/>
      <c r="KPH169" s="89"/>
      <c r="KPI169" s="89"/>
      <c r="KPJ169" s="89"/>
      <c r="KPK169" s="89"/>
      <c r="KPL169" s="89"/>
      <c r="KPM169" s="89"/>
      <c r="KPN169" s="89"/>
      <c r="KPO169" s="89"/>
      <c r="KPP169" s="89"/>
      <c r="KPQ169" s="89"/>
      <c r="KPR169" s="89"/>
      <c r="KPS169" s="89"/>
      <c r="KPT169" s="89"/>
      <c r="KPU169" s="89"/>
      <c r="KPV169" s="89"/>
      <c r="KPW169" s="89"/>
      <c r="KPX169" s="89"/>
      <c r="KPY169" s="89"/>
      <c r="KPZ169" s="89"/>
      <c r="KQA169" s="89"/>
      <c r="KQB169" s="89"/>
      <c r="KQC169" s="89"/>
      <c r="KQD169" s="89"/>
      <c r="KQE169" s="89"/>
      <c r="KQF169" s="89"/>
      <c r="KQG169" s="89"/>
      <c r="KQH169" s="89"/>
      <c r="KQI169" s="89"/>
      <c r="KQJ169" s="89"/>
      <c r="KQK169" s="89"/>
      <c r="KQL169" s="89"/>
      <c r="KQM169" s="89"/>
      <c r="KQN169" s="89"/>
      <c r="KQO169" s="89"/>
      <c r="KQP169" s="89"/>
      <c r="KQQ169" s="89"/>
      <c r="KQR169" s="89"/>
      <c r="KQS169" s="89"/>
      <c r="KQT169" s="89"/>
      <c r="KQU169" s="89"/>
      <c r="KQV169" s="89"/>
      <c r="KQW169" s="89"/>
      <c r="KQX169" s="89"/>
      <c r="KQY169" s="89"/>
      <c r="KQZ169" s="89"/>
      <c r="KRA169" s="89"/>
      <c r="KRB169" s="89"/>
      <c r="KRC169" s="89"/>
      <c r="KRD169" s="89"/>
      <c r="KRE169" s="89"/>
      <c r="KRF169" s="89"/>
      <c r="KRG169" s="89"/>
      <c r="KRH169" s="89"/>
      <c r="KRI169" s="89"/>
      <c r="KRJ169" s="89"/>
      <c r="KRK169" s="89"/>
      <c r="KRL169" s="89"/>
      <c r="KRM169" s="89"/>
      <c r="KRN169" s="89"/>
      <c r="KRO169" s="89"/>
      <c r="KRP169" s="89"/>
      <c r="KRQ169" s="89"/>
      <c r="KRR169" s="89"/>
      <c r="KRS169" s="89"/>
      <c r="KRT169" s="89"/>
      <c r="KRU169" s="89"/>
      <c r="KRV169" s="89"/>
      <c r="KRW169" s="89"/>
      <c r="KRX169" s="89"/>
      <c r="KRY169" s="89"/>
      <c r="KRZ169" s="89"/>
      <c r="KSA169" s="89"/>
      <c r="KSB169" s="89"/>
      <c r="KSC169" s="89"/>
      <c r="KSD169" s="89"/>
      <c r="KSE169" s="89"/>
      <c r="KSF169" s="89"/>
      <c r="KSG169" s="89"/>
      <c r="KSH169" s="89"/>
      <c r="KSI169" s="89"/>
      <c r="KSJ169" s="89"/>
      <c r="KSK169" s="89"/>
      <c r="KSL169" s="89"/>
      <c r="KSM169" s="89"/>
      <c r="KSN169" s="89"/>
      <c r="KSO169" s="89"/>
      <c r="KSP169" s="89"/>
      <c r="KSQ169" s="89"/>
      <c r="KSR169" s="89"/>
      <c r="KSS169" s="89"/>
      <c r="KST169" s="89"/>
      <c r="KSU169" s="89"/>
      <c r="KSV169" s="89"/>
      <c r="KSW169" s="89"/>
      <c r="KSX169" s="89"/>
      <c r="KSY169" s="89"/>
      <c r="KSZ169" s="89"/>
      <c r="KTA169" s="89"/>
      <c r="KTB169" s="89"/>
      <c r="KTC169" s="89"/>
      <c r="KTD169" s="89"/>
      <c r="KTE169" s="89"/>
      <c r="KTF169" s="89"/>
      <c r="KTG169" s="89"/>
      <c r="KTH169" s="89"/>
      <c r="KTI169" s="89"/>
      <c r="KTJ169" s="89"/>
      <c r="KTK169" s="89"/>
      <c r="KTL169" s="89"/>
      <c r="KTM169" s="89"/>
      <c r="KTN169" s="89"/>
      <c r="KTO169" s="89"/>
      <c r="KTP169" s="89"/>
      <c r="KTQ169" s="89"/>
      <c r="KTR169" s="89"/>
      <c r="KTS169" s="89"/>
      <c r="KTT169" s="89"/>
      <c r="KTU169" s="89"/>
      <c r="KTV169" s="89"/>
      <c r="KTW169" s="89"/>
      <c r="KTX169" s="89"/>
      <c r="KTY169" s="89"/>
      <c r="KTZ169" s="89"/>
      <c r="KUA169" s="89"/>
      <c r="KUB169" s="89"/>
      <c r="KUC169" s="89"/>
      <c r="KUD169" s="89"/>
      <c r="KUE169" s="89"/>
      <c r="KUF169" s="89"/>
      <c r="KUG169" s="89"/>
      <c r="KUH169" s="89"/>
      <c r="KUI169" s="89"/>
      <c r="KUJ169" s="89"/>
      <c r="KUK169" s="89"/>
      <c r="KUL169" s="89"/>
      <c r="KUM169" s="89"/>
      <c r="KUN169" s="89"/>
      <c r="KUO169" s="89"/>
      <c r="KUP169" s="89"/>
      <c r="KUQ169" s="89"/>
      <c r="KUR169" s="89"/>
      <c r="KUS169" s="89"/>
      <c r="KUT169" s="89"/>
      <c r="KUU169" s="89"/>
      <c r="KUV169" s="89"/>
      <c r="KUW169" s="89"/>
      <c r="KUX169" s="89"/>
      <c r="KUY169" s="89"/>
      <c r="KUZ169" s="89"/>
      <c r="KVA169" s="89"/>
      <c r="KVB169" s="89"/>
      <c r="KVC169" s="89"/>
      <c r="KVD169" s="89"/>
      <c r="KVE169" s="89"/>
      <c r="KVF169" s="89"/>
      <c r="KVG169" s="89"/>
      <c r="KVH169" s="89"/>
      <c r="KVI169" s="89"/>
      <c r="KVJ169" s="89"/>
      <c r="KVK169" s="89"/>
      <c r="KVL169" s="89"/>
      <c r="KVM169" s="89"/>
      <c r="KVN169" s="89"/>
      <c r="KVO169" s="89"/>
      <c r="KVP169" s="89"/>
      <c r="KVQ169" s="89"/>
      <c r="KVR169" s="89"/>
      <c r="KVS169" s="89"/>
      <c r="KVT169" s="89"/>
      <c r="KVU169" s="89"/>
      <c r="KVV169" s="89"/>
      <c r="KVW169" s="89"/>
      <c r="KVX169" s="89"/>
      <c r="KVY169" s="89"/>
      <c r="KVZ169" s="89"/>
      <c r="KWA169" s="89"/>
      <c r="KWB169" s="89"/>
      <c r="KWC169" s="89"/>
      <c r="KWD169" s="89"/>
      <c r="KWE169" s="89"/>
      <c r="KWF169" s="89"/>
      <c r="KWG169" s="89"/>
      <c r="KWH169" s="89"/>
      <c r="KWI169" s="89"/>
      <c r="KWJ169" s="89"/>
      <c r="KWK169" s="89"/>
      <c r="KWL169" s="89"/>
      <c r="KWM169" s="89"/>
      <c r="KWN169" s="89"/>
      <c r="KWO169" s="89"/>
      <c r="KWP169" s="89"/>
      <c r="KWQ169" s="89"/>
      <c r="KWR169" s="89"/>
      <c r="KWS169" s="89"/>
      <c r="KWT169" s="89"/>
      <c r="KWU169" s="89"/>
      <c r="KWV169" s="89"/>
      <c r="KWW169" s="89"/>
      <c r="KWX169" s="89"/>
      <c r="KWY169" s="89"/>
      <c r="KWZ169" s="89"/>
      <c r="KXA169" s="89"/>
      <c r="KXB169" s="89"/>
      <c r="KXC169" s="89"/>
      <c r="KXD169" s="89"/>
      <c r="KXE169" s="89"/>
      <c r="KXF169" s="89"/>
      <c r="KXG169" s="89"/>
      <c r="KXH169" s="89"/>
      <c r="KXI169" s="89"/>
      <c r="KXJ169" s="89"/>
      <c r="KXK169" s="89"/>
      <c r="KXL169" s="89"/>
      <c r="KXM169" s="89"/>
      <c r="KXN169" s="89"/>
      <c r="KXO169" s="89"/>
      <c r="KXP169" s="89"/>
      <c r="KXQ169" s="89"/>
      <c r="KXR169" s="89"/>
      <c r="KXS169" s="89"/>
      <c r="KXT169" s="89"/>
      <c r="KXU169" s="89"/>
      <c r="KXV169" s="89"/>
      <c r="KXW169" s="89"/>
      <c r="KXX169" s="89"/>
      <c r="KXY169" s="89"/>
      <c r="KXZ169" s="89"/>
      <c r="KYA169" s="89"/>
      <c r="KYB169" s="89"/>
      <c r="KYC169" s="89"/>
      <c r="KYD169" s="89"/>
      <c r="KYE169" s="89"/>
      <c r="KYF169" s="89"/>
      <c r="KYG169" s="89"/>
      <c r="KYH169" s="89"/>
      <c r="KYI169" s="89"/>
      <c r="KYJ169" s="89"/>
      <c r="KYK169" s="89"/>
      <c r="KYL169" s="89"/>
      <c r="KYM169" s="89"/>
      <c r="KYN169" s="89"/>
      <c r="KYO169" s="89"/>
      <c r="KYP169" s="89"/>
      <c r="KYQ169" s="89"/>
      <c r="KYR169" s="89"/>
      <c r="KYS169" s="89"/>
      <c r="KYT169" s="89"/>
      <c r="KYU169" s="89"/>
      <c r="KYV169" s="89"/>
      <c r="KYW169" s="89"/>
      <c r="KYX169" s="89"/>
      <c r="KYY169" s="89"/>
      <c r="KYZ169" s="89"/>
      <c r="KZA169" s="89"/>
      <c r="KZB169" s="89"/>
      <c r="KZC169" s="89"/>
      <c r="KZD169" s="89"/>
      <c r="KZE169" s="89"/>
      <c r="KZF169" s="89"/>
      <c r="KZG169" s="89"/>
      <c r="KZH169" s="89"/>
      <c r="KZI169" s="89"/>
      <c r="KZJ169" s="89"/>
      <c r="KZK169" s="89"/>
      <c r="KZL169" s="89"/>
      <c r="KZM169" s="89"/>
      <c r="KZN169" s="89"/>
      <c r="KZO169" s="89"/>
      <c r="KZP169" s="89"/>
      <c r="KZQ169" s="89"/>
      <c r="KZR169" s="89"/>
      <c r="KZS169" s="89"/>
      <c r="KZT169" s="89"/>
      <c r="KZU169" s="89"/>
      <c r="KZV169" s="89"/>
      <c r="KZW169" s="89"/>
      <c r="KZX169" s="89"/>
      <c r="KZY169" s="89"/>
      <c r="KZZ169" s="89"/>
      <c r="LAA169" s="89"/>
      <c r="LAB169" s="89"/>
      <c r="LAC169" s="89"/>
      <c r="LAD169" s="89"/>
      <c r="LAE169" s="89"/>
      <c r="LAF169" s="89"/>
      <c r="LAG169" s="89"/>
      <c r="LAH169" s="89"/>
      <c r="LAI169" s="89"/>
      <c r="LAJ169" s="89"/>
      <c r="LAK169" s="89"/>
      <c r="LAL169" s="89"/>
      <c r="LAM169" s="89"/>
      <c r="LAN169" s="89"/>
      <c r="LAO169" s="89"/>
      <c r="LAP169" s="89"/>
      <c r="LAQ169" s="89"/>
      <c r="LAR169" s="89"/>
      <c r="LAS169" s="89"/>
      <c r="LAT169" s="89"/>
      <c r="LAU169" s="89"/>
      <c r="LAV169" s="89"/>
      <c r="LAW169" s="89"/>
      <c r="LAX169" s="89"/>
      <c r="LAY169" s="89"/>
      <c r="LAZ169" s="89"/>
      <c r="LBA169" s="89"/>
      <c r="LBB169" s="89"/>
      <c r="LBC169" s="89"/>
      <c r="LBD169" s="89"/>
      <c r="LBE169" s="89"/>
      <c r="LBF169" s="89"/>
      <c r="LBG169" s="89"/>
      <c r="LBH169" s="89"/>
      <c r="LBI169" s="89"/>
      <c r="LBJ169" s="89"/>
      <c r="LBK169" s="89"/>
      <c r="LBL169" s="89"/>
      <c r="LBM169" s="89"/>
      <c r="LBN169" s="89"/>
      <c r="LBO169" s="89"/>
      <c r="LBP169" s="89"/>
      <c r="LBQ169" s="89"/>
      <c r="LBR169" s="89"/>
      <c r="LBS169" s="89"/>
      <c r="LBT169" s="89"/>
      <c r="LBU169" s="89"/>
      <c r="LBV169" s="89"/>
      <c r="LBW169" s="89"/>
      <c r="LBX169" s="89"/>
      <c r="LBY169" s="89"/>
      <c r="LBZ169" s="89"/>
      <c r="LCA169" s="89"/>
      <c r="LCB169" s="89"/>
      <c r="LCC169" s="89"/>
      <c r="LCD169" s="89"/>
      <c r="LCE169" s="89"/>
      <c r="LCF169" s="89"/>
      <c r="LCG169" s="89"/>
      <c r="LCH169" s="89"/>
      <c r="LCI169" s="89"/>
      <c r="LCJ169" s="89"/>
      <c r="LCK169" s="89"/>
      <c r="LCL169" s="89"/>
      <c r="LCM169" s="89"/>
      <c r="LCN169" s="89"/>
      <c r="LCO169" s="89"/>
      <c r="LCP169" s="89"/>
      <c r="LCQ169" s="89"/>
      <c r="LCR169" s="89"/>
      <c r="LCS169" s="89"/>
      <c r="LCT169" s="89"/>
      <c r="LCU169" s="89"/>
      <c r="LCV169" s="89"/>
      <c r="LCW169" s="89"/>
      <c r="LCX169" s="89"/>
      <c r="LCY169" s="89"/>
      <c r="LCZ169" s="89"/>
      <c r="LDA169" s="89"/>
      <c r="LDB169" s="89"/>
      <c r="LDC169" s="89"/>
      <c r="LDD169" s="89"/>
      <c r="LDE169" s="89"/>
      <c r="LDF169" s="89"/>
      <c r="LDG169" s="89"/>
      <c r="LDH169" s="89"/>
      <c r="LDI169" s="89"/>
      <c r="LDJ169" s="89"/>
      <c r="LDK169" s="89"/>
      <c r="LDL169" s="89"/>
      <c r="LDM169" s="89"/>
      <c r="LDN169" s="89"/>
      <c r="LDO169" s="89"/>
      <c r="LDP169" s="89"/>
      <c r="LDQ169" s="89"/>
      <c r="LDR169" s="89"/>
      <c r="LDS169" s="89"/>
      <c r="LDT169" s="89"/>
      <c r="LDU169" s="89"/>
      <c r="LDV169" s="89"/>
      <c r="LDW169" s="89"/>
      <c r="LDX169" s="89"/>
      <c r="LDY169" s="89"/>
      <c r="LDZ169" s="89"/>
      <c r="LEA169" s="89"/>
      <c r="LEB169" s="89"/>
      <c r="LEC169" s="89"/>
      <c r="LED169" s="89"/>
      <c r="LEE169" s="89"/>
      <c r="LEF169" s="89"/>
      <c r="LEG169" s="89"/>
      <c r="LEH169" s="89"/>
      <c r="LEI169" s="89"/>
      <c r="LEJ169" s="89"/>
      <c r="LEK169" s="89"/>
      <c r="LEL169" s="89"/>
      <c r="LEM169" s="89"/>
      <c r="LEN169" s="89"/>
      <c r="LEO169" s="89"/>
      <c r="LEP169" s="89"/>
      <c r="LEQ169" s="89"/>
      <c r="LER169" s="89"/>
      <c r="LES169" s="89"/>
      <c r="LET169" s="89"/>
      <c r="LEU169" s="89"/>
      <c r="LEV169" s="89"/>
      <c r="LEW169" s="89"/>
      <c r="LEX169" s="89"/>
      <c r="LEY169" s="89"/>
      <c r="LEZ169" s="89"/>
      <c r="LFA169" s="89"/>
      <c r="LFB169" s="89"/>
      <c r="LFC169" s="89"/>
      <c r="LFD169" s="89"/>
      <c r="LFE169" s="89"/>
      <c r="LFF169" s="89"/>
      <c r="LFG169" s="89"/>
      <c r="LFH169" s="89"/>
      <c r="LFI169" s="89"/>
      <c r="LFJ169" s="89"/>
      <c r="LFK169" s="89"/>
      <c r="LFL169" s="89"/>
      <c r="LFM169" s="89"/>
      <c r="LFN169" s="89"/>
      <c r="LFO169" s="89"/>
      <c r="LFP169" s="89"/>
      <c r="LFQ169" s="89"/>
      <c r="LFR169" s="89"/>
      <c r="LFS169" s="89"/>
      <c r="LFT169" s="89"/>
      <c r="LFU169" s="89"/>
      <c r="LFV169" s="89"/>
      <c r="LFW169" s="89"/>
      <c r="LFX169" s="89"/>
      <c r="LFY169" s="89"/>
      <c r="LFZ169" s="89"/>
      <c r="LGA169" s="89"/>
      <c r="LGB169" s="89"/>
      <c r="LGC169" s="89"/>
      <c r="LGD169" s="89"/>
      <c r="LGE169" s="89"/>
      <c r="LGF169" s="89"/>
      <c r="LGG169" s="89"/>
      <c r="LGH169" s="89"/>
      <c r="LGI169" s="89"/>
      <c r="LGJ169" s="89"/>
      <c r="LGK169" s="89"/>
      <c r="LGL169" s="89"/>
      <c r="LGM169" s="89"/>
      <c r="LGN169" s="89"/>
      <c r="LGO169" s="89"/>
      <c r="LGP169" s="89"/>
      <c r="LGQ169" s="89"/>
      <c r="LGR169" s="89"/>
      <c r="LGS169" s="89"/>
      <c r="LGT169" s="89"/>
      <c r="LGU169" s="89"/>
      <c r="LGV169" s="89"/>
      <c r="LGW169" s="89"/>
      <c r="LGX169" s="89"/>
      <c r="LGY169" s="89"/>
      <c r="LGZ169" s="89"/>
      <c r="LHA169" s="89"/>
      <c r="LHB169" s="89"/>
      <c r="LHC169" s="89"/>
      <c r="LHD169" s="89"/>
      <c r="LHE169" s="89"/>
      <c r="LHF169" s="89"/>
      <c r="LHG169" s="89"/>
      <c r="LHH169" s="89"/>
      <c r="LHI169" s="89"/>
      <c r="LHJ169" s="89"/>
      <c r="LHK169" s="89"/>
      <c r="LHL169" s="89"/>
      <c r="LHM169" s="89"/>
      <c r="LHN169" s="89"/>
      <c r="LHO169" s="89"/>
      <c r="LHP169" s="89"/>
      <c r="LHQ169" s="89"/>
      <c r="LHR169" s="89"/>
      <c r="LHS169" s="89"/>
      <c r="LHT169" s="89"/>
      <c r="LHU169" s="89"/>
      <c r="LHV169" s="89"/>
      <c r="LHW169" s="89"/>
      <c r="LHX169" s="89"/>
      <c r="LHY169" s="89"/>
      <c r="LHZ169" s="89"/>
      <c r="LIA169" s="89"/>
      <c r="LIB169" s="89"/>
      <c r="LIC169" s="89"/>
      <c r="LID169" s="89"/>
      <c r="LIE169" s="89"/>
      <c r="LIF169" s="89"/>
      <c r="LIG169" s="89"/>
      <c r="LIH169" s="89"/>
      <c r="LII169" s="89"/>
      <c r="LIJ169" s="89"/>
      <c r="LIK169" s="89"/>
      <c r="LIL169" s="89"/>
      <c r="LIM169" s="89"/>
      <c r="LIN169" s="89"/>
      <c r="LIO169" s="89"/>
      <c r="LIP169" s="89"/>
      <c r="LIQ169" s="89"/>
      <c r="LIR169" s="89"/>
      <c r="LIS169" s="89"/>
      <c r="LIT169" s="89"/>
      <c r="LIU169" s="89"/>
      <c r="LIV169" s="89"/>
      <c r="LIW169" s="89"/>
      <c r="LIX169" s="89"/>
      <c r="LIY169" s="89"/>
      <c r="LIZ169" s="89"/>
      <c r="LJA169" s="89"/>
      <c r="LJB169" s="89"/>
      <c r="LJC169" s="89"/>
      <c r="LJD169" s="89"/>
      <c r="LJE169" s="89"/>
      <c r="LJF169" s="89"/>
      <c r="LJG169" s="89"/>
      <c r="LJH169" s="89"/>
      <c r="LJI169" s="89"/>
      <c r="LJJ169" s="89"/>
      <c r="LJK169" s="89"/>
      <c r="LJL169" s="89"/>
      <c r="LJM169" s="89"/>
      <c r="LJN169" s="89"/>
      <c r="LJO169" s="89"/>
      <c r="LJP169" s="89"/>
      <c r="LJQ169" s="89"/>
      <c r="LJR169" s="89"/>
      <c r="LJS169" s="89"/>
      <c r="LJT169" s="89"/>
      <c r="LJU169" s="89"/>
      <c r="LJV169" s="89"/>
      <c r="LJW169" s="89"/>
      <c r="LJX169" s="89"/>
      <c r="LJY169" s="89"/>
      <c r="LJZ169" s="89"/>
      <c r="LKA169" s="89"/>
      <c r="LKB169" s="89"/>
      <c r="LKC169" s="89"/>
      <c r="LKD169" s="89"/>
      <c r="LKE169" s="89"/>
      <c r="LKF169" s="89"/>
      <c r="LKG169" s="89"/>
      <c r="LKH169" s="89"/>
      <c r="LKI169" s="89"/>
      <c r="LKJ169" s="89"/>
      <c r="LKK169" s="89"/>
      <c r="LKL169" s="89"/>
      <c r="LKM169" s="89"/>
      <c r="LKN169" s="89"/>
      <c r="LKO169" s="89"/>
      <c r="LKP169" s="89"/>
      <c r="LKQ169" s="89"/>
      <c r="LKR169" s="89"/>
      <c r="LKS169" s="89"/>
      <c r="LKT169" s="89"/>
      <c r="LKU169" s="89"/>
      <c r="LKV169" s="89"/>
      <c r="LKW169" s="89"/>
      <c r="LKX169" s="89"/>
      <c r="LKY169" s="89"/>
      <c r="LKZ169" s="89"/>
      <c r="LLA169" s="89"/>
      <c r="LLB169" s="89"/>
      <c r="LLC169" s="89"/>
      <c r="LLD169" s="89"/>
      <c r="LLE169" s="89"/>
      <c r="LLF169" s="89"/>
      <c r="LLG169" s="89"/>
      <c r="LLH169" s="89"/>
      <c r="LLI169" s="89"/>
      <c r="LLJ169" s="89"/>
      <c r="LLK169" s="89"/>
      <c r="LLL169" s="89"/>
      <c r="LLM169" s="89"/>
      <c r="LLN169" s="89"/>
      <c r="LLO169" s="89"/>
      <c r="LLP169" s="89"/>
      <c r="LLQ169" s="89"/>
      <c r="LLR169" s="89"/>
      <c r="LLS169" s="89"/>
      <c r="LLT169" s="89"/>
      <c r="LLU169" s="89"/>
      <c r="LLV169" s="89"/>
      <c r="LLW169" s="89"/>
      <c r="LLX169" s="89"/>
      <c r="LLY169" s="89"/>
      <c r="LLZ169" s="89"/>
      <c r="LMA169" s="89"/>
      <c r="LMB169" s="89"/>
      <c r="LMC169" s="89"/>
      <c r="LMD169" s="89"/>
      <c r="LME169" s="89"/>
      <c r="LMF169" s="89"/>
      <c r="LMG169" s="89"/>
      <c r="LMH169" s="89"/>
      <c r="LMI169" s="89"/>
      <c r="LMJ169" s="89"/>
      <c r="LMK169" s="89"/>
      <c r="LML169" s="89"/>
      <c r="LMM169" s="89"/>
      <c r="LMN169" s="89"/>
      <c r="LMO169" s="89"/>
      <c r="LMP169" s="89"/>
      <c r="LMQ169" s="89"/>
      <c r="LMR169" s="89"/>
      <c r="LMS169" s="89"/>
      <c r="LMT169" s="89"/>
      <c r="LMU169" s="89"/>
      <c r="LMV169" s="89"/>
      <c r="LMW169" s="89"/>
      <c r="LMX169" s="89"/>
      <c r="LMY169" s="89"/>
      <c r="LMZ169" s="89"/>
      <c r="LNA169" s="89"/>
      <c r="LNB169" s="89"/>
      <c r="LNC169" s="89"/>
      <c r="LND169" s="89"/>
      <c r="LNE169" s="89"/>
      <c r="LNF169" s="89"/>
      <c r="LNG169" s="89"/>
      <c r="LNH169" s="89"/>
      <c r="LNI169" s="89"/>
      <c r="LNJ169" s="89"/>
      <c r="LNK169" s="89"/>
      <c r="LNL169" s="89"/>
      <c r="LNM169" s="89"/>
      <c r="LNN169" s="89"/>
      <c r="LNO169" s="89"/>
      <c r="LNP169" s="89"/>
      <c r="LNQ169" s="89"/>
      <c r="LNR169" s="89"/>
      <c r="LNS169" s="89"/>
      <c r="LNT169" s="89"/>
      <c r="LNU169" s="89"/>
      <c r="LNV169" s="89"/>
      <c r="LNW169" s="89"/>
      <c r="LNX169" s="89"/>
      <c r="LNY169" s="89"/>
      <c r="LNZ169" s="89"/>
      <c r="LOA169" s="89"/>
      <c r="LOB169" s="89"/>
      <c r="LOC169" s="89"/>
      <c r="LOD169" s="89"/>
      <c r="LOE169" s="89"/>
      <c r="LOF169" s="89"/>
      <c r="LOG169" s="89"/>
      <c r="LOH169" s="89"/>
      <c r="LOI169" s="89"/>
      <c r="LOJ169" s="89"/>
      <c r="LOK169" s="89"/>
      <c r="LOL169" s="89"/>
      <c r="LOM169" s="89"/>
      <c r="LON169" s="89"/>
      <c r="LOO169" s="89"/>
      <c r="LOP169" s="89"/>
      <c r="LOQ169" s="89"/>
      <c r="LOR169" s="89"/>
      <c r="LOS169" s="89"/>
      <c r="LOT169" s="89"/>
      <c r="LOU169" s="89"/>
      <c r="LOV169" s="89"/>
      <c r="LOW169" s="89"/>
      <c r="LOX169" s="89"/>
      <c r="LOY169" s="89"/>
      <c r="LOZ169" s="89"/>
      <c r="LPA169" s="89"/>
      <c r="LPB169" s="89"/>
      <c r="LPC169" s="89"/>
      <c r="LPD169" s="89"/>
      <c r="LPE169" s="89"/>
      <c r="LPF169" s="89"/>
      <c r="LPG169" s="89"/>
      <c r="LPH169" s="89"/>
      <c r="LPI169" s="89"/>
      <c r="LPJ169" s="89"/>
      <c r="LPK169" s="89"/>
      <c r="LPL169" s="89"/>
      <c r="LPM169" s="89"/>
      <c r="LPN169" s="89"/>
      <c r="LPO169" s="89"/>
      <c r="LPP169" s="89"/>
      <c r="LPQ169" s="89"/>
      <c r="LPR169" s="89"/>
      <c r="LPS169" s="89"/>
      <c r="LPT169" s="89"/>
      <c r="LPU169" s="89"/>
      <c r="LPV169" s="89"/>
      <c r="LPW169" s="89"/>
      <c r="LPX169" s="89"/>
      <c r="LPY169" s="89"/>
      <c r="LPZ169" s="89"/>
      <c r="LQA169" s="89"/>
      <c r="LQB169" s="89"/>
      <c r="LQC169" s="89"/>
      <c r="LQD169" s="89"/>
      <c r="LQE169" s="89"/>
      <c r="LQF169" s="89"/>
      <c r="LQG169" s="89"/>
      <c r="LQH169" s="89"/>
      <c r="LQI169" s="89"/>
      <c r="LQJ169" s="89"/>
      <c r="LQK169" s="89"/>
      <c r="LQL169" s="89"/>
      <c r="LQM169" s="89"/>
      <c r="LQN169" s="89"/>
      <c r="LQO169" s="89"/>
      <c r="LQP169" s="89"/>
      <c r="LQQ169" s="89"/>
      <c r="LQR169" s="89"/>
      <c r="LQS169" s="89"/>
      <c r="LQT169" s="89"/>
      <c r="LQU169" s="89"/>
      <c r="LQV169" s="89"/>
      <c r="LQW169" s="89"/>
      <c r="LQX169" s="89"/>
      <c r="LQY169" s="89"/>
      <c r="LQZ169" s="89"/>
      <c r="LRA169" s="89"/>
      <c r="LRB169" s="89"/>
      <c r="LRC169" s="89"/>
      <c r="LRD169" s="89"/>
      <c r="LRE169" s="89"/>
      <c r="LRF169" s="89"/>
      <c r="LRG169" s="89"/>
      <c r="LRH169" s="89"/>
      <c r="LRI169" s="89"/>
      <c r="LRJ169" s="89"/>
      <c r="LRK169" s="89"/>
      <c r="LRL169" s="89"/>
      <c r="LRM169" s="89"/>
      <c r="LRN169" s="89"/>
      <c r="LRO169" s="89"/>
      <c r="LRP169" s="89"/>
      <c r="LRQ169" s="89"/>
      <c r="LRR169" s="89"/>
      <c r="LRS169" s="89"/>
      <c r="LRT169" s="89"/>
      <c r="LRU169" s="89"/>
      <c r="LRV169" s="89"/>
      <c r="LRW169" s="89"/>
      <c r="LRX169" s="89"/>
      <c r="LRY169" s="89"/>
      <c r="LRZ169" s="89"/>
      <c r="LSA169" s="89"/>
      <c r="LSB169" s="89"/>
      <c r="LSC169" s="89"/>
      <c r="LSD169" s="89"/>
      <c r="LSE169" s="89"/>
      <c r="LSF169" s="89"/>
      <c r="LSG169" s="89"/>
      <c r="LSH169" s="89"/>
      <c r="LSI169" s="89"/>
      <c r="LSJ169" s="89"/>
      <c r="LSK169" s="89"/>
      <c r="LSL169" s="89"/>
      <c r="LSM169" s="89"/>
      <c r="LSN169" s="89"/>
      <c r="LSO169" s="89"/>
      <c r="LSP169" s="89"/>
      <c r="LSQ169" s="89"/>
      <c r="LSR169" s="89"/>
      <c r="LSS169" s="89"/>
      <c r="LST169" s="89"/>
      <c r="LSU169" s="89"/>
      <c r="LSV169" s="89"/>
      <c r="LSW169" s="89"/>
      <c r="LSX169" s="89"/>
      <c r="LSY169" s="89"/>
      <c r="LSZ169" s="89"/>
      <c r="LTA169" s="89"/>
      <c r="LTB169" s="89"/>
      <c r="LTC169" s="89"/>
      <c r="LTD169" s="89"/>
      <c r="LTE169" s="89"/>
      <c r="LTF169" s="89"/>
      <c r="LTG169" s="89"/>
      <c r="LTH169" s="89"/>
      <c r="LTI169" s="89"/>
      <c r="LTJ169" s="89"/>
      <c r="LTK169" s="89"/>
      <c r="LTL169" s="89"/>
      <c r="LTM169" s="89"/>
      <c r="LTN169" s="89"/>
      <c r="LTO169" s="89"/>
      <c r="LTP169" s="89"/>
      <c r="LTQ169" s="89"/>
      <c r="LTR169" s="89"/>
      <c r="LTS169" s="89"/>
      <c r="LTT169" s="89"/>
      <c r="LTU169" s="89"/>
      <c r="LTV169" s="89"/>
      <c r="LTW169" s="89"/>
      <c r="LTX169" s="89"/>
      <c r="LTY169" s="89"/>
      <c r="LTZ169" s="89"/>
      <c r="LUA169" s="89"/>
      <c r="LUB169" s="89"/>
      <c r="LUC169" s="89"/>
      <c r="LUD169" s="89"/>
      <c r="LUE169" s="89"/>
      <c r="LUF169" s="89"/>
      <c r="LUG169" s="89"/>
      <c r="LUH169" s="89"/>
      <c r="LUI169" s="89"/>
      <c r="LUJ169" s="89"/>
      <c r="LUK169" s="89"/>
      <c r="LUL169" s="89"/>
      <c r="LUM169" s="89"/>
      <c r="LUN169" s="89"/>
      <c r="LUO169" s="89"/>
      <c r="LUP169" s="89"/>
      <c r="LUQ169" s="89"/>
      <c r="LUR169" s="89"/>
      <c r="LUS169" s="89"/>
      <c r="LUT169" s="89"/>
      <c r="LUU169" s="89"/>
      <c r="LUV169" s="89"/>
      <c r="LUW169" s="89"/>
      <c r="LUX169" s="89"/>
      <c r="LUY169" s="89"/>
      <c r="LUZ169" s="89"/>
      <c r="LVA169" s="89"/>
      <c r="LVB169" s="89"/>
      <c r="LVC169" s="89"/>
      <c r="LVD169" s="89"/>
      <c r="LVE169" s="89"/>
      <c r="LVF169" s="89"/>
      <c r="LVG169" s="89"/>
      <c r="LVH169" s="89"/>
      <c r="LVI169" s="89"/>
      <c r="LVJ169" s="89"/>
      <c r="LVK169" s="89"/>
      <c r="LVL169" s="89"/>
      <c r="LVM169" s="89"/>
      <c r="LVN169" s="89"/>
      <c r="LVO169" s="89"/>
      <c r="LVP169" s="89"/>
      <c r="LVQ169" s="89"/>
      <c r="LVR169" s="89"/>
      <c r="LVS169" s="89"/>
      <c r="LVT169" s="89"/>
      <c r="LVU169" s="89"/>
      <c r="LVV169" s="89"/>
      <c r="LVW169" s="89"/>
      <c r="LVX169" s="89"/>
      <c r="LVY169" s="89"/>
      <c r="LVZ169" s="89"/>
      <c r="LWA169" s="89"/>
      <c r="LWB169" s="89"/>
      <c r="LWC169" s="89"/>
      <c r="LWD169" s="89"/>
      <c r="LWE169" s="89"/>
      <c r="LWF169" s="89"/>
      <c r="LWG169" s="89"/>
      <c r="LWH169" s="89"/>
      <c r="LWI169" s="89"/>
      <c r="LWJ169" s="89"/>
      <c r="LWK169" s="89"/>
      <c r="LWL169" s="89"/>
      <c r="LWM169" s="89"/>
      <c r="LWN169" s="89"/>
      <c r="LWO169" s="89"/>
      <c r="LWP169" s="89"/>
      <c r="LWQ169" s="89"/>
      <c r="LWR169" s="89"/>
      <c r="LWS169" s="89"/>
      <c r="LWT169" s="89"/>
      <c r="LWU169" s="89"/>
      <c r="LWV169" s="89"/>
      <c r="LWW169" s="89"/>
      <c r="LWX169" s="89"/>
      <c r="LWY169" s="89"/>
      <c r="LWZ169" s="89"/>
      <c r="LXA169" s="89"/>
      <c r="LXB169" s="89"/>
      <c r="LXC169" s="89"/>
      <c r="LXD169" s="89"/>
      <c r="LXE169" s="89"/>
      <c r="LXF169" s="89"/>
      <c r="LXG169" s="89"/>
      <c r="LXH169" s="89"/>
      <c r="LXI169" s="89"/>
      <c r="LXJ169" s="89"/>
      <c r="LXK169" s="89"/>
      <c r="LXL169" s="89"/>
      <c r="LXM169" s="89"/>
      <c r="LXN169" s="89"/>
      <c r="LXO169" s="89"/>
      <c r="LXP169" s="89"/>
      <c r="LXQ169" s="89"/>
      <c r="LXR169" s="89"/>
      <c r="LXS169" s="89"/>
      <c r="LXT169" s="89"/>
      <c r="LXU169" s="89"/>
      <c r="LXV169" s="89"/>
      <c r="LXW169" s="89"/>
      <c r="LXX169" s="89"/>
      <c r="LXY169" s="89"/>
      <c r="LXZ169" s="89"/>
      <c r="LYA169" s="89"/>
      <c r="LYB169" s="89"/>
      <c r="LYC169" s="89"/>
      <c r="LYD169" s="89"/>
      <c r="LYE169" s="89"/>
      <c r="LYF169" s="89"/>
      <c r="LYG169" s="89"/>
      <c r="LYH169" s="89"/>
      <c r="LYI169" s="89"/>
      <c r="LYJ169" s="89"/>
      <c r="LYK169" s="89"/>
      <c r="LYL169" s="89"/>
      <c r="LYM169" s="89"/>
      <c r="LYN169" s="89"/>
      <c r="LYO169" s="89"/>
      <c r="LYP169" s="89"/>
      <c r="LYQ169" s="89"/>
      <c r="LYR169" s="89"/>
      <c r="LYS169" s="89"/>
      <c r="LYT169" s="89"/>
      <c r="LYU169" s="89"/>
      <c r="LYV169" s="89"/>
      <c r="LYW169" s="89"/>
      <c r="LYX169" s="89"/>
      <c r="LYY169" s="89"/>
      <c r="LYZ169" s="89"/>
      <c r="LZA169" s="89"/>
      <c r="LZB169" s="89"/>
      <c r="LZC169" s="89"/>
      <c r="LZD169" s="89"/>
      <c r="LZE169" s="89"/>
      <c r="LZF169" s="89"/>
      <c r="LZG169" s="89"/>
      <c r="LZH169" s="89"/>
      <c r="LZI169" s="89"/>
      <c r="LZJ169" s="89"/>
      <c r="LZK169" s="89"/>
      <c r="LZL169" s="89"/>
      <c r="LZM169" s="89"/>
      <c r="LZN169" s="89"/>
      <c r="LZO169" s="89"/>
      <c r="LZP169" s="89"/>
      <c r="LZQ169" s="89"/>
      <c r="LZR169" s="89"/>
      <c r="LZS169" s="89"/>
      <c r="LZT169" s="89"/>
      <c r="LZU169" s="89"/>
      <c r="LZV169" s="89"/>
      <c r="LZW169" s="89"/>
      <c r="LZX169" s="89"/>
      <c r="LZY169" s="89"/>
      <c r="LZZ169" s="89"/>
      <c r="MAA169" s="89"/>
      <c r="MAB169" s="89"/>
      <c r="MAC169" s="89"/>
      <c r="MAD169" s="89"/>
      <c r="MAE169" s="89"/>
      <c r="MAF169" s="89"/>
      <c r="MAG169" s="89"/>
      <c r="MAH169" s="89"/>
      <c r="MAI169" s="89"/>
      <c r="MAJ169" s="89"/>
      <c r="MAK169" s="89"/>
      <c r="MAL169" s="89"/>
      <c r="MAM169" s="89"/>
      <c r="MAN169" s="89"/>
      <c r="MAO169" s="89"/>
      <c r="MAP169" s="89"/>
      <c r="MAQ169" s="89"/>
      <c r="MAR169" s="89"/>
      <c r="MAS169" s="89"/>
      <c r="MAT169" s="89"/>
      <c r="MAU169" s="89"/>
      <c r="MAV169" s="89"/>
      <c r="MAW169" s="89"/>
      <c r="MAX169" s="89"/>
      <c r="MAY169" s="89"/>
      <c r="MAZ169" s="89"/>
      <c r="MBA169" s="89"/>
      <c r="MBB169" s="89"/>
      <c r="MBC169" s="89"/>
      <c r="MBD169" s="89"/>
      <c r="MBE169" s="89"/>
      <c r="MBF169" s="89"/>
      <c r="MBG169" s="89"/>
      <c r="MBH169" s="89"/>
      <c r="MBI169" s="89"/>
      <c r="MBJ169" s="89"/>
      <c r="MBK169" s="89"/>
      <c r="MBL169" s="89"/>
      <c r="MBM169" s="89"/>
      <c r="MBN169" s="89"/>
      <c r="MBO169" s="89"/>
      <c r="MBP169" s="89"/>
      <c r="MBQ169" s="89"/>
      <c r="MBR169" s="89"/>
      <c r="MBS169" s="89"/>
      <c r="MBT169" s="89"/>
      <c r="MBU169" s="89"/>
      <c r="MBV169" s="89"/>
      <c r="MBW169" s="89"/>
      <c r="MBX169" s="89"/>
      <c r="MBY169" s="89"/>
      <c r="MBZ169" s="89"/>
      <c r="MCA169" s="89"/>
      <c r="MCB169" s="89"/>
      <c r="MCC169" s="89"/>
      <c r="MCD169" s="89"/>
      <c r="MCE169" s="89"/>
      <c r="MCF169" s="89"/>
      <c r="MCG169" s="89"/>
      <c r="MCH169" s="89"/>
      <c r="MCI169" s="89"/>
      <c r="MCJ169" s="89"/>
      <c r="MCK169" s="89"/>
      <c r="MCL169" s="89"/>
      <c r="MCM169" s="89"/>
      <c r="MCN169" s="89"/>
      <c r="MCO169" s="89"/>
      <c r="MCP169" s="89"/>
      <c r="MCQ169" s="89"/>
      <c r="MCR169" s="89"/>
      <c r="MCS169" s="89"/>
      <c r="MCT169" s="89"/>
      <c r="MCU169" s="89"/>
      <c r="MCV169" s="89"/>
      <c r="MCW169" s="89"/>
      <c r="MCX169" s="89"/>
      <c r="MCY169" s="89"/>
      <c r="MCZ169" s="89"/>
      <c r="MDA169" s="89"/>
      <c r="MDB169" s="89"/>
      <c r="MDC169" s="89"/>
      <c r="MDD169" s="89"/>
      <c r="MDE169" s="89"/>
      <c r="MDF169" s="89"/>
      <c r="MDG169" s="89"/>
      <c r="MDH169" s="89"/>
      <c r="MDI169" s="89"/>
      <c r="MDJ169" s="89"/>
      <c r="MDK169" s="89"/>
      <c r="MDL169" s="89"/>
      <c r="MDM169" s="89"/>
      <c r="MDN169" s="89"/>
      <c r="MDO169" s="89"/>
      <c r="MDP169" s="89"/>
      <c r="MDQ169" s="89"/>
      <c r="MDR169" s="89"/>
      <c r="MDS169" s="89"/>
      <c r="MDT169" s="89"/>
      <c r="MDU169" s="89"/>
      <c r="MDV169" s="89"/>
      <c r="MDW169" s="89"/>
      <c r="MDX169" s="89"/>
      <c r="MDY169" s="89"/>
      <c r="MDZ169" s="89"/>
      <c r="MEA169" s="89"/>
      <c r="MEB169" s="89"/>
      <c r="MEC169" s="89"/>
      <c r="MED169" s="89"/>
      <c r="MEE169" s="89"/>
      <c r="MEF169" s="89"/>
      <c r="MEG169" s="89"/>
      <c r="MEH169" s="89"/>
      <c r="MEI169" s="89"/>
      <c r="MEJ169" s="89"/>
      <c r="MEK169" s="89"/>
      <c r="MEL169" s="89"/>
      <c r="MEM169" s="89"/>
      <c r="MEN169" s="89"/>
      <c r="MEO169" s="89"/>
      <c r="MEP169" s="89"/>
      <c r="MEQ169" s="89"/>
      <c r="MER169" s="89"/>
      <c r="MES169" s="89"/>
      <c r="MET169" s="89"/>
      <c r="MEU169" s="89"/>
      <c r="MEV169" s="89"/>
      <c r="MEW169" s="89"/>
      <c r="MEX169" s="89"/>
      <c r="MEY169" s="89"/>
      <c r="MEZ169" s="89"/>
      <c r="MFA169" s="89"/>
      <c r="MFB169" s="89"/>
      <c r="MFC169" s="89"/>
      <c r="MFD169" s="89"/>
      <c r="MFE169" s="89"/>
      <c r="MFF169" s="89"/>
      <c r="MFG169" s="89"/>
      <c r="MFH169" s="89"/>
      <c r="MFI169" s="89"/>
      <c r="MFJ169" s="89"/>
      <c r="MFK169" s="89"/>
      <c r="MFL169" s="89"/>
      <c r="MFM169" s="89"/>
      <c r="MFN169" s="89"/>
      <c r="MFO169" s="89"/>
      <c r="MFP169" s="89"/>
      <c r="MFQ169" s="89"/>
      <c r="MFR169" s="89"/>
      <c r="MFS169" s="89"/>
      <c r="MFT169" s="89"/>
      <c r="MFU169" s="89"/>
      <c r="MFV169" s="89"/>
      <c r="MFW169" s="89"/>
      <c r="MFX169" s="89"/>
      <c r="MFY169" s="89"/>
      <c r="MFZ169" s="89"/>
      <c r="MGA169" s="89"/>
      <c r="MGB169" s="89"/>
      <c r="MGC169" s="89"/>
      <c r="MGD169" s="89"/>
      <c r="MGE169" s="89"/>
      <c r="MGF169" s="89"/>
      <c r="MGG169" s="89"/>
      <c r="MGH169" s="89"/>
      <c r="MGI169" s="89"/>
      <c r="MGJ169" s="89"/>
      <c r="MGK169" s="89"/>
      <c r="MGL169" s="89"/>
      <c r="MGM169" s="89"/>
      <c r="MGN169" s="89"/>
      <c r="MGO169" s="89"/>
      <c r="MGP169" s="89"/>
      <c r="MGQ169" s="89"/>
      <c r="MGR169" s="89"/>
      <c r="MGS169" s="89"/>
      <c r="MGT169" s="89"/>
      <c r="MGU169" s="89"/>
      <c r="MGV169" s="89"/>
      <c r="MGW169" s="89"/>
      <c r="MGX169" s="89"/>
      <c r="MGY169" s="89"/>
      <c r="MGZ169" s="89"/>
      <c r="MHA169" s="89"/>
      <c r="MHB169" s="89"/>
      <c r="MHC169" s="89"/>
      <c r="MHD169" s="89"/>
      <c r="MHE169" s="89"/>
      <c r="MHF169" s="89"/>
      <c r="MHG169" s="89"/>
      <c r="MHH169" s="89"/>
      <c r="MHI169" s="89"/>
      <c r="MHJ169" s="89"/>
      <c r="MHK169" s="89"/>
      <c r="MHL169" s="89"/>
      <c r="MHM169" s="89"/>
      <c r="MHN169" s="89"/>
      <c r="MHO169" s="89"/>
      <c r="MHP169" s="89"/>
      <c r="MHQ169" s="89"/>
      <c r="MHR169" s="89"/>
      <c r="MHS169" s="89"/>
      <c r="MHT169" s="89"/>
      <c r="MHU169" s="89"/>
      <c r="MHV169" s="89"/>
      <c r="MHW169" s="89"/>
      <c r="MHX169" s="89"/>
      <c r="MHY169" s="89"/>
      <c r="MHZ169" s="89"/>
      <c r="MIA169" s="89"/>
      <c r="MIB169" s="89"/>
      <c r="MIC169" s="89"/>
      <c r="MID169" s="89"/>
      <c r="MIE169" s="89"/>
      <c r="MIF169" s="89"/>
      <c r="MIG169" s="89"/>
      <c r="MIH169" s="89"/>
      <c r="MII169" s="89"/>
      <c r="MIJ169" s="89"/>
      <c r="MIK169" s="89"/>
      <c r="MIL169" s="89"/>
      <c r="MIM169" s="89"/>
      <c r="MIN169" s="89"/>
      <c r="MIO169" s="89"/>
      <c r="MIP169" s="89"/>
      <c r="MIQ169" s="89"/>
      <c r="MIR169" s="89"/>
      <c r="MIS169" s="89"/>
      <c r="MIT169" s="89"/>
      <c r="MIU169" s="89"/>
      <c r="MIV169" s="89"/>
      <c r="MIW169" s="89"/>
      <c r="MIX169" s="89"/>
      <c r="MIY169" s="89"/>
      <c r="MIZ169" s="89"/>
      <c r="MJA169" s="89"/>
      <c r="MJB169" s="89"/>
      <c r="MJC169" s="89"/>
      <c r="MJD169" s="89"/>
      <c r="MJE169" s="89"/>
      <c r="MJF169" s="89"/>
      <c r="MJG169" s="89"/>
      <c r="MJH169" s="89"/>
      <c r="MJI169" s="89"/>
      <c r="MJJ169" s="89"/>
      <c r="MJK169" s="89"/>
      <c r="MJL169" s="89"/>
      <c r="MJM169" s="89"/>
      <c r="MJN169" s="89"/>
      <c r="MJO169" s="89"/>
      <c r="MJP169" s="89"/>
      <c r="MJQ169" s="89"/>
      <c r="MJR169" s="89"/>
      <c r="MJS169" s="89"/>
      <c r="MJT169" s="89"/>
      <c r="MJU169" s="89"/>
      <c r="MJV169" s="89"/>
      <c r="MJW169" s="89"/>
      <c r="MJX169" s="89"/>
      <c r="MJY169" s="89"/>
      <c r="MJZ169" s="89"/>
      <c r="MKA169" s="89"/>
      <c r="MKB169" s="89"/>
      <c r="MKC169" s="89"/>
      <c r="MKD169" s="89"/>
      <c r="MKE169" s="89"/>
      <c r="MKF169" s="89"/>
      <c r="MKG169" s="89"/>
      <c r="MKH169" s="89"/>
      <c r="MKI169" s="89"/>
      <c r="MKJ169" s="89"/>
      <c r="MKK169" s="89"/>
      <c r="MKL169" s="89"/>
      <c r="MKM169" s="89"/>
      <c r="MKN169" s="89"/>
      <c r="MKO169" s="89"/>
      <c r="MKP169" s="89"/>
      <c r="MKQ169" s="89"/>
      <c r="MKR169" s="89"/>
      <c r="MKS169" s="89"/>
      <c r="MKT169" s="89"/>
      <c r="MKU169" s="89"/>
      <c r="MKV169" s="89"/>
      <c r="MKW169" s="89"/>
      <c r="MKX169" s="89"/>
      <c r="MKY169" s="89"/>
      <c r="MKZ169" s="89"/>
      <c r="MLA169" s="89"/>
      <c r="MLB169" s="89"/>
      <c r="MLC169" s="89"/>
      <c r="MLD169" s="89"/>
      <c r="MLE169" s="89"/>
      <c r="MLF169" s="89"/>
      <c r="MLG169" s="89"/>
      <c r="MLH169" s="89"/>
      <c r="MLI169" s="89"/>
      <c r="MLJ169" s="89"/>
      <c r="MLK169" s="89"/>
      <c r="MLL169" s="89"/>
      <c r="MLM169" s="89"/>
      <c r="MLN169" s="89"/>
      <c r="MLO169" s="89"/>
      <c r="MLP169" s="89"/>
      <c r="MLQ169" s="89"/>
      <c r="MLR169" s="89"/>
      <c r="MLS169" s="89"/>
      <c r="MLT169" s="89"/>
      <c r="MLU169" s="89"/>
      <c r="MLV169" s="89"/>
      <c r="MLW169" s="89"/>
      <c r="MLX169" s="89"/>
      <c r="MLY169" s="89"/>
      <c r="MLZ169" s="89"/>
      <c r="MMA169" s="89"/>
      <c r="MMB169" s="89"/>
      <c r="MMC169" s="89"/>
      <c r="MMD169" s="89"/>
      <c r="MME169" s="89"/>
      <c r="MMF169" s="89"/>
      <c r="MMG169" s="89"/>
      <c r="MMH169" s="89"/>
      <c r="MMI169" s="89"/>
      <c r="MMJ169" s="89"/>
      <c r="MMK169" s="89"/>
      <c r="MML169" s="89"/>
      <c r="MMM169" s="89"/>
      <c r="MMN169" s="89"/>
      <c r="MMO169" s="89"/>
      <c r="MMP169" s="89"/>
      <c r="MMQ169" s="89"/>
      <c r="MMR169" s="89"/>
      <c r="MMS169" s="89"/>
      <c r="MMT169" s="89"/>
      <c r="MMU169" s="89"/>
      <c r="MMV169" s="89"/>
      <c r="MMW169" s="89"/>
      <c r="MMX169" s="89"/>
      <c r="MMY169" s="89"/>
      <c r="MMZ169" s="89"/>
      <c r="MNA169" s="89"/>
      <c r="MNB169" s="89"/>
      <c r="MNC169" s="89"/>
      <c r="MND169" s="89"/>
      <c r="MNE169" s="89"/>
      <c r="MNF169" s="89"/>
      <c r="MNG169" s="89"/>
      <c r="MNH169" s="89"/>
      <c r="MNI169" s="89"/>
      <c r="MNJ169" s="89"/>
      <c r="MNK169" s="89"/>
      <c r="MNL169" s="89"/>
      <c r="MNM169" s="89"/>
      <c r="MNN169" s="89"/>
      <c r="MNO169" s="89"/>
      <c r="MNP169" s="89"/>
      <c r="MNQ169" s="89"/>
      <c r="MNR169" s="89"/>
      <c r="MNS169" s="89"/>
      <c r="MNT169" s="89"/>
      <c r="MNU169" s="89"/>
      <c r="MNV169" s="89"/>
      <c r="MNW169" s="89"/>
      <c r="MNX169" s="89"/>
      <c r="MNY169" s="89"/>
      <c r="MNZ169" s="89"/>
      <c r="MOA169" s="89"/>
      <c r="MOB169" s="89"/>
      <c r="MOC169" s="89"/>
      <c r="MOD169" s="89"/>
      <c r="MOE169" s="89"/>
      <c r="MOF169" s="89"/>
      <c r="MOG169" s="89"/>
      <c r="MOH169" s="89"/>
      <c r="MOI169" s="89"/>
      <c r="MOJ169" s="89"/>
      <c r="MOK169" s="89"/>
      <c r="MOL169" s="89"/>
      <c r="MOM169" s="89"/>
      <c r="MON169" s="89"/>
      <c r="MOO169" s="89"/>
      <c r="MOP169" s="89"/>
      <c r="MOQ169" s="89"/>
      <c r="MOR169" s="89"/>
      <c r="MOS169" s="89"/>
      <c r="MOT169" s="89"/>
      <c r="MOU169" s="89"/>
      <c r="MOV169" s="89"/>
      <c r="MOW169" s="89"/>
      <c r="MOX169" s="89"/>
      <c r="MOY169" s="89"/>
      <c r="MOZ169" s="89"/>
      <c r="MPA169" s="89"/>
      <c r="MPB169" s="89"/>
      <c r="MPC169" s="89"/>
      <c r="MPD169" s="89"/>
      <c r="MPE169" s="89"/>
      <c r="MPF169" s="89"/>
      <c r="MPG169" s="89"/>
      <c r="MPH169" s="89"/>
      <c r="MPI169" s="89"/>
      <c r="MPJ169" s="89"/>
      <c r="MPK169" s="89"/>
      <c r="MPL169" s="89"/>
      <c r="MPM169" s="89"/>
      <c r="MPN169" s="89"/>
      <c r="MPO169" s="89"/>
      <c r="MPP169" s="89"/>
      <c r="MPQ169" s="89"/>
      <c r="MPR169" s="89"/>
      <c r="MPS169" s="89"/>
      <c r="MPT169" s="89"/>
      <c r="MPU169" s="89"/>
      <c r="MPV169" s="89"/>
      <c r="MPW169" s="89"/>
      <c r="MPX169" s="89"/>
      <c r="MPY169" s="89"/>
      <c r="MPZ169" s="89"/>
      <c r="MQA169" s="89"/>
      <c r="MQB169" s="89"/>
      <c r="MQC169" s="89"/>
      <c r="MQD169" s="89"/>
      <c r="MQE169" s="89"/>
      <c r="MQF169" s="89"/>
      <c r="MQG169" s="89"/>
      <c r="MQH169" s="89"/>
      <c r="MQI169" s="89"/>
      <c r="MQJ169" s="89"/>
      <c r="MQK169" s="89"/>
      <c r="MQL169" s="89"/>
      <c r="MQM169" s="89"/>
      <c r="MQN169" s="89"/>
      <c r="MQO169" s="89"/>
      <c r="MQP169" s="89"/>
      <c r="MQQ169" s="89"/>
      <c r="MQR169" s="89"/>
      <c r="MQS169" s="89"/>
      <c r="MQT169" s="89"/>
      <c r="MQU169" s="89"/>
      <c r="MQV169" s="89"/>
      <c r="MQW169" s="89"/>
      <c r="MQX169" s="89"/>
      <c r="MQY169" s="89"/>
      <c r="MQZ169" s="89"/>
      <c r="MRA169" s="89"/>
      <c r="MRB169" s="89"/>
      <c r="MRC169" s="89"/>
      <c r="MRD169" s="89"/>
      <c r="MRE169" s="89"/>
      <c r="MRF169" s="89"/>
      <c r="MRG169" s="89"/>
      <c r="MRH169" s="89"/>
      <c r="MRI169" s="89"/>
      <c r="MRJ169" s="89"/>
      <c r="MRK169" s="89"/>
      <c r="MRL169" s="89"/>
      <c r="MRM169" s="89"/>
      <c r="MRN169" s="89"/>
      <c r="MRO169" s="89"/>
      <c r="MRP169" s="89"/>
      <c r="MRQ169" s="89"/>
      <c r="MRR169" s="89"/>
      <c r="MRS169" s="89"/>
      <c r="MRT169" s="89"/>
      <c r="MRU169" s="89"/>
      <c r="MRV169" s="89"/>
      <c r="MRW169" s="89"/>
      <c r="MRX169" s="89"/>
      <c r="MRY169" s="89"/>
      <c r="MRZ169" s="89"/>
      <c r="MSA169" s="89"/>
      <c r="MSB169" s="89"/>
      <c r="MSC169" s="89"/>
      <c r="MSD169" s="89"/>
      <c r="MSE169" s="89"/>
      <c r="MSF169" s="89"/>
      <c r="MSG169" s="89"/>
      <c r="MSH169" s="89"/>
      <c r="MSI169" s="89"/>
      <c r="MSJ169" s="89"/>
      <c r="MSK169" s="89"/>
      <c r="MSL169" s="89"/>
      <c r="MSM169" s="89"/>
      <c r="MSN169" s="89"/>
      <c r="MSO169" s="89"/>
      <c r="MSP169" s="89"/>
      <c r="MSQ169" s="89"/>
      <c r="MSR169" s="89"/>
      <c r="MSS169" s="89"/>
      <c r="MST169" s="89"/>
      <c r="MSU169" s="89"/>
      <c r="MSV169" s="89"/>
      <c r="MSW169" s="89"/>
      <c r="MSX169" s="89"/>
      <c r="MSY169" s="89"/>
      <c r="MSZ169" s="89"/>
      <c r="MTA169" s="89"/>
      <c r="MTB169" s="89"/>
      <c r="MTC169" s="89"/>
      <c r="MTD169" s="89"/>
      <c r="MTE169" s="89"/>
      <c r="MTF169" s="89"/>
      <c r="MTG169" s="89"/>
      <c r="MTH169" s="89"/>
      <c r="MTI169" s="89"/>
      <c r="MTJ169" s="89"/>
      <c r="MTK169" s="89"/>
      <c r="MTL169" s="89"/>
      <c r="MTM169" s="89"/>
      <c r="MTN169" s="89"/>
      <c r="MTO169" s="89"/>
      <c r="MTP169" s="89"/>
      <c r="MTQ169" s="89"/>
      <c r="MTR169" s="89"/>
      <c r="MTS169" s="89"/>
      <c r="MTT169" s="89"/>
      <c r="MTU169" s="89"/>
      <c r="MTV169" s="89"/>
      <c r="MTW169" s="89"/>
      <c r="MTX169" s="89"/>
      <c r="MTY169" s="89"/>
      <c r="MTZ169" s="89"/>
      <c r="MUA169" s="89"/>
      <c r="MUB169" s="89"/>
      <c r="MUC169" s="89"/>
      <c r="MUD169" s="89"/>
      <c r="MUE169" s="89"/>
      <c r="MUF169" s="89"/>
      <c r="MUG169" s="89"/>
      <c r="MUH169" s="89"/>
      <c r="MUI169" s="89"/>
      <c r="MUJ169" s="89"/>
      <c r="MUK169" s="89"/>
      <c r="MUL169" s="89"/>
      <c r="MUM169" s="89"/>
      <c r="MUN169" s="89"/>
      <c r="MUO169" s="89"/>
      <c r="MUP169" s="89"/>
      <c r="MUQ169" s="89"/>
      <c r="MUR169" s="89"/>
      <c r="MUS169" s="89"/>
      <c r="MUT169" s="89"/>
      <c r="MUU169" s="89"/>
      <c r="MUV169" s="89"/>
      <c r="MUW169" s="89"/>
      <c r="MUX169" s="89"/>
      <c r="MUY169" s="89"/>
      <c r="MUZ169" s="89"/>
      <c r="MVA169" s="89"/>
      <c r="MVB169" s="89"/>
      <c r="MVC169" s="89"/>
      <c r="MVD169" s="89"/>
      <c r="MVE169" s="89"/>
      <c r="MVF169" s="89"/>
      <c r="MVG169" s="89"/>
      <c r="MVH169" s="89"/>
      <c r="MVI169" s="89"/>
      <c r="MVJ169" s="89"/>
      <c r="MVK169" s="89"/>
      <c r="MVL169" s="89"/>
      <c r="MVM169" s="89"/>
      <c r="MVN169" s="89"/>
      <c r="MVO169" s="89"/>
      <c r="MVP169" s="89"/>
      <c r="MVQ169" s="89"/>
      <c r="MVR169" s="89"/>
      <c r="MVS169" s="89"/>
      <c r="MVT169" s="89"/>
      <c r="MVU169" s="89"/>
      <c r="MVV169" s="89"/>
      <c r="MVW169" s="89"/>
      <c r="MVX169" s="89"/>
      <c r="MVY169" s="89"/>
      <c r="MVZ169" s="89"/>
      <c r="MWA169" s="89"/>
      <c r="MWB169" s="89"/>
      <c r="MWC169" s="89"/>
      <c r="MWD169" s="89"/>
      <c r="MWE169" s="89"/>
      <c r="MWF169" s="89"/>
      <c r="MWG169" s="89"/>
      <c r="MWH169" s="89"/>
      <c r="MWI169" s="89"/>
      <c r="MWJ169" s="89"/>
      <c r="MWK169" s="89"/>
      <c r="MWL169" s="89"/>
      <c r="MWM169" s="89"/>
      <c r="MWN169" s="89"/>
      <c r="MWO169" s="89"/>
      <c r="MWP169" s="89"/>
      <c r="MWQ169" s="89"/>
      <c r="MWR169" s="89"/>
      <c r="MWS169" s="89"/>
      <c r="MWT169" s="89"/>
      <c r="MWU169" s="89"/>
      <c r="MWV169" s="89"/>
      <c r="MWW169" s="89"/>
      <c r="MWX169" s="89"/>
      <c r="MWY169" s="89"/>
      <c r="MWZ169" s="89"/>
      <c r="MXA169" s="89"/>
      <c r="MXB169" s="89"/>
      <c r="MXC169" s="89"/>
      <c r="MXD169" s="89"/>
      <c r="MXE169" s="89"/>
      <c r="MXF169" s="89"/>
      <c r="MXG169" s="89"/>
      <c r="MXH169" s="89"/>
      <c r="MXI169" s="89"/>
      <c r="MXJ169" s="89"/>
      <c r="MXK169" s="89"/>
      <c r="MXL169" s="89"/>
      <c r="MXM169" s="89"/>
      <c r="MXN169" s="89"/>
      <c r="MXO169" s="89"/>
      <c r="MXP169" s="89"/>
      <c r="MXQ169" s="89"/>
      <c r="MXR169" s="89"/>
      <c r="MXS169" s="89"/>
      <c r="MXT169" s="89"/>
      <c r="MXU169" s="89"/>
      <c r="MXV169" s="89"/>
      <c r="MXW169" s="89"/>
      <c r="MXX169" s="89"/>
      <c r="MXY169" s="89"/>
      <c r="MXZ169" s="89"/>
      <c r="MYA169" s="89"/>
      <c r="MYB169" s="89"/>
      <c r="MYC169" s="89"/>
      <c r="MYD169" s="89"/>
      <c r="MYE169" s="89"/>
      <c r="MYF169" s="89"/>
      <c r="MYG169" s="89"/>
      <c r="MYH169" s="89"/>
      <c r="MYI169" s="89"/>
      <c r="MYJ169" s="89"/>
      <c r="MYK169" s="89"/>
      <c r="MYL169" s="89"/>
      <c r="MYM169" s="89"/>
      <c r="MYN169" s="89"/>
      <c r="MYO169" s="89"/>
      <c r="MYP169" s="89"/>
      <c r="MYQ169" s="89"/>
      <c r="MYR169" s="89"/>
      <c r="MYS169" s="89"/>
      <c r="MYT169" s="89"/>
      <c r="MYU169" s="89"/>
      <c r="MYV169" s="89"/>
      <c r="MYW169" s="89"/>
      <c r="MYX169" s="89"/>
      <c r="MYY169" s="89"/>
      <c r="MYZ169" s="89"/>
      <c r="MZA169" s="89"/>
      <c r="MZB169" s="89"/>
      <c r="MZC169" s="89"/>
      <c r="MZD169" s="89"/>
      <c r="MZE169" s="89"/>
      <c r="MZF169" s="89"/>
      <c r="MZG169" s="89"/>
      <c r="MZH169" s="89"/>
      <c r="MZI169" s="89"/>
      <c r="MZJ169" s="89"/>
      <c r="MZK169" s="89"/>
      <c r="MZL169" s="89"/>
      <c r="MZM169" s="89"/>
      <c r="MZN169" s="89"/>
      <c r="MZO169" s="89"/>
      <c r="MZP169" s="89"/>
      <c r="MZQ169" s="89"/>
      <c r="MZR169" s="89"/>
      <c r="MZS169" s="89"/>
      <c r="MZT169" s="89"/>
      <c r="MZU169" s="89"/>
      <c r="MZV169" s="89"/>
      <c r="MZW169" s="89"/>
      <c r="MZX169" s="89"/>
      <c r="MZY169" s="89"/>
      <c r="MZZ169" s="89"/>
      <c r="NAA169" s="89"/>
      <c r="NAB169" s="89"/>
      <c r="NAC169" s="89"/>
      <c r="NAD169" s="89"/>
      <c r="NAE169" s="89"/>
      <c r="NAF169" s="89"/>
      <c r="NAG169" s="89"/>
      <c r="NAH169" s="89"/>
      <c r="NAI169" s="89"/>
      <c r="NAJ169" s="89"/>
      <c r="NAK169" s="89"/>
      <c r="NAL169" s="89"/>
      <c r="NAM169" s="89"/>
      <c r="NAN169" s="89"/>
      <c r="NAO169" s="89"/>
      <c r="NAP169" s="89"/>
      <c r="NAQ169" s="89"/>
      <c r="NAR169" s="89"/>
      <c r="NAS169" s="89"/>
      <c r="NAT169" s="89"/>
      <c r="NAU169" s="89"/>
      <c r="NAV169" s="89"/>
      <c r="NAW169" s="89"/>
      <c r="NAX169" s="89"/>
      <c r="NAY169" s="89"/>
      <c r="NAZ169" s="89"/>
      <c r="NBA169" s="89"/>
      <c r="NBB169" s="89"/>
      <c r="NBC169" s="89"/>
      <c r="NBD169" s="89"/>
      <c r="NBE169" s="89"/>
      <c r="NBF169" s="89"/>
      <c r="NBG169" s="89"/>
      <c r="NBH169" s="89"/>
      <c r="NBI169" s="89"/>
      <c r="NBJ169" s="89"/>
      <c r="NBK169" s="89"/>
      <c r="NBL169" s="89"/>
      <c r="NBM169" s="89"/>
      <c r="NBN169" s="89"/>
      <c r="NBO169" s="89"/>
      <c r="NBP169" s="89"/>
      <c r="NBQ169" s="89"/>
      <c r="NBR169" s="89"/>
      <c r="NBS169" s="89"/>
      <c r="NBT169" s="89"/>
      <c r="NBU169" s="89"/>
      <c r="NBV169" s="89"/>
      <c r="NBW169" s="89"/>
      <c r="NBX169" s="89"/>
      <c r="NBY169" s="89"/>
      <c r="NBZ169" s="89"/>
      <c r="NCA169" s="89"/>
      <c r="NCB169" s="89"/>
      <c r="NCC169" s="89"/>
      <c r="NCD169" s="89"/>
      <c r="NCE169" s="89"/>
      <c r="NCF169" s="89"/>
      <c r="NCG169" s="89"/>
      <c r="NCH169" s="89"/>
      <c r="NCI169" s="89"/>
      <c r="NCJ169" s="89"/>
      <c r="NCK169" s="89"/>
      <c r="NCL169" s="89"/>
      <c r="NCM169" s="89"/>
      <c r="NCN169" s="89"/>
      <c r="NCO169" s="89"/>
      <c r="NCP169" s="89"/>
      <c r="NCQ169" s="89"/>
      <c r="NCR169" s="89"/>
      <c r="NCS169" s="89"/>
      <c r="NCT169" s="89"/>
      <c r="NCU169" s="89"/>
      <c r="NCV169" s="89"/>
      <c r="NCW169" s="89"/>
      <c r="NCX169" s="89"/>
      <c r="NCY169" s="89"/>
      <c r="NCZ169" s="89"/>
      <c r="NDA169" s="89"/>
      <c r="NDB169" s="89"/>
      <c r="NDC169" s="89"/>
      <c r="NDD169" s="89"/>
      <c r="NDE169" s="89"/>
      <c r="NDF169" s="89"/>
      <c r="NDG169" s="89"/>
      <c r="NDH169" s="89"/>
      <c r="NDI169" s="89"/>
      <c r="NDJ169" s="89"/>
      <c r="NDK169" s="89"/>
      <c r="NDL169" s="89"/>
      <c r="NDM169" s="89"/>
      <c r="NDN169" s="89"/>
      <c r="NDO169" s="89"/>
      <c r="NDP169" s="89"/>
      <c r="NDQ169" s="89"/>
      <c r="NDR169" s="89"/>
      <c r="NDS169" s="89"/>
      <c r="NDT169" s="89"/>
      <c r="NDU169" s="89"/>
      <c r="NDV169" s="89"/>
      <c r="NDW169" s="89"/>
      <c r="NDX169" s="89"/>
      <c r="NDY169" s="89"/>
      <c r="NDZ169" s="89"/>
      <c r="NEA169" s="89"/>
      <c r="NEB169" s="89"/>
      <c r="NEC169" s="89"/>
      <c r="NED169" s="89"/>
      <c r="NEE169" s="89"/>
      <c r="NEF169" s="89"/>
      <c r="NEG169" s="89"/>
      <c r="NEH169" s="89"/>
      <c r="NEI169" s="89"/>
      <c r="NEJ169" s="89"/>
      <c r="NEK169" s="89"/>
      <c r="NEL169" s="89"/>
      <c r="NEM169" s="89"/>
      <c r="NEN169" s="89"/>
      <c r="NEO169" s="89"/>
      <c r="NEP169" s="89"/>
      <c r="NEQ169" s="89"/>
      <c r="NER169" s="89"/>
      <c r="NES169" s="89"/>
      <c r="NET169" s="89"/>
      <c r="NEU169" s="89"/>
      <c r="NEV169" s="89"/>
      <c r="NEW169" s="89"/>
      <c r="NEX169" s="89"/>
      <c r="NEY169" s="89"/>
      <c r="NEZ169" s="89"/>
      <c r="NFA169" s="89"/>
      <c r="NFB169" s="89"/>
      <c r="NFC169" s="89"/>
      <c r="NFD169" s="89"/>
      <c r="NFE169" s="89"/>
      <c r="NFF169" s="89"/>
      <c r="NFG169" s="89"/>
      <c r="NFH169" s="89"/>
      <c r="NFI169" s="89"/>
      <c r="NFJ169" s="89"/>
      <c r="NFK169" s="89"/>
      <c r="NFL169" s="89"/>
      <c r="NFM169" s="89"/>
      <c r="NFN169" s="89"/>
      <c r="NFO169" s="89"/>
      <c r="NFP169" s="89"/>
      <c r="NFQ169" s="89"/>
      <c r="NFR169" s="89"/>
      <c r="NFS169" s="89"/>
      <c r="NFT169" s="89"/>
      <c r="NFU169" s="89"/>
      <c r="NFV169" s="89"/>
      <c r="NFW169" s="89"/>
      <c r="NFX169" s="89"/>
      <c r="NFY169" s="89"/>
      <c r="NFZ169" s="89"/>
      <c r="NGA169" s="89"/>
      <c r="NGB169" s="89"/>
      <c r="NGC169" s="89"/>
      <c r="NGD169" s="89"/>
      <c r="NGE169" s="89"/>
      <c r="NGF169" s="89"/>
      <c r="NGG169" s="89"/>
      <c r="NGH169" s="89"/>
      <c r="NGI169" s="89"/>
      <c r="NGJ169" s="89"/>
      <c r="NGK169" s="89"/>
      <c r="NGL169" s="89"/>
      <c r="NGM169" s="89"/>
      <c r="NGN169" s="89"/>
      <c r="NGO169" s="89"/>
      <c r="NGP169" s="89"/>
      <c r="NGQ169" s="89"/>
      <c r="NGR169" s="89"/>
      <c r="NGS169" s="89"/>
      <c r="NGT169" s="89"/>
      <c r="NGU169" s="89"/>
      <c r="NGV169" s="89"/>
      <c r="NGW169" s="89"/>
      <c r="NGX169" s="89"/>
      <c r="NGY169" s="89"/>
      <c r="NGZ169" s="89"/>
      <c r="NHA169" s="89"/>
      <c r="NHB169" s="89"/>
      <c r="NHC169" s="89"/>
      <c r="NHD169" s="89"/>
      <c r="NHE169" s="89"/>
      <c r="NHF169" s="89"/>
      <c r="NHG169" s="89"/>
      <c r="NHH169" s="89"/>
      <c r="NHI169" s="89"/>
      <c r="NHJ169" s="89"/>
      <c r="NHK169" s="89"/>
      <c r="NHL169" s="89"/>
      <c r="NHM169" s="89"/>
      <c r="NHN169" s="89"/>
      <c r="NHO169" s="89"/>
      <c r="NHP169" s="89"/>
      <c r="NHQ169" s="89"/>
      <c r="NHR169" s="89"/>
      <c r="NHS169" s="89"/>
      <c r="NHT169" s="89"/>
      <c r="NHU169" s="89"/>
      <c r="NHV169" s="89"/>
      <c r="NHW169" s="89"/>
      <c r="NHX169" s="89"/>
      <c r="NHY169" s="89"/>
      <c r="NHZ169" s="89"/>
      <c r="NIA169" s="89"/>
      <c r="NIB169" s="89"/>
      <c r="NIC169" s="89"/>
      <c r="NID169" s="89"/>
      <c r="NIE169" s="89"/>
      <c r="NIF169" s="89"/>
      <c r="NIG169" s="89"/>
      <c r="NIH169" s="89"/>
      <c r="NII169" s="89"/>
      <c r="NIJ169" s="89"/>
      <c r="NIK169" s="89"/>
      <c r="NIL169" s="89"/>
      <c r="NIM169" s="89"/>
      <c r="NIN169" s="89"/>
      <c r="NIO169" s="89"/>
      <c r="NIP169" s="89"/>
      <c r="NIQ169" s="89"/>
      <c r="NIR169" s="89"/>
      <c r="NIS169" s="89"/>
      <c r="NIT169" s="89"/>
      <c r="NIU169" s="89"/>
      <c r="NIV169" s="89"/>
      <c r="NIW169" s="89"/>
      <c r="NIX169" s="89"/>
      <c r="NIY169" s="89"/>
      <c r="NIZ169" s="89"/>
      <c r="NJA169" s="89"/>
      <c r="NJB169" s="89"/>
      <c r="NJC169" s="89"/>
      <c r="NJD169" s="89"/>
      <c r="NJE169" s="89"/>
      <c r="NJF169" s="89"/>
      <c r="NJG169" s="89"/>
      <c r="NJH169" s="89"/>
      <c r="NJI169" s="89"/>
      <c r="NJJ169" s="89"/>
      <c r="NJK169" s="89"/>
      <c r="NJL169" s="89"/>
      <c r="NJM169" s="89"/>
      <c r="NJN169" s="89"/>
      <c r="NJO169" s="89"/>
      <c r="NJP169" s="89"/>
      <c r="NJQ169" s="89"/>
      <c r="NJR169" s="89"/>
      <c r="NJS169" s="89"/>
      <c r="NJT169" s="89"/>
      <c r="NJU169" s="89"/>
      <c r="NJV169" s="89"/>
      <c r="NJW169" s="89"/>
      <c r="NJX169" s="89"/>
      <c r="NJY169" s="89"/>
      <c r="NJZ169" s="89"/>
      <c r="NKA169" s="89"/>
      <c r="NKB169" s="89"/>
      <c r="NKC169" s="89"/>
      <c r="NKD169" s="89"/>
      <c r="NKE169" s="89"/>
      <c r="NKF169" s="89"/>
      <c r="NKG169" s="89"/>
      <c r="NKH169" s="89"/>
      <c r="NKI169" s="89"/>
      <c r="NKJ169" s="89"/>
      <c r="NKK169" s="89"/>
      <c r="NKL169" s="89"/>
      <c r="NKM169" s="89"/>
      <c r="NKN169" s="89"/>
      <c r="NKO169" s="89"/>
      <c r="NKP169" s="89"/>
      <c r="NKQ169" s="89"/>
      <c r="NKR169" s="89"/>
      <c r="NKS169" s="89"/>
      <c r="NKT169" s="89"/>
      <c r="NKU169" s="89"/>
      <c r="NKV169" s="89"/>
      <c r="NKW169" s="89"/>
      <c r="NKX169" s="89"/>
      <c r="NKY169" s="89"/>
      <c r="NKZ169" s="89"/>
      <c r="NLA169" s="89"/>
      <c r="NLB169" s="89"/>
      <c r="NLC169" s="89"/>
      <c r="NLD169" s="89"/>
      <c r="NLE169" s="89"/>
      <c r="NLF169" s="89"/>
      <c r="NLG169" s="89"/>
      <c r="NLH169" s="89"/>
      <c r="NLI169" s="89"/>
      <c r="NLJ169" s="89"/>
      <c r="NLK169" s="89"/>
      <c r="NLL169" s="89"/>
      <c r="NLM169" s="89"/>
      <c r="NLN169" s="89"/>
      <c r="NLO169" s="89"/>
      <c r="NLP169" s="89"/>
      <c r="NLQ169" s="89"/>
      <c r="NLR169" s="89"/>
      <c r="NLS169" s="89"/>
      <c r="NLT169" s="89"/>
      <c r="NLU169" s="89"/>
      <c r="NLV169" s="89"/>
      <c r="NLW169" s="89"/>
      <c r="NLX169" s="89"/>
      <c r="NLY169" s="89"/>
      <c r="NLZ169" s="89"/>
      <c r="NMA169" s="89"/>
      <c r="NMB169" s="89"/>
      <c r="NMC169" s="89"/>
      <c r="NMD169" s="89"/>
      <c r="NME169" s="89"/>
      <c r="NMF169" s="89"/>
      <c r="NMG169" s="89"/>
      <c r="NMH169" s="89"/>
      <c r="NMI169" s="89"/>
      <c r="NMJ169" s="89"/>
      <c r="NMK169" s="89"/>
      <c r="NML169" s="89"/>
      <c r="NMM169" s="89"/>
      <c r="NMN169" s="89"/>
      <c r="NMO169" s="89"/>
      <c r="NMP169" s="89"/>
      <c r="NMQ169" s="89"/>
      <c r="NMR169" s="89"/>
      <c r="NMS169" s="89"/>
      <c r="NMT169" s="89"/>
      <c r="NMU169" s="89"/>
      <c r="NMV169" s="89"/>
      <c r="NMW169" s="89"/>
      <c r="NMX169" s="89"/>
      <c r="NMY169" s="89"/>
      <c r="NMZ169" s="89"/>
      <c r="NNA169" s="89"/>
      <c r="NNB169" s="89"/>
      <c r="NNC169" s="89"/>
      <c r="NND169" s="89"/>
      <c r="NNE169" s="89"/>
      <c r="NNF169" s="89"/>
      <c r="NNG169" s="89"/>
      <c r="NNH169" s="89"/>
      <c r="NNI169" s="89"/>
      <c r="NNJ169" s="89"/>
      <c r="NNK169" s="89"/>
      <c r="NNL169" s="89"/>
      <c r="NNM169" s="89"/>
      <c r="NNN169" s="89"/>
      <c r="NNO169" s="89"/>
      <c r="NNP169" s="89"/>
      <c r="NNQ169" s="89"/>
      <c r="NNR169" s="89"/>
      <c r="NNS169" s="89"/>
      <c r="NNT169" s="89"/>
      <c r="NNU169" s="89"/>
      <c r="NNV169" s="89"/>
      <c r="NNW169" s="89"/>
      <c r="NNX169" s="89"/>
      <c r="NNY169" s="89"/>
      <c r="NNZ169" s="89"/>
      <c r="NOA169" s="89"/>
      <c r="NOB169" s="89"/>
      <c r="NOC169" s="89"/>
      <c r="NOD169" s="89"/>
      <c r="NOE169" s="89"/>
      <c r="NOF169" s="89"/>
      <c r="NOG169" s="89"/>
      <c r="NOH169" s="89"/>
      <c r="NOI169" s="89"/>
      <c r="NOJ169" s="89"/>
      <c r="NOK169" s="89"/>
      <c r="NOL169" s="89"/>
      <c r="NOM169" s="89"/>
      <c r="NON169" s="89"/>
      <c r="NOO169" s="89"/>
      <c r="NOP169" s="89"/>
      <c r="NOQ169" s="89"/>
      <c r="NOR169" s="89"/>
      <c r="NOS169" s="89"/>
      <c r="NOT169" s="89"/>
      <c r="NOU169" s="89"/>
      <c r="NOV169" s="89"/>
      <c r="NOW169" s="89"/>
      <c r="NOX169" s="89"/>
      <c r="NOY169" s="89"/>
      <c r="NOZ169" s="89"/>
      <c r="NPA169" s="89"/>
      <c r="NPB169" s="89"/>
      <c r="NPC169" s="89"/>
      <c r="NPD169" s="89"/>
      <c r="NPE169" s="89"/>
      <c r="NPF169" s="89"/>
      <c r="NPG169" s="89"/>
      <c r="NPH169" s="89"/>
      <c r="NPI169" s="89"/>
      <c r="NPJ169" s="89"/>
      <c r="NPK169" s="89"/>
      <c r="NPL169" s="89"/>
      <c r="NPM169" s="89"/>
      <c r="NPN169" s="89"/>
      <c r="NPO169" s="89"/>
      <c r="NPP169" s="89"/>
      <c r="NPQ169" s="89"/>
      <c r="NPR169" s="89"/>
      <c r="NPS169" s="89"/>
      <c r="NPT169" s="89"/>
      <c r="NPU169" s="89"/>
      <c r="NPV169" s="89"/>
      <c r="NPW169" s="89"/>
      <c r="NPX169" s="89"/>
      <c r="NPY169" s="89"/>
      <c r="NPZ169" s="89"/>
      <c r="NQA169" s="89"/>
      <c r="NQB169" s="89"/>
      <c r="NQC169" s="89"/>
      <c r="NQD169" s="89"/>
      <c r="NQE169" s="89"/>
      <c r="NQF169" s="89"/>
      <c r="NQG169" s="89"/>
      <c r="NQH169" s="89"/>
      <c r="NQI169" s="89"/>
      <c r="NQJ169" s="89"/>
      <c r="NQK169" s="89"/>
      <c r="NQL169" s="89"/>
      <c r="NQM169" s="89"/>
      <c r="NQN169" s="89"/>
      <c r="NQO169" s="89"/>
      <c r="NQP169" s="89"/>
      <c r="NQQ169" s="89"/>
      <c r="NQR169" s="89"/>
      <c r="NQS169" s="89"/>
      <c r="NQT169" s="89"/>
      <c r="NQU169" s="89"/>
      <c r="NQV169" s="89"/>
      <c r="NQW169" s="89"/>
      <c r="NQX169" s="89"/>
      <c r="NQY169" s="89"/>
      <c r="NQZ169" s="89"/>
      <c r="NRA169" s="89"/>
      <c r="NRB169" s="89"/>
      <c r="NRC169" s="89"/>
      <c r="NRD169" s="89"/>
      <c r="NRE169" s="89"/>
      <c r="NRF169" s="89"/>
      <c r="NRG169" s="89"/>
      <c r="NRH169" s="89"/>
      <c r="NRI169" s="89"/>
      <c r="NRJ169" s="89"/>
      <c r="NRK169" s="89"/>
      <c r="NRL169" s="89"/>
      <c r="NRM169" s="89"/>
      <c r="NRN169" s="89"/>
      <c r="NRO169" s="89"/>
      <c r="NRP169" s="89"/>
      <c r="NRQ169" s="89"/>
      <c r="NRR169" s="89"/>
      <c r="NRS169" s="89"/>
      <c r="NRT169" s="89"/>
      <c r="NRU169" s="89"/>
      <c r="NRV169" s="89"/>
      <c r="NRW169" s="89"/>
      <c r="NRX169" s="89"/>
      <c r="NRY169" s="89"/>
      <c r="NRZ169" s="89"/>
      <c r="NSA169" s="89"/>
      <c r="NSB169" s="89"/>
      <c r="NSC169" s="89"/>
      <c r="NSD169" s="89"/>
      <c r="NSE169" s="89"/>
      <c r="NSF169" s="89"/>
      <c r="NSG169" s="89"/>
      <c r="NSH169" s="89"/>
      <c r="NSI169" s="89"/>
      <c r="NSJ169" s="89"/>
      <c r="NSK169" s="89"/>
      <c r="NSL169" s="89"/>
      <c r="NSM169" s="89"/>
      <c r="NSN169" s="89"/>
      <c r="NSO169" s="89"/>
      <c r="NSP169" s="89"/>
      <c r="NSQ169" s="89"/>
      <c r="NSR169" s="89"/>
      <c r="NSS169" s="89"/>
      <c r="NST169" s="89"/>
      <c r="NSU169" s="89"/>
      <c r="NSV169" s="89"/>
      <c r="NSW169" s="89"/>
      <c r="NSX169" s="89"/>
      <c r="NSY169" s="89"/>
      <c r="NSZ169" s="89"/>
      <c r="NTA169" s="89"/>
      <c r="NTB169" s="89"/>
      <c r="NTC169" s="89"/>
      <c r="NTD169" s="89"/>
      <c r="NTE169" s="89"/>
      <c r="NTF169" s="89"/>
      <c r="NTG169" s="89"/>
      <c r="NTH169" s="89"/>
      <c r="NTI169" s="89"/>
      <c r="NTJ169" s="89"/>
      <c r="NTK169" s="89"/>
      <c r="NTL169" s="89"/>
      <c r="NTM169" s="89"/>
      <c r="NTN169" s="89"/>
      <c r="NTO169" s="89"/>
      <c r="NTP169" s="89"/>
      <c r="NTQ169" s="89"/>
      <c r="NTR169" s="89"/>
      <c r="NTS169" s="89"/>
      <c r="NTT169" s="89"/>
      <c r="NTU169" s="89"/>
      <c r="NTV169" s="89"/>
      <c r="NTW169" s="89"/>
      <c r="NTX169" s="89"/>
      <c r="NTY169" s="89"/>
      <c r="NTZ169" s="89"/>
      <c r="NUA169" s="89"/>
      <c r="NUB169" s="89"/>
      <c r="NUC169" s="89"/>
      <c r="NUD169" s="89"/>
      <c r="NUE169" s="89"/>
      <c r="NUF169" s="89"/>
      <c r="NUG169" s="89"/>
      <c r="NUH169" s="89"/>
      <c r="NUI169" s="89"/>
      <c r="NUJ169" s="89"/>
      <c r="NUK169" s="89"/>
      <c r="NUL169" s="89"/>
      <c r="NUM169" s="89"/>
      <c r="NUN169" s="89"/>
      <c r="NUO169" s="89"/>
      <c r="NUP169" s="89"/>
      <c r="NUQ169" s="89"/>
      <c r="NUR169" s="89"/>
      <c r="NUS169" s="89"/>
      <c r="NUT169" s="89"/>
      <c r="NUU169" s="89"/>
      <c r="NUV169" s="89"/>
      <c r="NUW169" s="89"/>
      <c r="NUX169" s="89"/>
      <c r="NUY169" s="89"/>
      <c r="NUZ169" s="89"/>
      <c r="NVA169" s="89"/>
      <c r="NVB169" s="89"/>
      <c r="NVC169" s="89"/>
      <c r="NVD169" s="89"/>
      <c r="NVE169" s="89"/>
      <c r="NVF169" s="89"/>
      <c r="NVG169" s="89"/>
      <c r="NVH169" s="89"/>
      <c r="NVI169" s="89"/>
      <c r="NVJ169" s="89"/>
      <c r="NVK169" s="89"/>
      <c r="NVL169" s="89"/>
      <c r="NVM169" s="89"/>
      <c r="NVN169" s="89"/>
      <c r="NVO169" s="89"/>
      <c r="NVP169" s="89"/>
      <c r="NVQ169" s="89"/>
      <c r="NVR169" s="89"/>
      <c r="NVS169" s="89"/>
      <c r="NVT169" s="89"/>
      <c r="NVU169" s="89"/>
      <c r="NVV169" s="89"/>
      <c r="NVW169" s="89"/>
      <c r="NVX169" s="89"/>
      <c r="NVY169" s="89"/>
      <c r="NVZ169" s="89"/>
      <c r="NWA169" s="89"/>
      <c r="NWB169" s="89"/>
      <c r="NWC169" s="89"/>
      <c r="NWD169" s="89"/>
      <c r="NWE169" s="89"/>
      <c r="NWF169" s="89"/>
      <c r="NWG169" s="89"/>
      <c r="NWH169" s="89"/>
      <c r="NWI169" s="89"/>
      <c r="NWJ169" s="89"/>
      <c r="NWK169" s="89"/>
      <c r="NWL169" s="89"/>
      <c r="NWM169" s="89"/>
      <c r="NWN169" s="89"/>
      <c r="NWO169" s="89"/>
      <c r="NWP169" s="89"/>
      <c r="NWQ169" s="89"/>
      <c r="NWR169" s="89"/>
      <c r="NWS169" s="89"/>
      <c r="NWT169" s="89"/>
      <c r="NWU169" s="89"/>
      <c r="NWV169" s="89"/>
      <c r="NWW169" s="89"/>
      <c r="NWX169" s="89"/>
      <c r="NWY169" s="89"/>
      <c r="NWZ169" s="89"/>
      <c r="NXA169" s="89"/>
      <c r="NXB169" s="89"/>
      <c r="NXC169" s="89"/>
      <c r="NXD169" s="89"/>
      <c r="NXE169" s="89"/>
      <c r="NXF169" s="89"/>
      <c r="NXG169" s="89"/>
      <c r="NXH169" s="89"/>
      <c r="NXI169" s="89"/>
      <c r="NXJ169" s="89"/>
      <c r="NXK169" s="89"/>
      <c r="NXL169" s="89"/>
      <c r="NXM169" s="89"/>
      <c r="NXN169" s="89"/>
      <c r="NXO169" s="89"/>
      <c r="NXP169" s="89"/>
      <c r="NXQ169" s="89"/>
      <c r="NXR169" s="89"/>
      <c r="NXS169" s="89"/>
      <c r="NXT169" s="89"/>
      <c r="NXU169" s="89"/>
      <c r="NXV169" s="89"/>
      <c r="NXW169" s="89"/>
      <c r="NXX169" s="89"/>
      <c r="NXY169" s="89"/>
      <c r="NXZ169" s="89"/>
      <c r="NYA169" s="89"/>
      <c r="NYB169" s="89"/>
      <c r="NYC169" s="89"/>
      <c r="NYD169" s="89"/>
      <c r="NYE169" s="89"/>
      <c r="NYF169" s="89"/>
      <c r="NYG169" s="89"/>
      <c r="NYH169" s="89"/>
      <c r="NYI169" s="89"/>
      <c r="NYJ169" s="89"/>
      <c r="NYK169" s="89"/>
      <c r="NYL169" s="89"/>
      <c r="NYM169" s="89"/>
      <c r="NYN169" s="89"/>
      <c r="NYO169" s="89"/>
      <c r="NYP169" s="89"/>
      <c r="NYQ169" s="89"/>
      <c r="NYR169" s="89"/>
      <c r="NYS169" s="89"/>
      <c r="NYT169" s="89"/>
      <c r="NYU169" s="89"/>
      <c r="NYV169" s="89"/>
      <c r="NYW169" s="89"/>
      <c r="NYX169" s="89"/>
      <c r="NYY169" s="89"/>
      <c r="NYZ169" s="89"/>
      <c r="NZA169" s="89"/>
      <c r="NZB169" s="89"/>
      <c r="NZC169" s="89"/>
      <c r="NZD169" s="89"/>
      <c r="NZE169" s="89"/>
      <c r="NZF169" s="89"/>
      <c r="NZG169" s="89"/>
      <c r="NZH169" s="89"/>
      <c r="NZI169" s="89"/>
      <c r="NZJ169" s="89"/>
      <c r="NZK169" s="89"/>
      <c r="NZL169" s="89"/>
      <c r="NZM169" s="89"/>
      <c r="NZN169" s="89"/>
      <c r="NZO169" s="89"/>
      <c r="NZP169" s="89"/>
      <c r="NZQ169" s="89"/>
      <c r="NZR169" s="89"/>
      <c r="NZS169" s="89"/>
      <c r="NZT169" s="89"/>
      <c r="NZU169" s="89"/>
      <c r="NZV169" s="89"/>
      <c r="NZW169" s="89"/>
      <c r="NZX169" s="89"/>
      <c r="NZY169" s="89"/>
      <c r="NZZ169" s="89"/>
      <c r="OAA169" s="89"/>
      <c r="OAB169" s="89"/>
      <c r="OAC169" s="89"/>
      <c r="OAD169" s="89"/>
      <c r="OAE169" s="89"/>
      <c r="OAF169" s="89"/>
      <c r="OAG169" s="89"/>
      <c r="OAH169" s="89"/>
      <c r="OAI169" s="89"/>
      <c r="OAJ169" s="89"/>
      <c r="OAK169" s="89"/>
      <c r="OAL169" s="89"/>
      <c r="OAM169" s="89"/>
      <c r="OAN169" s="89"/>
      <c r="OAO169" s="89"/>
      <c r="OAP169" s="89"/>
      <c r="OAQ169" s="89"/>
      <c r="OAR169" s="89"/>
      <c r="OAS169" s="89"/>
      <c r="OAT169" s="89"/>
      <c r="OAU169" s="89"/>
      <c r="OAV169" s="89"/>
      <c r="OAW169" s="89"/>
      <c r="OAX169" s="89"/>
      <c r="OAY169" s="89"/>
      <c r="OAZ169" s="89"/>
      <c r="OBA169" s="89"/>
      <c r="OBB169" s="89"/>
      <c r="OBC169" s="89"/>
      <c r="OBD169" s="89"/>
      <c r="OBE169" s="89"/>
      <c r="OBF169" s="89"/>
      <c r="OBG169" s="89"/>
      <c r="OBH169" s="89"/>
      <c r="OBI169" s="89"/>
      <c r="OBJ169" s="89"/>
      <c r="OBK169" s="89"/>
      <c r="OBL169" s="89"/>
      <c r="OBM169" s="89"/>
      <c r="OBN169" s="89"/>
      <c r="OBO169" s="89"/>
      <c r="OBP169" s="89"/>
      <c r="OBQ169" s="89"/>
      <c r="OBR169" s="89"/>
      <c r="OBS169" s="89"/>
      <c r="OBT169" s="89"/>
      <c r="OBU169" s="89"/>
      <c r="OBV169" s="89"/>
      <c r="OBW169" s="89"/>
      <c r="OBX169" s="89"/>
      <c r="OBY169" s="89"/>
      <c r="OBZ169" s="89"/>
      <c r="OCA169" s="89"/>
      <c r="OCB169" s="89"/>
      <c r="OCC169" s="89"/>
      <c r="OCD169" s="89"/>
      <c r="OCE169" s="89"/>
      <c r="OCF169" s="89"/>
      <c r="OCG169" s="89"/>
      <c r="OCH169" s="89"/>
      <c r="OCI169" s="89"/>
      <c r="OCJ169" s="89"/>
      <c r="OCK169" s="89"/>
      <c r="OCL169" s="89"/>
      <c r="OCM169" s="89"/>
      <c r="OCN169" s="89"/>
      <c r="OCO169" s="89"/>
      <c r="OCP169" s="89"/>
      <c r="OCQ169" s="89"/>
      <c r="OCR169" s="89"/>
      <c r="OCS169" s="89"/>
      <c r="OCT169" s="89"/>
      <c r="OCU169" s="89"/>
      <c r="OCV169" s="89"/>
      <c r="OCW169" s="89"/>
      <c r="OCX169" s="89"/>
      <c r="OCY169" s="89"/>
      <c r="OCZ169" s="89"/>
      <c r="ODA169" s="89"/>
      <c r="ODB169" s="89"/>
      <c r="ODC169" s="89"/>
      <c r="ODD169" s="89"/>
      <c r="ODE169" s="89"/>
      <c r="ODF169" s="89"/>
      <c r="ODG169" s="89"/>
      <c r="ODH169" s="89"/>
      <c r="ODI169" s="89"/>
      <c r="ODJ169" s="89"/>
      <c r="ODK169" s="89"/>
      <c r="ODL169" s="89"/>
      <c r="ODM169" s="89"/>
      <c r="ODN169" s="89"/>
      <c r="ODO169" s="89"/>
      <c r="ODP169" s="89"/>
      <c r="ODQ169" s="89"/>
      <c r="ODR169" s="89"/>
      <c r="ODS169" s="89"/>
      <c r="ODT169" s="89"/>
      <c r="ODU169" s="89"/>
      <c r="ODV169" s="89"/>
      <c r="ODW169" s="89"/>
      <c r="ODX169" s="89"/>
      <c r="ODY169" s="89"/>
      <c r="ODZ169" s="89"/>
      <c r="OEA169" s="89"/>
      <c r="OEB169" s="89"/>
      <c r="OEC169" s="89"/>
      <c r="OED169" s="89"/>
      <c r="OEE169" s="89"/>
      <c r="OEF169" s="89"/>
      <c r="OEG169" s="89"/>
      <c r="OEH169" s="89"/>
      <c r="OEI169" s="89"/>
      <c r="OEJ169" s="89"/>
      <c r="OEK169" s="89"/>
      <c r="OEL169" s="89"/>
      <c r="OEM169" s="89"/>
      <c r="OEN169" s="89"/>
      <c r="OEO169" s="89"/>
      <c r="OEP169" s="89"/>
      <c r="OEQ169" s="89"/>
      <c r="OER169" s="89"/>
      <c r="OES169" s="89"/>
      <c r="OET169" s="89"/>
      <c r="OEU169" s="89"/>
      <c r="OEV169" s="89"/>
      <c r="OEW169" s="89"/>
      <c r="OEX169" s="89"/>
      <c r="OEY169" s="89"/>
      <c r="OEZ169" s="89"/>
      <c r="OFA169" s="89"/>
      <c r="OFB169" s="89"/>
      <c r="OFC169" s="89"/>
      <c r="OFD169" s="89"/>
      <c r="OFE169" s="89"/>
      <c r="OFF169" s="89"/>
      <c r="OFG169" s="89"/>
      <c r="OFH169" s="89"/>
      <c r="OFI169" s="89"/>
      <c r="OFJ169" s="89"/>
      <c r="OFK169" s="89"/>
      <c r="OFL169" s="89"/>
      <c r="OFM169" s="89"/>
      <c r="OFN169" s="89"/>
      <c r="OFO169" s="89"/>
      <c r="OFP169" s="89"/>
      <c r="OFQ169" s="89"/>
      <c r="OFR169" s="89"/>
      <c r="OFS169" s="89"/>
      <c r="OFT169" s="89"/>
      <c r="OFU169" s="89"/>
      <c r="OFV169" s="89"/>
      <c r="OFW169" s="89"/>
      <c r="OFX169" s="89"/>
      <c r="OFY169" s="89"/>
      <c r="OFZ169" s="89"/>
      <c r="OGA169" s="89"/>
      <c r="OGB169" s="89"/>
      <c r="OGC169" s="89"/>
      <c r="OGD169" s="89"/>
      <c r="OGE169" s="89"/>
      <c r="OGF169" s="89"/>
      <c r="OGG169" s="89"/>
      <c r="OGH169" s="89"/>
      <c r="OGI169" s="89"/>
      <c r="OGJ169" s="89"/>
      <c r="OGK169" s="89"/>
      <c r="OGL169" s="89"/>
      <c r="OGM169" s="89"/>
      <c r="OGN169" s="89"/>
      <c r="OGO169" s="89"/>
      <c r="OGP169" s="89"/>
      <c r="OGQ169" s="89"/>
      <c r="OGR169" s="89"/>
      <c r="OGS169" s="89"/>
      <c r="OGT169" s="89"/>
      <c r="OGU169" s="89"/>
      <c r="OGV169" s="89"/>
      <c r="OGW169" s="89"/>
      <c r="OGX169" s="89"/>
      <c r="OGY169" s="89"/>
      <c r="OGZ169" s="89"/>
      <c r="OHA169" s="89"/>
      <c r="OHB169" s="89"/>
      <c r="OHC169" s="89"/>
      <c r="OHD169" s="89"/>
      <c r="OHE169" s="89"/>
      <c r="OHF169" s="89"/>
      <c r="OHG169" s="89"/>
      <c r="OHH169" s="89"/>
      <c r="OHI169" s="89"/>
      <c r="OHJ169" s="89"/>
      <c r="OHK169" s="89"/>
      <c r="OHL169" s="89"/>
      <c r="OHM169" s="89"/>
      <c r="OHN169" s="89"/>
      <c r="OHO169" s="89"/>
      <c r="OHP169" s="89"/>
      <c r="OHQ169" s="89"/>
      <c r="OHR169" s="89"/>
      <c r="OHS169" s="89"/>
      <c r="OHT169" s="89"/>
      <c r="OHU169" s="89"/>
      <c r="OHV169" s="89"/>
      <c r="OHW169" s="89"/>
      <c r="OHX169" s="89"/>
      <c r="OHY169" s="89"/>
      <c r="OHZ169" s="89"/>
      <c r="OIA169" s="89"/>
      <c r="OIB169" s="89"/>
      <c r="OIC169" s="89"/>
      <c r="OID169" s="89"/>
      <c r="OIE169" s="89"/>
      <c r="OIF169" s="89"/>
      <c r="OIG169" s="89"/>
      <c r="OIH169" s="89"/>
      <c r="OII169" s="89"/>
      <c r="OIJ169" s="89"/>
      <c r="OIK169" s="89"/>
      <c r="OIL169" s="89"/>
      <c r="OIM169" s="89"/>
      <c r="OIN169" s="89"/>
      <c r="OIO169" s="89"/>
      <c r="OIP169" s="89"/>
      <c r="OIQ169" s="89"/>
      <c r="OIR169" s="89"/>
      <c r="OIS169" s="89"/>
      <c r="OIT169" s="89"/>
      <c r="OIU169" s="89"/>
      <c r="OIV169" s="89"/>
      <c r="OIW169" s="89"/>
      <c r="OIX169" s="89"/>
      <c r="OIY169" s="89"/>
      <c r="OIZ169" s="89"/>
      <c r="OJA169" s="89"/>
      <c r="OJB169" s="89"/>
      <c r="OJC169" s="89"/>
      <c r="OJD169" s="89"/>
      <c r="OJE169" s="89"/>
      <c r="OJF169" s="89"/>
      <c r="OJG169" s="89"/>
      <c r="OJH169" s="89"/>
      <c r="OJI169" s="89"/>
      <c r="OJJ169" s="89"/>
      <c r="OJK169" s="89"/>
      <c r="OJL169" s="89"/>
      <c r="OJM169" s="89"/>
      <c r="OJN169" s="89"/>
      <c r="OJO169" s="89"/>
      <c r="OJP169" s="89"/>
      <c r="OJQ169" s="89"/>
      <c r="OJR169" s="89"/>
      <c r="OJS169" s="89"/>
      <c r="OJT169" s="89"/>
      <c r="OJU169" s="89"/>
      <c r="OJV169" s="89"/>
      <c r="OJW169" s="89"/>
      <c r="OJX169" s="89"/>
      <c r="OJY169" s="89"/>
      <c r="OJZ169" s="89"/>
      <c r="OKA169" s="89"/>
      <c r="OKB169" s="89"/>
      <c r="OKC169" s="89"/>
      <c r="OKD169" s="89"/>
      <c r="OKE169" s="89"/>
      <c r="OKF169" s="89"/>
      <c r="OKG169" s="89"/>
      <c r="OKH169" s="89"/>
      <c r="OKI169" s="89"/>
      <c r="OKJ169" s="89"/>
      <c r="OKK169" s="89"/>
      <c r="OKL169" s="89"/>
      <c r="OKM169" s="89"/>
      <c r="OKN169" s="89"/>
      <c r="OKO169" s="89"/>
      <c r="OKP169" s="89"/>
      <c r="OKQ169" s="89"/>
      <c r="OKR169" s="89"/>
      <c r="OKS169" s="89"/>
      <c r="OKT169" s="89"/>
      <c r="OKU169" s="89"/>
      <c r="OKV169" s="89"/>
      <c r="OKW169" s="89"/>
      <c r="OKX169" s="89"/>
      <c r="OKY169" s="89"/>
      <c r="OKZ169" s="89"/>
      <c r="OLA169" s="89"/>
      <c r="OLB169" s="89"/>
      <c r="OLC169" s="89"/>
      <c r="OLD169" s="89"/>
      <c r="OLE169" s="89"/>
      <c r="OLF169" s="89"/>
      <c r="OLG169" s="89"/>
      <c r="OLH169" s="89"/>
      <c r="OLI169" s="89"/>
      <c r="OLJ169" s="89"/>
      <c r="OLK169" s="89"/>
      <c r="OLL169" s="89"/>
      <c r="OLM169" s="89"/>
      <c r="OLN169" s="89"/>
      <c r="OLO169" s="89"/>
      <c r="OLP169" s="89"/>
      <c r="OLQ169" s="89"/>
      <c r="OLR169" s="89"/>
      <c r="OLS169" s="89"/>
      <c r="OLT169" s="89"/>
      <c r="OLU169" s="89"/>
      <c r="OLV169" s="89"/>
      <c r="OLW169" s="89"/>
      <c r="OLX169" s="89"/>
      <c r="OLY169" s="89"/>
      <c r="OLZ169" s="89"/>
      <c r="OMA169" s="89"/>
      <c r="OMB169" s="89"/>
      <c r="OMC169" s="89"/>
      <c r="OMD169" s="89"/>
      <c r="OME169" s="89"/>
      <c r="OMF169" s="89"/>
      <c r="OMG169" s="89"/>
      <c r="OMH169" s="89"/>
      <c r="OMI169" s="89"/>
      <c r="OMJ169" s="89"/>
      <c r="OMK169" s="89"/>
      <c r="OML169" s="89"/>
      <c r="OMM169" s="89"/>
      <c r="OMN169" s="89"/>
      <c r="OMO169" s="89"/>
      <c r="OMP169" s="89"/>
      <c r="OMQ169" s="89"/>
      <c r="OMR169" s="89"/>
      <c r="OMS169" s="89"/>
      <c r="OMT169" s="89"/>
      <c r="OMU169" s="89"/>
      <c r="OMV169" s="89"/>
      <c r="OMW169" s="89"/>
      <c r="OMX169" s="89"/>
      <c r="OMY169" s="89"/>
      <c r="OMZ169" s="89"/>
      <c r="ONA169" s="89"/>
      <c r="ONB169" s="89"/>
      <c r="ONC169" s="89"/>
      <c r="OND169" s="89"/>
      <c r="ONE169" s="89"/>
      <c r="ONF169" s="89"/>
      <c r="ONG169" s="89"/>
      <c r="ONH169" s="89"/>
      <c r="ONI169" s="89"/>
      <c r="ONJ169" s="89"/>
      <c r="ONK169" s="89"/>
      <c r="ONL169" s="89"/>
      <c r="ONM169" s="89"/>
      <c r="ONN169" s="89"/>
      <c r="ONO169" s="89"/>
      <c r="ONP169" s="89"/>
      <c r="ONQ169" s="89"/>
      <c r="ONR169" s="89"/>
      <c r="ONS169" s="89"/>
      <c r="ONT169" s="89"/>
      <c r="ONU169" s="89"/>
      <c r="ONV169" s="89"/>
      <c r="ONW169" s="89"/>
      <c r="ONX169" s="89"/>
      <c r="ONY169" s="89"/>
      <c r="ONZ169" s="89"/>
      <c r="OOA169" s="89"/>
      <c r="OOB169" s="89"/>
      <c r="OOC169" s="89"/>
      <c r="OOD169" s="89"/>
      <c r="OOE169" s="89"/>
      <c r="OOF169" s="89"/>
      <c r="OOG169" s="89"/>
      <c r="OOH169" s="89"/>
      <c r="OOI169" s="89"/>
      <c r="OOJ169" s="89"/>
      <c r="OOK169" s="89"/>
      <c r="OOL169" s="89"/>
      <c r="OOM169" s="89"/>
      <c r="OON169" s="89"/>
      <c r="OOO169" s="89"/>
      <c r="OOP169" s="89"/>
      <c r="OOQ169" s="89"/>
      <c r="OOR169" s="89"/>
      <c r="OOS169" s="89"/>
      <c r="OOT169" s="89"/>
      <c r="OOU169" s="89"/>
      <c r="OOV169" s="89"/>
      <c r="OOW169" s="89"/>
      <c r="OOX169" s="89"/>
      <c r="OOY169" s="89"/>
      <c r="OOZ169" s="89"/>
      <c r="OPA169" s="89"/>
      <c r="OPB169" s="89"/>
      <c r="OPC169" s="89"/>
      <c r="OPD169" s="89"/>
      <c r="OPE169" s="89"/>
      <c r="OPF169" s="89"/>
      <c r="OPG169" s="89"/>
      <c r="OPH169" s="89"/>
      <c r="OPI169" s="89"/>
      <c r="OPJ169" s="89"/>
      <c r="OPK169" s="89"/>
      <c r="OPL169" s="89"/>
      <c r="OPM169" s="89"/>
      <c r="OPN169" s="89"/>
      <c r="OPO169" s="89"/>
      <c r="OPP169" s="89"/>
      <c r="OPQ169" s="89"/>
      <c r="OPR169" s="89"/>
      <c r="OPS169" s="89"/>
      <c r="OPT169" s="89"/>
      <c r="OPU169" s="89"/>
      <c r="OPV169" s="89"/>
      <c r="OPW169" s="89"/>
      <c r="OPX169" s="89"/>
      <c r="OPY169" s="89"/>
      <c r="OPZ169" s="89"/>
      <c r="OQA169" s="89"/>
      <c r="OQB169" s="89"/>
      <c r="OQC169" s="89"/>
      <c r="OQD169" s="89"/>
      <c r="OQE169" s="89"/>
      <c r="OQF169" s="89"/>
      <c r="OQG169" s="89"/>
      <c r="OQH169" s="89"/>
      <c r="OQI169" s="89"/>
      <c r="OQJ169" s="89"/>
      <c r="OQK169" s="89"/>
      <c r="OQL169" s="89"/>
      <c r="OQM169" s="89"/>
      <c r="OQN169" s="89"/>
      <c r="OQO169" s="89"/>
      <c r="OQP169" s="89"/>
      <c r="OQQ169" s="89"/>
      <c r="OQR169" s="89"/>
      <c r="OQS169" s="89"/>
      <c r="OQT169" s="89"/>
      <c r="OQU169" s="89"/>
      <c r="OQV169" s="89"/>
      <c r="OQW169" s="89"/>
      <c r="OQX169" s="89"/>
      <c r="OQY169" s="89"/>
      <c r="OQZ169" s="89"/>
      <c r="ORA169" s="89"/>
      <c r="ORB169" s="89"/>
      <c r="ORC169" s="89"/>
      <c r="ORD169" s="89"/>
      <c r="ORE169" s="89"/>
      <c r="ORF169" s="89"/>
      <c r="ORG169" s="89"/>
      <c r="ORH169" s="89"/>
      <c r="ORI169" s="89"/>
      <c r="ORJ169" s="89"/>
      <c r="ORK169" s="89"/>
      <c r="ORL169" s="89"/>
      <c r="ORM169" s="89"/>
      <c r="ORN169" s="89"/>
      <c r="ORO169" s="89"/>
      <c r="ORP169" s="89"/>
      <c r="ORQ169" s="89"/>
      <c r="ORR169" s="89"/>
      <c r="ORS169" s="89"/>
      <c r="ORT169" s="89"/>
      <c r="ORU169" s="89"/>
      <c r="ORV169" s="89"/>
      <c r="ORW169" s="89"/>
      <c r="ORX169" s="89"/>
      <c r="ORY169" s="89"/>
      <c r="ORZ169" s="89"/>
      <c r="OSA169" s="89"/>
      <c r="OSB169" s="89"/>
      <c r="OSC169" s="89"/>
      <c r="OSD169" s="89"/>
      <c r="OSE169" s="89"/>
      <c r="OSF169" s="89"/>
      <c r="OSG169" s="89"/>
      <c r="OSH169" s="89"/>
      <c r="OSI169" s="89"/>
      <c r="OSJ169" s="89"/>
      <c r="OSK169" s="89"/>
      <c r="OSL169" s="89"/>
      <c r="OSM169" s="89"/>
      <c r="OSN169" s="89"/>
      <c r="OSO169" s="89"/>
      <c r="OSP169" s="89"/>
      <c r="OSQ169" s="89"/>
      <c r="OSR169" s="89"/>
      <c r="OSS169" s="89"/>
      <c r="OST169" s="89"/>
      <c r="OSU169" s="89"/>
      <c r="OSV169" s="89"/>
      <c r="OSW169" s="89"/>
      <c r="OSX169" s="89"/>
      <c r="OSY169" s="89"/>
      <c r="OSZ169" s="89"/>
      <c r="OTA169" s="89"/>
      <c r="OTB169" s="89"/>
      <c r="OTC169" s="89"/>
      <c r="OTD169" s="89"/>
      <c r="OTE169" s="89"/>
      <c r="OTF169" s="89"/>
      <c r="OTG169" s="89"/>
      <c r="OTH169" s="89"/>
      <c r="OTI169" s="89"/>
      <c r="OTJ169" s="89"/>
      <c r="OTK169" s="89"/>
      <c r="OTL169" s="89"/>
      <c r="OTM169" s="89"/>
      <c r="OTN169" s="89"/>
      <c r="OTO169" s="89"/>
      <c r="OTP169" s="89"/>
      <c r="OTQ169" s="89"/>
      <c r="OTR169" s="89"/>
      <c r="OTS169" s="89"/>
      <c r="OTT169" s="89"/>
      <c r="OTU169" s="89"/>
      <c r="OTV169" s="89"/>
      <c r="OTW169" s="89"/>
      <c r="OTX169" s="89"/>
      <c r="OTY169" s="89"/>
      <c r="OTZ169" s="89"/>
      <c r="OUA169" s="89"/>
      <c r="OUB169" s="89"/>
      <c r="OUC169" s="89"/>
      <c r="OUD169" s="89"/>
      <c r="OUE169" s="89"/>
      <c r="OUF169" s="89"/>
      <c r="OUG169" s="89"/>
      <c r="OUH169" s="89"/>
      <c r="OUI169" s="89"/>
      <c r="OUJ169" s="89"/>
      <c r="OUK169" s="89"/>
      <c r="OUL169" s="89"/>
      <c r="OUM169" s="89"/>
      <c r="OUN169" s="89"/>
      <c r="OUO169" s="89"/>
      <c r="OUP169" s="89"/>
      <c r="OUQ169" s="89"/>
      <c r="OUR169" s="89"/>
      <c r="OUS169" s="89"/>
      <c r="OUT169" s="89"/>
      <c r="OUU169" s="89"/>
      <c r="OUV169" s="89"/>
      <c r="OUW169" s="89"/>
      <c r="OUX169" s="89"/>
      <c r="OUY169" s="89"/>
      <c r="OUZ169" s="89"/>
      <c r="OVA169" s="89"/>
      <c r="OVB169" s="89"/>
      <c r="OVC169" s="89"/>
      <c r="OVD169" s="89"/>
      <c r="OVE169" s="89"/>
      <c r="OVF169" s="89"/>
      <c r="OVG169" s="89"/>
      <c r="OVH169" s="89"/>
      <c r="OVI169" s="89"/>
      <c r="OVJ169" s="89"/>
      <c r="OVK169" s="89"/>
      <c r="OVL169" s="89"/>
      <c r="OVM169" s="89"/>
      <c r="OVN169" s="89"/>
      <c r="OVO169" s="89"/>
      <c r="OVP169" s="89"/>
      <c r="OVQ169" s="89"/>
      <c r="OVR169" s="89"/>
      <c r="OVS169" s="89"/>
      <c r="OVT169" s="89"/>
      <c r="OVU169" s="89"/>
      <c r="OVV169" s="89"/>
      <c r="OVW169" s="89"/>
      <c r="OVX169" s="89"/>
      <c r="OVY169" s="89"/>
      <c r="OVZ169" s="89"/>
      <c r="OWA169" s="89"/>
      <c r="OWB169" s="89"/>
      <c r="OWC169" s="89"/>
      <c r="OWD169" s="89"/>
      <c r="OWE169" s="89"/>
      <c r="OWF169" s="89"/>
      <c r="OWG169" s="89"/>
      <c r="OWH169" s="89"/>
      <c r="OWI169" s="89"/>
      <c r="OWJ169" s="89"/>
      <c r="OWK169" s="89"/>
      <c r="OWL169" s="89"/>
      <c r="OWM169" s="89"/>
      <c r="OWN169" s="89"/>
      <c r="OWO169" s="89"/>
      <c r="OWP169" s="89"/>
      <c r="OWQ169" s="89"/>
      <c r="OWR169" s="89"/>
      <c r="OWS169" s="89"/>
      <c r="OWT169" s="89"/>
      <c r="OWU169" s="89"/>
      <c r="OWV169" s="89"/>
      <c r="OWW169" s="89"/>
      <c r="OWX169" s="89"/>
      <c r="OWY169" s="89"/>
      <c r="OWZ169" s="89"/>
      <c r="OXA169" s="89"/>
      <c r="OXB169" s="89"/>
      <c r="OXC169" s="89"/>
      <c r="OXD169" s="89"/>
      <c r="OXE169" s="89"/>
      <c r="OXF169" s="89"/>
      <c r="OXG169" s="89"/>
      <c r="OXH169" s="89"/>
      <c r="OXI169" s="89"/>
      <c r="OXJ169" s="89"/>
      <c r="OXK169" s="89"/>
      <c r="OXL169" s="89"/>
      <c r="OXM169" s="89"/>
      <c r="OXN169" s="89"/>
      <c r="OXO169" s="89"/>
      <c r="OXP169" s="89"/>
      <c r="OXQ169" s="89"/>
      <c r="OXR169" s="89"/>
      <c r="OXS169" s="89"/>
      <c r="OXT169" s="89"/>
      <c r="OXU169" s="89"/>
      <c r="OXV169" s="89"/>
      <c r="OXW169" s="89"/>
      <c r="OXX169" s="89"/>
      <c r="OXY169" s="89"/>
      <c r="OXZ169" s="89"/>
      <c r="OYA169" s="89"/>
      <c r="OYB169" s="89"/>
      <c r="OYC169" s="89"/>
      <c r="OYD169" s="89"/>
      <c r="OYE169" s="89"/>
      <c r="OYF169" s="89"/>
      <c r="OYG169" s="89"/>
      <c r="OYH169" s="89"/>
      <c r="OYI169" s="89"/>
      <c r="OYJ169" s="89"/>
      <c r="OYK169" s="89"/>
      <c r="OYL169" s="89"/>
      <c r="OYM169" s="89"/>
      <c r="OYN169" s="89"/>
      <c r="OYO169" s="89"/>
      <c r="OYP169" s="89"/>
      <c r="OYQ169" s="89"/>
      <c r="OYR169" s="89"/>
      <c r="OYS169" s="89"/>
      <c r="OYT169" s="89"/>
      <c r="OYU169" s="89"/>
      <c r="OYV169" s="89"/>
      <c r="OYW169" s="89"/>
      <c r="OYX169" s="89"/>
      <c r="OYY169" s="89"/>
      <c r="OYZ169" s="89"/>
      <c r="OZA169" s="89"/>
      <c r="OZB169" s="89"/>
      <c r="OZC169" s="89"/>
      <c r="OZD169" s="89"/>
      <c r="OZE169" s="89"/>
      <c r="OZF169" s="89"/>
      <c r="OZG169" s="89"/>
      <c r="OZH169" s="89"/>
      <c r="OZI169" s="89"/>
      <c r="OZJ169" s="89"/>
      <c r="OZK169" s="89"/>
      <c r="OZL169" s="89"/>
      <c r="OZM169" s="89"/>
      <c r="OZN169" s="89"/>
      <c r="OZO169" s="89"/>
      <c r="OZP169" s="89"/>
      <c r="OZQ169" s="89"/>
      <c r="OZR169" s="89"/>
      <c r="OZS169" s="89"/>
      <c r="OZT169" s="89"/>
      <c r="OZU169" s="89"/>
      <c r="OZV169" s="89"/>
      <c r="OZW169" s="89"/>
      <c r="OZX169" s="89"/>
      <c r="OZY169" s="89"/>
      <c r="OZZ169" s="89"/>
      <c r="PAA169" s="89"/>
      <c r="PAB169" s="89"/>
      <c r="PAC169" s="89"/>
      <c r="PAD169" s="89"/>
      <c r="PAE169" s="89"/>
      <c r="PAF169" s="89"/>
      <c r="PAG169" s="89"/>
      <c r="PAH169" s="89"/>
      <c r="PAI169" s="89"/>
      <c r="PAJ169" s="89"/>
      <c r="PAK169" s="89"/>
      <c r="PAL169" s="89"/>
      <c r="PAM169" s="89"/>
      <c r="PAN169" s="89"/>
      <c r="PAO169" s="89"/>
      <c r="PAP169" s="89"/>
      <c r="PAQ169" s="89"/>
      <c r="PAR169" s="89"/>
      <c r="PAS169" s="89"/>
      <c r="PAT169" s="89"/>
      <c r="PAU169" s="89"/>
      <c r="PAV169" s="89"/>
      <c r="PAW169" s="89"/>
      <c r="PAX169" s="89"/>
      <c r="PAY169" s="89"/>
      <c r="PAZ169" s="89"/>
      <c r="PBA169" s="89"/>
      <c r="PBB169" s="89"/>
      <c r="PBC169" s="89"/>
      <c r="PBD169" s="89"/>
      <c r="PBE169" s="89"/>
      <c r="PBF169" s="89"/>
      <c r="PBG169" s="89"/>
      <c r="PBH169" s="89"/>
      <c r="PBI169" s="89"/>
      <c r="PBJ169" s="89"/>
      <c r="PBK169" s="89"/>
      <c r="PBL169" s="89"/>
      <c r="PBM169" s="89"/>
      <c r="PBN169" s="89"/>
      <c r="PBO169" s="89"/>
      <c r="PBP169" s="89"/>
      <c r="PBQ169" s="89"/>
      <c r="PBR169" s="89"/>
      <c r="PBS169" s="89"/>
      <c r="PBT169" s="89"/>
      <c r="PBU169" s="89"/>
      <c r="PBV169" s="89"/>
      <c r="PBW169" s="89"/>
      <c r="PBX169" s="89"/>
      <c r="PBY169" s="89"/>
      <c r="PBZ169" s="89"/>
      <c r="PCA169" s="89"/>
      <c r="PCB169" s="89"/>
      <c r="PCC169" s="89"/>
      <c r="PCD169" s="89"/>
      <c r="PCE169" s="89"/>
      <c r="PCF169" s="89"/>
      <c r="PCG169" s="89"/>
      <c r="PCH169" s="89"/>
      <c r="PCI169" s="89"/>
      <c r="PCJ169" s="89"/>
      <c r="PCK169" s="89"/>
      <c r="PCL169" s="89"/>
      <c r="PCM169" s="89"/>
      <c r="PCN169" s="89"/>
      <c r="PCO169" s="89"/>
      <c r="PCP169" s="89"/>
      <c r="PCQ169" s="89"/>
      <c r="PCR169" s="89"/>
      <c r="PCS169" s="89"/>
      <c r="PCT169" s="89"/>
      <c r="PCU169" s="89"/>
      <c r="PCV169" s="89"/>
      <c r="PCW169" s="89"/>
      <c r="PCX169" s="89"/>
      <c r="PCY169" s="89"/>
      <c r="PCZ169" s="89"/>
      <c r="PDA169" s="89"/>
      <c r="PDB169" s="89"/>
      <c r="PDC169" s="89"/>
      <c r="PDD169" s="89"/>
      <c r="PDE169" s="89"/>
      <c r="PDF169" s="89"/>
      <c r="PDG169" s="89"/>
      <c r="PDH169" s="89"/>
      <c r="PDI169" s="89"/>
      <c r="PDJ169" s="89"/>
      <c r="PDK169" s="89"/>
      <c r="PDL169" s="89"/>
      <c r="PDM169" s="89"/>
      <c r="PDN169" s="89"/>
      <c r="PDO169" s="89"/>
      <c r="PDP169" s="89"/>
      <c r="PDQ169" s="89"/>
      <c r="PDR169" s="89"/>
      <c r="PDS169" s="89"/>
      <c r="PDT169" s="89"/>
      <c r="PDU169" s="89"/>
      <c r="PDV169" s="89"/>
      <c r="PDW169" s="89"/>
      <c r="PDX169" s="89"/>
      <c r="PDY169" s="89"/>
      <c r="PDZ169" s="89"/>
      <c r="PEA169" s="89"/>
      <c r="PEB169" s="89"/>
      <c r="PEC169" s="89"/>
      <c r="PED169" s="89"/>
      <c r="PEE169" s="89"/>
      <c r="PEF169" s="89"/>
      <c r="PEG169" s="89"/>
      <c r="PEH169" s="89"/>
      <c r="PEI169" s="89"/>
      <c r="PEJ169" s="89"/>
      <c r="PEK169" s="89"/>
      <c r="PEL169" s="89"/>
      <c r="PEM169" s="89"/>
      <c r="PEN169" s="89"/>
      <c r="PEO169" s="89"/>
      <c r="PEP169" s="89"/>
      <c r="PEQ169" s="89"/>
      <c r="PER169" s="89"/>
      <c r="PES169" s="89"/>
      <c r="PET169" s="89"/>
      <c r="PEU169" s="89"/>
      <c r="PEV169" s="89"/>
      <c r="PEW169" s="89"/>
      <c r="PEX169" s="89"/>
      <c r="PEY169" s="89"/>
      <c r="PEZ169" s="89"/>
      <c r="PFA169" s="89"/>
      <c r="PFB169" s="89"/>
      <c r="PFC169" s="89"/>
      <c r="PFD169" s="89"/>
      <c r="PFE169" s="89"/>
      <c r="PFF169" s="89"/>
      <c r="PFG169" s="89"/>
      <c r="PFH169" s="89"/>
      <c r="PFI169" s="89"/>
      <c r="PFJ169" s="89"/>
      <c r="PFK169" s="89"/>
      <c r="PFL169" s="89"/>
      <c r="PFM169" s="89"/>
      <c r="PFN169" s="89"/>
      <c r="PFO169" s="89"/>
      <c r="PFP169" s="89"/>
      <c r="PFQ169" s="89"/>
      <c r="PFR169" s="89"/>
      <c r="PFS169" s="89"/>
      <c r="PFT169" s="89"/>
      <c r="PFU169" s="89"/>
      <c r="PFV169" s="89"/>
      <c r="PFW169" s="89"/>
      <c r="PFX169" s="89"/>
      <c r="PFY169" s="89"/>
      <c r="PFZ169" s="89"/>
      <c r="PGA169" s="89"/>
      <c r="PGB169" s="89"/>
      <c r="PGC169" s="89"/>
      <c r="PGD169" s="89"/>
      <c r="PGE169" s="89"/>
      <c r="PGF169" s="89"/>
      <c r="PGG169" s="89"/>
      <c r="PGH169" s="89"/>
      <c r="PGI169" s="89"/>
      <c r="PGJ169" s="89"/>
      <c r="PGK169" s="89"/>
      <c r="PGL169" s="89"/>
      <c r="PGM169" s="89"/>
      <c r="PGN169" s="89"/>
      <c r="PGO169" s="89"/>
      <c r="PGP169" s="89"/>
      <c r="PGQ169" s="89"/>
      <c r="PGR169" s="89"/>
      <c r="PGS169" s="89"/>
      <c r="PGT169" s="89"/>
      <c r="PGU169" s="89"/>
      <c r="PGV169" s="89"/>
      <c r="PGW169" s="89"/>
      <c r="PGX169" s="89"/>
      <c r="PGY169" s="89"/>
      <c r="PGZ169" s="89"/>
      <c r="PHA169" s="89"/>
      <c r="PHB169" s="89"/>
      <c r="PHC169" s="89"/>
      <c r="PHD169" s="89"/>
      <c r="PHE169" s="89"/>
      <c r="PHF169" s="89"/>
      <c r="PHG169" s="89"/>
      <c r="PHH169" s="89"/>
      <c r="PHI169" s="89"/>
      <c r="PHJ169" s="89"/>
      <c r="PHK169" s="89"/>
      <c r="PHL169" s="89"/>
      <c r="PHM169" s="89"/>
      <c r="PHN169" s="89"/>
      <c r="PHO169" s="89"/>
      <c r="PHP169" s="89"/>
      <c r="PHQ169" s="89"/>
      <c r="PHR169" s="89"/>
      <c r="PHS169" s="89"/>
      <c r="PHT169" s="89"/>
      <c r="PHU169" s="89"/>
      <c r="PHV169" s="89"/>
      <c r="PHW169" s="89"/>
      <c r="PHX169" s="89"/>
      <c r="PHY169" s="89"/>
      <c r="PHZ169" s="89"/>
      <c r="PIA169" s="89"/>
      <c r="PIB169" s="89"/>
      <c r="PIC169" s="89"/>
      <c r="PID169" s="89"/>
      <c r="PIE169" s="89"/>
      <c r="PIF169" s="89"/>
      <c r="PIG169" s="89"/>
      <c r="PIH169" s="89"/>
      <c r="PII169" s="89"/>
      <c r="PIJ169" s="89"/>
      <c r="PIK169" s="89"/>
      <c r="PIL169" s="89"/>
      <c r="PIM169" s="89"/>
      <c r="PIN169" s="89"/>
      <c r="PIO169" s="89"/>
      <c r="PIP169" s="89"/>
      <c r="PIQ169" s="89"/>
      <c r="PIR169" s="89"/>
      <c r="PIS169" s="89"/>
      <c r="PIT169" s="89"/>
      <c r="PIU169" s="89"/>
      <c r="PIV169" s="89"/>
      <c r="PIW169" s="89"/>
      <c r="PIX169" s="89"/>
      <c r="PIY169" s="89"/>
      <c r="PIZ169" s="89"/>
      <c r="PJA169" s="89"/>
      <c r="PJB169" s="89"/>
      <c r="PJC169" s="89"/>
      <c r="PJD169" s="89"/>
      <c r="PJE169" s="89"/>
      <c r="PJF169" s="89"/>
      <c r="PJG169" s="89"/>
      <c r="PJH169" s="89"/>
      <c r="PJI169" s="89"/>
      <c r="PJJ169" s="89"/>
      <c r="PJK169" s="89"/>
      <c r="PJL169" s="89"/>
      <c r="PJM169" s="89"/>
      <c r="PJN169" s="89"/>
      <c r="PJO169" s="89"/>
      <c r="PJP169" s="89"/>
      <c r="PJQ169" s="89"/>
      <c r="PJR169" s="89"/>
      <c r="PJS169" s="89"/>
      <c r="PJT169" s="89"/>
      <c r="PJU169" s="89"/>
      <c r="PJV169" s="89"/>
      <c r="PJW169" s="89"/>
      <c r="PJX169" s="89"/>
      <c r="PJY169" s="89"/>
      <c r="PJZ169" s="89"/>
      <c r="PKA169" s="89"/>
      <c r="PKB169" s="89"/>
      <c r="PKC169" s="89"/>
      <c r="PKD169" s="89"/>
      <c r="PKE169" s="89"/>
      <c r="PKF169" s="89"/>
      <c r="PKG169" s="89"/>
      <c r="PKH169" s="89"/>
      <c r="PKI169" s="89"/>
      <c r="PKJ169" s="89"/>
      <c r="PKK169" s="89"/>
      <c r="PKL169" s="89"/>
      <c r="PKM169" s="89"/>
      <c r="PKN169" s="89"/>
      <c r="PKO169" s="89"/>
      <c r="PKP169" s="89"/>
      <c r="PKQ169" s="89"/>
      <c r="PKR169" s="89"/>
      <c r="PKS169" s="89"/>
      <c r="PKT169" s="89"/>
      <c r="PKU169" s="89"/>
      <c r="PKV169" s="89"/>
      <c r="PKW169" s="89"/>
      <c r="PKX169" s="89"/>
      <c r="PKY169" s="89"/>
      <c r="PKZ169" s="89"/>
      <c r="PLA169" s="89"/>
      <c r="PLB169" s="89"/>
      <c r="PLC169" s="89"/>
      <c r="PLD169" s="89"/>
      <c r="PLE169" s="89"/>
      <c r="PLF169" s="89"/>
      <c r="PLG169" s="89"/>
      <c r="PLH169" s="89"/>
      <c r="PLI169" s="89"/>
      <c r="PLJ169" s="89"/>
      <c r="PLK169" s="89"/>
      <c r="PLL169" s="89"/>
      <c r="PLM169" s="89"/>
      <c r="PLN169" s="89"/>
      <c r="PLO169" s="89"/>
      <c r="PLP169" s="89"/>
      <c r="PLQ169" s="89"/>
      <c r="PLR169" s="89"/>
      <c r="PLS169" s="89"/>
      <c r="PLT169" s="89"/>
      <c r="PLU169" s="89"/>
      <c r="PLV169" s="89"/>
      <c r="PLW169" s="89"/>
      <c r="PLX169" s="89"/>
      <c r="PLY169" s="89"/>
      <c r="PLZ169" s="89"/>
      <c r="PMA169" s="89"/>
      <c r="PMB169" s="89"/>
      <c r="PMC169" s="89"/>
      <c r="PMD169" s="89"/>
      <c r="PME169" s="89"/>
      <c r="PMF169" s="89"/>
      <c r="PMG169" s="89"/>
      <c r="PMH169" s="89"/>
      <c r="PMI169" s="89"/>
      <c r="PMJ169" s="89"/>
      <c r="PMK169" s="89"/>
      <c r="PML169" s="89"/>
      <c r="PMM169" s="89"/>
      <c r="PMN169" s="89"/>
      <c r="PMO169" s="89"/>
      <c r="PMP169" s="89"/>
      <c r="PMQ169" s="89"/>
      <c r="PMR169" s="89"/>
      <c r="PMS169" s="89"/>
      <c r="PMT169" s="89"/>
      <c r="PMU169" s="89"/>
      <c r="PMV169" s="89"/>
      <c r="PMW169" s="89"/>
      <c r="PMX169" s="89"/>
      <c r="PMY169" s="89"/>
      <c r="PMZ169" s="89"/>
      <c r="PNA169" s="89"/>
      <c r="PNB169" s="89"/>
      <c r="PNC169" s="89"/>
      <c r="PND169" s="89"/>
      <c r="PNE169" s="89"/>
      <c r="PNF169" s="89"/>
      <c r="PNG169" s="89"/>
      <c r="PNH169" s="89"/>
      <c r="PNI169" s="89"/>
      <c r="PNJ169" s="89"/>
      <c r="PNK169" s="89"/>
      <c r="PNL169" s="89"/>
      <c r="PNM169" s="89"/>
      <c r="PNN169" s="89"/>
      <c r="PNO169" s="89"/>
      <c r="PNP169" s="89"/>
      <c r="PNQ169" s="89"/>
      <c r="PNR169" s="89"/>
      <c r="PNS169" s="89"/>
      <c r="PNT169" s="89"/>
      <c r="PNU169" s="89"/>
      <c r="PNV169" s="89"/>
      <c r="PNW169" s="89"/>
      <c r="PNX169" s="89"/>
      <c r="PNY169" s="89"/>
      <c r="PNZ169" s="89"/>
      <c r="POA169" s="89"/>
      <c r="POB169" s="89"/>
      <c r="POC169" s="89"/>
      <c r="POD169" s="89"/>
      <c r="POE169" s="89"/>
      <c r="POF169" s="89"/>
      <c r="POG169" s="89"/>
      <c r="POH169" s="89"/>
      <c r="POI169" s="89"/>
      <c r="POJ169" s="89"/>
      <c r="POK169" s="89"/>
      <c r="POL169" s="89"/>
      <c r="POM169" s="89"/>
      <c r="PON169" s="89"/>
      <c r="POO169" s="89"/>
      <c r="POP169" s="89"/>
      <c r="POQ169" s="89"/>
      <c r="POR169" s="89"/>
      <c r="POS169" s="89"/>
      <c r="POT169" s="89"/>
      <c r="POU169" s="89"/>
      <c r="POV169" s="89"/>
      <c r="POW169" s="89"/>
      <c r="POX169" s="89"/>
      <c r="POY169" s="89"/>
      <c r="POZ169" s="89"/>
      <c r="PPA169" s="89"/>
      <c r="PPB169" s="89"/>
      <c r="PPC169" s="89"/>
      <c r="PPD169" s="89"/>
      <c r="PPE169" s="89"/>
      <c r="PPF169" s="89"/>
      <c r="PPG169" s="89"/>
      <c r="PPH169" s="89"/>
      <c r="PPI169" s="89"/>
      <c r="PPJ169" s="89"/>
      <c r="PPK169" s="89"/>
      <c r="PPL169" s="89"/>
      <c r="PPM169" s="89"/>
      <c r="PPN169" s="89"/>
      <c r="PPO169" s="89"/>
      <c r="PPP169" s="89"/>
      <c r="PPQ169" s="89"/>
      <c r="PPR169" s="89"/>
      <c r="PPS169" s="89"/>
      <c r="PPT169" s="89"/>
      <c r="PPU169" s="89"/>
      <c r="PPV169" s="89"/>
      <c r="PPW169" s="89"/>
      <c r="PPX169" s="89"/>
      <c r="PPY169" s="89"/>
      <c r="PPZ169" s="89"/>
      <c r="PQA169" s="89"/>
      <c r="PQB169" s="89"/>
      <c r="PQC169" s="89"/>
      <c r="PQD169" s="89"/>
      <c r="PQE169" s="89"/>
      <c r="PQF169" s="89"/>
      <c r="PQG169" s="89"/>
      <c r="PQH169" s="89"/>
      <c r="PQI169" s="89"/>
      <c r="PQJ169" s="89"/>
      <c r="PQK169" s="89"/>
      <c r="PQL169" s="89"/>
      <c r="PQM169" s="89"/>
      <c r="PQN169" s="89"/>
      <c r="PQO169" s="89"/>
      <c r="PQP169" s="89"/>
      <c r="PQQ169" s="89"/>
      <c r="PQR169" s="89"/>
      <c r="PQS169" s="89"/>
      <c r="PQT169" s="89"/>
      <c r="PQU169" s="89"/>
      <c r="PQV169" s="89"/>
      <c r="PQW169" s="89"/>
      <c r="PQX169" s="89"/>
      <c r="PQY169" s="89"/>
      <c r="PQZ169" s="89"/>
      <c r="PRA169" s="89"/>
      <c r="PRB169" s="89"/>
      <c r="PRC169" s="89"/>
      <c r="PRD169" s="89"/>
      <c r="PRE169" s="89"/>
      <c r="PRF169" s="89"/>
      <c r="PRG169" s="89"/>
      <c r="PRH169" s="89"/>
      <c r="PRI169" s="89"/>
      <c r="PRJ169" s="89"/>
      <c r="PRK169" s="89"/>
      <c r="PRL169" s="89"/>
      <c r="PRM169" s="89"/>
      <c r="PRN169" s="89"/>
      <c r="PRO169" s="89"/>
      <c r="PRP169" s="89"/>
      <c r="PRQ169" s="89"/>
      <c r="PRR169" s="89"/>
      <c r="PRS169" s="89"/>
      <c r="PRT169" s="89"/>
      <c r="PRU169" s="89"/>
      <c r="PRV169" s="89"/>
      <c r="PRW169" s="89"/>
      <c r="PRX169" s="89"/>
      <c r="PRY169" s="89"/>
      <c r="PRZ169" s="89"/>
      <c r="PSA169" s="89"/>
      <c r="PSB169" s="89"/>
      <c r="PSC169" s="89"/>
      <c r="PSD169" s="89"/>
      <c r="PSE169" s="89"/>
      <c r="PSF169" s="89"/>
      <c r="PSG169" s="89"/>
      <c r="PSH169" s="89"/>
      <c r="PSI169" s="89"/>
      <c r="PSJ169" s="89"/>
      <c r="PSK169" s="89"/>
      <c r="PSL169" s="89"/>
      <c r="PSM169" s="89"/>
      <c r="PSN169" s="89"/>
      <c r="PSO169" s="89"/>
      <c r="PSP169" s="89"/>
      <c r="PSQ169" s="89"/>
      <c r="PSR169" s="89"/>
      <c r="PSS169" s="89"/>
      <c r="PST169" s="89"/>
      <c r="PSU169" s="89"/>
      <c r="PSV169" s="89"/>
      <c r="PSW169" s="89"/>
      <c r="PSX169" s="89"/>
      <c r="PSY169" s="89"/>
      <c r="PSZ169" s="89"/>
      <c r="PTA169" s="89"/>
      <c r="PTB169" s="89"/>
      <c r="PTC169" s="89"/>
      <c r="PTD169" s="89"/>
      <c r="PTE169" s="89"/>
      <c r="PTF169" s="89"/>
      <c r="PTG169" s="89"/>
      <c r="PTH169" s="89"/>
      <c r="PTI169" s="89"/>
      <c r="PTJ169" s="89"/>
      <c r="PTK169" s="89"/>
      <c r="PTL169" s="89"/>
      <c r="PTM169" s="89"/>
      <c r="PTN169" s="89"/>
      <c r="PTO169" s="89"/>
      <c r="PTP169" s="89"/>
      <c r="PTQ169" s="89"/>
      <c r="PTR169" s="89"/>
      <c r="PTS169" s="89"/>
      <c r="PTT169" s="89"/>
      <c r="PTU169" s="89"/>
      <c r="PTV169" s="89"/>
      <c r="PTW169" s="89"/>
      <c r="PTX169" s="89"/>
      <c r="PTY169" s="89"/>
      <c r="PTZ169" s="89"/>
      <c r="PUA169" s="89"/>
      <c r="PUB169" s="89"/>
      <c r="PUC169" s="89"/>
      <c r="PUD169" s="89"/>
      <c r="PUE169" s="89"/>
      <c r="PUF169" s="89"/>
      <c r="PUG169" s="89"/>
      <c r="PUH169" s="89"/>
      <c r="PUI169" s="89"/>
      <c r="PUJ169" s="89"/>
      <c r="PUK169" s="89"/>
      <c r="PUL169" s="89"/>
      <c r="PUM169" s="89"/>
      <c r="PUN169" s="89"/>
      <c r="PUO169" s="89"/>
      <c r="PUP169" s="89"/>
      <c r="PUQ169" s="89"/>
      <c r="PUR169" s="89"/>
      <c r="PUS169" s="89"/>
      <c r="PUT169" s="89"/>
      <c r="PUU169" s="89"/>
      <c r="PUV169" s="89"/>
      <c r="PUW169" s="89"/>
      <c r="PUX169" s="89"/>
      <c r="PUY169" s="89"/>
      <c r="PUZ169" s="89"/>
      <c r="PVA169" s="89"/>
      <c r="PVB169" s="89"/>
      <c r="PVC169" s="89"/>
      <c r="PVD169" s="89"/>
      <c r="PVE169" s="89"/>
      <c r="PVF169" s="89"/>
      <c r="PVG169" s="89"/>
      <c r="PVH169" s="89"/>
      <c r="PVI169" s="89"/>
      <c r="PVJ169" s="89"/>
      <c r="PVK169" s="89"/>
      <c r="PVL169" s="89"/>
      <c r="PVM169" s="89"/>
      <c r="PVN169" s="89"/>
      <c r="PVO169" s="89"/>
      <c r="PVP169" s="89"/>
      <c r="PVQ169" s="89"/>
      <c r="PVR169" s="89"/>
      <c r="PVS169" s="89"/>
      <c r="PVT169" s="89"/>
      <c r="PVU169" s="89"/>
      <c r="PVV169" s="89"/>
      <c r="PVW169" s="89"/>
      <c r="PVX169" s="89"/>
      <c r="PVY169" s="89"/>
      <c r="PVZ169" s="89"/>
      <c r="PWA169" s="89"/>
      <c r="PWB169" s="89"/>
      <c r="PWC169" s="89"/>
      <c r="PWD169" s="89"/>
      <c r="PWE169" s="89"/>
      <c r="PWF169" s="89"/>
      <c r="PWG169" s="89"/>
      <c r="PWH169" s="89"/>
      <c r="PWI169" s="89"/>
      <c r="PWJ169" s="89"/>
      <c r="PWK169" s="89"/>
      <c r="PWL169" s="89"/>
      <c r="PWM169" s="89"/>
      <c r="PWN169" s="89"/>
      <c r="PWO169" s="89"/>
      <c r="PWP169" s="89"/>
      <c r="PWQ169" s="89"/>
      <c r="PWR169" s="89"/>
      <c r="PWS169" s="89"/>
      <c r="PWT169" s="89"/>
      <c r="PWU169" s="89"/>
      <c r="PWV169" s="89"/>
      <c r="PWW169" s="89"/>
      <c r="PWX169" s="89"/>
      <c r="PWY169" s="89"/>
      <c r="PWZ169" s="89"/>
      <c r="PXA169" s="89"/>
      <c r="PXB169" s="89"/>
      <c r="PXC169" s="89"/>
      <c r="PXD169" s="89"/>
      <c r="PXE169" s="89"/>
      <c r="PXF169" s="89"/>
      <c r="PXG169" s="89"/>
      <c r="PXH169" s="89"/>
      <c r="PXI169" s="89"/>
      <c r="PXJ169" s="89"/>
      <c r="PXK169" s="89"/>
      <c r="PXL169" s="89"/>
      <c r="PXM169" s="89"/>
      <c r="PXN169" s="89"/>
      <c r="PXO169" s="89"/>
      <c r="PXP169" s="89"/>
      <c r="PXQ169" s="89"/>
      <c r="PXR169" s="89"/>
      <c r="PXS169" s="89"/>
      <c r="PXT169" s="89"/>
      <c r="PXU169" s="89"/>
      <c r="PXV169" s="89"/>
      <c r="PXW169" s="89"/>
      <c r="PXX169" s="89"/>
      <c r="PXY169" s="89"/>
      <c r="PXZ169" s="89"/>
      <c r="PYA169" s="89"/>
      <c r="PYB169" s="89"/>
      <c r="PYC169" s="89"/>
      <c r="PYD169" s="89"/>
      <c r="PYE169" s="89"/>
      <c r="PYF169" s="89"/>
      <c r="PYG169" s="89"/>
      <c r="PYH169" s="89"/>
      <c r="PYI169" s="89"/>
      <c r="PYJ169" s="89"/>
      <c r="PYK169" s="89"/>
      <c r="PYL169" s="89"/>
      <c r="PYM169" s="89"/>
      <c r="PYN169" s="89"/>
      <c r="PYO169" s="89"/>
      <c r="PYP169" s="89"/>
      <c r="PYQ169" s="89"/>
      <c r="PYR169" s="89"/>
      <c r="PYS169" s="89"/>
      <c r="PYT169" s="89"/>
      <c r="PYU169" s="89"/>
      <c r="PYV169" s="89"/>
      <c r="PYW169" s="89"/>
      <c r="PYX169" s="89"/>
      <c r="PYY169" s="89"/>
      <c r="PYZ169" s="89"/>
      <c r="PZA169" s="89"/>
      <c r="PZB169" s="89"/>
      <c r="PZC169" s="89"/>
      <c r="PZD169" s="89"/>
      <c r="PZE169" s="89"/>
      <c r="PZF169" s="89"/>
      <c r="PZG169" s="89"/>
      <c r="PZH169" s="89"/>
      <c r="PZI169" s="89"/>
      <c r="PZJ169" s="89"/>
      <c r="PZK169" s="89"/>
      <c r="PZL169" s="89"/>
      <c r="PZM169" s="89"/>
      <c r="PZN169" s="89"/>
      <c r="PZO169" s="89"/>
      <c r="PZP169" s="89"/>
      <c r="PZQ169" s="89"/>
      <c r="PZR169" s="89"/>
      <c r="PZS169" s="89"/>
      <c r="PZT169" s="89"/>
      <c r="PZU169" s="89"/>
      <c r="PZV169" s="89"/>
      <c r="PZW169" s="89"/>
      <c r="PZX169" s="89"/>
      <c r="PZY169" s="89"/>
      <c r="PZZ169" s="89"/>
      <c r="QAA169" s="89"/>
      <c r="QAB169" s="89"/>
      <c r="QAC169" s="89"/>
      <c r="QAD169" s="89"/>
      <c r="QAE169" s="89"/>
      <c r="QAF169" s="89"/>
      <c r="QAG169" s="89"/>
      <c r="QAH169" s="89"/>
      <c r="QAI169" s="89"/>
      <c r="QAJ169" s="89"/>
      <c r="QAK169" s="89"/>
      <c r="QAL169" s="89"/>
      <c r="QAM169" s="89"/>
      <c r="QAN169" s="89"/>
      <c r="QAO169" s="89"/>
      <c r="QAP169" s="89"/>
      <c r="QAQ169" s="89"/>
      <c r="QAR169" s="89"/>
      <c r="QAS169" s="89"/>
      <c r="QAT169" s="89"/>
      <c r="QAU169" s="89"/>
      <c r="QAV169" s="89"/>
      <c r="QAW169" s="89"/>
      <c r="QAX169" s="89"/>
      <c r="QAY169" s="89"/>
      <c r="QAZ169" s="89"/>
      <c r="QBA169" s="89"/>
      <c r="QBB169" s="89"/>
      <c r="QBC169" s="89"/>
      <c r="QBD169" s="89"/>
      <c r="QBE169" s="89"/>
      <c r="QBF169" s="89"/>
      <c r="QBG169" s="89"/>
      <c r="QBH169" s="89"/>
      <c r="QBI169" s="89"/>
      <c r="QBJ169" s="89"/>
      <c r="QBK169" s="89"/>
      <c r="QBL169" s="89"/>
      <c r="QBM169" s="89"/>
      <c r="QBN169" s="89"/>
      <c r="QBO169" s="89"/>
      <c r="QBP169" s="89"/>
      <c r="QBQ169" s="89"/>
      <c r="QBR169" s="89"/>
      <c r="QBS169" s="89"/>
      <c r="QBT169" s="89"/>
      <c r="QBU169" s="89"/>
      <c r="QBV169" s="89"/>
      <c r="QBW169" s="89"/>
      <c r="QBX169" s="89"/>
      <c r="QBY169" s="89"/>
      <c r="QBZ169" s="89"/>
      <c r="QCA169" s="89"/>
      <c r="QCB169" s="89"/>
      <c r="QCC169" s="89"/>
      <c r="QCD169" s="89"/>
      <c r="QCE169" s="89"/>
      <c r="QCF169" s="89"/>
      <c r="QCG169" s="89"/>
      <c r="QCH169" s="89"/>
      <c r="QCI169" s="89"/>
      <c r="QCJ169" s="89"/>
      <c r="QCK169" s="89"/>
      <c r="QCL169" s="89"/>
      <c r="QCM169" s="89"/>
      <c r="QCN169" s="89"/>
      <c r="QCO169" s="89"/>
      <c r="QCP169" s="89"/>
      <c r="QCQ169" s="89"/>
      <c r="QCR169" s="89"/>
      <c r="QCS169" s="89"/>
      <c r="QCT169" s="89"/>
      <c r="QCU169" s="89"/>
      <c r="QCV169" s="89"/>
      <c r="QCW169" s="89"/>
      <c r="QCX169" s="89"/>
      <c r="QCY169" s="89"/>
      <c r="QCZ169" s="89"/>
      <c r="QDA169" s="89"/>
      <c r="QDB169" s="89"/>
      <c r="QDC169" s="89"/>
      <c r="QDD169" s="89"/>
      <c r="QDE169" s="89"/>
      <c r="QDF169" s="89"/>
      <c r="QDG169" s="89"/>
      <c r="QDH169" s="89"/>
      <c r="QDI169" s="89"/>
      <c r="QDJ169" s="89"/>
      <c r="QDK169" s="89"/>
      <c r="QDL169" s="89"/>
      <c r="QDM169" s="89"/>
      <c r="QDN169" s="89"/>
      <c r="QDO169" s="89"/>
      <c r="QDP169" s="89"/>
      <c r="QDQ169" s="89"/>
      <c r="QDR169" s="89"/>
      <c r="QDS169" s="89"/>
      <c r="QDT169" s="89"/>
      <c r="QDU169" s="89"/>
      <c r="QDV169" s="89"/>
      <c r="QDW169" s="89"/>
      <c r="QDX169" s="89"/>
      <c r="QDY169" s="89"/>
      <c r="QDZ169" s="89"/>
      <c r="QEA169" s="89"/>
      <c r="QEB169" s="89"/>
      <c r="QEC169" s="89"/>
      <c r="QED169" s="89"/>
      <c r="QEE169" s="89"/>
      <c r="QEF169" s="89"/>
      <c r="QEG169" s="89"/>
      <c r="QEH169" s="89"/>
      <c r="QEI169" s="89"/>
      <c r="QEJ169" s="89"/>
      <c r="QEK169" s="89"/>
      <c r="QEL169" s="89"/>
      <c r="QEM169" s="89"/>
      <c r="QEN169" s="89"/>
      <c r="QEO169" s="89"/>
      <c r="QEP169" s="89"/>
      <c r="QEQ169" s="89"/>
      <c r="QER169" s="89"/>
      <c r="QES169" s="89"/>
      <c r="QET169" s="89"/>
      <c r="QEU169" s="89"/>
      <c r="QEV169" s="89"/>
      <c r="QEW169" s="89"/>
      <c r="QEX169" s="89"/>
      <c r="QEY169" s="89"/>
      <c r="QEZ169" s="89"/>
      <c r="QFA169" s="89"/>
      <c r="QFB169" s="89"/>
      <c r="QFC169" s="89"/>
      <c r="QFD169" s="89"/>
      <c r="QFE169" s="89"/>
      <c r="QFF169" s="89"/>
      <c r="QFG169" s="89"/>
      <c r="QFH169" s="89"/>
      <c r="QFI169" s="89"/>
      <c r="QFJ169" s="89"/>
      <c r="QFK169" s="89"/>
      <c r="QFL169" s="89"/>
      <c r="QFM169" s="89"/>
      <c r="QFN169" s="89"/>
      <c r="QFO169" s="89"/>
      <c r="QFP169" s="89"/>
      <c r="QFQ169" s="89"/>
      <c r="QFR169" s="89"/>
      <c r="QFS169" s="89"/>
      <c r="QFT169" s="89"/>
      <c r="QFU169" s="89"/>
      <c r="QFV169" s="89"/>
      <c r="QFW169" s="89"/>
      <c r="QFX169" s="89"/>
      <c r="QFY169" s="89"/>
      <c r="QFZ169" s="89"/>
      <c r="QGA169" s="89"/>
      <c r="QGB169" s="89"/>
      <c r="QGC169" s="89"/>
      <c r="QGD169" s="89"/>
      <c r="QGE169" s="89"/>
      <c r="QGF169" s="89"/>
      <c r="QGG169" s="89"/>
      <c r="QGH169" s="89"/>
      <c r="QGI169" s="89"/>
      <c r="QGJ169" s="89"/>
      <c r="QGK169" s="89"/>
      <c r="QGL169" s="89"/>
      <c r="QGM169" s="89"/>
      <c r="QGN169" s="89"/>
      <c r="QGO169" s="89"/>
      <c r="QGP169" s="89"/>
      <c r="QGQ169" s="89"/>
      <c r="QGR169" s="89"/>
      <c r="QGS169" s="89"/>
      <c r="QGT169" s="89"/>
      <c r="QGU169" s="89"/>
      <c r="QGV169" s="89"/>
      <c r="QGW169" s="89"/>
      <c r="QGX169" s="89"/>
      <c r="QGY169" s="89"/>
      <c r="QGZ169" s="89"/>
      <c r="QHA169" s="89"/>
      <c r="QHB169" s="89"/>
      <c r="QHC169" s="89"/>
      <c r="QHD169" s="89"/>
      <c r="QHE169" s="89"/>
      <c r="QHF169" s="89"/>
      <c r="QHG169" s="89"/>
      <c r="QHH169" s="89"/>
      <c r="QHI169" s="89"/>
      <c r="QHJ169" s="89"/>
      <c r="QHK169" s="89"/>
      <c r="QHL169" s="89"/>
      <c r="QHM169" s="89"/>
      <c r="QHN169" s="89"/>
      <c r="QHO169" s="89"/>
      <c r="QHP169" s="89"/>
      <c r="QHQ169" s="89"/>
      <c r="QHR169" s="89"/>
      <c r="QHS169" s="89"/>
      <c r="QHT169" s="89"/>
      <c r="QHU169" s="89"/>
      <c r="QHV169" s="89"/>
      <c r="QHW169" s="89"/>
      <c r="QHX169" s="89"/>
      <c r="QHY169" s="89"/>
      <c r="QHZ169" s="89"/>
      <c r="QIA169" s="89"/>
      <c r="QIB169" s="89"/>
      <c r="QIC169" s="89"/>
      <c r="QID169" s="89"/>
      <c r="QIE169" s="89"/>
      <c r="QIF169" s="89"/>
      <c r="QIG169" s="89"/>
      <c r="QIH169" s="89"/>
      <c r="QII169" s="89"/>
      <c r="QIJ169" s="89"/>
      <c r="QIK169" s="89"/>
      <c r="QIL169" s="89"/>
      <c r="QIM169" s="89"/>
      <c r="QIN169" s="89"/>
      <c r="QIO169" s="89"/>
      <c r="QIP169" s="89"/>
      <c r="QIQ169" s="89"/>
      <c r="QIR169" s="89"/>
      <c r="QIS169" s="89"/>
      <c r="QIT169" s="89"/>
      <c r="QIU169" s="89"/>
      <c r="QIV169" s="89"/>
      <c r="QIW169" s="89"/>
      <c r="QIX169" s="89"/>
      <c r="QIY169" s="89"/>
      <c r="QIZ169" s="89"/>
      <c r="QJA169" s="89"/>
      <c r="QJB169" s="89"/>
      <c r="QJC169" s="89"/>
      <c r="QJD169" s="89"/>
      <c r="QJE169" s="89"/>
      <c r="QJF169" s="89"/>
      <c r="QJG169" s="89"/>
      <c r="QJH169" s="89"/>
      <c r="QJI169" s="89"/>
      <c r="QJJ169" s="89"/>
      <c r="QJK169" s="89"/>
      <c r="QJL169" s="89"/>
      <c r="QJM169" s="89"/>
      <c r="QJN169" s="89"/>
      <c r="QJO169" s="89"/>
      <c r="QJP169" s="89"/>
      <c r="QJQ169" s="89"/>
      <c r="QJR169" s="89"/>
      <c r="QJS169" s="89"/>
      <c r="QJT169" s="89"/>
      <c r="QJU169" s="89"/>
      <c r="QJV169" s="89"/>
      <c r="QJW169" s="89"/>
      <c r="QJX169" s="89"/>
      <c r="QJY169" s="89"/>
      <c r="QJZ169" s="89"/>
      <c r="QKA169" s="89"/>
      <c r="QKB169" s="89"/>
      <c r="QKC169" s="89"/>
      <c r="QKD169" s="89"/>
      <c r="QKE169" s="89"/>
      <c r="QKF169" s="89"/>
      <c r="QKG169" s="89"/>
      <c r="QKH169" s="89"/>
      <c r="QKI169" s="89"/>
      <c r="QKJ169" s="89"/>
      <c r="QKK169" s="89"/>
      <c r="QKL169" s="89"/>
      <c r="QKM169" s="89"/>
      <c r="QKN169" s="89"/>
      <c r="QKO169" s="89"/>
      <c r="QKP169" s="89"/>
      <c r="QKQ169" s="89"/>
      <c r="QKR169" s="89"/>
      <c r="QKS169" s="89"/>
      <c r="QKT169" s="89"/>
      <c r="QKU169" s="89"/>
      <c r="QKV169" s="89"/>
      <c r="QKW169" s="89"/>
      <c r="QKX169" s="89"/>
      <c r="QKY169" s="89"/>
      <c r="QKZ169" s="89"/>
      <c r="QLA169" s="89"/>
      <c r="QLB169" s="89"/>
      <c r="QLC169" s="89"/>
      <c r="QLD169" s="89"/>
      <c r="QLE169" s="89"/>
      <c r="QLF169" s="89"/>
      <c r="QLG169" s="89"/>
      <c r="QLH169" s="89"/>
      <c r="QLI169" s="89"/>
      <c r="QLJ169" s="89"/>
      <c r="QLK169" s="89"/>
      <c r="QLL169" s="89"/>
      <c r="QLM169" s="89"/>
      <c r="QLN169" s="89"/>
      <c r="QLO169" s="89"/>
      <c r="QLP169" s="89"/>
      <c r="QLQ169" s="89"/>
      <c r="QLR169" s="89"/>
      <c r="QLS169" s="89"/>
      <c r="QLT169" s="89"/>
      <c r="QLU169" s="89"/>
      <c r="QLV169" s="89"/>
      <c r="QLW169" s="89"/>
      <c r="QLX169" s="89"/>
      <c r="QLY169" s="89"/>
      <c r="QLZ169" s="89"/>
      <c r="QMA169" s="89"/>
      <c r="QMB169" s="89"/>
      <c r="QMC169" s="89"/>
      <c r="QMD169" s="89"/>
      <c r="QME169" s="89"/>
      <c r="QMF169" s="89"/>
      <c r="QMG169" s="89"/>
      <c r="QMH169" s="89"/>
      <c r="QMI169" s="89"/>
      <c r="QMJ169" s="89"/>
      <c r="QMK169" s="89"/>
      <c r="QML169" s="89"/>
      <c r="QMM169" s="89"/>
      <c r="QMN169" s="89"/>
      <c r="QMO169" s="89"/>
      <c r="QMP169" s="89"/>
      <c r="QMQ169" s="89"/>
      <c r="QMR169" s="89"/>
      <c r="QMS169" s="89"/>
      <c r="QMT169" s="89"/>
      <c r="QMU169" s="89"/>
      <c r="QMV169" s="89"/>
      <c r="QMW169" s="89"/>
      <c r="QMX169" s="89"/>
      <c r="QMY169" s="89"/>
      <c r="QMZ169" s="89"/>
      <c r="QNA169" s="89"/>
      <c r="QNB169" s="89"/>
      <c r="QNC169" s="89"/>
      <c r="QND169" s="89"/>
      <c r="QNE169" s="89"/>
      <c r="QNF169" s="89"/>
      <c r="QNG169" s="89"/>
      <c r="QNH169" s="89"/>
      <c r="QNI169" s="89"/>
      <c r="QNJ169" s="89"/>
      <c r="QNK169" s="89"/>
      <c r="QNL169" s="89"/>
      <c r="QNM169" s="89"/>
      <c r="QNN169" s="89"/>
      <c r="QNO169" s="89"/>
      <c r="QNP169" s="89"/>
      <c r="QNQ169" s="89"/>
      <c r="QNR169" s="89"/>
      <c r="QNS169" s="89"/>
      <c r="QNT169" s="89"/>
      <c r="QNU169" s="89"/>
      <c r="QNV169" s="89"/>
      <c r="QNW169" s="89"/>
      <c r="QNX169" s="89"/>
      <c r="QNY169" s="89"/>
      <c r="QNZ169" s="89"/>
      <c r="QOA169" s="89"/>
      <c r="QOB169" s="89"/>
      <c r="QOC169" s="89"/>
      <c r="QOD169" s="89"/>
      <c r="QOE169" s="89"/>
      <c r="QOF169" s="89"/>
      <c r="QOG169" s="89"/>
      <c r="QOH169" s="89"/>
      <c r="QOI169" s="89"/>
      <c r="QOJ169" s="89"/>
      <c r="QOK169" s="89"/>
      <c r="QOL169" s="89"/>
      <c r="QOM169" s="89"/>
      <c r="QON169" s="89"/>
      <c r="QOO169" s="89"/>
      <c r="QOP169" s="89"/>
      <c r="QOQ169" s="89"/>
      <c r="QOR169" s="89"/>
      <c r="QOS169" s="89"/>
      <c r="QOT169" s="89"/>
      <c r="QOU169" s="89"/>
      <c r="QOV169" s="89"/>
      <c r="QOW169" s="89"/>
      <c r="QOX169" s="89"/>
      <c r="QOY169" s="89"/>
      <c r="QOZ169" s="89"/>
      <c r="QPA169" s="89"/>
      <c r="QPB169" s="89"/>
      <c r="QPC169" s="89"/>
      <c r="QPD169" s="89"/>
      <c r="QPE169" s="89"/>
      <c r="QPF169" s="89"/>
      <c r="QPG169" s="89"/>
      <c r="QPH169" s="89"/>
      <c r="QPI169" s="89"/>
      <c r="QPJ169" s="89"/>
      <c r="QPK169" s="89"/>
      <c r="QPL169" s="89"/>
      <c r="QPM169" s="89"/>
      <c r="QPN169" s="89"/>
      <c r="QPO169" s="89"/>
      <c r="QPP169" s="89"/>
      <c r="QPQ169" s="89"/>
      <c r="QPR169" s="89"/>
      <c r="QPS169" s="89"/>
      <c r="QPT169" s="89"/>
      <c r="QPU169" s="89"/>
      <c r="QPV169" s="89"/>
      <c r="QPW169" s="89"/>
      <c r="QPX169" s="89"/>
      <c r="QPY169" s="89"/>
      <c r="QPZ169" s="89"/>
      <c r="QQA169" s="89"/>
      <c r="QQB169" s="89"/>
      <c r="QQC169" s="89"/>
      <c r="QQD169" s="89"/>
      <c r="QQE169" s="89"/>
      <c r="QQF169" s="89"/>
      <c r="QQG169" s="89"/>
      <c r="QQH169" s="89"/>
      <c r="QQI169" s="89"/>
      <c r="QQJ169" s="89"/>
      <c r="QQK169" s="89"/>
      <c r="QQL169" s="89"/>
      <c r="QQM169" s="89"/>
      <c r="QQN169" s="89"/>
      <c r="QQO169" s="89"/>
      <c r="QQP169" s="89"/>
      <c r="QQQ169" s="89"/>
      <c r="QQR169" s="89"/>
      <c r="QQS169" s="89"/>
      <c r="QQT169" s="89"/>
      <c r="QQU169" s="89"/>
      <c r="QQV169" s="89"/>
      <c r="QQW169" s="89"/>
      <c r="QQX169" s="89"/>
      <c r="QQY169" s="89"/>
      <c r="QQZ169" s="89"/>
      <c r="QRA169" s="89"/>
      <c r="QRB169" s="89"/>
      <c r="QRC169" s="89"/>
      <c r="QRD169" s="89"/>
      <c r="QRE169" s="89"/>
      <c r="QRF169" s="89"/>
      <c r="QRG169" s="89"/>
      <c r="QRH169" s="89"/>
      <c r="QRI169" s="89"/>
      <c r="QRJ169" s="89"/>
      <c r="QRK169" s="89"/>
      <c r="QRL169" s="89"/>
      <c r="QRM169" s="89"/>
      <c r="QRN169" s="89"/>
      <c r="QRO169" s="89"/>
      <c r="QRP169" s="89"/>
      <c r="QRQ169" s="89"/>
      <c r="QRR169" s="89"/>
      <c r="QRS169" s="89"/>
      <c r="QRT169" s="89"/>
      <c r="QRU169" s="89"/>
      <c r="QRV169" s="89"/>
      <c r="QRW169" s="89"/>
      <c r="QRX169" s="89"/>
      <c r="QRY169" s="89"/>
      <c r="QRZ169" s="89"/>
      <c r="QSA169" s="89"/>
      <c r="QSB169" s="89"/>
      <c r="QSC169" s="89"/>
      <c r="QSD169" s="89"/>
      <c r="QSE169" s="89"/>
      <c r="QSF169" s="89"/>
      <c r="QSG169" s="89"/>
      <c r="QSH169" s="89"/>
      <c r="QSI169" s="89"/>
      <c r="QSJ169" s="89"/>
      <c r="QSK169" s="89"/>
      <c r="QSL169" s="89"/>
      <c r="QSM169" s="89"/>
      <c r="QSN169" s="89"/>
      <c r="QSO169" s="89"/>
      <c r="QSP169" s="89"/>
      <c r="QSQ169" s="89"/>
      <c r="QSR169" s="89"/>
      <c r="QSS169" s="89"/>
      <c r="QST169" s="89"/>
      <c r="QSU169" s="89"/>
      <c r="QSV169" s="89"/>
      <c r="QSW169" s="89"/>
      <c r="QSX169" s="89"/>
      <c r="QSY169" s="89"/>
      <c r="QSZ169" s="89"/>
      <c r="QTA169" s="89"/>
      <c r="QTB169" s="89"/>
      <c r="QTC169" s="89"/>
      <c r="QTD169" s="89"/>
      <c r="QTE169" s="89"/>
      <c r="QTF169" s="89"/>
      <c r="QTG169" s="89"/>
      <c r="QTH169" s="89"/>
      <c r="QTI169" s="89"/>
      <c r="QTJ169" s="89"/>
      <c r="QTK169" s="89"/>
      <c r="QTL169" s="89"/>
      <c r="QTM169" s="89"/>
      <c r="QTN169" s="89"/>
      <c r="QTO169" s="89"/>
      <c r="QTP169" s="89"/>
      <c r="QTQ169" s="89"/>
      <c r="QTR169" s="89"/>
      <c r="QTS169" s="89"/>
      <c r="QTT169" s="89"/>
      <c r="QTU169" s="89"/>
      <c r="QTV169" s="89"/>
      <c r="QTW169" s="89"/>
      <c r="QTX169" s="89"/>
      <c r="QTY169" s="89"/>
      <c r="QTZ169" s="89"/>
      <c r="QUA169" s="89"/>
      <c r="QUB169" s="89"/>
      <c r="QUC169" s="89"/>
      <c r="QUD169" s="89"/>
      <c r="QUE169" s="89"/>
      <c r="QUF169" s="89"/>
      <c r="QUG169" s="89"/>
      <c r="QUH169" s="89"/>
      <c r="QUI169" s="89"/>
      <c r="QUJ169" s="89"/>
      <c r="QUK169" s="89"/>
      <c r="QUL169" s="89"/>
      <c r="QUM169" s="89"/>
      <c r="QUN169" s="89"/>
      <c r="QUO169" s="89"/>
      <c r="QUP169" s="89"/>
      <c r="QUQ169" s="89"/>
      <c r="QUR169" s="89"/>
      <c r="QUS169" s="89"/>
      <c r="QUT169" s="89"/>
      <c r="QUU169" s="89"/>
      <c r="QUV169" s="89"/>
      <c r="QUW169" s="89"/>
      <c r="QUX169" s="89"/>
      <c r="QUY169" s="89"/>
      <c r="QUZ169" s="89"/>
      <c r="QVA169" s="89"/>
      <c r="QVB169" s="89"/>
      <c r="QVC169" s="89"/>
      <c r="QVD169" s="89"/>
      <c r="QVE169" s="89"/>
      <c r="QVF169" s="89"/>
      <c r="QVG169" s="89"/>
      <c r="QVH169" s="89"/>
      <c r="QVI169" s="89"/>
      <c r="QVJ169" s="89"/>
      <c r="QVK169" s="89"/>
      <c r="QVL169" s="89"/>
      <c r="QVM169" s="89"/>
      <c r="QVN169" s="89"/>
      <c r="QVO169" s="89"/>
      <c r="QVP169" s="89"/>
      <c r="QVQ169" s="89"/>
      <c r="QVR169" s="89"/>
      <c r="QVS169" s="89"/>
      <c r="QVT169" s="89"/>
      <c r="QVU169" s="89"/>
      <c r="QVV169" s="89"/>
      <c r="QVW169" s="89"/>
      <c r="QVX169" s="89"/>
      <c r="QVY169" s="89"/>
      <c r="QVZ169" s="89"/>
      <c r="QWA169" s="89"/>
      <c r="QWB169" s="89"/>
      <c r="QWC169" s="89"/>
      <c r="QWD169" s="89"/>
      <c r="QWE169" s="89"/>
      <c r="QWF169" s="89"/>
      <c r="QWG169" s="89"/>
      <c r="QWH169" s="89"/>
      <c r="QWI169" s="89"/>
      <c r="QWJ169" s="89"/>
      <c r="QWK169" s="89"/>
      <c r="QWL169" s="89"/>
      <c r="QWM169" s="89"/>
      <c r="QWN169" s="89"/>
      <c r="QWO169" s="89"/>
      <c r="QWP169" s="89"/>
      <c r="QWQ169" s="89"/>
      <c r="QWR169" s="89"/>
      <c r="QWS169" s="89"/>
      <c r="QWT169" s="89"/>
      <c r="QWU169" s="89"/>
      <c r="QWV169" s="89"/>
      <c r="QWW169" s="89"/>
      <c r="QWX169" s="89"/>
      <c r="QWY169" s="89"/>
      <c r="QWZ169" s="89"/>
      <c r="QXA169" s="89"/>
      <c r="QXB169" s="89"/>
      <c r="QXC169" s="89"/>
      <c r="QXD169" s="89"/>
      <c r="QXE169" s="89"/>
      <c r="QXF169" s="89"/>
      <c r="QXG169" s="89"/>
      <c r="QXH169" s="89"/>
      <c r="QXI169" s="89"/>
      <c r="QXJ169" s="89"/>
      <c r="QXK169" s="89"/>
      <c r="QXL169" s="89"/>
      <c r="QXM169" s="89"/>
      <c r="QXN169" s="89"/>
      <c r="QXO169" s="89"/>
      <c r="QXP169" s="89"/>
      <c r="QXQ169" s="89"/>
      <c r="QXR169" s="89"/>
      <c r="QXS169" s="89"/>
      <c r="QXT169" s="89"/>
      <c r="QXU169" s="89"/>
      <c r="QXV169" s="89"/>
      <c r="QXW169" s="89"/>
      <c r="QXX169" s="89"/>
      <c r="QXY169" s="89"/>
      <c r="QXZ169" s="89"/>
      <c r="QYA169" s="89"/>
      <c r="QYB169" s="89"/>
      <c r="QYC169" s="89"/>
      <c r="QYD169" s="89"/>
      <c r="QYE169" s="89"/>
      <c r="QYF169" s="89"/>
      <c r="QYG169" s="89"/>
      <c r="QYH169" s="89"/>
      <c r="QYI169" s="89"/>
      <c r="QYJ169" s="89"/>
      <c r="QYK169" s="89"/>
      <c r="QYL169" s="89"/>
      <c r="QYM169" s="89"/>
      <c r="QYN169" s="89"/>
      <c r="QYO169" s="89"/>
      <c r="QYP169" s="89"/>
      <c r="QYQ169" s="89"/>
      <c r="QYR169" s="89"/>
      <c r="QYS169" s="89"/>
      <c r="QYT169" s="89"/>
      <c r="QYU169" s="89"/>
      <c r="QYV169" s="89"/>
      <c r="QYW169" s="89"/>
      <c r="QYX169" s="89"/>
      <c r="QYY169" s="89"/>
      <c r="QYZ169" s="89"/>
      <c r="QZA169" s="89"/>
      <c r="QZB169" s="89"/>
      <c r="QZC169" s="89"/>
      <c r="QZD169" s="89"/>
      <c r="QZE169" s="89"/>
      <c r="QZF169" s="89"/>
      <c r="QZG169" s="89"/>
      <c r="QZH169" s="89"/>
      <c r="QZI169" s="89"/>
      <c r="QZJ169" s="89"/>
      <c r="QZK169" s="89"/>
      <c r="QZL169" s="89"/>
      <c r="QZM169" s="89"/>
      <c r="QZN169" s="89"/>
      <c r="QZO169" s="89"/>
      <c r="QZP169" s="89"/>
      <c r="QZQ169" s="89"/>
      <c r="QZR169" s="89"/>
      <c r="QZS169" s="89"/>
      <c r="QZT169" s="89"/>
      <c r="QZU169" s="89"/>
      <c r="QZV169" s="89"/>
      <c r="QZW169" s="89"/>
      <c r="QZX169" s="89"/>
      <c r="QZY169" s="89"/>
      <c r="QZZ169" s="89"/>
      <c r="RAA169" s="89"/>
      <c r="RAB169" s="89"/>
      <c r="RAC169" s="89"/>
      <c r="RAD169" s="89"/>
      <c r="RAE169" s="89"/>
      <c r="RAF169" s="89"/>
      <c r="RAG169" s="89"/>
      <c r="RAH169" s="89"/>
      <c r="RAI169" s="89"/>
      <c r="RAJ169" s="89"/>
      <c r="RAK169" s="89"/>
      <c r="RAL169" s="89"/>
      <c r="RAM169" s="89"/>
      <c r="RAN169" s="89"/>
      <c r="RAO169" s="89"/>
      <c r="RAP169" s="89"/>
      <c r="RAQ169" s="89"/>
      <c r="RAR169" s="89"/>
      <c r="RAS169" s="89"/>
      <c r="RAT169" s="89"/>
      <c r="RAU169" s="89"/>
      <c r="RAV169" s="89"/>
      <c r="RAW169" s="89"/>
      <c r="RAX169" s="89"/>
      <c r="RAY169" s="89"/>
      <c r="RAZ169" s="89"/>
      <c r="RBA169" s="89"/>
      <c r="RBB169" s="89"/>
      <c r="RBC169" s="89"/>
      <c r="RBD169" s="89"/>
      <c r="RBE169" s="89"/>
      <c r="RBF169" s="89"/>
      <c r="RBG169" s="89"/>
      <c r="RBH169" s="89"/>
      <c r="RBI169" s="89"/>
      <c r="RBJ169" s="89"/>
      <c r="RBK169" s="89"/>
      <c r="RBL169" s="89"/>
      <c r="RBM169" s="89"/>
      <c r="RBN169" s="89"/>
      <c r="RBO169" s="89"/>
      <c r="RBP169" s="89"/>
      <c r="RBQ169" s="89"/>
      <c r="RBR169" s="89"/>
      <c r="RBS169" s="89"/>
      <c r="RBT169" s="89"/>
      <c r="RBU169" s="89"/>
      <c r="RBV169" s="89"/>
      <c r="RBW169" s="89"/>
      <c r="RBX169" s="89"/>
      <c r="RBY169" s="89"/>
      <c r="RBZ169" s="89"/>
      <c r="RCA169" s="89"/>
      <c r="RCB169" s="89"/>
      <c r="RCC169" s="89"/>
      <c r="RCD169" s="89"/>
      <c r="RCE169" s="89"/>
      <c r="RCF169" s="89"/>
      <c r="RCG169" s="89"/>
      <c r="RCH169" s="89"/>
      <c r="RCI169" s="89"/>
      <c r="RCJ169" s="89"/>
      <c r="RCK169" s="89"/>
      <c r="RCL169" s="89"/>
      <c r="RCM169" s="89"/>
      <c r="RCN169" s="89"/>
      <c r="RCO169" s="89"/>
      <c r="RCP169" s="89"/>
      <c r="RCQ169" s="89"/>
      <c r="RCR169" s="89"/>
      <c r="RCS169" s="89"/>
      <c r="RCT169" s="89"/>
      <c r="RCU169" s="89"/>
      <c r="RCV169" s="89"/>
      <c r="RCW169" s="89"/>
      <c r="RCX169" s="89"/>
      <c r="RCY169" s="89"/>
      <c r="RCZ169" s="89"/>
      <c r="RDA169" s="89"/>
      <c r="RDB169" s="89"/>
      <c r="RDC169" s="89"/>
      <c r="RDD169" s="89"/>
      <c r="RDE169" s="89"/>
      <c r="RDF169" s="89"/>
      <c r="RDG169" s="89"/>
      <c r="RDH169" s="89"/>
      <c r="RDI169" s="89"/>
      <c r="RDJ169" s="89"/>
      <c r="RDK169" s="89"/>
      <c r="RDL169" s="89"/>
      <c r="RDM169" s="89"/>
      <c r="RDN169" s="89"/>
      <c r="RDO169" s="89"/>
      <c r="RDP169" s="89"/>
      <c r="RDQ169" s="89"/>
      <c r="RDR169" s="89"/>
      <c r="RDS169" s="89"/>
      <c r="RDT169" s="89"/>
      <c r="RDU169" s="89"/>
      <c r="RDV169" s="89"/>
      <c r="RDW169" s="89"/>
      <c r="RDX169" s="89"/>
      <c r="RDY169" s="89"/>
      <c r="RDZ169" s="89"/>
      <c r="REA169" s="89"/>
      <c r="REB169" s="89"/>
      <c r="REC169" s="89"/>
      <c r="RED169" s="89"/>
      <c r="REE169" s="89"/>
      <c r="REF169" s="89"/>
      <c r="REG169" s="89"/>
      <c r="REH169" s="89"/>
      <c r="REI169" s="89"/>
      <c r="REJ169" s="89"/>
      <c r="REK169" s="89"/>
      <c r="REL169" s="89"/>
      <c r="REM169" s="89"/>
      <c r="REN169" s="89"/>
      <c r="REO169" s="89"/>
      <c r="REP169" s="89"/>
      <c r="REQ169" s="89"/>
      <c r="RER169" s="89"/>
      <c r="RES169" s="89"/>
      <c r="RET169" s="89"/>
      <c r="REU169" s="89"/>
      <c r="REV169" s="89"/>
      <c r="REW169" s="89"/>
      <c r="REX169" s="89"/>
      <c r="REY169" s="89"/>
      <c r="REZ169" s="89"/>
      <c r="RFA169" s="89"/>
      <c r="RFB169" s="89"/>
      <c r="RFC169" s="89"/>
      <c r="RFD169" s="89"/>
      <c r="RFE169" s="89"/>
      <c r="RFF169" s="89"/>
      <c r="RFG169" s="89"/>
      <c r="RFH169" s="89"/>
      <c r="RFI169" s="89"/>
      <c r="RFJ169" s="89"/>
      <c r="RFK169" s="89"/>
      <c r="RFL169" s="89"/>
      <c r="RFM169" s="89"/>
      <c r="RFN169" s="89"/>
      <c r="RFO169" s="89"/>
      <c r="RFP169" s="89"/>
      <c r="RFQ169" s="89"/>
      <c r="RFR169" s="89"/>
      <c r="RFS169" s="89"/>
      <c r="RFT169" s="89"/>
      <c r="RFU169" s="89"/>
      <c r="RFV169" s="89"/>
      <c r="RFW169" s="89"/>
      <c r="RFX169" s="89"/>
      <c r="RFY169" s="89"/>
      <c r="RFZ169" s="89"/>
      <c r="RGA169" s="89"/>
      <c r="RGB169" s="89"/>
      <c r="RGC169" s="89"/>
      <c r="RGD169" s="89"/>
      <c r="RGE169" s="89"/>
      <c r="RGF169" s="89"/>
      <c r="RGG169" s="89"/>
      <c r="RGH169" s="89"/>
      <c r="RGI169" s="89"/>
      <c r="RGJ169" s="89"/>
      <c r="RGK169" s="89"/>
      <c r="RGL169" s="89"/>
      <c r="RGM169" s="89"/>
      <c r="RGN169" s="89"/>
      <c r="RGO169" s="89"/>
      <c r="RGP169" s="89"/>
      <c r="RGQ169" s="89"/>
      <c r="RGR169" s="89"/>
      <c r="RGS169" s="89"/>
      <c r="RGT169" s="89"/>
      <c r="RGU169" s="89"/>
      <c r="RGV169" s="89"/>
      <c r="RGW169" s="89"/>
      <c r="RGX169" s="89"/>
      <c r="RGY169" s="89"/>
      <c r="RGZ169" s="89"/>
      <c r="RHA169" s="89"/>
      <c r="RHB169" s="89"/>
      <c r="RHC169" s="89"/>
      <c r="RHD169" s="89"/>
      <c r="RHE169" s="89"/>
      <c r="RHF169" s="89"/>
      <c r="RHG169" s="89"/>
      <c r="RHH169" s="89"/>
      <c r="RHI169" s="89"/>
      <c r="RHJ169" s="89"/>
      <c r="RHK169" s="89"/>
      <c r="RHL169" s="89"/>
      <c r="RHM169" s="89"/>
      <c r="RHN169" s="89"/>
      <c r="RHO169" s="89"/>
      <c r="RHP169" s="89"/>
      <c r="RHQ169" s="89"/>
      <c r="RHR169" s="89"/>
      <c r="RHS169" s="89"/>
      <c r="RHT169" s="89"/>
      <c r="RHU169" s="89"/>
      <c r="RHV169" s="89"/>
      <c r="RHW169" s="89"/>
      <c r="RHX169" s="89"/>
      <c r="RHY169" s="89"/>
      <c r="RHZ169" s="89"/>
      <c r="RIA169" s="89"/>
      <c r="RIB169" s="89"/>
      <c r="RIC169" s="89"/>
      <c r="RID169" s="89"/>
      <c r="RIE169" s="89"/>
      <c r="RIF169" s="89"/>
      <c r="RIG169" s="89"/>
      <c r="RIH169" s="89"/>
      <c r="RII169" s="89"/>
      <c r="RIJ169" s="89"/>
      <c r="RIK169" s="89"/>
      <c r="RIL169" s="89"/>
      <c r="RIM169" s="89"/>
      <c r="RIN169" s="89"/>
      <c r="RIO169" s="89"/>
      <c r="RIP169" s="89"/>
      <c r="RIQ169" s="89"/>
      <c r="RIR169" s="89"/>
      <c r="RIS169" s="89"/>
      <c r="RIT169" s="89"/>
      <c r="RIU169" s="89"/>
      <c r="RIV169" s="89"/>
      <c r="RIW169" s="89"/>
      <c r="RIX169" s="89"/>
      <c r="RIY169" s="89"/>
      <c r="RIZ169" s="89"/>
      <c r="RJA169" s="89"/>
      <c r="RJB169" s="89"/>
      <c r="RJC169" s="89"/>
      <c r="RJD169" s="89"/>
      <c r="RJE169" s="89"/>
      <c r="RJF169" s="89"/>
      <c r="RJG169" s="89"/>
      <c r="RJH169" s="89"/>
      <c r="RJI169" s="89"/>
      <c r="RJJ169" s="89"/>
      <c r="RJK169" s="89"/>
      <c r="RJL169" s="89"/>
      <c r="RJM169" s="89"/>
      <c r="RJN169" s="89"/>
      <c r="RJO169" s="89"/>
      <c r="RJP169" s="89"/>
      <c r="RJQ169" s="89"/>
      <c r="RJR169" s="89"/>
      <c r="RJS169" s="89"/>
      <c r="RJT169" s="89"/>
      <c r="RJU169" s="89"/>
      <c r="RJV169" s="89"/>
      <c r="RJW169" s="89"/>
      <c r="RJX169" s="89"/>
      <c r="RJY169" s="89"/>
      <c r="RJZ169" s="89"/>
      <c r="RKA169" s="89"/>
      <c r="RKB169" s="89"/>
      <c r="RKC169" s="89"/>
      <c r="RKD169" s="89"/>
      <c r="RKE169" s="89"/>
      <c r="RKF169" s="89"/>
      <c r="RKG169" s="89"/>
      <c r="RKH169" s="89"/>
      <c r="RKI169" s="89"/>
      <c r="RKJ169" s="89"/>
      <c r="RKK169" s="89"/>
      <c r="RKL169" s="89"/>
      <c r="RKM169" s="89"/>
      <c r="RKN169" s="89"/>
      <c r="RKO169" s="89"/>
      <c r="RKP169" s="89"/>
      <c r="RKQ169" s="89"/>
      <c r="RKR169" s="89"/>
      <c r="RKS169" s="89"/>
      <c r="RKT169" s="89"/>
      <c r="RKU169" s="89"/>
      <c r="RKV169" s="89"/>
      <c r="RKW169" s="89"/>
      <c r="RKX169" s="89"/>
      <c r="RKY169" s="89"/>
      <c r="RKZ169" s="89"/>
      <c r="RLA169" s="89"/>
      <c r="RLB169" s="89"/>
      <c r="RLC169" s="89"/>
      <c r="RLD169" s="89"/>
      <c r="RLE169" s="89"/>
      <c r="RLF169" s="89"/>
      <c r="RLG169" s="89"/>
      <c r="RLH169" s="89"/>
      <c r="RLI169" s="89"/>
      <c r="RLJ169" s="89"/>
      <c r="RLK169" s="89"/>
      <c r="RLL169" s="89"/>
      <c r="RLM169" s="89"/>
      <c r="RLN169" s="89"/>
      <c r="RLO169" s="89"/>
      <c r="RLP169" s="89"/>
      <c r="RLQ169" s="89"/>
      <c r="RLR169" s="89"/>
      <c r="RLS169" s="89"/>
      <c r="RLT169" s="89"/>
      <c r="RLU169" s="89"/>
      <c r="RLV169" s="89"/>
      <c r="RLW169" s="89"/>
      <c r="RLX169" s="89"/>
      <c r="RLY169" s="89"/>
      <c r="RLZ169" s="89"/>
      <c r="RMA169" s="89"/>
      <c r="RMB169" s="89"/>
      <c r="RMC169" s="89"/>
      <c r="RMD169" s="89"/>
      <c r="RME169" s="89"/>
      <c r="RMF169" s="89"/>
      <c r="RMG169" s="89"/>
      <c r="RMH169" s="89"/>
      <c r="RMI169" s="89"/>
      <c r="RMJ169" s="89"/>
      <c r="RMK169" s="89"/>
      <c r="RML169" s="89"/>
      <c r="RMM169" s="89"/>
      <c r="RMN169" s="89"/>
      <c r="RMO169" s="89"/>
      <c r="RMP169" s="89"/>
      <c r="RMQ169" s="89"/>
      <c r="RMR169" s="89"/>
      <c r="RMS169" s="89"/>
      <c r="RMT169" s="89"/>
      <c r="RMU169" s="89"/>
      <c r="RMV169" s="89"/>
      <c r="RMW169" s="89"/>
      <c r="RMX169" s="89"/>
      <c r="RMY169" s="89"/>
      <c r="RMZ169" s="89"/>
      <c r="RNA169" s="89"/>
      <c r="RNB169" s="89"/>
      <c r="RNC169" s="89"/>
      <c r="RND169" s="89"/>
      <c r="RNE169" s="89"/>
      <c r="RNF169" s="89"/>
      <c r="RNG169" s="89"/>
      <c r="RNH169" s="89"/>
      <c r="RNI169" s="89"/>
      <c r="RNJ169" s="89"/>
      <c r="RNK169" s="89"/>
      <c r="RNL169" s="89"/>
      <c r="RNM169" s="89"/>
      <c r="RNN169" s="89"/>
      <c r="RNO169" s="89"/>
      <c r="RNP169" s="89"/>
      <c r="RNQ169" s="89"/>
      <c r="RNR169" s="89"/>
      <c r="RNS169" s="89"/>
      <c r="RNT169" s="89"/>
      <c r="RNU169" s="89"/>
      <c r="RNV169" s="89"/>
      <c r="RNW169" s="89"/>
      <c r="RNX169" s="89"/>
      <c r="RNY169" s="89"/>
      <c r="RNZ169" s="89"/>
      <c r="ROA169" s="89"/>
      <c r="ROB169" s="89"/>
      <c r="ROC169" s="89"/>
      <c r="ROD169" s="89"/>
      <c r="ROE169" s="89"/>
      <c r="ROF169" s="89"/>
      <c r="ROG169" s="89"/>
      <c r="ROH169" s="89"/>
      <c r="ROI169" s="89"/>
      <c r="ROJ169" s="89"/>
      <c r="ROK169" s="89"/>
      <c r="ROL169" s="89"/>
      <c r="ROM169" s="89"/>
      <c r="RON169" s="89"/>
      <c r="ROO169" s="89"/>
      <c r="ROP169" s="89"/>
      <c r="ROQ169" s="89"/>
      <c r="ROR169" s="89"/>
      <c r="ROS169" s="89"/>
      <c r="ROT169" s="89"/>
      <c r="ROU169" s="89"/>
      <c r="ROV169" s="89"/>
      <c r="ROW169" s="89"/>
      <c r="ROX169" s="89"/>
      <c r="ROY169" s="89"/>
      <c r="ROZ169" s="89"/>
      <c r="RPA169" s="89"/>
      <c r="RPB169" s="89"/>
      <c r="RPC169" s="89"/>
      <c r="RPD169" s="89"/>
      <c r="RPE169" s="89"/>
      <c r="RPF169" s="89"/>
      <c r="RPG169" s="89"/>
      <c r="RPH169" s="89"/>
      <c r="RPI169" s="89"/>
      <c r="RPJ169" s="89"/>
      <c r="RPK169" s="89"/>
      <c r="RPL169" s="89"/>
      <c r="RPM169" s="89"/>
      <c r="RPN169" s="89"/>
      <c r="RPO169" s="89"/>
      <c r="RPP169" s="89"/>
      <c r="RPQ169" s="89"/>
      <c r="RPR169" s="89"/>
      <c r="RPS169" s="89"/>
      <c r="RPT169" s="89"/>
      <c r="RPU169" s="89"/>
      <c r="RPV169" s="89"/>
      <c r="RPW169" s="89"/>
      <c r="RPX169" s="89"/>
      <c r="RPY169" s="89"/>
      <c r="RPZ169" s="89"/>
      <c r="RQA169" s="89"/>
      <c r="RQB169" s="89"/>
      <c r="RQC169" s="89"/>
      <c r="RQD169" s="89"/>
      <c r="RQE169" s="89"/>
      <c r="RQF169" s="89"/>
      <c r="RQG169" s="89"/>
      <c r="RQH169" s="89"/>
      <c r="RQI169" s="89"/>
      <c r="RQJ169" s="89"/>
      <c r="RQK169" s="89"/>
      <c r="RQL169" s="89"/>
      <c r="RQM169" s="89"/>
      <c r="RQN169" s="89"/>
      <c r="RQO169" s="89"/>
      <c r="RQP169" s="89"/>
      <c r="RQQ169" s="89"/>
      <c r="RQR169" s="89"/>
      <c r="RQS169" s="89"/>
      <c r="RQT169" s="89"/>
      <c r="RQU169" s="89"/>
      <c r="RQV169" s="89"/>
      <c r="RQW169" s="89"/>
      <c r="RQX169" s="89"/>
      <c r="RQY169" s="89"/>
      <c r="RQZ169" s="89"/>
      <c r="RRA169" s="89"/>
      <c r="RRB169" s="89"/>
      <c r="RRC169" s="89"/>
      <c r="RRD169" s="89"/>
      <c r="RRE169" s="89"/>
      <c r="RRF169" s="89"/>
      <c r="RRG169" s="89"/>
      <c r="RRH169" s="89"/>
      <c r="RRI169" s="89"/>
      <c r="RRJ169" s="89"/>
      <c r="RRK169" s="89"/>
      <c r="RRL169" s="89"/>
      <c r="RRM169" s="89"/>
      <c r="RRN169" s="89"/>
      <c r="RRO169" s="89"/>
      <c r="RRP169" s="89"/>
      <c r="RRQ169" s="89"/>
      <c r="RRR169" s="89"/>
      <c r="RRS169" s="89"/>
      <c r="RRT169" s="89"/>
      <c r="RRU169" s="89"/>
      <c r="RRV169" s="89"/>
      <c r="RRW169" s="89"/>
      <c r="RRX169" s="89"/>
      <c r="RRY169" s="89"/>
      <c r="RRZ169" s="89"/>
      <c r="RSA169" s="89"/>
      <c r="RSB169" s="89"/>
      <c r="RSC169" s="89"/>
      <c r="RSD169" s="89"/>
      <c r="RSE169" s="89"/>
      <c r="RSF169" s="89"/>
      <c r="RSG169" s="89"/>
      <c r="RSH169" s="89"/>
      <c r="RSI169" s="89"/>
      <c r="RSJ169" s="89"/>
      <c r="RSK169" s="89"/>
      <c r="RSL169" s="89"/>
      <c r="RSM169" s="89"/>
      <c r="RSN169" s="89"/>
      <c r="RSO169" s="89"/>
      <c r="RSP169" s="89"/>
      <c r="RSQ169" s="89"/>
      <c r="RSR169" s="89"/>
      <c r="RSS169" s="89"/>
      <c r="RST169" s="89"/>
      <c r="RSU169" s="89"/>
      <c r="RSV169" s="89"/>
      <c r="RSW169" s="89"/>
      <c r="RSX169" s="89"/>
      <c r="RSY169" s="89"/>
      <c r="RSZ169" s="89"/>
      <c r="RTA169" s="89"/>
      <c r="RTB169" s="89"/>
      <c r="RTC169" s="89"/>
      <c r="RTD169" s="89"/>
      <c r="RTE169" s="89"/>
      <c r="RTF169" s="89"/>
      <c r="RTG169" s="89"/>
      <c r="RTH169" s="89"/>
      <c r="RTI169" s="89"/>
      <c r="RTJ169" s="89"/>
      <c r="RTK169" s="89"/>
      <c r="RTL169" s="89"/>
      <c r="RTM169" s="89"/>
      <c r="RTN169" s="89"/>
      <c r="RTO169" s="89"/>
      <c r="RTP169" s="89"/>
      <c r="RTQ169" s="89"/>
      <c r="RTR169" s="89"/>
      <c r="RTS169" s="89"/>
      <c r="RTT169" s="89"/>
      <c r="RTU169" s="89"/>
      <c r="RTV169" s="89"/>
      <c r="RTW169" s="89"/>
      <c r="RTX169" s="89"/>
      <c r="RTY169" s="89"/>
      <c r="RTZ169" s="89"/>
      <c r="RUA169" s="89"/>
      <c r="RUB169" s="89"/>
      <c r="RUC169" s="89"/>
      <c r="RUD169" s="89"/>
      <c r="RUE169" s="89"/>
      <c r="RUF169" s="89"/>
      <c r="RUG169" s="89"/>
      <c r="RUH169" s="89"/>
      <c r="RUI169" s="89"/>
      <c r="RUJ169" s="89"/>
      <c r="RUK169" s="89"/>
      <c r="RUL169" s="89"/>
      <c r="RUM169" s="89"/>
      <c r="RUN169" s="89"/>
      <c r="RUO169" s="89"/>
      <c r="RUP169" s="89"/>
      <c r="RUQ169" s="89"/>
      <c r="RUR169" s="89"/>
      <c r="RUS169" s="89"/>
      <c r="RUT169" s="89"/>
      <c r="RUU169" s="89"/>
      <c r="RUV169" s="89"/>
      <c r="RUW169" s="89"/>
      <c r="RUX169" s="89"/>
      <c r="RUY169" s="89"/>
      <c r="RUZ169" s="89"/>
      <c r="RVA169" s="89"/>
      <c r="RVB169" s="89"/>
      <c r="RVC169" s="89"/>
      <c r="RVD169" s="89"/>
      <c r="RVE169" s="89"/>
      <c r="RVF169" s="89"/>
      <c r="RVG169" s="89"/>
      <c r="RVH169" s="89"/>
      <c r="RVI169" s="89"/>
      <c r="RVJ169" s="89"/>
      <c r="RVK169" s="89"/>
      <c r="RVL169" s="89"/>
      <c r="RVM169" s="89"/>
      <c r="RVN169" s="89"/>
      <c r="RVO169" s="89"/>
      <c r="RVP169" s="89"/>
      <c r="RVQ169" s="89"/>
      <c r="RVR169" s="89"/>
      <c r="RVS169" s="89"/>
      <c r="RVT169" s="89"/>
      <c r="RVU169" s="89"/>
      <c r="RVV169" s="89"/>
      <c r="RVW169" s="89"/>
      <c r="RVX169" s="89"/>
      <c r="RVY169" s="89"/>
      <c r="RVZ169" s="89"/>
      <c r="RWA169" s="89"/>
      <c r="RWB169" s="89"/>
      <c r="RWC169" s="89"/>
      <c r="RWD169" s="89"/>
      <c r="RWE169" s="89"/>
      <c r="RWF169" s="89"/>
      <c r="RWG169" s="89"/>
      <c r="RWH169" s="89"/>
      <c r="RWI169" s="89"/>
      <c r="RWJ169" s="89"/>
      <c r="RWK169" s="89"/>
      <c r="RWL169" s="89"/>
      <c r="RWM169" s="89"/>
      <c r="RWN169" s="89"/>
      <c r="RWO169" s="89"/>
      <c r="RWP169" s="89"/>
      <c r="RWQ169" s="89"/>
      <c r="RWR169" s="89"/>
      <c r="RWS169" s="89"/>
      <c r="RWT169" s="89"/>
      <c r="RWU169" s="89"/>
      <c r="RWV169" s="89"/>
      <c r="RWW169" s="89"/>
      <c r="RWX169" s="89"/>
      <c r="RWY169" s="89"/>
      <c r="RWZ169" s="89"/>
      <c r="RXA169" s="89"/>
      <c r="RXB169" s="89"/>
      <c r="RXC169" s="89"/>
      <c r="RXD169" s="89"/>
      <c r="RXE169" s="89"/>
      <c r="RXF169" s="89"/>
      <c r="RXG169" s="89"/>
      <c r="RXH169" s="89"/>
      <c r="RXI169" s="89"/>
      <c r="RXJ169" s="89"/>
      <c r="RXK169" s="89"/>
      <c r="RXL169" s="89"/>
      <c r="RXM169" s="89"/>
      <c r="RXN169" s="89"/>
      <c r="RXO169" s="89"/>
      <c r="RXP169" s="89"/>
      <c r="RXQ169" s="89"/>
      <c r="RXR169" s="89"/>
      <c r="RXS169" s="89"/>
      <c r="RXT169" s="89"/>
      <c r="RXU169" s="89"/>
      <c r="RXV169" s="89"/>
      <c r="RXW169" s="89"/>
      <c r="RXX169" s="89"/>
      <c r="RXY169" s="89"/>
      <c r="RXZ169" s="89"/>
      <c r="RYA169" s="89"/>
      <c r="RYB169" s="89"/>
      <c r="RYC169" s="89"/>
      <c r="RYD169" s="89"/>
      <c r="RYE169" s="89"/>
      <c r="RYF169" s="89"/>
      <c r="RYG169" s="89"/>
      <c r="RYH169" s="89"/>
      <c r="RYI169" s="89"/>
      <c r="RYJ169" s="89"/>
      <c r="RYK169" s="89"/>
      <c r="RYL169" s="89"/>
      <c r="RYM169" s="89"/>
      <c r="RYN169" s="89"/>
      <c r="RYO169" s="89"/>
      <c r="RYP169" s="89"/>
      <c r="RYQ169" s="89"/>
      <c r="RYR169" s="89"/>
      <c r="RYS169" s="89"/>
      <c r="RYT169" s="89"/>
      <c r="RYU169" s="89"/>
      <c r="RYV169" s="89"/>
      <c r="RYW169" s="89"/>
      <c r="RYX169" s="89"/>
      <c r="RYY169" s="89"/>
      <c r="RYZ169" s="89"/>
      <c r="RZA169" s="89"/>
      <c r="RZB169" s="89"/>
      <c r="RZC169" s="89"/>
      <c r="RZD169" s="89"/>
      <c r="RZE169" s="89"/>
      <c r="RZF169" s="89"/>
      <c r="RZG169" s="89"/>
      <c r="RZH169" s="89"/>
      <c r="RZI169" s="89"/>
      <c r="RZJ169" s="89"/>
      <c r="RZK169" s="89"/>
      <c r="RZL169" s="89"/>
      <c r="RZM169" s="89"/>
      <c r="RZN169" s="89"/>
      <c r="RZO169" s="89"/>
      <c r="RZP169" s="89"/>
      <c r="RZQ169" s="89"/>
      <c r="RZR169" s="89"/>
      <c r="RZS169" s="89"/>
      <c r="RZT169" s="89"/>
      <c r="RZU169" s="89"/>
      <c r="RZV169" s="89"/>
      <c r="RZW169" s="89"/>
      <c r="RZX169" s="89"/>
      <c r="RZY169" s="89"/>
      <c r="RZZ169" s="89"/>
      <c r="SAA169" s="89"/>
      <c r="SAB169" s="89"/>
      <c r="SAC169" s="89"/>
      <c r="SAD169" s="89"/>
      <c r="SAE169" s="89"/>
      <c r="SAF169" s="89"/>
      <c r="SAG169" s="89"/>
      <c r="SAH169" s="89"/>
      <c r="SAI169" s="89"/>
      <c r="SAJ169" s="89"/>
      <c r="SAK169" s="89"/>
      <c r="SAL169" s="89"/>
      <c r="SAM169" s="89"/>
      <c r="SAN169" s="89"/>
      <c r="SAO169" s="89"/>
      <c r="SAP169" s="89"/>
      <c r="SAQ169" s="89"/>
      <c r="SAR169" s="89"/>
      <c r="SAS169" s="89"/>
      <c r="SAT169" s="89"/>
      <c r="SAU169" s="89"/>
      <c r="SAV169" s="89"/>
      <c r="SAW169" s="89"/>
      <c r="SAX169" s="89"/>
      <c r="SAY169" s="89"/>
      <c r="SAZ169" s="89"/>
      <c r="SBA169" s="89"/>
      <c r="SBB169" s="89"/>
      <c r="SBC169" s="89"/>
      <c r="SBD169" s="89"/>
      <c r="SBE169" s="89"/>
      <c r="SBF169" s="89"/>
      <c r="SBG169" s="89"/>
      <c r="SBH169" s="89"/>
      <c r="SBI169" s="89"/>
      <c r="SBJ169" s="89"/>
      <c r="SBK169" s="89"/>
      <c r="SBL169" s="89"/>
      <c r="SBM169" s="89"/>
      <c r="SBN169" s="89"/>
      <c r="SBO169" s="89"/>
      <c r="SBP169" s="89"/>
      <c r="SBQ169" s="89"/>
      <c r="SBR169" s="89"/>
      <c r="SBS169" s="89"/>
      <c r="SBT169" s="89"/>
      <c r="SBU169" s="89"/>
      <c r="SBV169" s="89"/>
      <c r="SBW169" s="89"/>
      <c r="SBX169" s="89"/>
      <c r="SBY169" s="89"/>
      <c r="SBZ169" s="89"/>
      <c r="SCA169" s="89"/>
      <c r="SCB169" s="89"/>
      <c r="SCC169" s="89"/>
      <c r="SCD169" s="89"/>
      <c r="SCE169" s="89"/>
      <c r="SCF169" s="89"/>
      <c r="SCG169" s="89"/>
      <c r="SCH169" s="89"/>
      <c r="SCI169" s="89"/>
      <c r="SCJ169" s="89"/>
      <c r="SCK169" s="89"/>
      <c r="SCL169" s="89"/>
      <c r="SCM169" s="89"/>
      <c r="SCN169" s="89"/>
      <c r="SCO169" s="89"/>
      <c r="SCP169" s="89"/>
      <c r="SCQ169" s="89"/>
      <c r="SCR169" s="89"/>
      <c r="SCS169" s="89"/>
      <c r="SCT169" s="89"/>
      <c r="SCU169" s="89"/>
      <c r="SCV169" s="89"/>
      <c r="SCW169" s="89"/>
      <c r="SCX169" s="89"/>
      <c r="SCY169" s="89"/>
      <c r="SCZ169" s="89"/>
      <c r="SDA169" s="89"/>
      <c r="SDB169" s="89"/>
      <c r="SDC169" s="89"/>
      <c r="SDD169" s="89"/>
      <c r="SDE169" s="89"/>
      <c r="SDF169" s="89"/>
      <c r="SDG169" s="89"/>
      <c r="SDH169" s="89"/>
      <c r="SDI169" s="89"/>
      <c r="SDJ169" s="89"/>
      <c r="SDK169" s="89"/>
      <c r="SDL169" s="89"/>
      <c r="SDM169" s="89"/>
      <c r="SDN169" s="89"/>
      <c r="SDO169" s="89"/>
      <c r="SDP169" s="89"/>
      <c r="SDQ169" s="89"/>
      <c r="SDR169" s="89"/>
      <c r="SDS169" s="89"/>
      <c r="SDT169" s="89"/>
      <c r="SDU169" s="89"/>
      <c r="SDV169" s="89"/>
      <c r="SDW169" s="89"/>
      <c r="SDX169" s="89"/>
      <c r="SDY169" s="89"/>
      <c r="SDZ169" s="89"/>
      <c r="SEA169" s="89"/>
      <c r="SEB169" s="89"/>
      <c r="SEC169" s="89"/>
      <c r="SED169" s="89"/>
      <c r="SEE169" s="89"/>
      <c r="SEF169" s="89"/>
      <c r="SEG169" s="89"/>
      <c r="SEH169" s="89"/>
      <c r="SEI169" s="89"/>
      <c r="SEJ169" s="89"/>
      <c r="SEK169" s="89"/>
      <c r="SEL169" s="89"/>
      <c r="SEM169" s="89"/>
      <c r="SEN169" s="89"/>
      <c r="SEO169" s="89"/>
      <c r="SEP169" s="89"/>
      <c r="SEQ169" s="89"/>
      <c r="SER169" s="89"/>
      <c r="SES169" s="89"/>
      <c r="SET169" s="89"/>
      <c r="SEU169" s="89"/>
      <c r="SEV169" s="89"/>
      <c r="SEW169" s="89"/>
      <c r="SEX169" s="89"/>
      <c r="SEY169" s="89"/>
      <c r="SEZ169" s="89"/>
      <c r="SFA169" s="89"/>
      <c r="SFB169" s="89"/>
      <c r="SFC169" s="89"/>
      <c r="SFD169" s="89"/>
      <c r="SFE169" s="89"/>
      <c r="SFF169" s="89"/>
      <c r="SFG169" s="89"/>
      <c r="SFH169" s="89"/>
      <c r="SFI169" s="89"/>
      <c r="SFJ169" s="89"/>
      <c r="SFK169" s="89"/>
      <c r="SFL169" s="89"/>
      <c r="SFM169" s="89"/>
      <c r="SFN169" s="89"/>
      <c r="SFO169" s="89"/>
      <c r="SFP169" s="89"/>
      <c r="SFQ169" s="89"/>
      <c r="SFR169" s="89"/>
      <c r="SFS169" s="89"/>
      <c r="SFT169" s="89"/>
      <c r="SFU169" s="89"/>
      <c r="SFV169" s="89"/>
      <c r="SFW169" s="89"/>
      <c r="SFX169" s="89"/>
      <c r="SFY169" s="89"/>
      <c r="SFZ169" s="89"/>
      <c r="SGA169" s="89"/>
      <c r="SGB169" s="89"/>
      <c r="SGC169" s="89"/>
      <c r="SGD169" s="89"/>
      <c r="SGE169" s="89"/>
      <c r="SGF169" s="89"/>
      <c r="SGG169" s="89"/>
      <c r="SGH169" s="89"/>
      <c r="SGI169" s="89"/>
      <c r="SGJ169" s="89"/>
      <c r="SGK169" s="89"/>
      <c r="SGL169" s="89"/>
      <c r="SGM169" s="89"/>
      <c r="SGN169" s="89"/>
      <c r="SGO169" s="89"/>
      <c r="SGP169" s="89"/>
      <c r="SGQ169" s="89"/>
      <c r="SGR169" s="89"/>
      <c r="SGS169" s="89"/>
      <c r="SGT169" s="89"/>
      <c r="SGU169" s="89"/>
      <c r="SGV169" s="89"/>
      <c r="SGW169" s="89"/>
      <c r="SGX169" s="89"/>
      <c r="SGY169" s="89"/>
      <c r="SGZ169" s="89"/>
      <c r="SHA169" s="89"/>
      <c r="SHB169" s="89"/>
      <c r="SHC169" s="89"/>
      <c r="SHD169" s="89"/>
      <c r="SHE169" s="89"/>
      <c r="SHF169" s="89"/>
      <c r="SHG169" s="89"/>
      <c r="SHH169" s="89"/>
      <c r="SHI169" s="89"/>
      <c r="SHJ169" s="89"/>
      <c r="SHK169" s="89"/>
      <c r="SHL169" s="89"/>
      <c r="SHM169" s="89"/>
      <c r="SHN169" s="89"/>
      <c r="SHO169" s="89"/>
      <c r="SHP169" s="89"/>
      <c r="SHQ169" s="89"/>
      <c r="SHR169" s="89"/>
      <c r="SHS169" s="89"/>
      <c r="SHT169" s="89"/>
      <c r="SHU169" s="89"/>
      <c r="SHV169" s="89"/>
      <c r="SHW169" s="89"/>
      <c r="SHX169" s="89"/>
      <c r="SHY169" s="89"/>
      <c r="SHZ169" s="89"/>
      <c r="SIA169" s="89"/>
      <c r="SIB169" s="89"/>
      <c r="SIC169" s="89"/>
      <c r="SID169" s="89"/>
      <c r="SIE169" s="89"/>
      <c r="SIF169" s="89"/>
      <c r="SIG169" s="89"/>
      <c r="SIH169" s="89"/>
      <c r="SII169" s="89"/>
      <c r="SIJ169" s="89"/>
      <c r="SIK169" s="89"/>
      <c r="SIL169" s="89"/>
      <c r="SIM169" s="89"/>
      <c r="SIN169" s="89"/>
      <c r="SIO169" s="89"/>
      <c r="SIP169" s="89"/>
      <c r="SIQ169" s="89"/>
      <c r="SIR169" s="89"/>
      <c r="SIS169" s="89"/>
      <c r="SIT169" s="89"/>
      <c r="SIU169" s="89"/>
      <c r="SIV169" s="89"/>
      <c r="SIW169" s="89"/>
      <c r="SIX169" s="89"/>
      <c r="SIY169" s="89"/>
      <c r="SIZ169" s="89"/>
      <c r="SJA169" s="89"/>
      <c r="SJB169" s="89"/>
      <c r="SJC169" s="89"/>
      <c r="SJD169" s="89"/>
      <c r="SJE169" s="89"/>
      <c r="SJF169" s="89"/>
      <c r="SJG169" s="89"/>
      <c r="SJH169" s="89"/>
      <c r="SJI169" s="89"/>
      <c r="SJJ169" s="89"/>
      <c r="SJK169" s="89"/>
      <c r="SJL169" s="89"/>
      <c r="SJM169" s="89"/>
      <c r="SJN169" s="89"/>
      <c r="SJO169" s="89"/>
      <c r="SJP169" s="89"/>
      <c r="SJQ169" s="89"/>
      <c r="SJR169" s="89"/>
      <c r="SJS169" s="89"/>
      <c r="SJT169" s="89"/>
      <c r="SJU169" s="89"/>
      <c r="SJV169" s="89"/>
      <c r="SJW169" s="89"/>
      <c r="SJX169" s="89"/>
      <c r="SJY169" s="89"/>
      <c r="SJZ169" s="89"/>
      <c r="SKA169" s="89"/>
      <c r="SKB169" s="89"/>
      <c r="SKC169" s="89"/>
      <c r="SKD169" s="89"/>
      <c r="SKE169" s="89"/>
      <c r="SKF169" s="89"/>
      <c r="SKG169" s="89"/>
      <c r="SKH169" s="89"/>
      <c r="SKI169" s="89"/>
      <c r="SKJ169" s="89"/>
      <c r="SKK169" s="89"/>
      <c r="SKL169" s="89"/>
      <c r="SKM169" s="89"/>
      <c r="SKN169" s="89"/>
      <c r="SKO169" s="89"/>
      <c r="SKP169" s="89"/>
      <c r="SKQ169" s="89"/>
      <c r="SKR169" s="89"/>
      <c r="SKS169" s="89"/>
      <c r="SKT169" s="89"/>
      <c r="SKU169" s="89"/>
      <c r="SKV169" s="89"/>
      <c r="SKW169" s="89"/>
      <c r="SKX169" s="89"/>
      <c r="SKY169" s="89"/>
      <c r="SKZ169" s="89"/>
      <c r="SLA169" s="89"/>
      <c r="SLB169" s="89"/>
      <c r="SLC169" s="89"/>
      <c r="SLD169" s="89"/>
      <c r="SLE169" s="89"/>
      <c r="SLF169" s="89"/>
      <c r="SLG169" s="89"/>
      <c r="SLH169" s="89"/>
      <c r="SLI169" s="89"/>
      <c r="SLJ169" s="89"/>
      <c r="SLK169" s="89"/>
      <c r="SLL169" s="89"/>
      <c r="SLM169" s="89"/>
      <c r="SLN169" s="89"/>
      <c r="SLO169" s="89"/>
      <c r="SLP169" s="89"/>
      <c r="SLQ169" s="89"/>
      <c r="SLR169" s="89"/>
      <c r="SLS169" s="89"/>
      <c r="SLT169" s="89"/>
      <c r="SLU169" s="89"/>
      <c r="SLV169" s="89"/>
      <c r="SLW169" s="89"/>
      <c r="SLX169" s="89"/>
      <c r="SLY169" s="89"/>
      <c r="SLZ169" s="89"/>
      <c r="SMA169" s="89"/>
      <c r="SMB169" s="89"/>
      <c r="SMC169" s="89"/>
      <c r="SMD169" s="89"/>
      <c r="SME169" s="89"/>
      <c r="SMF169" s="89"/>
      <c r="SMG169" s="89"/>
      <c r="SMH169" s="89"/>
      <c r="SMI169" s="89"/>
      <c r="SMJ169" s="89"/>
      <c r="SMK169" s="89"/>
      <c r="SML169" s="89"/>
      <c r="SMM169" s="89"/>
      <c r="SMN169" s="89"/>
      <c r="SMO169" s="89"/>
      <c r="SMP169" s="89"/>
      <c r="SMQ169" s="89"/>
      <c r="SMR169" s="89"/>
      <c r="SMS169" s="89"/>
      <c r="SMT169" s="89"/>
      <c r="SMU169" s="89"/>
      <c r="SMV169" s="89"/>
      <c r="SMW169" s="89"/>
      <c r="SMX169" s="89"/>
      <c r="SMY169" s="89"/>
      <c r="SMZ169" s="89"/>
      <c r="SNA169" s="89"/>
      <c r="SNB169" s="89"/>
      <c r="SNC169" s="89"/>
      <c r="SND169" s="89"/>
      <c r="SNE169" s="89"/>
      <c r="SNF169" s="89"/>
      <c r="SNG169" s="89"/>
      <c r="SNH169" s="89"/>
      <c r="SNI169" s="89"/>
      <c r="SNJ169" s="89"/>
      <c r="SNK169" s="89"/>
      <c r="SNL169" s="89"/>
      <c r="SNM169" s="89"/>
      <c r="SNN169" s="89"/>
      <c r="SNO169" s="89"/>
      <c r="SNP169" s="89"/>
      <c r="SNQ169" s="89"/>
      <c r="SNR169" s="89"/>
      <c r="SNS169" s="89"/>
      <c r="SNT169" s="89"/>
      <c r="SNU169" s="89"/>
      <c r="SNV169" s="89"/>
      <c r="SNW169" s="89"/>
      <c r="SNX169" s="89"/>
      <c r="SNY169" s="89"/>
      <c r="SNZ169" s="89"/>
      <c r="SOA169" s="89"/>
      <c r="SOB169" s="89"/>
      <c r="SOC169" s="89"/>
      <c r="SOD169" s="89"/>
      <c r="SOE169" s="89"/>
      <c r="SOF169" s="89"/>
      <c r="SOG169" s="89"/>
      <c r="SOH169" s="89"/>
      <c r="SOI169" s="89"/>
      <c r="SOJ169" s="89"/>
      <c r="SOK169" s="89"/>
      <c r="SOL169" s="89"/>
      <c r="SOM169" s="89"/>
      <c r="SON169" s="89"/>
      <c r="SOO169" s="89"/>
      <c r="SOP169" s="89"/>
      <c r="SOQ169" s="89"/>
      <c r="SOR169" s="89"/>
      <c r="SOS169" s="89"/>
      <c r="SOT169" s="89"/>
      <c r="SOU169" s="89"/>
      <c r="SOV169" s="89"/>
      <c r="SOW169" s="89"/>
      <c r="SOX169" s="89"/>
      <c r="SOY169" s="89"/>
      <c r="SOZ169" s="89"/>
      <c r="SPA169" s="89"/>
      <c r="SPB169" s="89"/>
      <c r="SPC169" s="89"/>
      <c r="SPD169" s="89"/>
      <c r="SPE169" s="89"/>
      <c r="SPF169" s="89"/>
      <c r="SPG169" s="89"/>
      <c r="SPH169" s="89"/>
      <c r="SPI169" s="89"/>
      <c r="SPJ169" s="89"/>
      <c r="SPK169" s="89"/>
      <c r="SPL169" s="89"/>
      <c r="SPM169" s="89"/>
      <c r="SPN169" s="89"/>
      <c r="SPO169" s="89"/>
      <c r="SPP169" s="89"/>
      <c r="SPQ169" s="89"/>
      <c r="SPR169" s="89"/>
      <c r="SPS169" s="89"/>
      <c r="SPT169" s="89"/>
      <c r="SPU169" s="89"/>
      <c r="SPV169" s="89"/>
      <c r="SPW169" s="89"/>
      <c r="SPX169" s="89"/>
      <c r="SPY169" s="89"/>
      <c r="SPZ169" s="89"/>
      <c r="SQA169" s="89"/>
      <c r="SQB169" s="89"/>
      <c r="SQC169" s="89"/>
      <c r="SQD169" s="89"/>
      <c r="SQE169" s="89"/>
      <c r="SQF169" s="89"/>
      <c r="SQG169" s="89"/>
      <c r="SQH169" s="89"/>
      <c r="SQI169" s="89"/>
      <c r="SQJ169" s="89"/>
      <c r="SQK169" s="89"/>
      <c r="SQL169" s="89"/>
      <c r="SQM169" s="89"/>
      <c r="SQN169" s="89"/>
      <c r="SQO169" s="89"/>
      <c r="SQP169" s="89"/>
      <c r="SQQ169" s="89"/>
      <c r="SQR169" s="89"/>
      <c r="SQS169" s="89"/>
      <c r="SQT169" s="89"/>
      <c r="SQU169" s="89"/>
      <c r="SQV169" s="89"/>
      <c r="SQW169" s="89"/>
      <c r="SQX169" s="89"/>
      <c r="SQY169" s="89"/>
      <c r="SQZ169" s="89"/>
      <c r="SRA169" s="89"/>
      <c r="SRB169" s="89"/>
      <c r="SRC169" s="89"/>
      <c r="SRD169" s="89"/>
      <c r="SRE169" s="89"/>
      <c r="SRF169" s="89"/>
      <c r="SRG169" s="89"/>
      <c r="SRH169" s="89"/>
      <c r="SRI169" s="89"/>
      <c r="SRJ169" s="89"/>
      <c r="SRK169" s="89"/>
      <c r="SRL169" s="89"/>
      <c r="SRM169" s="89"/>
      <c r="SRN169" s="89"/>
      <c r="SRO169" s="89"/>
      <c r="SRP169" s="89"/>
      <c r="SRQ169" s="89"/>
      <c r="SRR169" s="89"/>
      <c r="SRS169" s="89"/>
      <c r="SRT169" s="89"/>
      <c r="SRU169" s="89"/>
      <c r="SRV169" s="89"/>
      <c r="SRW169" s="89"/>
      <c r="SRX169" s="89"/>
      <c r="SRY169" s="89"/>
      <c r="SRZ169" s="89"/>
      <c r="SSA169" s="89"/>
      <c r="SSB169" s="89"/>
      <c r="SSC169" s="89"/>
      <c r="SSD169" s="89"/>
      <c r="SSE169" s="89"/>
      <c r="SSF169" s="89"/>
      <c r="SSG169" s="89"/>
      <c r="SSH169" s="89"/>
      <c r="SSI169" s="89"/>
      <c r="SSJ169" s="89"/>
      <c r="SSK169" s="89"/>
      <c r="SSL169" s="89"/>
      <c r="SSM169" s="89"/>
      <c r="SSN169" s="89"/>
      <c r="SSO169" s="89"/>
      <c r="SSP169" s="89"/>
      <c r="SSQ169" s="89"/>
      <c r="SSR169" s="89"/>
      <c r="SSS169" s="89"/>
      <c r="SST169" s="89"/>
      <c r="SSU169" s="89"/>
      <c r="SSV169" s="89"/>
      <c r="SSW169" s="89"/>
      <c r="SSX169" s="89"/>
      <c r="SSY169" s="89"/>
      <c r="SSZ169" s="89"/>
      <c r="STA169" s="89"/>
      <c r="STB169" s="89"/>
      <c r="STC169" s="89"/>
      <c r="STD169" s="89"/>
      <c r="STE169" s="89"/>
      <c r="STF169" s="89"/>
      <c r="STG169" s="89"/>
      <c r="STH169" s="89"/>
      <c r="STI169" s="89"/>
      <c r="STJ169" s="89"/>
      <c r="STK169" s="89"/>
      <c r="STL169" s="89"/>
      <c r="STM169" s="89"/>
      <c r="STN169" s="89"/>
      <c r="STO169" s="89"/>
      <c r="STP169" s="89"/>
      <c r="STQ169" s="89"/>
      <c r="STR169" s="89"/>
      <c r="STS169" s="89"/>
      <c r="STT169" s="89"/>
      <c r="STU169" s="89"/>
      <c r="STV169" s="89"/>
      <c r="STW169" s="89"/>
      <c r="STX169" s="89"/>
      <c r="STY169" s="89"/>
      <c r="STZ169" s="89"/>
      <c r="SUA169" s="89"/>
      <c r="SUB169" s="89"/>
      <c r="SUC169" s="89"/>
      <c r="SUD169" s="89"/>
      <c r="SUE169" s="89"/>
      <c r="SUF169" s="89"/>
      <c r="SUG169" s="89"/>
      <c r="SUH169" s="89"/>
      <c r="SUI169" s="89"/>
      <c r="SUJ169" s="89"/>
      <c r="SUK169" s="89"/>
      <c r="SUL169" s="89"/>
      <c r="SUM169" s="89"/>
      <c r="SUN169" s="89"/>
      <c r="SUO169" s="89"/>
      <c r="SUP169" s="89"/>
      <c r="SUQ169" s="89"/>
      <c r="SUR169" s="89"/>
      <c r="SUS169" s="89"/>
      <c r="SUT169" s="89"/>
      <c r="SUU169" s="89"/>
      <c r="SUV169" s="89"/>
      <c r="SUW169" s="89"/>
      <c r="SUX169" s="89"/>
      <c r="SUY169" s="89"/>
      <c r="SUZ169" s="89"/>
      <c r="SVA169" s="89"/>
      <c r="SVB169" s="89"/>
      <c r="SVC169" s="89"/>
      <c r="SVD169" s="89"/>
      <c r="SVE169" s="89"/>
      <c r="SVF169" s="89"/>
      <c r="SVG169" s="89"/>
      <c r="SVH169" s="89"/>
      <c r="SVI169" s="89"/>
      <c r="SVJ169" s="89"/>
      <c r="SVK169" s="89"/>
      <c r="SVL169" s="89"/>
      <c r="SVM169" s="89"/>
      <c r="SVN169" s="89"/>
      <c r="SVO169" s="89"/>
      <c r="SVP169" s="89"/>
      <c r="SVQ169" s="89"/>
      <c r="SVR169" s="89"/>
      <c r="SVS169" s="89"/>
      <c r="SVT169" s="89"/>
      <c r="SVU169" s="89"/>
      <c r="SVV169" s="89"/>
      <c r="SVW169" s="89"/>
      <c r="SVX169" s="89"/>
      <c r="SVY169" s="89"/>
      <c r="SVZ169" s="89"/>
      <c r="SWA169" s="89"/>
      <c r="SWB169" s="89"/>
      <c r="SWC169" s="89"/>
      <c r="SWD169" s="89"/>
      <c r="SWE169" s="89"/>
      <c r="SWF169" s="89"/>
      <c r="SWG169" s="89"/>
      <c r="SWH169" s="89"/>
      <c r="SWI169" s="89"/>
      <c r="SWJ169" s="89"/>
      <c r="SWK169" s="89"/>
      <c r="SWL169" s="89"/>
      <c r="SWM169" s="89"/>
      <c r="SWN169" s="89"/>
      <c r="SWO169" s="89"/>
      <c r="SWP169" s="89"/>
      <c r="SWQ169" s="89"/>
      <c r="SWR169" s="89"/>
      <c r="SWS169" s="89"/>
      <c r="SWT169" s="89"/>
      <c r="SWU169" s="89"/>
      <c r="SWV169" s="89"/>
      <c r="SWW169" s="89"/>
      <c r="SWX169" s="89"/>
      <c r="SWY169" s="89"/>
      <c r="SWZ169" s="89"/>
      <c r="SXA169" s="89"/>
      <c r="SXB169" s="89"/>
      <c r="SXC169" s="89"/>
      <c r="SXD169" s="89"/>
      <c r="SXE169" s="89"/>
      <c r="SXF169" s="89"/>
      <c r="SXG169" s="89"/>
      <c r="SXH169" s="89"/>
      <c r="SXI169" s="89"/>
      <c r="SXJ169" s="89"/>
      <c r="SXK169" s="89"/>
      <c r="SXL169" s="89"/>
      <c r="SXM169" s="89"/>
      <c r="SXN169" s="89"/>
      <c r="SXO169" s="89"/>
      <c r="SXP169" s="89"/>
      <c r="SXQ169" s="89"/>
      <c r="SXR169" s="89"/>
      <c r="SXS169" s="89"/>
      <c r="SXT169" s="89"/>
      <c r="SXU169" s="89"/>
      <c r="SXV169" s="89"/>
      <c r="SXW169" s="89"/>
      <c r="SXX169" s="89"/>
      <c r="SXY169" s="89"/>
      <c r="SXZ169" s="89"/>
      <c r="SYA169" s="89"/>
      <c r="SYB169" s="89"/>
      <c r="SYC169" s="89"/>
      <c r="SYD169" s="89"/>
      <c r="SYE169" s="89"/>
      <c r="SYF169" s="89"/>
      <c r="SYG169" s="89"/>
      <c r="SYH169" s="89"/>
      <c r="SYI169" s="89"/>
      <c r="SYJ169" s="89"/>
      <c r="SYK169" s="89"/>
      <c r="SYL169" s="89"/>
      <c r="SYM169" s="89"/>
      <c r="SYN169" s="89"/>
      <c r="SYO169" s="89"/>
      <c r="SYP169" s="89"/>
      <c r="SYQ169" s="89"/>
      <c r="SYR169" s="89"/>
      <c r="SYS169" s="89"/>
      <c r="SYT169" s="89"/>
      <c r="SYU169" s="89"/>
      <c r="SYV169" s="89"/>
      <c r="SYW169" s="89"/>
      <c r="SYX169" s="89"/>
      <c r="SYY169" s="89"/>
      <c r="SYZ169" s="89"/>
      <c r="SZA169" s="89"/>
      <c r="SZB169" s="89"/>
      <c r="SZC169" s="89"/>
      <c r="SZD169" s="89"/>
      <c r="SZE169" s="89"/>
      <c r="SZF169" s="89"/>
      <c r="SZG169" s="89"/>
      <c r="SZH169" s="89"/>
      <c r="SZI169" s="89"/>
      <c r="SZJ169" s="89"/>
      <c r="SZK169" s="89"/>
      <c r="SZL169" s="89"/>
      <c r="SZM169" s="89"/>
      <c r="SZN169" s="89"/>
      <c r="SZO169" s="89"/>
      <c r="SZP169" s="89"/>
      <c r="SZQ169" s="89"/>
      <c r="SZR169" s="89"/>
      <c r="SZS169" s="89"/>
      <c r="SZT169" s="89"/>
      <c r="SZU169" s="89"/>
      <c r="SZV169" s="89"/>
      <c r="SZW169" s="89"/>
      <c r="SZX169" s="89"/>
      <c r="SZY169" s="89"/>
      <c r="SZZ169" s="89"/>
      <c r="TAA169" s="89"/>
      <c r="TAB169" s="89"/>
      <c r="TAC169" s="89"/>
      <c r="TAD169" s="89"/>
      <c r="TAE169" s="89"/>
      <c r="TAF169" s="89"/>
      <c r="TAG169" s="89"/>
      <c r="TAH169" s="89"/>
      <c r="TAI169" s="89"/>
      <c r="TAJ169" s="89"/>
      <c r="TAK169" s="89"/>
      <c r="TAL169" s="89"/>
      <c r="TAM169" s="89"/>
      <c r="TAN169" s="89"/>
      <c r="TAO169" s="89"/>
      <c r="TAP169" s="89"/>
      <c r="TAQ169" s="89"/>
      <c r="TAR169" s="89"/>
      <c r="TAS169" s="89"/>
      <c r="TAT169" s="89"/>
      <c r="TAU169" s="89"/>
      <c r="TAV169" s="89"/>
      <c r="TAW169" s="89"/>
      <c r="TAX169" s="89"/>
      <c r="TAY169" s="89"/>
      <c r="TAZ169" s="89"/>
      <c r="TBA169" s="89"/>
      <c r="TBB169" s="89"/>
      <c r="TBC169" s="89"/>
      <c r="TBD169" s="89"/>
      <c r="TBE169" s="89"/>
      <c r="TBF169" s="89"/>
      <c r="TBG169" s="89"/>
      <c r="TBH169" s="89"/>
      <c r="TBI169" s="89"/>
      <c r="TBJ169" s="89"/>
      <c r="TBK169" s="89"/>
      <c r="TBL169" s="89"/>
      <c r="TBM169" s="89"/>
      <c r="TBN169" s="89"/>
      <c r="TBO169" s="89"/>
      <c r="TBP169" s="89"/>
      <c r="TBQ169" s="89"/>
      <c r="TBR169" s="89"/>
      <c r="TBS169" s="89"/>
      <c r="TBT169" s="89"/>
      <c r="TBU169" s="89"/>
      <c r="TBV169" s="89"/>
      <c r="TBW169" s="89"/>
      <c r="TBX169" s="89"/>
      <c r="TBY169" s="89"/>
      <c r="TBZ169" s="89"/>
      <c r="TCA169" s="89"/>
      <c r="TCB169" s="89"/>
      <c r="TCC169" s="89"/>
      <c r="TCD169" s="89"/>
      <c r="TCE169" s="89"/>
      <c r="TCF169" s="89"/>
      <c r="TCG169" s="89"/>
      <c r="TCH169" s="89"/>
      <c r="TCI169" s="89"/>
      <c r="TCJ169" s="89"/>
      <c r="TCK169" s="89"/>
      <c r="TCL169" s="89"/>
      <c r="TCM169" s="89"/>
      <c r="TCN169" s="89"/>
      <c r="TCO169" s="89"/>
      <c r="TCP169" s="89"/>
      <c r="TCQ169" s="89"/>
      <c r="TCR169" s="89"/>
      <c r="TCS169" s="89"/>
      <c r="TCT169" s="89"/>
      <c r="TCU169" s="89"/>
      <c r="TCV169" s="89"/>
      <c r="TCW169" s="89"/>
      <c r="TCX169" s="89"/>
      <c r="TCY169" s="89"/>
      <c r="TCZ169" s="89"/>
      <c r="TDA169" s="89"/>
      <c r="TDB169" s="89"/>
      <c r="TDC169" s="89"/>
      <c r="TDD169" s="89"/>
      <c r="TDE169" s="89"/>
      <c r="TDF169" s="89"/>
      <c r="TDG169" s="89"/>
      <c r="TDH169" s="89"/>
      <c r="TDI169" s="89"/>
      <c r="TDJ169" s="89"/>
      <c r="TDK169" s="89"/>
      <c r="TDL169" s="89"/>
      <c r="TDM169" s="89"/>
      <c r="TDN169" s="89"/>
      <c r="TDO169" s="89"/>
      <c r="TDP169" s="89"/>
      <c r="TDQ169" s="89"/>
      <c r="TDR169" s="89"/>
      <c r="TDS169" s="89"/>
      <c r="TDT169" s="89"/>
      <c r="TDU169" s="89"/>
      <c r="TDV169" s="89"/>
      <c r="TDW169" s="89"/>
      <c r="TDX169" s="89"/>
      <c r="TDY169" s="89"/>
      <c r="TDZ169" s="89"/>
      <c r="TEA169" s="89"/>
      <c r="TEB169" s="89"/>
      <c r="TEC169" s="89"/>
      <c r="TED169" s="89"/>
      <c r="TEE169" s="89"/>
      <c r="TEF169" s="89"/>
      <c r="TEG169" s="89"/>
      <c r="TEH169" s="89"/>
      <c r="TEI169" s="89"/>
      <c r="TEJ169" s="89"/>
      <c r="TEK169" s="89"/>
      <c r="TEL169" s="89"/>
      <c r="TEM169" s="89"/>
      <c r="TEN169" s="89"/>
      <c r="TEO169" s="89"/>
      <c r="TEP169" s="89"/>
      <c r="TEQ169" s="89"/>
      <c r="TER169" s="89"/>
      <c r="TES169" s="89"/>
      <c r="TET169" s="89"/>
      <c r="TEU169" s="89"/>
      <c r="TEV169" s="89"/>
      <c r="TEW169" s="89"/>
      <c r="TEX169" s="89"/>
      <c r="TEY169" s="89"/>
      <c r="TEZ169" s="89"/>
      <c r="TFA169" s="89"/>
      <c r="TFB169" s="89"/>
      <c r="TFC169" s="89"/>
      <c r="TFD169" s="89"/>
      <c r="TFE169" s="89"/>
      <c r="TFF169" s="89"/>
      <c r="TFG169" s="89"/>
      <c r="TFH169" s="89"/>
      <c r="TFI169" s="89"/>
      <c r="TFJ169" s="89"/>
      <c r="TFK169" s="89"/>
      <c r="TFL169" s="89"/>
      <c r="TFM169" s="89"/>
      <c r="TFN169" s="89"/>
      <c r="TFO169" s="89"/>
      <c r="TFP169" s="89"/>
      <c r="TFQ169" s="89"/>
      <c r="TFR169" s="89"/>
      <c r="TFS169" s="89"/>
      <c r="TFT169" s="89"/>
      <c r="TFU169" s="89"/>
      <c r="TFV169" s="89"/>
      <c r="TFW169" s="89"/>
      <c r="TFX169" s="89"/>
      <c r="TFY169" s="89"/>
      <c r="TFZ169" s="89"/>
      <c r="TGA169" s="89"/>
      <c r="TGB169" s="89"/>
      <c r="TGC169" s="89"/>
      <c r="TGD169" s="89"/>
      <c r="TGE169" s="89"/>
      <c r="TGF169" s="89"/>
      <c r="TGG169" s="89"/>
      <c r="TGH169" s="89"/>
      <c r="TGI169" s="89"/>
      <c r="TGJ169" s="89"/>
      <c r="TGK169" s="89"/>
      <c r="TGL169" s="89"/>
      <c r="TGM169" s="89"/>
      <c r="TGN169" s="89"/>
      <c r="TGO169" s="89"/>
      <c r="TGP169" s="89"/>
      <c r="TGQ169" s="89"/>
      <c r="TGR169" s="89"/>
      <c r="TGS169" s="89"/>
      <c r="TGT169" s="89"/>
      <c r="TGU169" s="89"/>
      <c r="TGV169" s="89"/>
      <c r="TGW169" s="89"/>
      <c r="TGX169" s="89"/>
      <c r="TGY169" s="89"/>
      <c r="TGZ169" s="89"/>
      <c r="THA169" s="89"/>
      <c r="THB169" s="89"/>
      <c r="THC169" s="89"/>
      <c r="THD169" s="89"/>
      <c r="THE169" s="89"/>
      <c r="THF169" s="89"/>
      <c r="THG169" s="89"/>
      <c r="THH169" s="89"/>
      <c r="THI169" s="89"/>
      <c r="THJ169" s="89"/>
      <c r="THK169" s="89"/>
      <c r="THL169" s="89"/>
      <c r="THM169" s="89"/>
      <c r="THN169" s="89"/>
      <c r="THO169" s="89"/>
      <c r="THP169" s="89"/>
      <c r="THQ169" s="89"/>
      <c r="THR169" s="89"/>
      <c r="THS169" s="89"/>
      <c r="THT169" s="89"/>
      <c r="THU169" s="89"/>
      <c r="THV169" s="89"/>
      <c r="THW169" s="89"/>
      <c r="THX169" s="89"/>
      <c r="THY169" s="89"/>
      <c r="THZ169" s="89"/>
      <c r="TIA169" s="89"/>
      <c r="TIB169" s="89"/>
      <c r="TIC169" s="89"/>
      <c r="TID169" s="89"/>
      <c r="TIE169" s="89"/>
      <c r="TIF169" s="89"/>
      <c r="TIG169" s="89"/>
      <c r="TIH169" s="89"/>
      <c r="TII169" s="89"/>
      <c r="TIJ169" s="89"/>
      <c r="TIK169" s="89"/>
      <c r="TIL169" s="89"/>
      <c r="TIM169" s="89"/>
      <c r="TIN169" s="89"/>
      <c r="TIO169" s="89"/>
      <c r="TIP169" s="89"/>
      <c r="TIQ169" s="89"/>
      <c r="TIR169" s="89"/>
      <c r="TIS169" s="89"/>
      <c r="TIT169" s="89"/>
      <c r="TIU169" s="89"/>
      <c r="TIV169" s="89"/>
      <c r="TIW169" s="89"/>
      <c r="TIX169" s="89"/>
      <c r="TIY169" s="89"/>
      <c r="TIZ169" s="89"/>
      <c r="TJA169" s="89"/>
      <c r="TJB169" s="89"/>
      <c r="TJC169" s="89"/>
      <c r="TJD169" s="89"/>
      <c r="TJE169" s="89"/>
      <c r="TJF169" s="89"/>
      <c r="TJG169" s="89"/>
      <c r="TJH169" s="89"/>
      <c r="TJI169" s="89"/>
      <c r="TJJ169" s="89"/>
      <c r="TJK169" s="89"/>
      <c r="TJL169" s="89"/>
      <c r="TJM169" s="89"/>
      <c r="TJN169" s="89"/>
      <c r="TJO169" s="89"/>
      <c r="TJP169" s="89"/>
      <c r="TJQ169" s="89"/>
      <c r="TJR169" s="89"/>
      <c r="TJS169" s="89"/>
      <c r="TJT169" s="89"/>
      <c r="TJU169" s="89"/>
      <c r="TJV169" s="89"/>
      <c r="TJW169" s="89"/>
      <c r="TJX169" s="89"/>
      <c r="TJY169" s="89"/>
      <c r="TJZ169" s="89"/>
      <c r="TKA169" s="89"/>
      <c r="TKB169" s="89"/>
      <c r="TKC169" s="89"/>
      <c r="TKD169" s="89"/>
      <c r="TKE169" s="89"/>
      <c r="TKF169" s="89"/>
      <c r="TKG169" s="89"/>
      <c r="TKH169" s="89"/>
      <c r="TKI169" s="89"/>
      <c r="TKJ169" s="89"/>
      <c r="TKK169" s="89"/>
      <c r="TKL169" s="89"/>
      <c r="TKM169" s="89"/>
      <c r="TKN169" s="89"/>
      <c r="TKO169" s="89"/>
      <c r="TKP169" s="89"/>
      <c r="TKQ169" s="89"/>
      <c r="TKR169" s="89"/>
      <c r="TKS169" s="89"/>
      <c r="TKT169" s="89"/>
      <c r="TKU169" s="89"/>
      <c r="TKV169" s="89"/>
      <c r="TKW169" s="89"/>
      <c r="TKX169" s="89"/>
      <c r="TKY169" s="89"/>
      <c r="TKZ169" s="89"/>
      <c r="TLA169" s="89"/>
      <c r="TLB169" s="89"/>
      <c r="TLC169" s="89"/>
      <c r="TLD169" s="89"/>
      <c r="TLE169" s="89"/>
      <c r="TLF169" s="89"/>
      <c r="TLG169" s="89"/>
      <c r="TLH169" s="89"/>
      <c r="TLI169" s="89"/>
      <c r="TLJ169" s="89"/>
      <c r="TLK169" s="89"/>
      <c r="TLL169" s="89"/>
      <c r="TLM169" s="89"/>
      <c r="TLN169" s="89"/>
      <c r="TLO169" s="89"/>
      <c r="TLP169" s="89"/>
      <c r="TLQ169" s="89"/>
      <c r="TLR169" s="89"/>
      <c r="TLS169" s="89"/>
      <c r="TLT169" s="89"/>
      <c r="TLU169" s="89"/>
      <c r="TLV169" s="89"/>
      <c r="TLW169" s="89"/>
      <c r="TLX169" s="89"/>
      <c r="TLY169" s="89"/>
      <c r="TLZ169" s="89"/>
      <c r="TMA169" s="89"/>
      <c r="TMB169" s="89"/>
      <c r="TMC169" s="89"/>
      <c r="TMD169" s="89"/>
      <c r="TME169" s="89"/>
      <c r="TMF169" s="89"/>
      <c r="TMG169" s="89"/>
      <c r="TMH169" s="89"/>
      <c r="TMI169" s="89"/>
      <c r="TMJ169" s="89"/>
      <c r="TMK169" s="89"/>
      <c r="TML169" s="89"/>
      <c r="TMM169" s="89"/>
      <c r="TMN169" s="89"/>
      <c r="TMO169" s="89"/>
      <c r="TMP169" s="89"/>
      <c r="TMQ169" s="89"/>
      <c r="TMR169" s="89"/>
      <c r="TMS169" s="89"/>
      <c r="TMT169" s="89"/>
      <c r="TMU169" s="89"/>
      <c r="TMV169" s="89"/>
      <c r="TMW169" s="89"/>
      <c r="TMX169" s="89"/>
      <c r="TMY169" s="89"/>
      <c r="TMZ169" s="89"/>
      <c r="TNA169" s="89"/>
      <c r="TNB169" s="89"/>
      <c r="TNC169" s="89"/>
      <c r="TND169" s="89"/>
      <c r="TNE169" s="89"/>
      <c r="TNF169" s="89"/>
      <c r="TNG169" s="89"/>
      <c r="TNH169" s="89"/>
      <c r="TNI169" s="89"/>
      <c r="TNJ169" s="89"/>
      <c r="TNK169" s="89"/>
      <c r="TNL169" s="89"/>
      <c r="TNM169" s="89"/>
      <c r="TNN169" s="89"/>
      <c r="TNO169" s="89"/>
      <c r="TNP169" s="89"/>
      <c r="TNQ169" s="89"/>
      <c r="TNR169" s="89"/>
      <c r="TNS169" s="89"/>
      <c r="TNT169" s="89"/>
      <c r="TNU169" s="89"/>
      <c r="TNV169" s="89"/>
      <c r="TNW169" s="89"/>
      <c r="TNX169" s="89"/>
      <c r="TNY169" s="89"/>
      <c r="TNZ169" s="89"/>
      <c r="TOA169" s="89"/>
      <c r="TOB169" s="89"/>
      <c r="TOC169" s="89"/>
      <c r="TOD169" s="89"/>
      <c r="TOE169" s="89"/>
      <c r="TOF169" s="89"/>
      <c r="TOG169" s="89"/>
      <c r="TOH169" s="89"/>
      <c r="TOI169" s="89"/>
      <c r="TOJ169" s="89"/>
      <c r="TOK169" s="89"/>
      <c r="TOL169" s="89"/>
      <c r="TOM169" s="89"/>
      <c r="TON169" s="89"/>
      <c r="TOO169" s="89"/>
      <c r="TOP169" s="89"/>
      <c r="TOQ169" s="89"/>
      <c r="TOR169" s="89"/>
      <c r="TOS169" s="89"/>
      <c r="TOT169" s="89"/>
      <c r="TOU169" s="89"/>
      <c r="TOV169" s="89"/>
      <c r="TOW169" s="89"/>
      <c r="TOX169" s="89"/>
      <c r="TOY169" s="89"/>
      <c r="TOZ169" s="89"/>
      <c r="TPA169" s="89"/>
      <c r="TPB169" s="89"/>
      <c r="TPC169" s="89"/>
      <c r="TPD169" s="89"/>
      <c r="TPE169" s="89"/>
      <c r="TPF169" s="89"/>
      <c r="TPG169" s="89"/>
      <c r="TPH169" s="89"/>
      <c r="TPI169" s="89"/>
      <c r="TPJ169" s="89"/>
      <c r="TPK169" s="89"/>
      <c r="TPL169" s="89"/>
      <c r="TPM169" s="89"/>
      <c r="TPN169" s="89"/>
      <c r="TPO169" s="89"/>
      <c r="TPP169" s="89"/>
      <c r="TPQ169" s="89"/>
      <c r="TPR169" s="89"/>
      <c r="TPS169" s="89"/>
      <c r="TPT169" s="89"/>
      <c r="TPU169" s="89"/>
      <c r="TPV169" s="89"/>
      <c r="TPW169" s="89"/>
      <c r="TPX169" s="89"/>
      <c r="TPY169" s="89"/>
      <c r="TPZ169" s="89"/>
      <c r="TQA169" s="89"/>
      <c r="TQB169" s="89"/>
      <c r="TQC169" s="89"/>
      <c r="TQD169" s="89"/>
      <c r="TQE169" s="89"/>
      <c r="TQF169" s="89"/>
      <c r="TQG169" s="89"/>
      <c r="TQH169" s="89"/>
      <c r="TQI169" s="89"/>
      <c r="TQJ169" s="89"/>
      <c r="TQK169" s="89"/>
      <c r="TQL169" s="89"/>
      <c r="TQM169" s="89"/>
      <c r="TQN169" s="89"/>
      <c r="TQO169" s="89"/>
      <c r="TQP169" s="89"/>
      <c r="TQQ169" s="89"/>
      <c r="TQR169" s="89"/>
      <c r="TQS169" s="89"/>
      <c r="TQT169" s="89"/>
      <c r="TQU169" s="89"/>
      <c r="TQV169" s="89"/>
      <c r="TQW169" s="89"/>
      <c r="TQX169" s="89"/>
      <c r="TQY169" s="89"/>
      <c r="TQZ169" s="89"/>
      <c r="TRA169" s="89"/>
      <c r="TRB169" s="89"/>
      <c r="TRC169" s="89"/>
      <c r="TRD169" s="89"/>
      <c r="TRE169" s="89"/>
      <c r="TRF169" s="89"/>
      <c r="TRG169" s="89"/>
      <c r="TRH169" s="89"/>
      <c r="TRI169" s="89"/>
      <c r="TRJ169" s="89"/>
      <c r="TRK169" s="89"/>
      <c r="TRL169" s="89"/>
      <c r="TRM169" s="89"/>
      <c r="TRN169" s="89"/>
      <c r="TRO169" s="89"/>
      <c r="TRP169" s="89"/>
      <c r="TRQ169" s="89"/>
      <c r="TRR169" s="89"/>
      <c r="TRS169" s="89"/>
      <c r="TRT169" s="89"/>
      <c r="TRU169" s="89"/>
      <c r="TRV169" s="89"/>
      <c r="TRW169" s="89"/>
      <c r="TRX169" s="89"/>
      <c r="TRY169" s="89"/>
      <c r="TRZ169" s="89"/>
      <c r="TSA169" s="89"/>
      <c r="TSB169" s="89"/>
      <c r="TSC169" s="89"/>
      <c r="TSD169" s="89"/>
      <c r="TSE169" s="89"/>
      <c r="TSF169" s="89"/>
      <c r="TSG169" s="89"/>
      <c r="TSH169" s="89"/>
      <c r="TSI169" s="89"/>
      <c r="TSJ169" s="89"/>
      <c r="TSK169" s="89"/>
      <c r="TSL169" s="89"/>
      <c r="TSM169" s="89"/>
      <c r="TSN169" s="89"/>
      <c r="TSO169" s="89"/>
      <c r="TSP169" s="89"/>
      <c r="TSQ169" s="89"/>
      <c r="TSR169" s="89"/>
      <c r="TSS169" s="89"/>
      <c r="TST169" s="89"/>
      <c r="TSU169" s="89"/>
      <c r="TSV169" s="89"/>
      <c r="TSW169" s="89"/>
      <c r="TSX169" s="89"/>
      <c r="TSY169" s="89"/>
      <c r="TSZ169" s="89"/>
      <c r="TTA169" s="89"/>
      <c r="TTB169" s="89"/>
      <c r="TTC169" s="89"/>
      <c r="TTD169" s="89"/>
      <c r="TTE169" s="89"/>
      <c r="TTF169" s="89"/>
      <c r="TTG169" s="89"/>
      <c r="TTH169" s="89"/>
      <c r="TTI169" s="89"/>
      <c r="TTJ169" s="89"/>
      <c r="TTK169" s="89"/>
      <c r="TTL169" s="89"/>
      <c r="TTM169" s="89"/>
      <c r="TTN169" s="89"/>
      <c r="TTO169" s="89"/>
      <c r="TTP169" s="89"/>
      <c r="TTQ169" s="89"/>
      <c r="TTR169" s="89"/>
      <c r="TTS169" s="89"/>
      <c r="TTT169" s="89"/>
      <c r="TTU169" s="89"/>
      <c r="TTV169" s="89"/>
      <c r="TTW169" s="89"/>
      <c r="TTX169" s="89"/>
      <c r="TTY169" s="89"/>
      <c r="TTZ169" s="89"/>
      <c r="TUA169" s="89"/>
      <c r="TUB169" s="89"/>
      <c r="TUC169" s="89"/>
      <c r="TUD169" s="89"/>
      <c r="TUE169" s="89"/>
      <c r="TUF169" s="89"/>
      <c r="TUG169" s="89"/>
      <c r="TUH169" s="89"/>
      <c r="TUI169" s="89"/>
      <c r="TUJ169" s="89"/>
      <c r="TUK169" s="89"/>
      <c r="TUL169" s="89"/>
      <c r="TUM169" s="89"/>
      <c r="TUN169" s="89"/>
      <c r="TUO169" s="89"/>
      <c r="TUP169" s="89"/>
      <c r="TUQ169" s="89"/>
      <c r="TUR169" s="89"/>
      <c r="TUS169" s="89"/>
      <c r="TUT169" s="89"/>
      <c r="TUU169" s="89"/>
      <c r="TUV169" s="89"/>
      <c r="TUW169" s="89"/>
      <c r="TUX169" s="89"/>
      <c r="TUY169" s="89"/>
      <c r="TUZ169" s="89"/>
      <c r="TVA169" s="89"/>
      <c r="TVB169" s="89"/>
      <c r="TVC169" s="89"/>
      <c r="TVD169" s="89"/>
      <c r="TVE169" s="89"/>
      <c r="TVF169" s="89"/>
      <c r="TVG169" s="89"/>
      <c r="TVH169" s="89"/>
      <c r="TVI169" s="89"/>
      <c r="TVJ169" s="89"/>
      <c r="TVK169" s="89"/>
      <c r="TVL169" s="89"/>
      <c r="TVM169" s="89"/>
      <c r="TVN169" s="89"/>
      <c r="TVO169" s="89"/>
      <c r="TVP169" s="89"/>
      <c r="TVQ169" s="89"/>
      <c r="TVR169" s="89"/>
      <c r="TVS169" s="89"/>
      <c r="TVT169" s="89"/>
      <c r="TVU169" s="89"/>
      <c r="TVV169" s="89"/>
      <c r="TVW169" s="89"/>
      <c r="TVX169" s="89"/>
      <c r="TVY169" s="89"/>
      <c r="TVZ169" s="89"/>
      <c r="TWA169" s="89"/>
      <c r="TWB169" s="89"/>
      <c r="TWC169" s="89"/>
      <c r="TWD169" s="89"/>
      <c r="TWE169" s="89"/>
      <c r="TWF169" s="89"/>
      <c r="TWG169" s="89"/>
      <c r="TWH169" s="89"/>
      <c r="TWI169" s="89"/>
      <c r="TWJ169" s="89"/>
      <c r="TWK169" s="89"/>
      <c r="TWL169" s="89"/>
      <c r="TWM169" s="89"/>
      <c r="TWN169" s="89"/>
      <c r="TWO169" s="89"/>
      <c r="TWP169" s="89"/>
      <c r="TWQ169" s="89"/>
      <c r="TWR169" s="89"/>
      <c r="TWS169" s="89"/>
      <c r="TWT169" s="89"/>
      <c r="TWU169" s="89"/>
      <c r="TWV169" s="89"/>
      <c r="TWW169" s="89"/>
      <c r="TWX169" s="89"/>
      <c r="TWY169" s="89"/>
      <c r="TWZ169" s="89"/>
      <c r="TXA169" s="89"/>
      <c r="TXB169" s="89"/>
      <c r="TXC169" s="89"/>
      <c r="TXD169" s="89"/>
      <c r="TXE169" s="89"/>
      <c r="TXF169" s="89"/>
      <c r="TXG169" s="89"/>
      <c r="TXH169" s="89"/>
      <c r="TXI169" s="89"/>
      <c r="TXJ169" s="89"/>
      <c r="TXK169" s="89"/>
      <c r="TXL169" s="89"/>
      <c r="TXM169" s="89"/>
      <c r="TXN169" s="89"/>
      <c r="TXO169" s="89"/>
      <c r="TXP169" s="89"/>
      <c r="TXQ169" s="89"/>
      <c r="TXR169" s="89"/>
      <c r="TXS169" s="89"/>
      <c r="TXT169" s="89"/>
      <c r="TXU169" s="89"/>
      <c r="TXV169" s="89"/>
      <c r="TXW169" s="89"/>
      <c r="TXX169" s="89"/>
      <c r="TXY169" s="89"/>
      <c r="TXZ169" s="89"/>
      <c r="TYA169" s="89"/>
      <c r="TYB169" s="89"/>
      <c r="TYC169" s="89"/>
      <c r="TYD169" s="89"/>
      <c r="TYE169" s="89"/>
      <c r="TYF169" s="89"/>
      <c r="TYG169" s="89"/>
      <c r="TYH169" s="89"/>
      <c r="TYI169" s="89"/>
      <c r="TYJ169" s="89"/>
      <c r="TYK169" s="89"/>
      <c r="TYL169" s="89"/>
      <c r="TYM169" s="89"/>
      <c r="TYN169" s="89"/>
      <c r="TYO169" s="89"/>
      <c r="TYP169" s="89"/>
      <c r="TYQ169" s="89"/>
      <c r="TYR169" s="89"/>
      <c r="TYS169" s="89"/>
      <c r="TYT169" s="89"/>
      <c r="TYU169" s="89"/>
      <c r="TYV169" s="89"/>
      <c r="TYW169" s="89"/>
      <c r="TYX169" s="89"/>
      <c r="TYY169" s="89"/>
      <c r="TYZ169" s="89"/>
      <c r="TZA169" s="89"/>
      <c r="TZB169" s="89"/>
      <c r="TZC169" s="89"/>
      <c r="TZD169" s="89"/>
      <c r="TZE169" s="89"/>
      <c r="TZF169" s="89"/>
      <c r="TZG169" s="89"/>
      <c r="TZH169" s="89"/>
      <c r="TZI169" s="89"/>
      <c r="TZJ169" s="89"/>
      <c r="TZK169" s="89"/>
      <c r="TZL169" s="89"/>
      <c r="TZM169" s="89"/>
      <c r="TZN169" s="89"/>
      <c r="TZO169" s="89"/>
      <c r="TZP169" s="89"/>
      <c r="TZQ169" s="89"/>
      <c r="TZR169" s="89"/>
      <c r="TZS169" s="89"/>
      <c r="TZT169" s="89"/>
      <c r="TZU169" s="89"/>
      <c r="TZV169" s="89"/>
      <c r="TZW169" s="89"/>
      <c r="TZX169" s="89"/>
      <c r="TZY169" s="89"/>
      <c r="TZZ169" s="89"/>
      <c r="UAA169" s="89"/>
      <c r="UAB169" s="89"/>
      <c r="UAC169" s="89"/>
      <c r="UAD169" s="89"/>
      <c r="UAE169" s="89"/>
      <c r="UAF169" s="89"/>
      <c r="UAG169" s="89"/>
      <c r="UAH169" s="89"/>
      <c r="UAI169" s="89"/>
      <c r="UAJ169" s="89"/>
      <c r="UAK169" s="89"/>
      <c r="UAL169" s="89"/>
      <c r="UAM169" s="89"/>
      <c r="UAN169" s="89"/>
      <c r="UAO169" s="89"/>
      <c r="UAP169" s="89"/>
      <c r="UAQ169" s="89"/>
      <c r="UAR169" s="89"/>
      <c r="UAS169" s="89"/>
      <c r="UAT169" s="89"/>
      <c r="UAU169" s="89"/>
      <c r="UAV169" s="89"/>
      <c r="UAW169" s="89"/>
      <c r="UAX169" s="89"/>
      <c r="UAY169" s="89"/>
      <c r="UAZ169" s="89"/>
      <c r="UBA169" s="89"/>
      <c r="UBB169" s="89"/>
      <c r="UBC169" s="89"/>
      <c r="UBD169" s="89"/>
      <c r="UBE169" s="89"/>
      <c r="UBF169" s="89"/>
      <c r="UBG169" s="89"/>
      <c r="UBH169" s="89"/>
      <c r="UBI169" s="89"/>
      <c r="UBJ169" s="89"/>
      <c r="UBK169" s="89"/>
      <c r="UBL169" s="89"/>
      <c r="UBM169" s="89"/>
      <c r="UBN169" s="89"/>
      <c r="UBO169" s="89"/>
      <c r="UBP169" s="89"/>
      <c r="UBQ169" s="89"/>
      <c r="UBR169" s="89"/>
      <c r="UBS169" s="89"/>
      <c r="UBT169" s="89"/>
      <c r="UBU169" s="89"/>
      <c r="UBV169" s="89"/>
      <c r="UBW169" s="89"/>
      <c r="UBX169" s="89"/>
      <c r="UBY169" s="89"/>
      <c r="UBZ169" s="89"/>
      <c r="UCA169" s="89"/>
      <c r="UCB169" s="89"/>
      <c r="UCC169" s="89"/>
      <c r="UCD169" s="89"/>
      <c r="UCE169" s="89"/>
      <c r="UCF169" s="89"/>
      <c r="UCG169" s="89"/>
      <c r="UCH169" s="89"/>
      <c r="UCI169" s="89"/>
      <c r="UCJ169" s="89"/>
      <c r="UCK169" s="89"/>
      <c r="UCL169" s="89"/>
      <c r="UCM169" s="89"/>
      <c r="UCN169" s="89"/>
      <c r="UCO169" s="89"/>
      <c r="UCP169" s="89"/>
      <c r="UCQ169" s="89"/>
      <c r="UCR169" s="89"/>
      <c r="UCS169" s="89"/>
      <c r="UCT169" s="89"/>
      <c r="UCU169" s="89"/>
      <c r="UCV169" s="89"/>
      <c r="UCW169" s="89"/>
      <c r="UCX169" s="89"/>
      <c r="UCY169" s="89"/>
      <c r="UCZ169" s="89"/>
      <c r="UDA169" s="89"/>
      <c r="UDB169" s="89"/>
      <c r="UDC169" s="89"/>
      <c r="UDD169" s="89"/>
      <c r="UDE169" s="89"/>
      <c r="UDF169" s="89"/>
      <c r="UDG169" s="89"/>
      <c r="UDH169" s="89"/>
      <c r="UDI169" s="89"/>
      <c r="UDJ169" s="89"/>
      <c r="UDK169" s="89"/>
      <c r="UDL169" s="89"/>
      <c r="UDM169" s="89"/>
      <c r="UDN169" s="89"/>
      <c r="UDO169" s="89"/>
      <c r="UDP169" s="89"/>
      <c r="UDQ169" s="89"/>
      <c r="UDR169" s="89"/>
      <c r="UDS169" s="89"/>
      <c r="UDT169" s="89"/>
      <c r="UDU169" s="89"/>
      <c r="UDV169" s="89"/>
      <c r="UDW169" s="89"/>
      <c r="UDX169" s="89"/>
      <c r="UDY169" s="89"/>
      <c r="UDZ169" s="89"/>
      <c r="UEA169" s="89"/>
      <c r="UEB169" s="89"/>
      <c r="UEC169" s="89"/>
      <c r="UED169" s="89"/>
      <c r="UEE169" s="89"/>
      <c r="UEF169" s="89"/>
      <c r="UEG169" s="89"/>
      <c r="UEH169" s="89"/>
      <c r="UEI169" s="89"/>
      <c r="UEJ169" s="89"/>
      <c r="UEK169" s="89"/>
      <c r="UEL169" s="89"/>
      <c r="UEM169" s="89"/>
      <c r="UEN169" s="89"/>
      <c r="UEO169" s="89"/>
      <c r="UEP169" s="89"/>
      <c r="UEQ169" s="89"/>
      <c r="UER169" s="89"/>
      <c r="UES169" s="89"/>
      <c r="UET169" s="89"/>
      <c r="UEU169" s="89"/>
      <c r="UEV169" s="89"/>
      <c r="UEW169" s="89"/>
      <c r="UEX169" s="89"/>
      <c r="UEY169" s="89"/>
      <c r="UEZ169" s="89"/>
      <c r="UFA169" s="89"/>
      <c r="UFB169" s="89"/>
      <c r="UFC169" s="89"/>
      <c r="UFD169" s="89"/>
      <c r="UFE169" s="89"/>
      <c r="UFF169" s="89"/>
      <c r="UFG169" s="89"/>
      <c r="UFH169" s="89"/>
      <c r="UFI169" s="89"/>
      <c r="UFJ169" s="89"/>
      <c r="UFK169" s="89"/>
      <c r="UFL169" s="89"/>
      <c r="UFM169" s="89"/>
      <c r="UFN169" s="89"/>
      <c r="UFO169" s="89"/>
      <c r="UFP169" s="89"/>
      <c r="UFQ169" s="89"/>
      <c r="UFR169" s="89"/>
      <c r="UFS169" s="89"/>
      <c r="UFT169" s="89"/>
      <c r="UFU169" s="89"/>
      <c r="UFV169" s="89"/>
      <c r="UFW169" s="89"/>
      <c r="UFX169" s="89"/>
      <c r="UFY169" s="89"/>
      <c r="UFZ169" s="89"/>
      <c r="UGA169" s="89"/>
      <c r="UGB169" s="89"/>
      <c r="UGC169" s="89"/>
      <c r="UGD169" s="89"/>
      <c r="UGE169" s="89"/>
      <c r="UGF169" s="89"/>
      <c r="UGG169" s="89"/>
      <c r="UGH169" s="89"/>
      <c r="UGI169" s="89"/>
      <c r="UGJ169" s="89"/>
      <c r="UGK169" s="89"/>
      <c r="UGL169" s="89"/>
      <c r="UGM169" s="89"/>
      <c r="UGN169" s="89"/>
      <c r="UGO169" s="89"/>
      <c r="UGP169" s="89"/>
      <c r="UGQ169" s="89"/>
      <c r="UGR169" s="89"/>
      <c r="UGS169" s="89"/>
      <c r="UGT169" s="89"/>
      <c r="UGU169" s="89"/>
      <c r="UGV169" s="89"/>
      <c r="UGW169" s="89"/>
      <c r="UGX169" s="89"/>
      <c r="UGY169" s="89"/>
      <c r="UGZ169" s="89"/>
      <c r="UHA169" s="89"/>
      <c r="UHB169" s="89"/>
      <c r="UHC169" s="89"/>
      <c r="UHD169" s="89"/>
      <c r="UHE169" s="89"/>
      <c r="UHF169" s="89"/>
      <c r="UHG169" s="89"/>
      <c r="UHH169" s="89"/>
      <c r="UHI169" s="89"/>
      <c r="UHJ169" s="89"/>
      <c r="UHK169" s="89"/>
      <c r="UHL169" s="89"/>
      <c r="UHM169" s="89"/>
      <c r="UHN169" s="89"/>
      <c r="UHO169" s="89"/>
      <c r="UHP169" s="89"/>
      <c r="UHQ169" s="89"/>
      <c r="UHR169" s="89"/>
      <c r="UHS169" s="89"/>
      <c r="UHT169" s="89"/>
      <c r="UHU169" s="89"/>
      <c r="UHV169" s="89"/>
      <c r="UHW169" s="89"/>
      <c r="UHX169" s="89"/>
      <c r="UHY169" s="89"/>
      <c r="UHZ169" s="89"/>
      <c r="UIA169" s="89"/>
      <c r="UIB169" s="89"/>
      <c r="UIC169" s="89"/>
      <c r="UID169" s="89"/>
      <c r="UIE169" s="89"/>
      <c r="UIF169" s="89"/>
      <c r="UIG169" s="89"/>
      <c r="UIH169" s="89"/>
      <c r="UII169" s="89"/>
      <c r="UIJ169" s="89"/>
      <c r="UIK169" s="89"/>
      <c r="UIL169" s="89"/>
      <c r="UIM169" s="89"/>
      <c r="UIN169" s="89"/>
      <c r="UIO169" s="89"/>
      <c r="UIP169" s="89"/>
      <c r="UIQ169" s="89"/>
      <c r="UIR169" s="89"/>
      <c r="UIS169" s="89"/>
      <c r="UIT169" s="89"/>
      <c r="UIU169" s="89"/>
      <c r="UIV169" s="89"/>
      <c r="UIW169" s="89"/>
      <c r="UIX169" s="89"/>
      <c r="UIY169" s="89"/>
      <c r="UIZ169" s="89"/>
      <c r="UJA169" s="89"/>
      <c r="UJB169" s="89"/>
      <c r="UJC169" s="89"/>
      <c r="UJD169" s="89"/>
      <c r="UJE169" s="89"/>
      <c r="UJF169" s="89"/>
      <c r="UJG169" s="89"/>
      <c r="UJH169" s="89"/>
      <c r="UJI169" s="89"/>
      <c r="UJJ169" s="89"/>
      <c r="UJK169" s="89"/>
      <c r="UJL169" s="89"/>
      <c r="UJM169" s="89"/>
      <c r="UJN169" s="89"/>
      <c r="UJO169" s="89"/>
      <c r="UJP169" s="89"/>
      <c r="UJQ169" s="89"/>
      <c r="UJR169" s="89"/>
      <c r="UJS169" s="89"/>
      <c r="UJT169" s="89"/>
      <c r="UJU169" s="89"/>
      <c r="UJV169" s="89"/>
      <c r="UJW169" s="89"/>
      <c r="UJX169" s="89"/>
      <c r="UJY169" s="89"/>
      <c r="UJZ169" s="89"/>
      <c r="UKA169" s="89"/>
      <c r="UKB169" s="89"/>
      <c r="UKC169" s="89"/>
      <c r="UKD169" s="89"/>
      <c r="UKE169" s="89"/>
      <c r="UKF169" s="89"/>
      <c r="UKG169" s="89"/>
      <c r="UKH169" s="89"/>
      <c r="UKI169" s="89"/>
      <c r="UKJ169" s="89"/>
      <c r="UKK169" s="89"/>
      <c r="UKL169" s="89"/>
      <c r="UKM169" s="89"/>
      <c r="UKN169" s="89"/>
      <c r="UKO169" s="89"/>
      <c r="UKP169" s="89"/>
      <c r="UKQ169" s="89"/>
      <c r="UKR169" s="89"/>
      <c r="UKS169" s="89"/>
      <c r="UKT169" s="89"/>
      <c r="UKU169" s="89"/>
      <c r="UKV169" s="89"/>
      <c r="UKW169" s="89"/>
      <c r="UKX169" s="89"/>
      <c r="UKY169" s="89"/>
      <c r="UKZ169" s="89"/>
      <c r="ULA169" s="89"/>
      <c r="ULB169" s="89"/>
      <c r="ULC169" s="89"/>
      <c r="ULD169" s="89"/>
      <c r="ULE169" s="89"/>
      <c r="ULF169" s="89"/>
      <c r="ULG169" s="89"/>
      <c r="ULH169" s="89"/>
      <c r="ULI169" s="89"/>
      <c r="ULJ169" s="89"/>
      <c r="ULK169" s="89"/>
      <c r="ULL169" s="89"/>
      <c r="ULM169" s="89"/>
      <c r="ULN169" s="89"/>
      <c r="ULO169" s="89"/>
      <c r="ULP169" s="89"/>
      <c r="ULQ169" s="89"/>
      <c r="ULR169" s="89"/>
      <c r="ULS169" s="89"/>
      <c r="ULT169" s="89"/>
      <c r="ULU169" s="89"/>
      <c r="ULV169" s="89"/>
      <c r="ULW169" s="89"/>
      <c r="ULX169" s="89"/>
      <c r="ULY169" s="89"/>
      <c r="ULZ169" s="89"/>
      <c r="UMA169" s="89"/>
      <c r="UMB169" s="89"/>
      <c r="UMC169" s="89"/>
      <c r="UMD169" s="89"/>
      <c r="UME169" s="89"/>
      <c r="UMF169" s="89"/>
      <c r="UMG169" s="89"/>
      <c r="UMH169" s="89"/>
      <c r="UMI169" s="89"/>
      <c r="UMJ169" s="89"/>
      <c r="UMK169" s="89"/>
      <c r="UML169" s="89"/>
      <c r="UMM169" s="89"/>
      <c r="UMN169" s="89"/>
      <c r="UMO169" s="89"/>
      <c r="UMP169" s="89"/>
      <c r="UMQ169" s="89"/>
      <c r="UMR169" s="89"/>
      <c r="UMS169" s="89"/>
      <c r="UMT169" s="89"/>
      <c r="UMU169" s="89"/>
      <c r="UMV169" s="89"/>
      <c r="UMW169" s="89"/>
      <c r="UMX169" s="89"/>
      <c r="UMY169" s="89"/>
      <c r="UMZ169" s="89"/>
      <c r="UNA169" s="89"/>
      <c r="UNB169" s="89"/>
      <c r="UNC169" s="89"/>
      <c r="UND169" s="89"/>
      <c r="UNE169" s="89"/>
      <c r="UNF169" s="89"/>
      <c r="UNG169" s="89"/>
      <c r="UNH169" s="89"/>
      <c r="UNI169" s="89"/>
      <c r="UNJ169" s="89"/>
      <c r="UNK169" s="89"/>
      <c r="UNL169" s="89"/>
      <c r="UNM169" s="89"/>
      <c r="UNN169" s="89"/>
      <c r="UNO169" s="89"/>
      <c r="UNP169" s="89"/>
      <c r="UNQ169" s="89"/>
      <c r="UNR169" s="89"/>
      <c r="UNS169" s="89"/>
      <c r="UNT169" s="89"/>
      <c r="UNU169" s="89"/>
      <c r="UNV169" s="89"/>
      <c r="UNW169" s="89"/>
      <c r="UNX169" s="89"/>
      <c r="UNY169" s="89"/>
      <c r="UNZ169" s="89"/>
      <c r="UOA169" s="89"/>
      <c r="UOB169" s="89"/>
      <c r="UOC169" s="89"/>
      <c r="UOD169" s="89"/>
      <c r="UOE169" s="89"/>
      <c r="UOF169" s="89"/>
      <c r="UOG169" s="89"/>
      <c r="UOH169" s="89"/>
      <c r="UOI169" s="89"/>
      <c r="UOJ169" s="89"/>
      <c r="UOK169" s="89"/>
      <c r="UOL169" s="89"/>
      <c r="UOM169" s="89"/>
      <c r="UON169" s="89"/>
      <c r="UOO169" s="89"/>
      <c r="UOP169" s="89"/>
      <c r="UOQ169" s="89"/>
      <c r="UOR169" s="89"/>
      <c r="UOS169" s="89"/>
      <c r="UOT169" s="89"/>
      <c r="UOU169" s="89"/>
      <c r="UOV169" s="89"/>
      <c r="UOW169" s="89"/>
      <c r="UOX169" s="89"/>
      <c r="UOY169" s="89"/>
      <c r="UOZ169" s="89"/>
      <c r="UPA169" s="89"/>
      <c r="UPB169" s="89"/>
      <c r="UPC169" s="89"/>
      <c r="UPD169" s="89"/>
      <c r="UPE169" s="89"/>
      <c r="UPF169" s="89"/>
      <c r="UPG169" s="89"/>
      <c r="UPH169" s="89"/>
      <c r="UPI169" s="89"/>
      <c r="UPJ169" s="89"/>
      <c r="UPK169" s="89"/>
      <c r="UPL169" s="89"/>
      <c r="UPM169" s="89"/>
      <c r="UPN169" s="89"/>
      <c r="UPO169" s="89"/>
      <c r="UPP169" s="89"/>
      <c r="UPQ169" s="89"/>
      <c r="UPR169" s="89"/>
      <c r="UPS169" s="89"/>
      <c r="UPT169" s="89"/>
      <c r="UPU169" s="89"/>
      <c r="UPV169" s="89"/>
      <c r="UPW169" s="89"/>
      <c r="UPX169" s="89"/>
      <c r="UPY169" s="89"/>
      <c r="UPZ169" s="89"/>
      <c r="UQA169" s="89"/>
      <c r="UQB169" s="89"/>
      <c r="UQC169" s="89"/>
      <c r="UQD169" s="89"/>
      <c r="UQE169" s="89"/>
      <c r="UQF169" s="89"/>
      <c r="UQG169" s="89"/>
      <c r="UQH169" s="89"/>
      <c r="UQI169" s="89"/>
      <c r="UQJ169" s="89"/>
      <c r="UQK169" s="89"/>
      <c r="UQL169" s="89"/>
      <c r="UQM169" s="89"/>
      <c r="UQN169" s="89"/>
      <c r="UQO169" s="89"/>
      <c r="UQP169" s="89"/>
      <c r="UQQ169" s="89"/>
      <c r="UQR169" s="89"/>
      <c r="UQS169" s="89"/>
      <c r="UQT169" s="89"/>
      <c r="UQU169" s="89"/>
      <c r="UQV169" s="89"/>
      <c r="UQW169" s="89"/>
      <c r="UQX169" s="89"/>
      <c r="UQY169" s="89"/>
      <c r="UQZ169" s="89"/>
      <c r="URA169" s="89"/>
      <c r="URB169" s="89"/>
      <c r="URC169" s="89"/>
      <c r="URD169" s="89"/>
      <c r="URE169" s="89"/>
      <c r="URF169" s="89"/>
      <c r="URG169" s="89"/>
      <c r="URH169" s="89"/>
      <c r="URI169" s="89"/>
      <c r="URJ169" s="89"/>
      <c r="URK169" s="89"/>
      <c r="URL169" s="89"/>
      <c r="URM169" s="89"/>
      <c r="URN169" s="89"/>
      <c r="URO169" s="89"/>
      <c r="URP169" s="89"/>
      <c r="URQ169" s="89"/>
      <c r="URR169" s="89"/>
      <c r="URS169" s="89"/>
      <c r="URT169" s="89"/>
      <c r="URU169" s="89"/>
      <c r="URV169" s="89"/>
      <c r="URW169" s="89"/>
      <c r="URX169" s="89"/>
      <c r="URY169" s="89"/>
      <c r="URZ169" s="89"/>
      <c r="USA169" s="89"/>
      <c r="USB169" s="89"/>
      <c r="USC169" s="89"/>
      <c r="USD169" s="89"/>
      <c r="USE169" s="89"/>
      <c r="USF169" s="89"/>
      <c r="USG169" s="89"/>
      <c r="USH169" s="89"/>
      <c r="USI169" s="89"/>
      <c r="USJ169" s="89"/>
      <c r="USK169" s="89"/>
      <c r="USL169" s="89"/>
      <c r="USM169" s="89"/>
      <c r="USN169" s="89"/>
      <c r="USO169" s="89"/>
      <c r="USP169" s="89"/>
      <c r="USQ169" s="89"/>
      <c r="USR169" s="89"/>
      <c r="USS169" s="89"/>
      <c r="UST169" s="89"/>
      <c r="USU169" s="89"/>
      <c r="USV169" s="89"/>
      <c r="USW169" s="89"/>
      <c r="USX169" s="89"/>
      <c r="USY169" s="89"/>
      <c r="USZ169" s="89"/>
      <c r="UTA169" s="89"/>
      <c r="UTB169" s="89"/>
      <c r="UTC169" s="89"/>
      <c r="UTD169" s="89"/>
      <c r="UTE169" s="89"/>
      <c r="UTF169" s="89"/>
      <c r="UTG169" s="89"/>
      <c r="UTH169" s="89"/>
      <c r="UTI169" s="89"/>
      <c r="UTJ169" s="89"/>
      <c r="UTK169" s="89"/>
      <c r="UTL169" s="89"/>
      <c r="UTM169" s="89"/>
      <c r="UTN169" s="89"/>
      <c r="UTO169" s="89"/>
      <c r="UTP169" s="89"/>
      <c r="UTQ169" s="89"/>
      <c r="UTR169" s="89"/>
      <c r="UTS169" s="89"/>
      <c r="UTT169" s="89"/>
      <c r="UTU169" s="89"/>
      <c r="UTV169" s="89"/>
      <c r="UTW169" s="89"/>
      <c r="UTX169" s="89"/>
      <c r="UTY169" s="89"/>
      <c r="UTZ169" s="89"/>
      <c r="UUA169" s="89"/>
      <c r="UUB169" s="89"/>
      <c r="UUC169" s="89"/>
      <c r="UUD169" s="89"/>
      <c r="UUE169" s="89"/>
      <c r="UUF169" s="89"/>
      <c r="UUG169" s="89"/>
      <c r="UUH169" s="89"/>
      <c r="UUI169" s="89"/>
      <c r="UUJ169" s="89"/>
      <c r="UUK169" s="89"/>
      <c r="UUL169" s="89"/>
      <c r="UUM169" s="89"/>
      <c r="UUN169" s="89"/>
      <c r="UUO169" s="89"/>
      <c r="UUP169" s="89"/>
      <c r="UUQ169" s="89"/>
      <c r="UUR169" s="89"/>
      <c r="UUS169" s="89"/>
      <c r="UUT169" s="89"/>
      <c r="UUU169" s="89"/>
      <c r="UUV169" s="89"/>
      <c r="UUW169" s="89"/>
      <c r="UUX169" s="89"/>
      <c r="UUY169" s="89"/>
      <c r="UUZ169" s="89"/>
      <c r="UVA169" s="89"/>
      <c r="UVB169" s="89"/>
      <c r="UVC169" s="89"/>
      <c r="UVD169" s="89"/>
      <c r="UVE169" s="89"/>
      <c r="UVF169" s="89"/>
      <c r="UVG169" s="89"/>
      <c r="UVH169" s="89"/>
      <c r="UVI169" s="89"/>
      <c r="UVJ169" s="89"/>
      <c r="UVK169" s="89"/>
      <c r="UVL169" s="89"/>
      <c r="UVM169" s="89"/>
      <c r="UVN169" s="89"/>
      <c r="UVO169" s="89"/>
      <c r="UVP169" s="89"/>
      <c r="UVQ169" s="89"/>
      <c r="UVR169" s="89"/>
      <c r="UVS169" s="89"/>
      <c r="UVT169" s="89"/>
      <c r="UVU169" s="89"/>
      <c r="UVV169" s="89"/>
      <c r="UVW169" s="89"/>
      <c r="UVX169" s="89"/>
      <c r="UVY169" s="89"/>
      <c r="UVZ169" s="89"/>
      <c r="UWA169" s="89"/>
      <c r="UWB169" s="89"/>
      <c r="UWC169" s="89"/>
      <c r="UWD169" s="89"/>
      <c r="UWE169" s="89"/>
      <c r="UWF169" s="89"/>
      <c r="UWG169" s="89"/>
      <c r="UWH169" s="89"/>
      <c r="UWI169" s="89"/>
      <c r="UWJ169" s="89"/>
      <c r="UWK169" s="89"/>
      <c r="UWL169" s="89"/>
      <c r="UWM169" s="89"/>
      <c r="UWN169" s="89"/>
      <c r="UWO169" s="89"/>
      <c r="UWP169" s="89"/>
      <c r="UWQ169" s="89"/>
      <c r="UWR169" s="89"/>
      <c r="UWS169" s="89"/>
      <c r="UWT169" s="89"/>
      <c r="UWU169" s="89"/>
      <c r="UWV169" s="89"/>
      <c r="UWW169" s="89"/>
      <c r="UWX169" s="89"/>
      <c r="UWY169" s="89"/>
      <c r="UWZ169" s="89"/>
      <c r="UXA169" s="89"/>
      <c r="UXB169" s="89"/>
      <c r="UXC169" s="89"/>
      <c r="UXD169" s="89"/>
      <c r="UXE169" s="89"/>
      <c r="UXF169" s="89"/>
      <c r="UXG169" s="89"/>
      <c r="UXH169" s="89"/>
      <c r="UXI169" s="89"/>
      <c r="UXJ169" s="89"/>
      <c r="UXK169" s="89"/>
      <c r="UXL169" s="89"/>
      <c r="UXM169" s="89"/>
      <c r="UXN169" s="89"/>
      <c r="UXO169" s="89"/>
      <c r="UXP169" s="89"/>
      <c r="UXQ169" s="89"/>
      <c r="UXR169" s="89"/>
      <c r="UXS169" s="89"/>
      <c r="UXT169" s="89"/>
      <c r="UXU169" s="89"/>
      <c r="UXV169" s="89"/>
      <c r="UXW169" s="89"/>
      <c r="UXX169" s="89"/>
      <c r="UXY169" s="89"/>
      <c r="UXZ169" s="89"/>
      <c r="UYA169" s="89"/>
      <c r="UYB169" s="89"/>
      <c r="UYC169" s="89"/>
      <c r="UYD169" s="89"/>
      <c r="UYE169" s="89"/>
      <c r="UYF169" s="89"/>
      <c r="UYG169" s="89"/>
      <c r="UYH169" s="89"/>
      <c r="UYI169" s="89"/>
      <c r="UYJ169" s="89"/>
      <c r="UYK169" s="89"/>
      <c r="UYL169" s="89"/>
      <c r="UYM169" s="89"/>
      <c r="UYN169" s="89"/>
      <c r="UYO169" s="89"/>
      <c r="UYP169" s="89"/>
      <c r="UYQ169" s="89"/>
      <c r="UYR169" s="89"/>
      <c r="UYS169" s="89"/>
      <c r="UYT169" s="89"/>
      <c r="UYU169" s="89"/>
      <c r="UYV169" s="89"/>
      <c r="UYW169" s="89"/>
      <c r="UYX169" s="89"/>
      <c r="UYY169" s="89"/>
      <c r="UYZ169" s="89"/>
      <c r="UZA169" s="89"/>
      <c r="UZB169" s="89"/>
      <c r="UZC169" s="89"/>
      <c r="UZD169" s="89"/>
      <c r="UZE169" s="89"/>
      <c r="UZF169" s="89"/>
      <c r="UZG169" s="89"/>
      <c r="UZH169" s="89"/>
      <c r="UZI169" s="89"/>
      <c r="UZJ169" s="89"/>
      <c r="UZK169" s="89"/>
      <c r="UZL169" s="89"/>
      <c r="UZM169" s="89"/>
      <c r="UZN169" s="89"/>
      <c r="UZO169" s="89"/>
      <c r="UZP169" s="89"/>
      <c r="UZQ169" s="89"/>
      <c r="UZR169" s="89"/>
      <c r="UZS169" s="89"/>
      <c r="UZT169" s="89"/>
      <c r="UZU169" s="89"/>
      <c r="UZV169" s="89"/>
      <c r="UZW169" s="89"/>
      <c r="UZX169" s="89"/>
      <c r="UZY169" s="89"/>
      <c r="UZZ169" s="89"/>
      <c r="VAA169" s="89"/>
      <c r="VAB169" s="89"/>
      <c r="VAC169" s="89"/>
      <c r="VAD169" s="89"/>
      <c r="VAE169" s="89"/>
      <c r="VAF169" s="89"/>
      <c r="VAG169" s="89"/>
      <c r="VAH169" s="89"/>
      <c r="VAI169" s="89"/>
      <c r="VAJ169" s="89"/>
      <c r="VAK169" s="89"/>
      <c r="VAL169" s="89"/>
      <c r="VAM169" s="89"/>
      <c r="VAN169" s="89"/>
      <c r="VAO169" s="89"/>
      <c r="VAP169" s="89"/>
      <c r="VAQ169" s="89"/>
      <c r="VAR169" s="89"/>
      <c r="VAS169" s="89"/>
      <c r="VAT169" s="89"/>
      <c r="VAU169" s="89"/>
      <c r="VAV169" s="89"/>
      <c r="VAW169" s="89"/>
      <c r="VAX169" s="89"/>
      <c r="VAY169" s="89"/>
      <c r="VAZ169" s="89"/>
      <c r="VBA169" s="89"/>
      <c r="VBB169" s="89"/>
      <c r="VBC169" s="89"/>
      <c r="VBD169" s="89"/>
      <c r="VBE169" s="89"/>
      <c r="VBF169" s="89"/>
      <c r="VBG169" s="89"/>
      <c r="VBH169" s="89"/>
      <c r="VBI169" s="89"/>
      <c r="VBJ169" s="89"/>
      <c r="VBK169" s="89"/>
      <c r="VBL169" s="89"/>
      <c r="VBM169" s="89"/>
      <c r="VBN169" s="89"/>
      <c r="VBO169" s="89"/>
      <c r="VBP169" s="89"/>
      <c r="VBQ169" s="89"/>
      <c r="VBR169" s="89"/>
      <c r="VBS169" s="89"/>
      <c r="VBT169" s="89"/>
      <c r="VBU169" s="89"/>
      <c r="VBV169" s="89"/>
      <c r="VBW169" s="89"/>
      <c r="VBX169" s="89"/>
      <c r="VBY169" s="89"/>
      <c r="VBZ169" s="89"/>
      <c r="VCA169" s="89"/>
      <c r="VCB169" s="89"/>
      <c r="VCC169" s="89"/>
      <c r="VCD169" s="89"/>
      <c r="VCE169" s="89"/>
      <c r="VCF169" s="89"/>
      <c r="VCG169" s="89"/>
      <c r="VCH169" s="89"/>
      <c r="VCI169" s="89"/>
      <c r="VCJ169" s="89"/>
      <c r="VCK169" s="89"/>
      <c r="VCL169" s="89"/>
      <c r="VCM169" s="89"/>
      <c r="VCN169" s="89"/>
      <c r="VCO169" s="89"/>
      <c r="VCP169" s="89"/>
      <c r="VCQ169" s="89"/>
      <c r="VCR169" s="89"/>
      <c r="VCS169" s="89"/>
      <c r="VCT169" s="89"/>
      <c r="VCU169" s="89"/>
      <c r="VCV169" s="89"/>
      <c r="VCW169" s="89"/>
      <c r="VCX169" s="89"/>
      <c r="VCY169" s="89"/>
      <c r="VCZ169" s="89"/>
      <c r="VDA169" s="89"/>
      <c r="VDB169" s="89"/>
      <c r="VDC169" s="89"/>
      <c r="VDD169" s="89"/>
      <c r="VDE169" s="89"/>
      <c r="VDF169" s="89"/>
      <c r="VDG169" s="89"/>
      <c r="VDH169" s="89"/>
      <c r="VDI169" s="89"/>
      <c r="VDJ169" s="89"/>
      <c r="VDK169" s="89"/>
      <c r="VDL169" s="89"/>
      <c r="VDM169" s="89"/>
      <c r="VDN169" s="89"/>
      <c r="VDO169" s="89"/>
      <c r="VDP169" s="89"/>
      <c r="VDQ169" s="89"/>
      <c r="VDR169" s="89"/>
      <c r="VDS169" s="89"/>
      <c r="VDT169" s="89"/>
      <c r="VDU169" s="89"/>
      <c r="VDV169" s="89"/>
      <c r="VDW169" s="89"/>
      <c r="VDX169" s="89"/>
      <c r="VDY169" s="89"/>
      <c r="VDZ169" s="89"/>
      <c r="VEA169" s="89"/>
      <c r="VEB169" s="89"/>
      <c r="VEC169" s="89"/>
      <c r="VED169" s="89"/>
      <c r="VEE169" s="89"/>
      <c r="VEF169" s="89"/>
      <c r="VEG169" s="89"/>
      <c r="VEH169" s="89"/>
      <c r="VEI169" s="89"/>
      <c r="VEJ169" s="89"/>
      <c r="VEK169" s="89"/>
      <c r="VEL169" s="89"/>
      <c r="VEM169" s="89"/>
      <c r="VEN169" s="89"/>
      <c r="VEO169" s="89"/>
      <c r="VEP169" s="89"/>
      <c r="VEQ169" s="89"/>
      <c r="VER169" s="89"/>
      <c r="VES169" s="89"/>
      <c r="VET169" s="89"/>
      <c r="VEU169" s="89"/>
      <c r="VEV169" s="89"/>
      <c r="VEW169" s="89"/>
      <c r="VEX169" s="89"/>
      <c r="VEY169" s="89"/>
      <c r="VEZ169" s="89"/>
      <c r="VFA169" s="89"/>
      <c r="VFB169" s="89"/>
      <c r="VFC169" s="89"/>
      <c r="VFD169" s="89"/>
      <c r="VFE169" s="89"/>
      <c r="VFF169" s="89"/>
      <c r="VFG169" s="89"/>
      <c r="VFH169" s="89"/>
      <c r="VFI169" s="89"/>
      <c r="VFJ169" s="89"/>
      <c r="VFK169" s="89"/>
      <c r="VFL169" s="89"/>
      <c r="VFM169" s="89"/>
      <c r="VFN169" s="89"/>
      <c r="VFO169" s="89"/>
      <c r="VFP169" s="89"/>
      <c r="VFQ169" s="89"/>
      <c r="VFR169" s="89"/>
      <c r="VFS169" s="89"/>
      <c r="VFT169" s="89"/>
      <c r="VFU169" s="89"/>
      <c r="VFV169" s="89"/>
      <c r="VFW169" s="89"/>
      <c r="VFX169" s="89"/>
      <c r="VFY169" s="89"/>
      <c r="VFZ169" s="89"/>
      <c r="VGA169" s="89"/>
      <c r="VGB169" s="89"/>
      <c r="VGC169" s="89"/>
      <c r="VGD169" s="89"/>
      <c r="VGE169" s="89"/>
      <c r="VGF169" s="89"/>
      <c r="VGG169" s="89"/>
      <c r="VGH169" s="89"/>
      <c r="VGI169" s="89"/>
      <c r="VGJ169" s="89"/>
      <c r="VGK169" s="89"/>
      <c r="VGL169" s="89"/>
      <c r="VGM169" s="89"/>
      <c r="VGN169" s="89"/>
      <c r="VGO169" s="89"/>
      <c r="VGP169" s="89"/>
      <c r="VGQ169" s="89"/>
      <c r="VGR169" s="89"/>
      <c r="VGS169" s="89"/>
      <c r="VGT169" s="89"/>
      <c r="VGU169" s="89"/>
      <c r="VGV169" s="89"/>
      <c r="VGW169" s="89"/>
      <c r="VGX169" s="89"/>
      <c r="VGY169" s="89"/>
      <c r="VGZ169" s="89"/>
      <c r="VHA169" s="89"/>
      <c r="VHB169" s="89"/>
      <c r="VHC169" s="89"/>
      <c r="VHD169" s="89"/>
      <c r="VHE169" s="89"/>
      <c r="VHF169" s="89"/>
      <c r="VHG169" s="89"/>
      <c r="VHH169" s="89"/>
      <c r="VHI169" s="89"/>
      <c r="VHJ169" s="89"/>
      <c r="VHK169" s="89"/>
      <c r="VHL169" s="89"/>
      <c r="VHM169" s="89"/>
      <c r="VHN169" s="89"/>
      <c r="VHO169" s="89"/>
      <c r="VHP169" s="89"/>
      <c r="VHQ169" s="89"/>
      <c r="VHR169" s="89"/>
      <c r="VHS169" s="89"/>
      <c r="VHT169" s="89"/>
      <c r="VHU169" s="89"/>
      <c r="VHV169" s="89"/>
      <c r="VHW169" s="89"/>
      <c r="VHX169" s="89"/>
      <c r="VHY169" s="89"/>
      <c r="VHZ169" s="89"/>
      <c r="VIA169" s="89"/>
      <c r="VIB169" s="89"/>
      <c r="VIC169" s="89"/>
      <c r="VID169" s="89"/>
      <c r="VIE169" s="89"/>
      <c r="VIF169" s="89"/>
      <c r="VIG169" s="89"/>
      <c r="VIH169" s="89"/>
      <c r="VII169" s="89"/>
      <c r="VIJ169" s="89"/>
      <c r="VIK169" s="89"/>
      <c r="VIL169" s="89"/>
      <c r="VIM169" s="89"/>
      <c r="VIN169" s="89"/>
      <c r="VIO169" s="89"/>
      <c r="VIP169" s="89"/>
      <c r="VIQ169" s="89"/>
      <c r="VIR169" s="89"/>
      <c r="VIS169" s="89"/>
      <c r="VIT169" s="89"/>
      <c r="VIU169" s="89"/>
      <c r="VIV169" s="89"/>
      <c r="VIW169" s="89"/>
      <c r="VIX169" s="89"/>
      <c r="VIY169" s="89"/>
      <c r="VIZ169" s="89"/>
      <c r="VJA169" s="89"/>
      <c r="VJB169" s="89"/>
      <c r="VJC169" s="89"/>
      <c r="VJD169" s="89"/>
      <c r="VJE169" s="89"/>
      <c r="VJF169" s="89"/>
      <c r="VJG169" s="89"/>
      <c r="VJH169" s="89"/>
      <c r="VJI169" s="89"/>
      <c r="VJJ169" s="89"/>
      <c r="VJK169" s="89"/>
      <c r="VJL169" s="89"/>
      <c r="VJM169" s="89"/>
      <c r="VJN169" s="89"/>
      <c r="VJO169" s="89"/>
      <c r="VJP169" s="89"/>
      <c r="VJQ169" s="89"/>
      <c r="VJR169" s="89"/>
      <c r="VJS169" s="89"/>
      <c r="VJT169" s="89"/>
      <c r="VJU169" s="89"/>
      <c r="VJV169" s="89"/>
      <c r="VJW169" s="89"/>
      <c r="VJX169" s="89"/>
      <c r="VJY169" s="89"/>
      <c r="VJZ169" s="89"/>
      <c r="VKA169" s="89"/>
      <c r="VKB169" s="89"/>
      <c r="VKC169" s="89"/>
      <c r="VKD169" s="89"/>
      <c r="VKE169" s="89"/>
      <c r="VKF169" s="89"/>
      <c r="VKG169" s="89"/>
      <c r="VKH169" s="89"/>
      <c r="VKI169" s="89"/>
      <c r="VKJ169" s="89"/>
      <c r="VKK169" s="89"/>
      <c r="VKL169" s="89"/>
      <c r="VKM169" s="89"/>
      <c r="VKN169" s="89"/>
      <c r="VKO169" s="89"/>
      <c r="VKP169" s="89"/>
      <c r="VKQ169" s="89"/>
      <c r="VKR169" s="89"/>
      <c r="VKS169" s="89"/>
      <c r="VKT169" s="89"/>
      <c r="VKU169" s="89"/>
      <c r="VKV169" s="89"/>
      <c r="VKW169" s="89"/>
      <c r="VKX169" s="89"/>
      <c r="VKY169" s="89"/>
      <c r="VKZ169" s="89"/>
      <c r="VLA169" s="89"/>
      <c r="VLB169" s="89"/>
      <c r="VLC169" s="89"/>
      <c r="VLD169" s="89"/>
      <c r="VLE169" s="89"/>
      <c r="VLF169" s="89"/>
      <c r="VLG169" s="89"/>
      <c r="VLH169" s="89"/>
      <c r="VLI169" s="89"/>
      <c r="VLJ169" s="89"/>
      <c r="VLK169" s="89"/>
      <c r="VLL169" s="89"/>
      <c r="VLM169" s="89"/>
      <c r="VLN169" s="89"/>
      <c r="VLO169" s="89"/>
      <c r="VLP169" s="89"/>
      <c r="VLQ169" s="89"/>
      <c r="VLR169" s="89"/>
      <c r="VLS169" s="89"/>
      <c r="VLT169" s="89"/>
      <c r="VLU169" s="89"/>
      <c r="VLV169" s="89"/>
      <c r="VLW169" s="89"/>
      <c r="VLX169" s="89"/>
      <c r="VLY169" s="89"/>
      <c r="VLZ169" s="89"/>
      <c r="VMA169" s="89"/>
      <c r="VMB169" s="89"/>
      <c r="VMC169" s="89"/>
      <c r="VMD169" s="89"/>
      <c r="VME169" s="89"/>
      <c r="VMF169" s="89"/>
      <c r="VMG169" s="89"/>
      <c r="VMH169" s="89"/>
      <c r="VMI169" s="89"/>
      <c r="VMJ169" s="89"/>
      <c r="VMK169" s="89"/>
      <c r="VML169" s="89"/>
      <c r="VMM169" s="89"/>
      <c r="VMN169" s="89"/>
      <c r="VMO169" s="89"/>
      <c r="VMP169" s="89"/>
      <c r="VMQ169" s="89"/>
      <c r="VMR169" s="89"/>
      <c r="VMS169" s="89"/>
      <c r="VMT169" s="89"/>
      <c r="VMU169" s="89"/>
      <c r="VMV169" s="89"/>
      <c r="VMW169" s="89"/>
      <c r="VMX169" s="89"/>
      <c r="VMY169" s="89"/>
      <c r="VMZ169" s="89"/>
      <c r="VNA169" s="89"/>
      <c r="VNB169" s="89"/>
      <c r="VNC169" s="89"/>
      <c r="VND169" s="89"/>
      <c r="VNE169" s="89"/>
      <c r="VNF169" s="89"/>
      <c r="VNG169" s="89"/>
      <c r="VNH169" s="89"/>
      <c r="VNI169" s="89"/>
      <c r="VNJ169" s="89"/>
      <c r="VNK169" s="89"/>
      <c r="VNL169" s="89"/>
      <c r="VNM169" s="89"/>
      <c r="VNN169" s="89"/>
      <c r="VNO169" s="89"/>
      <c r="VNP169" s="89"/>
      <c r="VNQ169" s="89"/>
      <c r="VNR169" s="89"/>
      <c r="VNS169" s="89"/>
      <c r="VNT169" s="89"/>
      <c r="VNU169" s="89"/>
      <c r="VNV169" s="89"/>
      <c r="VNW169" s="89"/>
      <c r="VNX169" s="89"/>
      <c r="VNY169" s="89"/>
      <c r="VNZ169" s="89"/>
      <c r="VOA169" s="89"/>
      <c r="VOB169" s="89"/>
      <c r="VOC169" s="89"/>
      <c r="VOD169" s="89"/>
      <c r="VOE169" s="89"/>
      <c r="VOF169" s="89"/>
      <c r="VOG169" s="89"/>
      <c r="VOH169" s="89"/>
      <c r="VOI169" s="89"/>
      <c r="VOJ169" s="89"/>
      <c r="VOK169" s="89"/>
      <c r="VOL169" s="89"/>
      <c r="VOM169" s="89"/>
      <c r="VON169" s="89"/>
      <c r="VOO169" s="89"/>
      <c r="VOP169" s="89"/>
      <c r="VOQ169" s="89"/>
      <c r="VOR169" s="89"/>
      <c r="VOS169" s="89"/>
      <c r="VOT169" s="89"/>
      <c r="VOU169" s="89"/>
      <c r="VOV169" s="89"/>
      <c r="VOW169" s="89"/>
      <c r="VOX169" s="89"/>
      <c r="VOY169" s="89"/>
      <c r="VOZ169" s="89"/>
      <c r="VPA169" s="89"/>
      <c r="VPB169" s="89"/>
      <c r="VPC169" s="89"/>
      <c r="VPD169" s="89"/>
      <c r="VPE169" s="89"/>
      <c r="VPF169" s="89"/>
      <c r="VPG169" s="89"/>
      <c r="VPH169" s="89"/>
      <c r="VPI169" s="89"/>
      <c r="VPJ169" s="89"/>
      <c r="VPK169" s="89"/>
      <c r="VPL169" s="89"/>
      <c r="VPM169" s="89"/>
      <c r="VPN169" s="89"/>
      <c r="VPO169" s="89"/>
      <c r="VPP169" s="89"/>
      <c r="VPQ169" s="89"/>
      <c r="VPR169" s="89"/>
      <c r="VPS169" s="89"/>
      <c r="VPT169" s="89"/>
      <c r="VPU169" s="89"/>
      <c r="VPV169" s="89"/>
      <c r="VPW169" s="89"/>
      <c r="VPX169" s="89"/>
      <c r="VPY169" s="89"/>
      <c r="VPZ169" s="89"/>
      <c r="VQA169" s="89"/>
      <c r="VQB169" s="89"/>
      <c r="VQC169" s="89"/>
      <c r="VQD169" s="89"/>
      <c r="VQE169" s="89"/>
      <c r="VQF169" s="89"/>
      <c r="VQG169" s="89"/>
      <c r="VQH169" s="89"/>
      <c r="VQI169" s="89"/>
      <c r="VQJ169" s="89"/>
      <c r="VQK169" s="89"/>
      <c r="VQL169" s="89"/>
      <c r="VQM169" s="89"/>
      <c r="VQN169" s="89"/>
      <c r="VQO169" s="89"/>
      <c r="VQP169" s="89"/>
      <c r="VQQ169" s="89"/>
      <c r="VQR169" s="89"/>
      <c r="VQS169" s="89"/>
      <c r="VQT169" s="89"/>
      <c r="VQU169" s="89"/>
      <c r="VQV169" s="89"/>
      <c r="VQW169" s="89"/>
      <c r="VQX169" s="89"/>
      <c r="VQY169" s="89"/>
      <c r="VQZ169" s="89"/>
      <c r="VRA169" s="89"/>
      <c r="VRB169" s="89"/>
      <c r="VRC169" s="89"/>
      <c r="VRD169" s="89"/>
      <c r="VRE169" s="89"/>
      <c r="VRF169" s="89"/>
      <c r="VRG169" s="89"/>
      <c r="VRH169" s="89"/>
      <c r="VRI169" s="89"/>
      <c r="VRJ169" s="89"/>
      <c r="VRK169" s="89"/>
      <c r="VRL169" s="89"/>
      <c r="VRM169" s="89"/>
      <c r="VRN169" s="89"/>
      <c r="VRO169" s="89"/>
      <c r="VRP169" s="89"/>
      <c r="VRQ169" s="89"/>
      <c r="VRR169" s="89"/>
      <c r="VRS169" s="89"/>
      <c r="VRT169" s="89"/>
      <c r="VRU169" s="89"/>
      <c r="VRV169" s="89"/>
      <c r="VRW169" s="89"/>
      <c r="VRX169" s="89"/>
      <c r="VRY169" s="89"/>
      <c r="VRZ169" s="89"/>
      <c r="VSA169" s="89"/>
      <c r="VSB169" s="89"/>
      <c r="VSC169" s="89"/>
      <c r="VSD169" s="89"/>
      <c r="VSE169" s="89"/>
      <c r="VSF169" s="89"/>
      <c r="VSG169" s="89"/>
      <c r="VSH169" s="89"/>
      <c r="VSI169" s="89"/>
      <c r="VSJ169" s="89"/>
      <c r="VSK169" s="89"/>
      <c r="VSL169" s="89"/>
      <c r="VSM169" s="89"/>
      <c r="VSN169" s="89"/>
      <c r="VSO169" s="89"/>
      <c r="VSP169" s="89"/>
      <c r="VSQ169" s="89"/>
      <c r="VSR169" s="89"/>
      <c r="VSS169" s="89"/>
      <c r="VST169" s="89"/>
      <c r="VSU169" s="89"/>
      <c r="VSV169" s="89"/>
      <c r="VSW169" s="89"/>
      <c r="VSX169" s="89"/>
      <c r="VSY169" s="89"/>
      <c r="VSZ169" s="89"/>
      <c r="VTA169" s="89"/>
      <c r="VTB169" s="89"/>
      <c r="VTC169" s="89"/>
      <c r="VTD169" s="89"/>
      <c r="VTE169" s="89"/>
      <c r="VTF169" s="89"/>
      <c r="VTG169" s="89"/>
      <c r="VTH169" s="89"/>
      <c r="VTI169" s="89"/>
      <c r="VTJ169" s="89"/>
      <c r="VTK169" s="89"/>
      <c r="VTL169" s="89"/>
      <c r="VTM169" s="89"/>
      <c r="VTN169" s="89"/>
      <c r="VTO169" s="89"/>
      <c r="VTP169" s="89"/>
      <c r="VTQ169" s="89"/>
      <c r="VTR169" s="89"/>
      <c r="VTS169" s="89"/>
      <c r="VTT169" s="89"/>
      <c r="VTU169" s="89"/>
      <c r="VTV169" s="89"/>
      <c r="VTW169" s="89"/>
      <c r="VTX169" s="89"/>
      <c r="VTY169" s="89"/>
      <c r="VTZ169" s="89"/>
      <c r="VUA169" s="89"/>
      <c r="VUB169" s="89"/>
      <c r="VUC169" s="89"/>
      <c r="VUD169" s="89"/>
      <c r="VUE169" s="89"/>
      <c r="VUF169" s="89"/>
      <c r="VUG169" s="89"/>
      <c r="VUH169" s="89"/>
      <c r="VUI169" s="89"/>
      <c r="VUJ169" s="89"/>
      <c r="VUK169" s="89"/>
      <c r="VUL169" s="89"/>
      <c r="VUM169" s="89"/>
      <c r="VUN169" s="89"/>
      <c r="VUO169" s="89"/>
      <c r="VUP169" s="89"/>
      <c r="VUQ169" s="89"/>
      <c r="VUR169" s="89"/>
      <c r="VUS169" s="89"/>
      <c r="VUT169" s="89"/>
      <c r="VUU169" s="89"/>
      <c r="VUV169" s="89"/>
      <c r="VUW169" s="89"/>
      <c r="VUX169" s="89"/>
      <c r="VUY169" s="89"/>
      <c r="VUZ169" s="89"/>
      <c r="VVA169" s="89"/>
      <c r="VVB169" s="89"/>
      <c r="VVC169" s="89"/>
      <c r="VVD169" s="89"/>
      <c r="VVE169" s="89"/>
      <c r="VVF169" s="89"/>
      <c r="VVG169" s="89"/>
      <c r="VVH169" s="89"/>
      <c r="VVI169" s="89"/>
      <c r="VVJ169" s="89"/>
      <c r="VVK169" s="89"/>
      <c r="VVL169" s="89"/>
      <c r="VVM169" s="89"/>
      <c r="VVN169" s="89"/>
      <c r="VVO169" s="89"/>
      <c r="VVP169" s="89"/>
      <c r="VVQ169" s="89"/>
      <c r="VVR169" s="89"/>
      <c r="VVS169" s="89"/>
      <c r="VVT169" s="89"/>
      <c r="VVU169" s="89"/>
      <c r="VVV169" s="89"/>
      <c r="VVW169" s="89"/>
      <c r="VVX169" s="89"/>
      <c r="VVY169" s="89"/>
      <c r="VVZ169" s="89"/>
      <c r="VWA169" s="89"/>
      <c r="VWB169" s="89"/>
      <c r="VWC169" s="89"/>
      <c r="VWD169" s="89"/>
      <c r="VWE169" s="89"/>
      <c r="VWF169" s="89"/>
      <c r="VWG169" s="89"/>
      <c r="VWH169" s="89"/>
      <c r="VWI169" s="89"/>
      <c r="VWJ169" s="89"/>
      <c r="VWK169" s="89"/>
      <c r="VWL169" s="89"/>
      <c r="VWM169" s="89"/>
      <c r="VWN169" s="89"/>
      <c r="VWO169" s="89"/>
      <c r="VWP169" s="89"/>
      <c r="VWQ169" s="89"/>
      <c r="VWR169" s="89"/>
      <c r="VWS169" s="89"/>
      <c r="VWT169" s="89"/>
      <c r="VWU169" s="89"/>
      <c r="VWV169" s="89"/>
      <c r="VWW169" s="89"/>
      <c r="VWX169" s="89"/>
      <c r="VWY169" s="89"/>
      <c r="VWZ169" s="89"/>
      <c r="VXA169" s="89"/>
      <c r="VXB169" s="89"/>
      <c r="VXC169" s="89"/>
      <c r="VXD169" s="89"/>
      <c r="VXE169" s="89"/>
      <c r="VXF169" s="89"/>
      <c r="VXG169" s="89"/>
      <c r="VXH169" s="89"/>
      <c r="VXI169" s="89"/>
      <c r="VXJ169" s="89"/>
      <c r="VXK169" s="89"/>
      <c r="VXL169" s="89"/>
      <c r="VXM169" s="89"/>
      <c r="VXN169" s="89"/>
      <c r="VXO169" s="89"/>
      <c r="VXP169" s="89"/>
      <c r="VXQ169" s="89"/>
      <c r="VXR169" s="89"/>
      <c r="VXS169" s="89"/>
      <c r="VXT169" s="89"/>
      <c r="VXU169" s="89"/>
      <c r="VXV169" s="89"/>
      <c r="VXW169" s="89"/>
      <c r="VXX169" s="89"/>
      <c r="VXY169" s="89"/>
      <c r="VXZ169" s="89"/>
      <c r="VYA169" s="89"/>
      <c r="VYB169" s="89"/>
      <c r="VYC169" s="89"/>
      <c r="VYD169" s="89"/>
      <c r="VYE169" s="89"/>
      <c r="VYF169" s="89"/>
      <c r="VYG169" s="89"/>
      <c r="VYH169" s="89"/>
      <c r="VYI169" s="89"/>
      <c r="VYJ169" s="89"/>
      <c r="VYK169" s="89"/>
      <c r="VYL169" s="89"/>
      <c r="VYM169" s="89"/>
      <c r="VYN169" s="89"/>
      <c r="VYO169" s="89"/>
      <c r="VYP169" s="89"/>
      <c r="VYQ169" s="89"/>
      <c r="VYR169" s="89"/>
      <c r="VYS169" s="89"/>
      <c r="VYT169" s="89"/>
      <c r="VYU169" s="89"/>
      <c r="VYV169" s="89"/>
      <c r="VYW169" s="89"/>
      <c r="VYX169" s="89"/>
      <c r="VYY169" s="89"/>
      <c r="VYZ169" s="89"/>
      <c r="VZA169" s="89"/>
      <c r="VZB169" s="89"/>
      <c r="VZC169" s="89"/>
      <c r="VZD169" s="89"/>
      <c r="VZE169" s="89"/>
      <c r="VZF169" s="89"/>
      <c r="VZG169" s="89"/>
      <c r="VZH169" s="89"/>
      <c r="VZI169" s="89"/>
      <c r="VZJ169" s="89"/>
      <c r="VZK169" s="89"/>
      <c r="VZL169" s="89"/>
      <c r="VZM169" s="89"/>
      <c r="VZN169" s="89"/>
      <c r="VZO169" s="89"/>
      <c r="VZP169" s="89"/>
      <c r="VZQ169" s="89"/>
      <c r="VZR169" s="89"/>
      <c r="VZS169" s="89"/>
      <c r="VZT169" s="89"/>
      <c r="VZU169" s="89"/>
      <c r="VZV169" s="89"/>
      <c r="VZW169" s="89"/>
      <c r="VZX169" s="89"/>
      <c r="VZY169" s="89"/>
      <c r="VZZ169" s="89"/>
      <c r="WAA169" s="89"/>
      <c r="WAB169" s="89"/>
      <c r="WAC169" s="89"/>
      <c r="WAD169" s="89"/>
      <c r="WAE169" s="89"/>
      <c r="WAF169" s="89"/>
      <c r="WAG169" s="89"/>
      <c r="WAH169" s="89"/>
      <c r="WAI169" s="89"/>
      <c r="WAJ169" s="89"/>
      <c r="WAK169" s="89"/>
      <c r="WAL169" s="89"/>
      <c r="WAM169" s="89"/>
      <c r="WAN169" s="89"/>
      <c r="WAO169" s="89"/>
      <c r="WAP169" s="89"/>
      <c r="WAQ169" s="89"/>
      <c r="WAR169" s="89"/>
      <c r="WAS169" s="89"/>
      <c r="WAT169" s="89"/>
      <c r="WAU169" s="89"/>
      <c r="WAV169" s="89"/>
      <c r="WAW169" s="89"/>
      <c r="WAX169" s="89"/>
      <c r="WAY169" s="89"/>
      <c r="WAZ169" s="89"/>
      <c r="WBA169" s="89"/>
      <c r="WBB169" s="89"/>
      <c r="WBC169" s="89"/>
      <c r="WBD169" s="89"/>
      <c r="WBE169" s="89"/>
      <c r="WBF169" s="89"/>
      <c r="WBG169" s="89"/>
      <c r="WBH169" s="89"/>
      <c r="WBI169" s="89"/>
      <c r="WBJ169" s="89"/>
      <c r="WBK169" s="89"/>
      <c r="WBL169" s="89"/>
      <c r="WBM169" s="89"/>
      <c r="WBN169" s="89"/>
      <c r="WBO169" s="89"/>
      <c r="WBP169" s="89"/>
      <c r="WBQ169" s="89"/>
      <c r="WBR169" s="89"/>
      <c r="WBS169" s="89"/>
      <c r="WBT169" s="89"/>
      <c r="WBU169" s="89"/>
      <c r="WBV169" s="89"/>
      <c r="WBW169" s="89"/>
      <c r="WBX169" s="89"/>
      <c r="WBY169" s="89"/>
      <c r="WBZ169" s="89"/>
      <c r="WCA169" s="89"/>
      <c r="WCB169" s="89"/>
      <c r="WCC169" s="89"/>
      <c r="WCD169" s="89"/>
      <c r="WCE169" s="89"/>
      <c r="WCF169" s="89"/>
      <c r="WCG169" s="89"/>
      <c r="WCH169" s="89"/>
      <c r="WCI169" s="89"/>
      <c r="WCJ169" s="89"/>
      <c r="WCK169" s="89"/>
      <c r="WCL169" s="89"/>
      <c r="WCM169" s="89"/>
      <c r="WCN169" s="89"/>
      <c r="WCO169" s="89"/>
      <c r="WCP169" s="89"/>
      <c r="WCQ169" s="89"/>
      <c r="WCR169" s="89"/>
      <c r="WCS169" s="89"/>
      <c r="WCT169" s="89"/>
      <c r="WCU169" s="89"/>
      <c r="WCV169" s="89"/>
      <c r="WCW169" s="89"/>
      <c r="WCX169" s="89"/>
      <c r="WCY169" s="89"/>
      <c r="WCZ169" s="89"/>
      <c r="WDA169" s="89"/>
      <c r="WDB169" s="89"/>
      <c r="WDC169" s="89"/>
      <c r="WDD169" s="89"/>
      <c r="WDE169" s="89"/>
      <c r="WDF169" s="89"/>
      <c r="WDG169" s="89"/>
      <c r="WDH169" s="89"/>
      <c r="WDI169" s="89"/>
      <c r="WDJ169" s="89"/>
      <c r="WDK169" s="89"/>
      <c r="WDL169" s="89"/>
      <c r="WDM169" s="89"/>
      <c r="WDN169" s="89"/>
      <c r="WDO169" s="89"/>
      <c r="WDP169" s="89"/>
      <c r="WDQ169" s="89"/>
      <c r="WDR169" s="89"/>
      <c r="WDS169" s="89"/>
      <c r="WDT169" s="89"/>
      <c r="WDU169" s="89"/>
      <c r="WDV169" s="89"/>
      <c r="WDW169" s="89"/>
      <c r="WDX169" s="89"/>
      <c r="WDY169" s="89"/>
      <c r="WDZ169" s="89"/>
      <c r="WEA169" s="89"/>
      <c r="WEB169" s="89"/>
      <c r="WEC169" s="89"/>
      <c r="WED169" s="89"/>
      <c r="WEE169" s="89"/>
      <c r="WEF169" s="89"/>
      <c r="WEG169" s="89"/>
      <c r="WEH169" s="89"/>
      <c r="WEI169" s="89"/>
      <c r="WEJ169" s="89"/>
      <c r="WEK169" s="89"/>
      <c r="WEL169" s="89"/>
      <c r="WEM169" s="89"/>
      <c r="WEN169" s="89"/>
      <c r="WEO169" s="89"/>
      <c r="WEP169" s="89"/>
      <c r="WEQ169" s="89"/>
      <c r="WER169" s="89"/>
      <c r="WES169" s="89"/>
      <c r="WET169" s="89"/>
      <c r="WEU169" s="89"/>
      <c r="WEV169" s="89"/>
      <c r="WEW169" s="89"/>
      <c r="WEX169" s="89"/>
      <c r="WEY169" s="89"/>
      <c r="WEZ169" s="89"/>
      <c r="WFA169" s="89"/>
      <c r="WFB169" s="89"/>
      <c r="WFC169" s="89"/>
      <c r="WFD169" s="89"/>
      <c r="WFE169" s="89"/>
      <c r="WFF169" s="89"/>
      <c r="WFG169" s="89"/>
      <c r="WFH169" s="89"/>
      <c r="WFI169" s="89"/>
      <c r="WFJ169" s="89"/>
      <c r="WFK169" s="89"/>
      <c r="WFL169" s="89"/>
      <c r="WFM169" s="89"/>
      <c r="WFN169" s="89"/>
      <c r="WFO169" s="89"/>
      <c r="WFP169" s="89"/>
      <c r="WFQ169" s="89"/>
      <c r="WFR169" s="89"/>
      <c r="WFS169" s="89"/>
      <c r="WFT169" s="89"/>
      <c r="WFU169" s="89"/>
      <c r="WFV169" s="89"/>
      <c r="WFW169" s="89"/>
      <c r="WFX169" s="89"/>
      <c r="WFY169" s="89"/>
      <c r="WFZ169" s="89"/>
      <c r="WGA169" s="89"/>
      <c r="WGB169" s="89"/>
      <c r="WGC169" s="89"/>
      <c r="WGD169" s="89"/>
      <c r="WGE169" s="89"/>
      <c r="WGF169" s="89"/>
      <c r="WGG169" s="89"/>
      <c r="WGH169" s="89"/>
      <c r="WGI169" s="89"/>
      <c r="WGJ169" s="89"/>
      <c r="WGK169" s="89"/>
      <c r="WGL169" s="89"/>
      <c r="WGM169" s="89"/>
      <c r="WGN169" s="89"/>
      <c r="WGO169" s="89"/>
      <c r="WGP169" s="89"/>
      <c r="WGQ169" s="89"/>
      <c r="WGR169" s="89"/>
      <c r="WGS169" s="89"/>
      <c r="WGT169" s="89"/>
      <c r="WGU169" s="89"/>
      <c r="WGV169" s="89"/>
      <c r="WGW169" s="89"/>
      <c r="WGX169" s="89"/>
      <c r="WGY169" s="89"/>
      <c r="WGZ169" s="89"/>
      <c r="WHA169" s="89"/>
      <c r="WHB169" s="89"/>
      <c r="WHC169" s="89"/>
      <c r="WHD169" s="89"/>
      <c r="WHE169" s="89"/>
      <c r="WHF169" s="89"/>
      <c r="WHG169" s="89"/>
      <c r="WHH169" s="89"/>
      <c r="WHI169" s="89"/>
      <c r="WHJ169" s="89"/>
      <c r="WHK169" s="89"/>
      <c r="WHL169" s="89"/>
      <c r="WHM169" s="89"/>
      <c r="WHN169" s="89"/>
      <c r="WHO169" s="89"/>
      <c r="WHP169" s="89"/>
      <c r="WHQ169" s="89"/>
      <c r="WHR169" s="89"/>
      <c r="WHS169" s="89"/>
      <c r="WHT169" s="89"/>
      <c r="WHU169" s="89"/>
      <c r="WHV169" s="89"/>
      <c r="WHW169" s="89"/>
      <c r="WHX169" s="89"/>
      <c r="WHY169" s="89"/>
      <c r="WHZ169" s="89"/>
      <c r="WIA169" s="89"/>
      <c r="WIB169" s="89"/>
      <c r="WIC169" s="89"/>
      <c r="WID169" s="89"/>
      <c r="WIE169" s="89"/>
      <c r="WIF169" s="89"/>
      <c r="WIG169" s="89"/>
      <c r="WIH169" s="89"/>
      <c r="WII169" s="89"/>
      <c r="WIJ169" s="89"/>
      <c r="WIK169" s="89"/>
      <c r="WIL169" s="89"/>
      <c r="WIM169" s="89"/>
      <c r="WIN169" s="89"/>
      <c r="WIO169" s="89"/>
      <c r="WIP169" s="89"/>
      <c r="WIQ169" s="89"/>
      <c r="WIR169" s="89"/>
      <c r="WIS169" s="89"/>
      <c r="WIT169" s="89"/>
      <c r="WIU169" s="89"/>
      <c r="WIV169" s="89"/>
      <c r="WIW169" s="89"/>
      <c r="WIX169" s="89"/>
      <c r="WIY169" s="89"/>
      <c r="WIZ169" s="89"/>
      <c r="WJA169" s="89"/>
      <c r="WJB169" s="89"/>
      <c r="WJC169" s="89"/>
      <c r="WJD169" s="89"/>
      <c r="WJE169" s="89"/>
      <c r="WJF169" s="89"/>
      <c r="WJG169" s="89"/>
      <c r="WJH169" s="89"/>
      <c r="WJI169" s="89"/>
      <c r="WJJ169" s="89"/>
      <c r="WJK169" s="89"/>
      <c r="WJL169" s="89"/>
      <c r="WJM169" s="89"/>
      <c r="WJN169" s="89"/>
      <c r="WJO169" s="89"/>
      <c r="WJP169" s="89"/>
      <c r="WJQ169" s="89"/>
      <c r="WJR169" s="89"/>
      <c r="WJS169" s="89"/>
      <c r="WJT169" s="89"/>
      <c r="WJU169" s="89"/>
      <c r="WJV169" s="89"/>
      <c r="WJW169" s="89"/>
      <c r="WJX169" s="89"/>
      <c r="WJY169" s="89"/>
      <c r="WJZ169" s="89"/>
      <c r="WKA169" s="89"/>
      <c r="WKB169" s="89"/>
      <c r="WKC169" s="89"/>
      <c r="WKD169" s="89"/>
      <c r="WKE169" s="89"/>
      <c r="WKF169" s="89"/>
      <c r="WKG169" s="89"/>
      <c r="WKH169" s="89"/>
      <c r="WKI169" s="89"/>
      <c r="WKJ169" s="89"/>
      <c r="WKK169" s="89"/>
      <c r="WKL169" s="89"/>
      <c r="WKM169" s="89"/>
      <c r="WKN169" s="89"/>
      <c r="WKO169" s="89"/>
      <c r="WKP169" s="89"/>
      <c r="WKQ169" s="89"/>
      <c r="WKR169" s="89"/>
      <c r="WKS169" s="89"/>
      <c r="WKT169" s="89"/>
      <c r="WKU169" s="89"/>
      <c r="WKV169" s="89"/>
      <c r="WKW169" s="89"/>
      <c r="WKX169" s="89"/>
      <c r="WKY169" s="89"/>
      <c r="WKZ169" s="89"/>
      <c r="WLA169" s="89"/>
      <c r="WLB169" s="89"/>
      <c r="WLC169" s="89"/>
      <c r="WLD169" s="89"/>
      <c r="WLE169" s="89"/>
      <c r="WLF169" s="89"/>
      <c r="WLG169" s="89"/>
      <c r="WLH169" s="89"/>
      <c r="WLI169" s="89"/>
      <c r="WLJ169" s="89"/>
      <c r="WLK169" s="89"/>
      <c r="WLL169" s="89"/>
      <c r="WLM169" s="89"/>
      <c r="WLN169" s="89"/>
      <c r="WLO169" s="89"/>
      <c r="WLP169" s="89"/>
      <c r="WLQ169" s="89"/>
      <c r="WLR169" s="89"/>
      <c r="WLS169" s="89"/>
      <c r="WLT169" s="89"/>
      <c r="WLU169" s="89"/>
      <c r="WLV169" s="89"/>
      <c r="WLW169" s="89"/>
      <c r="WLX169" s="89"/>
      <c r="WLY169" s="89"/>
      <c r="WLZ169" s="89"/>
      <c r="WMA169" s="89"/>
      <c r="WMB169" s="89"/>
      <c r="WMC169" s="89"/>
      <c r="WMD169" s="89"/>
      <c r="WME169" s="89"/>
      <c r="WMF169" s="89"/>
      <c r="WMG169" s="89"/>
      <c r="WMH169" s="89"/>
      <c r="WMI169" s="89"/>
      <c r="WMJ169" s="89"/>
      <c r="WMK169" s="89"/>
      <c r="WML169" s="89"/>
      <c r="WMM169" s="89"/>
      <c r="WMN169" s="89"/>
      <c r="WMO169" s="89"/>
      <c r="WMP169" s="89"/>
      <c r="WMQ169" s="89"/>
      <c r="WMR169" s="89"/>
      <c r="WMS169" s="89"/>
      <c r="WMT169" s="89"/>
      <c r="WMU169" s="89"/>
      <c r="WMV169" s="89"/>
      <c r="WMW169" s="89"/>
      <c r="WMX169" s="89"/>
      <c r="WMY169" s="89"/>
      <c r="WMZ169" s="89"/>
      <c r="WNA169" s="89"/>
      <c r="WNB169" s="89"/>
      <c r="WNC169" s="89"/>
      <c r="WND169" s="89"/>
      <c r="WNE169" s="89"/>
      <c r="WNF169" s="89"/>
      <c r="WNG169" s="89"/>
      <c r="WNH169" s="89"/>
      <c r="WNI169" s="89"/>
      <c r="WNJ169" s="89"/>
      <c r="WNK169" s="89"/>
      <c r="WNL169" s="89"/>
      <c r="WNM169" s="89"/>
      <c r="WNN169" s="89"/>
      <c r="WNO169" s="89"/>
      <c r="WNP169" s="89"/>
      <c r="WNQ169" s="89"/>
      <c r="WNR169" s="89"/>
      <c r="WNS169" s="89"/>
      <c r="WNT169" s="89"/>
      <c r="WNU169" s="89"/>
      <c r="WNV169" s="89"/>
      <c r="WNW169" s="89"/>
      <c r="WNX169" s="89"/>
      <c r="WNY169" s="89"/>
      <c r="WNZ169" s="89"/>
      <c r="WOA169" s="89"/>
      <c r="WOB169" s="89"/>
      <c r="WOC169" s="89"/>
      <c r="WOD169" s="89"/>
      <c r="WOE169" s="89"/>
      <c r="WOF169" s="89"/>
      <c r="WOG169" s="89"/>
      <c r="WOH169" s="89"/>
      <c r="WOI169" s="89"/>
      <c r="WOJ169" s="89"/>
      <c r="WOK169" s="89"/>
      <c r="WOL169" s="89"/>
      <c r="WOM169" s="89"/>
      <c r="WON169" s="89"/>
      <c r="WOO169" s="89"/>
      <c r="WOP169" s="89"/>
      <c r="WOQ169" s="89"/>
      <c r="WOR169" s="89"/>
      <c r="WOS169" s="89"/>
      <c r="WOT169" s="89"/>
      <c r="WOU169" s="89"/>
      <c r="WOV169" s="89"/>
      <c r="WOW169" s="89"/>
      <c r="WOX169" s="89"/>
      <c r="WOY169" s="89"/>
      <c r="WOZ169" s="89"/>
      <c r="WPA169" s="89"/>
      <c r="WPB169" s="89"/>
      <c r="WPC169" s="89"/>
      <c r="WPD169" s="89"/>
      <c r="WPE169" s="89"/>
      <c r="WPF169" s="89"/>
      <c r="WPG169" s="89"/>
      <c r="WPH169" s="89"/>
      <c r="WPI169" s="89"/>
      <c r="WPJ169" s="89"/>
      <c r="WPK169" s="89"/>
      <c r="WPL169" s="89"/>
      <c r="WPM169" s="89"/>
      <c r="WPN169" s="89"/>
      <c r="WPO169" s="89"/>
      <c r="WPP169" s="89"/>
      <c r="WPQ169" s="89"/>
      <c r="WPR169" s="89"/>
      <c r="WPS169" s="89"/>
      <c r="WPT169" s="89"/>
      <c r="WPU169" s="89"/>
      <c r="WPV169" s="89"/>
      <c r="WPW169" s="89"/>
      <c r="WPX169" s="89"/>
      <c r="WPY169" s="89"/>
      <c r="WPZ169" s="89"/>
      <c r="WQA169" s="89"/>
      <c r="WQB169" s="89"/>
      <c r="WQC169" s="89"/>
      <c r="WQD169" s="89"/>
      <c r="WQE169" s="89"/>
      <c r="WQF169" s="89"/>
      <c r="WQG169" s="89"/>
      <c r="WQH169" s="89"/>
      <c r="WQI169" s="89"/>
      <c r="WQJ169" s="89"/>
      <c r="WQK169" s="89"/>
      <c r="WQL169" s="89"/>
      <c r="WQM169" s="89"/>
      <c r="WQN169" s="89"/>
      <c r="WQO169" s="89"/>
      <c r="WQP169" s="89"/>
      <c r="WQQ169" s="89"/>
      <c r="WQR169" s="89"/>
      <c r="WQS169" s="89"/>
      <c r="WQT169" s="89"/>
      <c r="WQU169" s="89"/>
      <c r="WQV169" s="89"/>
      <c r="WQW169" s="89"/>
      <c r="WQX169" s="89"/>
      <c r="WQY169" s="89"/>
      <c r="WQZ169" s="89"/>
      <c r="WRA169" s="89"/>
      <c r="WRB169" s="89"/>
      <c r="WRC169" s="89"/>
      <c r="WRD169" s="89"/>
      <c r="WRE169" s="89"/>
      <c r="WRF169" s="89"/>
      <c r="WRG169" s="89"/>
      <c r="WRH169" s="89"/>
      <c r="WRI169" s="89"/>
      <c r="WRJ169" s="89"/>
      <c r="WRK169" s="89"/>
      <c r="WRL169" s="89"/>
      <c r="WRM169" s="89"/>
      <c r="WRN169" s="89"/>
      <c r="WRO169" s="89"/>
      <c r="WRP169" s="89"/>
      <c r="WRQ169" s="89"/>
      <c r="WRR169" s="89"/>
      <c r="WRS169" s="89"/>
      <c r="WRT169" s="89"/>
      <c r="WRU169" s="89"/>
      <c r="WRV169" s="89"/>
      <c r="WRW169" s="89"/>
      <c r="WRX169" s="89"/>
      <c r="WRY169" s="89"/>
      <c r="WRZ169" s="89"/>
      <c r="WSA169" s="89"/>
      <c r="WSB169" s="89"/>
      <c r="WSC169" s="89"/>
      <c r="WSD169" s="89"/>
      <c r="WSE169" s="89"/>
      <c r="WSF169" s="89"/>
      <c r="WSG169" s="89"/>
      <c r="WSH169" s="89"/>
      <c r="WSI169" s="89"/>
      <c r="WSJ169" s="89"/>
      <c r="WSK169" s="89"/>
      <c r="WSL169" s="89"/>
      <c r="WSM169" s="89"/>
      <c r="WSN169" s="89"/>
      <c r="WSO169" s="89"/>
      <c r="WSP169" s="89"/>
      <c r="WSQ169" s="89"/>
      <c r="WSR169" s="89"/>
      <c r="WSS169" s="89"/>
      <c r="WST169" s="89"/>
      <c r="WSU169" s="89"/>
      <c r="WSV169" s="89"/>
      <c r="WSW169" s="89"/>
      <c r="WSX169" s="89"/>
      <c r="WSY169" s="89"/>
      <c r="WSZ169" s="89"/>
      <c r="WTA169" s="89"/>
      <c r="WTB169" s="89"/>
      <c r="WTC169" s="89"/>
      <c r="WTD169" s="89"/>
      <c r="WTE169" s="89"/>
      <c r="WTF169" s="89"/>
      <c r="WTG169" s="89"/>
      <c r="WTH169" s="89"/>
      <c r="WTI169" s="89"/>
      <c r="WTJ169" s="89"/>
      <c r="WTK169" s="89"/>
      <c r="WTL169" s="89"/>
      <c r="WTM169" s="89"/>
      <c r="WTN169" s="89"/>
      <c r="WTO169" s="89"/>
      <c r="WTP169" s="89"/>
      <c r="WTQ169" s="89"/>
      <c r="WTR169" s="89"/>
      <c r="WTS169" s="89"/>
      <c r="WTT169" s="89"/>
      <c r="WTU169" s="89"/>
      <c r="WTV169" s="89"/>
      <c r="WTW169" s="89"/>
      <c r="WTX169" s="89"/>
      <c r="WTY169" s="89"/>
      <c r="WTZ169" s="89"/>
      <c r="WUA169" s="89"/>
      <c r="WUB169" s="89"/>
      <c r="WUC169" s="89"/>
      <c r="WUD169" s="89"/>
      <c r="WUE169" s="89"/>
      <c r="WUF169" s="89"/>
      <c r="WUG169" s="89"/>
      <c r="WUH169" s="89"/>
      <c r="WUI169" s="89"/>
      <c r="WUJ169" s="89"/>
      <c r="WUK169" s="89"/>
      <c r="WUL169" s="89"/>
      <c r="WUM169" s="89"/>
      <c r="WUN169" s="89"/>
      <c r="WUO169" s="89"/>
      <c r="WUP169" s="89"/>
      <c r="WUQ169" s="89"/>
      <c r="WUR169" s="89"/>
      <c r="WUS169" s="89"/>
      <c r="WUT169" s="89"/>
      <c r="WUU169" s="89"/>
      <c r="WUV169" s="89"/>
      <c r="WUW169" s="89"/>
      <c r="WUX169" s="89"/>
      <c r="WUY169" s="89"/>
      <c r="WUZ169" s="89"/>
      <c r="WVA169" s="89"/>
      <c r="WVB169" s="89"/>
      <c r="WVC169" s="89"/>
      <c r="WVD169" s="89"/>
      <c r="WVE169" s="89"/>
      <c r="WVF169" s="89"/>
      <c r="WVG169" s="89"/>
      <c r="WVH169" s="89"/>
      <c r="WVI169" s="89"/>
      <c r="WVJ169" s="89"/>
      <c r="WVK169" s="89"/>
      <c r="WVL169" s="89"/>
      <c r="WVM169" s="89"/>
      <c r="WVN169" s="89"/>
      <c r="WVO169" s="89"/>
      <c r="WVP169" s="89"/>
      <c r="WVQ169" s="89"/>
    </row>
    <row r="170" spans="1:16137" ht="12.75" hidden="1" customHeight="1" x14ac:dyDescent="0.2">
      <c r="A170" s="300" t="str">
        <f>Ma</f>
        <v>DC1TT42-DCK67</v>
      </c>
      <c r="B170" s="300" t="str">
        <f>MaHP</f>
        <v>DC1TT42</v>
      </c>
      <c r="C170" s="519">
        <v>169</v>
      </c>
      <c r="D170" s="519" t="s">
        <v>3436</v>
      </c>
      <c r="E170" s="519" t="s">
        <v>3437</v>
      </c>
      <c r="F170" s="519" t="s">
        <v>72</v>
      </c>
      <c r="G170" s="519" t="s">
        <v>2996</v>
      </c>
      <c r="H170" s="519" t="s">
        <v>2181</v>
      </c>
      <c r="I170" s="519" t="s">
        <v>2178</v>
      </c>
      <c r="J170" s="519">
        <v>67</v>
      </c>
      <c r="K170" s="520">
        <v>66</v>
      </c>
      <c r="L170" s="520" t="s">
        <v>3313</v>
      </c>
      <c r="M170" s="520" t="s">
        <v>3279</v>
      </c>
      <c r="N170" s="301" t="str">
        <f t="shared" si="24"/>
        <v>67DCCD21</v>
      </c>
      <c r="P170" s="232" t="e">
        <f>_trangay</f>
        <v>#N/A</v>
      </c>
      <c r="Q170" s="232" t="e">
        <f>_trangay</f>
        <v>#N/A</v>
      </c>
      <c r="R170" s="233" t="e">
        <f>_trangay</f>
        <v>#N/A</v>
      </c>
      <c r="S170" s="232" t="e">
        <f t="shared" ref="S170:S175" si="27">+P170+G171</f>
        <v>#N/A</v>
      </c>
      <c r="T170" s="335" t="e">
        <f t="shared" ref="T170:T179" si="28">IF(P170&lt;S169,"??","")</f>
        <v>#N/A</v>
      </c>
      <c r="U170" s="335" t="e">
        <f t="shared" ref="U170:U179" si="29">IF(P170&gt;S169+1,"??","")</f>
        <v>#N/A</v>
      </c>
    </row>
    <row r="171" spans="1:16137" ht="12.75" hidden="1" customHeight="1" x14ac:dyDescent="0.2">
      <c r="A171" s="300" t="str">
        <f>Ma</f>
        <v>DC1TT42-DCK67</v>
      </c>
      <c r="B171" s="300" t="str">
        <f>MaHP</f>
        <v>DC1TT42</v>
      </c>
      <c r="C171" s="519">
        <v>170</v>
      </c>
      <c r="D171" s="519" t="s">
        <v>3438</v>
      </c>
      <c r="E171" s="519" t="s">
        <v>3439</v>
      </c>
      <c r="F171" s="519" t="s">
        <v>72</v>
      </c>
      <c r="G171" s="519" t="s">
        <v>2996</v>
      </c>
      <c r="H171" s="519" t="s">
        <v>2181</v>
      </c>
      <c r="I171" s="519" t="s">
        <v>2178</v>
      </c>
      <c r="J171" s="519">
        <v>49</v>
      </c>
      <c r="K171" s="520">
        <v>63</v>
      </c>
      <c r="L171" s="520" t="s">
        <v>3313</v>
      </c>
      <c r="M171" s="520" t="s">
        <v>2527</v>
      </c>
      <c r="N171" s="301" t="str">
        <f t="shared" si="24"/>
        <v>67DCCD22</v>
      </c>
      <c r="P171" s="232" t="e">
        <f>_trangay</f>
        <v>#N/A</v>
      </c>
      <c r="Q171" s="232" t="e">
        <f>_trangay</f>
        <v>#N/A</v>
      </c>
      <c r="R171" s="233" t="e">
        <f>_trangay</f>
        <v>#N/A</v>
      </c>
      <c r="S171" s="232" t="e">
        <f t="shared" si="27"/>
        <v>#N/A</v>
      </c>
      <c r="T171" s="335" t="e">
        <f t="shared" si="28"/>
        <v>#N/A</v>
      </c>
      <c r="U171" s="335" t="e">
        <f t="shared" si="29"/>
        <v>#N/A</v>
      </c>
    </row>
    <row r="172" spans="1:16137" ht="12.75" hidden="1" customHeight="1" x14ac:dyDescent="0.2">
      <c r="A172" s="300" t="str">
        <f>Ma</f>
        <v>DC1TT42-DCK67</v>
      </c>
      <c r="B172" s="300" t="str">
        <f>MaHP</f>
        <v>DC1TT42</v>
      </c>
      <c r="C172" s="519">
        <v>171</v>
      </c>
      <c r="D172" s="519" t="s">
        <v>3440</v>
      </c>
      <c r="E172" s="519" t="s">
        <v>3441</v>
      </c>
      <c r="F172" s="519" t="s">
        <v>72</v>
      </c>
      <c r="G172" s="519" t="s">
        <v>2996</v>
      </c>
      <c r="H172" s="519" t="s">
        <v>2181</v>
      </c>
      <c r="I172" s="519" t="s">
        <v>2178</v>
      </c>
      <c r="J172" s="519">
        <v>48</v>
      </c>
      <c r="K172" s="520">
        <v>55</v>
      </c>
      <c r="L172" s="520" t="s">
        <v>3313</v>
      </c>
      <c r="M172" s="520" t="s">
        <v>2201</v>
      </c>
      <c r="N172" s="301" t="str">
        <f t="shared" si="24"/>
        <v>67DCDB21</v>
      </c>
      <c r="P172" s="232" t="e">
        <f>_trangay</f>
        <v>#N/A</v>
      </c>
      <c r="Q172" s="232" t="e">
        <f>_trangay</f>
        <v>#N/A</v>
      </c>
      <c r="R172" s="233" t="e">
        <f>_trangay</f>
        <v>#N/A</v>
      </c>
      <c r="S172" s="232" t="e">
        <f t="shared" si="27"/>
        <v>#N/A</v>
      </c>
      <c r="T172" s="335" t="e">
        <f t="shared" si="28"/>
        <v>#N/A</v>
      </c>
      <c r="U172" s="335" t="e">
        <f t="shared" si="29"/>
        <v>#N/A</v>
      </c>
    </row>
    <row r="173" spans="1:16137" ht="12.75" hidden="1" customHeight="1" x14ac:dyDescent="0.2">
      <c r="A173" s="300" t="str">
        <f>Ma</f>
        <v>DC1TT42-DCK67</v>
      </c>
      <c r="B173" s="300" t="str">
        <f>MaHP</f>
        <v>DC1TT42</v>
      </c>
      <c r="C173" s="519">
        <v>172</v>
      </c>
      <c r="D173" s="519" t="s">
        <v>3442</v>
      </c>
      <c r="E173" s="519" t="s">
        <v>3443</v>
      </c>
      <c r="F173" s="519" t="s">
        <v>72</v>
      </c>
      <c r="G173" s="519" t="s">
        <v>2996</v>
      </c>
      <c r="H173" s="519" t="s">
        <v>2181</v>
      </c>
      <c r="I173" s="519" t="s">
        <v>2178</v>
      </c>
      <c r="J173" s="519">
        <v>52</v>
      </c>
      <c r="K173" s="520">
        <v>54</v>
      </c>
      <c r="L173" s="520" t="s">
        <v>3313</v>
      </c>
      <c r="M173" s="520" t="s">
        <v>3435</v>
      </c>
      <c r="N173" s="301" t="str">
        <f t="shared" si="24"/>
        <v>67DCDB22</v>
      </c>
      <c r="P173" s="232" t="e">
        <f>_trangay</f>
        <v>#N/A</v>
      </c>
      <c r="Q173" s="232" t="e">
        <f>_trangay</f>
        <v>#N/A</v>
      </c>
      <c r="R173" s="233" t="e">
        <f>_trangay</f>
        <v>#N/A</v>
      </c>
      <c r="S173" s="232" t="e">
        <f t="shared" si="27"/>
        <v>#N/A</v>
      </c>
      <c r="T173" s="335" t="e">
        <f t="shared" si="28"/>
        <v>#N/A</v>
      </c>
      <c r="U173" s="335" t="e">
        <f t="shared" si="29"/>
        <v>#N/A</v>
      </c>
    </row>
    <row r="174" spans="1:16137" ht="12.75" hidden="1" customHeight="1" x14ac:dyDescent="0.2">
      <c r="A174" s="300" t="str">
        <f>Ma</f>
        <v>DC1TT42-DCK67</v>
      </c>
      <c r="B174" s="301" t="str">
        <f>MaHP</f>
        <v>DC1TT42</v>
      </c>
      <c r="C174" s="519">
        <v>173</v>
      </c>
      <c r="D174" s="519" t="s">
        <v>3444</v>
      </c>
      <c r="E174" s="519" t="s">
        <v>3445</v>
      </c>
      <c r="F174" s="519" t="s">
        <v>72</v>
      </c>
      <c r="G174" s="519" t="s">
        <v>2996</v>
      </c>
      <c r="H174" s="519" t="s">
        <v>2181</v>
      </c>
      <c r="I174" s="519" t="s">
        <v>2178</v>
      </c>
      <c r="J174" s="519">
        <v>49</v>
      </c>
      <c r="K174" s="520">
        <v>60</v>
      </c>
      <c r="L174" s="520" t="s">
        <v>3313</v>
      </c>
      <c r="M174" s="520" t="s">
        <v>3446</v>
      </c>
      <c r="N174" s="301" t="str">
        <f t="shared" si="24"/>
        <v>67DCDB23</v>
      </c>
      <c r="O174" s="301"/>
      <c r="P174" s="232" t="e">
        <f>_trangay</f>
        <v>#N/A</v>
      </c>
      <c r="Q174" s="232" t="e">
        <f>_trangay</f>
        <v>#N/A</v>
      </c>
      <c r="R174" s="499" t="e">
        <f>_trangay</f>
        <v>#N/A</v>
      </c>
      <c r="S174" s="337" t="e">
        <f t="shared" si="27"/>
        <v>#N/A</v>
      </c>
      <c r="T174" s="500" t="e">
        <f t="shared" si="28"/>
        <v>#N/A</v>
      </c>
      <c r="U174" s="500" t="e">
        <f t="shared" si="29"/>
        <v>#N/A</v>
      </c>
      <c r="V174" s="89"/>
      <c r="W174" s="89"/>
      <c r="X174" s="89"/>
      <c r="Y174" s="89"/>
      <c r="Z174" s="89"/>
      <c r="AA174" s="89"/>
      <c r="AB174" s="89"/>
      <c r="AC174" s="89"/>
      <c r="AD174" s="89"/>
      <c r="AE174" s="89"/>
      <c r="AF174" s="89"/>
      <c r="AG174" s="89"/>
      <c r="AH174" s="89"/>
      <c r="AI174" s="89"/>
      <c r="AJ174" s="89"/>
      <c r="AK174" s="89"/>
      <c r="AL174" s="89"/>
      <c r="AM174" s="89"/>
      <c r="AN174" s="89"/>
      <c r="AO174" s="89"/>
      <c r="AP174" s="89"/>
      <c r="AQ174" s="89"/>
      <c r="AR174" s="89"/>
      <c r="AS174" s="89"/>
      <c r="AT174" s="89"/>
      <c r="AU174" s="89"/>
      <c r="AV174" s="89"/>
      <c r="AW174" s="89"/>
      <c r="AX174" s="89"/>
      <c r="AY174" s="89"/>
      <c r="AZ174" s="89"/>
      <c r="BA174" s="89"/>
      <c r="BB174" s="89"/>
      <c r="BC174" s="89"/>
      <c r="BD174" s="89"/>
      <c r="BE174" s="89"/>
      <c r="BF174" s="89"/>
      <c r="BG174" s="89"/>
      <c r="BH174" s="89"/>
      <c r="BI174" s="89"/>
      <c r="BJ174" s="89"/>
      <c r="BK174" s="89"/>
      <c r="BL174" s="89"/>
      <c r="BM174" s="89"/>
      <c r="BN174" s="89"/>
      <c r="BO174" s="89"/>
      <c r="BP174" s="89"/>
      <c r="BQ174" s="89"/>
      <c r="BR174" s="89"/>
      <c r="BS174" s="89"/>
      <c r="BT174" s="89"/>
      <c r="BU174" s="89"/>
      <c r="BV174" s="89"/>
      <c r="BW174" s="89"/>
      <c r="BX174" s="89"/>
      <c r="BY174" s="89"/>
      <c r="BZ174" s="89"/>
      <c r="CA174" s="89"/>
      <c r="CB174" s="89"/>
      <c r="CC174" s="89"/>
      <c r="CD174" s="89"/>
      <c r="CE174" s="89"/>
      <c r="CF174" s="89"/>
      <c r="CG174" s="89"/>
      <c r="CH174" s="89"/>
      <c r="CI174" s="89"/>
      <c r="CJ174" s="89"/>
      <c r="CK174" s="89"/>
      <c r="CL174" s="89"/>
      <c r="CM174" s="89"/>
      <c r="CN174" s="89"/>
      <c r="CO174" s="89"/>
      <c r="CP174" s="89"/>
      <c r="CQ174" s="89"/>
      <c r="CR174" s="89"/>
      <c r="CS174" s="89"/>
      <c r="CT174" s="89"/>
      <c r="CU174" s="89"/>
      <c r="CV174" s="89"/>
      <c r="CW174" s="89"/>
      <c r="CX174" s="89"/>
      <c r="CY174" s="89"/>
      <c r="CZ174" s="89"/>
      <c r="DA174" s="89"/>
      <c r="DB174" s="89"/>
      <c r="DC174" s="89"/>
      <c r="DD174" s="89"/>
      <c r="DE174" s="89"/>
      <c r="DF174" s="89"/>
      <c r="DG174" s="89"/>
      <c r="DH174" s="89"/>
      <c r="DI174" s="89"/>
      <c r="DJ174" s="89"/>
      <c r="DK174" s="89"/>
      <c r="DL174" s="89"/>
      <c r="DM174" s="89"/>
      <c r="DN174" s="89"/>
      <c r="DO174" s="89"/>
      <c r="DP174" s="89"/>
      <c r="DQ174" s="89"/>
      <c r="DR174" s="89"/>
      <c r="DS174" s="89"/>
      <c r="DT174" s="89"/>
      <c r="DU174" s="89"/>
      <c r="DV174" s="89"/>
      <c r="DW174" s="89"/>
      <c r="DX174" s="89"/>
      <c r="DY174" s="89"/>
      <c r="DZ174" s="89"/>
      <c r="EA174" s="89"/>
      <c r="EB174" s="89"/>
      <c r="EC174" s="89"/>
      <c r="ED174" s="89"/>
      <c r="EE174" s="89"/>
      <c r="EF174" s="89"/>
      <c r="EG174" s="89"/>
      <c r="EH174" s="89"/>
      <c r="EI174" s="89"/>
      <c r="EJ174" s="89"/>
      <c r="EK174" s="89"/>
      <c r="EL174" s="89"/>
      <c r="EM174" s="89"/>
      <c r="EN174" s="89"/>
      <c r="EO174" s="89"/>
      <c r="EP174" s="89"/>
      <c r="EQ174" s="89"/>
      <c r="ER174" s="89"/>
      <c r="ES174" s="89"/>
      <c r="ET174" s="89"/>
      <c r="EU174" s="89"/>
      <c r="EV174" s="89"/>
      <c r="EW174" s="89"/>
      <c r="EX174" s="89"/>
      <c r="EY174" s="89"/>
      <c r="EZ174" s="89"/>
      <c r="FA174" s="89"/>
      <c r="FB174" s="89"/>
      <c r="FC174" s="89"/>
      <c r="FD174" s="89"/>
      <c r="FE174" s="89"/>
      <c r="FF174" s="89"/>
      <c r="FG174" s="89"/>
      <c r="FH174" s="89"/>
      <c r="FI174" s="89"/>
      <c r="FJ174" s="89"/>
      <c r="FK174" s="89"/>
      <c r="FL174" s="89"/>
      <c r="FM174" s="89"/>
      <c r="FN174" s="89"/>
      <c r="FO174" s="89"/>
      <c r="FP174" s="89"/>
      <c r="FQ174" s="89"/>
      <c r="FR174" s="89"/>
      <c r="FS174" s="89"/>
      <c r="FT174" s="89"/>
      <c r="FU174" s="89"/>
      <c r="FV174" s="89"/>
      <c r="FW174" s="89"/>
      <c r="FX174" s="89"/>
      <c r="FY174" s="89"/>
      <c r="FZ174" s="89"/>
      <c r="GA174" s="89"/>
      <c r="GB174" s="89"/>
      <c r="GC174" s="89"/>
      <c r="GD174" s="89"/>
      <c r="GE174" s="89"/>
      <c r="GF174" s="89"/>
      <c r="GG174" s="89"/>
      <c r="GH174" s="89"/>
      <c r="GI174" s="89"/>
      <c r="GJ174" s="89"/>
      <c r="GK174" s="89"/>
      <c r="GL174" s="89"/>
      <c r="GM174" s="89"/>
      <c r="GN174" s="89"/>
      <c r="GO174" s="89"/>
      <c r="GP174" s="89"/>
      <c r="GQ174" s="89"/>
      <c r="GR174" s="89"/>
      <c r="GS174" s="89"/>
      <c r="GT174" s="89"/>
      <c r="GU174" s="89"/>
      <c r="GV174" s="89"/>
      <c r="GW174" s="89"/>
      <c r="GX174" s="89"/>
      <c r="GY174" s="89"/>
      <c r="GZ174" s="89"/>
      <c r="HA174" s="89"/>
      <c r="HB174" s="89"/>
      <c r="HC174" s="89"/>
      <c r="HD174" s="89"/>
      <c r="HE174" s="89"/>
      <c r="HF174" s="89"/>
      <c r="HG174" s="89"/>
      <c r="HH174" s="89"/>
      <c r="HI174" s="89"/>
      <c r="HJ174" s="89"/>
      <c r="HK174" s="89"/>
      <c r="HL174" s="89"/>
      <c r="HM174" s="89"/>
      <c r="HN174" s="89"/>
      <c r="HO174" s="89"/>
      <c r="HP174" s="89"/>
      <c r="HQ174" s="89"/>
      <c r="HR174" s="89"/>
      <c r="HS174" s="89"/>
      <c r="HT174" s="89"/>
      <c r="HU174" s="89"/>
      <c r="HV174" s="89"/>
      <c r="HW174" s="89"/>
      <c r="HX174" s="89"/>
      <c r="HY174" s="89"/>
      <c r="HZ174" s="89"/>
      <c r="IA174" s="89"/>
      <c r="IB174" s="89"/>
      <c r="IC174" s="89"/>
      <c r="ID174" s="89"/>
      <c r="IE174" s="89"/>
      <c r="IF174" s="89"/>
      <c r="IG174" s="89"/>
      <c r="IH174" s="89"/>
      <c r="II174" s="89"/>
      <c r="IJ174" s="89"/>
      <c r="IK174" s="89"/>
      <c r="IL174" s="89"/>
      <c r="IM174" s="89"/>
      <c r="IN174" s="89"/>
      <c r="IO174" s="89"/>
      <c r="IP174" s="89"/>
      <c r="IQ174" s="89"/>
      <c r="IR174" s="89"/>
      <c r="IS174" s="89"/>
      <c r="IT174" s="89"/>
      <c r="IU174" s="89"/>
      <c r="IV174" s="89"/>
      <c r="IW174" s="89"/>
      <c r="IX174" s="89"/>
      <c r="IY174" s="89"/>
      <c r="IZ174" s="89"/>
      <c r="JA174" s="89"/>
      <c r="JB174" s="89"/>
      <c r="JC174" s="89"/>
      <c r="JD174" s="89"/>
      <c r="JE174" s="89"/>
      <c r="JF174" s="89"/>
      <c r="JG174" s="89"/>
      <c r="JH174" s="89"/>
      <c r="JI174" s="89"/>
      <c r="JJ174" s="89"/>
      <c r="JK174" s="89"/>
      <c r="JL174" s="89"/>
      <c r="JM174" s="89"/>
      <c r="JN174" s="89"/>
      <c r="JO174" s="89"/>
      <c r="JP174" s="89"/>
      <c r="JQ174" s="89"/>
      <c r="JR174" s="89"/>
      <c r="JS174" s="89"/>
      <c r="JT174" s="89"/>
      <c r="JU174" s="89"/>
      <c r="JV174" s="89"/>
      <c r="JW174" s="89"/>
      <c r="JX174" s="89"/>
      <c r="JY174" s="89"/>
      <c r="JZ174" s="89"/>
      <c r="KA174" s="89"/>
      <c r="KB174" s="89"/>
      <c r="KC174" s="89"/>
      <c r="KD174" s="89"/>
      <c r="KE174" s="89"/>
      <c r="KF174" s="89"/>
      <c r="KG174" s="89"/>
      <c r="KH174" s="89"/>
      <c r="KI174" s="89"/>
      <c r="KJ174" s="89"/>
      <c r="KK174" s="89"/>
      <c r="KL174" s="89"/>
      <c r="KM174" s="89"/>
      <c r="KN174" s="89"/>
      <c r="KO174" s="89"/>
      <c r="KP174" s="89"/>
      <c r="KQ174" s="89"/>
      <c r="KR174" s="89"/>
      <c r="KS174" s="89"/>
      <c r="KT174" s="89"/>
      <c r="KU174" s="89"/>
      <c r="KV174" s="89"/>
      <c r="KW174" s="89"/>
      <c r="KX174" s="89"/>
      <c r="KY174" s="89"/>
      <c r="KZ174" s="89"/>
      <c r="LA174" s="89"/>
      <c r="LB174" s="89"/>
      <c r="LC174" s="89"/>
      <c r="LD174" s="89"/>
      <c r="LE174" s="89"/>
      <c r="LF174" s="89"/>
      <c r="LG174" s="89"/>
      <c r="LH174" s="89"/>
      <c r="LI174" s="89"/>
      <c r="LJ174" s="89"/>
      <c r="LK174" s="89"/>
      <c r="LL174" s="89"/>
      <c r="LM174" s="89"/>
      <c r="LN174" s="89"/>
      <c r="LO174" s="89"/>
      <c r="LP174" s="89"/>
      <c r="LQ174" s="89"/>
      <c r="LR174" s="89"/>
      <c r="LS174" s="89"/>
      <c r="LT174" s="89"/>
      <c r="LU174" s="89"/>
      <c r="LV174" s="89"/>
      <c r="LW174" s="89"/>
      <c r="LX174" s="89"/>
      <c r="LY174" s="89"/>
      <c r="LZ174" s="89"/>
      <c r="MA174" s="89"/>
      <c r="MB174" s="89"/>
      <c r="MC174" s="89"/>
      <c r="MD174" s="89"/>
      <c r="ME174" s="89"/>
      <c r="MF174" s="89"/>
      <c r="MG174" s="89"/>
      <c r="MH174" s="89"/>
      <c r="MI174" s="89"/>
      <c r="MJ174" s="89"/>
      <c r="MK174" s="89"/>
      <c r="ML174" s="89"/>
      <c r="MM174" s="89"/>
      <c r="MN174" s="89"/>
      <c r="MO174" s="89"/>
      <c r="MP174" s="89"/>
      <c r="MQ174" s="89"/>
      <c r="MR174" s="89"/>
      <c r="MS174" s="89"/>
      <c r="MT174" s="89"/>
      <c r="MU174" s="89"/>
      <c r="MV174" s="89"/>
      <c r="MW174" s="89"/>
      <c r="MX174" s="89"/>
      <c r="MY174" s="89"/>
      <c r="MZ174" s="89"/>
      <c r="NA174" s="89"/>
      <c r="NB174" s="89"/>
      <c r="NC174" s="89"/>
      <c r="ND174" s="89"/>
      <c r="NE174" s="89"/>
      <c r="NF174" s="89"/>
      <c r="NG174" s="89"/>
      <c r="NH174" s="89"/>
      <c r="NI174" s="89"/>
      <c r="NJ174" s="89"/>
      <c r="NK174" s="89"/>
      <c r="NL174" s="89"/>
      <c r="NM174" s="89"/>
      <c r="NN174" s="89"/>
      <c r="NO174" s="89"/>
      <c r="NP174" s="89"/>
      <c r="NQ174" s="89"/>
      <c r="NR174" s="89"/>
      <c r="NS174" s="89"/>
      <c r="NT174" s="89"/>
      <c r="NU174" s="89"/>
      <c r="NV174" s="89"/>
      <c r="NW174" s="89"/>
      <c r="NX174" s="89"/>
      <c r="NY174" s="89"/>
      <c r="NZ174" s="89"/>
      <c r="OA174" s="89"/>
      <c r="OB174" s="89"/>
      <c r="OC174" s="89"/>
      <c r="OD174" s="89"/>
      <c r="OE174" s="89"/>
      <c r="OF174" s="89"/>
      <c r="OG174" s="89"/>
      <c r="OH174" s="89"/>
      <c r="OI174" s="89"/>
      <c r="OJ174" s="89"/>
      <c r="OK174" s="89"/>
      <c r="OL174" s="89"/>
      <c r="OM174" s="89"/>
      <c r="ON174" s="89"/>
      <c r="OO174" s="89"/>
      <c r="OP174" s="89"/>
      <c r="OQ174" s="89"/>
      <c r="OR174" s="89"/>
      <c r="OS174" s="89"/>
      <c r="OT174" s="89"/>
      <c r="OU174" s="89"/>
      <c r="OV174" s="89"/>
      <c r="OW174" s="89"/>
      <c r="OX174" s="89"/>
      <c r="OY174" s="89"/>
      <c r="OZ174" s="89"/>
      <c r="PA174" s="89"/>
      <c r="PB174" s="89"/>
      <c r="PC174" s="89"/>
      <c r="PD174" s="89"/>
      <c r="PE174" s="89"/>
      <c r="PF174" s="89"/>
      <c r="PG174" s="89"/>
      <c r="PH174" s="89"/>
      <c r="PI174" s="89"/>
      <c r="PJ174" s="89"/>
      <c r="PK174" s="89"/>
      <c r="PL174" s="89"/>
      <c r="PM174" s="89"/>
      <c r="PN174" s="89"/>
      <c r="PO174" s="89"/>
      <c r="PP174" s="89"/>
      <c r="PQ174" s="89"/>
      <c r="PR174" s="89"/>
      <c r="PS174" s="89"/>
      <c r="PT174" s="89"/>
      <c r="PU174" s="89"/>
      <c r="PV174" s="89"/>
      <c r="PW174" s="89"/>
      <c r="PX174" s="89"/>
      <c r="PY174" s="89"/>
      <c r="PZ174" s="89"/>
      <c r="QA174" s="89"/>
      <c r="QB174" s="89"/>
      <c r="QC174" s="89"/>
      <c r="QD174" s="89"/>
      <c r="QE174" s="89"/>
      <c r="QF174" s="89"/>
      <c r="QG174" s="89"/>
      <c r="QH174" s="89"/>
      <c r="QI174" s="89"/>
      <c r="QJ174" s="89"/>
      <c r="QK174" s="89"/>
      <c r="QL174" s="89"/>
      <c r="QM174" s="89"/>
      <c r="QN174" s="89"/>
      <c r="QO174" s="89"/>
      <c r="QP174" s="89"/>
      <c r="QQ174" s="89"/>
      <c r="QR174" s="89"/>
      <c r="QS174" s="89"/>
      <c r="QT174" s="89"/>
      <c r="QU174" s="89"/>
      <c r="QV174" s="89"/>
      <c r="QW174" s="89"/>
      <c r="QX174" s="89"/>
      <c r="QY174" s="89"/>
      <c r="QZ174" s="89"/>
      <c r="RA174" s="89"/>
      <c r="RB174" s="89"/>
      <c r="RC174" s="89"/>
      <c r="RD174" s="89"/>
      <c r="RE174" s="89"/>
      <c r="RF174" s="89"/>
      <c r="RG174" s="89"/>
      <c r="RH174" s="89"/>
      <c r="RI174" s="89"/>
      <c r="RJ174" s="89"/>
      <c r="RK174" s="89"/>
      <c r="RL174" s="89"/>
      <c r="RM174" s="89"/>
      <c r="RN174" s="89"/>
      <c r="RO174" s="89"/>
      <c r="RP174" s="89"/>
      <c r="RQ174" s="89"/>
      <c r="RR174" s="89"/>
      <c r="RS174" s="89"/>
      <c r="RT174" s="89"/>
      <c r="RU174" s="89"/>
      <c r="RV174" s="89"/>
      <c r="RW174" s="89"/>
      <c r="RX174" s="89"/>
      <c r="RY174" s="89"/>
      <c r="RZ174" s="89"/>
      <c r="SA174" s="89"/>
      <c r="SB174" s="89"/>
      <c r="SC174" s="89"/>
      <c r="SD174" s="89"/>
      <c r="SE174" s="89"/>
      <c r="SF174" s="89"/>
      <c r="SG174" s="89"/>
      <c r="SH174" s="89"/>
      <c r="SI174" s="89"/>
      <c r="SJ174" s="89"/>
      <c r="SK174" s="89"/>
      <c r="SL174" s="89"/>
      <c r="SM174" s="89"/>
      <c r="SN174" s="89"/>
      <c r="SO174" s="89"/>
      <c r="SP174" s="89"/>
      <c r="SQ174" s="89"/>
      <c r="SR174" s="89"/>
      <c r="SS174" s="89"/>
      <c r="ST174" s="89"/>
      <c r="SU174" s="89"/>
      <c r="SV174" s="89"/>
      <c r="SW174" s="89"/>
      <c r="SX174" s="89"/>
      <c r="SY174" s="89"/>
      <c r="SZ174" s="89"/>
      <c r="TA174" s="89"/>
      <c r="TB174" s="89"/>
      <c r="TC174" s="89"/>
      <c r="TD174" s="89"/>
      <c r="TE174" s="89"/>
      <c r="TF174" s="89"/>
      <c r="TG174" s="89"/>
      <c r="TH174" s="89"/>
      <c r="TI174" s="89"/>
      <c r="TJ174" s="89"/>
      <c r="TK174" s="89"/>
      <c r="TL174" s="89"/>
      <c r="TM174" s="89"/>
      <c r="TN174" s="89"/>
      <c r="TO174" s="89"/>
      <c r="TP174" s="89"/>
      <c r="TQ174" s="89"/>
      <c r="TR174" s="89"/>
      <c r="TS174" s="89"/>
      <c r="TT174" s="89"/>
      <c r="TU174" s="89"/>
      <c r="TV174" s="89"/>
      <c r="TW174" s="89"/>
      <c r="TX174" s="89"/>
      <c r="TY174" s="89"/>
      <c r="TZ174" s="89"/>
      <c r="UA174" s="89"/>
      <c r="UB174" s="89"/>
      <c r="UC174" s="89"/>
      <c r="UD174" s="89"/>
      <c r="UE174" s="89"/>
      <c r="UF174" s="89"/>
      <c r="UG174" s="89"/>
      <c r="UH174" s="89"/>
      <c r="UI174" s="89"/>
      <c r="UJ174" s="89"/>
      <c r="UK174" s="89"/>
      <c r="UL174" s="89"/>
      <c r="UM174" s="89"/>
      <c r="UN174" s="89"/>
      <c r="UO174" s="89"/>
      <c r="UP174" s="89"/>
      <c r="UQ174" s="89"/>
      <c r="UR174" s="89"/>
      <c r="US174" s="89"/>
      <c r="UT174" s="89"/>
      <c r="UU174" s="89"/>
      <c r="UV174" s="89"/>
      <c r="UW174" s="89"/>
      <c r="UX174" s="89"/>
      <c r="UY174" s="89"/>
      <c r="UZ174" s="89"/>
      <c r="VA174" s="89"/>
      <c r="VB174" s="89"/>
      <c r="VC174" s="89"/>
      <c r="VD174" s="89"/>
      <c r="VE174" s="89"/>
      <c r="VF174" s="89"/>
      <c r="VG174" s="89"/>
      <c r="VH174" s="89"/>
      <c r="VI174" s="89"/>
      <c r="VJ174" s="89"/>
      <c r="VK174" s="89"/>
      <c r="VL174" s="89"/>
      <c r="VM174" s="89"/>
      <c r="VN174" s="89"/>
      <c r="VO174" s="89"/>
      <c r="VP174" s="89"/>
      <c r="VQ174" s="89"/>
      <c r="VR174" s="89"/>
      <c r="VS174" s="89"/>
      <c r="VT174" s="89"/>
      <c r="VU174" s="89"/>
      <c r="VV174" s="89"/>
      <c r="VW174" s="89"/>
      <c r="VX174" s="89"/>
      <c r="VY174" s="89"/>
      <c r="VZ174" s="89"/>
      <c r="WA174" s="89"/>
      <c r="WB174" s="89"/>
      <c r="WC174" s="89"/>
      <c r="WD174" s="89"/>
      <c r="WE174" s="89"/>
      <c r="WF174" s="89"/>
      <c r="WG174" s="89"/>
      <c r="WH174" s="89"/>
      <c r="WI174" s="89"/>
      <c r="WJ174" s="89"/>
      <c r="WK174" s="89"/>
      <c r="WL174" s="89"/>
      <c r="WM174" s="89"/>
      <c r="WN174" s="89"/>
      <c r="WO174" s="89"/>
      <c r="WP174" s="89"/>
      <c r="WQ174" s="89"/>
      <c r="WR174" s="89"/>
      <c r="WS174" s="89"/>
      <c r="WT174" s="89"/>
      <c r="WU174" s="89"/>
      <c r="WV174" s="89"/>
      <c r="WW174" s="89"/>
      <c r="WX174" s="89"/>
      <c r="WY174" s="89"/>
      <c r="WZ174" s="89"/>
      <c r="XA174" s="89"/>
      <c r="XB174" s="89"/>
      <c r="XC174" s="89"/>
      <c r="XD174" s="89"/>
      <c r="XE174" s="89"/>
      <c r="XF174" s="89"/>
      <c r="XG174" s="89"/>
      <c r="XH174" s="89"/>
      <c r="XI174" s="89"/>
      <c r="XJ174" s="89"/>
      <c r="XK174" s="89"/>
      <c r="XL174" s="89"/>
      <c r="XM174" s="89"/>
      <c r="XN174" s="89"/>
      <c r="XO174" s="89"/>
      <c r="XP174" s="89"/>
      <c r="XQ174" s="89"/>
      <c r="XR174" s="89"/>
      <c r="XS174" s="89"/>
      <c r="XT174" s="89"/>
      <c r="XU174" s="89"/>
      <c r="XV174" s="89"/>
      <c r="XW174" s="89"/>
      <c r="XX174" s="89"/>
      <c r="XY174" s="89"/>
      <c r="XZ174" s="89"/>
      <c r="YA174" s="89"/>
      <c r="YB174" s="89"/>
      <c r="YC174" s="89"/>
      <c r="YD174" s="89"/>
      <c r="YE174" s="89"/>
      <c r="YF174" s="89"/>
      <c r="YG174" s="89"/>
      <c r="YH174" s="89"/>
      <c r="YI174" s="89"/>
      <c r="YJ174" s="89"/>
      <c r="YK174" s="89"/>
      <c r="YL174" s="89"/>
      <c r="YM174" s="89"/>
      <c r="YN174" s="89"/>
      <c r="YO174" s="89"/>
      <c r="YP174" s="89"/>
      <c r="YQ174" s="89"/>
      <c r="YR174" s="89"/>
      <c r="YS174" s="89"/>
      <c r="YT174" s="89"/>
      <c r="YU174" s="89"/>
      <c r="YV174" s="89"/>
      <c r="YW174" s="89"/>
      <c r="YX174" s="89"/>
      <c r="YY174" s="89"/>
      <c r="YZ174" s="89"/>
      <c r="ZA174" s="89"/>
      <c r="ZB174" s="89"/>
      <c r="ZC174" s="89"/>
      <c r="ZD174" s="89"/>
      <c r="ZE174" s="89"/>
      <c r="ZF174" s="89"/>
      <c r="ZG174" s="89"/>
      <c r="ZH174" s="89"/>
      <c r="ZI174" s="89"/>
      <c r="ZJ174" s="89"/>
      <c r="ZK174" s="89"/>
      <c r="ZL174" s="89"/>
      <c r="ZM174" s="89"/>
      <c r="ZN174" s="89"/>
      <c r="ZO174" s="89"/>
      <c r="ZP174" s="89"/>
      <c r="ZQ174" s="89"/>
      <c r="ZR174" s="89"/>
      <c r="ZS174" s="89"/>
      <c r="ZT174" s="89"/>
      <c r="ZU174" s="89"/>
      <c r="ZV174" s="89"/>
      <c r="ZW174" s="89"/>
      <c r="ZX174" s="89"/>
      <c r="ZY174" s="89"/>
      <c r="ZZ174" s="89"/>
      <c r="AAA174" s="89"/>
      <c r="AAB174" s="89"/>
      <c r="AAC174" s="89"/>
      <c r="AAD174" s="89"/>
      <c r="AAE174" s="89"/>
      <c r="AAF174" s="89"/>
      <c r="AAG174" s="89"/>
      <c r="AAH174" s="89"/>
      <c r="AAI174" s="89"/>
      <c r="AAJ174" s="89"/>
      <c r="AAK174" s="89"/>
      <c r="AAL174" s="89"/>
      <c r="AAM174" s="89"/>
      <c r="AAN174" s="89"/>
      <c r="AAO174" s="89"/>
      <c r="AAP174" s="89"/>
      <c r="AAQ174" s="89"/>
      <c r="AAR174" s="89"/>
      <c r="AAS174" s="89"/>
      <c r="AAT174" s="89"/>
      <c r="AAU174" s="89"/>
      <c r="AAV174" s="89"/>
      <c r="AAW174" s="89"/>
      <c r="AAX174" s="89"/>
      <c r="AAY174" s="89"/>
      <c r="AAZ174" s="89"/>
      <c r="ABA174" s="89"/>
      <c r="ABB174" s="89"/>
      <c r="ABC174" s="89"/>
      <c r="ABD174" s="89"/>
      <c r="ABE174" s="89"/>
      <c r="ABF174" s="89"/>
      <c r="ABG174" s="89"/>
      <c r="ABH174" s="89"/>
      <c r="ABI174" s="89"/>
      <c r="ABJ174" s="89"/>
      <c r="ABK174" s="89"/>
      <c r="ABL174" s="89"/>
      <c r="ABM174" s="89"/>
      <c r="ABN174" s="89"/>
      <c r="ABO174" s="89"/>
      <c r="ABP174" s="89"/>
      <c r="ABQ174" s="89"/>
      <c r="ABR174" s="89"/>
      <c r="ABS174" s="89"/>
      <c r="ABT174" s="89"/>
      <c r="ABU174" s="89"/>
      <c r="ABV174" s="89"/>
      <c r="ABW174" s="89"/>
      <c r="ABX174" s="89"/>
      <c r="ABY174" s="89"/>
      <c r="ABZ174" s="89"/>
      <c r="ACA174" s="89"/>
      <c r="ACB174" s="89"/>
      <c r="ACC174" s="89"/>
      <c r="ACD174" s="89"/>
      <c r="ACE174" s="89"/>
      <c r="ACF174" s="89"/>
      <c r="ACG174" s="89"/>
      <c r="ACH174" s="89"/>
      <c r="ACI174" s="89"/>
      <c r="ACJ174" s="89"/>
      <c r="ACK174" s="89"/>
      <c r="ACL174" s="89"/>
      <c r="ACM174" s="89"/>
      <c r="ACN174" s="89"/>
      <c r="ACO174" s="89"/>
      <c r="ACP174" s="89"/>
      <c r="ACQ174" s="89"/>
      <c r="ACR174" s="89"/>
      <c r="ACS174" s="89"/>
      <c r="ACT174" s="89"/>
      <c r="ACU174" s="89"/>
      <c r="ACV174" s="89"/>
      <c r="ACW174" s="89"/>
      <c r="ACX174" s="89"/>
      <c r="ACY174" s="89"/>
      <c r="ACZ174" s="89"/>
      <c r="ADA174" s="89"/>
      <c r="ADB174" s="89"/>
      <c r="ADC174" s="89"/>
      <c r="ADD174" s="89"/>
      <c r="ADE174" s="89"/>
      <c r="ADF174" s="89"/>
      <c r="ADG174" s="89"/>
      <c r="ADH174" s="89"/>
      <c r="ADI174" s="89"/>
      <c r="ADJ174" s="89"/>
      <c r="ADK174" s="89"/>
      <c r="ADL174" s="89"/>
      <c r="ADM174" s="89"/>
      <c r="ADN174" s="89"/>
      <c r="ADO174" s="89"/>
      <c r="ADP174" s="89"/>
      <c r="ADQ174" s="89"/>
      <c r="ADR174" s="89"/>
      <c r="ADS174" s="89"/>
      <c r="ADT174" s="89"/>
      <c r="ADU174" s="89"/>
      <c r="ADV174" s="89"/>
      <c r="ADW174" s="89"/>
      <c r="ADX174" s="89"/>
      <c r="ADY174" s="89"/>
      <c r="ADZ174" s="89"/>
      <c r="AEA174" s="89"/>
      <c r="AEB174" s="89"/>
      <c r="AEC174" s="89"/>
      <c r="AED174" s="89"/>
      <c r="AEE174" s="89"/>
      <c r="AEF174" s="89"/>
      <c r="AEG174" s="89"/>
      <c r="AEH174" s="89"/>
      <c r="AEI174" s="89"/>
      <c r="AEJ174" s="89"/>
      <c r="AEK174" s="89"/>
      <c r="AEL174" s="89"/>
      <c r="AEM174" s="89"/>
      <c r="AEN174" s="89"/>
      <c r="AEO174" s="89"/>
      <c r="AEP174" s="89"/>
      <c r="AEQ174" s="89"/>
      <c r="AER174" s="89"/>
      <c r="AES174" s="89"/>
      <c r="AET174" s="89"/>
      <c r="AEU174" s="89"/>
      <c r="AEV174" s="89"/>
      <c r="AEW174" s="89"/>
      <c r="AEX174" s="89"/>
      <c r="AEY174" s="89"/>
      <c r="AEZ174" s="89"/>
      <c r="AFA174" s="89"/>
      <c r="AFB174" s="89"/>
      <c r="AFC174" s="89"/>
      <c r="AFD174" s="89"/>
      <c r="AFE174" s="89"/>
      <c r="AFF174" s="89"/>
      <c r="AFG174" s="89"/>
      <c r="AFH174" s="89"/>
      <c r="AFI174" s="89"/>
      <c r="AFJ174" s="89"/>
      <c r="AFK174" s="89"/>
      <c r="AFL174" s="89"/>
      <c r="AFM174" s="89"/>
      <c r="AFN174" s="89"/>
      <c r="AFO174" s="89"/>
      <c r="AFP174" s="89"/>
      <c r="AFQ174" s="89"/>
      <c r="AFR174" s="89"/>
      <c r="AFS174" s="89"/>
      <c r="AFT174" s="89"/>
      <c r="AFU174" s="89"/>
      <c r="AFV174" s="89"/>
      <c r="AFW174" s="89"/>
      <c r="AFX174" s="89"/>
      <c r="AFY174" s="89"/>
      <c r="AFZ174" s="89"/>
      <c r="AGA174" s="89"/>
      <c r="AGB174" s="89"/>
      <c r="AGC174" s="89"/>
      <c r="AGD174" s="89"/>
      <c r="AGE174" s="89"/>
      <c r="AGF174" s="89"/>
      <c r="AGG174" s="89"/>
      <c r="AGH174" s="89"/>
      <c r="AGI174" s="89"/>
      <c r="AGJ174" s="89"/>
      <c r="AGK174" s="89"/>
      <c r="AGL174" s="89"/>
      <c r="AGM174" s="89"/>
      <c r="AGN174" s="89"/>
      <c r="AGO174" s="89"/>
      <c r="AGP174" s="89"/>
      <c r="AGQ174" s="89"/>
      <c r="AGR174" s="89"/>
      <c r="AGS174" s="89"/>
      <c r="AGT174" s="89"/>
      <c r="AGU174" s="89"/>
      <c r="AGV174" s="89"/>
      <c r="AGW174" s="89"/>
      <c r="AGX174" s="89"/>
      <c r="AGY174" s="89"/>
      <c r="AGZ174" s="89"/>
      <c r="AHA174" s="89"/>
      <c r="AHB174" s="89"/>
      <c r="AHC174" s="89"/>
      <c r="AHD174" s="89"/>
      <c r="AHE174" s="89"/>
      <c r="AHF174" s="89"/>
      <c r="AHG174" s="89"/>
      <c r="AHH174" s="89"/>
      <c r="AHI174" s="89"/>
      <c r="AHJ174" s="89"/>
      <c r="AHK174" s="89"/>
      <c r="AHL174" s="89"/>
      <c r="AHM174" s="89"/>
      <c r="AHN174" s="89"/>
      <c r="AHO174" s="89"/>
      <c r="AHP174" s="89"/>
      <c r="AHQ174" s="89"/>
      <c r="AHR174" s="89"/>
      <c r="AHS174" s="89"/>
      <c r="AHT174" s="89"/>
      <c r="AHU174" s="89"/>
      <c r="AHV174" s="89"/>
      <c r="AHW174" s="89"/>
      <c r="AHX174" s="89"/>
      <c r="AHY174" s="89"/>
      <c r="AHZ174" s="89"/>
      <c r="AIA174" s="89"/>
      <c r="AIB174" s="89"/>
      <c r="AIC174" s="89"/>
      <c r="AID174" s="89"/>
      <c r="AIE174" s="89"/>
      <c r="AIF174" s="89"/>
      <c r="AIG174" s="89"/>
      <c r="AIH174" s="89"/>
      <c r="AII174" s="89"/>
      <c r="AIJ174" s="89"/>
      <c r="AIK174" s="89"/>
      <c r="AIL174" s="89"/>
      <c r="AIM174" s="89"/>
      <c r="AIN174" s="89"/>
      <c r="AIO174" s="89"/>
      <c r="AIP174" s="89"/>
      <c r="AIQ174" s="89"/>
      <c r="AIR174" s="89"/>
      <c r="AIS174" s="89"/>
      <c r="AIT174" s="89"/>
      <c r="AIU174" s="89"/>
      <c r="AIV174" s="89"/>
      <c r="AIW174" s="89"/>
      <c r="AIX174" s="89"/>
      <c r="AIY174" s="89"/>
      <c r="AIZ174" s="89"/>
      <c r="AJA174" s="89"/>
      <c r="AJB174" s="89"/>
      <c r="AJC174" s="89"/>
      <c r="AJD174" s="89"/>
      <c r="AJE174" s="89"/>
      <c r="AJF174" s="89"/>
      <c r="AJG174" s="89"/>
      <c r="AJH174" s="89"/>
      <c r="AJI174" s="89"/>
      <c r="AJJ174" s="89"/>
      <c r="AJK174" s="89"/>
      <c r="AJL174" s="89"/>
      <c r="AJM174" s="89"/>
      <c r="AJN174" s="89"/>
      <c r="AJO174" s="89"/>
      <c r="AJP174" s="89"/>
      <c r="AJQ174" s="89"/>
      <c r="AJR174" s="89"/>
      <c r="AJS174" s="89"/>
      <c r="AJT174" s="89"/>
      <c r="AJU174" s="89"/>
      <c r="AJV174" s="89"/>
      <c r="AJW174" s="89"/>
      <c r="AJX174" s="89"/>
      <c r="AJY174" s="89"/>
      <c r="AJZ174" s="89"/>
      <c r="AKA174" s="89"/>
      <c r="AKB174" s="89"/>
      <c r="AKC174" s="89"/>
      <c r="AKD174" s="89"/>
      <c r="AKE174" s="89"/>
      <c r="AKF174" s="89"/>
      <c r="AKG174" s="89"/>
      <c r="AKH174" s="89"/>
      <c r="AKI174" s="89"/>
      <c r="AKJ174" s="89"/>
      <c r="AKK174" s="89"/>
      <c r="AKL174" s="89"/>
      <c r="AKM174" s="89"/>
      <c r="AKN174" s="89"/>
      <c r="AKO174" s="89"/>
      <c r="AKP174" s="89"/>
      <c r="AKQ174" s="89"/>
      <c r="AKR174" s="89"/>
      <c r="AKS174" s="89"/>
      <c r="AKT174" s="89"/>
      <c r="AKU174" s="89"/>
      <c r="AKV174" s="89"/>
      <c r="AKW174" s="89"/>
      <c r="AKX174" s="89"/>
      <c r="AKY174" s="89"/>
      <c r="AKZ174" s="89"/>
      <c r="ALA174" s="89"/>
      <c r="ALB174" s="89"/>
      <c r="ALC174" s="89"/>
      <c r="ALD174" s="89"/>
      <c r="ALE174" s="89"/>
      <c r="ALF174" s="89"/>
      <c r="ALG174" s="89"/>
      <c r="ALH174" s="89"/>
      <c r="ALI174" s="89"/>
      <c r="ALJ174" s="89"/>
      <c r="ALK174" s="89"/>
      <c r="ALL174" s="89"/>
      <c r="ALM174" s="89"/>
      <c r="ALN174" s="89"/>
      <c r="ALO174" s="89"/>
      <c r="ALP174" s="89"/>
      <c r="ALQ174" s="89"/>
      <c r="ALR174" s="89"/>
      <c r="ALS174" s="89"/>
      <c r="ALT174" s="89"/>
      <c r="ALU174" s="89"/>
      <c r="ALV174" s="89"/>
      <c r="ALW174" s="89"/>
      <c r="ALX174" s="89"/>
      <c r="ALY174" s="89"/>
      <c r="ALZ174" s="89"/>
      <c r="AMA174" s="89"/>
      <c r="AMB174" s="89"/>
      <c r="AMC174" s="89"/>
      <c r="AMD174" s="89"/>
      <c r="AME174" s="89"/>
      <c r="AMF174" s="89"/>
      <c r="AMG174" s="89"/>
      <c r="AMH174" s="89"/>
      <c r="AMI174" s="89"/>
      <c r="AMJ174" s="89"/>
      <c r="AMK174" s="89"/>
      <c r="AML174" s="89"/>
      <c r="AMM174" s="89"/>
      <c r="AMN174" s="89"/>
      <c r="AMO174" s="89"/>
      <c r="AMP174" s="89"/>
      <c r="AMQ174" s="89"/>
      <c r="AMR174" s="89"/>
      <c r="AMS174" s="89"/>
      <c r="AMT174" s="89"/>
      <c r="AMU174" s="89"/>
      <c r="AMV174" s="89"/>
      <c r="AMW174" s="89"/>
      <c r="AMX174" s="89"/>
      <c r="AMY174" s="89"/>
      <c r="AMZ174" s="89"/>
      <c r="ANA174" s="89"/>
      <c r="ANB174" s="89"/>
      <c r="ANC174" s="89"/>
      <c r="AND174" s="89"/>
      <c r="ANE174" s="89"/>
      <c r="ANF174" s="89"/>
      <c r="ANG174" s="89"/>
      <c r="ANH174" s="89"/>
      <c r="ANI174" s="89"/>
      <c r="ANJ174" s="89"/>
      <c r="ANK174" s="89"/>
      <c r="ANL174" s="89"/>
      <c r="ANM174" s="89"/>
      <c r="ANN174" s="89"/>
      <c r="ANO174" s="89"/>
      <c r="ANP174" s="89"/>
      <c r="ANQ174" s="89"/>
      <c r="ANR174" s="89"/>
      <c r="ANS174" s="89"/>
      <c r="ANT174" s="89"/>
      <c r="ANU174" s="89"/>
      <c r="ANV174" s="89"/>
      <c r="ANW174" s="89"/>
      <c r="ANX174" s="89"/>
      <c r="ANY174" s="89"/>
      <c r="ANZ174" s="89"/>
      <c r="AOA174" s="89"/>
      <c r="AOB174" s="89"/>
      <c r="AOC174" s="89"/>
      <c r="AOD174" s="89"/>
      <c r="AOE174" s="89"/>
      <c r="AOF174" s="89"/>
      <c r="AOG174" s="89"/>
      <c r="AOH174" s="89"/>
      <c r="AOI174" s="89"/>
      <c r="AOJ174" s="89"/>
      <c r="AOK174" s="89"/>
      <c r="AOL174" s="89"/>
      <c r="AOM174" s="89"/>
      <c r="AON174" s="89"/>
      <c r="AOO174" s="89"/>
      <c r="AOP174" s="89"/>
      <c r="AOQ174" s="89"/>
      <c r="AOR174" s="89"/>
      <c r="AOS174" s="89"/>
      <c r="AOT174" s="89"/>
      <c r="AOU174" s="89"/>
      <c r="AOV174" s="89"/>
      <c r="AOW174" s="89"/>
      <c r="AOX174" s="89"/>
      <c r="AOY174" s="89"/>
      <c r="AOZ174" s="89"/>
      <c r="APA174" s="89"/>
      <c r="APB174" s="89"/>
      <c r="APC174" s="89"/>
      <c r="APD174" s="89"/>
      <c r="APE174" s="89"/>
      <c r="APF174" s="89"/>
      <c r="APG174" s="89"/>
      <c r="APH174" s="89"/>
      <c r="API174" s="89"/>
      <c r="APJ174" s="89"/>
      <c r="APK174" s="89"/>
      <c r="APL174" s="89"/>
      <c r="APM174" s="89"/>
      <c r="APN174" s="89"/>
      <c r="APO174" s="89"/>
      <c r="APP174" s="89"/>
      <c r="APQ174" s="89"/>
      <c r="APR174" s="89"/>
      <c r="APS174" s="89"/>
      <c r="APT174" s="89"/>
      <c r="APU174" s="89"/>
      <c r="APV174" s="89"/>
      <c r="APW174" s="89"/>
      <c r="APX174" s="89"/>
      <c r="APY174" s="89"/>
      <c r="APZ174" s="89"/>
      <c r="AQA174" s="89"/>
      <c r="AQB174" s="89"/>
      <c r="AQC174" s="89"/>
      <c r="AQD174" s="89"/>
      <c r="AQE174" s="89"/>
      <c r="AQF174" s="89"/>
      <c r="AQG174" s="89"/>
      <c r="AQH174" s="89"/>
      <c r="AQI174" s="89"/>
      <c r="AQJ174" s="89"/>
      <c r="AQK174" s="89"/>
      <c r="AQL174" s="89"/>
      <c r="AQM174" s="89"/>
      <c r="AQN174" s="89"/>
      <c r="AQO174" s="89"/>
      <c r="AQP174" s="89"/>
      <c r="AQQ174" s="89"/>
      <c r="AQR174" s="89"/>
      <c r="AQS174" s="89"/>
      <c r="AQT174" s="89"/>
      <c r="AQU174" s="89"/>
      <c r="AQV174" s="89"/>
      <c r="AQW174" s="89"/>
      <c r="AQX174" s="89"/>
      <c r="AQY174" s="89"/>
      <c r="AQZ174" s="89"/>
      <c r="ARA174" s="89"/>
      <c r="ARB174" s="89"/>
      <c r="ARC174" s="89"/>
      <c r="ARD174" s="89"/>
      <c r="ARE174" s="89"/>
      <c r="ARF174" s="89"/>
      <c r="ARG174" s="89"/>
      <c r="ARH174" s="89"/>
      <c r="ARI174" s="89"/>
      <c r="ARJ174" s="89"/>
      <c r="ARK174" s="89"/>
      <c r="ARL174" s="89"/>
      <c r="ARM174" s="89"/>
      <c r="ARN174" s="89"/>
      <c r="ARO174" s="89"/>
      <c r="ARP174" s="89"/>
      <c r="ARQ174" s="89"/>
      <c r="ARR174" s="89"/>
      <c r="ARS174" s="89"/>
      <c r="ART174" s="89"/>
      <c r="ARU174" s="89"/>
      <c r="ARV174" s="89"/>
      <c r="ARW174" s="89"/>
      <c r="ARX174" s="89"/>
      <c r="ARY174" s="89"/>
      <c r="ARZ174" s="89"/>
      <c r="ASA174" s="89"/>
      <c r="ASB174" s="89"/>
      <c r="ASC174" s="89"/>
      <c r="ASD174" s="89"/>
      <c r="ASE174" s="89"/>
      <c r="ASF174" s="89"/>
      <c r="ASG174" s="89"/>
      <c r="ASH174" s="89"/>
      <c r="ASI174" s="89"/>
      <c r="ASJ174" s="89"/>
      <c r="ASK174" s="89"/>
      <c r="ASL174" s="89"/>
      <c r="ASM174" s="89"/>
      <c r="ASN174" s="89"/>
      <c r="ASO174" s="89"/>
      <c r="ASP174" s="89"/>
      <c r="ASQ174" s="89"/>
      <c r="ASR174" s="89"/>
      <c r="ASS174" s="89"/>
      <c r="AST174" s="89"/>
      <c r="ASU174" s="89"/>
      <c r="ASV174" s="89"/>
      <c r="ASW174" s="89"/>
      <c r="ASX174" s="89"/>
      <c r="ASY174" s="89"/>
      <c r="ASZ174" s="89"/>
      <c r="ATA174" s="89"/>
      <c r="ATB174" s="89"/>
      <c r="ATC174" s="89"/>
      <c r="ATD174" s="89"/>
      <c r="ATE174" s="89"/>
      <c r="ATF174" s="89"/>
      <c r="ATG174" s="89"/>
      <c r="ATH174" s="89"/>
      <c r="ATI174" s="89"/>
      <c r="ATJ174" s="89"/>
      <c r="ATK174" s="89"/>
      <c r="ATL174" s="89"/>
      <c r="ATM174" s="89"/>
      <c r="ATN174" s="89"/>
      <c r="ATO174" s="89"/>
      <c r="ATP174" s="89"/>
      <c r="ATQ174" s="89"/>
      <c r="ATR174" s="89"/>
      <c r="ATS174" s="89"/>
      <c r="ATT174" s="89"/>
      <c r="ATU174" s="89"/>
      <c r="ATV174" s="89"/>
      <c r="ATW174" s="89"/>
      <c r="ATX174" s="89"/>
      <c r="ATY174" s="89"/>
      <c r="ATZ174" s="89"/>
      <c r="AUA174" s="89"/>
      <c r="AUB174" s="89"/>
      <c r="AUC174" s="89"/>
      <c r="AUD174" s="89"/>
      <c r="AUE174" s="89"/>
      <c r="AUF174" s="89"/>
      <c r="AUG174" s="89"/>
      <c r="AUH174" s="89"/>
      <c r="AUI174" s="89"/>
      <c r="AUJ174" s="89"/>
      <c r="AUK174" s="89"/>
      <c r="AUL174" s="89"/>
      <c r="AUM174" s="89"/>
      <c r="AUN174" s="89"/>
      <c r="AUO174" s="89"/>
      <c r="AUP174" s="89"/>
      <c r="AUQ174" s="89"/>
      <c r="AUR174" s="89"/>
      <c r="AUS174" s="89"/>
      <c r="AUT174" s="89"/>
      <c r="AUU174" s="89"/>
      <c r="AUV174" s="89"/>
      <c r="AUW174" s="89"/>
      <c r="AUX174" s="89"/>
      <c r="AUY174" s="89"/>
      <c r="AUZ174" s="89"/>
      <c r="AVA174" s="89"/>
      <c r="AVB174" s="89"/>
      <c r="AVC174" s="89"/>
      <c r="AVD174" s="89"/>
      <c r="AVE174" s="89"/>
      <c r="AVF174" s="89"/>
      <c r="AVG174" s="89"/>
      <c r="AVH174" s="89"/>
      <c r="AVI174" s="89"/>
      <c r="AVJ174" s="89"/>
      <c r="AVK174" s="89"/>
      <c r="AVL174" s="89"/>
      <c r="AVM174" s="89"/>
      <c r="AVN174" s="89"/>
      <c r="AVO174" s="89"/>
      <c r="AVP174" s="89"/>
      <c r="AVQ174" s="89"/>
      <c r="AVR174" s="89"/>
      <c r="AVS174" s="89"/>
      <c r="AVT174" s="89"/>
      <c r="AVU174" s="89"/>
      <c r="AVV174" s="89"/>
      <c r="AVW174" s="89"/>
      <c r="AVX174" s="89"/>
      <c r="AVY174" s="89"/>
      <c r="AVZ174" s="89"/>
      <c r="AWA174" s="89"/>
      <c r="AWB174" s="89"/>
      <c r="AWC174" s="89"/>
      <c r="AWD174" s="89"/>
      <c r="AWE174" s="89"/>
      <c r="AWF174" s="89"/>
      <c r="AWG174" s="89"/>
      <c r="AWH174" s="89"/>
      <c r="AWI174" s="89"/>
      <c r="AWJ174" s="89"/>
      <c r="AWK174" s="89"/>
      <c r="AWL174" s="89"/>
      <c r="AWM174" s="89"/>
      <c r="AWN174" s="89"/>
      <c r="AWO174" s="89"/>
      <c r="AWP174" s="89"/>
      <c r="AWQ174" s="89"/>
      <c r="AWR174" s="89"/>
      <c r="AWS174" s="89"/>
      <c r="AWT174" s="89"/>
      <c r="AWU174" s="89"/>
      <c r="AWV174" s="89"/>
      <c r="AWW174" s="89"/>
      <c r="AWX174" s="89"/>
      <c r="AWY174" s="89"/>
      <c r="AWZ174" s="89"/>
      <c r="AXA174" s="89"/>
      <c r="AXB174" s="89"/>
      <c r="AXC174" s="89"/>
      <c r="AXD174" s="89"/>
      <c r="AXE174" s="89"/>
      <c r="AXF174" s="89"/>
      <c r="AXG174" s="89"/>
      <c r="AXH174" s="89"/>
      <c r="AXI174" s="89"/>
      <c r="AXJ174" s="89"/>
      <c r="AXK174" s="89"/>
      <c r="AXL174" s="89"/>
      <c r="AXM174" s="89"/>
      <c r="AXN174" s="89"/>
      <c r="AXO174" s="89"/>
      <c r="AXP174" s="89"/>
      <c r="AXQ174" s="89"/>
      <c r="AXR174" s="89"/>
      <c r="AXS174" s="89"/>
      <c r="AXT174" s="89"/>
      <c r="AXU174" s="89"/>
      <c r="AXV174" s="89"/>
      <c r="AXW174" s="89"/>
      <c r="AXX174" s="89"/>
      <c r="AXY174" s="89"/>
      <c r="AXZ174" s="89"/>
      <c r="AYA174" s="89"/>
      <c r="AYB174" s="89"/>
      <c r="AYC174" s="89"/>
      <c r="AYD174" s="89"/>
      <c r="AYE174" s="89"/>
      <c r="AYF174" s="89"/>
      <c r="AYG174" s="89"/>
      <c r="AYH174" s="89"/>
      <c r="AYI174" s="89"/>
      <c r="AYJ174" s="89"/>
      <c r="AYK174" s="89"/>
      <c r="AYL174" s="89"/>
      <c r="AYM174" s="89"/>
      <c r="AYN174" s="89"/>
      <c r="AYO174" s="89"/>
      <c r="AYP174" s="89"/>
      <c r="AYQ174" s="89"/>
      <c r="AYR174" s="89"/>
      <c r="AYS174" s="89"/>
      <c r="AYT174" s="89"/>
      <c r="AYU174" s="89"/>
      <c r="AYV174" s="89"/>
      <c r="AYW174" s="89"/>
      <c r="AYX174" s="89"/>
      <c r="AYY174" s="89"/>
      <c r="AYZ174" s="89"/>
      <c r="AZA174" s="89"/>
      <c r="AZB174" s="89"/>
      <c r="AZC174" s="89"/>
      <c r="AZD174" s="89"/>
      <c r="AZE174" s="89"/>
      <c r="AZF174" s="89"/>
      <c r="AZG174" s="89"/>
      <c r="AZH174" s="89"/>
      <c r="AZI174" s="89"/>
      <c r="AZJ174" s="89"/>
      <c r="AZK174" s="89"/>
      <c r="AZL174" s="89"/>
      <c r="AZM174" s="89"/>
      <c r="AZN174" s="89"/>
      <c r="AZO174" s="89"/>
      <c r="AZP174" s="89"/>
      <c r="AZQ174" s="89"/>
      <c r="AZR174" s="89"/>
      <c r="AZS174" s="89"/>
      <c r="AZT174" s="89"/>
      <c r="AZU174" s="89"/>
      <c r="AZV174" s="89"/>
      <c r="AZW174" s="89"/>
      <c r="AZX174" s="89"/>
      <c r="AZY174" s="89"/>
      <c r="AZZ174" s="89"/>
      <c r="BAA174" s="89"/>
      <c r="BAB174" s="89"/>
      <c r="BAC174" s="89"/>
      <c r="BAD174" s="89"/>
      <c r="BAE174" s="89"/>
      <c r="BAF174" s="89"/>
      <c r="BAG174" s="89"/>
      <c r="BAH174" s="89"/>
      <c r="BAI174" s="89"/>
      <c r="BAJ174" s="89"/>
      <c r="BAK174" s="89"/>
      <c r="BAL174" s="89"/>
      <c r="BAM174" s="89"/>
      <c r="BAN174" s="89"/>
      <c r="BAO174" s="89"/>
      <c r="BAP174" s="89"/>
      <c r="BAQ174" s="89"/>
      <c r="BAR174" s="89"/>
      <c r="BAS174" s="89"/>
      <c r="BAT174" s="89"/>
      <c r="BAU174" s="89"/>
      <c r="BAV174" s="89"/>
      <c r="BAW174" s="89"/>
      <c r="BAX174" s="89"/>
      <c r="BAY174" s="89"/>
      <c r="BAZ174" s="89"/>
      <c r="BBA174" s="89"/>
      <c r="BBB174" s="89"/>
      <c r="BBC174" s="89"/>
      <c r="BBD174" s="89"/>
      <c r="BBE174" s="89"/>
      <c r="BBF174" s="89"/>
      <c r="BBG174" s="89"/>
      <c r="BBH174" s="89"/>
      <c r="BBI174" s="89"/>
      <c r="BBJ174" s="89"/>
      <c r="BBK174" s="89"/>
      <c r="BBL174" s="89"/>
      <c r="BBM174" s="89"/>
      <c r="BBN174" s="89"/>
      <c r="BBO174" s="89"/>
      <c r="BBP174" s="89"/>
      <c r="BBQ174" s="89"/>
      <c r="BBR174" s="89"/>
      <c r="BBS174" s="89"/>
      <c r="BBT174" s="89"/>
      <c r="BBU174" s="89"/>
      <c r="BBV174" s="89"/>
      <c r="BBW174" s="89"/>
      <c r="BBX174" s="89"/>
      <c r="BBY174" s="89"/>
      <c r="BBZ174" s="89"/>
      <c r="BCA174" s="89"/>
      <c r="BCB174" s="89"/>
      <c r="BCC174" s="89"/>
      <c r="BCD174" s="89"/>
      <c r="BCE174" s="89"/>
      <c r="BCF174" s="89"/>
      <c r="BCG174" s="89"/>
      <c r="BCH174" s="89"/>
      <c r="BCI174" s="89"/>
      <c r="BCJ174" s="89"/>
      <c r="BCK174" s="89"/>
      <c r="BCL174" s="89"/>
      <c r="BCM174" s="89"/>
      <c r="BCN174" s="89"/>
      <c r="BCO174" s="89"/>
      <c r="BCP174" s="89"/>
      <c r="BCQ174" s="89"/>
      <c r="BCR174" s="89"/>
      <c r="BCS174" s="89"/>
      <c r="BCT174" s="89"/>
      <c r="BCU174" s="89"/>
      <c r="BCV174" s="89"/>
      <c r="BCW174" s="89"/>
      <c r="BCX174" s="89"/>
      <c r="BCY174" s="89"/>
      <c r="BCZ174" s="89"/>
      <c r="BDA174" s="89"/>
      <c r="BDB174" s="89"/>
      <c r="BDC174" s="89"/>
      <c r="BDD174" s="89"/>
      <c r="BDE174" s="89"/>
      <c r="BDF174" s="89"/>
      <c r="BDG174" s="89"/>
      <c r="BDH174" s="89"/>
      <c r="BDI174" s="89"/>
      <c r="BDJ174" s="89"/>
      <c r="BDK174" s="89"/>
      <c r="BDL174" s="89"/>
      <c r="BDM174" s="89"/>
      <c r="BDN174" s="89"/>
      <c r="BDO174" s="89"/>
      <c r="BDP174" s="89"/>
      <c r="BDQ174" s="89"/>
      <c r="BDR174" s="89"/>
      <c r="BDS174" s="89"/>
      <c r="BDT174" s="89"/>
      <c r="BDU174" s="89"/>
      <c r="BDV174" s="89"/>
      <c r="BDW174" s="89"/>
      <c r="BDX174" s="89"/>
      <c r="BDY174" s="89"/>
      <c r="BDZ174" s="89"/>
      <c r="BEA174" s="89"/>
      <c r="BEB174" s="89"/>
      <c r="BEC174" s="89"/>
      <c r="BED174" s="89"/>
      <c r="BEE174" s="89"/>
      <c r="BEF174" s="89"/>
      <c r="BEG174" s="89"/>
      <c r="BEH174" s="89"/>
      <c r="BEI174" s="89"/>
      <c r="BEJ174" s="89"/>
      <c r="BEK174" s="89"/>
      <c r="BEL174" s="89"/>
      <c r="BEM174" s="89"/>
      <c r="BEN174" s="89"/>
      <c r="BEO174" s="89"/>
      <c r="BEP174" s="89"/>
      <c r="BEQ174" s="89"/>
      <c r="BER174" s="89"/>
      <c r="BES174" s="89"/>
      <c r="BET174" s="89"/>
      <c r="BEU174" s="89"/>
      <c r="BEV174" s="89"/>
      <c r="BEW174" s="89"/>
      <c r="BEX174" s="89"/>
      <c r="BEY174" s="89"/>
      <c r="BEZ174" s="89"/>
      <c r="BFA174" s="89"/>
      <c r="BFB174" s="89"/>
      <c r="BFC174" s="89"/>
      <c r="BFD174" s="89"/>
      <c r="BFE174" s="89"/>
      <c r="BFF174" s="89"/>
      <c r="BFG174" s="89"/>
      <c r="BFH174" s="89"/>
      <c r="BFI174" s="89"/>
      <c r="BFJ174" s="89"/>
      <c r="BFK174" s="89"/>
      <c r="BFL174" s="89"/>
      <c r="BFM174" s="89"/>
      <c r="BFN174" s="89"/>
      <c r="BFO174" s="89"/>
      <c r="BFP174" s="89"/>
      <c r="BFQ174" s="89"/>
      <c r="BFR174" s="89"/>
      <c r="BFS174" s="89"/>
      <c r="BFT174" s="89"/>
      <c r="BFU174" s="89"/>
      <c r="BFV174" s="89"/>
      <c r="BFW174" s="89"/>
      <c r="BFX174" s="89"/>
      <c r="BFY174" s="89"/>
      <c r="BFZ174" s="89"/>
      <c r="BGA174" s="89"/>
      <c r="BGB174" s="89"/>
      <c r="BGC174" s="89"/>
      <c r="BGD174" s="89"/>
      <c r="BGE174" s="89"/>
      <c r="BGF174" s="89"/>
      <c r="BGG174" s="89"/>
      <c r="BGH174" s="89"/>
      <c r="BGI174" s="89"/>
      <c r="BGJ174" s="89"/>
      <c r="BGK174" s="89"/>
      <c r="BGL174" s="89"/>
      <c r="BGM174" s="89"/>
      <c r="BGN174" s="89"/>
      <c r="BGO174" s="89"/>
      <c r="BGP174" s="89"/>
      <c r="BGQ174" s="89"/>
      <c r="BGR174" s="89"/>
      <c r="BGS174" s="89"/>
      <c r="BGT174" s="89"/>
      <c r="BGU174" s="89"/>
      <c r="BGV174" s="89"/>
      <c r="BGW174" s="89"/>
      <c r="BGX174" s="89"/>
      <c r="BGY174" s="89"/>
      <c r="BGZ174" s="89"/>
      <c r="BHA174" s="89"/>
      <c r="BHB174" s="89"/>
      <c r="BHC174" s="89"/>
      <c r="BHD174" s="89"/>
      <c r="BHE174" s="89"/>
      <c r="BHF174" s="89"/>
      <c r="BHG174" s="89"/>
      <c r="BHH174" s="89"/>
      <c r="BHI174" s="89"/>
      <c r="BHJ174" s="89"/>
      <c r="BHK174" s="89"/>
      <c r="BHL174" s="89"/>
      <c r="BHM174" s="89"/>
      <c r="BHN174" s="89"/>
      <c r="BHO174" s="89"/>
      <c r="BHP174" s="89"/>
      <c r="BHQ174" s="89"/>
      <c r="BHR174" s="89"/>
      <c r="BHS174" s="89"/>
      <c r="BHT174" s="89"/>
      <c r="BHU174" s="89"/>
      <c r="BHV174" s="89"/>
      <c r="BHW174" s="89"/>
      <c r="BHX174" s="89"/>
      <c r="BHY174" s="89"/>
      <c r="BHZ174" s="89"/>
      <c r="BIA174" s="89"/>
      <c r="BIB174" s="89"/>
      <c r="BIC174" s="89"/>
      <c r="BID174" s="89"/>
      <c r="BIE174" s="89"/>
      <c r="BIF174" s="89"/>
      <c r="BIG174" s="89"/>
      <c r="BIH174" s="89"/>
      <c r="BII174" s="89"/>
      <c r="BIJ174" s="89"/>
      <c r="BIK174" s="89"/>
      <c r="BIL174" s="89"/>
      <c r="BIM174" s="89"/>
      <c r="BIN174" s="89"/>
      <c r="BIO174" s="89"/>
      <c r="BIP174" s="89"/>
      <c r="BIQ174" s="89"/>
      <c r="BIR174" s="89"/>
      <c r="BIS174" s="89"/>
      <c r="BIT174" s="89"/>
      <c r="BIU174" s="89"/>
      <c r="BIV174" s="89"/>
      <c r="BIW174" s="89"/>
      <c r="BIX174" s="89"/>
      <c r="BIY174" s="89"/>
      <c r="BIZ174" s="89"/>
      <c r="BJA174" s="89"/>
      <c r="BJB174" s="89"/>
      <c r="BJC174" s="89"/>
      <c r="BJD174" s="89"/>
      <c r="BJE174" s="89"/>
      <c r="BJF174" s="89"/>
      <c r="BJG174" s="89"/>
      <c r="BJH174" s="89"/>
      <c r="BJI174" s="89"/>
      <c r="BJJ174" s="89"/>
      <c r="BJK174" s="89"/>
      <c r="BJL174" s="89"/>
      <c r="BJM174" s="89"/>
      <c r="BJN174" s="89"/>
      <c r="BJO174" s="89"/>
      <c r="BJP174" s="89"/>
      <c r="BJQ174" s="89"/>
      <c r="BJR174" s="89"/>
      <c r="BJS174" s="89"/>
      <c r="BJT174" s="89"/>
      <c r="BJU174" s="89"/>
      <c r="BJV174" s="89"/>
      <c r="BJW174" s="89"/>
      <c r="BJX174" s="89"/>
      <c r="BJY174" s="89"/>
      <c r="BJZ174" s="89"/>
      <c r="BKA174" s="89"/>
      <c r="BKB174" s="89"/>
      <c r="BKC174" s="89"/>
      <c r="BKD174" s="89"/>
      <c r="BKE174" s="89"/>
      <c r="BKF174" s="89"/>
      <c r="BKG174" s="89"/>
      <c r="BKH174" s="89"/>
      <c r="BKI174" s="89"/>
      <c r="BKJ174" s="89"/>
      <c r="BKK174" s="89"/>
      <c r="BKL174" s="89"/>
      <c r="BKM174" s="89"/>
      <c r="BKN174" s="89"/>
      <c r="BKO174" s="89"/>
      <c r="BKP174" s="89"/>
      <c r="BKQ174" s="89"/>
      <c r="BKR174" s="89"/>
      <c r="BKS174" s="89"/>
      <c r="BKT174" s="89"/>
      <c r="BKU174" s="89"/>
      <c r="BKV174" s="89"/>
      <c r="BKW174" s="89"/>
      <c r="BKX174" s="89"/>
      <c r="BKY174" s="89"/>
      <c r="BKZ174" s="89"/>
      <c r="BLA174" s="89"/>
      <c r="BLB174" s="89"/>
      <c r="BLC174" s="89"/>
      <c r="BLD174" s="89"/>
      <c r="BLE174" s="89"/>
      <c r="BLF174" s="89"/>
      <c r="BLG174" s="89"/>
      <c r="BLH174" s="89"/>
      <c r="BLI174" s="89"/>
      <c r="BLJ174" s="89"/>
      <c r="BLK174" s="89"/>
      <c r="BLL174" s="89"/>
      <c r="BLM174" s="89"/>
      <c r="BLN174" s="89"/>
      <c r="BLO174" s="89"/>
      <c r="BLP174" s="89"/>
      <c r="BLQ174" s="89"/>
      <c r="BLR174" s="89"/>
      <c r="BLS174" s="89"/>
      <c r="BLT174" s="89"/>
      <c r="BLU174" s="89"/>
      <c r="BLV174" s="89"/>
      <c r="BLW174" s="89"/>
      <c r="BLX174" s="89"/>
      <c r="BLY174" s="89"/>
      <c r="BLZ174" s="89"/>
      <c r="BMA174" s="89"/>
      <c r="BMB174" s="89"/>
      <c r="BMC174" s="89"/>
      <c r="BMD174" s="89"/>
      <c r="BME174" s="89"/>
      <c r="BMF174" s="89"/>
      <c r="BMG174" s="89"/>
      <c r="BMH174" s="89"/>
      <c r="BMI174" s="89"/>
      <c r="BMJ174" s="89"/>
      <c r="BMK174" s="89"/>
      <c r="BML174" s="89"/>
      <c r="BMM174" s="89"/>
      <c r="BMN174" s="89"/>
      <c r="BMO174" s="89"/>
      <c r="BMP174" s="89"/>
      <c r="BMQ174" s="89"/>
      <c r="BMR174" s="89"/>
      <c r="BMS174" s="89"/>
      <c r="BMT174" s="89"/>
      <c r="BMU174" s="89"/>
      <c r="BMV174" s="89"/>
      <c r="BMW174" s="89"/>
      <c r="BMX174" s="89"/>
      <c r="BMY174" s="89"/>
      <c r="BMZ174" s="89"/>
      <c r="BNA174" s="89"/>
      <c r="BNB174" s="89"/>
      <c r="BNC174" s="89"/>
      <c r="BND174" s="89"/>
      <c r="BNE174" s="89"/>
      <c r="BNF174" s="89"/>
      <c r="BNG174" s="89"/>
      <c r="BNH174" s="89"/>
      <c r="BNI174" s="89"/>
      <c r="BNJ174" s="89"/>
      <c r="BNK174" s="89"/>
      <c r="BNL174" s="89"/>
      <c r="BNM174" s="89"/>
      <c r="BNN174" s="89"/>
      <c r="BNO174" s="89"/>
      <c r="BNP174" s="89"/>
      <c r="BNQ174" s="89"/>
      <c r="BNR174" s="89"/>
      <c r="BNS174" s="89"/>
      <c r="BNT174" s="89"/>
      <c r="BNU174" s="89"/>
      <c r="BNV174" s="89"/>
      <c r="BNW174" s="89"/>
      <c r="BNX174" s="89"/>
      <c r="BNY174" s="89"/>
      <c r="BNZ174" s="89"/>
      <c r="BOA174" s="89"/>
      <c r="BOB174" s="89"/>
      <c r="BOC174" s="89"/>
      <c r="BOD174" s="89"/>
      <c r="BOE174" s="89"/>
      <c r="BOF174" s="89"/>
      <c r="BOG174" s="89"/>
      <c r="BOH174" s="89"/>
      <c r="BOI174" s="89"/>
      <c r="BOJ174" s="89"/>
      <c r="BOK174" s="89"/>
      <c r="BOL174" s="89"/>
      <c r="BOM174" s="89"/>
      <c r="BON174" s="89"/>
      <c r="BOO174" s="89"/>
      <c r="BOP174" s="89"/>
      <c r="BOQ174" s="89"/>
      <c r="BOR174" s="89"/>
      <c r="BOS174" s="89"/>
      <c r="BOT174" s="89"/>
      <c r="BOU174" s="89"/>
      <c r="BOV174" s="89"/>
      <c r="BOW174" s="89"/>
      <c r="BOX174" s="89"/>
      <c r="BOY174" s="89"/>
      <c r="BOZ174" s="89"/>
      <c r="BPA174" s="89"/>
      <c r="BPB174" s="89"/>
      <c r="BPC174" s="89"/>
      <c r="BPD174" s="89"/>
      <c r="BPE174" s="89"/>
      <c r="BPF174" s="89"/>
      <c r="BPG174" s="89"/>
      <c r="BPH174" s="89"/>
      <c r="BPI174" s="89"/>
      <c r="BPJ174" s="89"/>
      <c r="BPK174" s="89"/>
      <c r="BPL174" s="89"/>
      <c r="BPM174" s="89"/>
      <c r="BPN174" s="89"/>
      <c r="BPO174" s="89"/>
      <c r="BPP174" s="89"/>
      <c r="BPQ174" s="89"/>
      <c r="BPR174" s="89"/>
      <c r="BPS174" s="89"/>
      <c r="BPT174" s="89"/>
      <c r="BPU174" s="89"/>
      <c r="BPV174" s="89"/>
      <c r="BPW174" s="89"/>
      <c r="BPX174" s="89"/>
      <c r="BPY174" s="89"/>
      <c r="BPZ174" s="89"/>
      <c r="BQA174" s="89"/>
      <c r="BQB174" s="89"/>
      <c r="BQC174" s="89"/>
      <c r="BQD174" s="89"/>
      <c r="BQE174" s="89"/>
      <c r="BQF174" s="89"/>
      <c r="BQG174" s="89"/>
      <c r="BQH174" s="89"/>
      <c r="BQI174" s="89"/>
      <c r="BQJ174" s="89"/>
      <c r="BQK174" s="89"/>
      <c r="BQL174" s="89"/>
      <c r="BQM174" s="89"/>
      <c r="BQN174" s="89"/>
      <c r="BQO174" s="89"/>
      <c r="BQP174" s="89"/>
      <c r="BQQ174" s="89"/>
      <c r="BQR174" s="89"/>
      <c r="BQS174" s="89"/>
      <c r="BQT174" s="89"/>
      <c r="BQU174" s="89"/>
      <c r="BQV174" s="89"/>
      <c r="BQW174" s="89"/>
      <c r="BQX174" s="89"/>
      <c r="BQY174" s="89"/>
      <c r="BQZ174" s="89"/>
      <c r="BRA174" s="89"/>
      <c r="BRB174" s="89"/>
      <c r="BRC174" s="89"/>
      <c r="BRD174" s="89"/>
      <c r="BRE174" s="89"/>
      <c r="BRF174" s="89"/>
      <c r="BRG174" s="89"/>
      <c r="BRH174" s="89"/>
      <c r="BRI174" s="89"/>
      <c r="BRJ174" s="89"/>
      <c r="BRK174" s="89"/>
      <c r="BRL174" s="89"/>
      <c r="BRM174" s="89"/>
      <c r="BRN174" s="89"/>
      <c r="BRO174" s="89"/>
      <c r="BRP174" s="89"/>
      <c r="BRQ174" s="89"/>
      <c r="BRR174" s="89"/>
      <c r="BRS174" s="89"/>
      <c r="BRT174" s="89"/>
      <c r="BRU174" s="89"/>
      <c r="BRV174" s="89"/>
      <c r="BRW174" s="89"/>
      <c r="BRX174" s="89"/>
      <c r="BRY174" s="89"/>
      <c r="BRZ174" s="89"/>
      <c r="BSA174" s="89"/>
      <c r="BSB174" s="89"/>
      <c r="BSC174" s="89"/>
      <c r="BSD174" s="89"/>
      <c r="BSE174" s="89"/>
      <c r="BSF174" s="89"/>
      <c r="BSG174" s="89"/>
      <c r="BSH174" s="89"/>
      <c r="BSI174" s="89"/>
      <c r="BSJ174" s="89"/>
      <c r="BSK174" s="89"/>
      <c r="BSL174" s="89"/>
      <c r="BSM174" s="89"/>
      <c r="BSN174" s="89"/>
      <c r="BSO174" s="89"/>
      <c r="BSP174" s="89"/>
      <c r="BSQ174" s="89"/>
      <c r="BSR174" s="89"/>
      <c r="BSS174" s="89"/>
      <c r="BST174" s="89"/>
      <c r="BSU174" s="89"/>
      <c r="BSV174" s="89"/>
      <c r="BSW174" s="89"/>
      <c r="BSX174" s="89"/>
      <c r="BSY174" s="89"/>
      <c r="BSZ174" s="89"/>
      <c r="BTA174" s="89"/>
      <c r="BTB174" s="89"/>
      <c r="BTC174" s="89"/>
      <c r="BTD174" s="89"/>
      <c r="BTE174" s="89"/>
      <c r="BTF174" s="89"/>
      <c r="BTG174" s="89"/>
      <c r="BTH174" s="89"/>
      <c r="BTI174" s="89"/>
      <c r="BTJ174" s="89"/>
      <c r="BTK174" s="89"/>
      <c r="BTL174" s="89"/>
      <c r="BTM174" s="89"/>
      <c r="BTN174" s="89"/>
      <c r="BTO174" s="89"/>
      <c r="BTP174" s="89"/>
      <c r="BTQ174" s="89"/>
      <c r="BTR174" s="89"/>
      <c r="BTS174" s="89"/>
      <c r="BTT174" s="89"/>
      <c r="BTU174" s="89"/>
      <c r="BTV174" s="89"/>
      <c r="BTW174" s="89"/>
      <c r="BTX174" s="89"/>
      <c r="BTY174" s="89"/>
      <c r="BTZ174" s="89"/>
      <c r="BUA174" s="89"/>
      <c r="BUB174" s="89"/>
      <c r="BUC174" s="89"/>
      <c r="BUD174" s="89"/>
      <c r="BUE174" s="89"/>
      <c r="BUF174" s="89"/>
      <c r="BUG174" s="89"/>
      <c r="BUH174" s="89"/>
      <c r="BUI174" s="89"/>
      <c r="BUJ174" s="89"/>
      <c r="BUK174" s="89"/>
      <c r="BUL174" s="89"/>
      <c r="BUM174" s="89"/>
      <c r="BUN174" s="89"/>
      <c r="BUO174" s="89"/>
      <c r="BUP174" s="89"/>
      <c r="BUQ174" s="89"/>
      <c r="BUR174" s="89"/>
      <c r="BUS174" s="89"/>
      <c r="BUT174" s="89"/>
      <c r="BUU174" s="89"/>
      <c r="BUV174" s="89"/>
      <c r="BUW174" s="89"/>
      <c r="BUX174" s="89"/>
      <c r="BUY174" s="89"/>
      <c r="BUZ174" s="89"/>
      <c r="BVA174" s="89"/>
      <c r="BVB174" s="89"/>
      <c r="BVC174" s="89"/>
      <c r="BVD174" s="89"/>
      <c r="BVE174" s="89"/>
      <c r="BVF174" s="89"/>
      <c r="BVG174" s="89"/>
      <c r="BVH174" s="89"/>
      <c r="BVI174" s="89"/>
      <c r="BVJ174" s="89"/>
      <c r="BVK174" s="89"/>
      <c r="BVL174" s="89"/>
      <c r="BVM174" s="89"/>
      <c r="BVN174" s="89"/>
      <c r="BVO174" s="89"/>
      <c r="BVP174" s="89"/>
      <c r="BVQ174" s="89"/>
      <c r="BVR174" s="89"/>
      <c r="BVS174" s="89"/>
      <c r="BVT174" s="89"/>
      <c r="BVU174" s="89"/>
      <c r="BVV174" s="89"/>
      <c r="BVW174" s="89"/>
      <c r="BVX174" s="89"/>
      <c r="BVY174" s="89"/>
      <c r="BVZ174" s="89"/>
      <c r="BWA174" s="89"/>
      <c r="BWB174" s="89"/>
      <c r="BWC174" s="89"/>
      <c r="BWD174" s="89"/>
      <c r="BWE174" s="89"/>
      <c r="BWF174" s="89"/>
      <c r="BWG174" s="89"/>
      <c r="BWH174" s="89"/>
      <c r="BWI174" s="89"/>
      <c r="BWJ174" s="89"/>
      <c r="BWK174" s="89"/>
      <c r="BWL174" s="89"/>
      <c r="BWM174" s="89"/>
      <c r="BWN174" s="89"/>
      <c r="BWO174" s="89"/>
      <c r="BWP174" s="89"/>
      <c r="BWQ174" s="89"/>
      <c r="BWR174" s="89"/>
      <c r="BWS174" s="89"/>
      <c r="BWT174" s="89"/>
      <c r="BWU174" s="89"/>
      <c r="BWV174" s="89"/>
      <c r="BWW174" s="89"/>
      <c r="BWX174" s="89"/>
      <c r="BWY174" s="89"/>
      <c r="BWZ174" s="89"/>
      <c r="BXA174" s="89"/>
      <c r="BXB174" s="89"/>
      <c r="BXC174" s="89"/>
      <c r="BXD174" s="89"/>
      <c r="BXE174" s="89"/>
      <c r="BXF174" s="89"/>
      <c r="BXG174" s="89"/>
      <c r="BXH174" s="89"/>
      <c r="BXI174" s="89"/>
      <c r="BXJ174" s="89"/>
      <c r="BXK174" s="89"/>
      <c r="BXL174" s="89"/>
      <c r="BXM174" s="89"/>
      <c r="BXN174" s="89"/>
      <c r="BXO174" s="89"/>
      <c r="BXP174" s="89"/>
      <c r="BXQ174" s="89"/>
      <c r="BXR174" s="89"/>
      <c r="BXS174" s="89"/>
      <c r="BXT174" s="89"/>
      <c r="BXU174" s="89"/>
      <c r="BXV174" s="89"/>
      <c r="BXW174" s="89"/>
      <c r="BXX174" s="89"/>
      <c r="BXY174" s="89"/>
      <c r="BXZ174" s="89"/>
      <c r="BYA174" s="89"/>
      <c r="BYB174" s="89"/>
      <c r="BYC174" s="89"/>
      <c r="BYD174" s="89"/>
      <c r="BYE174" s="89"/>
      <c r="BYF174" s="89"/>
      <c r="BYG174" s="89"/>
      <c r="BYH174" s="89"/>
      <c r="BYI174" s="89"/>
      <c r="BYJ174" s="89"/>
      <c r="BYK174" s="89"/>
      <c r="BYL174" s="89"/>
      <c r="BYM174" s="89"/>
      <c r="BYN174" s="89"/>
      <c r="BYO174" s="89"/>
      <c r="BYP174" s="89"/>
      <c r="BYQ174" s="89"/>
      <c r="BYR174" s="89"/>
      <c r="BYS174" s="89"/>
      <c r="BYT174" s="89"/>
      <c r="BYU174" s="89"/>
      <c r="BYV174" s="89"/>
      <c r="BYW174" s="89"/>
      <c r="BYX174" s="89"/>
      <c r="BYY174" s="89"/>
      <c r="BYZ174" s="89"/>
      <c r="BZA174" s="89"/>
      <c r="BZB174" s="89"/>
      <c r="BZC174" s="89"/>
      <c r="BZD174" s="89"/>
      <c r="BZE174" s="89"/>
      <c r="BZF174" s="89"/>
      <c r="BZG174" s="89"/>
      <c r="BZH174" s="89"/>
      <c r="BZI174" s="89"/>
      <c r="BZJ174" s="89"/>
      <c r="BZK174" s="89"/>
      <c r="BZL174" s="89"/>
      <c r="BZM174" s="89"/>
      <c r="BZN174" s="89"/>
      <c r="BZO174" s="89"/>
      <c r="BZP174" s="89"/>
      <c r="BZQ174" s="89"/>
      <c r="BZR174" s="89"/>
      <c r="BZS174" s="89"/>
      <c r="BZT174" s="89"/>
      <c r="BZU174" s="89"/>
      <c r="BZV174" s="89"/>
      <c r="BZW174" s="89"/>
      <c r="BZX174" s="89"/>
      <c r="BZY174" s="89"/>
      <c r="BZZ174" s="89"/>
      <c r="CAA174" s="89"/>
      <c r="CAB174" s="89"/>
      <c r="CAC174" s="89"/>
      <c r="CAD174" s="89"/>
      <c r="CAE174" s="89"/>
      <c r="CAF174" s="89"/>
      <c r="CAG174" s="89"/>
      <c r="CAH174" s="89"/>
      <c r="CAI174" s="89"/>
      <c r="CAJ174" s="89"/>
      <c r="CAK174" s="89"/>
      <c r="CAL174" s="89"/>
      <c r="CAM174" s="89"/>
      <c r="CAN174" s="89"/>
      <c r="CAO174" s="89"/>
      <c r="CAP174" s="89"/>
      <c r="CAQ174" s="89"/>
      <c r="CAR174" s="89"/>
      <c r="CAS174" s="89"/>
      <c r="CAT174" s="89"/>
      <c r="CAU174" s="89"/>
      <c r="CAV174" s="89"/>
      <c r="CAW174" s="89"/>
      <c r="CAX174" s="89"/>
      <c r="CAY174" s="89"/>
      <c r="CAZ174" s="89"/>
      <c r="CBA174" s="89"/>
      <c r="CBB174" s="89"/>
      <c r="CBC174" s="89"/>
      <c r="CBD174" s="89"/>
      <c r="CBE174" s="89"/>
      <c r="CBF174" s="89"/>
      <c r="CBG174" s="89"/>
      <c r="CBH174" s="89"/>
      <c r="CBI174" s="89"/>
      <c r="CBJ174" s="89"/>
      <c r="CBK174" s="89"/>
      <c r="CBL174" s="89"/>
      <c r="CBM174" s="89"/>
      <c r="CBN174" s="89"/>
      <c r="CBO174" s="89"/>
      <c r="CBP174" s="89"/>
      <c r="CBQ174" s="89"/>
      <c r="CBR174" s="89"/>
      <c r="CBS174" s="89"/>
      <c r="CBT174" s="89"/>
      <c r="CBU174" s="89"/>
      <c r="CBV174" s="89"/>
      <c r="CBW174" s="89"/>
      <c r="CBX174" s="89"/>
      <c r="CBY174" s="89"/>
      <c r="CBZ174" s="89"/>
      <c r="CCA174" s="89"/>
      <c r="CCB174" s="89"/>
      <c r="CCC174" s="89"/>
      <c r="CCD174" s="89"/>
      <c r="CCE174" s="89"/>
      <c r="CCF174" s="89"/>
      <c r="CCG174" s="89"/>
      <c r="CCH174" s="89"/>
      <c r="CCI174" s="89"/>
      <c r="CCJ174" s="89"/>
      <c r="CCK174" s="89"/>
      <c r="CCL174" s="89"/>
      <c r="CCM174" s="89"/>
      <c r="CCN174" s="89"/>
      <c r="CCO174" s="89"/>
      <c r="CCP174" s="89"/>
      <c r="CCQ174" s="89"/>
      <c r="CCR174" s="89"/>
      <c r="CCS174" s="89"/>
      <c r="CCT174" s="89"/>
      <c r="CCU174" s="89"/>
      <c r="CCV174" s="89"/>
      <c r="CCW174" s="89"/>
      <c r="CCX174" s="89"/>
      <c r="CCY174" s="89"/>
      <c r="CCZ174" s="89"/>
      <c r="CDA174" s="89"/>
      <c r="CDB174" s="89"/>
      <c r="CDC174" s="89"/>
      <c r="CDD174" s="89"/>
      <c r="CDE174" s="89"/>
      <c r="CDF174" s="89"/>
      <c r="CDG174" s="89"/>
      <c r="CDH174" s="89"/>
      <c r="CDI174" s="89"/>
      <c r="CDJ174" s="89"/>
      <c r="CDK174" s="89"/>
      <c r="CDL174" s="89"/>
      <c r="CDM174" s="89"/>
      <c r="CDN174" s="89"/>
      <c r="CDO174" s="89"/>
      <c r="CDP174" s="89"/>
      <c r="CDQ174" s="89"/>
      <c r="CDR174" s="89"/>
      <c r="CDS174" s="89"/>
      <c r="CDT174" s="89"/>
      <c r="CDU174" s="89"/>
      <c r="CDV174" s="89"/>
      <c r="CDW174" s="89"/>
      <c r="CDX174" s="89"/>
      <c r="CDY174" s="89"/>
      <c r="CDZ174" s="89"/>
      <c r="CEA174" s="89"/>
      <c r="CEB174" s="89"/>
      <c r="CEC174" s="89"/>
      <c r="CED174" s="89"/>
      <c r="CEE174" s="89"/>
      <c r="CEF174" s="89"/>
      <c r="CEG174" s="89"/>
      <c r="CEH174" s="89"/>
      <c r="CEI174" s="89"/>
      <c r="CEJ174" s="89"/>
      <c r="CEK174" s="89"/>
      <c r="CEL174" s="89"/>
      <c r="CEM174" s="89"/>
      <c r="CEN174" s="89"/>
      <c r="CEO174" s="89"/>
      <c r="CEP174" s="89"/>
      <c r="CEQ174" s="89"/>
      <c r="CER174" s="89"/>
      <c r="CES174" s="89"/>
      <c r="CET174" s="89"/>
      <c r="CEU174" s="89"/>
      <c r="CEV174" s="89"/>
      <c r="CEW174" s="89"/>
      <c r="CEX174" s="89"/>
      <c r="CEY174" s="89"/>
      <c r="CEZ174" s="89"/>
      <c r="CFA174" s="89"/>
      <c r="CFB174" s="89"/>
      <c r="CFC174" s="89"/>
      <c r="CFD174" s="89"/>
      <c r="CFE174" s="89"/>
      <c r="CFF174" s="89"/>
      <c r="CFG174" s="89"/>
      <c r="CFH174" s="89"/>
      <c r="CFI174" s="89"/>
      <c r="CFJ174" s="89"/>
      <c r="CFK174" s="89"/>
      <c r="CFL174" s="89"/>
      <c r="CFM174" s="89"/>
      <c r="CFN174" s="89"/>
      <c r="CFO174" s="89"/>
      <c r="CFP174" s="89"/>
      <c r="CFQ174" s="89"/>
      <c r="CFR174" s="89"/>
      <c r="CFS174" s="89"/>
      <c r="CFT174" s="89"/>
      <c r="CFU174" s="89"/>
      <c r="CFV174" s="89"/>
      <c r="CFW174" s="89"/>
      <c r="CFX174" s="89"/>
      <c r="CFY174" s="89"/>
      <c r="CFZ174" s="89"/>
      <c r="CGA174" s="89"/>
      <c r="CGB174" s="89"/>
      <c r="CGC174" s="89"/>
      <c r="CGD174" s="89"/>
      <c r="CGE174" s="89"/>
      <c r="CGF174" s="89"/>
      <c r="CGG174" s="89"/>
      <c r="CGH174" s="89"/>
      <c r="CGI174" s="89"/>
      <c r="CGJ174" s="89"/>
      <c r="CGK174" s="89"/>
      <c r="CGL174" s="89"/>
      <c r="CGM174" s="89"/>
      <c r="CGN174" s="89"/>
      <c r="CGO174" s="89"/>
      <c r="CGP174" s="89"/>
      <c r="CGQ174" s="89"/>
      <c r="CGR174" s="89"/>
      <c r="CGS174" s="89"/>
      <c r="CGT174" s="89"/>
      <c r="CGU174" s="89"/>
      <c r="CGV174" s="89"/>
      <c r="CGW174" s="89"/>
      <c r="CGX174" s="89"/>
      <c r="CGY174" s="89"/>
      <c r="CGZ174" s="89"/>
      <c r="CHA174" s="89"/>
      <c r="CHB174" s="89"/>
      <c r="CHC174" s="89"/>
      <c r="CHD174" s="89"/>
      <c r="CHE174" s="89"/>
      <c r="CHF174" s="89"/>
      <c r="CHG174" s="89"/>
      <c r="CHH174" s="89"/>
      <c r="CHI174" s="89"/>
      <c r="CHJ174" s="89"/>
      <c r="CHK174" s="89"/>
      <c r="CHL174" s="89"/>
      <c r="CHM174" s="89"/>
      <c r="CHN174" s="89"/>
      <c r="CHO174" s="89"/>
      <c r="CHP174" s="89"/>
      <c r="CHQ174" s="89"/>
      <c r="CHR174" s="89"/>
      <c r="CHS174" s="89"/>
      <c r="CHT174" s="89"/>
      <c r="CHU174" s="89"/>
      <c r="CHV174" s="89"/>
      <c r="CHW174" s="89"/>
      <c r="CHX174" s="89"/>
      <c r="CHY174" s="89"/>
      <c r="CHZ174" s="89"/>
      <c r="CIA174" s="89"/>
      <c r="CIB174" s="89"/>
      <c r="CIC174" s="89"/>
      <c r="CID174" s="89"/>
      <c r="CIE174" s="89"/>
      <c r="CIF174" s="89"/>
      <c r="CIG174" s="89"/>
      <c r="CIH174" s="89"/>
      <c r="CII174" s="89"/>
      <c r="CIJ174" s="89"/>
      <c r="CIK174" s="89"/>
      <c r="CIL174" s="89"/>
      <c r="CIM174" s="89"/>
      <c r="CIN174" s="89"/>
      <c r="CIO174" s="89"/>
      <c r="CIP174" s="89"/>
      <c r="CIQ174" s="89"/>
      <c r="CIR174" s="89"/>
      <c r="CIS174" s="89"/>
      <c r="CIT174" s="89"/>
      <c r="CIU174" s="89"/>
      <c r="CIV174" s="89"/>
      <c r="CIW174" s="89"/>
      <c r="CIX174" s="89"/>
      <c r="CIY174" s="89"/>
      <c r="CIZ174" s="89"/>
      <c r="CJA174" s="89"/>
      <c r="CJB174" s="89"/>
      <c r="CJC174" s="89"/>
      <c r="CJD174" s="89"/>
      <c r="CJE174" s="89"/>
      <c r="CJF174" s="89"/>
      <c r="CJG174" s="89"/>
      <c r="CJH174" s="89"/>
      <c r="CJI174" s="89"/>
      <c r="CJJ174" s="89"/>
      <c r="CJK174" s="89"/>
      <c r="CJL174" s="89"/>
      <c r="CJM174" s="89"/>
      <c r="CJN174" s="89"/>
      <c r="CJO174" s="89"/>
      <c r="CJP174" s="89"/>
      <c r="CJQ174" s="89"/>
      <c r="CJR174" s="89"/>
      <c r="CJS174" s="89"/>
      <c r="CJT174" s="89"/>
      <c r="CJU174" s="89"/>
      <c r="CJV174" s="89"/>
      <c r="CJW174" s="89"/>
      <c r="CJX174" s="89"/>
      <c r="CJY174" s="89"/>
      <c r="CJZ174" s="89"/>
      <c r="CKA174" s="89"/>
      <c r="CKB174" s="89"/>
      <c r="CKC174" s="89"/>
      <c r="CKD174" s="89"/>
      <c r="CKE174" s="89"/>
      <c r="CKF174" s="89"/>
      <c r="CKG174" s="89"/>
      <c r="CKH174" s="89"/>
      <c r="CKI174" s="89"/>
      <c r="CKJ174" s="89"/>
      <c r="CKK174" s="89"/>
      <c r="CKL174" s="89"/>
      <c r="CKM174" s="89"/>
      <c r="CKN174" s="89"/>
      <c r="CKO174" s="89"/>
      <c r="CKP174" s="89"/>
      <c r="CKQ174" s="89"/>
      <c r="CKR174" s="89"/>
      <c r="CKS174" s="89"/>
      <c r="CKT174" s="89"/>
      <c r="CKU174" s="89"/>
      <c r="CKV174" s="89"/>
      <c r="CKW174" s="89"/>
      <c r="CKX174" s="89"/>
      <c r="CKY174" s="89"/>
      <c r="CKZ174" s="89"/>
      <c r="CLA174" s="89"/>
      <c r="CLB174" s="89"/>
      <c r="CLC174" s="89"/>
      <c r="CLD174" s="89"/>
      <c r="CLE174" s="89"/>
      <c r="CLF174" s="89"/>
      <c r="CLG174" s="89"/>
      <c r="CLH174" s="89"/>
      <c r="CLI174" s="89"/>
      <c r="CLJ174" s="89"/>
      <c r="CLK174" s="89"/>
      <c r="CLL174" s="89"/>
      <c r="CLM174" s="89"/>
      <c r="CLN174" s="89"/>
      <c r="CLO174" s="89"/>
      <c r="CLP174" s="89"/>
      <c r="CLQ174" s="89"/>
      <c r="CLR174" s="89"/>
      <c r="CLS174" s="89"/>
      <c r="CLT174" s="89"/>
      <c r="CLU174" s="89"/>
      <c r="CLV174" s="89"/>
      <c r="CLW174" s="89"/>
      <c r="CLX174" s="89"/>
      <c r="CLY174" s="89"/>
      <c r="CLZ174" s="89"/>
      <c r="CMA174" s="89"/>
      <c r="CMB174" s="89"/>
      <c r="CMC174" s="89"/>
      <c r="CMD174" s="89"/>
      <c r="CME174" s="89"/>
      <c r="CMF174" s="89"/>
      <c r="CMG174" s="89"/>
      <c r="CMH174" s="89"/>
      <c r="CMI174" s="89"/>
      <c r="CMJ174" s="89"/>
      <c r="CMK174" s="89"/>
      <c r="CML174" s="89"/>
      <c r="CMM174" s="89"/>
      <c r="CMN174" s="89"/>
      <c r="CMO174" s="89"/>
      <c r="CMP174" s="89"/>
      <c r="CMQ174" s="89"/>
      <c r="CMR174" s="89"/>
      <c r="CMS174" s="89"/>
      <c r="CMT174" s="89"/>
      <c r="CMU174" s="89"/>
      <c r="CMV174" s="89"/>
      <c r="CMW174" s="89"/>
      <c r="CMX174" s="89"/>
      <c r="CMY174" s="89"/>
      <c r="CMZ174" s="89"/>
      <c r="CNA174" s="89"/>
      <c r="CNB174" s="89"/>
      <c r="CNC174" s="89"/>
      <c r="CND174" s="89"/>
      <c r="CNE174" s="89"/>
      <c r="CNF174" s="89"/>
      <c r="CNG174" s="89"/>
      <c r="CNH174" s="89"/>
      <c r="CNI174" s="89"/>
      <c r="CNJ174" s="89"/>
      <c r="CNK174" s="89"/>
      <c r="CNL174" s="89"/>
      <c r="CNM174" s="89"/>
      <c r="CNN174" s="89"/>
      <c r="CNO174" s="89"/>
      <c r="CNP174" s="89"/>
      <c r="CNQ174" s="89"/>
      <c r="CNR174" s="89"/>
      <c r="CNS174" s="89"/>
      <c r="CNT174" s="89"/>
      <c r="CNU174" s="89"/>
      <c r="CNV174" s="89"/>
      <c r="CNW174" s="89"/>
      <c r="CNX174" s="89"/>
      <c r="CNY174" s="89"/>
      <c r="CNZ174" s="89"/>
      <c r="COA174" s="89"/>
      <c r="COB174" s="89"/>
      <c r="COC174" s="89"/>
      <c r="COD174" s="89"/>
      <c r="COE174" s="89"/>
      <c r="COF174" s="89"/>
      <c r="COG174" s="89"/>
      <c r="COH174" s="89"/>
      <c r="COI174" s="89"/>
      <c r="COJ174" s="89"/>
      <c r="COK174" s="89"/>
      <c r="COL174" s="89"/>
      <c r="COM174" s="89"/>
      <c r="CON174" s="89"/>
      <c r="COO174" s="89"/>
      <c r="COP174" s="89"/>
      <c r="COQ174" s="89"/>
      <c r="COR174" s="89"/>
      <c r="COS174" s="89"/>
      <c r="COT174" s="89"/>
      <c r="COU174" s="89"/>
      <c r="COV174" s="89"/>
      <c r="COW174" s="89"/>
      <c r="COX174" s="89"/>
      <c r="COY174" s="89"/>
      <c r="COZ174" s="89"/>
      <c r="CPA174" s="89"/>
      <c r="CPB174" s="89"/>
      <c r="CPC174" s="89"/>
      <c r="CPD174" s="89"/>
      <c r="CPE174" s="89"/>
      <c r="CPF174" s="89"/>
      <c r="CPG174" s="89"/>
      <c r="CPH174" s="89"/>
      <c r="CPI174" s="89"/>
      <c r="CPJ174" s="89"/>
      <c r="CPK174" s="89"/>
      <c r="CPL174" s="89"/>
      <c r="CPM174" s="89"/>
      <c r="CPN174" s="89"/>
      <c r="CPO174" s="89"/>
      <c r="CPP174" s="89"/>
      <c r="CPQ174" s="89"/>
      <c r="CPR174" s="89"/>
      <c r="CPS174" s="89"/>
      <c r="CPT174" s="89"/>
      <c r="CPU174" s="89"/>
      <c r="CPV174" s="89"/>
      <c r="CPW174" s="89"/>
      <c r="CPX174" s="89"/>
      <c r="CPY174" s="89"/>
      <c r="CPZ174" s="89"/>
      <c r="CQA174" s="89"/>
      <c r="CQB174" s="89"/>
      <c r="CQC174" s="89"/>
      <c r="CQD174" s="89"/>
      <c r="CQE174" s="89"/>
      <c r="CQF174" s="89"/>
      <c r="CQG174" s="89"/>
      <c r="CQH174" s="89"/>
      <c r="CQI174" s="89"/>
      <c r="CQJ174" s="89"/>
      <c r="CQK174" s="89"/>
      <c r="CQL174" s="89"/>
      <c r="CQM174" s="89"/>
      <c r="CQN174" s="89"/>
      <c r="CQO174" s="89"/>
      <c r="CQP174" s="89"/>
      <c r="CQQ174" s="89"/>
      <c r="CQR174" s="89"/>
      <c r="CQS174" s="89"/>
      <c r="CQT174" s="89"/>
      <c r="CQU174" s="89"/>
      <c r="CQV174" s="89"/>
      <c r="CQW174" s="89"/>
      <c r="CQX174" s="89"/>
      <c r="CQY174" s="89"/>
      <c r="CQZ174" s="89"/>
      <c r="CRA174" s="89"/>
      <c r="CRB174" s="89"/>
      <c r="CRC174" s="89"/>
      <c r="CRD174" s="89"/>
      <c r="CRE174" s="89"/>
      <c r="CRF174" s="89"/>
      <c r="CRG174" s="89"/>
      <c r="CRH174" s="89"/>
      <c r="CRI174" s="89"/>
      <c r="CRJ174" s="89"/>
      <c r="CRK174" s="89"/>
      <c r="CRL174" s="89"/>
      <c r="CRM174" s="89"/>
      <c r="CRN174" s="89"/>
      <c r="CRO174" s="89"/>
      <c r="CRP174" s="89"/>
      <c r="CRQ174" s="89"/>
      <c r="CRR174" s="89"/>
      <c r="CRS174" s="89"/>
      <c r="CRT174" s="89"/>
      <c r="CRU174" s="89"/>
      <c r="CRV174" s="89"/>
      <c r="CRW174" s="89"/>
      <c r="CRX174" s="89"/>
      <c r="CRY174" s="89"/>
      <c r="CRZ174" s="89"/>
      <c r="CSA174" s="89"/>
      <c r="CSB174" s="89"/>
      <c r="CSC174" s="89"/>
      <c r="CSD174" s="89"/>
      <c r="CSE174" s="89"/>
      <c r="CSF174" s="89"/>
      <c r="CSG174" s="89"/>
      <c r="CSH174" s="89"/>
      <c r="CSI174" s="89"/>
      <c r="CSJ174" s="89"/>
      <c r="CSK174" s="89"/>
      <c r="CSL174" s="89"/>
      <c r="CSM174" s="89"/>
      <c r="CSN174" s="89"/>
      <c r="CSO174" s="89"/>
      <c r="CSP174" s="89"/>
      <c r="CSQ174" s="89"/>
      <c r="CSR174" s="89"/>
      <c r="CSS174" s="89"/>
      <c r="CST174" s="89"/>
      <c r="CSU174" s="89"/>
      <c r="CSV174" s="89"/>
      <c r="CSW174" s="89"/>
      <c r="CSX174" s="89"/>
      <c r="CSY174" s="89"/>
      <c r="CSZ174" s="89"/>
      <c r="CTA174" s="89"/>
      <c r="CTB174" s="89"/>
      <c r="CTC174" s="89"/>
      <c r="CTD174" s="89"/>
      <c r="CTE174" s="89"/>
      <c r="CTF174" s="89"/>
      <c r="CTG174" s="89"/>
      <c r="CTH174" s="89"/>
      <c r="CTI174" s="89"/>
      <c r="CTJ174" s="89"/>
      <c r="CTK174" s="89"/>
      <c r="CTL174" s="89"/>
      <c r="CTM174" s="89"/>
      <c r="CTN174" s="89"/>
      <c r="CTO174" s="89"/>
      <c r="CTP174" s="89"/>
      <c r="CTQ174" s="89"/>
      <c r="CTR174" s="89"/>
      <c r="CTS174" s="89"/>
      <c r="CTT174" s="89"/>
      <c r="CTU174" s="89"/>
      <c r="CTV174" s="89"/>
      <c r="CTW174" s="89"/>
      <c r="CTX174" s="89"/>
      <c r="CTY174" s="89"/>
      <c r="CTZ174" s="89"/>
      <c r="CUA174" s="89"/>
      <c r="CUB174" s="89"/>
      <c r="CUC174" s="89"/>
      <c r="CUD174" s="89"/>
      <c r="CUE174" s="89"/>
      <c r="CUF174" s="89"/>
      <c r="CUG174" s="89"/>
      <c r="CUH174" s="89"/>
      <c r="CUI174" s="89"/>
      <c r="CUJ174" s="89"/>
      <c r="CUK174" s="89"/>
      <c r="CUL174" s="89"/>
      <c r="CUM174" s="89"/>
      <c r="CUN174" s="89"/>
      <c r="CUO174" s="89"/>
      <c r="CUP174" s="89"/>
      <c r="CUQ174" s="89"/>
      <c r="CUR174" s="89"/>
      <c r="CUS174" s="89"/>
      <c r="CUT174" s="89"/>
      <c r="CUU174" s="89"/>
      <c r="CUV174" s="89"/>
      <c r="CUW174" s="89"/>
      <c r="CUX174" s="89"/>
      <c r="CUY174" s="89"/>
      <c r="CUZ174" s="89"/>
      <c r="CVA174" s="89"/>
      <c r="CVB174" s="89"/>
      <c r="CVC174" s="89"/>
      <c r="CVD174" s="89"/>
      <c r="CVE174" s="89"/>
      <c r="CVF174" s="89"/>
      <c r="CVG174" s="89"/>
      <c r="CVH174" s="89"/>
      <c r="CVI174" s="89"/>
      <c r="CVJ174" s="89"/>
      <c r="CVK174" s="89"/>
      <c r="CVL174" s="89"/>
      <c r="CVM174" s="89"/>
      <c r="CVN174" s="89"/>
      <c r="CVO174" s="89"/>
      <c r="CVP174" s="89"/>
      <c r="CVQ174" s="89"/>
      <c r="CVR174" s="89"/>
      <c r="CVS174" s="89"/>
      <c r="CVT174" s="89"/>
      <c r="CVU174" s="89"/>
      <c r="CVV174" s="89"/>
      <c r="CVW174" s="89"/>
      <c r="CVX174" s="89"/>
      <c r="CVY174" s="89"/>
      <c r="CVZ174" s="89"/>
      <c r="CWA174" s="89"/>
      <c r="CWB174" s="89"/>
      <c r="CWC174" s="89"/>
      <c r="CWD174" s="89"/>
      <c r="CWE174" s="89"/>
      <c r="CWF174" s="89"/>
      <c r="CWG174" s="89"/>
      <c r="CWH174" s="89"/>
      <c r="CWI174" s="89"/>
      <c r="CWJ174" s="89"/>
      <c r="CWK174" s="89"/>
      <c r="CWL174" s="89"/>
      <c r="CWM174" s="89"/>
      <c r="CWN174" s="89"/>
      <c r="CWO174" s="89"/>
      <c r="CWP174" s="89"/>
      <c r="CWQ174" s="89"/>
      <c r="CWR174" s="89"/>
      <c r="CWS174" s="89"/>
      <c r="CWT174" s="89"/>
      <c r="CWU174" s="89"/>
      <c r="CWV174" s="89"/>
      <c r="CWW174" s="89"/>
      <c r="CWX174" s="89"/>
      <c r="CWY174" s="89"/>
      <c r="CWZ174" s="89"/>
      <c r="CXA174" s="89"/>
      <c r="CXB174" s="89"/>
      <c r="CXC174" s="89"/>
      <c r="CXD174" s="89"/>
      <c r="CXE174" s="89"/>
      <c r="CXF174" s="89"/>
      <c r="CXG174" s="89"/>
      <c r="CXH174" s="89"/>
      <c r="CXI174" s="89"/>
      <c r="CXJ174" s="89"/>
      <c r="CXK174" s="89"/>
      <c r="CXL174" s="89"/>
      <c r="CXM174" s="89"/>
      <c r="CXN174" s="89"/>
      <c r="CXO174" s="89"/>
      <c r="CXP174" s="89"/>
      <c r="CXQ174" s="89"/>
      <c r="CXR174" s="89"/>
      <c r="CXS174" s="89"/>
      <c r="CXT174" s="89"/>
      <c r="CXU174" s="89"/>
      <c r="CXV174" s="89"/>
      <c r="CXW174" s="89"/>
      <c r="CXX174" s="89"/>
      <c r="CXY174" s="89"/>
      <c r="CXZ174" s="89"/>
      <c r="CYA174" s="89"/>
      <c r="CYB174" s="89"/>
      <c r="CYC174" s="89"/>
      <c r="CYD174" s="89"/>
      <c r="CYE174" s="89"/>
      <c r="CYF174" s="89"/>
      <c r="CYG174" s="89"/>
      <c r="CYH174" s="89"/>
      <c r="CYI174" s="89"/>
      <c r="CYJ174" s="89"/>
      <c r="CYK174" s="89"/>
      <c r="CYL174" s="89"/>
      <c r="CYM174" s="89"/>
      <c r="CYN174" s="89"/>
      <c r="CYO174" s="89"/>
      <c r="CYP174" s="89"/>
      <c r="CYQ174" s="89"/>
      <c r="CYR174" s="89"/>
      <c r="CYS174" s="89"/>
      <c r="CYT174" s="89"/>
      <c r="CYU174" s="89"/>
      <c r="CYV174" s="89"/>
      <c r="CYW174" s="89"/>
      <c r="CYX174" s="89"/>
      <c r="CYY174" s="89"/>
      <c r="CYZ174" s="89"/>
      <c r="CZA174" s="89"/>
      <c r="CZB174" s="89"/>
      <c r="CZC174" s="89"/>
      <c r="CZD174" s="89"/>
      <c r="CZE174" s="89"/>
      <c r="CZF174" s="89"/>
      <c r="CZG174" s="89"/>
      <c r="CZH174" s="89"/>
      <c r="CZI174" s="89"/>
      <c r="CZJ174" s="89"/>
      <c r="CZK174" s="89"/>
      <c r="CZL174" s="89"/>
      <c r="CZM174" s="89"/>
      <c r="CZN174" s="89"/>
      <c r="CZO174" s="89"/>
      <c r="CZP174" s="89"/>
      <c r="CZQ174" s="89"/>
      <c r="CZR174" s="89"/>
      <c r="CZS174" s="89"/>
      <c r="CZT174" s="89"/>
      <c r="CZU174" s="89"/>
      <c r="CZV174" s="89"/>
      <c r="CZW174" s="89"/>
      <c r="CZX174" s="89"/>
      <c r="CZY174" s="89"/>
      <c r="CZZ174" s="89"/>
      <c r="DAA174" s="89"/>
      <c r="DAB174" s="89"/>
      <c r="DAC174" s="89"/>
      <c r="DAD174" s="89"/>
      <c r="DAE174" s="89"/>
      <c r="DAF174" s="89"/>
      <c r="DAG174" s="89"/>
      <c r="DAH174" s="89"/>
      <c r="DAI174" s="89"/>
      <c r="DAJ174" s="89"/>
      <c r="DAK174" s="89"/>
      <c r="DAL174" s="89"/>
      <c r="DAM174" s="89"/>
      <c r="DAN174" s="89"/>
      <c r="DAO174" s="89"/>
      <c r="DAP174" s="89"/>
      <c r="DAQ174" s="89"/>
      <c r="DAR174" s="89"/>
      <c r="DAS174" s="89"/>
      <c r="DAT174" s="89"/>
      <c r="DAU174" s="89"/>
      <c r="DAV174" s="89"/>
      <c r="DAW174" s="89"/>
      <c r="DAX174" s="89"/>
      <c r="DAY174" s="89"/>
      <c r="DAZ174" s="89"/>
      <c r="DBA174" s="89"/>
      <c r="DBB174" s="89"/>
      <c r="DBC174" s="89"/>
      <c r="DBD174" s="89"/>
      <c r="DBE174" s="89"/>
      <c r="DBF174" s="89"/>
      <c r="DBG174" s="89"/>
      <c r="DBH174" s="89"/>
      <c r="DBI174" s="89"/>
      <c r="DBJ174" s="89"/>
      <c r="DBK174" s="89"/>
      <c r="DBL174" s="89"/>
      <c r="DBM174" s="89"/>
      <c r="DBN174" s="89"/>
      <c r="DBO174" s="89"/>
      <c r="DBP174" s="89"/>
      <c r="DBQ174" s="89"/>
      <c r="DBR174" s="89"/>
      <c r="DBS174" s="89"/>
      <c r="DBT174" s="89"/>
      <c r="DBU174" s="89"/>
      <c r="DBV174" s="89"/>
      <c r="DBW174" s="89"/>
      <c r="DBX174" s="89"/>
      <c r="DBY174" s="89"/>
      <c r="DBZ174" s="89"/>
      <c r="DCA174" s="89"/>
      <c r="DCB174" s="89"/>
      <c r="DCC174" s="89"/>
      <c r="DCD174" s="89"/>
      <c r="DCE174" s="89"/>
      <c r="DCF174" s="89"/>
      <c r="DCG174" s="89"/>
      <c r="DCH174" s="89"/>
      <c r="DCI174" s="89"/>
      <c r="DCJ174" s="89"/>
      <c r="DCK174" s="89"/>
      <c r="DCL174" s="89"/>
      <c r="DCM174" s="89"/>
      <c r="DCN174" s="89"/>
      <c r="DCO174" s="89"/>
      <c r="DCP174" s="89"/>
      <c r="DCQ174" s="89"/>
      <c r="DCR174" s="89"/>
      <c r="DCS174" s="89"/>
      <c r="DCT174" s="89"/>
      <c r="DCU174" s="89"/>
      <c r="DCV174" s="89"/>
      <c r="DCW174" s="89"/>
      <c r="DCX174" s="89"/>
      <c r="DCY174" s="89"/>
      <c r="DCZ174" s="89"/>
      <c r="DDA174" s="89"/>
      <c r="DDB174" s="89"/>
      <c r="DDC174" s="89"/>
      <c r="DDD174" s="89"/>
      <c r="DDE174" s="89"/>
      <c r="DDF174" s="89"/>
      <c r="DDG174" s="89"/>
      <c r="DDH174" s="89"/>
      <c r="DDI174" s="89"/>
      <c r="DDJ174" s="89"/>
      <c r="DDK174" s="89"/>
      <c r="DDL174" s="89"/>
      <c r="DDM174" s="89"/>
      <c r="DDN174" s="89"/>
      <c r="DDO174" s="89"/>
      <c r="DDP174" s="89"/>
      <c r="DDQ174" s="89"/>
      <c r="DDR174" s="89"/>
      <c r="DDS174" s="89"/>
      <c r="DDT174" s="89"/>
      <c r="DDU174" s="89"/>
      <c r="DDV174" s="89"/>
      <c r="DDW174" s="89"/>
      <c r="DDX174" s="89"/>
      <c r="DDY174" s="89"/>
      <c r="DDZ174" s="89"/>
      <c r="DEA174" s="89"/>
      <c r="DEB174" s="89"/>
      <c r="DEC174" s="89"/>
      <c r="DED174" s="89"/>
      <c r="DEE174" s="89"/>
      <c r="DEF174" s="89"/>
      <c r="DEG174" s="89"/>
      <c r="DEH174" s="89"/>
      <c r="DEI174" s="89"/>
      <c r="DEJ174" s="89"/>
      <c r="DEK174" s="89"/>
      <c r="DEL174" s="89"/>
      <c r="DEM174" s="89"/>
      <c r="DEN174" s="89"/>
      <c r="DEO174" s="89"/>
      <c r="DEP174" s="89"/>
      <c r="DEQ174" s="89"/>
      <c r="DER174" s="89"/>
      <c r="DES174" s="89"/>
      <c r="DET174" s="89"/>
      <c r="DEU174" s="89"/>
      <c r="DEV174" s="89"/>
      <c r="DEW174" s="89"/>
      <c r="DEX174" s="89"/>
      <c r="DEY174" s="89"/>
      <c r="DEZ174" s="89"/>
      <c r="DFA174" s="89"/>
      <c r="DFB174" s="89"/>
      <c r="DFC174" s="89"/>
      <c r="DFD174" s="89"/>
      <c r="DFE174" s="89"/>
      <c r="DFF174" s="89"/>
      <c r="DFG174" s="89"/>
      <c r="DFH174" s="89"/>
      <c r="DFI174" s="89"/>
      <c r="DFJ174" s="89"/>
      <c r="DFK174" s="89"/>
      <c r="DFL174" s="89"/>
      <c r="DFM174" s="89"/>
      <c r="DFN174" s="89"/>
      <c r="DFO174" s="89"/>
      <c r="DFP174" s="89"/>
      <c r="DFQ174" s="89"/>
      <c r="DFR174" s="89"/>
      <c r="DFS174" s="89"/>
      <c r="DFT174" s="89"/>
      <c r="DFU174" s="89"/>
      <c r="DFV174" s="89"/>
      <c r="DFW174" s="89"/>
      <c r="DFX174" s="89"/>
      <c r="DFY174" s="89"/>
      <c r="DFZ174" s="89"/>
      <c r="DGA174" s="89"/>
      <c r="DGB174" s="89"/>
      <c r="DGC174" s="89"/>
      <c r="DGD174" s="89"/>
      <c r="DGE174" s="89"/>
      <c r="DGF174" s="89"/>
      <c r="DGG174" s="89"/>
      <c r="DGH174" s="89"/>
      <c r="DGI174" s="89"/>
      <c r="DGJ174" s="89"/>
      <c r="DGK174" s="89"/>
      <c r="DGL174" s="89"/>
      <c r="DGM174" s="89"/>
      <c r="DGN174" s="89"/>
      <c r="DGO174" s="89"/>
      <c r="DGP174" s="89"/>
      <c r="DGQ174" s="89"/>
      <c r="DGR174" s="89"/>
      <c r="DGS174" s="89"/>
      <c r="DGT174" s="89"/>
      <c r="DGU174" s="89"/>
      <c r="DGV174" s="89"/>
      <c r="DGW174" s="89"/>
      <c r="DGX174" s="89"/>
      <c r="DGY174" s="89"/>
      <c r="DGZ174" s="89"/>
      <c r="DHA174" s="89"/>
      <c r="DHB174" s="89"/>
      <c r="DHC174" s="89"/>
      <c r="DHD174" s="89"/>
      <c r="DHE174" s="89"/>
      <c r="DHF174" s="89"/>
      <c r="DHG174" s="89"/>
      <c r="DHH174" s="89"/>
      <c r="DHI174" s="89"/>
      <c r="DHJ174" s="89"/>
      <c r="DHK174" s="89"/>
      <c r="DHL174" s="89"/>
      <c r="DHM174" s="89"/>
      <c r="DHN174" s="89"/>
      <c r="DHO174" s="89"/>
      <c r="DHP174" s="89"/>
      <c r="DHQ174" s="89"/>
      <c r="DHR174" s="89"/>
      <c r="DHS174" s="89"/>
      <c r="DHT174" s="89"/>
      <c r="DHU174" s="89"/>
      <c r="DHV174" s="89"/>
      <c r="DHW174" s="89"/>
      <c r="DHX174" s="89"/>
      <c r="DHY174" s="89"/>
      <c r="DHZ174" s="89"/>
      <c r="DIA174" s="89"/>
      <c r="DIB174" s="89"/>
      <c r="DIC174" s="89"/>
      <c r="DID174" s="89"/>
      <c r="DIE174" s="89"/>
      <c r="DIF174" s="89"/>
      <c r="DIG174" s="89"/>
      <c r="DIH174" s="89"/>
      <c r="DII174" s="89"/>
      <c r="DIJ174" s="89"/>
      <c r="DIK174" s="89"/>
      <c r="DIL174" s="89"/>
      <c r="DIM174" s="89"/>
      <c r="DIN174" s="89"/>
      <c r="DIO174" s="89"/>
      <c r="DIP174" s="89"/>
      <c r="DIQ174" s="89"/>
      <c r="DIR174" s="89"/>
      <c r="DIS174" s="89"/>
      <c r="DIT174" s="89"/>
      <c r="DIU174" s="89"/>
      <c r="DIV174" s="89"/>
      <c r="DIW174" s="89"/>
      <c r="DIX174" s="89"/>
      <c r="DIY174" s="89"/>
      <c r="DIZ174" s="89"/>
      <c r="DJA174" s="89"/>
      <c r="DJB174" s="89"/>
      <c r="DJC174" s="89"/>
      <c r="DJD174" s="89"/>
      <c r="DJE174" s="89"/>
      <c r="DJF174" s="89"/>
      <c r="DJG174" s="89"/>
      <c r="DJH174" s="89"/>
      <c r="DJI174" s="89"/>
      <c r="DJJ174" s="89"/>
      <c r="DJK174" s="89"/>
      <c r="DJL174" s="89"/>
      <c r="DJM174" s="89"/>
      <c r="DJN174" s="89"/>
      <c r="DJO174" s="89"/>
      <c r="DJP174" s="89"/>
      <c r="DJQ174" s="89"/>
      <c r="DJR174" s="89"/>
      <c r="DJS174" s="89"/>
      <c r="DJT174" s="89"/>
      <c r="DJU174" s="89"/>
      <c r="DJV174" s="89"/>
      <c r="DJW174" s="89"/>
      <c r="DJX174" s="89"/>
      <c r="DJY174" s="89"/>
      <c r="DJZ174" s="89"/>
      <c r="DKA174" s="89"/>
      <c r="DKB174" s="89"/>
      <c r="DKC174" s="89"/>
      <c r="DKD174" s="89"/>
      <c r="DKE174" s="89"/>
      <c r="DKF174" s="89"/>
      <c r="DKG174" s="89"/>
      <c r="DKH174" s="89"/>
      <c r="DKI174" s="89"/>
      <c r="DKJ174" s="89"/>
      <c r="DKK174" s="89"/>
      <c r="DKL174" s="89"/>
      <c r="DKM174" s="89"/>
      <c r="DKN174" s="89"/>
      <c r="DKO174" s="89"/>
      <c r="DKP174" s="89"/>
      <c r="DKQ174" s="89"/>
      <c r="DKR174" s="89"/>
      <c r="DKS174" s="89"/>
      <c r="DKT174" s="89"/>
      <c r="DKU174" s="89"/>
      <c r="DKV174" s="89"/>
      <c r="DKW174" s="89"/>
      <c r="DKX174" s="89"/>
      <c r="DKY174" s="89"/>
      <c r="DKZ174" s="89"/>
      <c r="DLA174" s="89"/>
      <c r="DLB174" s="89"/>
      <c r="DLC174" s="89"/>
      <c r="DLD174" s="89"/>
      <c r="DLE174" s="89"/>
      <c r="DLF174" s="89"/>
      <c r="DLG174" s="89"/>
      <c r="DLH174" s="89"/>
      <c r="DLI174" s="89"/>
      <c r="DLJ174" s="89"/>
      <c r="DLK174" s="89"/>
      <c r="DLL174" s="89"/>
      <c r="DLM174" s="89"/>
      <c r="DLN174" s="89"/>
      <c r="DLO174" s="89"/>
      <c r="DLP174" s="89"/>
      <c r="DLQ174" s="89"/>
      <c r="DLR174" s="89"/>
      <c r="DLS174" s="89"/>
      <c r="DLT174" s="89"/>
      <c r="DLU174" s="89"/>
      <c r="DLV174" s="89"/>
      <c r="DLW174" s="89"/>
      <c r="DLX174" s="89"/>
      <c r="DLY174" s="89"/>
      <c r="DLZ174" s="89"/>
      <c r="DMA174" s="89"/>
      <c r="DMB174" s="89"/>
      <c r="DMC174" s="89"/>
      <c r="DMD174" s="89"/>
      <c r="DME174" s="89"/>
      <c r="DMF174" s="89"/>
      <c r="DMG174" s="89"/>
      <c r="DMH174" s="89"/>
      <c r="DMI174" s="89"/>
      <c r="DMJ174" s="89"/>
      <c r="DMK174" s="89"/>
      <c r="DML174" s="89"/>
      <c r="DMM174" s="89"/>
      <c r="DMN174" s="89"/>
      <c r="DMO174" s="89"/>
      <c r="DMP174" s="89"/>
      <c r="DMQ174" s="89"/>
      <c r="DMR174" s="89"/>
      <c r="DMS174" s="89"/>
      <c r="DMT174" s="89"/>
      <c r="DMU174" s="89"/>
      <c r="DMV174" s="89"/>
      <c r="DMW174" s="89"/>
      <c r="DMX174" s="89"/>
      <c r="DMY174" s="89"/>
      <c r="DMZ174" s="89"/>
      <c r="DNA174" s="89"/>
      <c r="DNB174" s="89"/>
      <c r="DNC174" s="89"/>
      <c r="DND174" s="89"/>
      <c r="DNE174" s="89"/>
      <c r="DNF174" s="89"/>
      <c r="DNG174" s="89"/>
      <c r="DNH174" s="89"/>
      <c r="DNI174" s="89"/>
      <c r="DNJ174" s="89"/>
      <c r="DNK174" s="89"/>
      <c r="DNL174" s="89"/>
      <c r="DNM174" s="89"/>
      <c r="DNN174" s="89"/>
      <c r="DNO174" s="89"/>
      <c r="DNP174" s="89"/>
      <c r="DNQ174" s="89"/>
      <c r="DNR174" s="89"/>
      <c r="DNS174" s="89"/>
      <c r="DNT174" s="89"/>
      <c r="DNU174" s="89"/>
      <c r="DNV174" s="89"/>
      <c r="DNW174" s="89"/>
      <c r="DNX174" s="89"/>
      <c r="DNY174" s="89"/>
      <c r="DNZ174" s="89"/>
      <c r="DOA174" s="89"/>
      <c r="DOB174" s="89"/>
      <c r="DOC174" s="89"/>
      <c r="DOD174" s="89"/>
      <c r="DOE174" s="89"/>
      <c r="DOF174" s="89"/>
      <c r="DOG174" s="89"/>
      <c r="DOH174" s="89"/>
      <c r="DOI174" s="89"/>
      <c r="DOJ174" s="89"/>
      <c r="DOK174" s="89"/>
      <c r="DOL174" s="89"/>
      <c r="DOM174" s="89"/>
      <c r="DON174" s="89"/>
      <c r="DOO174" s="89"/>
      <c r="DOP174" s="89"/>
      <c r="DOQ174" s="89"/>
      <c r="DOR174" s="89"/>
      <c r="DOS174" s="89"/>
      <c r="DOT174" s="89"/>
      <c r="DOU174" s="89"/>
      <c r="DOV174" s="89"/>
      <c r="DOW174" s="89"/>
      <c r="DOX174" s="89"/>
      <c r="DOY174" s="89"/>
      <c r="DOZ174" s="89"/>
      <c r="DPA174" s="89"/>
      <c r="DPB174" s="89"/>
      <c r="DPC174" s="89"/>
      <c r="DPD174" s="89"/>
      <c r="DPE174" s="89"/>
      <c r="DPF174" s="89"/>
      <c r="DPG174" s="89"/>
      <c r="DPH174" s="89"/>
      <c r="DPI174" s="89"/>
      <c r="DPJ174" s="89"/>
      <c r="DPK174" s="89"/>
      <c r="DPL174" s="89"/>
      <c r="DPM174" s="89"/>
      <c r="DPN174" s="89"/>
      <c r="DPO174" s="89"/>
      <c r="DPP174" s="89"/>
      <c r="DPQ174" s="89"/>
      <c r="DPR174" s="89"/>
      <c r="DPS174" s="89"/>
      <c r="DPT174" s="89"/>
      <c r="DPU174" s="89"/>
      <c r="DPV174" s="89"/>
      <c r="DPW174" s="89"/>
      <c r="DPX174" s="89"/>
      <c r="DPY174" s="89"/>
      <c r="DPZ174" s="89"/>
      <c r="DQA174" s="89"/>
      <c r="DQB174" s="89"/>
      <c r="DQC174" s="89"/>
      <c r="DQD174" s="89"/>
      <c r="DQE174" s="89"/>
      <c r="DQF174" s="89"/>
      <c r="DQG174" s="89"/>
      <c r="DQH174" s="89"/>
      <c r="DQI174" s="89"/>
      <c r="DQJ174" s="89"/>
      <c r="DQK174" s="89"/>
      <c r="DQL174" s="89"/>
      <c r="DQM174" s="89"/>
      <c r="DQN174" s="89"/>
      <c r="DQO174" s="89"/>
      <c r="DQP174" s="89"/>
      <c r="DQQ174" s="89"/>
      <c r="DQR174" s="89"/>
      <c r="DQS174" s="89"/>
      <c r="DQT174" s="89"/>
      <c r="DQU174" s="89"/>
      <c r="DQV174" s="89"/>
      <c r="DQW174" s="89"/>
      <c r="DQX174" s="89"/>
      <c r="DQY174" s="89"/>
      <c r="DQZ174" s="89"/>
      <c r="DRA174" s="89"/>
      <c r="DRB174" s="89"/>
      <c r="DRC174" s="89"/>
      <c r="DRD174" s="89"/>
      <c r="DRE174" s="89"/>
      <c r="DRF174" s="89"/>
      <c r="DRG174" s="89"/>
      <c r="DRH174" s="89"/>
      <c r="DRI174" s="89"/>
      <c r="DRJ174" s="89"/>
      <c r="DRK174" s="89"/>
      <c r="DRL174" s="89"/>
      <c r="DRM174" s="89"/>
      <c r="DRN174" s="89"/>
      <c r="DRO174" s="89"/>
      <c r="DRP174" s="89"/>
      <c r="DRQ174" s="89"/>
      <c r="DRR174" s="89"/>
      <c r="DRS174" s="89"/>
      <c r="DRT174" s="89"/>
      <c r="DRU174" s="89"/>
      <c r="DRV174" s="89"/>
      <c r="DRW174" s="89"/>
      <c r="DRX174" s="89"/>
      <c r="DRY174" s="89"/>
      <c r="DRZ174" s="89"/>
      <c r="DSA174" s="89"/>
      <c r="DSB174" s="89"/>
      <c r="DSC174" s="89"/>
      <c r="DSD174" s="89"/>
      <c r="DSE174" s="89"/>
      <c r="DSF174" s="89"/>
      <c r="DSG174" s="89"/>
      <c r="DSH174" s="89"/>
      <c r="DSI174" s="89"/>
      <c r="DSJ174" s="89"/>
      <c r="DSK174" s="89"/>
      <c r="DSL174" s="89"/>
      <c r="DSM174" s="89"/>
      <c r="DSN174" s="89"/>
      <c r="DSO174" s="89"/>
      <c r="DSP174" s="89"/>
      <c r="DSQ174" s="89"/>
      <c r="DSR174" s="89"/>
      <c r="DSS174" s="89"/>
      <c r="DST174" s="89"/>
      <c r="DSU174" s="89"/>
      <c r="DSV174" s="89"/>
      <c r="DSW174" s="89"/>
      <c r="DSX174" s="89"/>
      <c r="DSY174" s="89"/>
      <c r="DSZ174" s="89"/>
      <c r="DTA174" s="89"/>
      <c r="DTB174" s="89"/>
      <c r="DTC174" s="89"/>
      <c r="DTD174" s="89"/>
      <c r="DTE174" s="89"/>
      <c r="DTF174" s="89"/>
      <c r="DTG174" s="89"/>
      <c r="DTH174" s="89"/>
      <c r="DTI174" s="89"/>
      <c r="DTJ174" s="89"/>
      <c r="DTK174" s="89"/>
      <c r="DTL174" s="89"/>
      <c r="DTM174" s="89"/>
      <c r="DTN174" s="89"/>
      <c r="DTO174" s="89"/>
      <c r="DTP174" s="89"/>
      <c r="DTQ174" s="89"/>
      <c r="DTR174" s="89"/>
      <c r="DTS174" s="89"/>
      <c r="DTT174" s="89"/>
      <c r="DTU174" s="89"/>
      <c r="DTV174" s="89"/>
      <c r="DTW174" s="89"/>
      <c r="DTX174" s="89"/>
      <c r="DTY174" s="89"/>
      <c r="DTZ174" s="89"/>
      <c r="DUA174" s="89"/>
      <c r="DUB174" s="89"/>
      <c r="DUC174" s="89"/>
      <c r="DUD174" s="89"/>
      <c r="DUE174" s="89"/>
      <c r="DUF174" s="89"/>
      <c r="DUG174" s="89"/>
      <c r="DUH174" s="89"/>
      <c r="DUI174" s="89"/>
      <c r="DUJ174" s="89"/>
      <c r="DUK174" s="89"/>
      <c r="DUL174" s="89"/>
      <c r="DUM174" s="89"/>
      <c r="DUN174" s="89"/>
      <c r="DUO174" s="89"/>
      <c r="DUP174" s="89"/>
      <c r="DUQ174" s="89"/>
      <c r="DUR174" s="89"/>
      <c r="DUS174" s="89"/>
      <c r="DUT174" s="89"/>
      <c r="DUU174" s="89"/>
      <c r="DUV174" s="89"/>
      <c r="DUW174" s="89"/>
      <c r="DUX174" s="89"/>
      <c r="DUY174" s="89"/>
      <c r="DUZ174" s="89"/>
      <c r="DVA174" s="89"/>
      <c r="DVB174" s="89"/>
      <c r="DVC174" s="89"/>
      <c r="DVD174" s="89"/>
      <c r="DVE174" s="89"/>
      <c r="DVF174" s="89"/>
      <c r="DVG174" s="89"/>
      <c r="DVH174" s="89"/>
      <c r="DVI174" s="89"/>
      <c r="DVJ174" s="89"/>
      <c r="DVK174" s="89"/>
      <c r="DVL174" s="89"/>
      <c r="DVM174" s="89"/>
      <c r="DVN174" s="89"/>
      <c r="DVO174" s="89"/>
      <c r="DVP174" s="89"/>
      <c r="DVQ174" s="89"/>
      <c r="DVR174" s="89"/>
      <c r="DVS174" s="89"/>
      <c r="DVT174" s="89"/>
      <c r="DVU174" s="89"/>
      <c r="DVV174" s="89"/>
      <c r="DVW174" s="89"/>
      <c r="DVX174" s="89"/>
      <c r="DVY174" s="89"/>
      <c r="DVZ174" s="89"/>
      <c r="DWA174" s="89"/>
      <c r="DWB174" s="89"/>
      <c r="DWC174" s="89"/>
      <c r="DWD174" s="89"/>
      <c r="DWE174" s="89"/>
      <c r="DWF174" s="89"/>
      <c r="DWG174" s="89"/>
      <c r="DWH174" s="89"/>
      <c r="DWI174" s="89"/>
      <c r="DWJ174" s="89"/>
      <c r="DWK174" s="89"/>
      <c r="DWL174" s="89"/>
      <c r="DWM174" s="89"/>
      <c r="DWN174" s="89"/>
      <c r="DWO174" s="89"/>
      <c r="DWP174" s="89"/>
      <c r="DWQ174" s="89"/>
      <c r="DWR174" s="89"/>
      <c r="DWS174" s="89"/>
      <c r="DWT174" s="89"/>
      <c r="DWU174" s="89"/>
      <c r="DWV174" s="89"/>
      <c r="DWW174" s="89"/>
      <c r="DWX174" s="89"/>
      <c r="DWY174" s="89"/>
      <c r="DWZ174" s="89"/>
      <c r="DXA174" s="89"/>
      <c r="DXB174" s="89"/>
      <c r="DXC174" s="89"/>
      <c r="DXD174" s="89"/>
      <c r="DXE174" s="89"/>
      <c r="DXF174" s="89"/>
      <c r="DXG174" s="89"/>
      <c r="DXH174" s="89"/>
      <c r="DXI174" s="89"/>
      <c r="DXJ174" s="89"/>
      <c r="DXK174" s="89"/>
      <c r="DXL174" s="89"/>
      <c r="DXM174" s="89"/>
      <c r="DXN174" s="89"/>
      <c r="DXO174" s="89"/>
      <c r="DXP174" s="89"/>
      <c r="DXQ174" s="89"/>
      <c r="DXR174" s="89"/>
      <c r="DXS174" s="89"/>
      <c r="DXT174" s="89"/>
      <c r="DXU174" s="89"/>
      <c r="DXV174" s="89"/>
      <c r="DXW174" s="89"/>
      <c r="DXX174" s="89"/>
      <c r="DXY174" s="89"/>
      <c r="DXZ174" s="89"/>
      <c r="DYA174" s="89"/>
      <c r="DYB174" s="89"/>
      <c r="DYC174" s="89"/>
      <c r="DYD174" s="89"/>
      <c r="DYE174" s="89"/>
      <c r="DYF174" s="89"/>
      <c r="DYG174" s="89"/>
      <c r="DYH174" s="89"/>
      <c r="DYI174" s="89"/>
      <c r="DYJ174" s="89"/>
      <c r="DYK174" s="89"/>
      <c r="DYL174" s="89"/>
      <c r="DYM174" s="89"/>
      <c r="DYN174" s="89"/>
      <c r="DYO174" s="89"/>
      <c r="DYP174" s="89"/>
      <c r="DYQ174" s="89"/>
      <c r="DYR174" s="89"/>
      <c r="DYS174" s="89"/>
      <c r="DYT174" s="89"/>
      <c r="DYU174" s="89"/>
      <c r="DYV174" s="89"/>
      <c r="DYW174" s="89"/>
      <c r="DYX174" s="89"/>
      <c r="DYY174" s="89"/>
      <c r="DYZ174" s="89"/>
      <c r="DZA174" s="89"/>
      <c r="DZB174" s="89"/>
      <c r="DZC174" s="89"/>
      <c r="DZD174" s="89"/>
      <c r="DZE174" s="89"/>
      <c r="DZF174" s="89"/>
      <c r="DZG174" s="89"/>
      <c r="DZH174" s="89"/>
      <c r="DZI174" s="89"/>
      <c r="DZJ174" s="89"/>
      <c r="DZK174" s="89"/>
      <c r="DZL174" s="89"/>
      <c r="DZM174" s="89"/>
      <c r="DZN174" s="89"/>
      <c r="DZO174" s="89"/>
      <c r="DZP174" s="89"/>
      <c r="DZQ174" s="89"/>
      <c r="DZR174" s="89"/>
      <c r="DZS174" s="89"/>
      <c r="DZT174" s="89"/>
      <c r="DZU174" s="89"/>
      <c r="DZV174" s="89"/>
      <c r="DZW174" s="89"/>
      <c r="DZX174" s="89"/>
      <c r="DZY174" s="89"/>
      <c r="DZZ174" s="89"/>
      <c r="EAA174" s="89"/>
      <c r="EAB174" s="89"/>
      <c r="EAC174" s="89"/>
      <c r="EAD174" s="89"/>
      <c r="EAE174" s="89"/>
      <c r="EAF174" s="89"/>
      <c r="EAG174" s="89"/>
      <c r="EAH174" s="89"/>
      <c r="EAI174" s="89"/>
      <c r="EAJ174" s="89"/>
      <c r="EAK174" s="89"/>
      <c r="EAL174" s="89"/>
      <c r="EAM174" s="89"/>
      <c r="EAN174" s="89"/>
      <c r="EAO174" s="89"/>
      <c r="EAP174" s="89"/>
      <c r="EAQ174" s="89"/>
      <c r="EAR174" s="89"/>
      <c r="EAS174" s="89"/>
      <c r="EAT174" s="89"/>
      <c r="EAU174" s="89"/>
      <c r="EAV174" s="89"/>
      <c r="EAW174" s="89"/>
      <c r="EAX174" s="89"/>
      <c r="EAY174" s="89"/>
      <c r="EAZ174" s="89"/>
      <c r="EBA174" s="89"/>
      <c r="EBB174" s="89"/>
      <c r="EBC174" s="89"/>
      <c r="EBD174" s="89"/>
      <c r="EBE174" s="89"/>
      <c r="EBF174" s="89"/>
      <c r="EBG174" s="89"/>
      <c r="EBH174" s="89"/>
      <c r="EBI174" s="89"/>
      <c r="EBJ174" s="89"/>
      <c r="EBK174" s="89"/>
      <c r="EBL174" s="89"/>
      <c r="EBM174" s="89"/>
      <c r="EBN174" s="89"/>
      <c r="EBO174" s="89"/>
      <c r="EBP174" s="89"/>
      <c r="EBQ174" s="89"/>
      <c r="EBR174" s="89"/>
      <c r="EBS174" s="89"/>
      <c r="EBT174" s="89"/>
      <c r="EBU174" s="89"/>
      <c r="EBV174" s="89"/>
      <c r="EBW174" s="89"/>
      <c r="EBX174" s="89"/>
      <c r="EBY174" s="89"/>
      <c r="EBZ174" s="89"/>
      <c r="ECA174" s="89"/>
      <c r="ECB174" s="89"/>
      <c r="ECC174" s="89"/>
      <c r="ECD174" s="89"/>
      <c r="ECE174" s="89"/>
      <c r="ECF174" s="89"/>
      <c r="ECG174" s="89"/>
      <c r="ECH174" s="89"/>
      <c r="ECI174" s="89"/>
      <c r="ECJ174" s="89"/>
      <c r="ECK174" s="89"/>
      <c r="ECL174" s="89"/>
      <c r="ECM174" s="89"/>
      <c r="ECN174" s="89"/>
      <c r="ECO174" s="89"/>
      <c r="ECP174" s="89"/>
      <c r="ECQ174" s="89"/>
      <c r="ECR174" s="89"/>
      <c r="ECS174" s="89"/>
      <c r="ECT174" s="89"/>
      <c r="ECU174" s="89"/>
      <c r="ECV174" s="89"/>
      <c r="ECW174" s="89"/>
      <c r="ECX174" s="89"/>
      <c r="ECY174" s="89"/>
      <c r="ECZ174" s="89"/>
      <c r="EDA174" s="89"/>
      <c r="EDB174" s="89"/>
      <c r="EDC174" s="89"/>
      <c r="EDD174" s="89"/>
      <c r="EDE174" s="89"/>
      <c r="EDF174" s="89"/>
      <c r="EDG174" s="89"/>
      <c r="EDH174" s="89"/>
      <c r="EDI174" s="89"/>
      <c r="EDJ174" s="89"/>
      <c r="EDK174" s="89"/>
      <c r="EDL174" s="89"/>
      <c r="EDM174" s="89"/>
      <c r="EDN174" s="89"/>
      <c r="EDO174" s="89"/>
      <c r="EDP174" s="89"/>
      <c r="EDQ174" s="89"/>
      <c r="EDR174" s="89"/>
      <c r="EDS174" s="89"/>
      <c r="EDT174" s="89"/>
      <c r="EDU174" s="89"/>
      <c r="EDV174" s="89"/>
      <c r="EDW174" s="89"/>
      <c r="EDX174" s="89"/>
      <c r="EDY174" s="89"/>
      <c r="EDZ174" s="89"/>
      <c r="EEA174" s="89"/>
      <c r="EEB174" s="89"/>
      <c r="EEC174" s="89"/>
      <c r="EED174" s="89"/>
      <c r="EEE174" s="89"/>
      <c r="EEF174" s="89"/>
      <c r="EEG174" s="89"/>
      <c r="EEH174" s="89"/>
      <c r="EEI174" s="89"/>
      <c r="EEJ174" s="89"/>
      <c r="EEK174" s="89"/>
      <c r="EEL174" s="89"/>
      <c r="EEM174" s="89"/>
      <c r="EEN174" s="89"/>
      <c r="EEO174" s="89"/>
      <c r="EEP174" s="89"/>
      <c r="EEQ174" s="89"/>
      <c r="EER174" s="89"/>
      <c r="EES174" s="89"/>
      <c r="EET174" s="89"/>
      <c r="EEU174" s="89"/>
      <c r="EEV174" s="89"/>
      <c r="EEW174" s="89"/>
      <c r="EEX174" s="89"/>
      <c r="EEY174" s="89"/>
      <c r="EEZ174" s="89"/>
      <c r="EFA174" s="89"/>
      <c r="EFB174" s="89"/>
      <c r="EFC174" s="89"/>
      <c r="EFD174" s="89"/>
      <c r="EFE174" s="89"/>
      <c r="EFF174" s="89"/>
      <c r="EFG174" s="89"/>
      <c r="EFH174" s="89"/>
      <c r="EFI174" s="89"/>
      <c r="EFJ174" s="89"/>
      <c r="EFK174" s="89"/>
      <c r="EFL174" s="89"/>
      <c r="EFM174" s="89"/>
      <c r="EFN174" s="89"/>
      <c r="EFO174" s="89"/>
      <c r="EFP174" s="89"/>
      <c r="EFQ174" s="89"/>
      <c r="EFR174" s="89"/>
      <c r="EFS174" s="89"/>
      <c r="EFT174" s="89"/>
      <c r="EFU174" s="89"/>
      <c r="EFV174" s="89"/>
      <c r="EFW174" s="89"/>
      <c r="EFX174" s="89"/>
      <c r="EFY174" s="89"/>
      <c r="EFZ174" s="89"/>
      <c r="EGA174" s="89"/>
      <c r="EGB174" s="89"/>
      <c r="EGC174" s="89"/>
      <c r="EGD174" s="89"/>
      <c r="EGE174" s="89"/>
      <c r="EGF174" s="89"/>
      <c r="EGG174" s="89"/>
      <c r="EGH174" s="89"/>
      <c r="EGI174" s="89"/>
      <c r="EGJ174" s="89"/>
      <c r="EGK174" s="89"/>
      <c r="EGL174" s="89"/>
      <c r="EGM174" s="89"/>
      <c r="EGN174" s="89"/>
      <c r="EGO174" s="89"/>
      <c r="EGP174" s="89"/>
      <c r="EGQ174" s="89"/>
      <c r="EGR174" s="89"/>
      <c r="EGS174" s="89"/>
      <c r="EGT174" s="89"/>
      <c r="EGU174" s="89"/>
      <c r="EGV174" s="89"/>
      <c r="EGW174" s="89"/>
      <c r="EGX174" s="89"/>
      <c r="EGY174" s="89"/>
      <c r="EGZ174" s="89"/>
      <c r="EHA174" s="89"/>
      <c r="EHB174" s="89"/>
      <c r="EHC174" s="89"/>
      <c r="EHD174" s="89"/>
      <c r="EHE174" s="89"/>
      <c r="EHF174" s="89"/>
      <c r="EHG174" s="89"/>
      <c r="EHH174" s="89"/>
      <c r="EHI174" s="89"/>
      <c r="EHJ174" s="89"/>
      <c r="EHK174" s="89"/>
      <c r="EHL174" s="89"/>
      <c r="EHM174" s="89"/>
      <c r="EHN174" s="89"/>
      <c r="EHO174" s="89"/>
      <c r="EHP174" s="89"/>
      <c r="EHQ174" s="89"/>
      <c r="EHR174" s="89"/>
      <c r="EHS174" s="89"/>
      <c r="EHT174" s="89"/>
      <c r="EHU174" s="89"/>
      <c r="EHV174" s="89"/>
      <c r="EHW174" s="89"/>
      <c r="EHX174" s="89"/>
      <c r="EHY174" s="89"/>
      <c r="EHZ174" s="89"/>
      <c r="EIA174" s="89"/>
      <c r="EIB174" s="89"/>
      <c r="EIC174" s="89"/>
      <c r="EID174" s="89"/>
      <c r="EIE174" s="89"/>
      <c r="EIF174" s="89"/>
      <c r="EIG174" s="89"/>
      <c r="EIH174" s="89"/>
      <c r="EII174" s="89"/>
      <c r="EIJ174" s="89"/>
      <c r="EIK174" s="89"/>
      <c r="EIL174" s="89"/>
      <c r="EIM174" s="89"/>
      <c r="EIN174" s="89"/>
      <c r="EIO174" s="89"/>
      <c r="EIP174" s="89"/>
      <c r="EIQ174" s="89"/>
      <c r="EIR174" s="89"/>
      <c r="EIS174" s="89"/>
      <c r="EIT174" s="89"/>
      <c r="EIU174" s="89"/>
      <c r="EIV174" s="89"/>
      <c r="EIW174" s="89"/>
      <c r="EIX174" s="89"/>
      <c r="EIY174" s="89"/>
      <c r="EIZ174" s="89"/>
      <c r="EJA174" s="89"/>
      <c r="EJB174" s="89"/>
      <c r="EJC174" s="89"/>
      <c r="EJD174" s="89"/>
      <c r="EJE174" s="89"/>
      <c r="EJF174" s="89"/>
      <c r="EJG174" s="89"/>
      <c r="EJH174" s="89"/>
      <c r="EJI174" s="89"/>
      <c r="EJJ174" s="89"/>
      <c r="EJK174" s="89"/>
      <c r="EJL174" s="89"/>
      <c r="EJM174" s="89"/>
      <c r="EJN174" s="89"/>
      <c r="EJO174" s="89"/>
      <c r="EJP174" s="89"/>
      <c r="EJQ174" s="89"/>
      <c r="EJR174" s="89"/>
      <c r="EJS174" s="89"/>
      <c r="EJT174" s="89"/>
      <c r="EJU174" s="89"/>
      <c r="EJV174" s="89"/>
      <c r="EJW174" s="89"/>
      <c r="EJX174" s="89"/>
      <c r="EJY174" s="89"/>
      <c r="EJZ174" s="89"/>
      <c r="EKA174" s="89"/>
      <c r="EKB174" s="89"/>
      <c r="EKC174" s="89"/>
      <c r="EKD174" s="89"/>
      <c r="EKE174" s="89"/>
      <c r="EKF174" s="89"/>
      <c r="EKG174" s="89"/>
      <c r="EKH174" s="89"/>
      <c r="EKI174" s="89"/>
      <c r="EKJ174" s="89"/>
      <c r="EKK174" s="89"/>
      <c r="EKL174" s="89"/>
      <c r="EKM174" s="89"/>
      <c r="EKN174" s="89"/>
      <c r="EKO174" s="89"/>
      <c r="EKP174" s="89"/>
      <c r="EKQ174" s="89"/>
      <c r="EKR174" s="89"/>
      <c r="EKS174" s="89"/>
      <c r="EKT174" s="89"/>
      <c r="EKU174" s="89"/>
      <c r="EKV174" s="89"/>
      <c r="EKW174" s="89"/>
      <c r="EKX174" s="89"/>
      <c r="EKY174" s="89"/>
      <c r="EKZ174" s="89"/>
      <c r="ELA174" s="89"/>
      <c r="ELB174" s="89"/>
      <c r="ELC174" s="89"/>
      <c r="ELD174" s="89"/>
      <c r="ELE174" s="89"/>
      <c r="ELF174" s="89"/>
      <c r="ELG174" s="89"/>
      <c r="ELH174" s="89"/>
      <c r="ELI174" s="89"/>
      <c r="ELJ174" s="89"/>
      <c r="ELK174" s="89"/>
      <c r="ELL174" s="89"/>
      <c r="ELM174" s="89"/>
      <c r="ELN174" s="89"/>
      <c r="ELO174" s="89"/>
      <c r="ELP174" s="89"/>
      <c r="ELQ174" s="89"/>
      <c r="ELR174" s="89"/>
      <c r="ELS174" s="89"/>
      <c r="ELT174" s="89"/>
      <c r="ELU174" s="89"/>
      <c r="ELV174" s="89"/>
      <c r="ELW174" s="89"/>
      <c r="ELX174" s="89"/>
      <c r="ELY174" s="89"/>
      <c r="ELZ174" s="89"/>
      <c r="EMA174" s="89"/>
      <c r="EMB174" s="89"/>
      <c r="EMC174" s="89"/>
      <c r="EMD174" s="89"/>
      <c r="EME174" s="89"/>
      <c r="EMF174" s="89"/>
      <c r="EMG174" s="89"/>
      <c r="EMH174" s="89"/>
      <c r="EMI174" s="89"/>
      <c r="EMJ174" s="89"/>
      <c r="EMK174" s="89"/>
      <c r="EML174" s="89"/>
      <c r="EMM174" s="89"/>
      <c r="EMN174" s="89"/>
      <c r="EMO174" s="89"/>
      <c r="EMP174" s="89"/>
      <c r="EMQ174" s="89"/>
      <c r="EMR174" s="89"/>
      <c r="EMS174" s="89"/>
      <c r="EMT174" s="89"/>
      <c r="EMU174" s="89"/>
      <c r="EMV174" s="89"/>
      <c r="EMW174" s="89"/>
      <c r="EMX174" s="89"/>
      <c r="EMY174" s="89"/>
      <c r="EMZ174" s="89"/>
      <c r="ENA174" s="89"/>
      <c r="ENB174" s="89"/>
      <c r="ENC174" s="89"/>
      <c r="END174" s="89"/>
      <c r="ENE174" s="89"/>
      <c r="ENF174" s="89"/>
      <c r="ENG174" s="89"/>
      <c r="ENH174" s="89"/>
      <c r="ENI174" s="89"/>
      <c r="ENJ174" s="89"/>
      <c r="ENK174" s="89"/>
      <c r="ENL174" s="89"/>
      <c r="ENM174" s="89"/>
      <c r="ENN174" s="89"/>
      <c r="ENO174" s="89"/>
      <c r="ENP174" s="89"/>
      <c r="ENQ174" s="89"/>
      <c r="ENR174" s="89"/>
      <c r="ENS174" s="89"/>
      <c r="ENT174" s="89"/>
      <c r="ENU174" s="89"/>
      <c r="ENV174" s="89"/>
      <c r="ENW174" s="89"/>
      <c r="ENX174" s="89"/>
      <c r="ENY174" s="89"/>
      <c r="ENZ174" s="89"/>
      <c r="EOA174" s="89"/>
      <c r="EOB174" s="89"/>
      <c r="EOC174" s="89"/>
      <c r="EOD174" s="89"/>
      <c r="EOE174" s="89"/>
      <c r="EOF174" s="89"/>
      <c r="EOG174" s="89"/>
      <c r="EOH174" s="89"/>
      <c r="EOI174" s="89"/>
      <c r="EOJ174" s="89"/>
      <c r="EOK174" s="89"/>
      <c r="EOL174" s="89"/>
      <c r="EOM174" s="89"/>
      <c r="EON174" s="89"/>
      <c r="EOO174" s="89"/>
      <c r="EOP174" s="89"/>
      <c r="EOQ174" s="89"/>
      <c r="EOR174" s="89"/>
      <c r="EOS174" s="89"/>
      <c r="EOT174" s="89"/>
      <c r="EOU174" s="89"/>
      <c r="EOV174" s="89"/>
      <c r="EOW174" s="89"/>
      <c r="EOX174" s="89"/>
      <c r="EOY174" s="89"/>
      <c r="EOZ174" s="89"/>
      <c r="EPA174" s="89"/>
      <c r="EPB174" s="89"/>
      <c r="EPC174" s="89"/>
      <c r="EPD174" s="89"/>
      <c r="EPE174" s="89"/>
      <c r="EPF174" s="89"/>
      <c r="EPG174" s="89"/>
      <c r="EPH174" s="89"/>
      <c r="EPI174" s="89"/>
      <c r="EPJ174" s="89"/>
      <c r="EPK174" s="89"/>
      <c r="EPL174" s="89"/>
      <c r="EPM174" s="89"/>
      <c r="EPN174" s="89"/>
      <c r="EPO174" s="89"/>
      <c r="EPP174" s="89"/>
      <c r="EPQ174" s="89"/>
      <c r="EPR174" s="89"/>
      <c r="EPS174" s="89"/>
      <c r="EPT174" s="89"/>
      <c r="EPU174" s="89"/>
      <c r="EPV174" s="89"/>
      <c r="EPW174" s="89"/>
      <c r="EPX174" s="89"/>
      <c r="EPY174" s="89"/>
      <c r="EPZ174" s="89"/>
      <c r="EQA174" s="89"/>
      <c r="EQB174" s="89"/>
      <c r="EQC174" s="89"/>
      <c r="EQD174" s="89"/>
      <c r="EQE174" s="89"/>
      <c r="EQF174" s="89"/>
      <c r="EQG174" s="89"/>
      <c r="EQH174" s="89"/>
      <c r="EQI174" s="89"/>
      <c r="EQJ174" s="89"/>
      <c r="EQK174" s="89"/>
      <c r="EQL174" s="89"/>
      <c r="EQM174" s="89"/>
      <c r="EQN174" s="89"/>
      <c r="EQO174" s="89"/>
      <c r="EQP174" s="89"/>
      <c r="EQQ174" s="89"/>
      <c r="EQR174" s="89"/>
      <c r="EQS174" s="89"/>
      <c r="EQT174" s="89"/>
      <c r="EQU174" s="89"/>
      <c r="EQV174" s="89"/>
      <c r="EQW174" s="89"/>
      <c r="EQX174" s="89"/>
      <c r="EQY174" s="89"/>
      <c r="EQZ174" s="89"/>
      <c r="ERA174" s="89"/>
      <c r="ERB174" s="89"/>
      <c r="ERC174" s="89"/>
      <c r="ERD174" s="89"/>
      <c r="ERE174" s="89"/>
      <c r="ERF174" s="89"/>
      <c r="ERG174" s="89"/>
      <c r="ERH174" s="89"/>
      <c r="ERI174" s="89"/>
      <c r="ERJ174" s="89"/>
      <c r="ERK174" s="89"/>
      <c r="ERL174" s="89"/>
      <c r="ERM174" s="89"/>
      <c r="ERN174" s="89"/>
      <c r="ERO174" s="89"/>
      <c r="ERP174" s="89"/>
      <c r="ERQ174" s="89"/>
      <c r="ERR174" s="89"/>
      <c r="ERS174" s="89"/>
      <c r="ERT174" s="89"/>
      <c r="ERU174" s="89"/>
      <c r="ERV174" s="89"/>
      <c r="ERW174" s="89"/>
      <c r="ERX174" s="89"/>
      <c r="ERY174" s="89"/>
      <c r="ERZ174" s="89"/>
      <c r="ESA174" s="89"/>
      <c r="ESB174" s="89"/>
      <c r="ESC174" s="89"/>
      <c r="ESD174" s="89"/>
      <c r="ESE174" s="89"/>
      <c r="ESF174" s="89"/>
      <c r="ESG174" s="89"/>
      <c r="ESH174" s="89"/>
      <c r="ESI174" s="89"/>
      <c r="ESJ174" s="89"/>
      <c r="ESK174" s="89"/>
      <c r="ESL174" s="89"/>
      <c r="ESM174" s="89"/>
      <c r="ESN174" s="89"/>
      <c r="ESO174" s="89"/>
      <c r="ESP174" s="89"/>
      <c r="ESQ174" s="89"/>
      <c r="ESR174" s="89"/>
      <c r="ESS174" s="89"/>
      <c r="EST174" s="89"/>
      <c r="ESU174" s="89"/>
      <c r="ESV174" s="89"/>
      <c r="ESW174" s="89"/>
      <c r="ESX174" s="89"/>
      <c r="ESY174" s="89"/>
      <c r="ESZ174" s="89"/>
      <c r="ETA174" s="89"/>
      <c r="ETB174" s="89"/>
      <c r="ETC174" s="89"/>
      <c r="ETD174" s="89"/>
      <c r="ETE174" s="89"/>
      <c r="ETF174" s="89"/>
      <c r="ETG174" s="89"/>
      <c r="ETH174" s="89"/>
      <c r="ETI174" s="89"/>
      <c r="ETJ174" s="89"/>
      <c r="ETK174" s="89"/>
      <c r="ETL174" s="89"/>
      <c r="ETM174" s="89"/>
      <c r="ETN174" s="89"/>
      <c r="ETO174" s="89"/>
      <c r="ETP174" s="89"/>
      <c r="ETQ174" s="89"/>
      <c r="ETR174" s="89"/>
      <c r="ETS174" s="89"/>
      <c r="ETT174" s="89"/>
      <c r="ETU174" s="89"/>
      <c r="ETV174" s="89"/>
      <c r="ETW174" s="89"/>
      <c r="ETX174" s="89"/>
      <c r="ETY174" s="89"/>
      <c r="ETZ174" s="89"/>
      <c r="EUA174" s="89"/>
      <c r="EUB174" s="89"/>
      <c r="EUC174" s="89"/>
      <c r="EUD174" s="89"/>
      <c r="EUE174" s="89"/>
      <c r="EUF174" s="89"/>
      <c r="EUG174" s="89"/>
      <c r="EUH174" s="89"/>
      <c r="EUI174" s="89"/>
      <c r="EUJ174" s="89"/>
      <c r="EUK174" s="89"/>
      <c r="EUL174" s="89"/>
      <c r="EUM174" s="89"/>
      <c r="EUN174" s="89"/>
      <c r="EUO174" s="89"/>
      <c r="EUP174" s="89"/>
      <c r="EUQ174" s="89"/>
      <c r="EUR174" s="89"/>
      <c r="EUS174" s="89"/>
      <c r="EUT174" s="89"/>
      <c r="EUU174" s="89"/>
      <c r="EUV174" s="89"/>
      <c r="EUW174" s="89"/>
      <c r="EUX174" s="89"/>
      <c r="EUY174" s="89"/>
      <c r="EUZ174" s="89"/>
      <c r="EVA174" s="89"/>
      <c r="EVB174" s="89"/>
      <c r="EVC174" s="89"/>
      <c r="EVD174" s="89"/>
      <c r="EVE174" s="89"/>
      <c r="EVF174" s="89"/>
      <c r="EVG174" s="89"/>
      <c r="EVH174" s="89"/>
      <c r="EVI174" s="89"/>
      <c r="EVJ174" s="89"/>
      <c r="EVK174" s="89"/>
      <c r="EVL174" s="89"/>
      <c r="EVM174" s="89"/>
      <c r="EVN174" s="89"/>
      <c r="EVO174" s="89"/>
      <c r="EVP174" s="89"/>
      <c r="EVQ174" s="89"/>
      <c r="EVR174" s="89"/>
      <c r="EVS174" s="89"/>
      <c r="EVT174" s="89"/>
      <c r="EVU174" s="89"/>
      <c r="EVV174" s="89"/>
      <c r="EVW174" s="89"/>
      <c r="EVX174" s="89"/>
      <c r="EVY174" s="89"/>
      <c r="EVZ174" s="89"/>
      <c r="EWA174" s="89"/>
      <c r="EWB174" s="89"/>
      <c r="EWC174" s="89"/>
      <c r="EWD174" s="89"/>
      <c r="EWE174" s="89"/>
      <c r="EWF174" s="89"/>
      <c r="EWG174" s="89"/>
      <c r="EWH174" s="89"/>
      <c r="EWI174" s="89"/>
      <c r="EWJ174" s="89"/>
      <c r="EWK174" s="89"/>
      <c r="EWL174" s="89"/>
      <c r="EWM174" s="89"/>
      <c r="EWN174" s="89"/>
      <c r="EWO174" s="89"/>
      <c r="EWP174" s="89"/>
      <c r="EWQ174" s="89"/>
      <c r="EWR174" s="89"/>
      <c r="EWS174" s="89"/>
      <c r="EWT174" s="89"/>
      <c r="EWU174" s="89"/>
      <c r="EWV174" s="89"/>
      <c r="EWW174" s="89"/>
      <c r="EWX174" s="89"/>
      <c r="EWY174" s="89"/>
      <c r="EWZ174" s="89"/>
      <c r="EXA174" s="89"/>
      <c r="EXB174" s="89"/>
      <c r="EXC174" s="89"/>
      <c r="EXD174" s="89"/>
      <c r="EXE174" s="89"/>
      <c r="EXF174" s="89"/>
      <c r="EXG174" s="89"/>
      <c r="EXH174" s="89"/>
      <c r="EXI174" s="89"/>
      <c r="EXJ174" s="89"/>
      <c r="EXK174" s="89"/>
      <c r="EXL174" s="89"/>
      <c r="EXM174" s="89"/>
      <c r="EXN174" s="89"/>
      <c r="EXO174" s="89"/>
      <c r="EXP174" s="89"/>
      <c r="EXQ174" s="89"/>
      <c r="EXR174" s="89"/>
      <c r="EXS174" s="89"/>
      <c r="EXT174" s="89"/>
      <c r="EXU174" s="89"/>
      <c r="EXV174" s="89"/>
      <c r="EXW174" s="89"/>
      <c r="EXX174" s="89"/>
      <c r="EXY174" s="89"/>
      <c r="EXZ174" s="89"/>
      <c r="EYA174" s="89"/>
      <c r="EYB174" s="89"/>
      <c r="EYC174" s="89"/>
      <c r="EYD174" s="89"/>
      <c r="EYE174" s="89"/>
      <c r="EYF174" s="89"/>
      <c r="EYG174" s="89"/>
      <c r="EYH174" s="89"/>
      <c r="EYI174" s="89"/>
      <c r="EYJ174" s="89"/>
      <c r="EYK174" s="89"/>
      <c r="EYL174" s="89"/>
      <c r="EYM174" s="89"/>
      <c r="EYN174" s="89"/>
      <c r="EYO174" s="89"/>
      <c r="EYP174" s="89"/>
      <c r="EYQ174" s="89"/>
      <c r="EYR174" s="89"/>
      <c r="EYS174" s="89"/>
      <c r="EYT174" s="89"/>
      <c r="EYU174" s="89"/>
      <c r="EYV174" s="89"/>
      <c r="EYW174" s="89"/>
      <c r="EYX174" s="89"/>
      <c r="EYY174" s="89"/>
      <c r="EYZ174" s="89"/>
      <c r="EZA174" s="89"/>
      <c r="EZB174" s="89"/>
      <c r="EZC174" s="89"/>
      <c r="EZD174" s="89"/>
      <c r="EZE174" s="89"/>
      <c r="EZF174" s="89"/>
      <c r="EZG174" s="89"/>
      <c r="EZH174" s="89"/>
      <c r="EZI174" s="89"/>
      <c r="EZJ174" s="89"/>
      <c r="EZK174" s="89"/>
      <c r="EZL174" s="89"/>
      <c r="EZM174" s="89"/>
      <c r="EZN174" s="89"/>
      <c r="EZO174" s="89"/>
      <c r="EZP174" s="89"/>
      <c r="EZQ174" s="89"/>
      <c r="EZR174" s="89"/>
      <c r="EZS174" s="89"/>
      <c r="EZT174" s="89"/>
      <c r="EZU174" s="89"/>
      <c r="EZV174" s="89"/>
      <c r="EZW174" s="89"/>
      <c r="EZX174" s="89"/>
      <c r="EZY174" s="89"/>
      <c r="EZZ174" s="89"/>
      <c r="FAA174" s="89"/>
      <c r="FAB174" s="89"/>
      <c r="FAC174" s="89"/>
      <c r="FAD174" s="89"/>
      <c r="FAE174" s="89"/>
      <c r="FAF174" s="89"/>
      <c r="FAG174" s="89"/>
      <c r="FAH174" s="89"/>
      <c r="FAI174" s="89"/>
      <c r="FAJ174" s="89"/>
      <c r="FAK174" s="89"/>
      <c r="FAL174" s="89"/>
      <c r="FAM174" s="89"/>
      <c r="FAN174" s="89"/>
      <c r="FAO174" s="89"/>
      <c r="FAP174" s="89"/>
      <c r="FAQ174" s="89"/>
      <c r="FAR174" s="89"/>
      <c r="FAS174" s="89"/>
      <c r="FAT174" s="89"/>
      <c r="FAU174" s="89"/>
      <c r="FAV174" s="89"/>
      <c r="FAW174" s="89"/>
      <c r="FAX174" s="89"/>
      <c r="FAY174" s="89"/>
      <c r="FAZ174" s="89"/>
      <c r="FBA174" s="89"/>
      <c r="FBB174" s="89"/>
      <c r="FBC174" s="89"/>
      <c r="FBD174" s="89"/>
      <c r="FBE174" s="89"/>
      <c r="FBF174" s="89"/>
      <c r="FBG174" s="89"/>
      <c r="FBH174" s="89"/>
      <c r="FBI174" s="89"/>
      <c r="FBJ174" s="89"/>
      <c r="FBK174" s="89"/>
      <c r="FBL174" s="89"/>
      <c r="FBM174" s="89"/>
      <c r="FBN174" s="89"/>
      <c r="FBO174" s="89"/>
      <c r="FBP174" s="89"/>
      <c r="FBQ174" s="89"/>
      <c r="FBR174" s="89"/>
      <c r="FBS174" s="89"/>
      <c r="FBT174" s="89"/>
      <c r="FBU174" s="89"/>
      <c r="FBV174" s="89"/>
      <c r="FBW174" s="89"/>
      <c r="FBX174" s="89"/>
      <c r="FBY174" s="89"/>
      <c r="FBZ174" s="89"/>
      <c r="FCA174" s="89"/>
      <c r="FCB174" s="89"/>
      <c r="FCC174" s="89"/>
      <c r="FCD174" s="89"/>
      <c r="FCE174" s="89"/>
      <c r="FCF174" s="89"/>
      <c r="FCG174" s="89"/>
      <c r="FCH174" s="89"/>
      <c r="FCI174" s="89"/>
      <c r="FCJ174" s="89"/>
      <c r="FCK174" s="89"/>
      <c r="FCL174" s="89"/>
      <c r="FCM174" s="89"/>
      <c r="FCN174" s="89"/>
      <c r="FCO174" s="89"/>
      <c r="FCP174" s="89"/>
      <c r="FCQ174" s="89"/>
      <c r="FCR174" s="89"/>
      <c r="FCS174" s="89"/>
      <c r="FCT174" s="89"/>
      <c r="FCU174" s="89"/>
      <c r="FCV174" s="89"/>
      <c r="FCW174" s="89"/>
      <c r="FCX174" s="89"/>
      <c r="FCY174" s="89"/>
      <c r="FCZ174" s="89"/>
      <c r="FDA174" s="89"/>
      <c r="FDB174" s="89"/>
      <c r="FDC174" s="89"/>
      <c r="FDD174" s="89"/>
      <c r="FDE174" s="89"/>
      <c r="FDF174" s="89"/>
      <c r="FDG174" s="89"/>
      <c r="FDH174" s="89"/>
      <c r="FDI174" s="89"/>
      <c r="FDJ174" s="89"/>
      <c r="FDK174" s="89"/>
      <c r="FDL174" s="89"/>
      <c r="FDM174" s="89"/>
      <c r="FDN174" s="89"/>
      <c r="FDO174" s="89"/>
      <c r="FDP174" s="89"/>
      <c r="FDQ174" s="89"/>
      <c r="FDR174" s="89"/>
      <c r="FDS174" s="89"/>
      <c r="FDT174" s="89"/>
      <c r="FDU174" s="89"/>
      <c r="FDV174" s="89"/>
      <c r="FDW174" s="89"/>
      <c r="FDX174" s="89"/>
      <c r="FDY174" s="89"/>
      <c r="FDZ174" s="89"/>
      <c r="FEA174" s="89"/>
      <c r="FEB174" s="89"/>
      <c r="FEC174" s="89"/>
      <c r="FED174" s="89"/>
      <c r="FEE174" s="89"/>
      <c r="FEF174" s="89"/>
      <c r="FEG174" s="89"/>
      <c r="FEH174" s="89"/>
      <c r="FEI174" s="89"/>
      <c r="FEJ174" s="89"/>
      <c r="FEK174" s="89"/>
      <c r="FEL174" s="89"/>
      <c r="FEM174" s="89"/>
      <c r="FEN174" s="89"/>
      <c r="FEO174" s="89"/>
      <c r="FEP174" s="89"/>
      <c r="FEQ174" s="89"/>
      <c r="FER174" s="89"/>
      <c r="FES174" s="89"/>
      <c r="FET174" s="89"/>
      <c r="FEU174" s="89"/>
      <c r="FEV174" s="89"/>
      <c r="FEW174" s="89"/>
      <c r="FEX174" s="89"/>
      <c r="FEY174" s="89"/>
      <c r="FEZ174" s="89"/>
      <c r="FFA174" s="89"/>
      <c r="FFB174" s="89"/>
      <c r="FFC174" s="89"/>
      <c r="FFD174" s="89"/>
      <c r="FFE174" s="89"/>
      <c r="FFF174" s="89"/>
      <c r="FFG174" s="89"/>
      <c r="FFH174" s="89"/>
      <c r="FFI174" s="89"/>
      <c r="FFJ174" s="89"/>
      <c r="FFK174" s="89"/>
      <c r="FFL174" s="89"/>
      <c r="FFM174" s="89"/>
      <c r="FFN174" s="89"/>
      <c r="FFO174" s="89"/>
      <c r="FFP174" s="89"/>
      <c r="FFQ174" s="89"/>
      <c r="FFR174" s="89"/>
      <c r="FFS174" s="89"/>
      <c r="FFT174" s="89"/>
      <c r="FFU174" s="89"/>
      <c r="FFV174" s="89"/>
      <c r="FFW174" s="89"/>
      <c r="FFX174" s="89"/>
      <c r="FFY174" s="89"/>
      <c r="FFZ174" s="89"/>
      <c r="FGA174" s="89"/>
      <c r="FGB174" s="89"/>
      <c r="FGC174" s="89"/>
      <c r="FGD174" s="89"/>
      <c r="FGE174" s="89"/>
      <c r="FGF174" s="89"/>
      <c r="FGG174" s="89"/>
      <c r="FGH174" s="89"/>
      <c r="FGI174" s="89"/>
      <c r="FGJ174" s="89"/>
      <c r="FGK174" s="89"/>
      <c r="FGL174" s="89"/>
      <c r="FGM174" s="89"/>
      <c r="FGN174" s="89"/>
      <c r="FGO174" s="89"/>
      <c r="FGP174" s="89"/>
      <c r="FGQ174" s="89"/>
      <c r="FGR174" s="89"/>
      <c r="FGS174" s="89"/>
      <c r="FGT174" s="89"/>
      <c r="FGU174" s="89"/>
      <c r="FGV174" s="89"/>
      <c r="FGW174" s="89"/>
      <c r="FGX174" s="89"/>
      <c r="FGY174" s="89"/>
      <c r="FGZ174" s="89"/>
      <c r="FHA174" s="89"/>
      <c r="FHB174" s="89"/>
      <c r="FHC174" s="89"/>
      <c r="FHD174" s="89"/>
      <c r="FHE174" s="89"/>
      <c r="FHF174" s="89"/>
      <c r="FHG174" s="89"/>
      <c r="FHH174" s="89"/>
      <c r="FHI174" s="89"/>
      <c r="FHJ174" s="89"/>
      <c r="FHK174" s="89"/>
      <c r="FHL174" s="89"/>
      <c r="FHM174" s="89"/>
      <c r="FHN174" s="89"/>
      <c r="FHO174" s="89"/>
      <c r="FHP174" s="89"/>
      <c r="FHQ174" s="89"/>
      <c r="FHR174" s="89"/>
      <c r="FHS174" s="89"/>
      <c r="FHT174" s="89"/>
      <c r="FHU174" s="89"/>
      <c r="FHV174" s="89"/>
      <c r="FHW174" s="89"/>
      <c r="FHX174" s="89"/>
      <c r="FHY174" s="89"/>
      <c r="FHZ174" s="89"/>
      <c r="FIA174" s="89"/>
      <c r="FIB174" s="89"/>
      <c r="FIC174" s="89"/>
      <c r="FID174" s="89"/>
      <c r="FIE174" s="89"/>
      <c r="FIF174" s="89"/>
      <c r="FIG174" s="89"/>
      <c r="FIH174" s="89"/>
      <c r="FII174" s="89"/>
      <c r="FIJ174" s="89"/>
      <c r="FIK174" s="89"/>
      <c r="FIL174" s="89"/>
      <c r="FIM174" s="89"/>
      <c r="FIN174" s="89"/>
      <c r="FIO174" s="89"/>
      <c r="FIP174" s="89"/>
      <c r="FIQ174" s="89"/>
      <c r="FIR174" s="89"/>
      <c r="FIS174" s="89"/>
      <c r="FIT174" s="89"/>
      <c r="FIU174" s="89"/>
      <c r="FIV174" s="89"/>
      <c r="FIW174" s="89"/>
      <c r="FIX174" s="89"/>
      <c r="FIY174" s="89"/>
      <c r="FIZ174" s="89"/>
      <c r="FJA174" s="89"/>
      <c r="FJB174" s="89"/>
      <c r="FJC174" s="89"/>
      <c r="FJD174" s="89"/>
      <c r="FJE174" s="89"/>
      <c r="FJF174" s="89"/>
      <c r="FJG174" s="89"/>
      <c r="FJH174" s="89"/>
      <c r="FJI174" s="89"/>
      <c r="FJJ174" s="89"/>
      <c r="FJK174" s="89"/>
      <c r="FJL174" s="89"/>
      <c r="FJM174" s="89"/>
      <c r="FJN174" s="89"/>
      <c r="FJO174" s="89"/>
      <c r="FJP174" s="89"/>
      <c r="FJQ174" s="89"/>
      <c r="FJR174" s="89"/>
      <c r="FJS174" s="89"/>
      <c r="FJT174" s="89"/>
      <c r="FJU174" s="89"/>
      <c r="FJV174" s="89"/>
      <c r="FJW174" s="89"/>
      <c r="FJX174" s="89"/>
      <c r="FJY174" s="89"/>
      <c r="FJZ174" s="89"/>
      <c r="FKA174" s="89"/>
      <c r="FKB174" s="89"/>
      <c r="FKC174" s="89"/>
      <c r="FKD174" s="89"/>
      <c r="FKE174" s="89"/>
      <c r="FKF174" s="89"/>
      <c r="FKG174" s="89"/>
      <c r="FKH174" s="89"/>
      <c r="FKI174" s="89"/>
      <c r="FKJ174" s="89"/>
      <c r="FKK174" s="89"/>
      <c r="FKL174" s="89"/>
      <c r="FKM174" s="89"/>
      <c r="FKN174" s="89"/>
      <c r="FKO174" s="89"/>
      <c r="FKP174" s="89"/>
      <c r="FKQ174" s="89"/>
      <c r="FKR174" s="89"/>
      <c r="FKS174" s="89"/>
      <c r="FKT174" s="89"/>
      <c r="FKU174" s="89"/>
      <c r="FKV174" s="89"/>
      <c r="FKW174" s="89"/>
      <c r="FKX174" s="89"/>
      <c r="FKY174" s="89"/>
      <c r="FKZ174" s="89"/>
      <c r="FLA174" s="89"/>
      <c r="FLB174" s="89"/>
      <c r="FLC174" s="89"/>
      <c r="FLD174" s="89"/>
      <c r="FLE174" s="89"/>
      <c r="FLF174" s="89"/>
      <c r="FLG174" s="89"/>
      <c r="FLH174" s="89"/>
      <c r="FLI174" s="89"/>
      <c r="FLJ174" s="89"/>
      <c r="FLK174" s="89"/>
      <c r="FLL174" s="89"/>
      <c r="FLM174" s="89"/>
      <c r="FLN174" s="89"/>
      <c r="FLO174" s="89"/>
      <c r="FLP174" s="89"/>
      <c r="FLQ174" s="89"/>
      <c r="FLR174" s="89"/>
      <c r="FLS174" s="89"/>
      <c r="FLT174" s="89"/>
      <c r="FLU174" s="89"/>
      <c r="FLV174" s="89"/>
      <c r="FLW174" s="89"/>
      <c r="FLX174" s="89"/>
      <c r="FLY174" s="89"/>
      <c r="FLZ174" s="89"/>
      <c r="FMA174" s="89"/>
      <c r="FMB174" s="89"/>
      <c r="FMC174" s="89"/>
      <c r="FMD174" s="89"/>
      <c r="FME174" s="89"/>
      <c r="FMF174" s="89"/>
      <c r="FMG174" s="89"/>
      <c r="FMH174" s="89"/>
      <c r="FMI174" s="89"/>
      <c r="FMJ174" s="89"/>
      <c r="FMK174" s="89"/>
      <c r="FML174" s="89"/>
      <c r="FMM174" s="89"/>
      <c r="FMN174" s="89"/>
      <c r="FMO174" s="89"/>
      <c r="FMP174" s="89"/>
      <c r="FMQ174" s="89"/>
      <c r="FMR174" s="89"/>
      <c r="FMS174" s="89"/>
      <c r="FMT174" s="89"/>
      <c r="FMU174" s="89"/>
      <c r="FMV174" s="89"/>
      <c r="FMW174" s="89"/>
      <c r="FMX174" s="89"/>
      <c r="FMY174" s="89"/>
      <c r="FMZ174" s="89"/>
      <c r="FNA174" s="89"/>
      <c r="FNB174" s="89"/>
      <c r="FNC174" s="89"/>
      <c r="FND174" s="89"/>
      <c r="FNE174" s="89"/>
      <c r="FNF174" s="89"/>
      <c r="FNG174" s="89"/>
      <c r="FNH174" s="89"/>
      <c r="FNI174" s="89"/>
      <c r="FNJ174" s="89"/>
      <c r="FNK174" s="89"/>
      <c r="FNL174" s="89"/>
      <c r="FNM174" s="89"/>
      <c r="FNN174" s="89"/>
      <c r="FNO174" s="89"/>
      <c r="FNP174" s="89"/>
      <c r="FNQ174" s="89"/>
      <c r="FNR174" s="89"/>
      <c r="FNS174" s="89"/>
      <c r="FNT174" s="89"/>
      <c r="FNU174" s="89"/>
      <c r="FNV174" s="89"/>
      <c r="FNW174" s="89"/>
      <c r="FNX174" s="89"/>
      <c r="FNY174" s="89"/>
      <c r="FNZ174" s="89"/>
      <c r="FOA174" s="89"/>
      <c r="FOB174" s="89"/>
      <c r="FOC174" s="89"/>
      <c r="FOD174" s="89"/>
      <c r="FOE174" s="89"/>
      <c r="FOF174" s="89"/>
      <c r="FOG174" s="89"/>
      <c r="FOH174" s="89"/>
      <c r="FOI174" s="89"/>
      <c r="FOJ174" s="89"/>
      <c r="FOK174" s="89"/>
      <c r="FOL174" s="89"/>
      <c r="FOM174" s="89"/>
      <c r="FON174" s="89"/>
      <c r="FOO174" s="89"/>
      <c r="FOP174" s="89"/>
      <c r="FOQ174" s="89"/>
      <c r="FOR174" s="89"/>
      <c r="FOS174" s="89"/>
      <c r="FOT174" s="89"/>
      <c r="FOU174" s="89"/>
      <c r="FOV174" s="89"/>
      <c r="FOW174" s="89"/>
      <c r="FOX174" s="89"/>
      <c r="FOY174" s="89"/>
      <c r="FOZ174" s="89"/>
      <c r="FPA174" s="89"/>
      <c r="FPB174" s="89"/>
      <c r="FPC174" s="89"/>
      <c r="FPD174" s="89"/>
      <c r="FPE174" s="89"/>
      <c r="FPF174" s="89"/>
      <c r="FPG174" s="89"/>
      <c r="FPH174" s="89"/>
      <c r="FPI174" s="89"/>
      <c r="FPJ174" s="89"/>
      <c r="FPK174" s="89"/>
      <c r="FPL174" s="89"/>
      <c r="FPM174" s="89"/>
      <c r="FPN174" s="89"/>
      <c r="FPO174" s="89"/>
      <c r="FPP174" s="89"/>
      <c r="FPQ174" s="89"/>
      <c r="FPR174" s="89"/>
      <c r="FPS174" s="89"/>
      <c r="FPT174" s="89"/>
      <c r="FPU174" s="89"/>
      <c r="FPV174" s="89"/>
      <c r="FPW174" s="89"/>
      <c r="FPX174" s="89"/>
      <c r="FPY174" s="89"/>
      <c r="FPZ174" s="89"/>
      <c r="FQA174" s="89"/>
      <c r="FQB174" s="89"/>
      <c r="FQC174" s="89"/>
      <c r="FQD174" s="89"/>
      <c r="FQE174" s="89"/>
      <c r="FQF174" s="89"/>
      <c r="FQG174" s="89"/>
      <c r="FQH174" s="89"/>
      <c r="FQI174" s="89"/>
      <c r="FQJ174" s="89"/>
      <c r="FQK174" s="89"/>
      <c r="FQL174" s="89"/>
      <c r="FQM174" s="89"/>
      <c r="FQN174" s="89"/>
      <c r="FQO174" s="89"/>
      <c r="FQP174" s="89"/>
      <c r="FQQ174" s="89"/>
      <c r="FQR174" s="89"/>
      <c r="FQS174" s="89"/>
      <c r="FQT174" s="89"/>
      <c r="FQU174" s="89"/>
      <c r="FQV174" s="89"/>
      <c r="FQW174" s="89"/>
      <c r="FQX174" s="89"/>
      <c r="FQY174" s="89"/>
      <c r="FQZ174" s="89"/>
      <c r="FRA174" s="89"/>
      <c r="FRB174" s="89"/>
      <c r="FRC174" s="89"/>
      <c r="FRD174" s="89"/>
      <c r="FRE174" s="89"/>
      <c r="FRF174" s="89"/>
      <c r="FRG174" s="89"/>
      <c r="FRH174" s="89"/>
      <c r="FRI174" s="89"/>
      <c r="FRJ174" s="89"/>
      <c r="FRK174" s="89"/>
      <c r="FRL174" s="89"/>
      <c r="FRM174" s="89"/>
      <c r="FRN174" s="89"/>
      <c r="FRO174" s="89"/>
      <c r="FRP174" s="89"/>
      <c r="FRQ174" s="89"/>
      <c r="FRR174" s="89"/>
      <c r="FRS174" s="89"/>
      <c r="FRT174" s="89"/>
      <c r="FRU174" s="89"/>
      <c r="FRV174" s="89"/>
      <c r="FRW174" s="89"/>
      <c r="FRX174" s="89"/>
      <c r="FRY174" s="89"/>
      <c r="FRZ174" s="89"/>
      <c r="FSA174" s="89"/>
      <c r="FSB174" s="89"/>
      <c r="FSC174" s="89"/>
      <c r="FSD174" s="89"/>
      <c r="FSE174" s="89"/>
      <c r="FSF174" s="89"/>
      <c r="FSG174" s="89"/>
      <c r="FSH174" s="89"/>
      <c r="FSI174" s="89"/>
      <c r="FSJ174" s="89"/>
      <c r="FSK174" s="89"/>
      <c r="FSL174" s="89"/>
      <c r="FSM174" s="89"/>
      <c r="FSN174" s="89"/>
      <c r="FSO174" s="89"/>
      <c r="FSP174" s="89"/>
      <c r="FSQ174" s="89"/>
      <c r="FSR174" s="89"/>
      <c r="FSS174" s="89"/>
      <c r="FST174" s="89"/>
      <c r="FSU174" s="89"/>
      <c r="FSV174" s="89"/>
      <c r="FSW174" s="89"/>
      <c r="FSX174" s="89"/>
      <c r="FSY174" s="89"/>
      <c r="FSZ174" s="89"/>
      <c r="FTA174" s="89"/>
      <c r="FTB174" s="89"/>
      <c r="FTC174" s="89"/>
      <c r="FTD174" s="89"/>
      <c r="FTE174" s="89"/>
      <c r="FTF174" s="89"/>
      <c r="FTG174" s="89"/>
      <c r="FTH174" s="89"/>
      <c r="FTI174" s="89"/>
      <c r="FTJ174" s="89"/>
      <c r="FTK174" s="89"/>
      <c r="FTL174" s="89"/>
      <c r="FTM174" s="89"/>
      <c r="FTN174" s="89"/>
      <c r="FTO174" s="89"/>
      <c r="FTP174" s="89"/>
      <c r="FTQ174" s="89"/>
      <c r="FTR174" s="89"/>
      <c r="FTS174" s="89"/>
      <c r="FTT174" s="89"/>
      <c r="FTU174" s="89"/>
      <c r="FTV174" s="89"/>
      <c r="FTW174" s="89"/>
      <c r="FTX174" s="89"/>
      <c r="FTY174" s="89"/>
      <c r="FTZ174" s="89"/>
      <c r="FUA174" s="89"/>
      <c r="FUB174" s="89"/>
      <c r="FUC174" s="89"/>
      <c r="FUD174" s="89"/>
      <c r="FUE174" s="89"/>
      <c r="FUF174" s="89"/>
      <c r="FUG174" s="89"/>
      <c r="FUH174" s="89"/>
      <c r="FUI174" s="89"/>
      <c r="FUJ174" s="89"/>
      <c r="FUK174" s="89"/>
      <c r="FUL174" s="89"/>
      <c r="FUM174" s="89"/>
      <c r="FUN174" s="89"/>
      <c r="FUO174" s="89"/>
      <c r="FUP174" s="89"/>
      <c r="FUQ174" s="89"/>
      <c r="FUR174" s="89"/>
      <c r="FUS174" s="89"/>
      <c r="FUT174" s="89"/>
      <c r="FUU174" s="89"/>
      <c r="FUV174" s="89"/>
      <c r="FUW174" s="89"/>
      <c r="FUX174" s="89"/>
      <c r="FUY174" s="89"/>
      <c r="FUZ174" s="89"/>
      <c r="FVA174" s="89"/>
      <c r="FVB174" s="89"/>
      <c r="FVC174" s="89"/>
      <c r="FVD174" s="89"/>
      <c r="FVE174" s="89"/>
      <c r="FVF174" s="89"/>
      <c r="FVG174" s="89"/>
      <c r="FVH174" s="89"/>
      <c r="FVI174" s="89"/>
      <c r="FVJ174" s="89"/>
      <c r="FVK174" s="89"/>
      <c r="FVL174" s="89"/>
      <c r="FVM174" s="89"/>
      <c r="FVN174" s="89"/>
      <c r="FVO174" s="89"/>
      <c r="FVP174" s="89"/>
      <c r="FVQ174" s="89"/>
      <c r="FVR174" s="89"/>
      <c r="FVS174" s="89"/>
      <c r="FVT174" s="89"/>
      <c r="FVU174" s="89"/>
      <c r="FVV174" s="89"/>
      <c r="FVW174" s="89"/>
      <c r="FVX174" s="89"/>
      <c r="FVY174" s="89"/>
      <c r="FVZ174" s="89"/>
      <c r="FWA174" s="89"/>
      <c r="FWB174" s="89"/>
      <c r="FWC174" s="89"/>
      <c r="FWD174" s="89"/>
      <c r="FWE174" s="89"/>
      <c r="FWF174" s="89"/>
      <c r="FWG174" s="89"/>
      <c r="FWH174" s="89"/>
      <c r="FWI174" s="89"/>
      <c r="FWJ174" s="89"/>
      <c r="FWK174" s="89"/>
      <c r="FWL174" s="89"/>
      <c r="FWM174" s="89"/>
      <c r="FWN174" s="89"/>
      <c r="FWO174" s="89"/>
      <c r="FWP174" s="89"/>
      <c r="FWQ174" s="89"/>
      <c r="FWR174" s="89"/>
      <c r="FWS174" s="89"/>
      <c r="FWT174" s="89"/>
      <c r="FWU174" s="89"/>
      <c r="FWV174" s="89"/>
      <c r="FWW174" s="89"/>
      <c r="FWX174" s="89"/>
      <c r="FWY174" s="89"/>
      <c r="FWZ174" s="89"/>
      <c r="FXA174" s="89"/>
      <c r="FXB174" s="89"/>
      <c r="FXC174" s="89"/>
      <c r="FXD174" s="89"/>
      <c r="FXE174" s="89"/>
      <c r="FXF174" s="89"/>
      <c r="FXG174" s="89"/>
      <c r="FXH174" s="89"/>
      <c r="FXI174" s="89"/>
      <c r="FXJ174" s="89"/>
      <c r="FXK174" s="89"/>
      <c r="FXL174" s="89"/>
      <c r="FXM174" s="89"/>
      <c r="FXN174" s="89"/>
      <c r="FXO174" s="89"/>
      <c r="FXP174" s="89"/>
      <c r="FXQ174" s="89"/>
      <c r="FXR174" s="89"/>
      <c r="FXS174" s="89"/>
      <c r="FXT174" s="89"/>
      <c r="FXU174" s="89"/>
      <c r="FXV174" s="89"/>
      <c r="FXW174" s="89"/>
      <c r="FXX174" s="89"/>
      <c r="FXY174" s="89"/>
      <c r="FXZ174" s="89"/>
      <c r="FYA174" s="89"/>
      <c r="FYB174" s="89"/>
      <c r="FYC174" s="89"/>
      <c r="FYD174" s="89"/>
      <c r="FYE174" s="89"/>
      <c r="FYF174" s="89"/>
      <c r="FYG174" s="89"/>
      <c r="FYH174" s="89"/>
      <c r="FYI174" s="89"/>
      <c r="FYJ174" s="89"/>
      <c r="FYK174" s="89"/>
      <c r="FYL174" s="89"/>
      <c r="FYM174" s="89"/>
      <c r="FYN174" s="89"/>
      <c r="FYO174" s="89"/>
      <c r="FYP174" s="89"/>
      <c r="FYQ174" s="89"/>
      <c r="FYR174" s="89"/>
      <c r="FYS174" s="89"/>
      <c r="FYT174" s="89"/>
      <c r="FYU174" s="89"/>
      <c r="FYV174" s="89"/>
      <c r="FYW174" s="89"/>
      <c r="FYX174" s="89"/>
      <c r="FYY174" s="89"/>
      <c r="FYZ174" s="89"/>
      <c r="FZA174" s="89"/>
      <c r="FZB174" s="89"/>
      <c r="FZC174" s="89"/>
      <c r="FZD174" s="89"/>
      <c r="FZE174" s="89"/>
      <c r="FZF174" s="89"/>
      <c r="FZG174" s="89"/>
      <c r="FZH174" s="89"/>
      <c r="FZI174" s="89"/>
      <c r="FZJ174" s="89"/>
      <c r="FZK174" s="89"/>
      <c r="FZL174" s="89"/>
      <c r="FZM174" s="89"/>
      <c r="FZN174" s="89"/>
      <c r="FZO174" s="89"/>
      <c r="FZP174" s="89"/>
      <c r="FZQ174" s="89"/>
      <c r="FZR174" s="89"/>
      <c r="FZS174" s="89"/>
      <c r="FZT174" s="89"/>
      <c r="FZU174" s="89"/>
      <c r="FZV174" s="89"/>
      <c r="FZW174" s="89"/>
      <c r="FZX174" s="89"/>
      <c r="FZY174" s="89"/>
      <c r="FZZ174" s="89"/>
      <c r="GAA174" s="89"/>
      <c r="GAB174" s="89"/>
      <c r="GAC174" s="89"/>
      <c r="GAD174" s="89"/>
      <c r="GAE174" s="89"/>
      <c r="GAF174" s="89"/>
      <c r="GAG174" s="89"/>
      <c r="GAH174" s="89"/>
      <c r="GAI174" s="89"/>
      <c r="GAJ174" s="89"/>
      <c r="GAK174" s="89"/>
      <c r="GAL174" s="89"/>
      <c r="GAM174" s="89"/>
      <c r="GAN174" s="89"/>
      <c r="GAO174" s="89"/>
      <c r="GAP174" s="89"/>
      <c r="GAQ174" s="89"/>
      <c r="GAR174" s="89"/>
      <c r="GAS174" s="89"/>
      <c r="GAT174" s="89"/>
      <c r="GAU174" s="89"/>
      <c r="GAV174" s="89"/>
      <c r="GAW174" s="89"/>
      <c r="GAX174" s="89"/>
      <c r="GAY174" s="89"/>
      <c r="GAZ174" s="89"/>
      <c r="GBA174" s="89"/>
      <c r="GBB174" s="89"/>
      <c r="GBC174" s="89"/>
      <c r="GBD174" s="89"/>
      <c r="GBE174" s="89"/>
      <c r="GBF174" s="89"/>
      <c r="GBG174" s="89"/>
      <c r="GBH174" s="89"/>
      <c r="GBI174" s="89"/>
      <c r="GBJ174" s="89"/>
      <c r="GBK174" s="89"/>
      <c r="GBL174" s="89"/>
      <c r="GBM174" s="89"/>
      <c r="GBN174" s="89"/>
      <c r="GBO174" s="89"/>
      <c r="GBP174" s="89"/>
      <c r="GBQ174" s="89"/>
      <c r="GBR174" s="89"/>
      <c r="GBS174" s="89"/>
      <c r="GBT174" s="89"/>
      <c r="GBU174" s="89"/>
      <c r="GBV174" s="89"/>
      <c r="GBW174" s="89"/>
      <c r="GBX174" s="89"/>
      <c r="GBY174" s="89"/>
      <c r="GBZ174" s="89"/>
      <c r="GCA174" s="89"/>
      <c r="GCB174" s="89"/>
      <c r="GCC174" s="89"/>
      <c r="GCD174" s="89"/>
      <c r="GCE174" s="89"/>
      <c r="GCF174" s="89"/>
      <c r="GCG174" s="89"/>
      <c r="GCH174" s="89"/>
      <c r="GCI174" s="89"/>
      <c r="GCJ174" s="89"/>
      <c r="GCK174" s="89"/>
      <c r="GCL174" s="89"/>
      <c r="GCM174" s="89"/>
      <c r="GCN174" s="89"/>
      <c r="GCO174" s="89"/>
      <c r="GCP174" s="89"/>
      <c r="GCQ174" s="89"/>
      <c r="GCR174" s="89"/>
      <c r="GCS174" s="89"/>
      <c r="GCT174" s="89"/>
      <c r="GCU174" s="89"/>
      <c r="GCV174" s="89"/>
      <c r="GCW174" s="89"/>
      <c r="GCX174" s="89"/>
      <c r="GCY174" s="89"/>
      <c r="GCZ174" s="89"/>
      <c r="GDA174" s="89"/>
      <c r="GDB174" s="89"/>
      <c r="GDC174" s="89"/>
      <c r="GDD174" s="89"/>
      <c r="GDE174" s="89"/>
      <c r="GDF174" s="89"/>
      <c r="GDG174" s="89"/>
      <c r="GDH174" s="89"/>
      <c r="GDI174" s="89"/>
      <c r="GDJ174" s="89"/>
      <c r="GDK174" s="89"/>
      <c r="GDL174" s="89"/>
      <c r="GDM174" s="89"/>
      <c r="GDN174" s="89"/>
      <c r="GDO174" s="89"/>
      <c r="GDP174" s="89"/>
      <c r="GDQ174" s="89"/>
      <c r="GDR174" s="89"/>
      <c r="GDS174" s="89"/>
      <c r="GDT174" s="89"/>
      <c r="GDU174" s="89"/>
      <c r="GDV174" s="89"/>
      <c r="GDW174" s="89"/>
      <c r="GDX174" s="89"/>
      <c r="GDY174" s="89"/>
      <c r="GDZ174" s="89"/>
      <c r="GEA174" s="89"/>
      <c r="GEB174" s="89"/>
      <c r="GEC174" s="89"/>
      <c r="GED174" s="89"/>
      <c r="GEE174" s="89"/>
      <c r="GEF174" s="89"/>
      <c r="GEG174" s="89"/>
      <c r="GEH174" s="89"/>
      <c r="GEI174" s="89"/>
      <c r="GEJ174" s="89"/>
      <c r="GEK174" s="89"/>
      <c r="GEL174" s="89"/>
      <c r="GEM174" s="89"/>
      <c r="GEN174" s="89"/>
      <c r="GEO174" s="89"/>
      <c r="GEP174" s="89"/>
      <c r="GEQ174" s="89"/>
      <c r="GER174" s="89"/>
      <c r="GES174" s="89"/>
      <c r="GET174" s="89"/>
      <c r="GEU174" s="89"/>
      <c r="GEV174" s="89"/>
      <c r="GEW174" s="89"/>
      <c r="GEX174" s="89"/>
      <c r="GEY174" s="89"/>
      <c r="GEZ174" s="89"/>
      <c r="GFA174" s="89"/>
      <c r="GFB174" s="89"/>
      <c r="GFC174" s="89"/>
      <c r="GFD174" s="89"/>
      <c r="GFE174" s="89"/>
      <c r="GFF174" s="89"/>
      <c r="GFG174" s="89"/>
      <c r="GFH174" s="89"/>
      <c r="GFI174" s="89"/>
      <c r="GFJ174" s="89"/>
      <c r="GFK174" s="89"/>
      <c r="GFL174" s="89"/>
      <c r="GFM174" s="89"/>
      <c r="GFN174" s="89"/>
      <c r="GFO174" s="89"/>
      <c r="GFP174" s="89"/>
      <c r="GFQ174" s="89"/>
      <c r="GFR174" s="89"/>
      <c r="GFS174" s="89"/>
      <c r="GFT174" s="89"/>
      <c r="GFU174" s="89"/>
      <c r="GFV174" s="89"/>
      <c r="GFW174" s="89"/>
      <c r="GFX174" s="89"/>
      <c r="GFY174" s="89"/>
      <c r="GFZ174" s="89"/>
      <c r="GGA174" s="89"/>
      <c r="GGB174" s="89"/>
      <c r="GGC174" s="89"/>
      <c r="GGD174" s="89"/>
      <c r="GGE174" s="89"/>
      <c r="GGF174" s="89"/>
      <c r="GGG174" s="89"/>
      <c r="GGH174" s="89"/>
      <c r="GGI174" s="89"/>
      <c r="GGJ174" s="89"/>
      <c r="GGK174" s="89"/>
      <c r="GGL174" s="89"/>
      <c r="GGM174" s="89"/>
      <c r="GGN174" s="89"/>
      <c r="GGO174" s="89"/>
      <c r="GGP174" s="89"/>
      <c r="GGQ174" s="89"/>
      <c r="GGR174" s="89"/>
      <c r="GGS174" s="89"/>
      <c r="GGT174" s="89"/>
      <c r="GGU174" s="89"/>
      <c r="GGV174" s="89"/>
      <c r="GGW174" s="89"/>
      <c r="GGX174" s="89"/>
      <c r="GGY174" s="89"/>
      <c r="GGZ174" s="89"/>
      <c r="GHA174" s="89"/>
      <c r="GHB174" s="89"/>
      <c r="GHC174" s="89"/>
      <c r="GHD174" s="89"/>
      <c r="GHE174" s="89"/>
      <c r="GHF174" s="89"/>
      <c r="GHG174" s="89"/>
      <c r="GHH174" s="89"/>
      <c r="GHI174" s="89"/>
      <c r="GHJ174" s="89"/>
      <c r="GHK174" s="89"/>
      <c r="GHL174" s="89"/>
      <c r="GHM174" s="89"/>
      <c r="GHN174" s="89"/>
      <c r="GHO174" s="89"/>
      <c r="GHP174" s="89"/>
      <c r="GHQ174" s="89"/>
      <c r="GHR174" s="89"/>
      <c r="GHS174" s="89"/>
      <c r="GHT174" s="89"/>
      <c r="GHU174" s="89"/>
      <c r="GHV174" s="89"/>
      <c r="GHW174" s="89"/>
      <c r="GHX174" s="89"/>
      <c r="GHY174" s="89"/>
      <c r="GHZ174" s="89"/>
      <c r="GIA174" s="89"/>
      <c r="GIB174" s="89"/>
      <c r="GIC174" s="89"/>
      <c r="GID174" s="89"/>
      <c r="GIE174" s="89"/>
      <c r="GIF174" s="89"/>
      <c r="GIG174" s="89"/>
      <c r="GIH174" s="89"/>
      <c r="GII174" s="89"/>
      <c r="GIJ174" s="89"/>
      <c r="GIK174" s="89"/>
      <c r="GIL174" s="89"/>
      <c r="GIM174" s="89"/>
      <c r="GIN174" s="89"/>
      <c r="GIO174" s="89"/>
      <c r="GIP174" s="89"/>
      <c r="GIQ174" s="89"/>
      <c r="GIR174" s="89"/>
      <c r="GIS174" s="89"/>
      <c r="GIT174" s="89"/>
      <c r="GIU174" s="89"/>
      <c r="GIV174" s="89"/>
      <c r="GIW174" s="89"/>
      <c r="GIX174" s="89"/>
      <c r="GIY174" s="89"/>
      <c r="GIZ174" s="89"/>
      <c r="GJA174" s="89"/>
      <c r="GJB174" s="89"/>
      <c r="GJC174" s="89"/>
      <c r="GJD174" s="89"/>
      <c r="GJE174" s="89"/>
      <c r="GJF174" s="89"/>
      <c r="GJG174" s="89"/>
      <c r="GJH174" s="89"/>
      <c r="GJI174" s="89"/>
      <c r="GJJ174" s="89"/>
      <c r="GJK174" s="89"/>
      <c r="GJL174" s="89"/>
      <c r="GJM174" s="89"/>
      <c r="GJN174" s="89"/>
      <c r="GJO174" s="89"/>
      <c r="GJP174" s="89"/>
      <c r="GJQ174" s="89"/>
      <c r="GJR174" s="89"/>
      <c r="GJS174" s="89"/>
      <c r="GJT174" s="89"/>
      <c r="GJU174" s="89"/>
      <c r="GJV174" s="89"/>
      <c r="GJW174" s="89"/>
      <c r="GJX174" s="89"/>
      <c r="GJY174" s="89"/>
      <c r="GJZ174" s="89"/>
      <c r="GKA174" s="89"/>
      <c r="GKB174" s="89"/>
      <c r="GKC174" s="89"/>
      <c r="GKD174" s="89"/>
      <c r="GKE174" s="89"/>
      <c r="GKF174" s="89"/>
      <c r="GKG174" s="89"/>
      <c r="GKH174" s="89"/>
      <c r="GKI174" s="89"/>
      <c r="GKJ174" s="89"/>
      <c r="GKK174" s="89"/>
      <c r="GKL174" s="89"/>
      <c r="GKM174" s="89"/>
      <c r="GKN174" s="89"/>
      <c r="GKO174" s="89"/>
      <c r="GKP174" s="89"/>
      <c r="GKQ174" s="89"/>
      <c r="GKR174" s="89"/>
      <c r="GKS174" s="89"/>
      <c r="GKT174" s="89"/>
      <c r="GKU174" s="89"/>
      <c r="GKV174" s="89"/>
      <c r="GKW174" s="89"/>
      <c r="GKX174" s="89"/>
      <c r="GKY174" s="89"/>
      <c r="GKZ174" s="89"/>
      <c r="GLA174" s="89"/>
      <c r="GLB174" s="89"/>
      <c r="GLC174" s="89"/>
      <c r="GLD174" s="89"/>
      <c r="GLE174" s="89"/>
      <c r="GLF174" s="89"/>
      <c r="GLG174" s="89"/>
      <c r="GLH174" s="89"/>
      <c r="GLI174" s="89"/>
      <c r="GLJ174" s="89"/>
      <c r="GLK174" s="89"/>
      <c r="GLL174" s="89"/>
      <c r="GLM174" s="89"/>
      <c r="GLN174" s="89"/>
      <c r="GLO174" s="89"/>
      <c r="GLP174" s="89"/>
      <c r="GLQ174" s="89"/>
      <c r="GLR174" s="89"/>
      <c r="GLS174" s="89"/>
      <c r="GLT174" s="89"/>
      <c r="GLU174" s="89"/>
      <c r="GLV174" s="89"/>
      <c r="GLW174" s="89"/>
      <c r="GLX174" s="89"/>
      <c r="GLY174" s="89"/>
      <c r="GLZ174" s="89"/>
      <c r="GMA174" s="89"/>
      <c r="GMB174" s="89"/>
      <c r="GMC174" s="89"/>
      <c r="GMD174" s="89"/>
      <c r="GME174" s="89"/>
      <c r="GMF174" s="89"/>
      <c r="GMG174" s="89"/>
      <c r="GMH174" s="89"/>
      <c r="GMI174" s="89"/>
      <c r="GMJ174" s="89"/>
      <c r="GMK174" s="89"/>
      <c r="GML174" s="89"/>
      <c r="GMM174" s="89"/>
      <c r="GMN174" s="89"/>
      <c r="GMO174" s="89"/>
      <c r="GMP174" s="89"/>
      <c r="GMQ174" s="89"/>
      <c r="GMR174" s="89"/>
      <c r="GMS174" s="89"/>
      <c r="GMT174" s="89"/>
      <c r="GMU174" s="89"/>
      <c r="GMV174" s="89"/>
      <c r="GMW174" s="89"/>
      <c r="GMX174" s="89"/>
      <c r="GMY174" s="89"/>
      <c r="GMZ174" s="89"/>
      <c r="GNA174" s="89"/>
      <c r="GNB174" s="89"/>
      <c r="GNC174" s="89"/>
      <c r="GND174" s="89"/>
      <c r="GNE174" s="89"/>
      <c r="GNF174" s="89"/>
      <c r="GNG174" s="89"/>
      <c r="GNH174" s="89"/>
      <c r="GNI174" s="89"/>
      <c r="GNJ174" s="89"/>
      <c r="GNK174" s="89"/>
      <c r="GNL174" s="89"/>
      <c r="GNM174" s="89"/>
      <c r="GNN174" s="89"/>
      <c r="GNO174" s="89"/>
      <c r="GNP174" s="89"/>
      <c r="GNQ174" s="89"/>
      <c r="GNR174" s="89"/>
      <c r="GNS174" s="89"/>
      <c r="GNT174" s="89"/>
      <c r="GNU174" s="89"/>
      <c r="GNV174" s="89"/>
      <c r="GNW174" s="89"/>
      <c r="GNX174" s="89"/>
      <c r="GNY174" s="89"/>
      <c r="GNZ174" s="89"/>
      <c r="GOA174" s="89"/>
      <c r="GOB174" s="89"/>
      <c r="GOC174" s="89"/>
      <c r="GOD174" s="89"/>
      <c r="GOE174" s="89"/>
      <c r="GOF174" s="89"/>
      <c r="GOG174" s="89"/>
      <c r="GOH174" s="89"/>
      <c r="GOI174" s="89"/>
      <c r="GOJ174" s="89"/>
      <c r="GOK174" s="89"/>
      <c r="GOL174" s="89"/>
      <c r="GOM174" s="89"/>
      <c r="GON174" s="89"/>
      <c r="GOO174" s="89"/>
      <c r="GOP174" s="89"/>
      <c r="GOQ174" s="89"/>
      <c r="GOR174" s="89"/>
      <c r="GOS174" s="89"/>
      <c r="GOT174" s="89"/>
      <c r="GOU174" s="89"/>
      <c r="GOV174" s="89"/>
      <c r="GOW174" s="89"/>
      <c r="GOX174" s="89"/>
      <c r="GOY174" s="89"/>
      <c r="GOZ174" s="89"/>
      <c r="GPA174" s="89"/>
      <c r="GPB174" s="89"/>
      <c r="GPC174" s="89"/>
      <c r="GPD174" s="89"/>
      <c r="GPE174" s="89"/>
      <c r="GPF174" s="89"/>
      <c r="GPG174" s="89"/>
      <c r="GPH174" s="89"/>
      <c r="GPI174" s="89"/>
      <c r="GPJ174" s="89"/>
      <c r="GPK174" s="89"/>
      <c r="GPL174" s="89"/>
      <c r="GPM174" s="89"/>
      <c r="GPN174" s="89"/>
      <c r="GPO174" s="89"/>
      <c r="GPP174" s="89"/>
      <c r="GPQ174" s="89"/>
      <c r="GPR174" s="89"/>
      <c r="GPS174" s="89"/>
      <c r="GPT174" s="89"/>
      <c r="GPU174" s="89"/>
      <c r="GPV174" s="89"/>
      <c r="GPW174" s="89"/>
      <c r="GPX174" s="89"/>
      <c r="GPY174" s="89"/>
      <c r="GPZ174" s="89"/>
      <c r="GQA174" s="89"/>
      <c r="GQB174" s="89"/>
      <c r="GQC174" s="89"/>
      <c r="GQD174" s="89"/>
      <c r="GQE174" s="89"/>
      <c r="GQF174" s="89"/>
      <c r="GQG174" s="89"/>
      <c r="GQH174" s="89"/>
      <c r="GQI174" s="89"/>
      <c r="GQJ174" s="89"/>
      <c r="GQK174" s="89"/>
      <c r="GQL174" s="89"/>
      <c r="GQM174" s="89"/>
      <c r="GQN174" s="89"/>
      <c r="GQO174" s="89"/>
      <c r="GQP174" s="89"/>
      <c r="GQQ174" s="89"/>
      <c r="GQR174" s="89"/>
      <c r="GQS174" s="89"/>
      <c r="GQT174" s="89"/>
      <c r="GQU174" s="89"/>
      <c r="GQV174" s="89"/>
      <c r="GQW174" s="89"/>
      <c r="GQX174" s="89"/>
      <c r="GQY174" s="89"/>
      <c r="GQZ174" s="89"/>
      <c r="GRA174" s="89"/>
      <c r="GRB174" s="89"/>
      <c r="GRC174" s="89"/>
      <c r="GRD174" s="89"/>
      <c r="GRE174" s="89"/>
      <c r="GRF174" s="89"/>
      <c r="GRG174" s="89"/>
      <c r="GRH174" s="89"/>
      <c r="GRI174" s="89"/>
      <c r="GRJ174" s="89"/>
      <c r="GRK174" s="89"/>
      <c r="GRL174" s="89"/>
      <c r="GRM174" s="89"/>
      <c r="GRN174" s="89"/>
      <c r="GRO174" s="89"/>
      <c r="GRP174" s="89"/>
      <c r="GRQ174" s="89"/>
      <c r="GRR174" s="89"/>
      <c r="GRS174" s="89"/>
      <c r="GRT174" s="89"/>
      <c r="GRU174" s="89"/>
      <c r="GRV174" s="89"/>
      <c r="GRW174" s="89"/>
      <c r="GRX174" s="89"/>
      <c r="GRY174" s="89"/>
      <c r="GRZ174" s="89"/>
      <c r="GSA174" s="89"/>
      <c r="GSB174" s="89"/>
      <c r="GSC174" s="89"/>
      <c r="GSD174" s="89"/>
      <c r="GSE174" s="89"/>
      <c r="GSF174" s="89"/>
      <c r="GSG174" s="89"/>
      <c r="GSH174" s="89"/>
      <c r="GSI174" s="89"/>
      <c r="GSJ174" s="89"/>
      <c r="GSK174" s="89"/>
      <c r="GSL174" s="89"/>
      <c r="GSM174" s="89"/>
      <c r="GSN174" s="89"/>
      <c r="GSO174" s="89"/>
      <c r="GSP174" s="89"/>
      <c r="GSQ174" s="89"/>
      <c r="GSR174" s="89"/>
      <c r="GSS174" s="89"/>
      <c r="GST174" s="89"/>
      <c r="GSU174" s="89"/>
      <c r="GSV174" s="89"/>
      <c r="GSW174" s="89"/>
      <c r="GSX174" s="89"/>
      <c r="GSY174" s="89"/>
      <c r="GSZ174" s="89"/>
      <c r="GTA174" s="89"/>
      <c r="GTB174" s="89"/>
      <c r="GTC174" s="89"/>
      <c r="GTD174" s="89"/>
      <c r="GTE174" s="89"/>
      <c r="GTF174" s="89"/>
      <c r="GTG174" s="89"/>
      <c r="GTH174" s="89"/>
      <c r="GTI174" s="89"/>
      <c r="GTJ174" s="89"/>
      <c r="GTK174" s="89"/>
      <c r="GTL174" s="89"/>
      <c r="GTM174" s="89"/>
      <c r="GTN174" s="89"/>
      <c r="GTO174" s="89"/>
      <c r="GTP174" s="89"/>
      <c r="GTQ174" s="89"/>
      <c r="GTR174" s="89"/>
      <c r="GTS174" s="89"/>
      <c r="GTT174" s="89"/>
      <c r="GTU174" s="89"/>
      <c r="GTV174" s="89"/>
      <c r="GTW174" s="89"/>
      <c r="GTX174" s="89"/>
      <c r="GTY174" s="89"/>
      <c r="GTZ174" s="89"/>
      <c r="GUA174" s="89"/>
      <c r="GUB174" s="89"/>
      <c r="GUC174" s="89"/>
      <c r="GUD174" s="89"/>
      <c r="GUE174" s="89"/>
      <c r="GUF174" s="89"/>
      <c r="GUG174" s="89"/>
      <c r="GUH174" s="89"/>
      <c r="GUI174" s="89"/>
      <c r="GUJ174" s="89"/>
      <c r="GUK174" s="89"/>
      <c r="GUL174" s="89"/>
      <c r="GUM174" s="89"/>
      <c r="GUN174" s="89"/>
      <c r="GUO174" s="89"/>
      <c r="GUP174" s="89"/>
      <c r="GUQ174" s="89"/>
      <c r="GUR174" s="89"/>
      <c r="GUS174" s="89"/>
      <c r="GUT174" s="89"/>
      <c r="GUU174" s="89"/>
      <c r="GUV174" s="89"/>
      <c r="GUW174" s="89"/>
      <c r="GUX174" s="89"/>
      <c r="GUY174" s="89"/>
      <c r="GUZ174" s="89"/>
      <c r="GVA174" s="89"/>
      <c r="GVB174" s="89"/>
      <c r="GVC174" s="89"/>
      <c r="GVD174" s="89"/>
      <c r="GVE174" s="89"/>
      <c r="GVF174" s="89"/>
      <c r="GVG174" s="89"/>
      <c r="GVH174" s="89"/>
      <c r="GVI174" s="89"/>
      <c r="GVJ174" s="89"/>
      <c r="GVK174" s="89"/>
      <c r="GVL174" s="89"/>
      <c r="GVM174" s="89"/>
      <c r="GVN174" s="89"/>
      <c r="GVO174" s="89"/>
      <c r="GVP174" s="89"/>
      <c r="GVQ174" s="89"/>
      <c r="GVR174" s="89"/>
      <c r="GVS174" s="89"/>
      <c r="GVT174" s="89"/>
      <c r="GVU174" s="89"/>
      <c r="GVV174" s="89"/>
      <c r="GVW174" s="89"/>
      <c r="GVX174" s="89"/>
      <c r="GVY174" s="89"/>
      <c r="GVZ174" s="89"/>
      <c r="GWA174" s="89"/>
      <c r="GWB174" s="89"/>
      <c r="GWC174" s="89"/>
      <c r="GWD174" s="89"/>
      <c r="GWE174" s="89"/>
      <c r="GWF174" s="89"/>
      <c r="GWG174" s="89"/>
      <c r="GWH174" s="89"/>
      <c r="GWI174" s="89"/>
      <c r="GWJ174" s="89"/>
      <c r="GWK174" s="89"/>
      <c r="GWL174" s="89"/>
      <c r="GWM174" s="89"/>
      <c r="GWN174" s="89"/>
      <c r="GWO174" s="89"/>
      <c r="GWP174" s="89"/>
      <c r="GWQ174" s="89"/>
      <c r="GWR174" s="89"/>
      <c r="GWS174" s="89"/>
      <c r="GWT174" s="89"/>
      <c r="GWU174" s="89"/>
      <c r="GWV174" s="89"/>
      <c r="GWW174" s="89"/>
      <c r="GWX174" s="89"/>
      <c r="GWY174" s="89"/>
      <c r="GWZ174" s="89"/>
      <c r="GXA174" s="89"/>
      <c r="GXB174" s="89"/>
      <c r="GXC174" s="89"/>
      <c r="GXD174" s="89"/>
      <c r="GXE174" s="89"/>
      <c r="GXF174" s="89"/>
      <c r="GXG174" s="89"/>
      <c r="GXH174" s="89"/>
      <c r="GXI174" s="89"/>
      <c r="GXJ174" s="89"/>
      <c r="GXK174" s="89"/>
      <c r="GXL174" s="89"/>
      <c r="GXM174" s="89"/>
      <c r="GXN174" s="89"/>
      <c r="GXO174" s="89"/>
      <c r="GXP174" s="89"/>
      <c r="GXQ174" s="89"/>
      <c r="GXR174" s="89"/>
      <c r="GXS174" s="89"/>
      <c r="GXT174" s="89"/>
      <c r="GXU174" s="89"/>
      <c r="GXV174" s="89"/>
      <c r="GXW174" s="89"/>
      <c r="GXX174" s="89"/>
      <c r="GXY174" s="89"/>
      <c r="GXZ174" s="89"/>
      <c r="GYA174" s="89"/>
      <c r="GYB174" s="89"/>
      <c r="GYC174" s="89"/>
      <c r="GYD174" s="89"/>
      <c r="GYE174" s="89"/>
      <c r="GYF174" s="89"/>
      <c r="GYG174" s="89"/>
      <c r="GYH174" s="89"/>
      <c r="GYI174" s="89"/>
      <c r="GYJ174" s="89"/>
      <c r="GYK174" s="89"/>
      <c r="GYL174" s="89"/>
      <c r="GYM174" s="89"/>
      <c r="GYN174" s="89"/>
      <c r="GYO174" s="89"/>
      <c r="GYP174" s="89"/>
      <c r="GYQ174" s="89"/>
      <c r="GYR174" s="89"/>
      <c r="GYS174" s="89"/>
      <c r="GYT174" s="89"/>
      <c r="GYU174" s="89"/>
      <c r="GYV174" s="89"/>
      <c r="GYW174" s="89"/>
      <c r="GYX174" s="89"/>
      <c r="GYY174" s="89"/>
      <c r="GYZ174" s="89"/>
      <c r="GZA174" s="89"/>
      <c r="GZB174" s="89"/>
      <c r="GZC174" s="89"/>
      <c r="GZD174" s="89"/>
      <c r="GZE174" s="89"/>
      <c r="GZF174" s="89"/>
      <c r="GZG174" s="89"/>
      <c r="GZH174" s="89"/>
      <c r="GZI174" s="89"/>
      <c r="GZJ174" s="89"/>
      <c r="GZK174" s="89"/>
      <c r="GZL174" s="89"/>
      <c r="GZM174" s="89"/>
      <c r="GZN174" s="89"/>
      <c r="GZO174" s="89"/>
      <c r="GZP174" s="89"/>
      <c r="GZQ174" s="89"/>
      <c r="GZR174" s="89"/>
      <c r="GZS174" s="89"/>
      <c r="GZT174" s="89"/>
      <c r="GZU174" s="89"/>
      <c r="GZV174" s="89"/>
      <c r="GZW174" s="89"/>
      <c r="GZX174" s="89"/>
      <c r="GZY174" s="89"/>
      <c r="GZZ174" s="89"/>
      <c r="HAA174" s="89"/>
      <c r="HAB174" s="89"/>
      <c r="HAC174" s="89"/>
      <c r="HAD174" s="89"/>
      <c r="HAE174" s="89"/>
      <c r="HAF174" s="89"/>
      <c r="HAG174" s="89"/>
      <c r="HAH174" s="89"/>
      <c r="HAI174" s="89"/>
      <c r="HAJ174" s="89"/>
      <c r="HAK174" s="89"/>
      <c r="HAL174" s="89"/>
      <c r="HAM174" s="89"/>
      <c r="HAN174" s="89"/>
      <c r="HAO174" s="89"/>
      <c r="HAP174" s="89"/>
      <c r="HAQ174" s="89"/>
      <c r="HAR174" s="89"/>
      <c r="HAS174" s="89"/>
      <c r="HAT174" s="89"/>
      <c r="HAU174" s="89"/>
      <c r="HAV174" s="89"/>
      <c r="HAW174" s="89"/>
      <c r="HAX174" s="89"/>
      <c r="HAY174" s="89"/>
      <c r="HAZ174" s="89"/>
      <c r="HBA174" s="89"/>
      <c r="HBB174" s="89"/>
      <c r="HBC174" s="89"/>
      <c r="HBD174" s="89"/>
      <c r="HBE174" s="89"/>
      <c r="HBF174" s="89"/>
      <c r="HBG174" s="89"/>
      <c r="HBH174" s="89"/>
      <c r="HBI174" s="89"/>
      <c r="HBJ174" s="89"/>
      <c r="HBK174" s="89"/>
      <c r="HBL174" s="89"/>
      <c r="HBM174" s="89"/>
      <c r="HBN174" s="89"/>
      <c r="HBO174" s="89"/>
      <c r="HBP174" s="89"/>
      <c r="HBQ174" s="89"/>
      <c r="HBR174" s="89"/>
      <c r="HBS174" s="89"/>
      <c r="HBT174" s="89"/>
      <c r="HBU174" s="89"/>
      <c r="HBV174" s="89"/>
      <c r="HBW174" s="89"/>
      <c r="HBX174" s="89"/>
      <c r="HBY174" s="89"/>
      <c r="HBZ174" s="89"/>
      <c r="HCA174" s="89"/>
      <c r="HCB174" s="89"/>
      <c r="HCC174" s="89"/>
      <c r="HCD174" s="89"/>
      <c r="HCE174" s="89"/>
      <c r="HCF174" s="89"/>
      <c r="HCG174" s="89"/>
      <c r="HCH174" s="89"/>
      <c r="HCI174" s="89"/>
      <c r="HCJ174" s="89"/>
      <c r="HCK174" s="89"/>
      <c r="HCL174" s="89"/>
      <c r="HCM174" s="89"/>
      <c r="HCN174" s="89"/>
      <c r="HCO174" s="89"/>
      <c r="HCP174" s="89"/>
      <c r="HCQ174" s="89"/>
      <c r="HCR174" s="89"/>
      <c r="HCS174" s="89"/>
      <c r="HCT174" s="89"/>
      <c r="HCU174" s="89"/>
      <c r="HCV174" s="89"/>
      <c r="HCW174" s="89"/>
      <c r="HCX174" s="89"/>
      <c r="HCY174" s="89"/>
      <c r="HCZ174" s="89"/>
      <c r="HDA174" s="89"/>
      <c r="HDB174" s="89"/>
      <c r="HDC174" s="89"/>
      <c r="HDD174" s="89"/>
      <c r="HDE174" s="89"/>
      <c r="HDF174" s="89"/>
      <c r="HDG174" s="89"/>
      <c r="HDH174" s="89"/>
      <c r="HDI174" s="89"/>
      <c r="HDJ174" s="89"/>
      <c r="HDK174" s="89"/>
      <c r="HDL174" s="89"/>
      <c r="HDM174" s="89"/>
      <c r="HDN174" s="89"/>
      <c r="HDO174" s="89"/>
      <c r="HDP174" s="89"/>
      <c r="HDQ174" s="89"/>
      <c r="HDR174" s="89"/>
      <c r="HDS174" s="89"/>
      <c r="HDT174" s="89"/>
      <c r="HDU174" s="89"/>
      <c r="HDV174" s="89"/>
      <c r="HDW174" s="89"/>
      <c r="HDX174" s="89"/>
      <c r="HDY174" s="89"/>
      <c r="HDZ174" s="89"/>
      <c r="HEA174" s="89"/>
      <c r="HEB174" s="89"/>
      <c r="HEC174" s="89"/>
      <c r="HED174" s="89"/>
      <c r="HEE174" s="89"/>
      <c r="HEF174" s="89"/>
      <c r="HEG174" s="89"/>
      <c r="HEH174" s="89"/>
      <c r="HEI174" s="89"/>
      <c r="HEJ174" s="89"/>
      <c r="HEK174" s="89"/>
      <c r="HEL174" s="89"/>
      <c r="HEM174" s="89"/>
      <c r="HEN174" s="89"/>
      <c r="HEO174" s="89"/>
      <c r="HEP174" s="89"/>
      <c r="HEQ174" s="89"/>
      <c r="HER174" s="89"/>
      <c r="HES174" s="89"/>
      <c r="HET174" s="89"/>
      <c r="HEU174" s="89"/>
      <c r="HEV174" s="89"/>
      <c r="HEW174" s="89"/>
      <c r="HEX174" s="89"/>
      <c r="HEY174" s="89"/>
      <c r="HEZ174" s="89"/>
      <c r="HFA174" s="89"/>
      <c r="HFB174" s="89"/>
      <c r="HFC174" s="89"/>
      <c r="HFD174" s="89"/>
      <c r="HFE174" s="89"/>
      <c r="HFF174" s="89"/>
      <c r="HFG174" s="89"/>
      <c r="HFH174" s="89"/>
      <c r="HFI174" s="89"/>
      <c r="HFJ174" s="89"/>
      <c r="HFK174" s="89"/>
      <c r="HFL174" s="89"/>
      <c r="HFM174" s="89"/>
      <c r="HFN174" s="89"/>
      <c r="HFO174" s="89"/>
      <c r="HFP174" s="89"/>
      <c r="HFQ174" s="89"/>
      <c r="HFR174" s="89"/>
      <c r="HFS174" s="89"/>
      <c r="HFT174" s="89"/>
      <c r="HFU174" s="89"/>
      <c r="HFV174" s="89"/>
      <c r="HFW174" s="89"/>
      <c r="HFX174" s="89"/>
      <c r="HFY174" s="89"/>
      <c r="HFZ174" s="89"/>
      <c r="HGA174" s="89"/>
      <c r="HGB174" s="89"/>
      <c r="HGC174" s="89"/>
      <c r="HGD174" s="89"/>
      <c r="HGE174" s="89"/>
      <c r="HGF174" s="89"/>
      <c r="HGG174" s="89"/>
      <c r="HGH174" s="89"/>
      <c r="HGI174" s="89"/>
      <c r="HGJ174" s="89"/>
      <c r="HGK174" s="89"/>
      <c r="HGL174" s="89"/>
      <c r="HGM174" s="89"/>
      <c r="HGN174" s="89"/>
      <c r="HGO174" s="89"/>
      <c r="HGP174" s="89"/>
      <c r="HGQ174" s="89"/>
      <c r="HGR174" s="89"/>
      <c r="HGS174" s="89"/>
      <c r="HGT174" s="89"/>
      <c r="HGU174" s="89"/>
      <c r="HGV174" s="89"/>
      <c r="HGW174" s="89"/>
      <c r="HGX174" s="89"/>
      <c r="HGY174" s="89"/>
      <c r="HGZ174" s="89"/>
      <c r="HHA174" s="89"/>
      <c r="HHB174" s="89"/>
      <c r="HHC174" s="89"/>
      <c r="HHD174" s="89"/>
      <c r="HHE174" s="89"/>
      <c r="HHF174" s="89"/>
      <c r="HHG174" s="89"/>
      <c r="HHH174" s="89"/>
      <c r="HHI174" s="89"/>
      <c r="HHJ174" s="89"/>
      <c r="HHK174" s="89"/>
      <c r="HHL174" s="89"/>
      <c r="HHM174" s="89"/>
      <c r="HHN174" s="89"/>
      <c r="HHO174" s="89"/>
      <c r="HHP174" s="89"/>
      <c r="HHQ174" s="89"/>
      <c r="HHR174" s="89"/>
      <c r="HHS174" s="89"/>
      <c r="HHT174" s="89"/>
      <c r="HHU174" s="89"/>
      <c r="HHV174" s="89"/>
      <c r="HHW174" s="89"/>
      <c r="HHX174" s="89"/>
      <c r="HHY174" s="89"/>
      <c r="HHZ174" s="89"/>
      <c r="HIA174" s="89"/>
      <c r="HIB174" s="89"/>
      <c r="HIC174" s="89"/>
      <c r="HID174" s="89"/>
      <c r="HIE174" s="89"/>
      <c r="HIF174" s="89"/>
      <c r="HIG174" s="89"/>
      <c r="HIH174" s="89"/>
      <c r="HII174" s="89"/>
      <c r="HIJ174" s="89"/>
      <c r="HIK174" s="89"/>
      <c r="HIL174" s="89"/>
      <c r="HIM174" s="89"/>
      <c r="HIN174" s="89"/>
      <c r="HIO174" s="89"/>
      <c r="HIP174" s="89"/>
      <c r="HIQ174" s="89"/>
      <c r="HIR174" s="89"/>
      <c r="HIS174" s="89"/>
      <c r="HIT174" s="89"/>
      <c r="HIU174" s="89"/>
      <c r="HIV174" s="89"/>
      <c r="HIW174" s="89"/>
      <c r="HIX174" s="89"/>
      <c r="HIY174" s="89"/>
      <c r="HIZ174" s="89"/>
      <c r="HJA174" s="89"/>
      <c r="HJB174" s="89"/>
      <c r="HJC174" s="89"/>
      <c r="HJD174" s="89"/>
      <c r="HJE174" s="89"/>
      <c r="HJF174" s="89"/>
      <c r="HJG174" s="89"/>
      <c r="HJH174" s="89"/>
      <c r="HJI174" s="89"/>
      <c r="HJJ174" s="89"/>
      <c r="HJK174" s="89"/>
      <c r="HJL174" s="89"/>
      <c r="HJM174" s="89"/>
      <c r="HJN174" s="89"/>
      <c r="HJO174" s="89"/>
      <c r="HJP174" s="89"/>
      <c r="HJQ174" s="89"/>
      <c r="HJR174" s="89"/>
      <c r="HJS174" s="89"/>
      <c r="HJT174" s="89"/>
      <c r="HJU174" s="89"/>
      <c r="HJV174" s="89"/>
      <c r="HJW174" s="89"/>
      <c r="HJX174" s="89"/>
      <c r="HJY174" s="89"/>
      <c r="HJZ174" s="89"/>
      <c r="HKA174" s="89"/>
      <c r="HKB174" s="89"/>
      <c r="HKC174" s="89"/>
      <c r="HKD174" s="89"/>
      <c r="HKE174" s="89"/>
      <c r="HKF174" s="89"/>
      <c r="HKG174" s="89"/>
      <c r="HKH174" s="89"/>
      <c r="HKI174" s="89"/>
      <c r="HKJ174" s="89"/>
      <c r="HKK174" s="89"/>
      <c r="HKL174" s="89"/>
      <c r="HKM174" s="89"/>
      <c r="HKN174" s="89"/>
      <c r="HKO174" s="89"/>
      <c r="HKP174" s="89"/>
      <c r="HKQ174" s="89"/>
      <c r="HKR174" s="89"/>
      <c r="HKS174" s="89"/>
      <c r="HKT174" s="89"/>
      <c r="HKU174" s="89"/>
      <c r="HKV174" s="89"/>
      <c r="HKW174" s="89"/>
      <c r="HKX174" s="89"/>
      <c r="HKY174" s="89"/>
      <c r="HKZ174" s="89"/>
      <c r="HLA174" s="89"/>
      <c r="HLB174" s="89"/>
      <c r="HLC174" s="89"/>
      <c r="HLD174" s="89"/>
      <c r="HLE174" s="89"/>
      <c r="HLF174" s="89"/>
      <c r="HLG174" s="89"/>
      <c r="HLH174" s="89"/>
      <c r="HLI174" s="89"/>
      <c r="HLJ174" s="89"/>
      <c r="HLK174" s="89"/>
      <c r="HLL174" s="89"/>
      <c r="HLM174" s="89"/>
      <c r="HLN174" s="89"/>
      <c r="HLO174" s="89"/>
      <c r="HLP174" s="89"/>
      <c r="HLQ174" s="89"/>
      <c r="HLR174" s="89"/>
      <c r="HLS174" s="89"/>
      <c r="HLT174" s="89"/>
      <c r="HLU174" s="89"/>
      <c r="HLV174" s="89"/>
      <c r="HLW174" s="89"/>
      <c r="HLX174" s="89"/>
      <c r="HLY174" s="89"/>
      <c r="HLZ174" s="89"/>
      <c r="HMA174" s="89"/>
      <c r="HMB174" s="89"/>
      <c r="HMC174" s="89"/>
      <c r="HMD174" s="89"/>
      <c r="HME174" s="89"/>
      <c r="HMF174" s="89"/>
      <c r="HMG174" s="89"/>
      <c r="HMH174" s="89"/>
      <c r="HMI174" s="89"/>
      <c r="HMJ174" s="89"/>
      <c r="HMK174" s="89"/>
      <c r="HML174" s="89"/>
      <c r="HMM174" s="89"/>
      <c r="HMN174" s="89"/>
      <c r="HMO174" s="89"/>
      <c r="HMP174" s="89"/>
      <c r="HMQ174" s="89"/>
      <c r="HMR174" s="89"/>
      <c r="HMS174" s="89"/>
      <c r="HMT174" s="89"/>
      <c r="HMU174" s="89"/>
      <c r="HMV174" s="89"/>
      <c r="HMW174" s="89"/>
      <c r="HMX174" s="89"/>
      <c r="HMY174" s="89"/>
      <c r="HMZ174" s="89"/>
      <c r="HNA174" s="89"/>
      <c r="HNB174" s="89"/>
      <c r="HNC174" s="89"/>
      <c r="HND174" s="89"/>
      <c r="HNE174" s="89"/>
      <c r="HNF174" s="89"/>
      <c r="HNG174" s="89"/>
      <c r="HNH174" s="89"/>
      <c r="HNI174" s="89"/>
      <c r="HNJ174" s="89"/>
      <c r="HNK174" s="89"/>
      <c r="HNL174" s="89"/>
      <c r="HNM174" s="89"/>
      <c r="HNN174" s="89"/>
      <c r="HNO174" s="89"/>
      <c r="HNP174" s="89"/>
      <c r="HNQ174" s="89"/>
      <c r="HNR174" s="89"/>
      <c r="HNS174" s="89"/>
      <c r="HNT174" s="89"/>
      <c r="HNU174" s="89"/>
      <c r="HNV174" s="89"/>
      <c r="HNW174" s="89"/>
      <c r="HNX174" s="89"/>
      <c r="HNY174" s="89"/>
      <c r="HNZ174" s="89"/>
      <c r="HOA174" s="89"/>
      <c r="HOB174" s="89"/>
      <c r="HOC174" s="89"/>
      <c r="HOD174" s="89"/>
      <c r="HOE174" s="89"/>
      <c r="HOF174" s="89"/>
      <c r="HOG174" s="89"/>
      <c r="HOH174" s="89"/>
      <c r="HOI174" s="89"/>
      <c r="HOJ174" s="89"/>
      <c r="HOK174" s="89"/>
      <c r="HOL174" s="89"/>
      <c r="HOM174" s="89"/>
      <c r="HON174" s="89"/>
      <c r="HOO174" s="89"/>
      <c r="HOP174" s="89"/>
      <c r="HOQ174" s="89"/>
      <c r="HOR174" s="89"/>
      <c r="HOS174" s="89"/>
      <c r="HOT174" s="89"/>
      <c r="HOU174" s="89"/>
      <c r="HOV174" s="89"/>
      <c r="HOW174" s="89"/>
      <c r="HOX174" s="89"/>
      <c r="HOY174" s="89"/>
      <c r="HOZ174" s="89"/>
      <c r="HPA174" s="89"/>
      <c r="HPB174" s="89"/>
      <c r="HPC174" s="89"/>
      <c r="HPD174" s="89"/>
      <c r="HPE174" s="89"/>
      <c r="HPF174" s="89"/>
      <c r="HPG174" s="89"/>
      <c r="HPH174" s="89"/>
      <c r="HPI174" s="89"/>
      <c r="HPJ174" s="89"/>
      <c r="HPK174" s="89"/>
      <c r="HPL174" s="89"/>
      <c r="HPM174" s="89"/>
      <c r="HPN174" s="89"/>
      <c r="HPO174" s="89"/>
      <c r="HPP174" s="89"/>
      <c r="HPQ174" s="89"/>
      <c r="HPR174" s="89"/>
      <c r="HPS174" s="89"/>
      <c r="HPT174" s="89"/>
      <c r="HPU174" s="89"/>
      <c r="HPV174" s="89"/>
      <c r="HPW174" s="89"/>
      <c r="HPX174" s="89"/>
      <c r="HPY174" s="89"/>
      <c r="HPZ174" s="89"/>
      <c r="HQA174" s="89"/>
      <c r="HQB174" s="89"/>
      <c r="HQC174" s="89"/>
      <c r="HQD174" s="89"/>
      <c r="HQE174" s="89"/>
      <c r="HQF174" s="89"/>
      <c r="HQG174" s="89"/>
      <c r="HQH174" s="89"/>
      <c r="HQI174" s="89"/>
      <c r="HQJ174" s="89"/>
      <c r="HQK174" s="89"/>
      <c r="HQL174" s="89"/>
      <c r="HQM174" s="89"/>
      <c r="HQN174" s="89"/>
      <c r="HQO174" s="89"/>
      <c r="HQP174" s="89"/>
      <c r="HQQ174" s="89"/>
      <c r="HQR174" s="89"/>
      <c r="HQS174" s="89"/>
      <c r="HQT174" s="89"/>
      <c r="HQU174" s="89"/>
      <c r="HQV174" s="89"/>
      <c r="HQW174" s="89"/>
      <c r="HQX174" s="89"/>
      <c r="HQY174" s="89"/>
      <c r="HQZ174" s="89"/>
      <c r="HRA174" s="89"/>
      <c r="HRB174" s="89"/>
      <c r="HRC174" s="89"/>
      <c r="HRD174" s="89"/>
      <c r="HRE174" s="89"/>
      <c r="HRF174" s="89"/>
      <c r="HRG174" s="89"/>
      <c r="HRH174" s="89"/>
      <c r="HRI174" s="89"/>
      <c r="HRJ174" s="89"/>
      <c r="HRK174" s="89"/>
      <c r="HRL174" s="89"/>
      <c r="HRM174" s="89"/>
      <c r="HRN174" s="89"/>
      <c r="HRO174" s="89"/>
      <c r="HRP174" s="89"/>
      <c r="HRQ174" s="89"/>
      <c r="HRR174" s="89"/>
      <c r="HRS174" s="89"/>
      <c r="HRT174" s="89"/>
      <c r="HRU174" s="89"/>
      <c r="HRV174" s="89"/>
      <c r="HRW174" s="89"/>
      <c r="HRX174" s="89"/>
      <c r="HRY174" s="89"/>
      <c r="HRZ174" s="89"/>
      <c r="HSA174" s="89"/>
      <c r="HSB174" s="89"/>
      <c r="HSC174" s="89"/>
      <c r="HSD174" s="89"/>
      <c r="HSE174" s="89"/>
      <c r="HSF174" s="89"/>
      <c r="HSG174" s="89"/>
      <c r="HSH174" s="89"/>
      <c r="HSI174" s="89"/>
      <c r="HSJ174" s="89"/>
      <c r="HSK174" s="89"/>
      <c r="HSL174" s="89"/>
      <c r="HSM174" s="89"/>
      <c r="HSN174" s="89"/>
      <c r="HSO174" s="89"/>
      <c r="HSP174" s="89"/>
      <c r="HSQ174" s="89"/>
      <c r="HSR174" s="89"/>
      <c r="HSS174" s="89"/>
      <c r="HST174" s="89"/>
      <c r="HSU174" s="89"/>
      <c r="HSV174" s="89"/>
      <c r="HSW174" s="89"/>
      <c r="HSX174" s="89"/>
      <c r="HSY174" s="89"/>
      <c r="HSZ174" s="89"/>
      <c r="HTA174" s="89"/>
      <c r="HTB174" s="89"/>
      <c r="HTC174" s="89"/>
      <c r="HTD174" s="89"/>
      <c r="HTE174" s="89"/>
      <c r="HTF174" s="89"/>
      <c r="HTG174" s="89"/>
      <c r="HTH174" s="89"/>
      <c r="HTI174" s="89"/>
      <c r="HTJ174" s="89"/>
      <c r="HTK174" s="89"/>
      <c r="HTL174" s="89"/>
      <c r="HTM174" s="89"/>
      <c r="HTN174" s="89"/>
      <c r="HTO174" s="89"/>
      <c r="HTP174" s="89"/>
      <c r="HTQ174" s="89"/>
      <c r="HTR174" s="89"/>
      <c r="HTS174" s="89"/>
      <c r="HTT174" s="89"/>
      <c r="HTU174" s="89"/>
      <c r="HTV174" s="89"/>
      <c r="HTW174" s="89"/>
      <c r="HTX174" s="89"/>
      <c r="HTY174" s="89"/>
      <c r="HTZ174" s="89"/>
      <c r="HUA174" s="89"/>
      <c r="HUB174" s="89"/>
      <c r="HUC174" s="89"/>
      <c r="HUD174" s="89"/>
      <c r="HUE174" s="89"/>
      <c r="HUF174" s="89"/>
      <c r="HUG174" s="89"/>
      <c r="HUH174" s="89"/>
      <c r="HUI174" s="89"/>
      <c r="HUJ174" s="89"/>
      <c r="HUK174" s="89"/>
      <c r="HUL174" s="89"/>
      <c r="HUM174" s="89"/>
      <c r="HUN174" s="89"/>
      <c r="HUO174" s="89"/>
      <c r="HUP174" s="89"/>
      <c r="HUQ174" s="89"/>
      <c r="HUR174" s="89"/>
      <c r="HUS174" s="89"/>
      <c r="HUT174" s="89"/>
      <c r="HUU174" s="89"/>
      <c r="HUV174" s="89"/>
      <c r="HUW174" s="89"/>
      <c r="HUX174" s="89"/>
      <c r="HUY174" s="89"/>
      <c r="HUZ174" s="89"/>
      <c r="HVA174" s="89"/>
      <c r="HVB174" s="89"/>
      <c r="HVC174" s="89"/>
      <c r="HVD174" s="89"/>
      <c r="HVE174" s="89"/>
      <c r="HVF174" s="89"/>
      <c r="HVG174" s="89"/>
      <c r="HVH174" s="89"/>
      <c r="HVI174" s="89"/>
      <c r="HVJ174" s="89"/>
      <c r="HVK174" s="89"/>
      <c r="HVL174" s="89"/>
      <c r="HVM174" s="89"/>
      <c r="HVN174" s="89"/>
      <c r="HVO174" s="89"/>
      <c r="HVP174" s="89"/>
      <c r="HVQ174" s="89"/>
      <c r="HVR174" s="89"/>
      <c r="HVS174" s="89"/>
      <c r="HVT174" s="89"/>
      <c r="HVU174" s="89"/>
      <c r="HVV174" s="89"/>
      <c r="HVW174" s="89"/>
      <c r="HVX174" s="89"/>
      <c r="HVY174" s="89"/>
      <c r="HVZ174" s="89"/>
      <c r="HWA174" s="89"/>
      <c r="HWB174" s="89"/>
      <c r="HWC174" s="89"/>
      <c r="HWD174" s="89"/>
      <c r="HWE174" s="89"/>
      <c r="HWF174" s="89"/>
      <c r="HWG174" s="89"/>
      <c r="HWH174" s="89"/>
      <c r="HWI174" s="89"/>
      <c r="HWJ174" s="89"/>
      <c r="HWK174" s="89"/>
      <c r="HWL174" s="89"/>
      <c r="HWM174" s="89"/>
      <c r="HWN174" s="89"/>
      <c r="HWO174" s="89"/>
      <c r="HWP174" s="89"/>
      <c r="HWQ174" s="89"/>
      <c r="HWR174" s="89"/>
      <c r="HWS174" s="89"/>
      <c r="HWT174" s="89"/>
      <c r="HWU174" s="89"/>
      <c r="HWV174" s="89"/>
      <c r="HWW174" s="89"/>
      <c r="HWX174" s="89"/>
      <c r="HWY174" s="89"/>
      <c r="HWZ174" s="89"/>
      <c r="HXA174" s="89"/>
      <c r="HXB174" s="89"/>
      <c r="HXC174" s="89"/>
      <c r="HXD174" s="89"/>
      <c r="HXE174" s="89"/>
      <c r="HXF174" s="89"/>
      <c r="HXG174" s="89"/>
      <c r="HXH174" s="89"/>
      <c r="HXI174" s="89"/>
      <c r="HXJ174" s="89"/>
      <c r="HXK174" s="89"/>
      <c r="HXL174" s="89"/>
      <c r="HXM174" s="89"/>
      <c r="HXN174" s="89"/>
      <c r="HXO174" s="89"/>
      <c r="HXP174" s="89"/>
      <c r="HXQ174" s="89"/>
      <c r="HXR174" s="89"/>
      <c r="HXS174" s="89"/>
      <c r="HXT174" s="89"/>
      <c r="HXU174" s="89"/>
      <c r="HXV174" s="89"/>
      <c r="HXW174" s="89"/>
      <c r="HXX174" s="89"/>
      <c r="HXY174" s="89"/>
      <c r="HXZ174" s="89"/>
      <c r="HYA174" s="89"/>
      <c r="HYB174" s="89"/>
      <c r="HYC174" s="89"/>
      <c r="HYD174" s="89"/>
      <c r="HYE174" s="89"/>
      <c r="HYF174" s="89"/>
      <c r="HYG174" s="89"/>
      <c r="HYH174" s="89"/>
      <c r="HYI174" s="89"/>
      <c r="HYJ174" s="89"/>
      <c r="HYK174" s="89"/>
      <c r="HYL174" s="89"/>
      <c r="HYM174" s="89"/>
      <c r="HYN174" s="89"/>
      <c r="HYO174" s="89"/>
      <c r="HYP174" s="89"/>
      <c r="HYQ174" s="89"/>
      <c r="HYR174" s="89"/>
      <c r="HYS174" s="89"/>
      <c r="HYT174" s="89"/>
      <c r="HYU174" s="89"/>
      <c r="HYV174" s="89"/>
      <c r="HYW174" s="89"/>
      <c r="HYX174" s="89"/>
      <c r="HYY174" s="89"/>
      <c r="HYZ174" s="89"/>
      <c r="HZA174" s="89"/>
      <c r="HZB174" s="89"/>
      <c r="HZC174" s="89"/>
      <c r="HZD174" s="89"/>
      <c r="HZE174" s="89"/>
      <c r="HZF174" s="89"/>
      <c r="HZG174" s="89"/>
      <c r="HZH174" s="89"/>
      <c r="HZI174" s="89"/>
      <c r="HZJ174" s="89"/>
      <c r="HZK174" s="89"/>
      <c r="HZL174" s="89"/>
      <c r="HZM174" s="89"/>
      <c r="HZN174" s="89"/>
      <c r="HZO174" s="89"/>
      <c r="HZP174" s="89"/>
      <c r="HZQ174" s="89"/>
      <c r="HZR174" s="89"/>
      <c r="HZS174" s="89"/>
      <c r="HZT174" s="89"/>
      <c r="HZU174" s="89"/>
      <c r="HZV174" s="89"/>
      <c r="HZW174" s="89"/>
      <c r="HZX174" s="89"/>
      <c r="HZY174" s="89"/>
      <c r="HZZ174" s="89"/>
      <c r="IAA174" s="89"/>
      <c r="IAB174" s="89"/>
      <c r="IAC174" s="89"/>
      <c r="IAD174" s="89"/>
      <c r="IAE174" s="89"/>
      <c r="IAF174" s="89"/>
      <c r="IAG174" s="89"/>
      <c r="IAH174" s="89"/>
      <c r="IAI174" s="89"/>
      <c r="IAJ174" s="89"/>
      <c r="IAK174" s="89"/>
      <c r="IAL174" s="89"/>
      <c r="IAM174" s="89"/>
      <c r="IAN174" s="89"/>
      <c r="IAO174" s="89"/>
      <c r="IAP174" s="89"/>
      <c r="IAQ174" s="89"/>
      <c r="IAR174" s="89"/>
      <c r="IAS174" s="89"/>
      <c r="IAT174" s="89"/>
      <c r="IAU174" s="89"/>
      <c r="IAV174" s="89"/>
      <c r="IAW174" s="89"/>
      <c r="IAX174" s="89"/>
      <c r="IAY174" s="89"/>
      <c r="IAZ174" s="89"/>
      <c r="IBA174" s="89"/>
      <c r="IBB174" s="89"/>
      <c r="IBC174" s="89"/>
      <c r="IBD174" s="89"/>
      <c r="IBE174" s="89"/>
      <c r="IBF174" s="89"/>
      <c r="IBG174" s="89"/>
      <c r="IBH174" s="89"/>
      <c r="IBI174" s="89"/>
      <c r="IBJ174" s="89"/>
      <c r="IBK174" s="89"/>
      <c r="IBL174" s="89"/>
      <c r="IBM174" s="89"/>
      <c r="IBN174" s="89"/>
      <c r="IBO174" s="89"/>
      <c r="IBP174" s="89"/>
      <c r="IBQ174" s="89"/>
      <c r="IBR174" s="89"/>
      <c r="IBS174" s="89"/>
      <c r="IBT174" s="89"/>
      <c r="IBU174" s="89"/>
      <c r="IBV174" s="89"/>
      <c r="IBW174" s="89"/>
      <c r="IBX174" s="89"/>
      <c r="IBY174" s="89"/>
      <c r="IBZ174" s="89"/>
      <c r="ICA174" s="89"/>
      <c r="ICB174" s="89"/>
      <c r="ICC174" s="89"/>
      <c r="ICD174" s="89"/>
      <c r="ICE174" s="89"/>
      <c r="ICF174" s="89"/>
      <c r="ICG174" s="89"/>
      <c r="ICH174" s="89"/>
      <c r="ICI174" s="89"/>
      <c r="ICJ174" s="89"/>
      <c r="ICK174" s="89"/>
      <c r="ICL174" s="89"/>
      <c r="ICM174" s="89"/>
      <c r="ICN174" s="89"/>
      <c r="ICO174" s="89"/>
      <c r="ICP174" s="89"/>
      <c r="ICQ174" s="89"/>
      <c r="ICR174" s="89"/>
      <c r="ICS174" s="89"/>
      <c r="ICT174" s="89"/>
      <c r="ICU174" s="89"/>
      <c r="ICV174" s="89"/>
      <c r="ICW174" s="89"/>
      <c r="ICX174" s="89"/>
      <c r="ICY174" s="89"/>
      <c r="ICZ174" s="89"/>
      <c r="IDA174" s="89"/>
      <c r="IDB174" s="89"/>
      <c r="IDC174" s="89"/>
      <c r="IDD174" s="89"/>
      <c r="IDE174" s="89"/>
      <c r="IDF174" s="89"/>
      <c r="IDG174" s="89"/>
      <c r="IDH174" s="89"/>
      <c r="IDI174" s="89"/>
      <c r="IDJ174" s="89"/>
      <c r="IDK174" s="89"/>
      <c r="IDL174" s="89"/>
      <c r="IDM174" s="89"/>
      <c r="IDN174" s="89"/>
      <c r="IDO174" s="89"/>
      <c r="IDP174" s="89"/>
      <c r="IDQ174" s="89"/>
      <c r="IDR174" s="89"/>
      <c r="IDS174" s="89"/>
      <c r="IDT174" s="89"/>
      <c r="IDU174" s="89"/>
      <c r="IDV174" s="89"/>
      <c r="IDW174" s="89"/>
      <c r="IDX174" s="89"/>
      <c r="IDY174" s="89"/>
      <c r="IDZ174" s="89"/>
      <c r="IEA174" s="89"/>
      <c r="IEB174" s="89"/>
      <c r="IEC174" s="89"/>
      <c r="IED174" s="89"/>
      <c r="IEE174" s="89"/>
      <c r="IEF174" s="89"/>
      <c r="IEG174" s="89"/>
      <c r="IEH174" s="89"/>
      <c r="IEI174" s="89"/>
      <c r="IEJ174" s="89"/>
      <c r="IEK174" s="89"/>
      <c r="IEL174" s="89"/>
      <c r="IEM174" s="89"/>
      <c r="IEN174" s="89"/>
      <c r="IEO174" s="89"/>
      <c r="IEP174" s="89"/>
      <c r="IEQ174" s="89"/>
      <c r="IER174" s="89"/>
      <c r="IES174" s="89"/>
      <c r="IET174" s="89"/>
      <c r="IEU174" s="89"/>
      <c r="IEV174" s="89"/>
      <c r="IEW174" s="89"/>
      <c r="IEX174" s="89"/>
      <c r="IEY174" s="89"/>
      <c r="IEZ174" s="89"/>
      <c r="IFA174" s="89"/>
      <c r="IFB174" s="89"/>
      <c r="IFC174" s="89"/>
      <c r="IFD174" s="89"/>
      <c r="IFE174" s="89"/>
      <c r="IFF174" s="89"/>
      <c r="IFG174" s="89"/>
      <c r="IFH174" s="89"/>
      <c r="IFI174" s="89"/>
      <c r="IFJ174" s="89"/>
      <c r="IFK174" s="89"/>
      <c r="IFL174" s="89"/>
      <c r="IFM174" s="89"/>
      <c r="IFN174" s="89"/>
      <c r="IFO174" s="89"/>
      <c r="IFP174" s="89"/>
      <c r="IFQ174" s="89"/>
      <c r="IFR174" s="89"/>
      <c r="IFS174" s="89"/>
      <c r="IFT174" s="89"/>
      <c r="IFU174" s="89"/>
      <c r="IFV174" s="89"/>
      <c r="IFW174" s="89"/>
      <c r="IFX174" s="89"/>
      <c r="IFY174" s="89"/>
      <c r="IFZ174" s="89"/>
      <c r="IGA174" s="89"/>
      <c r="IGB174" s="89"/>
      <c r="IGC174" s="89"/>
      <c r="IGD174" s="89"/>
      <c r="IGE174" s="89"/>
      <c r="IGF174" s="89"/>
      <c r="IGG174" s="89"/>
      <c r="IGH174" s="89"/>
      <c r="IGI174" s="89"/>
      <c r="IGJ174" s="89"/>
      <c r="IGK174" s="89"/>
      <c r="IGL174" s="89"/>
      <c r="IGM174" s="89"/>
      <c r="IGN174" s="89"/>
      <c r="IGO174" s="89"/>
      <c r="IGP174" s="89"/>
      <c r="IGQ174" s="89"/>
      <c r="IGR174" s="89"/>
      <c r="IGS174" s="89"/>
      <c r="IGT174" s="89"/>
      <c r="IGU174" s="89"/>
      <c r="IGV174" s="89"/>
      <c r="IGW174" s="89"/>
      <c r="IGX174" s="89"/>
      <c r="IGY174" s="89"/>
      <c r="IGZ174" s="89"/>
      <c r="IHA174" s="89"/>
      <c r="IHB174" s="89"/>
      <c r="IHC174" s="89"/>
      <c r="IHD174" s="89"/>
      <c r="IHE174" s="89"/>
      <c r="IHF174" s="89"/>
      <c r="IHG174" s="89"/>
      <c r="IHH174" s="89"/>
      <c r="IHI174" s="89"/>
      <c r="IHJ174" s="89"/>
      <c r="IHK174" s="89"/>
      <c r="IHL174" s="89"/>
      <c r="IHM174" s="89"/>
      <c r="IHN174" s="89"/>
      <c r="IHO174" s="89"/>
      <c r="IHP174" s="89"/>
      <c r="IHQ174" s="89"/>
      <c r="IHR174" s="89"/>
      <c r="IHS174" s="89"/>
      <c r="IHT174" s="89"/>
      <c r="IHU174" s="89"/>
      <c r="IHV174" s="89"/>
      <c r="IHW174" s="89"/>
      <c r="IHX174" s="89"/>
      <c r="IHY174" s="89"/>
      <c r="IHZ174" s="89"/>
      <c r="IIA174" s="89"/>
      <c r="IIB174" s="89"/>
      <c r="IIC174" s="89"/>
      <c r="IID174" s="89"/>
      <c r="IIE174" s="89"/>
      <c r="IIF174" s="89"/>
      <c r="IIG174" s="89"/>
      <c r="IIH174" s="89"/>
      <c r="III174" s="89"/>
      <c r="IIJ174" s="89"/>
      <c r="IIK174" s="89"/>
      <c r="IIL174" s="89"/>
      <c r="IIM174" s="89"/>
      <c r="IIN174" s="89"/>
      <c r="IIO174" s="89"/>
      <c r="IIP174" s="89"/>
      <c r="IIQ174" s="89"/>
      <c r="IIR174" s="89"/>
      <c r="IIS174" s="89"/>
      <c r="IIT174" s="89"/>
      <c r="IIU174" s="89"/>
      <c r="IIV174" s="89"/>
      <c r="IIW174" s="89"/>
      <c r="IIX174" s="89"/>
      <c r="IIY174" s="89"/>
      <c r="IIZ174" s="89"/>
      <c r="IJA174" s="89"/>
      <c r="IJB174" s="89"/>
      <c r="IJC174" s="89"/>
      <c r="IJD174" s="89"/>
      <c r="IJE174" s="89"/>
      <c r="IJF174" s="89"/>
      <c r="IJG174" s="89"/>
      <c r="IJH174" s="89"/>
      <c r="IJI174" s="89"/>
      <c r="IJJ174" s="89"/>
      <c r="IJK174" s="89"/>
      <c r="IJL174" s="89"/>
      <c r="IJM174" s="89"/>
      <c r="IJN174" s="89"/>
      <c r="IJO174" s="89"/>
      <c r="IJP174" s="89"/>
      <c r="IJQ174" s="89"/>
      <c r="IJR174" s="89"/>
      <c r="IJS174" s="89"/>
      <c r="IJT174" s="89"/>
      <c r="IJU174" s="89"/>
      <c r="IJV174" s="89"/>
      <c r="IJW174" s="89"/>
      <c r="IJX174" s="89"/>
      <c r="IJY174" s="89"/>
      <c r="IJZ174" s="89"/>
      <c r="IKA174" s="89"/>
      <c r="IKB174" s="89"/>
      <c r="IKC174" s="89"/>
      <c r="IKD174" s="89"/>
      <c r="IKE174" s="89"/>
      <c r="IKF174" s="89"/>
      <c r="IKG174" s="89"/>
      <c r="IKH174" s="89"/>
      <c r="IKI174" s="89"/>
      <c r="IKJ174" s="89"/>
      <c r="IKK174" s="89"/>
      <c r="IKL174" s="89"/>
      <c r="IKM174" s="89"/>
      <c r="IKN174" s="89"/>
      <c r="IKO174" s="89"/>
      <c r="IKP174" s="89"/>
      <c r="IKQ174" s="89"/>
      <c r="IKR174" s="89"/>
      <c r="IKS174" s="89"/>
      <c r="IKT174" s="89"/>
      <c r="IKU174" s="89"/>
      <c r="IKV174" s="89"/>
      <c r="IKW174" s="89"/>
      <c r="IKX174" s="89"/>
      <c r="IKY174" s="89"/>
      <c r="IKZ174" s="89"/>
      <c r="ILA174" s="89"/>
      <c r="ILB174" s="89"/>
      <c r="ILC174" s="89"/>
      <c r="ILD174" s="89"/>
      <c r="ILE174" s="89"/>
      <c r="ILF174" s="89"/>
      <c r="ILG174" s="89"/>
      <c r="ILH174" s="89"/>
      <c r="ILI174" s="89"/>
      <c r="ILJ174" s="89"/>
      <c r="ILK174" s="89"/>
      <c r="ILL174" s="89"/>
      <c r="ILM174" s="89"/>
      <c r="ILN174" s="89"/>
      <c r="ILO174" s="89"/>
      <c r="ILP174" s="89"/>
      <c r="ILQ174" s="89"/>
      <c r="ILR174" s="89"/>
      <c r="ILS174" s="89"/>
      <c r="ILT174" s="89"/>
      <c r="ILU174" s="89"/>
      <c r="ILV174" s="89"/>
      <c r="ILW174" s="89"/>
      <c r="ILX174" s="89"/>
      <c r="ILY174" s="89"/>
      <c r="ILZ174" s="89"/>
      <c r="IMA174" s="89"/>
      <c r="IMB174" s="89"/>
      <c r="IMC174" s="89"/>
      <c r="IMD174" s="89"/>
      <c r="IME174" s="89"/>
      <c r="IMF174" s="89"/>
      <c r="IMG174" s="89"/>
      <c r="IMH174" s="89"/>
      <c r="IMI174" s="89"/>
      <c r="IMJ174" s="89"/>
      <c r="IMK174" s="89"/>
      <c r="IML174" s="89"/>
      <c r="IMM174" s="89"/>
      <c r="IMN174" s="89"/>
      <c r="IMO174" s="89"/>
      <c r="IMP174" s="89"/>
      <c r="IMQ174" s="89"/>
      <c r="IMR174" s="89"/>
      <c r="IMS174" s="89"/>
      <c r="IMT174" s="89"/>
      <c r="IMU174" s="89"/>
      <c r="IMV174" s="89"/>
      <c r="IMW174" s="89"/>
      <c r="IMX174" s="89"/>
      <c r="IMY174" s="89"/>
      <c r="IMZ174" s="89"/>
      <c r="INA174" s="89"/>
      <c r="INB174" s="89"/>
      <c r="INC174" s="89"/>
      <c r="IND174" s="89"/>
      <c r="INE174" s="89"/>
      <c r="INF174" s="89"/>
      <c r="ING174" s="89"/>
      <c r="INH174" s="89"/>
      <c r="INI174" s="89"/>
      <c r="INJ174" s="89"/>
      <c r="INK174" s="89"/>
      <c r="INL174" s="89"/>
      <c r="INM174" s="89"/>
      <c r="INN174" s="89"/>
      <c r="INO174" s="89"/>
      <c r="INP174" s="89"/>
      <c r="INQ174" s="89"/>
      <c r="INR174" s="89"/>
      <c r="INS174" s="89"/>
      <c r="INT174" s="89"/>
      <c r="INU174" s="89"/>
      <c r="INV174" s="89"/>
      <c r="INW174" s="89"/>
      <c r="INX174" s="89"/>
      <c r="INY174" s="89"/>
      <c r="INZ174" s="89"/>
      <c r="IOA174" s="89"/>
      <c r="IOB174" s="89"/>
      <c r="IOC174" s="89"/>
      <c r="IOD174" s="89"/>
      <c r="IOE174" s="89"/>
      <c r="IOF174" s="89"/>
      <c r="IOG174" s="89"/>
      <c r="IOH174" s="89"/>
      <c r="IOI174" s="89"/>
      <c r="IOJ174" s="89"/>
      <c r="IOK174" s="89"/>
      <c r="IOL174" s="89"/>
      <c r="IOM174" s="89"/>
      <c r="ION174" s="89"/>
      <c r="IOO174" s="89"/>
      <c r="IOP174" s="89"/>
      <c r="IOQ174" s="89"/>
      <c r="IOR174" s="89"/>
      <c r="IOS174" s="89"/>
      <c r="IOT174" s="89"/>
      <c r="IOU174" s="89"/>
      <c r="IOV174" s="89"/>
      <c r="IOW174" s="89"/>
      <c r="IOX174" s="89"/>
      <c r="IOY174" s="89"/>
      <c r="IOZ174" s="89"/>
      <c r="IPA174" s="89"/>
      <c r="IPB174" s="89"/>
      <c r="IPC174" s="89"/>
      <c r="IPD174" s="89"/>
      <c r="IPE174" s="89"/>
      <c r="IPF174" s="89"/>
      <c r="IPG174" s="89"/>
      <c r="IPH174" s="89"/>
      <c r="IPI174" s="89"/>
      <c r="IPJ174" s="89"/>
      <c r="IPK174" s="89"/>
      <c r="IPL174" s="89"/>
      <c r="IPM174" s="89"/>
      <c r="IPN174" s="89"/>
      <c r="IPO174" s="89"/>
      <c r="IPP174" s="89"/>
      <c r="IPQ174" s="89"/>
      <c r="IPR174" s="89"/>
      <c r="IPS174" s="89"/>
      <c r="IPT174" s="89"/>
      <c r="IPU174" s="89"/>
      <c r="IPV174" s="89"/>
      <c r="IPW174" s="89"/>
      <c r="IPX174" s="89"/>
      <c r="IPY174" s="89"/>
      <c r="IPZ174" s="89"/>
      <c r="IQA174" s="89"/>
      <c r="IQB174" s="89"/>
      <c r="IQC174" s="89"/>
      <c r="IQD174" s="89"/>
      <c r="IQE174" s="89"/>
      <c r="IQF174" s="89"/>
      <c r="IQG174" s="89"/>
      <c r="IQH174" s="89"/>
      <c r="IQI174" s="89"/>
      <c r="IQJ174" s="89"/>
      <c r="IQK174" s="89"/>
      <c r="IQL174" s="89"/>
      <c r="IQM174" s="89"/>
      <c r="IQN174" s="89"/>
      <c r="IQO174" s="89"/>
      <c r="IQP174" s="89"/>
      <c r="IQQ174" s="89"/>
      <c r="IQR174" s="89"/>
      <c r="IQS174" s="89"/>
      <c r="IQT174" s="89"/>
      <c r="IQU174" s="89"/>
      <c r="IQV174" s="89"/>
      <c r="IQW174" s="89"/>
      <c r="IQX174" s="89"/>
      <c r="IQY174" s="89"/>
      <c r="IQZ174" s="89"/>
      <c r="IRA174" s="89"/>
      <c r="IRB174" s="89"/>
      <c r="IRC174" s="89"/>
      <c r="IRD174" s="89"/>
      <c r="IRE174" s="89"/>
      <c r="IRF174" s="89"/>
      <c r="IRG174" s="89"/>
      <c r="IRH174" s="89"/>
      <c r="IRI174" s="89"/>
      <c r="IRJ174" s="89"/>
      <c r="IRK174" s="89"/>
      <c r="IRL174" s="89"/>
      <c r="IRM174" s="89"/>
      <c r="IRN174" s="89"/>
      <c r="IRO174" s="89"/>
      <c r="IRP174" s="89"/>
      <c r="IRQ174" s="89"/>
      <c r="IRR174" s="89"/>
      <c r="IRS174" s="89"/>
      <c r="IRT174" s="89"/>
      <c r="IRU174" s="89"/>
      <c r="IRV174" s="89"/>
      <c r="IRW174" s="89"/>
      <c r="IRX174" s="89"/>
      <c r="IRY174" s="89"/>
      <c r="IRZ174" s="89"/>
      <c r="ISA174" s="89"/>
      <c r="ISB174" s="89"/>
      <c r="ISC174" s="89"/>
      <c r="ISD174" s="89"/>
      <c r="ISE174" s="89"/>
      <c r="ISF174" s="89"/>
      <c r="ISG174" s="89"/>
      <c r="ISH174" s="89"/>
      <c r="ISI174" s="89"/>
      <c r="ISJ174" s="89"/>
      <c r="ISK174" s="89"/>
      <c r="ISL174" s="89"/>
      <c r="ISM174" s="89"/>
      <c r="ISN174" s="89"/>
      <c r="ISO174" s="89"/>
      <c r="ISP174" s="89"/>
      <c r="ISQ174" s="89"/>
      <c r="ISR174" s="89"/>
      <c r="ISS174" s="89"/>
      <c r="IST174" s="89"/>
      <c r="ISU174" s="89"/>
      <c r="ISV174" s="89"/>
      <c r="ISW174" s="89"/>
      <c r="ISX174" s="89"/>
      <c r="ISY174" s="89"/>
      <c r="ISZ174" s="89"/>
      <c r="ITA174" s="89"/>
      <c r="ITB174" s="89"/>
      <c r="ITC174" s="89"/>
      <c r="ITD174" s="89"/>
      <c r="ITE174" s="89"/>
      <c r="ITF174" s="89"/>
      <c r="ITG174" s="89"/>
      <c r="ITH174" s="89"/>
      <c r="ITI174" s="89"/>
      <c r="ITJ174" s="89"/>
      <c r="ITK174" s="89"/>
      <c r="ITL174" s="89"/>
      <c r="ITM174" s="89"/>
      <c r="ITN174" s="89"/>
      <c r="ITO174" s="89"/>
      <c r="ITP174" s="89"/>
      <c r="ITQ174" s="89"/>
      <c r="ITR174" s="89"/>
      <c r="ITS174" s="89"/>
      <c r="ITT174" s="89"/>
      <c r="ITU174" s="89"/>
      <c r="ITV174" s="89"/>
      <c r="ITW174" s="89"/>
      <c r="ITX174" s="89"/>
      <c r="ITY174" s="89"/>
      <c r="ITZ174" s="89"/>
      <c r="IUA174" s="89"/>
      <c r="IUB174" s="89"/>
      <c r="IUC174" s="89"/>
      <c r="IUD174" s="89"/>
      <c r="IUE174" s="89"/>
      <c r="IUF174" s="89"/>
      <c r="IUG174" s="89"/>
      <c r="IUH174" s="89"/>
      <c r="IUI174" s="89"/>
      <c r="IUJ174" s="89"/>
      <c r="IUK174" s="89"/>
      <c r="IUL174" s="89"/>
      <c r="IUM174" s="89"/>
      <c r="IUN174" s="89"/>
      <c r="IUO174" s="89"/>
      <c r="IUP174" s="89"/>
      <c r="IUQ174" s="89"/>
      <c r="IUR174" s="89"/>
      <c r="IUS174" s="89"/>
      <c r="IUT174" s="89"/>
      <c r="IUU174" s="89"/>
      <c r="IUV174" s="89"/>
      <c r="IUW174" s="89"/>
      <c r="IUX174" s="89"/>
      <c r="IUY174" s="89"/>
      <c r="IUZ174" s="89"/>
      <c r="IVA174" s="89"/>
      <c r="IVB174" s="89"/>
      <c r="IVC174" s="89"/>
      <c r="IVD174" s="89"/>
      <c r="IVE174" s="89"/>
      <c r="IVF174" s="89"/>
      <c r="IVG174" s="89"/>
      <c r="IVH174" s="89"/>
      <c r="IVI174" s="89"/>
      <c r="IVJ174" s="89"/>
      <c r="IVK174" s="89"/>
      <c r="IVL174" s="89"/>
      <c r="IVM174" s="89"/>
      <c r="IVN174" s="89"/>
      <c r="IVO174" s="89"/>
      <c r="IVP174" s="89"/>
      <c r="IVQ174" s="89"/>
      <c r="IVR174" s="89"/>
      <c r="IVS174" s="89"/>
      <c r="IVT174" s="89"/>
      <c r="IVU174" s="89"/>
      <c r="IVV174" s="89"/>
      <c r="IVW174" s="89"/>
      <c r="IVX174" s="89"/>
      <c r="IVY174" s="89"/>
      <c r="IVZ174" s="89"/>
      <c r="IWA174" s="89"/>
      <c r="IWB174" s="89"/>
      <c r="IWC174" s="89"/>
      <c r="IWD174" s="89"/>
      <c r="IWE174" s="89"/>
      <c r="IWF174" s="89"/>
      <c r="IWG174" s="89"/>
      <c r="IWH174" s="89"/>
      <c r="IWI174" s="89"/>
      <c r="IWJ174" s="89"/>
      <c r="IWK174" s="89"/>
      <c r="IWL174" s="89"/>
      <c r="IWM174" s="89"/>
      <c r="IWN174" s="89"/>
      <c r="IWO174" s="89"/>
      <c r="IWP174" s="89"/>
      <c r="IWQ174" s="89"/>
      <c r="IWR174" s="89"/>
      <c r="IWS174" s="89"/>
      <c r="IWT174" s="89"/>
      <c r="IWU174" s="89"/>
      <c r="IWV174" s="89"/>
      <c r="IWW174" s="89"/>
      <c r="IWX174" s="89"/>
      <c r="IWY174" s="89"/>
      <c r="IWZ174" s="89"/>
      <c r="IXA174" s="89"/>
      <c r="IXB174" s="89"/>
      <c r="IXC174" s="89"/>
      <c r="IXD174" s="89"/>
      <c r="IXE174" s="89"/>
      <c r="IXF174" s="89"/>
      <c r="IXG174" s="89"/>
      <c r="IXH174" s="89"/>
      <c r="IXI174" s="89"/>
      <c r="IXJ174" s="89"/>
      <c r="IXK174" s="89"/>
      <c r="IXL174" s="89"/>
      <c r="IXM174" s="89"/>
      <c r="IXN174" s="89"/>
      <c r="IXO174" s="89"/>
      <c r="IXP174" s="89"/>
      <c r="IXQ174" s="89"/>
      <c r="IXR174" s="89"/>
      <c r="IXS174" s="89"/>
      <c r="IXT174" s="89"/>
      <c r="IXU174" s="89"/>
      <c r="IXV174" s="89"/>
      <c r="IXW174" s="89"/>
      <c r="IXX174" s="89"/>
      <c r="IXY174" s="89"/>
      <c r="IXZ174" s="89"/>
      <c r="IYA174" s="89"/>
      <c r="IYB174" s="89"/>
      <c r="IYC174" s="89"/>
      <c r="IYD174" s="89"/>
      <c r="IYE174" s="89"/>
      <c r="IYF174" s="89"/>
      <c r="IYG174" s="89"/>
      <c r="IYH174" s="89"/>
      <c r="IYI174" s="89"/>
      <c r="IYJ174" s="89"/>
      <c r="IYK174" s="89"/>
      <c r="IYL174" s="89"/>
      <c r="IYM174" s="89"/>
      <c r="IYN174" s="89"/>
      <c r="IYO174" s="89"/>
      <c r="IYP174" s="89"/>
      <c r="IYQ174" s="89"/>
      <c r="IYR174" s="89"/>
      <c r="IYS174" s="89"/>
      <c r="IYT174" s="89"/>
      <c r="IYU174" s="89"/>
      <c r="IYV174" s="89"/>
      <c r="IYW174" s="89"/>
      <c r="IYX174" s="89"/>
      <c r="IYY174" s="89"/>
      <c r="IYZ174" s="89"/>
      <c r="IZA174" s="89"/>
      <c r="IZB174" s="89"/>
      <c r="IZC174" s="89"/>
      <c r="IZD174" s="89"/>
      <c r="IZE174" s="89"/>
      <c r="IZF174" s="89"/>
      <c r="IZG174" s="89"/>
      <c r="IZH174" s="89"/>
      <c r="IZI174" s="89"/>
      <c r="IZJ174" s="89"/>
      <c r="IZK174" s="89"/>
      <c r="IZL174" s="89"/>
      <c r="IZM174" s="89"/>
      <c r="IZN174" s="89"/>
      <c r="IZO174" s="89"/>
      <c r="IZP174" s="89"/>
      <c r="IZQ174" s="89"/>
      <c r="IZR174" s="89"/>
      <c r="IZS174" s="89"/>
      <c r="IZT174" s="89"/>
      <c r="IZU174" s="89"/>
      <c r="IZV174" s="89"/>
      <c r="IZW174" s="89"/>
      <c r="IZX174" s="89"/>
      <c r="IZY174" s="89"/>
      <c r="IZZ174" s="89"/>
      <c r="JAA174" s="89"/>
      <c r="JAB174" s="89"/>
      <c r="JAC174" s="89"/>
      <c r="JAD174" s="89"/>
      <c r="JAE174" s="89"/>
      <c r="JAF174" s="89"/>
      <c r="JAG174" s="89"/>
      <c r="JAH174" s="89"/>
      <c r="JAI174" s="89"/>
      <c r="JAJ174" s="89"/>
      <c r="JAK174" s="89"/>
      <c r="JAL174" s="89"/>
      <c r="JAM174" s="89"/>
      <c r="JAN174" s="89"/>
      <c r="JAO174" s="89"/>
      <c r="JAP174" s="89"/>
      <c r="JAQ174" s="89"/>
      <c r="JAR174" s="89"/>
      <c r="JAS174" s="89"/>
      <c r="JAT174" s="89"/>
      <c r="JAU174" s="89"/>
      <c r="JAV174" s="89"/>
      <c r="JAW174" s="89"/>
      <c r="JAX174" s="89"/>
      <c r="JAY174" s="89"/>
      <c r="JAZ174" s="89"/>
      <c r="JBA174" s="89"/>
      <c r="JBB174" s="89"/>
      <c r="JBC174" s="89"/>
      <c r="JBD174" s="89"/>
      <c r="JBE174" s="89"/>
      <c r="JBF174" s="89"/>
      <c r="JBG174" s="89"/>
      <c r="JBH174" s="89"/>
      <c r="JBI174" s="89"/>
      <c r="JBJ174" s="89"/>
      <c r="JBK174" s="89"/>
      <c r="JBL174" s="89"/>
      <c r="JBM174" s="89"/>
      <c r="JBN174" s="89"/>
      <c r="JBO174" s="89"/>
      <c r="JBP174" s="89"/>
      <c r="JBQ174" s="89"/>
      <c r="JBR174" s="89"/>
      <c r="JBS174" s="89"/>
      <c r="JBT174" s="89"/>
      <c r="JBU174" s="89"/>
      <c r="JBV174" s="89"/>
      <c r="JBW174" s="89"/>
      <c r="JBX174" s="89"/>
      <c r="JBY174" s="89"/>
      <c r="JBZ174" s="89"/>
      <c r="JCA174" s="89"/>
      <c r="JCB174" s="89"/>
      <c r="JCC174" s="89"/>
      <c r="JCD174" s="89"/>
      <c r="JCE174" s="89"/>
      <c r="JCF174" s="89"/>
      <c r="JCG174" s="89"/>
      <c r="JCH174" s="89"/>
      <c r="JCI174" s="89"/>
      <c r="JCJ174" s="89"/>
      <c r="JCK174" s="89"/>
      <c r="JCL174" s="89"/>
      <c r="JCM174" s="89"/>
      <c r="JCN174" s="89"/>
      <c r="JCO174" s="89"/>
      <c r="JCP174" s="89"/>
      <c r="JCQ174" s="89"/>
      <c r="JCR174" s="89"/>
      <c r="JCS174" s="89"/>
      <c r="JCT174" s="89"/>
      <c r="JCU174" s="89"/>
      <c r="JCV174" s="89"/>
      <c r="JCW174" s="89"/>
      <c r="JCX174" s="89"/>
      <c r="JCY174" s="89"/>
      <c r="JCZ174" s="89"/>
      <c r="JDA174" s="89"/>
      <c r="JDB174" s="89"/>
      <c r="JDC174" s="89"/>
      <c r="JDD174" s="89"/>
      <c r="JDE174" s="89"/>
      <c r="JDF174" s="89"/>
      <c r="JDG174" s="89"/>
      <c r="JDH174" s="89"/>
      <c r="JDI174" s="89"/>
      <c r="JDJ174" s="89"/>
      <c r="JDK174" s="89"/>
      <c r="JDL174" s="89"/>
      <c r="JDM174" s="89"/>
      <c r="JDN174" s="89"/>
      <c r="JDO174" s="89"/>
      <c r="JDP174" s="89"/>
      <c r="JDQ174" s="89"/>
      <c r="JDR174" s="89"/>
      <c r="JDS174" s="89"/>
      <c r="JDT174" s="89"/>
      <c r="JDU174" s="89"/>
      <c r="JDV174" s="89"/>
      <c r="JDW174" s="89"/>
      <c r="JDX174" s="89"/>
      <c r="JDY174" s="89"/>
      <c r="JDZ174" s="89"/>
      <c r="JEA174" s="89"/>
      <c r="JEB174" s="89"/>
      <c r="JEC174" s="89"/>
      <c r="JED174" s="89"/>
      <c r="JEE174" s="89"/>
      <c r="JEF174" s="89"/>
      <c r="JEG174" s="89"/>
      <c r="JEH174" s="89"/>
      <c r="JEI174" s="89"/>
      <c r="JEJ174" s="89"/>
      <c r="JEK174" s="89"/>
      <c r="JEL174" s="89"/>
      <c r="JEM174" s="89"/>
      <c r="JEN174" s="89"/>
      <c r="JEO174" s="89"/>
      <c r="JEP174" s="89"/>
      <c r="JEQ174" s="89"/>
      <c r="JER174" s="89"/>
      <c r="JES174" s="89"/>
      <c r="JET174" s="89"/>
      <c r="JEU174" s="89"/>
      <c r="JEV174" s="89"/>
      <c r="JEW174" s="89"/>
      <c r="JEX174" s="89"/>
      <c r="JEY174" s="89"/>
      <c r="JEZ174" s="89"/>
      <c r="JFA174" s="89"/>
      <c r="JFB174" s="89"/>
      <c r="JFC174" s="89"/>
      <c r="JFD174" s="89"/>
      <c r="JFE174" s="89"/>
      <c r="JFF174" s="89"/>
      <c r="JFG174" s="89"/>
      <c r="JFH174" s="89"/>
      <c r="JFI174" s="89"/>
      <c r="JFJ174" s="89"/>
      <c r="JFK174" s="89"/>
      <c r="JFL174" s="89"/>
      <c r="JFM174" s="89"/>
      <c r="JFN174" s="89"/>
      <c r="JFO174" s="89"/>
      <c r="JFP174" s="89"/>
      <c r="JFQ174" s="89"/>
      <c r="JFR174" s="89"/>
      <c r="JFS174" s="89"/>
      <c r="JFT174" s="89"/>
      <c r="JFU174" s="89"/>
      <c r="JFV174" s="89"/>
      <c r="JFW174" s="89"/>
      <c r="JFX174" s="89"/>
      <c r="JFY174" s="89"/>
      <c r="JFZ174" s="89"/>
      <c r="JGA174" s="89"/>
      <c r="JGB174" s="89"/>
      <c r="JGC174" s="89"/>
      <c r="JGD174" s="89"/>
      <c r="JGE174" s="89"/>
      <c r="JGF174" s="89"/>
      <c r="JGG174" s="89"/>
      <c r="JGH174" s="89"/>
      <c r="JGI174" s="89"/>
      <c r="JGJ174" s="89"/>
      <c r="JGK174" s="89"/>
      <c r="JGL174" s="89"/>
      <c r="JGM174" s="89"/>
      <c r="JGN174" s="89"/>
      <c r="JGO174" s="89"/>
      <c r="JGP174" s="89"/>
      <c r="JGQ174" s="89"/>
      <c r="JGR174" s="89"/>
      <c r="JGS174" s="89"/>
      <c r="JGT174" s="89"/>
      <c r="JGU174" s="89"/>
      <c r="JGV174" s="89"/>
      <c r="JGW174" s="89"/>
      <c r="JGX174" s="89"/>
      <c r="JGY174" s="89"/>
      <c r="JGZ174" s="89"/>
      <c r="JHA174" s="89"/>
      <c r="JHB174" s="89"/>
      <c r="JHC174" s="89"/>
      <c r="JHD174" s="89"/>
      <c r="JHE174" s="89"/>
      <c r="JHF174" s="89"/>
      <c r="JHG174" s="89"/>
      <c r="JHH174" s="89"/>
      <c r="JHI174" s="89"/>
      <c r="JHJ174" s="89"/>
      <c r="JHK174" s="89"/>
      <c r="JHL174" s="89"/>
      <c r="JHM174" s="89"/>
      <c r="JHN174" s="89"/>
      <c r="JHO174" s="89"/>
      <c r="JHP174" s="89"/>
      <c r="JHQ174" s="89"/>
      <c r="JHR174" s="89"/>
      <c r="JHS174" s="89"/>
      <c r="JHT174" s="89"/>
      <c r="JHU174" s="89"/>
      <c r="JHV174" s="89"/>
      <c r="JHW174" s="89"/>
      <c r="JHX174" s="89"/>
      <c r="JHY174" s="89"/>
      <c r="JHZ174" s="89"/>
      <c r="JIA174" s="89"/>
      <c r="JIB174" s="89"/>
      <c r="JIC174" s="89"/>
      <c r="JID174" s="89"/>
      <c r="JIE174" s="89"/>
      <c r="JIF174" s="89"/>
      <c r="JIG174" s="89"/>
      <c r="JIH174" s="89"/>
      <c r="JII174" s="89"/>
      <c r="JIJ174" s="89"/>
      <c r="JIK174" s="89"/>
      <c r="JIL174" s="89"/>
      <c r="JIM174" s="89"/>
      <c r="JIN174" s="89"/>
      <c r="JIO174" s="89"/>
      <c r="JIP174" s="89"/>
      <c r="JIQ174" s="89"/>
      <c r="JIR174" s="89"/>
      <c r="JIS174" s="89"/>
      <c r="JIT174" s="89"/>
      <c r="JIU174" s="89"/>
      <c r="JIV174" s="89"/>
      <c r="JIW174" s="89"/>
      <c r="JIX174" s="89"/>
      <c r="JIY174" s="89"/>
      <c r="JIZ174" s="89"/>
      <c r="JJA174" s="89"/>
      <c r="JJB174" s="89"/>
      <c r="JJC174" s="89"/>
      <c r="JJD174" s="89"/>
      <c r="JJE174" s="89"/>
      <c r="JJF174" s="89"/>
      <c r="JJG174" s="89"/>
      <c r="JJH174" s="89"/>
      <c r="JJI174" s="89"/>
      <c r="JJJ174" s="89"/>
      <c r="JJK174" s="89"/>
      <c r="JJL174" s="89"/>
      <c r="JJM174" s="89"/>
      <c r="JJN174" s="89"/>
      <c r="JJO174" s="89"/>
      <c r="JJP174" s="89"/>
      <c r="JJQ174" s="89"/>
      <c r="JJR174" s="89"/>
      <c r="JJS174" s="89"/>
      <c r="JJT174" s="89"/>
      <c r="JJU174" s="89"/>
      <c r="JJV174" s="89"/>
      <c r="JJW174" s="89"/>
      <c r="JJX174" s="89"/>
      <c r="JJY174" s="89"/>
      <c r="JJZ174" s="89"/>
      <c r="JKA174" s="89"/>
      <c r="JKB174" s="89"/>
      <c r="JKC174" s="89"/>
      <c r="JKD174" s="89"/>
      <c r="JKE174" s="89"/>
      <c r="JKF174" s="89"/>
      <c r="JKG174" s="89"/>
      <c r="JKH174" s="89"/>
      <c r="JKI174" s="89"/>
      <c r="JKJ174" s="89"/>
      <c r="JKK174" s="89"/>
      <c r="JKL174" s="89"/>
      <c r="JKM174" s="89"/>
      <c r="JKN174" s="89"/>
      <c r="JKO174" s="89"/>
      <c r="JKP174" s="89"/>
      <c r="JKQ174" s="89"/>
      <c r="JKR174" s="89"/>
      <c r="JKS174" s="89"/>
      <c r="JKT174" s="89"/>
      <c r="JKU174" s="89"/>
      <c r="JKV174" s="89"/>
      <c r="JKW174" s="89"/>
      <c r="JKX174" s="89"/>
      <c r="JKY174" s="89"/>
      <c r="JKZ174" s="89"/>
      <c r="JLA174" s="89"/>
      <c r="JLB174" s="89"/>
      <c r="JLC174" s="89"/>
      <c r="JLD174" s="89"/>
      <c r="JLE174" s="89"/>
      <c r="JLF174" s="89"/>
      <c r="JLG174" s="89"/>
      <c r="JLH174" s="89"/>
      <c r="JLI174" s="89"/>
      <c r="JLJ174" s="89"/>
      <c r="JLK174" s="89"/>
      <c r="JLL174" s="89"/>
      <c r="JLM174" s="89"/>
      <c r="JLN174" s="89"/>
      <c r="JLO174" s="89"/>
      <c r="JLP174" s="89"/>
      <c r="JLQ174" s="89"/>
      <c r="JLR174" s="89"/>
      <c r="JLS174" s="89"/>
      <c r="JLT174" s="89"/>
      <c r="JLU174" s="89"/>
      <c r="JLV174" s="89"/>
      <c r="JLW174" s="89"/>
      <c r="JLX174" s="89"/>
      <c r="JLY174" s="89"/>
      <c r="JLZ174" s="89"/>
      <c r="JMA174" s="89"/>
      <c r="JMB174" s="89"/>
      <c r="JMC174" s="89"/>
      <c r="JMD174" s="89"/>
      <c r="JME174" s="89"/>
      <c r="JMF174" s="89"/>
      <c r="JMG174" s="89"/>
      <c r="JMH174" s="89"/>
      <c r="JMI174" s="89"/>
      <c r="JMJ174" s="89"/>
      <c r="JMK174" s="89"/>
      <c r="JML174" s="89"/>
      <c r="JMM174" s="89"/>
      <c r="JMN174" s="89"/>
      <c r="JMO174" s="89"/>
      <c r="JMP174" s="89"/>
      <c r="JMQ174" s="89"/>
      <c r="JMR174" s="89"/>
      <c r="JMS174" s="89"/>
      <c r="JMT174" s="89"/>
      <c r="JMU174" s="89"/>
      <c r="JMV174" s="89"/>
      <c r="JMW174" s="89"/>
      <c r="JMX174" s="89"/>
      <c r="JMY174" s="89"/>
      <c r="JMZ174" s="89"/>
      <c r="JNA174" s="89"/>
      <c r="JNB174" s="89"/>
      <c r="JNC174" s="89"/>
      <c r="JND174" s="89"/>
      <c r="JNE174" s="89"/>
      <c r="JNF174" s="89"/>
      <c r="JNG174" s="89"/>
      <c r="JNH174" s="89"/>
      <c r="JNI174" s="89"/>
      <c r="JNJ174" s="89"/>
      <c r="JNK174" s="89"/>
      <c r="JNL174" s="89"/>
      <c r="JNM174" s="89"/>
      <c r="JNN174" s="89"/>
      <c r="JNO174" s="89"/>
      <c r="JNP174" s="89"/>
      <c r="JNQ174" s="89"/>
      <c r="JNR174" s="89"/>
      <c r="JNS174" s="89"/>
      <c r="JNT174" s="89"/>
      <c r="JNU174" s="89"/>
      <c r="JNV174" s="89"/>
      <c r="JNW174" s="89"/>
      <c r="JNX174" s="89"/>
      <c r="JNY174" s="89"/>
      <c r="JNZ174" s="89"/>
      <c r="JOA174" s="89"/>
      <c r="JOB174" s="89"/>
      <c r="JOC174" s="89"/>
      <c r="JOD174" s="89"/>
      <c r="JOE174" s="89"/>
      <c r="JOF174" s="89"/>
      <c r="JOG174" s="89"/>
      <c r="JOH174" s="89"/>
      <c r="JOI174" s="89"/>
      <c r="JOJ174" s="89"/>
      <c r="JOK174" s="89"/>
      <c r="JOL174" s="89"/>
      <c r="JOM174" s="89"/>
      <c r="JON174" s="89"/>
      <c r="JOO174" s="89"/>
      <c r="JOP174" s="89"/>
      <c r="JOQ174" s="89"/>
      <c r="JOR174" s="89"/>
      <c r="JOS174" s="89"/>
      <c r="JOT174" s="89"/>
      <c r="JOU174" s="89"/>
      <c r="JOV174" s="89"/>
      <c r="JOW174" s="89"/>
      <c r="JOX174" s="89"/>
      <c r="JOY174" s="89"/>
      <c r="JOZ174" s="89"/>
      <c r="JPA174" s="89"/>
      <c r="JPB174" s="89"/>
      <c r="JPC174" s="89"/>
      <c r="JPD174" s="89"/>
      <c r="JPE174" s="89"/>
      <c r="JPF174" s="89"/>
      <c r="JPG174" s="89"/>
      <c r="JPH174" s="89"/>
      <c r="JPI174" s="89"/>
      <c r="JPJ174" s="89"/>
      <c r="JPK174" s="89"/>
      <c r="JPL174" s="89"/>
      <c r="JPM174" s="89"/>
      <c r="JPN174" s="89"/>
      <c r="JPO174" s="89"/>
      <c r="JPP174" s="89"/>
      <c r="JPQ174" s="89"/>
      <c r="JPR174" s="89"/>
      <c r="JPS174" s="89"/>
      <c r="JPT174" s="89"/>
      <c r="JPU174" s="89"/>
      <c r="JPV174" s="89"/>
      <c r="JPW174" s="89"/>
      <c r="JPX174" s="89"/>
      <c r="JPY174" s="89"/>
      <c r="JPZ174" s="89"/>
      <c r="JQA174" s="89"/>
      <c r="JQB174" s="89"/>
      <c r="JQC174" s="89"/>
      <c r="JQD174" s="89"/>
      <c r="JQE174" s="89"/>
      <c r="JQF174" s="89"/>
      <c r="JQG174" s="89"/>
      <c r="JQH174" s="89"/>
      <c r="JQI174" s="89"/>
      <c r="JQJ174" s="89"/>
      <c r="JQK174" s="89"/>
      <c r="JQL174" s="89"/>
      <c r="JQM174" s="89"/>
      <c r="JQN174" s="89"/>
      <c r="JQO174" s="89"/>
      <c r="JQP174" s="89"/>
      <c r="JQQ174" s="89"/>
      <c r="JQR174" s="89"/>
      <c r="JQS174" s="89"/>
      <c r="JQT174" s="89"/>
      <c r="JQU174" s="89"/>
      <c r="JQV174" s="89"/>
      <c r="JQW174" s="89"/>
      <c r="JQX174" s="89"/>
      <c r="JQY174" s="89"/>
      <c r="JQZ174" s="89"/>
      <c r="JRA174" s="89"/>
      <c r="JRB174" s="89"/>
      <c r="JRC174" s="89"/>
      <c r="JRD174" s="89"/>
      <c r="JRE174" s="89"/>
      <c r="JRF174" s="89"/>
      <c r="JRG174" s="89"/>
      <c r="JRH174" s="89"/>
      <c r="JRI174" s="89"/>
      <c r="JRJ174" s="89"/>
      <c r="JRK174" s="89"/>
      <c r="JRL174" s="89"/>
      <c r="JRM174" s="89"/>
      <c r="JRN174" s="89"/>
      <c r="JRO174" s="89"/>
      <c r="JRP174" s="89"/>
      <c r="JRQ174" s="89"/>
      <c r="JRR174" s="89"/>
      <c r="JRS174" s="89"/>
      <c r="JRT174" s="89"/>
      <c r="JRU174" s="89"/>
      <c r="JRV174" s="89"/>
      <c r="JRW174" s="89"/>
      <c r="JRX174" s="89"/>
      <c r="JRY174" s="89"/>
      <c r="JRZ174" s="89"/>
      <c r="JSA174" s="89"/>
      <c r="JSB174" s="89"/>
      <c r="JSC174" s="89"/>
      <c r="JSD174" s="89"/>
      <c r="JSE174" s="89"/>
      <c r="JSF174" s="89"/>
      <c r="JSG174" s="89"/>
      <c r="JSH174" s="89"/>
      <c r="JSI174" s="89"/>
      <c r="JSJ174" s="89"/>
      <c r="JSK174" s="89"/>
      <c r="JSL174" s="89"/>
      <c r="JSM174" s="89"/>
      <c r="JSN174" s="89"/>
      <c r="JSO174" s="89"/>
      <c r="JSP174" s="89"/>
      <c r="JSQ174" s="89"/>
      <c r="JSR174" s="89"/>
      <c r="JSS174" s="89"/>
      <c r="JST174" s="89"/>
      <c r="JSU174" s="89"/>
      <c r="JSV174" s="89"/>
      <c r="JSW174" s="89"/>
      <c r="JSX174" s="89"/>
      <c r="JSY174" s="89"/>
      <c r="JSZ174" s="89"/>
      <c r="JTA174" s="89"/>
      <c r="JTB174" s="89"/>
      <c r="JTC174" s="89"/>
      <c r="JTD174" s="89"/>
      <c r="JTE174" s="89"/>
      <c r="JTF174" s="89"/>
      <c r="JTG174" s="89"/>
      <c r="JTH174" s="89"/>
      <c r="JTI174" s="89"/>
      <c r="JTJ174" s="89"/>
      <c r="JTK174" s="89"/>
      <c r="JTL174" s="89"/>
      <c r="JTM174" s="89"/>
      <c r="JTN174" s="89"/>
      <c r="JTO174" s="89"/>
      <c r="JTP174" s="89"/>
      <c r="JTQ174" s="89"/>
      <c r="JTR174" s="89"/>
      <c r="JTS174" s="89"/>
      <c r="JTT174" s="89"/>
      <c r="JTU174" s="89"/>
      <c r="JTV174" s="89"/>
      <c r="JTW174" s="89"/>
      <c r="JTX174" s="89"/>
      <c r="JTY174" s="89"/>
      <c r="JTZ174" s="89"/>
      <c r="JUA174" s="89"/>
      <c r="JUB174" s="89"/>
      <c r="JUC174" s="89"/>
      <c r="JUD174" s="89"/>
      <c r="JUE174" s="89"/>
      <c r="JUF174" s="89"/>
      <c r="JUG174" s="89"/>
      <c r="JUH174" s="89"/>
      <c r="JUI174" s="89"/>
      <c r="JUJ174" s="89"/>
      <c r="JUK174" s="89"/>
      <c r="JUL174" s="89"/>
      <c r="JUM174" s="89"/>
      <c r="JUN174" s="89"/>
      <c r="JUO174" s="89"/>
      <c r="JUP174" s="89"/>
      <c r="JUQ174" s="89"/>
      <c r="JUR174" s="89"/>
      <c r="JUS174" s="89"/>
      <c r="JUT174" s="89"/>
      <c r="JUU174" s="89"/>
      <c r="JUV174" s="89"/>
      <c r="JUW174" s="89"/>
      <c r="JUX174" s="89"/>
      <c r="JUY174" s="89"/>
      <c r="JUZ174" s="89"/>
      <c r="JVA174" s="89"/>
      <c r="JVB174" s="89"/>
      <c r="JVC174" s="89"/>
      <c r="JVD174" s="89"/>
      <c r="JVE174" s="89"/>
      <c r="JVF174" s="89"/>
      <c r="JVG174" s="89"/>
      <c r="JVH174" s="89"/>
      <c r="JVI174" s="89"/>
      <c r="JVJ174" s="89"/>
      <c r="JVK174" s="89"/>
      <c r="JVL174" s="89"/>
      <c r="JVM174" s="89"/>
      <c r="JVN174" s="89"/>
      <c r="JVO174" s="89"/>
      <c r="JVP174" s="89"/>
      <c r="JVQ174" s="89"/>
      <c r="JVR174" s="89"/>
      <c r="JVS174" s="89"/>
      <c r="JVT174" s="89"/>
      <c r="JVU174" s="89"/>
      <c r="JVV174" s="89"/>
      <c r="JVW174" s="89"/>
      <c r="JVX174" s="89"/>
      <c r="JVY174" s="89"/>
      <c r="JVZ174" s="89"/>
      <c r="JWA174" s="89"/>
      <c r="JWB174" s="89"/>
      <c r="JWC174" s="89"/>
      <c r="JWD174" s="89"/>
      <c r="JWE174" s="89"/>
      <c r="JWF174" s="89"/>
      <c r="JWG174" s="89"/>
      <c r="JWH174" s="89"/>
      <c r="JWI174" s="89"/>
      <c r="JWJ174" s="89"/>
      <c r="JWK174" s="89"/>
      <c r="JWL174" s="89"/>
      <c r="JWM174" s="89"/>
      <c r="JWN174" s="89"/>
      <c r="JWO174" s="89"/>
      <c r="JWP174" s="89"/>
      <c r="JWQ174" s="89"/>
      <c r="JWR174" s="89"/>
      <c r="JWS174" s="89"/>
      <c r="JWT174" s="89"/>
      <c r="JWU174" s="89"/>
      <c r="JWV174" s="89"/>
      <c r="JWW174" s="89"/>
      <c r="JWX174" s="89"/>
      <c r="JWY174" s="89"/>
      <c r="JWZ174" s="89"/>
      <c r="JXA174" s="89"/>
      <c r="JXB174" s="89"/>
      <c r="JXC174" s="89"/>
      <c r="JXD174" s="89"/>
      <c r="JXE174" s="89"/>
      <c r="JXF174" s="89"/>
      <c r="JXG174" s="89"/>
      <c r="JXH174" s="89"/>
      <c r="JXI174" s="89"/>
      <c r="JXJ174" s="89"/>
      <c r="JXK174" s="89"/>
      <c r="JXL174" s="89"/>
      <c r="JXM174" s="89"/>
      <c r="JXN174" s="89"/>
      <c r="JXO174" s="89"/>
      <c r="JXP174" s="89"/>
      <c r="JXQ174" s="89"/>
      <c r="JXR174" s="89"/>
      <c r="JXS174" s="89"/>
      <c r="JXT174" s="89"/>
      <c r="JXU174" s="89"/>
      <c r="JXV174" s="89"/>
      <c r="JXW174" s="89"/>
      <c r="JXX174" s="89"/>
      <c r="JXY174" s="89"/>
      <c r="JXZ174" s="89"/>
      <c r="JYA174" s="89"/>
      <c r="JYB174" s="89"/>
      <c r="JYC174" s="89"/>
      <c r="JYD174" s="89"/>
      <c r="JYE174" s="89"/>
      <c r="JYF174" s="89"/>
      <c r="JYG174" s="89"/>
      <c r="JYH174" s="89"/>
      <c r="JYI174" s="89"/>
      <c r="JYJ174" s="89"/>
      <c r="JYK174" s="89"/>
      <c r="JYL174" s="89"/>
      <c r="JYM174" s="89"/>
      <c r="JYN174" s="89"/>
      <c r="JYO174" s="89"/>
      <c r="JYP174" s="89"/>
      <c r="JYQ174" s="89"/>
      <c r="JYR174" s="89"/>
      <c r="JYS174" s="89"/>
      <c r="JYT174" s="89"/>
      <c r="JYU174" s="89"/>
      <c r="JYV174" s="89"/>
      <c r="JYW174" s="89"/>
      <c r="JYX174" s="89"/>
      <c r="JYY174" s="89"/>
      <c r="JYZ174" s="89"/>
      <c r="JZA174" s="89"/>
      <c r="JZB174" s="89"/>
      <c r="JZC174" s="89"/>
      <c r="JZD174" s="89"/>
      <c r="JZE174" s="89"/>
      <c r="JZF174" s="89"/>
      <c r="JZG174" s="89"/>
      <c r="JZH174" s="89"/>
      <c r="JZI174" s="89"/>
      <c r="JZJ174" s="89"/>
      <c r="JZK174" s="89"/>
      <c r="JZL174" s="89"/>
      <c r="JZM174" s="89"/>
      <c r="JZN174" s="89"/>
      <c r="JZO174" s="89"/>
      <c r="JZP174" s="89"/>
      <c r="JZQ174" s="89"/>
      <c r="JZR174" s="89"/>
      <c r="JZS174" s="89"/>
      <c r="JZT174" s="89"/>
      <c r="JZU174" s="89"/>
      <c r="JZV174" s="89"/>
      <c r="JZW174" s="89"/>
      <c r="JZX174" s="89"/>
      <c r="JZY174" s="89"/>
      <c r="JZZ174" s="89"/>
      <c r="KAA174" s="89"/>
      <c r="KAB174" s="89"/>
      <c r="KAC174" s="89"/>
      <c r="KAD174" s="89"/>
      <c r="KAE174" s="89"/>
      <c r="KAF174" s="89"/>
      <c r="KAG174" s="89"/>
      <c r="KAH174" s="89"/>
      <c r="KAI174" s="89"/>
      <c r="KAJ174" s="89"/>
      <c r="KAK174" s="89"/>
      <c r="KAL174" s="89"/>
      <c r="KAM174" s="89"/>
      <c r="KAN174" s="89"/>
      <c r="KAO174" s="89"/>
      <c r="KAP174" s="89"/>
      <c r="KAQ174" s="89"/>
      <c r="KAR174" s="89"/>
      <c r="KAS174" s="89"/>
      <c r="KAT174" s="89"/>
      <c r="KAU174" s="89"/>
      <c r="KAV174" s="89"/>
      <c r="KAW174" s="89"/>
      <c r="KAX174" s="89"/>
      <c r="KAY174" s="89"/>
      <c r="KAZ174" s="89"/>
      <c r="KBA174" s="89"/>
      <c r="KBB174" s="89"/>
      <c r="KBC174" s="89"/>
      <c r="KBD174" s="89"/>
      <c r="KBE174" s="89"/>
      <c r="KBF174" s="89"/>
      <c r="KBG174" s="89"/>
      <c r="KBH174" s="89"/>
      <c r="KBI174" s="89"/>
      <c r="KBJ174" s="89"/>
      <c r="KBK174" s="89"/>
      <c r="KBL174" s="89"/>
      <c r="KBM174" s="89"/>
      <c r="KBN174" s="89"/>
      <c r="KBO174" s="89"/>
      <c r="KBP174" s="89"/>
      <c r="KBQ174" s="89"/>
      <c r="KBR174" s="89"/>
      <c r="KBS174" s="89"/>
      <c r="KBT174" s="89"/>
      <c r="KBU174" s="89"/>
      <c r="KBV174" s="89"/>
      <c r="KBW174" s="89"/>
      <c r="KBX174" s="89"/>
      <c r="KBY174" s="89"/>
      <c r="KBZ174" s="89"/>
      <c r="KCA174" s="89"/>
      <c r="KCB174" s="89"/>
      <c r="KCC174" s="89"/>
      <c r="KCD174" s="89"/>
      <c r="KCE174" s="89"/>
      <c r="KCF174" s="89"/>
      <c r="KCG174" s="89"/>
      <c r="KCH174" s="89"/>
      <c r="KCI174" s="89"/>
      <c r="KCJ174" s="89"/>
      <c r="KCK174" s="89"/>
      <c r="KCL174" s="89"/>
      <c r="KCM174" s="89"/>
      <c r="KCN174" s="89"/>
      <c r="KCO174" s="89"/>
      <c r="KCP174" s="89"/>
      <c r="KCQ174" s="89"/>
      <c r="KCR174" s="89"/>
      <c r="KCS174" s="89"/>
      <c r="KCT174" s="89"/>
      <c r="KCU174" s="89"/>
      <c r="KCV174" s="89"/>
      <c r="KCW174" s="89"/>
      <c r="KCX174" s="89"/>
      <c r="KCY174" s="89"/>
      <c r="KCZ174" s="89"/>
      <c r="KDA174" s="89"/>
      <c r="KDB174" s="89"/>
      <c r="KDC174" s="89"/>
      <c r="KDD174" s="89"/>
      <c r="KDE174" s="89"/>
      <c r="KDF174" s="89"/>
      <c r="KDG174" s="89"/>
      <c r="KDH174" s="89"/>
      <c r="KDI174" s="89"/>
      <c r="KDJ174" s="89"/>
      <c r="KDK174" s="89"/>
      <c r="KDL174" s="89"/>
      <c r="KDM174" s="89"/>
      <c r="KDN174" s="89"/>
      <c r="KDO174" s="89"/>
      <c r="KDP174" s="89"/>
      <c r="KDQ174" s="89"/>
      <c r="KDR174" s="89"/>
      <c r="KDS174" s="89"/>
      <c r="KDT174" s="89"/>
      <c r="KDU174" s="89"/>
      <c r="KDV174" s="89"/>
      <c r="KDW174" s="89"/>
      <c r="KDX174" s="89"/>
      <c r="KDY174" s="89"/>
      <c r="KDZ174" s="89"/>
      <c r="KEA174" s="89"/>
      <c r="KEB174" s="89"/>
      <c r="KEC174" s="89"/>
      <c r="KED174" s="89"/>
      <c r="KEE174" s="89"/>
      <c r="KEF174" s="89"/>
      <c r="KEG174" s="89"/>
      <c r="KEH174" s="89"/>
      <c r="KEI174" s="89"/>
      <c r="KEJ174" s="89"/>
      <c r="KEK174" s="89"/>
      <c r="KEL174" s="89"/>
      <c r="KEM174" s="89"/>
      <c r="KEN174" s="89"/>
      <c r="KEO174" s="89"/>
      <c r="KEP174" s="89"/>
      <c r="KEQ174" s="89"/>
      <c r="KER174" s="89"/>
      <c r="KES174" s="89"/>
      <c r="KET174" s="89"/>
      <c r="KEU174" s="89"/>
      <c r="KEV174" s="89"/>
      <c r="KEW174" s="89"/>
      <c r="KEX174" s="89"/>
      <c r="KEY174" s="89"/>
      <c r="KEZ174" s="89"/>
      <c r="KFA174" s="89"/>
      <c r="KFB174" s="89"/>
      <c r="KFC174" s="89"/>
      <c r="KFD174" s="89"/>
      <c r="KFE174" s="89"/>
      <c r="KFF174" s="89"/>
      <c r="KFG174" s="89"/>
      <c r="KFH174" s="89"/>
      <c r="KFI174" s="89"/>
      <c r="KFJ174" s="89"/>
      <c r="KFK174" s="89"/>
      <c r="KFL174" s="89"/>
      <c r="KFM174" s="89"/>
      <c r="KFN174" s="89"/>
      <c r="KFO174" s="89"/>
      <c r="KFP174" s="89"/>
      <c r="KFQ174" s="89"/>
      <c r="KFR174" s="89"/>
      <c r="KFS174" s="89"/>
      <c r="KFT174" s="89"/>
      <c r="KFU174" s="89"/>
      <c r="KFV174" s="89"/>
      <c r="KFW174" s="89"/>
      <c r="KFX174" s="89"/>
      <c r="KFY174" s="89"/>
      <c r="KFZ174" s="89"/>
      <c r="KGA174" s="89"/>
      <c r="KGB174" s="89"/>
      <c r="KGC174" s="89"/>
      <c r="KGD174" s="89"/>
      <c r="KGE174" s="89"/>
      <c r="KGF174" s="89"/>
      <c r="KGG174" s="89"/>
      <c r="KGH174" s="89"/>
      <c r="KGI174" s="89"/>
      <c r="KGJ174" s="89"/>
      <c r="KGK174" s="89"/>
      <c r="KGL174" s="89"/>
      <c r="KGM174" s="89"/>
      <c r="KGN174" s="89"/>
      <c r="KGO174" s="89"/>
      <c r="KGP174" s="89"/>
      <c r="KGQ174" s="89"/>
      <c r="KGR174" s="89"/>
      <c r="KGS174" s="89"/>
      <c r="KGT174" s="89"/>
      <c r="KGU174" s="89"/>
      <c r="KGV174" s="89"/>
      <c r="KGW174" s="89"/>
      <c r="KGX174" s="89"/>
      <c r="KGY174" s="89"/>
      <c r="KGZ174" s="89"/>
      <c r="KHA174" s="89"/>
      <c r="KHB174" s="89"/>
      <c r="KHC174" s="89"/>
      <c r="KHD174" s="89"/>
      <c r="KHE174" s="89"/>
      <c r="KHF174" s="89"/>
      <c r="KHG174" s="89"/>
      <c r="KHH174" s="89"/>
      <c r="KHI174" s="89"/>
      <c r="KHJ174" s="89"/>
      <c r="KHK174" s="89"/>
      <c r="KHL174" s="89"/>
      <c r="KHM174" s="89"/>
      <c r="KHN174" s="89"/>
      <c r="KHO174" s="89"/>
      <c r="KHP174" s="89"/>
      <c r="KHQ174" s="89"/>
      <c r="KHR174" s="89"/>
      <c r="KHS174" s="89"/>
      <c r="KHT174" s="89"/>
      <c r="KHU174" s="89"/>
      <c r="KHV174" s="89"/>
      <c r="KHW174" s="89"/>
      <c r="KHX174" s="89"/>
      <c r="KHY174" s="89"/>
      <c r="KHZ174" s="89"/>
      <c r="KIA174" s="89"/>
      <c r="KIB174" s="89"/>
      <c r="KIC174" s="89"/>
      <c r="KID174" s="89"/>
      <c r="KIE174" s="89"/>
      <c r="KIF174" s="89"/>
      <c r="KIG174" s="89"/>
      <c r="KIH174" s="89"/>
      <c r="KII174" s="89"/>
      <c r="KIJ174" s="89"/>
      <c r="KIK174" s="89"/>
      <c r="KIL174" s="89"/>
      <c r="KIM174" s="89"/>
      <c r="KIN174" s="89"/>
      <c r="KIO174" s="89"/>
      <c r="KIP174" s="89"/>
      <c r="KIQ174" s="89"/>
      <c r="KIR174" s="89"/>
      <c r="KIS174" s="89"/>
      <c r="KIT174" s="89"/>
      <c r="KIU174" s="89"/>
      <c r="KIV174" s="89"/>
      <c r="KIW174" s="89"/>
      <c r="KIX174" s="89"/>
      <c r="KIY174" s="89"/>
      <c r="KIZ174" s="89"/>
      <c r="KJA174" s="89"/>
      <c r="KJB174" s="89"/>
      <c r="KJC174" s="89"/>
      <c r="KJD174" s="89"/>
      <c r="KJE174" s="89"/>
      <c r="KJF174" s="89"/>
      <c r="KJG174" s="89"/>
      <c r="KJH174" s="89"/>
      <c r="KJI174" s="89"/>
      <c r="KJJ174" s="89"/>
      <c r="KJK174" s="89"/>
      <c r="KJL174" s="89"/>
      <c r="KJM174" s="89"/>
      <c r="KJN174" s="89"/>
      <c r="KJO174" s="89"/>
      <c r="KJP174" s="89"/>
      <c r="KJQ174" s="89"/>
      <c r="KJR174" s="89"/>
      <c r="KJS174" s="89"/>
      <c r="KJT174" s="89"/>
      <c r="KJU174" s="89"/>
      <c r="KJV174" s="89"/>
      <c r="KJW174" s="89"/>
      <c r="KJX174" s="89"/>
      <c r="KJY174" s="89"/>
      <c r="KJZ174" s="89"/>
      <c r="KKA174" s="89"/>
      <c r="KKB174" s="89"/>
      <c r="KKC174" s="89"/>
      <c r="KKD174" s="89"/>
      <c r="KKE174" s="89"/>
      <c r="KKF174" s="89"/>
      <c r="KKG174" s="89"/>
      <c r="KKH174" s="89"/>
      <c r="KKI174" s="89"/>
      <c r="KKJ174" s="89"/>
      <c r="KKK174" s="89"/>
      <c r="KKL174" s="89"/>
      <c r="KKM174" s="89"/>
      <c r="KKN174" s="89"/>
      <c r="KKO174" s="89"/>
      <c r="KKP174" s="89"/>
      <c r="KKQ174" s="89"/>
      <c r="KKR174" s="89"/>
      <c r="KKS174" s="89"/>
      <c r="KKT174" s="89"/>
      <c r="KKU174" s="89"/>
      <c r="KKV174" s="89"/>
      <c r="KKW174" s="89"/>
      <c r="KKX174" s="89"/>
      <c r="KKY174" s="89"/>
      <c r="KKZ174" s="89"/>
      <c r="KLA174" s="89"/>
      <c r="KLB174" s="89"/>
      <c r="KLC174" s="89"/>
      <c r="KLD174" s="89"/>
      <c r="KLE174" s="89"/>
      <c r="KLF174" s="89"/>
      <c r="KLG174" s="89"/>
      <c r="KLH174" s="89"/>
      <c r="KLI174" s="89"/>
      <c r="KLJ174" s="89"/>
      <c r="KLK174" s="89"/>
      <c r="KLL174" s="89"/>
      <c r="KLM174" s="89"/>
      <c r="KLN174" s="89"/>
      <c r="KLO174" s="89"/>
      <c r="KLP174" s="89"/>
      <c r="KLQ174" s="89"/>
      <c r="KLR174" s="89"/>
      <c r="KLS174" s="89"/>
      <c r="KLT174" s="89"/>
      <c r="KLU174" s="89"/>
      <c r="KLV174" s="89"/>
      <c r="KLW174" s="89"/>
      <c r="KLX174" s="89"/>
      <c r="KLY174" s="89"/>
      <c r="KLZ174" s="89"/>
      <c r="KMA174" s="89"/>
      <c r="KMB174" s="89"/>
      <c r="KMC174" s="89"/>
      <c r="KMD174" s="89"/>
      <c r="KME174" s="89"/>
      <c r="KMF174" s="89"/>
      <c r="KMG174" s="89"/>
      <c r="KMH174" s="89"/>
      <c r="KMI174" s="89"/>
      <c r="KMJ174" s="89"/>
      <c r="KMK174" s="89"/>
      <c r="KML174" s="89"/>
      <c r="KMM174" s="89"/>
      <c r="KMN174" s="89"/>
      <c r="KMO174" s="89"/>
      <c r="KMP174" s="89"/>
      <c r="KMQ174" s="89"/>
      <c r="KMR174" s="89"/>
      <c r="KMS174" s="89"/>
      <c r="KMT174" s="89"/>
      <c r="KMU174" s="89"/>
      <c r="KMV174" s="89"/>
      <c r="KMW174" s="89"/>
      <c r="KMX174" s="89"/>
      <c r="KMY174" s="89"/>
      <c r="KMZ174" s="89"/>
      <c r="KNA174" s="89"/>
      <c r="KNB174" s="89"/>
      <c r="KNC174" s="89"/>
      <c r="KND174" s="89"/>
      <c r="KNE174" s="89"/>
      <c r="KNF174" s="89"/>
      <c r="KNG174" s="89"/>
      <c r="KNH174" s="89"/>
      <c r="KNI174" s="89"/>
      <c r="KNJ174" s="89"/>
      <c r="KNK174" s="89"/>
      <c r="KNL174" s="89"/>
      <c r="KNM174" s="89"/>
      <c r="KNN174" s="89"/>
      <c r="KNO174" s="89"/>
      <c r="KNP174" s="89"/>
      <c r="KNQ174" s="89"/>
      <c r="KNR174" s="89"/>
      <c r="KNS174" s="89"/>
      <c r="KNT174" s="89"/>
      <c r="KNU174" s="89"/>
      <c r="KNV174" s="89"/>
      <c r="KNW174" s="89"/>
      <c r="KNX174" s="89"/>
      <c r="KNY174" s="89"/>
      <c r="KNZ174" s="89"/>
      <c r="KOA174" s="89"/>
      <c r="KOB174" s="89"/>
      <c r="KOC174" s="89"/>
      <c r="KOD174" s="89"/>
      <c r="KOE174" s="89"/>
      <c r="KOF174" s="89"/>
      <c r="KOG174" s="89"/>
      <c r="KOH174" s="89"/>
      <c r="KOI174" s="89"/>
      <c r="KOJ174" s="89"/>
      <c r="KOK174" s="89"/>
      <c r="KOL174" s="89"/>
      <c r="KOM174" s="89"/>
      <c r="KON174" s="89"/>
      <c r="KOO174" s="89"/>
      <c r="KOP174" s="89"/>
      <c r="KOQ174" s="89"/>
      <c r="KOR174" s="89"/>
      <c r="KOS174" s="89"/>
      <c r="KOT174" s="89"/>
      <c r="KOU174" s="89"/>
      <c r="KOV174" s="89"/>
      <c r="KOW174" s="89"/>
      <c r="KOX174" s="89"/>
      <c r="KOY174" s="89"/>
      <c r="KOZ174" s="89"/>
      <c r="KPA174" s="89"/>
      <c r="KPB174" s="89"/>
      <c r="KPC174" s="89"/>
      <c r="KPD174" s="89"/>
      <c r="KPE174" s="89"/>
      <c r="KPF174" s="89"/>
      <c r="KPG174" s="89"/>
      <c r="KPH174" s="89"/>
      <c r="KPI174" s="89"/>
      <c r="KPJ174" s="89"/>
      <c r="KPK174" s="89"/>
      <c r="KPL174" s="89"/>
      <c r="KPM174" s="89"/>
      <c r="KPN174" s="89"/>
      <c r="KPO174" s="89"/>
      <c r="KPP174" s="89"/>
      <c r="KPQ174" s="89"/>
      <c r="KPR174" s="89"/>
      <c r="KPS174" s="89"/>
      <c r="KPT174" s="89"/>
      <c r="KPU174" s="89"/>
      <c r="KPV174" s="89"/>
      <c r="KPW174" s="89"/>
      <c r="KPX174" s="89"/>
      <c r="KPY174" s="89"/>
      <c r="KPZ174" s="89"/>
      <c r="KQA174" s="89"/>
      <c r="KQB174" s="89"/>
      <c r="KQC174" s="89"/>
      <c r="KQD174" s="89"/>
      <c r="KQE174" s="89"/>
      <c r="KQF174" s="89"/>
      <c r="KQG174" s="89"/>
      <c r="KQH174" s="89"/>
      <c r="KQI174" s="89"/>
      <c r="KQJ174" s="89"/>
      <c r="KQK174" s="89"/>
      <c r="KQL174" s="89"/>
      <c r="KQM174" s="89"/>
      <c r="KQN174" s="89"/>
      <c r="KQO174" s="89"/>
      <c r="KQP174" s="89"/>
      <c r="KQQ174" s="89"/>
      <c r="KQR174" s="89"/>
      <c r="KQS174" s="89"/>
      <c r="KQT174" s="89"/>
      <c r="KQU174" s="89"/>
      <c r="KQV174" s="89"/>
      <c r="KQW174" s="89"/>
      <c r="KQX174" s="89"/>
      <c r="KQY174" s="89"/>
      <c r="KQZ174" s="89"/>
      <c r="KRA174" s="89"/>
      <c r="KRB174" s="89"/>
      <c r="KRC174" s="89"/>
      <c r="KRD174" s="89"/>
      <c r="KRE174" s="89"/>
      <c r="KRF174" s="89"/>
      <c r="KRG174" s="89"/>
      <c r="KRH174" s="89"/>
      <c r="KRI174" s="89"/>
      <c r="KRJ174" s="89"/>
      <c r="KRK174" s="89"/>
      <c r="KRL174" s="89"/>
      <c r="KRM174" s="89"/>
      <c r="KRN174" s="89"/>
      <c r="KRO174" s="89"/>
      <c r="KRP174" s="89"/>
      <c r="KRQ174" s="89"/>
      <c r="KRR174" s="89"/>
      <c r="KRS174" s="89"/>
      <c r="KRT174" s="89"/>
      <c r="KRU174" s="89"/>
      <c r="KRV174" s="89"/>
      <c r="KRW174" s="89"/>
      <c r="KRX174" s="89"/>
      <c r="KRY174" s="89"/>
      <c r="KRZ174" s="89"/>
      <c r="KSA174" s="89"/>
      <c r="KSB174" s="89"/>
      <c r="KSC174" s="89"/>
      <c r="KSD174" s="89"/>
      <c r="KSE174" s="89"/>
      <c r="KSF174" s="89"/>
      <c r="KSG174" s="89"/>
      <c r="KSH174" s="89"/>
      <c r="KSI174" s="89"/>
      <c r="KSJ174" s="89"/>
      <c r="KSK174" s="89"/>
      <c r="KSL174" s="89"/>
      <c r="KSM174" s="89"/>
      <c r="KSN174" s="89"/>
      <c r="KSO174" s="89"/>
      <c r="KSP174" s="89"/>
      <c r="KSQ174" s="89"/>
      <c r="KSR174" s="89"/>
      <c r="KSS174" s="89"/>
      <c r="KST174" s="89"/>
      <c r="KSU174" s="89"/>
      <c r="KSV174" s="89"/>
      <c r="KSW174" s="89"/>
      <c r="KSX174" s="89"/>
      <c r="KSY174" s="89"/>
      <c r="KSZ174" s="89"/>
      <c r="KTA174" s="89"/>
      <c r="KTB174" s="89"/>
      <c r="KTC174" s="89"/>
      <c r="KTD174" s="89"/>
      <c r="KTE174" s="89"/>
      <c r="KTF174" s="89"/>
      <c r="KTG174" s="89"/>
      <c r="KTH174" s="89"/>
      <c r="KTI174" s="89"/>
      <c r="KTJ174" s="89"/>
      <c r="KTK174" s="89"/>
      <c r="KTL174" s="89"/>
      <c r="KTM174" s="89"/>
      <c r="KTN174" s="89"/>
      <c r="KTO174" s="89"/>
      <c r="KTP174" s="89"/>
      <c r="KTQ174" s="89"/>
      <c r="KTR174" s="89"/>
      <c r="KTS174" s="89"/>
      <c r="KTT174" s="89"/>
      <c r="KTU174" s="89"/>
      <c r="KTV174" s="89"/>
      <c r="KTW174" s="89"/>
      <c r="KTX174" s="89"/>
      <c r="KTY174" s="89"/>
      <c r="KTZ174" s="89"/>
      <c r="KUA174" s="89"/>
      <c r="KUB174" s="89"/>
      <c r="KUC174" s="89"/>
      <c r="KUD174" s="89"/>
      <c r="KUE174" s="89"/>
      <c r="KUF174" s="89"/>
      <c r="KUG174" s="89"/>
      <c r="KUH174" s="89"/>
      <c r="KUI174" s="89"/>
      <c r="KUJ174" s="89"/>
      <c r="KUK174" s="89"/>
      <c r="KUL174" s="89"/>
      <c r="KUM174" s="89"/>
      <c r="KUN174" s="89"/>
      <c r="KUO174" s="89"/>
      <c r="KUP174" s="89"/>
      <c r="KUQ174" s="89"/>
      <c r="KUR174" s="89"/>
      <c r="KUS174" s="89"/>
      <c r="KUT174" s="89"/>
      <c r="KUU174" s="89"/>
      <c r="KUV174" s="89"/>
      <c r="KUW174" s="89"/>
      <c r="KUX174" s="89"/>
      <c r="KUY174" s="89"/>
      <c r="KUZ174" s="89"/>
      <c r="KVA174" s="89"/>
      <c r="KVB174" s="89"/>
      <c r="KVC174" s="89"/>
      <c r="KVD174" s="89"/>
      <c r="KVE174" s="89"/>
      <c r="KVF174" s="89"/>
      <c r="KVG174" s="89"/>
      <c r="KVH174" s="89"/>
      <c r="KVI174" s="89"/>
      <c r="KVJ174" s="89"/>
      <c r="KVK174" s="89"/>
      <c r="KVL174" s="89"/>
      <c r="KVM174" s="89"/>
      <c r="KVN174" s="89"/>
      <c r="KVO174" s="89"/>
      <c r="KVP174" s="89"/>
      <c r="KVQ174" s="89"/>
      <c r="KVR174" s="89"/>
      <c r="KVS174" s="89"/>
      <c r="KVT174" s="89"/>
      <c r="KVU174" s="89"/>
      <c r="KVV174" s="89"/>
      <c r="KVW174" s="89"/>
      <c r="KVX174" s="89"/>
      <c r="KVY174" s="89"/>
      <c r="KVZ174" s="89"/>
      <c r="KWA174" s="89"/>
      <c r="KWB174" s="89"/>
      <c r="KWC174" s="89"/>
      <c r="KWD174" s="89"/>
      <c r="KWE174" s="89"/>
      <c r="KWF174" s="89"/>
      <c r="KWG174" s="89"/>
      <c r="KWH174" s="89"/>
      <c r="KWI174" s="89"/>
      <c r="KWJ174" s="89"/>
      <c r="KWK174" s="89"/>
      <c r="KWL174" s="89"/>
      <c r="KWM174" s="89"/>
      <c r="KWN174" s="89"/>
      <c r="KWO174" s="89"/>
      <c r="KWP174" s="89"/>
      <c r="KWQ174" s="89"/>
      <c r="KWR174" s="89"/>
      <c r="KWS174" s="89"/>
      <c r="KWT174" s="89"/>
      <c r="KWU174" s="89"/>
      <c r="KWV174" s="89"/>
      <c r="KWW174" s="89"/>
      <c r="KWX174" s="89"/>
      <c r="KWY174" s="89"/>
      <c r="KWZ174" s="89"/>
      <c r="KXA174" s="89"/>
      <c r="KXB174" s="89"/>
      <c r="KXC174" s="89"/>
      <c r="KXD174" s="89"/>
      <c r="KXE174" s="89"/>
      <c r="KXF174" s="89"/>
      <c r="KXG174" s="89"/>
      <c r="KXH174" s="89"/>
      <c r="KXI174" s="89"/>
      <c r="KXJ174" s="89"/>
      <c r="KXK174" s="89"/>
      <c r="KXL174" s="89"/>
      <c r="KXM174" s="89"/>
      <c r="KXN174" s="89"/>
      <c r="KXO174" s="89"/>
      <c r="KXP174" s="89"/>
      <c r="KXQ174" s="89"/>
      <c r="KXR174" s="89"/>
      <c r="KXS174" s="89"/>
      <c r="KXT174" s="89"/>
      <c r="KXU174" s="89"/>
      <c r="KXV174" s="89"/>
      <c r="KXW174" s="89"/>
      <c r="KXX174" s="89"/>
      <c r="KXY174" s="89"/>
      <c r="KXZ174" s="89"/>
      <c r="KYA174" s="89"/>
      <c r="KYB174" s="89"/>
      <c r="KYC174" s="89"/>
      <c r="KYD174" s="89"/>
      <c r="KYE174" s="89"/>
      <c r="KYF174" s="89"/>
      <c r="KYG174" s="89"/>
      <c r="KYH174" s="89"/>
      <c r="KYI174" s="89"/>
      <c r="KYJ174" s="89"/>
      <c r="KYK174" s="89"/>
      <c r="KYL174" s="89"/>
      <c r="KYM174" s="89"/>
      <c r="KYN174" s="89"/>
      <c r="KYO174" s="89"/>
      <c r="KYP174" s="89"/>
      <c r="KYQ174" s="89"/>
      <c r="KYR174" s="89"/>
      <c r="KYS174" s="89"/>
      <c r="KYT174" s="89"/>
      <c r="KYU174" s="89"/>
      <c r="KYV174" s="89"/>
      <c r="KYW174" s="89"/>
      <c r="KYX174" s="89"/>
      <c r="KYY174" s="89"/>
      <c r="KYZ174" s="89"/>
      <c r="KZA174" s="89"/>
      <c r="KZB174" s="89"/>
      <c r="KZC174" s="89"/>
      <c r="KZD174" s="89"/>
      <c r="KZE174" s="89"/>
      <c r="KZF174" s="89"/>
      <c r="KZG174" s="89"/>
      <c r="KZH174" s="89"/>
      <c r="KZI174" s="89"/>
      <c r="KZJ174" s="89"/>
      <c r="KZK174" s="89"/>
      <c r="KZL174" s="89"/>
      <c r="KZM174" s="89"/>
      <c r="KZN174" s="89"/>
      <c r="KZO174" s="89"/>
      <c r="KZP174" s="89"/>
      <c r="KZQ174" s="89"/>
      <c r="KZR174" s="89"/>
      <c r="KZS174" s="89"/>
      <c r="KZT174" s="89"/>
      <c r="KZU174" s="89"/>
      <c r="KZV174" s="89"/>
      <c r="KZW174" s="89"/>
      <c r="KZX174" s="89"/>
      <c r="KZY174" s="89"/>
      <c r="KZZ174" s="89"/>
      <c r="LAA174" s="89"/>
      <c r="LAB174" s="89"/>
      <c r="LAC174" s="89"/>
      <c r="LAD174" s="89"/>
      <c r="LAE174" s="89"/>
      <c r="LAF174" s="89"/>
      <c r="LAG174" s="89"/>
      <c r="LAH174" s="89"/>
      <c r="LAI174" s="89"/>
      <c r="LAJ174" s="89"/>
      <c r="LAK174" s="89"/>
      <c r="LAL174" s="89"/>
      <c r="LAM174" s="89"/>
      <c r="LAN174" s="89"/>
      <c r="LAO174" s="89"/>
      <c r="LAP174" s="89"/>
      <c r="LAQ174" s="89"/>
      <c r="LAR174" s="89"/>
      <c r="LAS174" s="89"/>
      <c r="LAT174" s="89"/>
      <c r="LAU174" s="89"/>
      <c r="LAV174" s="89"/>
      <c r="LAW174" s="89"/>
      <c r="LAX174" s="89"/>
      <c r="LAY174" s="89"/>
      <c r="LAZ174" s="89"/>
      <c r="LBA174" s="89"/>
      <c r="LBB174" s="89"/>
      <c r="LBC174" s="89"/>
      <c r="LBD174" s="89"/>
      <c r="LBE174" s="89"/>
      <c r="LBF174" s="89"/>
      <c r="LBG174" s="89"/>
      <c r="LBH174" s="89"/>
      <c r="LBI174" s="89"/>
      <c r="LBJ174" s="89"/>
      <c r="LBK174" s="89"/>
      <c r="LBL174" s="89"/>
      <c r="LBM174" s="89"/>
      <c r="LBN174" s="89"/>
      <c r="LBO174" s="89"/>
      <c r="LBP174" s="89"/>
      <c r="LBQ174" s="89"/>
      <c r="LBR174" s="89"/>
      <c r="LBS174" s="89"/>
      <c r="LBT174" s="89"/>
      <c r="LBU174" s="89"/>
      <c r="LBV174" s="89"/>
      <c r="LBW174" s="89"/>
      <c r="LBX174" s="89"/>
      <c r="LBY174" s="89"/>
      <c r="LBZ174" s="89"/>
      <c r="LCA174" s="89"/>
      <c r="LCB174" s="89"/>
      <c r="LCC174" s="89"/>
      <c r="LCD174" s="89"/>
      <c r="LCE174" s="89"/>
      <c r="LCF174" s="89"/>
      <c r="LCG174" s="89"/>
      <c r="LCH174" s="89"/>
      <c r="LCI174" s="89"/>
      <c r="LCJ174" s="89"/>
      <c r="LCK174" s="89"/>
      <c r="LCL174" s="89"/>
      <c r="LCM174" s="89"/>
      <c r="LCN174" s="89"/>
      <c r="LCO174" s="89"/>
      <c r="LCP174" s="89"/>
      <c r="LCQ174" s="89"/>
      <c r="LCR174" s="89"/>
      <c r="LCS174" s="89"/>
      <c r="LCT174" s="89"/>
      <c r="LCU174" s="89"/>
      <c r="LCV174" s="89"/>
      <c r="LCW174" s="89"/>
      <c r="LCX174" s="89"/>
      <c r="LCY174" s="89"/>
      <c r="LCZ174" s="89"/>
      <c r="LDA174" s="89"/>
      <c r="LDB174" s="89"/>
      <c r="LDC174" s="89"/>
      <c r="LDD174" s="89"/>
      <c r="LDE174" s="89"/>
      <c r="LDF174" s="89"/>
      <c r="LDG174" s="89"/>
      <c r="LDH174" s="89"/>
      <c r="LDI174" s="89"/>
      <c r="LDJ174" s="89"/>
      <c r="LDK174" s="89"/>
      <c r="LDL174" s="89"/>
      <c r="LDM174" s="89"/>
      <c r="LDN174" s="89"/>
      <c r="LDO174" s="89"/>
      <c r="LDP174" s="89"/>
      <c r="LDQ174" s="89"/>
      <c r="LDR174" s="89"/>
      <c r="LDS174" s="89"/>
      <c r="LDT174" s="89"/>
      <c r="LDU174" s="89"/>
      <c r="LDV174" s="89"/>
      <c r="LDW174" s="89"/>
      <c r="LDX174" s="89"/>
      <c r="LDY174" s="89"/>
      <c r="LDZ174" s="89"/>
      <c r="LEA174" s="89"/>
      <c r="LEB174" s="89"/>
      <c r="LEC174" s="89"/>
      <c r="LED174" s="89"/>
      <c r="LEE174" s="89"/>
      <c r="LEF174" s="89"/>
      <c r="LEG174" s="89"/>
      <c r="LEH174" s="89"/>
      <c r="LEI174" s="89"/>
      <c r="LEJ174" s="89"/>
      <c r="LEK174" s="89"/>
      <c r="LEL174" s="89"/>
      <c r="LEM174" s="89"/>
      <c r="LEN174" s="89"/>
      <c r="LEO174" s="89"/>
      <c r="LEP174" s="89"/>
      <c r="LEQ174" s="89"/>
      <c r="LER174" s="89"/>
      <c r="LES174" s="89"/>
      <c r="LET174" s="89"/>
      <c r="LEU174" s="89"/>
      <c r="LEV174" s="89"/>
      <c r="LEW174" s="89"/>
      <c r="LEX174" s="89"/>
      <c r="LEY174" s="89"/>
      <c r="LEZ174" s="89"/>
      <c r="LFA174" s="89"/>
      <c r="LFB174" s="89"/>
      <c r="LFC174" s="89"/>
      <c r="LFD174" s="89"/>
      <c r="LFE174" s="89"/>
      <c r="LFF174" s="89"/>
      <c r="LFG174" s="89"/>
      <c r="LFH174" s="89"/>
      <c r="LFI174" s="89"/>
      <c r="LFJ174" s="89"/>
      <c r="LFK174" s="89"/>
      <c r="LFL174" s="89"/>
      <c r="LFM174" s="89"/>
      <c r="LFN174" s="89"/>
      <c r="LFO174" s="89"/>
      <c r="LFP174" s="89"/>
      <c r="LFQ174" s="89"/>
      <c r="LFR174" s="89"/>
      <c r="LFS174" s="89"/>
      <c r="LFT174" s="89"/>
      <c r="LFU174" s="89"/>
      <c r="LFV174" s="89"/>
      <c r="LFW174" s="89"/>
      <c r="LFX174" s="89"/>
      <c r="LFY174" s="89"/>
      <c r="LFZ174" s="89"/>
      <c r="LGA174" s="89"/>
      <c r="LGB174" s="89"/>
      <c r="LGC174" s="89"/>
      <c r="LGD174" s="89"/>
      <c r="LGE174" s="89"/>
      <c r="LGF174" s="89"/>
      <c r="LGG174" s="89"/>
      <c r="LGH174" s="89"/>
      <c r="LGI174" s="89"/>
      <c r="LGJ174" s="89"/>
      <c r="LGK174" s="89"/>
      <c r="LGL174" s="89"/>
      <c r="LGM174" s="89"/>
      <c r="LGN174" s="89"/>
      <c r="LGO174" s="89"/>
      <c r="LGP174" s="89"/>
      <c r="LGQ174" s="89"/>
      <c r="LGR174" s="89"/>
      <c r="LGS174" s="89"/>
      <c r="LGT174" s="89"/>
      <c r="LGU174" s="89"/>
      <c r="LGV174" s="89"/>
      <c r="LGW174" s="89"/>
      <c r="LGX174" s="89"/>
      <c r="LGY174" s="89"/>
      <c r="LGZ174" s="89"/>
      <c r="LHA174" s="89"/>
      <c r="LHB174" s="89"/>
      <c r="LHC174" s="89"/>
      <c r="LHD174" s="89"/>
      <c r="LHE174" s="89"/>
      <c r="LHF174" s="89"/>
      <c r="LHG174" s="89"/>
      <c r="LHH174" s="89"/>
      <c r="LHI174" s="89"/>
      <c r="LHJ174" s="89"/>
      <c r="LHK174" s="89"/>
      <c r="LHL174" s="89"/>
      <c r="LHM174" s="89"/>
      <c r="LHN174" s="89"/>
      <c r="LHO174" s="89"/>
      <c r="LHP174" s="89"/>
      <c r="LHQ174" s="89"/>
      <c r="LHR174" s="89"/>
      <c r="LHS174" s="89"/>
      <c r="LHT174" s="89"/>
      <c r="LHU174" s="89"/>
      <c r="LHV174" s="89"/>
      <c r="LHW174" s="89"/>
      <c r="LHX174" s="89"/>
      <c r="LHY174" s="89"/>
      <c r="LHZ174" s="89"/>
      <c r="LIA174" s="89"/>
      <c r="LIB174" s="89"/>
      <c r="LIC174" s="89"/>
      <c r="LID174" s="89"/>
      <c r="LIE174" s="89"/>
      <c r="LIF174" s="89"/>
      <c r="LIG174" s="89"/>
      <c r="LIH174" s="89"/>
      <c r="LII174" s="89"/>
      <c r="LIJ174" s="89"/>
      <c r="LIK174" s="89"/>
      <c r="LIL174" s="89"/>
      <c r="LIM174" s="89"/>
      <c r="LIN174" s="89"/>
      <c r="LIO174" s="89"/>
      <c r="LIP174" s="89"/>
      <c r="LIQ174" s="89"/>
      <c r="LIR174" s="89"/>
      <c r="LIS174" s="89"/>
      <c r="LIT174" s="89"/>
      <c r="LIU174" s="89"/>
      <c r="LIV174" s="89"/>
      <c r="LIW174" s="89"/>
      <c r="LIX174" s="89"/>
      <c r="LIY174" s="89"/>
      <c r="LIZ174" s="89"/>
      <c r="LJA174" s="89"/>
      <c r="LJB174" s="89"/>
      <c r="LJC174" s="89"/>
      <c r="LJD174" s="89"/>
      <c r="LJE174" s="89"/>
      <c r="LJF174" s="89"/>
      <c r="LJG174" s="89"/>
      <c r="LJH174" s="89"/>
      <c r="LJI174" s="89"/>
      <c r="LJJ174" s="89"/>
      <c r="LJK174" s="89"/>
      <c r="LJL174" s="89"/>
      <c r="LJM174" s="89"/>
      <c r="LJN174" s="89"/>
      <c r="LJO174" s="89"/>
      <c r="LJP174" s="89"/>
      <c r="LJQ174" s="89"/>
      <c r="LJR174" s="89"/>
      <c r="LJS174" s="89"/>
      <c r="LJT174" s="89"/>
      <c r="LJU174" s="89"/>
      <c r="LJV174" s="89"/>
      <c r="LJW174" s="89"/>
      <c r="LJX174" s="89"/>
      <c r="LJY174" s="89"/>
      <c r="LJZ174" s="89"/>
      <c r="LKA174" s="89"/>
      <c r="LKB174" s="89"/>
      <c r="LKC174" s="89"/>
      <c r="LKD174" s="89"/>
      <c r="LKE174" s="89"/>
      <c r="LKF174" s="89"/>
      <c r="LKG174" s="89"/>
      <c r="LKH174" s="89"/>
      <c r="LKI174" s="89"/>
      <c r="LKJ174" s="89"/>
      <c r="LKK174" s="89"/>
      <c r="LKL174" s="89"/>
      <c r="LKM174" s="89"/>
      <c r="LKN174" s="89"/>
      <c r="LKO174" s="89"/>
      <c r="LKP174" s="89"/>
      <c r="LKQ174" s="89"/>
      <c r="LKR174" s="89"/>
      <c r="LKS174" s="89"/>
      <c r="LKT174" s="89"/>
      <c r="LKU174" s="89"/>
      <c r="LKV174" s="89"/>
      <c r="LKW174" s="89"/>
      <c r="LKX174" s="89"/>
      <c r="LKY174" s="89"/>
      <c r="LKZ174" s="89"/>
      <c r="LLA174" s="89"/>
      <c r="LLB174" s="89"/>
      <c r="LLC174" s="89"/>
      <c r="LLD174" s="89"/>
      <c r="LLE174" s="89"/>
      <c r="LLF174" s="89"/>
      <c r="LLG174" s="89"/>
      <c r="LLH174" s="89"/>
      <c r="LLI174" s="89"/>
      <c r="LLJ174" s="89"/>
      <c r="LLK174" s="89"/>
      <c r="LLL174" s="89"/>
      <c r="LLM174" s="89"/>
      <c r="LLN174" s="89"/>
      <c r="LLO174" s="89"/>
      <c r="LLP174" s="89"/>
      <c r="LLQ174" s="89"/>
      <c r="LLR174" s="89"/>
      <c r="LLS174" s="89"/>
      <c r="LLT174" s="89"/>
      <c r="LLU174" s="89"/>
      <c r="LLV174" s="89"/>
      <c r="LLW174" s="89"/>
      <c r="LLX174" s="89"/>
      <c r="LLY174" s="89"/>
      <c r="LLZ174" s="89"/>
      <c r="LMA174" s="89"/>
      <c r="LMB174" s="89"/>
      <c r="LMC174" s="89"/>
      <c r="LMD174" s="89"/>
      <c r="LME174" s="89"/>
      <c r="LMF174" s="89"/>
      <c r="LMG174" s="89"/>
      <c r="LMH174" s="89"/>
      <c r="LMI174" s="89"/>
      <c r="LMJ174" s="89"/>
      <c r="LMK174" s="89"/>
      <c r="LML174" s="89"/>
      <c r="LMM174" s="89"/>
      <c r="LMN174" s="89"/>
      <c r="LMO174" s="89"/>
      <c r="LMP174" s="89"/>
      <c r="LMQ174" s="89"/>
      <c r="LMR174" s="89"/>
      <c r="LMS174" s="89"/>
      <c r="LMT174" s="89"/>
      <c r="LMU174" s="89"/>
      <c r="LMV174" s="89"/>
      <c r="LMW174" s="89"/>
      <c r="LMX174" s="89"/>
      <c r="LMY174" s="89"/>
      <c r="LMZ174" s="89"/>
      <c r="LNA174" s="89"/>
      <c r="LNB174" s="89"/>
      <c r="LNC174" s="89"/>
      <c r="LND174" s="89"/>
      <c r="LNE174" s="89"/>
      <c r="LNF174" s="89"/>
      <c r="LNG174" s="89"/>
      <c r="LNH174" s="89"/>
      <c r="LNI174" s="89"/>
      <c r="LNJ174" s="89"/>
      <c r="LNK174" s="89"/>
      <c r="LNL174" s="89"/>
      <c r="LNM174" s="89"/>
      <c r="LNN174" s="89"/>
      <c r="LNO174" s="89"/>
      <c r="LNP174" s="89"/>
      <c r="LNQ174" s="89"/>
      <c r="LNR174" s="89"/>
      <c r="LNS174" s="89"/>
      <c r="LNT174" s="89"/>
      <c r="LNU174" s="89"/>
      <c r="LNV174" s="89"/>
      <c r="LNW174" s="89"/>
      <c r="LNX174" s="89"/>
      <c r="LNY174" s="89"/>
      <c r="LNZ174" s="89"/>
      <c r="LOA174" s="89"/>
      <c r="LOB174" s="89"/>
      <c r="LOC174" s="89"/>
      <c r="LOD174" s="89"/>
      <c r="LOE174" s="89"/>
      <c r="LOF174" s="89"/>
      <c r="LOG174" s="89"/>
      <c r="LOH174" s="89"/>
      <c r="LOI174" s="89"/>
      <c r="LOJ174" s="89"/>
      <c r="LOK174" s="89"/>
      <c r="LOL174" s="89"/>
      <c r="LOM174" s="89"/>
      <c r="LON174" s="89"/>
      <c r="LOO174" s="89"/>
      <c r="LOP174" s="89"/>
      <c r="LOQ174" s="89"/>
      <c r="LOR174" s="89"/>
      <c r="LOS174" s="89"/>
      <c r="LOT174" s="89"/>
      <c r="LOU174" s="89"/>
      <c r="LOV174" s="89"/>
      <c r="LOW174" s="89"/>
      <c r="LOX174" s="89"/>
      <c r="LOY174" s="89"/>
      <c r="LOZ174" s="89"/>
      <c r="LPA174" s="89"/>
      <c r="LPB174" s="89"/>
      <c r="LPC174" s="89"/>
      <c r="LPD174" s="89"/>
      <c r="LPE174" s="89"/>
      <c r="LPF174" s="89"/>
      <c r="LPG174" s="89"/>
      <c r="LPH174" s="89"/>
      <c r="LPI174" s="89"/>
      <c r="LPJ174" s="89"/>
      <c r="LPK174" s="89"/>
      <c r="LPL174" s="89"/>
      <c r="LPM174" s="89"/>
      <c r="LPN174" s="89"/>
      <c r="LPO174" s="89"/>
      <c r="LPP174" s="89"/>
      <c r="LPQ174" s="89"/>
      <c r="LPR174" s="89"/>
      <c r="LPS174" s="89"/>
      <c r="LPT174" s="89"/>
      <c r="LPU174" s="89"/>
      <c r="LPV174" s="89"/>
      <c r="LPW174" s="89"/>
      <c r="LPX174" s="89"/>
      <c r="LPY174" s="89"/>
      <c r="LPZ174" s="89"/>
      <c r="LQA174" s="89"/>
      <c r="LQB174" s="89"/>
      <c r="LQC174" s="89"/>
      <c r="LQD174" s="89"/>
      <c r="LQE174" s="89"/>
      <c r="LQF174" s="89"/>
      <c r="LQG174" s="89"/>
      <c r="LQH174" s="89"/>
      <c r="LQI174" s="89"/>
      <c r="LQJ174" s="89"/>
      <c r="LQK174" s="89"/>
      <c r="LQL174" s="89"/>
      <c r="LQM174" s="89"/>
      <c r="LQN174" s="89"/>
      <c r="LQO174" s="89"/>
      <c r="LQP174" s="89"/>
      <c r="LQQ174" s="89"/>
      <c r="LQR174" s="89"/>
      <c r="LQS174" s="89"/>
      <c r="LQT174" s="89"/>
      <c r="LQU174" s="89"/>
      <c r="LQV174" s="89"/>
      <c r="LQW174" s="89"/>
      <c r="LQX174" s="89"/>
      <c r="LQY174" s="89"/>
      <c r="LQZ174" s="89"/>
      <c r="LRA174" s="89"/>
      <c r="LRB174" s="89"/>
      <c r="LRC174" s="89"/>
      <c r="LRD174" s="89"/>
      <c r="LRE174" s="89"/>
      <c r="LRF174" s="89"/>
      <c r="LRG174" s="89"/>
      <c r="LRH174" s="89"/>
      <c r="LRI174" s="89"/>
      <c r="LRJ174" s="89"/>
      <c r="LRK174" s="89"/>
      <c r="LRL174" s="89"/>
      <c r="LRM174" s="89"/>
      <c r="LRN174" s="89"/>
      <c r="LRO174" s="89"/>
      <c r="LRP174" s="89"/>
      <c r="LRQ174" s="89"/>
      <c r="LRR174" s="89"/>
      <c r="LRS174" s="89"/>
      <c r="LRT174" s="89"/>
      <c r="LRU174" s="89"/>
      <c r="LRV174" s="89"/>
      <c r="LRW174" s="89"/>
      <c r="LRX174" s="89"/>
      <c r="LRY174" s="89"/>
      <c r="LRZ174" s="89"/>
      <c r="LSA174" s="89"/>
      <c r="LSB174" s="89"/>
      <c r="LSC174" s="89"/>
      <c r="LSD174" s="89"/>
      <c r="LSE174" s="89"/>
      <c r="LSF174" s="89"/>
      <c r="LSG174" s="89"/>
      <c r="LSH174" s="89"/>
      <c r="LSI174" s="89"/>
      <c r="LSJ174" s="89"/>
      <c r="LSK174" s="89"/>
      <c r="LSL174" s="89"/>
      <c r="LSM174" s="89"/>
      <c r="LSN174" s="89"/>
      <c r="LSO174" s="89"/>
      <c r="LSP174" s="89"/>
      <c r="LSQ174" s="89"/>
      <c r="LSR174" s="89"/>
      <c r="LSS174" s="89"/>
      <c r="LST174" s="89"/>
      <c r="LSU174" s="89"/>
      <c r="LSV174" s="89"/>
      <c r="LSW174" s="89"/>
      <c r="LSX174" s="89"/>
      <c r="LSY174" s="89"/>
      <c r="LSZ174" s="89"/>
      <c r="LTA174" s="89"/>
      <c r="LTB174" s="89"/>
      <c r="LTC174" s="89"/>
      <c r="LTD174" s="89"/>
      <c r="LTE174" s="89"/>
      <c r="LTF174" s="89"/>
      <c r="LTG174" s="89"/>
      <c r="LTH174" s="89"/>
      <c r="LTI174" s="89"/>
      <c r="LTJ174" s="89"/>
      <c r="LTK174" s="89"/>
      <c r="LTL174" s="89"/>
      <c r="LTM174" s="89"/>
      <c r="LTN174" s="89"/>
      <c r="LTO174" s="89"/>
      <c r="LTP174" s="89"/>
      <c r="LTQ174" s="89"/>
      <c r="LTR174" s="89"/>
      <c r="LTS174" s="89"/>
      <c r="LTT174" s="89"/>
      <c r="LTU174" s="89"/>
      <c r="LTV174" s="89"/>
      <c r="LTW174" s="89"/>
      <c r="LTX174" s="89"/>
      <c r="LTY174" s="89"/>
      <c r="LTZ174" s="89"/>
      <c r="LUA174" s="89"/>
      <c r="LUB174" s="89"/>
      <c r="LUC174" s="89"/>
      <c r="LUD174" s="89"/>
      <c r="LUE174" s="89"/>
      <c r="LUF174" s="89"/>
      <c r="LUG174" s="89"/>
      <c r="LUH174" s="89"/>
      <c r="LUI174" s="89"/>
      <c r="LUJ174" s="89"/>
      <c r="LUK174" s="89"/>
      <c r="LUL174" s="89"/>
      <c r="LUM174" s="89"/>
      <c r="LUN174" s="89"/>
      <c r="LUO174" s="89"/>
      <c r="LUP174" s="89"/>
      <c r="LUQ174" s="89"/>
      <c r="LUR174" s="89"/>
      <c r="LUS174" s="89"/>
      <c r="LUT174" s="89"/>
      <c r="LUU174" s="89"/>
      <c r="LUV174" s="89"/>
      <c r="LUW174" s="89"/>
      <c r="LUX174" s="89"/>
      <c r="LUY174" s="89"/>
      <c r="LUZ174" s="89"/>
      <c r="LVA174" s="89"/>
      <c r="LVB174" s="89"/>
      <c r="LVC174" s="89"/>
      <c r="LVD174" s="89"/>
      <c r="LVE174" s="89"/>
      <c r="LVF174" s="89"/>
      <c r="LVG174" s="89"/>
      <c r="LVH174" s="89"/>
      <c r="LVI174" s="89"/>
      <c r="LVJ174" s="89"/>
      <c r="LVK174" s="89"/>
      <c r="LVL174" s="89"/>
      <c r="LVM174" s="89"/>
      <c r="LVN174" s="89"/>
      <c r="LVO174" s="89"/>
      <c r="LVP174" s="89"/>
      <c r="LVQ174" s="89"/>
      <c r="LVR174" s="89"/>
      <c r="LVS174" s="89"/>
      <c r="LVT174" s="89"/>
      <c r="LVU174" s="89"/>
      <c r="LVV174" s="89"/>
      <c r="LVW174" s="89"/>
      <c r="LVX174" s="89"/>
      <c r="LVY174" s="89"/>
      <c r="LVZ174" s="89"/>
      <c r="LWA174" s="89"/>
      <c r="LWB174" s="89"/>
      <c r="LWC174" s="89"/>
      <c r="LWD174" s="89"/>
      <c r="LWE174" s="89"/>
      <c r="LWF174" s="89"/>
      <c r="LWG174" s="89"/>
      <c r="LWH174" s="89"/>
      <c r="LWI174" s="89"/>
      <c r="LWJ174" s="89"/>
      <c r="LWK174" s="89"/>
      <c r="LWL174" s="89"/>
      <c r="LWM174" s="89"/>
      <c r="LWN174" s="89"/>
      <c r="LWO174" s="89"/>
      <c r="LWP174" s="89"/>
      <c r="LWQ174" s="89"/>
      <c r="LWR174" s="89"/>
      <c r="LWS174" s="89"/>
      <c r="LWT174" s="89"/>
      <c r="LWU174" s="89"/>
      <c r="LWV174" s="89"/>
      <c r="LWW174" s="89"/>
      <c r="LWX174" s="89"/>
      <c r="LWY174" s="89"/>
      <c r="LWZ174" s="89"/>
      <c r="LXA174" s="89"/>
      <c r="LXB174" s="89"/>
      <c r="LXC174" s="89"/>
      <c r="LXD174" s="89"/>
      <c r="LXE174" s="89"/>
      <c r="LXF174" s="89"/>
      <c r="LXG174" s="89"/>
      <c r="LXH174" s="89"/>
      <c r="LXI174" s="89"/>
      <c r="LXJ174" s="89"/>
      <c r="LXK174" s="89"/>
      <c r="LXL174" s="89"/>
      <c r="LXM174" s="89"/>
      <c r="LXN174" s="89"/>
      <c r="LXO174" s="89"/>
      <c r="LXP174" s="89"/>
      <c r="LXQ174" s="89"/>
      <c r="LXR174" s="89"/>
      <c r="LXS174" s="89"/>
      <c r="LXT174" s="89"/>
      <c r="LXU174" s="89"/>
      <c r="LXV174" s="89"/>
      <c r="LXW174" s="89"/>
      <c r="LXX174" s="89"/>
      <c r="LXY174" s="89"/>
      <c r="LXZ174" s="89"/>
      <c r="LYA174" s="89"/>
      <c r="LYB174" s="89"/>
      <c r="LYC174" s="89"/>
      <c r="LYD174" s="89"/>
      <c r="LYE174" s="89"/>
      <c r="LYF174" s="89"/>
      <c r="LYG174" s="89"/>
      <c r="LYH174" s="89"/>
      <c r="LYI174" s="89"/>
      <c r="LYJ174" s="89"/>
      <c r="LYK174" s="89"/>
      <c r="LYL174" s="89"/>
      <c r="LYM174" s="89"/>
      <c r="LYN174" s="89"/>
      <c r="LYO174" s="89"/>
      <c r="LYP174" s="89"/>
      <c r="LYQ174" s="89"/>
      <c r="LYR174" s="89"/>
      <c r="LYS174" s="89"/>
      <c r="LYT174" s="89"/>
      <c r="LYU174" s="89"/>
      <c r="LYV174" s="89"/>
      <c r="LYW174" s="89"/>
      <c r="LYX174" s="89"/>
      <c r="LYY174" s="89"/>
      <c r="LYZ174" s="89"/>
      <c r="LZA174" s="89"/>
      <c r="LZB174" s="89"/>
      <c r="LZC174" s="89"/>
      <c r="LZD174" s="89"/>
      <c r="LZE174" s="89"/>
      <c r="LZF174" s="89"/>
      <c r="LZG174" s="89"/>
      <c r="LZH174" s="89"/>
      <c r="LZI174" s="89"/>
      <c r="LZJ174" s="89"/>
      <c r="LZK174" s="89"/>
      <c r="LZL174" s="89"/>
      <c r="LZM174" s="89"/>
      <c r="LZN174" s="89"/>
      <c r="LZO174" s="89"/>
      <c r="LZP174" s="89"/>
      <c r="LZQ174" s="89"/>
      <c r="LZR174" s="89"/>
      <c r="LZS174" s="89"/>
      <c r="LZT174" s="89"/>
      <c r="LZU174" s="89"/>
      <c r="LZV174" s="89"/>
      <c r="LZW174" s="89"/>
      <c r="LZX174" s="89"/>
      <c r="LZY174" s="89"/>
      <c r="LZZ174" s="89"/>
      <c r="MAA174" s="89"/>
      <c r="MAB174" s="89"/>
      <c r="MAC174" s="89"/>
      <c r="MAD174" s="89"/>
      <c r="MAE174" s="89"/>
      <c r="MAF174" s="89"/>
      <c r="MAG174" s="89"/>
      <c r="MAH174" s="89"/>
      <c r="MAI174" s="89"/>
      <c r="MAJ174" s="89"/>
      <c r="MAK174" s="89"/>
      <c r="MAL174" s="89"/>
      <c r="MAM174" s="89"/>
      <c r="MAN174" s="89"/>
      <c r="MAO174" s="89"/>
      <c r="MAP174" s="89"/>
      <c r="MAQ174" s="89"/>
      <c r="MAR174" s="89"/>
      <c r="MAS174" s="89"/>
      <c r="MAT174" s="89"/>
      <c r="MAU174" s="89"/>
      <c r="MAV174" s="89"/>
      <c r="MAW174" s="89"/>
      <c r="MAX174" s="89"/>
      <c r="MAY174" s="89"/>
      <c r="MAZ174" s="89"/>
      <c r="MBA174" s="89"/>
      <c r="MBB174" s="89"/>
      <c r="MBC174" s="89"/>
      <c r="MBD174" s="89"/>
      <c r="MBE174" s="89"/>
      <c r="MBF174" s="89"/>
      <c r="MBG174" s="89"/>
      <c r="MBH174" s="89"/>
      <c r="MBI174" s="89"/>
      <c r="MBJ174" s="89"/>
      <c r="MBK174" s="89"/>
      <c r="MBL174" s="89"/>
      <c r="MBM174" s="89"/>
      <c r="MBN174" s="89"/>
      <c r="MBO174" s="89"/>
      <c r="MBP174" s="89"/>
      <c r="MBQ174" s="89"/>
      <c r="MBR174" s="89"/>
      <c r="MBS174" s="89"/>
      <c r="MBT174" s="89"/>
      <c r="MBU174" s="89"/>
      <c r="MBV174" s="89"/>
      <c r="MBW174" s="89"/>
      <c r="MBX174" s="89"/>
      <c r="MBY174" s="89"/>
      <c r="MBZ174" s="89"/>
      <c r="MCA174" s="89"/>
      <c r="MCB174" s="89"/>
      <c r="MCC174" s="89"/>
      <c r="MCD174" s="89"/>
      <c r="MCE174" s="89"/>
      <c r="MCF174" s="89"/>
      <c r="MCG174" s="89"/>
      <c r="MCH174" s="89"/>
      <c r="MCI174" s="89"/>
      <c r="MCJ174" s="89"/>
      <c r="MCK174" s="89"/>
      <c r="MCL174" s="89"/>
      <c r="MCM174" s="89"/>
      <c r="MCN174" s="89"/>
      <c r="MCO174" s="89"/>
      <c r="MCP174" s="89"/>
      <c r="MCQ174" s="89"/>
      <c r="MCR174" s="89"/>
      <c r="MCS174" s="89"/>
      <c r="MCT174" s="89"/>
      <c r="MCU174" s="89"/>
      <c r="MCV174" s="89"/>
      <c r="MCW174" s="89"/>
      <c r="MCX174" s="89"/>
      <c r="MCY174" s="89"/>
      <c r="MCZ174" s="89"/>
      <c r="MDA174" s="89"/>
      <c r="MDB174" s="89"/>
      <c r="MDC174" s="89"/>
      <c r="MDD174" s="89"/>
      <c r="MDE174" s="89"/>
      <c r="MDF174" s="89"/>
      <c r="MDG174" s="89"/>
      <c r="MDH174" s="89"/>
      <c r="MDI174" s="89"/>
      <c r="MDJ174" s="89"/>
      <c r="MDK174" s="89"/>
      <c r="MDL174" s="89"/>
      <c r="MDM174" s="89"/>
      <c r="MDN174" s="89"/>
      <c r="MDO174" s="89"/>
      <c r="MDP174" s="89"/>
      <c r="MDQ174" s="89"/>
      <c r="MDR174" s="89"/>
      <c r="MDS174" s="89"/>
      <c r="MDT174" s="89"/>
      <c r="MDU174" s="89"/>
      <c r="MDV174" s="89"/>
      <c r="MDW174" s="89"/>
      <c r="MDX174" s="89"/>
      <c r="MDY174" s="89"/>
      <c r="MDZ174" s="89"/>
      <c r="MEA174" s="89"/>
      <c r="MEB174" s="89"/>
      <c r="MEC174" s="89"/>
      <c r="MED174" s="89"/>
      <c r="MEE174" s="89"/>
      <c r="MEF174" s="89"/>
      <c r="MEG174" s="89"/>
      <c r="MEH174" s="89"/>
      <c r="MEI174" s="89"/>
      <c r="MEJ174" s="89"/>
      <c r="MEK174" s="89"/>
      <c r="MEL174" s="89"/>
      <c r="MEM174" s="89"/>
      <c r="MEN174" s="89"/>
      <c r="MEO174" s="89"/>
      <c r="MEP174" s="89"/>
      <c r="MEQ174" s="89"/>
      <c r="MER174" s="89"/>
      <c r="MES174" s="89"/>
      <c r="MET174" s="89"/>
      <c r="MEU174" s="89"/>
      <c r="MEV174" s="89"/>
      <c r="MEW174" s="89"/>
      <c r="MEX174" s="89"/>
      <c r="MEY174" s="89"/>
      <c r="MEZ174" s="89"/>
      <c r="MFA174" s="89"/>
      <c r="MFB174" s="89"/>
      <c r="MFC174" s="89"/>
      <c r="MFD174" s="89"/>
      <c r="MFE174" s="89"/>
      <c r="MFF174" s="89"/>
      <c r="MFG174" s="89"/>
      <c r="MFH174" s="89"/>
      <c r="MFI174" s="89"/>
      <c r="MFJ174" s="89"/>
      <c r="MFK174" s="89"/>
      <c r="MFL174" s="89"/>
      <c r="MFM174" s="89"/>
      <c r="MFN174" s="89"/>
      <c r="MFO174" s="89"/>
      <c r="MFP174" s="89"/>
      <c r="MFQ174" s="89"/>
      <c r="MFR174" s="89"/>
      <c r="MFS174" s="89"/>
      <c r="MFT174" s="89"/>
      <c r="MFU174" s="89"/>
      <c r="MFV174" s="89"/>
      <c r="MFW174" s="89"/>
      <c r="MFX174" s="89"/>
      <c r="MFY174" s="89"/>
      <c r="MFZ174" s="89"/>
      <c r="MGA174" s="89"/>
      <c r="MGB174" s="89"/>
      <c r="MGC174" s="89"/>
      <c r="MGD174" s="89"/>
      <c r="MGE174" s="89"/>
      <c r="MGF174" s="89"/>
      <c r="MGG174" s="89"/>
      <c r="MGH174" s="89"/>
      <c r="MGI174" s="89"/>
      <c r="MGJ174" s="89"/>
      <c r="MGK174" s="89"/>
      <c r="MGL174" s="89"/>
      <c r="MGM174" s="89"/>
      <c r="MGN174" s="89"/>
      <c r="MGO174" s="89"/>
      <c r="MGP174" s="89"/>
      <c r="MGQ174" s="89"/>
      <c r="MGR174" s="89"/>
      <c r="MGS174" s="89"/>
      <c r="MGT174" s="89"/>
      <c r="MGU174" s="89"/>
      <c r="MGV174" s="89"/>
      <c r="MGW174" s="89"/>
      <c r="MGX174" s="89"/>
      <c r="MGY174" s="89"/>
      <c r="MGZ174" s="89"/>
      <c r="MHA174" s="89"/>
      <c r="MHB174" s="89"/>
      <c r="MHC174" s="89"/>
      <c r="MHD174" s="89"/>
      <c r="MHE174" s="89"/>
      <c r="MHF174" s="89"/>
      <c r="MHG174" s="89"/>
      <c r="MHH174" s="89"/>
      <c r="MHI174" s="89"/>
      <c r="MHJ174" s="89"/>
      <c r="MHK174" s="89"/>
      <c r="MHL174" s="89"/>
      <c r="MHM174" s="89"/>
      <c r="MHN174" s="89"/>
      <c r="MHO174" s="89"/>
      <c r="MHP174" s="89"/>
      <c r="MHQ174" s="89"/>
      <c r="MHR174" s="89"/>
      <c r="MHS174" s="89"/>
      <c r="MHT174" s="89"/>
      <c r="MHU174" s="89"/>
      <c r="MHV174" s="89"/>
      <c r="MHW174" s="89"/>
      <c r="MHX174" s="89"/>
      <c r="MHY174" s="89"/>
      <c r="MHZ174" s="89"/>
      <c r="MIA174" s="89"/>
      <c r="MIB174" s="89"/>
      <c r="MIC174" s="89"/>
      <c r="MID174" s="89"/>
      <c r="MIE174" s="89"/>
      <c r="MIF174" s="89"/>
      <c r="MIG174" s="89"/>
      <c r="MIH174" s="89"/>
      <c r="MII174" s="89"/>
      <c r="MIJ174" s="89"/>
      <c r="MIK174" s="89"/>
      <c r="MIL174" s="89"/>
      <c r="MIM174" s="89"/>
      <c r="MIN174" s="89"/>
      <c r="MIO174" s="89"/>
      <c r="MIP174" s="89"/>
      <c r="MIQ174" s="89"/>
      <c r="MIR174" s="89"/>
      <c r="MIS174" s="89"/>
      <c r="MIT174" s="89"/>
      <c r="MIU174" s="89"/>
      <c r="MIV174" s="89"/>
      <c r="MIW174" s="89"/>
      <c r="MIX174" s="89"/>
      <c r="MIY174" s="89"/>
      <c r="MIZ174" s="89"/>
      <c r="MJA174" s="89"/>
      <c r="MJB174" s="89"/>
      <c r="MJC174" s="89"/>
      <c r="MJD174" s="89"/>
      <c r="MJE174" s="89"/>
      <c r="MJF174" s="89"/>
      <c r="MJG174" s="89"/>
      <c r="MJH174" s="89"/>
      <c r="MJI174" s="89"/>
      <c r="MJJ174" s="89"/>
      <c r="MJK174" s="89"/>
      <c r="MJL174" s="89"/>
      <c r="MJM174" s="89"/>
      <c r="MJN174" s="89"/>
      <c r="MJO174" s="89"/>
      <c r="MJP174" s="89"/>
      <c r="MJQ174" s="89"/>
      <c r="MJR174" s="89"/>
      <c r="MJS174" s="89"/>
      <c r="MJT174" s="89"/>
      <c r="MJU174" s="89"/>
      <c r="MJV174" s="89"/>
      <c r="MJW174" s="89"/>
      <c r="MJX174" s="89"/>
      <c r="MJY174" s="89"/>
      <c r="MJZ174" s="89"/>
      <c r="MKA174" s="89"/>
      <c r="MKB174" s="89"/>
      <c r="MKC174" s="89"/>
      <c r="MKD174" s="89"/>
      <c r="MKE174" s="89"/>
      <c r="MKF174" s="89"/>
      <c r="MKG174" s="89"/>
      <c r="MKH174" s="89"/>
      <c r="MKI174" s="89"/>
      <c r="MKJ174" s="89"/>
      <c r="MKK174" s="89"/>
      <c r="MKL174" s="89"/>
      <c r="MKM174" s="89"/>
      <c r="MKN174" s="89"/>
      <c r="MKO174" s="89"/>
      <c r="MKP174" s="89"/>
      <c r="MKQ174" s="89"/>
      <c r="MKR174" s="89"/>
      <c r="MKS174" s="89"/>
      <c r="MKT174" s="89"/>
      <c r="MKU174" s="89"/>
      <c r="MKV174" s="89"/>
      <c r="MKW174" s="89"/>
      <c r="MKX174" s="89"/>
      <c r="MKY174" s="89"/>
      <c r="MKZ174" s="89"/>
      <c r="MLA174" s="89"/>
      <c r="MLB174" s="89"/>
      <c r="MLC174" s="89"/>
      <c r="MLD174" s="89"/>
      <c r="MLE174" s="89"/>
      <c r="MLF174" s="89"/>
      <c r="MLG174" s="89"/>
      <c r="MLH174" s="89"/>
      <c r="MLI174" s="89"/>
      <c r="MLJ174" s="89"/>
      <c r="MLK174" s="89"/>
      <c r="MLL174" s="89"/>
      <c r="MLM174" s="89"/>
      <c r="MLN174" s="89"/>
      <c r="MLO174" s="89"/>
      <c r="MLP174" s="89"/>
      <c r="MLQ174" s="89"/>
      <c r="MLR174" s="89"/>
      <c r="MLS174" s="89"/>
      <c r="MLT174" s="89"/>
      <c r="MLU174" s="89"/>
      <c r="MLV174" s="89"/>
      <c r="MLW174" s="89"/>
      <c r="MLX174" s="89"/>
      <c r="MLY174" s="89"/>
      <c r="MLZ174" s="89"/>
      <c r="MMA174" s="89"/>
      <c r="MMB174" s="89"/>
      <c r="MMC174" s="89"/>
      <c r="MMD174" s="89"/>
      <c r="MME174" s="89"/>
      <c r="MMF174" s="89"/>
      <c r="MMG174" s="89"/>
      <c r="MMH174" s="89"/>
      <c r="MMI174" s="89"/>
      <c r="MMJ174" s="89"/>
      <c r="MMK174" s="89"/>
      <c r="MML174" s="89"/>
      <c r="MMM174" s="89"/>
      <c r="MMN174" s="89"/>
      <c r="MMO174" s="89"/>
      <c r="MMP174" s="89"/>
      <c r="MMQ174" s="89"/>
      <c r="MMR174" s="89"/>
      <c r="MMS174" s="89"/>
      <c r="MMT174" s="89"/>
      <c r="MMU174" s="89"/>
      <c r="MMV174" s="89"/>
      <c r="MMW174" s="89"/>
      <c r="MMX174" s="89"/>
      <c r="MMY174" s="89"/>
      <c r="MMZ174" s="89"/>
      <c r="MNA174" s="89"/>
      <c r="MNB174" s="89"/>
      <c r="MNC174" s="89"/>
      <c r="MND174" s="89"/>
      <c r="MNE174" s="89"/>
      <c r="MNF174" s="89"/>
      <c r="MNG174" s="89"/>
      <c r="MNH174" s="89"/>
      <c r="MNI174" s="89"/>
      <c r="MNJ174" s="89"/>
      <c r="MNK174" s="89"/>
      <c r="MNL174" s="89"/>
      <c r="MNM174" s="89"/>
      <c r="MNN174" s="89"/>
      <c r="MNO174" s="89"/>
      <c r="MNP174" s="89"/>
      <c r="MNQ174" s="89"/>
      <c r="MNR174" s="89"/>
      <c r="MNS174" s="89"/>
      <c r="MNT174" s="89"/>
      <c r="MNU174" s="89"/>
      <c r="MNV174" s="89"/>
      <c r="MNW174" s="89"/>
      <c r="MNX174" s="89"/>
      <c r="MNY174" s="89"/>
      <c r="MNZ174" s="89"/>
      <c r="MOA174" s="89"/>
      <c r="MOB174" s="89"/>
      <c r="MOC174" s="89"/>
      <c r="MOD174" s="89"/>
      <c r="MOE174" s="89"/>
      <c r="MOF174" s="89"/>
      <c r="MOG174" s="89"/>
      <c r="MOH174" s="89"/>
      <c r="MOI174" s="89"/>
      <c r="MOJ174" s="89"/>
      <c r="MOK174" s="89"/>
      <c r="MOL174" s="89"/>
      <c r="MOM174" s="89"/>
      <c r="MON174" s="89"/>
      <c r="MOO174" s="89"/>
      <c r="MOP174" s="89"/>
      <c r="MOQ174" s="89"/>
      <c r="MOR174" s="89"/>
      <c r="MOS174" s="89"/>
      <c r="MOT174" s="89"/>
      <c r="MOU174" s="89"/>
      <c r="MOV174" s="89"/>
      <c r="MOW174" s="89"/>
      <c r="MOX174" s="89"/>
      <c r="MOY174" s="89"/>
      <c r="MOZ174" s="89"/>
      <c r="MPA174" s="89"/>
      <c r="MPB174" s="89"/>
      <c r="MPC174" s="89"/>
      <c r="MPD174" s="89"/>
      <c r="MPE174" s="89"/>
      <c r="MPF174" s="89"/>
      <c r="MPG174" s="89"/>
      <c r="MPH174" s="89"/>
      <c r="MPI174" s="89"/>
      <c r="MPJ174" s="89"/>
      <c r="MPK174" s="89"/>
      <c r="MPL174" s="89"/>
      <c r="MPM174" s="89"/>
      <c r="MPN174" s="89"/>
      <c r="MPO174" s="89"/>
      <c r="MPP174" s="89"/>
      <c r="MPQ174" s="89"/>
      <c r="MPR174" s="89"/>
      <c r="MPS174" s="89"/>
      <c r="MPT174" s="89"/>
      <c r="MPU174" s="89"/>
      <c r="MPV174" s="89"/>
      <c r="MPW174" s="89"/>
      <c r="MPX174" s="89"/>
      <c r="MPY174" s="89"/>
      <c r="MPZ174" s="89"/>
      <c r="MQA174" s="89"/>
      <c r="MQB174" s="89"/>
      <c r="MQC174" s="89"/>
      <c r="MQD174" s="89"/>
      <c r="MQE174" s="89"/>
      <c r="MQF174" s="89"/>
      <c r="MQG174" s="89"/>
      <c r="MQH174" s="89"/>
      <c r="MQI174" s="89"/>
      <c r="MQJ174" s="89"/>
      <c r="MQK174" s="89"/>
      <c r="MQL174" s="89"/>
      <c r="MQM174" s="89"/>
      <c r="MQN174" s="89"/>
      <c r="MQO174" s="89"/>
      <c r="MQP174" s="89"/>
      <c r="MQQ174" s="89"/>
      <c r="MQR174" s="89"/>
      <c r="MQS174" s="89"/>
      <c r="MQT174" s="89"/>
      <c r="MQU174" s="89"/>
      <c r="MQV174" s="89"/>
      <c r="MQW174" s="89"/>
      <c r="MQX174" s="89"/>
      <c r="MQY174" s="89"/>
      <c r="MQZ174" s="89"/>
      <c r="MRA174" s="89"/>
      <c r="MRB174" s="89"/>
      <c r="MRC174" s="89"/>
      <c r="MRD174" s="89"/>
      <c r="MRE174" s="89"/>
      <c r="MRF174" s="89"/>
      <c r="MRG174" s="89"/>
      <c r="MRH174" s="89"/>
      <c r="MRI174" s="89"/>
      <c r="MRJ174" s="89"/>
      <c r="MRK174" s="89"/>
      <c r="MRL174" s="89"/>
      <c r="MRM174" s="89"/>
      <c r="MRN174" s="89"/>
      <c r="MRO174" s="89"/>
      <c r="MRP174" s="89"/>
      <c r="MRQ174" s="89"/>
      <c r="MRR174" s="89"/>
      <c r="MRS174" s="89"/>
      <c r="MRT174" s="89"/>
      <c r="MRU174" s="89"/>
      <c r="MRV174" s="89"/>
      <c r="MRW174" s="89"/>
      <c r="MRX174" s="89"/>
      <c r="MRY174" s="89"/>
      <c r="MRZ174" s="89"/>
      <c r="MSA174" s="89"/>
      <c r="MSB174" s="89"/>
      <c r="MSC174" s="89"/>
      <c r="MSD174" s="89"/>
      <c r="MSE174" s="89"/>
      <c r="MSF174" s="89"/>
      <c r="MSG174" s="89"/>
      <c r="MSH174" s="89"/>
      <c r="MSI174" s="89"/>
      <c r="MSJ174" s="89"/>
      <c r="MSK174" s="89"/>
      <c r="MSL174" s="89"/>
      <c r="MSM174" s="89"/>
      <c r="MSN174" s="89"/>
      <c r="MSO174" s="89"/>
      <c r="MSP174" s="89"/>
      <c r="MSQ174" s="89"/>
      <c r="MSR174" s="89"/>
      <c r="MSS174" s="89"/>
      <c r="MST174" s="89"/>
      <c r="MSU174" s="89"/>
      <c r="MSV174" s="89"/>
      <c r="MSW174" s="89"/>
      <c r="MSX174" s="89"/>
      <c r="MSY174" s="89"/>
      <c r="MSZ174" s="89"/>
      <c r="MTA174" s="89"/>
      <c r="MTB174" s="89"/>
      <c r="MTC174" s="89"/>
      <c r="MTD174" s="89"/>
      <c r="MTE174" s="89"/>
      <c r="MTF174" s="89"/>
      <c r="MTG174" s="89"/>
      <c r="MTH174" s="89"/>
      <c r="MTI174" s="89"/>
      <c r="MTJ174" s="89"/>
      <c r="MTK174" s="89"/>
      <c r="MTL174" s="89"/>
      <c r="MTM174" s="89"/>
      <c r="MTN174" s="89"/>
      <c r="MTO174" s="89"/>
      <c r="MTP174" s="89"/>
      <c r="MTQ174" s="89"/>
      <c r="MTR174" s="89"/>
      <c r="MTS174" s="89"/>
      <c r="MTT174" s="89"/>
      <c r="MTU174" s="89"/>
      <c r="MTV174" s="89"/>
      <c r="MTW174" s="89"/>
      <c r="MTX174" s="89"/>
      <c r="MTY174" s="89"/>
      <c r="MTZ174" s="89"/>
      <c r="MUA174" s="89"/>
      <c r="MUB174" s="89"/>
      <c r="MUC174" s="89"/>
      <c r="MUD174" s="89"/>
      <c r="MUE174" s="89"/>
      <c r="MUF174" s="89"/>
      <c r="MUG174" s="89"/>
      <c r="MUH174" s="89"/>
      <c r="MUI174" s="89"/>
      <c r="MUJ174" s="89"/>
      <c r="MUK174" s="89"/>
      <c r="MUL174" s="89"/>
      <c r="MUM174" s="89"/>
      <c r="MUN174" s="89"/>
      <c r="MUO174" s="89"/>
      <c r="MUP174" s="89"/>
      <c r="MUQ174" s="89"/>
      <c r="MUR174" s="89"/>
      <c r="MUS174" s="89"/>
      <c r="MUT174" s="89"/>
      <c r="MUU174" s="89"/>
      <c r="MUV174" s="89"/>
      <c r="MUW174" s="89"/>
      <c r="MUX174" s="89"/>
      <c r="MUY174" s="89"/>
      <c r="MUZ174" s="89"/>
      <c r="MVA174" s="89"/>
      <c r="MVB174" s="89"/>
      <c r="MVC174" s="89"/>
      <c r="MVD174" s="89"/>
      <c r="MVE174" s="89"/>
      <c r="MVF174" s="89"/>
      <c r="MVG174" s="89"/>
      <c r="MVH174" s="89"/>
      <c r="MVI174" s="89"/>
      <c r="MVJ174" s="89"/>
      <c r="MVK174" s="89"/>
      <c r="MVL174" s="89"/>
      <c r="MVM174" s="89"/>
      <c r="MVN174" s="89"/>
      <c r="MVO174" s="89"/>
      <c r="MVP174" s="89"/>
      <c r="MVQ174" s="89"/>
      <c r="MVR174" s="89"/>
      <c r="MVS174" s="89"/>
      <c r="MVT174" s="89"/>
      <c r="MVU174" s="89"/>
      <c r="MVV174" s="89"/>
      <c r="MVW174" s="89"/>
      <c r="MVX174" s="89"/>
      <c r="MVY174" s="89"/>
      <c r="MVZ174" s="89"/>
      <c r="MWA174" s="89"/>
      <c r="MWB174" s="89"/>
      <c r="MWC174" s="89"/>
      <c r="MWD174" s="89"/>
      <c r="MWE174" s="89"/>
      <c r="MWF174" s="89"/>
      <c r="MWG174" s="89"/>
      <c r="MWH174" s="89"/>
      <c r="MWI174" s="89"/>
      <c r="MWJ174" s="89"/>
      <c r="MWK174" s="89"/>
      <c r="MWL174" s="89"/>
      <c r="MWM174" s="89"/>
      <c r="MWN174" s="89"/>
      <c r="MWO174" s="89"/>
      <c r="MWP174" s="89"/>
      <c r="MWQ174" s="89"/>
      <c r="MWR174" s="89"/>
      <c r="MWS174" s="89"/>
      <c r="MWT174" s="89"/>
      <c r="MWU174" s="89"/>
      <c r="MWV174" s="89"/>
      <c r="MWW174" s="89"/>
      <c r="MWX174" s="89"/>
      <c r="MWY174" s="89"/>
      <c r="MWZ174" s="89"/>
      <c r="MXA174" s="89"/>
      <c r="MXB174" s="89"/>
      <c r="MXC174" s="89"/>
      <c r="MXD174" s="89"/>
      <c r="MXE174" s="89"/>
      <c r="MXF174" s="89"/>
      <c r="MXG174" s="89"/>
      <c r="MXH174" s="89"/>
      <c r="MXI174" s="89"/>
      <c r="MXJ174" s="89"/>
      <c r="MXK174" s="89"/>
      <c r="MXL174" s="89"/>
      <c r="MXM174" s="89"/>
      <c r="MXN174" s="89"/>
      <c r="MXO174" s="89"/>
      <c r="MXP174" s="89"/>
      <c r="MXQ174" s="89"/>
      <c r="MXR174" s="89"/>
      <c r="MXS174" s="89"/>
      <c r="MXT174" s="89"/>
      <c r="MXU174" s="89"/>
      <c r="MXV174" s="89"/>
      <c r="MXW174" s="89"/>
      <c r="MXX174" s="89"/>
      <c r="MXY174" s="89"/>
      <c r="MXZ174" s="89"/>
      <c r="MYA174" s="89"/>
      <c r="MYB174" s="89"/>
      <c r="MYC174" s="89"/>
      <c r="MYD174" s="89"/>
      <c r="MYE174" s="89"/>
      <c r="MYF174" s="89"/>
      <c r="MYG174" s="89"/>
      <c r="MYH174" s="89"/>
      <c r="MYI174" s="89"/>
      <c r="MYJ174" s="89"/>
      <c r="MYK174" s="89"/>
      <c r="MYL174" s="89"/>
      <c r="MYM174" s="89"/>
      <c r="MYN174" s="89"/>
      <c r="MYO174" s="89"/>
      <c r="MYP174" s="89"/>
      <c r="MYQ174" s="89"/>
      <c r="MYR174" s="89"/>
      <c r="MYS174" s="89"/>
      <c r="MYT174" s="89"/>
      <c r="MYU174" s="89"/>
      <c r="MYV174" s="89"/>
      <c r="MYW174" s="89"/>
      <c r="MYX174" s="89"/>
      <c r="MYY174" s="89"/>
      <c r="MYZ174" s="89"/>
      <c r="MZA174" s="89"/>
      <c r="MZB174" s="89"/>
      <c r="MZC174" s="89"/>
      <c r="MZD174" s="89"/>
      <c r="MZE174" s="89"/>
      <c r="MZF174" s="89"/>
      <c r="MZG174" s="89"/>
      <c r="MZH174" s="89"/>
      <c r="MZI174" s="89"/>
      <c r="MZJ174" s="89"/>
      <c r="MZK174" s="89"/>
      <c r="MZL174" s="89"/>
      <c r="MZM174" s="89"/>
      <c r="MZN174" s="89"/>
      <c r="MZO174" s="89"/>
      <c r="MZP174" s="89"/>
      <c r="MZQ174" s="89"/>
      <c r="MZR174" s="89"/>
      <c r="MZS174" s="89"/>
      <c r="MZT174" s="89"/>
      <c r="MZU174" s="89"/>
      <c r="MZV174" s="89"/>
      <c r="MZW174" s="89"/>
      <c r="MZX174" s="89"/>
      <c r="MZY174" s="89"/>
      <c r="MZZ174" s="89"/>
      <c r="NAA174" s="89"/>
      <c r="NAB174" s="89"/>
      <c r="NAC174" s="89"/>
      <c r="NAD174" s="89"/>
      <c r="NAE174" s="89"/>
      <c r="NAF174" s="89"/>
      <c r="NAG174" s="89"/>
      <c r="NAH174" s="89"/>
      <c r="NAI174" s="89"/>
      <c r="NAJ174" s="89"/>
      <c r="NAK174" s="89"/>
      <c r="NAL174" s="89"/>
      <c r="NAM174" s="89"/>
      <c r="NAN174" s="89"/>
      <c r="NAO174" s="89"/>
      <c r="NAP174" s="89"/>
      <c r="NAQ174" s="89"/>
      <c r="NAR174" s="89"/>
      <c r="NAS174" s="89"/>
      <c r="NAT174" s="89"/>
      <c r="NAU174" s="89"/>
      <c r="NAV174" s="89"/>
      <c r="NAW174" s="89"/>
      <c r="NAX174" s="89"/>
      <c r="NAY174" s="89"/>
      <c r="NAZ174" s="89"/>
      <c r="NBA174" s="89"/>
      <c r="NBB174" s="89"/>
      <c r="NBC174" s="89"/>
      <c r="NBD174" s="89"/>
      <c r="NBE174" s="89"/>
      <c r="NBF174" s="89"/>
      <c r="NBG174" s="89"/>
      <c r="NBH174" s="89"/>
      <c r="NBI174" s="89"/>
      <c r="NBJ174" s="89"/>
      <c r="NBK174" s="89"/>
      <c r="NBL174" s="89"/>
      <c r="NBM174" s="89"/>
      <c r="NBN174" s="89"/>
      <c r="NBO174" s="89"/>
      <c r="NBP174" s="89"/>
      <c r="NBQ174" s="89"/>
      <c r="NBR174" s="89"/>
      <c r="NBS174" s="89"/>
      <c r="NBT174" s="89"/>
      <c r="NBU174" s="89"/>
      <c r="NBV174" s="89"/>
      <c r="NBW174" s="89"/>
      <c r="NBX174" s="89"/>
      <c r="NBY174" s="89"/>
      <c r="NBZ174" s="89"/>
      <c r="NCA174" s="89"/>
      <c r="NCB174" s="89"/>
      <c r="NCC174" s="89"/>
      <c r="NCD174" s="89"/>
      <c r="NCE174" s="89"/>
      <c r="NCF174" s="89"/>
      <c r="NCG174" s="89"/>
      <c r="NCH174" s="89"/>
      <c r="NCI174" s="89"/>
      <c r="NCJ174" s="89"/>
      <c r="NCK174" s="89"/>
      <c r="NCL174" s="89"/>
      <c r="NCM174" s="89"/>
      <c r="NCN174" s="89"/>
      <c r="NCO174" s="89"/>
      <c r="NCP174" s="89"/>
      <c r="NCQ174" s="89"/>
      <c r="NCR174" s="89"/>
      <c r="NCS174" s="89"/>
      <c r="NCT174" s="89"/>
      <c r="NCU174" s="89"/>
      <c r="NCV174" s="89"/>
      <c r="NCW174" s="89"/>
      <c r="NCX174" s="89"/>
      <c r="NCY174" s="89"/>
      <c r="NCZ174" s="89"/>
      <c r="NDA174" s="89"/>
      <c r="NDB174" s="89"/>
      <c r="NDC174" s="89"/>
      <c r="NDD174" s="89"/>
      <c r="NDE174" s="89"/>
      <c r="NDF174" s="89"/>
      <c r="NDG174" s="89"/>
      <c r="NDH174" s="89"/>
      <c r="NDI174" s="89"/>
      <c r="NDJ174" s="89"/>
      <c r="NDK174" s="89"/>
      <c r="NDL174" s="89"/>
      <c r="NDM174" s="89"/>
      <c r="NDN174" s="89"/>
      <c r="NDO174" s="89"/>
      <c r="NDP174" s="89"/>
      <c r="NDQ174" s="89"/>
      <c r="NDR174" s="89"/>
      <c r="NDS174" s="89"/>
      <c r="NDT174" s="89"/>
      <c r="NDU174" s="89"/>
      <c r="NDV174" s="89"/>
      <c r="NDW174" s="89"/>
      <c r="NDX174" s="89"/>
      <c r="NDY174" s="89"/>
      <c r="NDZ174" s="89"/>
      <c r="NEA174" s="89"/>
      <c r="NEB174" s="89"/>
      <c r="NEC174" s="89"/>
      <c r="NED174" s="89"/>
      <c r="NEE174" s="89"/>
      <c r="NEF174" s="89"/>
      <c r="NEG174" s="89"/>
      <c r="NEH174" s="89"/>
      <c r="NEI174" s="89"/>
      <c r="NEJ174" s="89"/>
      <c r="NEK174" s="89"/>
      <c r="NEL174" s="89"/>
      <c r="NEM174" s="89"/>
      <c r="NEN174" s="89"/>
      <c r="NEO174" s="89"/>
      <c r="NEP174" s="89"/>
      <c r="NEQ174" s="89"/>
      <c r="NER174" s="89"/>
      <c r="NES174" s="89"/>
      <c r="NET174" s="89"/>
      <c r="NEU174" s="89"/>
      <c r="NEV174" s="89"/>
      <c r="NEW174" s="89"/>
      <c r="NEX174" s="89"/>
      <c r="NEY174" s="89"/>
      <c r="NEZ174" s="89"/>
      <c r="NFA174" s="89"/>
      <c r="NFB174" s="89"/>
      <c r="NFC174" s="89"/>
      <c r="NFD174" s="89"/>
      <c r="NFE174" s="89"/>
      <c r="NFF174" s="89"/>
      <c r="NFG174" s="89"/>
      <c r="NFH174" s="89"/>
      <c r="NFI174" s="89"/>
      <c r="NFJ174" s="89"/>
      <c r="NFK174" s="89"/>
      <c r="NFL174" s="89"/>
      <c r="NFM174" s="89"/>
      <c r="NFN174" s="89"/>
      <c r="NFO174" s="89"/>
      <c r="NFP174" s="89"/>
      <c r="NFQ174" s="89"/>
      <c r="NFR174" s="89"/>
      <c r="NFS174" s="89"/>
      <c r="NFT174" s="89"/>
      <c r="NFU174" s="89"/>
      <c r="NFV174" s="89"/>
      <c r="NFW174" s="89"/>
      <c r="NFX174" s="89"/>
      <c r="NFY174" s="89"/>
      <c r="NFZ174" s="89"/>
      <c r="NGA174" s="89"/>
      <c r="NGB174" s="89"/>
      <c r="NGC174" s="89"/>
      <c r="NGD174" s="89"/>
      <c r="NGE174" s="89"/>
      <c r="NGF174" s="89"/>
      <c r="NGG174" s="89"/>
      <c r="NGH174" s="89"/>
      <c r="NGI174" s="89"/>
      <c r="NGJ174" s="89"/>
      <c r="NGK174" s="89"/>
      <c r="NGL174" s="89"/>
      <c r="NGM174" s="89"/>
      <c r="NGN174" s="89"/>
      <c r="NGO174" s="89"/>
      <c r="NGP174" s="89"/>
      <c r="NGQ174" s="89"/>
      <c r="NGR174" s="89"/>
      <c r="NGS174" s="89"/>
      <c r="NGT174" s="89"/>
      <c r="NGU174" s="89"/>
      <c r="NGV174" s="89"/>
      <c r="NGW174" s="89"/>
      <c r="NGX174" s="89"/>
      <c r="NGY174" s="89"/>
      <c r="NGZ174" s="89"/>
      <c r="NHA174" s="89"/>
      <c r="NHB174" s="89"/>
      <c r="NHC174" s="89"/>
      <c r="NHD174" s="89"/>
      <c r="NHE174" s="89"/>
      <c r="NHF174" s="89"/>
      <c r="NHG174" s="89"/>
      <c r="NHH174" s="89"/>
      <c r="NHI174" s="89"/>
      <c r="NHJ174" s="89"/>
      <c r="NHK174" s="89"/>
      <c r="NHL174" s="89"/>
      <c r="NHM174" s="89"/>
      <c r="NHN174" s="89"/>
      <c r="NHO174" s="89"/>
      <c r="NHP174" s="89"/>
      <c r="NHQ174" s="89"/>
      <c r="NHR174" s="89"/>
      <c r="NHS174" s="89"/>
      <c r="NHT174" s="89"/>
      <c r="NHU174" s="89"/>
      <c r="NHV174" s="89"/>
      <c r="NHW174" s="89"/>
      <c r="NHX174" s="89"/>
      <c r="NHY174" s="89"/>
      <c r="NHZ174" s="89"/>
      <c r="NIA174" s="89"/>
      <c r="NIB174" s="89"/>
      <c r="NIC174" s="89"/>
      <c r="NID174" s="89"/>
      <c r="NIE174" s="89"/>
      <c r="NIF174" s="89"/>
      <c r="NIG174" s="89"/>
      <c r="NIH174" s="89"/>
      <c r="NII174" s="89"/>
      <c r="NIJ174" s="89"/>
      <c r="NIK174" s="89"/>
      <c r="NIL174" s="89"/>
      <c r="NIM174" s="89"/>
      <c r="NIN174" s="89"/>
      <c r="NIO174" s="89"/>
      <c r="NIP174" s="89"/>
      <c r="NIQ174" s="89"/>
      <c r="NIR174" s="89"/>
      <c r="NIS174" s="89"/>
      <c r="NIT174" s="89"/>
      <c r="NIU174" s="89"/>
      <c r="NIV174" s="89"/>
      <c r="NIW174" s="89"/>
      <c r="NIX174" s="89"/>
      <c r="NIY174" s="89"/>
      <c r="NIZ174" s="89"/>
      <c r="NJA174" s="89"/>
      <c r="NJB174" s="89"/>
      <c r="NJC174" s="89"/>
      <c r="NJD174" s="89"/>
      <c r="NJE174" s="89"/>
      <c r="NJF174" s="89"/>
      <c r="NJG174" s="89"/>
      <c r="NJH174" s="89"/>
      <c r="NJI174" s="89"/>
      <c r="NJJ174" s="89"/>
      <c r="NJK174" s="89"/>
      <c r="NJL174" s="89"/>
      <c r="NJM174" s="89"/>
      <c r="NJN174" s="89"/>
      <c r="NJO174" s="89"/>
      <c r="NJP174" s="89"/>
      <c r="NJQ174" s="89"/>
      <c r="NJR174" s="89"/>
      <c r="NJS174" s="89"/>
      <c r="NJT174" s="89"/>
      <c r="NJU174" s="89"/>
      <c r="NJV174" s="89"/>
      <c r="NJW174" s="89"/>
      <c r="NJX174" s="89"/>
      <c r="NJY174" s="89"/>
      <c r="NJZ174" s="89"/>
      <c r="NKA174" s="89"/>
      <c r="NKB174" s="89"/>
      <c r="NKC174" s="89"/>
      <c r="NKD174" s="89"/>
      <c r="NKE174" s="89"/>
      <c r="NKF174" s="89"/>
      <c r="NKG174" s="89"/>
      <c r="NKH174" s="89"/>
      <c r="NKI174" s="89"/>
      <c r="NKJ174" s="89"/>
      <c r="NKK174" s="89"/>
      <c r="NKL174" s="89"/>
      <c r="NKM174" s="89"/>
      <c r="NKN174" s="89"/>
      <c r="NKO174" s="89"/>
      <c r="NKP174" s="89"/>
      <c r="NKQ174" s="89"/>
      <c r="NKR174" s="89"/>
      <c r="NKS174" s="89"/>
      <c r="NKT174" s="89"/>
      <c r="NKU174" s="89"/>
      <c r="NKV174" s="89"/>
      <c r="NKW174" s="89"/>
      <c r="NKX174" s="89"/>
      <c r="NKY174" s="89"/>
      <c r="NKZ174" s="89"/>
      <c r="NLA174" s="89"/>
      <c r="NLB174" s="89"/>
      <c r="NLC174" s="89"/>
      <c r="NLD174" s="89"/>
      <c r="NLE174" s="89"/>
      <c r="NLF174" s="89"/>
      <c r="NLG174" s="89"/>
      <c r="NLH174" s="89"/>
      <c r="NLI174" s="89"/>
      <c r="NLJ174" s="89"/>
      <c r="NLK174" s="89"/>
      <c r="NLL174" s="89"/>
      <c r="NLM174" s="89"/>
      <c r="NLN174" s="89"/>
      <c r="NLO174" s="89"/>
      <c r="NLP174" s="89"/>
      <c r="NLQ174" s="89"/>
      <c r="NLR174" s="89"/>
      <c r="NLS174" s="89"/>
      <c r="NLT174" s="89"/>
      <c r="NLU174" s="89"/>
      <c r="NLV174" s="89"/>
      <c r="NLW174" s="89"/>
      <c r="NLX174" s="89"/>
      <c r="NLY174" s="89"/>
      <c r="NLZ174" s="89"/>
      <c r="NMA174" s="89"/>
      <c r="NMB174" s="89"/>
      <c r="NMC174" s="89"/>
      <c r="NMD174" s="89"/>
      <c r="NME174" s="89"/>
      <c r="NMF174" s="89"/>
      <c r="NMG174" s="89"/>
      <c r="NMH174" s="89"/>
      <c r="NMI174" s="89"/>
      <c r="NMJ174" s="89"/>
      <c r="NMK174" s="89"/>
      <c r="NML174" s="89"/>
      <c r="NMM174" s="89"/>
      <c r="NMN174" s="89"/>
      <c r="NMO174" s="89"/>
      <c r="NMP174" s="89"/>
      <c r="NMQ174" s="89"/>
      <c r="NMR174" s="89"/>
      <c r="NMS174" s="89"/>
      <c r="NMT174" s="89"/>
      <c r="NMU174" s="89"/>
      <c r="NMV174" s="89"/>
      <c r="NMW174" s="89"/>
      <c r="NMX174" s="89"/>
      <c r="NMY174" s="89"/>
      <c r="NMZ174" s="89"/>
      <c r="NNA174" s="89"/>
      <c r="NNB174" s="89"/>
      <c r="NNC174" s="89"/>
      <c r="NND174" s="89"/>
      <c r="NNE174" s="89"/>
      <c r="NNF174" s="89"/>
      <c r="NNG174" s="89"/>
      <c r="NNH174" s="89"/>
      <c r="NNI174" s="89"/>
      <c r="NNJ174" s="89"/>
      <c r="NNK174" s="89"/>
      <c r="NNL174" s="89"/>
      <c r="NNM174" s="89"/>
      <c r="NNN174" s="89"/>
      <c r="NNO174" s="89"/>
      <c r="NNP174" s="89"/>
      <c r="NNQ174" s="89"/>
      <c r="NNR174" s="89"/>
      <c r="NNS174" s="89"/>
      <c r="NNT174" s="89"/>
      <c r="NNU174" s="89"/>
      <c r="NNV174" s="89"/>
      <c r="NNW174" s="89"/>
      <c r="NNX174" s="89"/>
      <c r="NNY174" s="89"/>
      <c r="NNZ174" s="89"/>
      <c r="NOA174" s="89"/>
      <c r="NOB174" s="89"/>
      <c r="NOC174" s="89"/>
      <c r="NOD174" s="89"/>
      <c r="NOE174" s="89"/>
      <c r="NOF174" s="89"/>
      <c r="NOG174" s="89"/>
      <c r="NOH174" s="89"/>
      <c r="NOI174" s="89"/>
      <c r="NOJ174" s="89"/>
      <c r="NOK174" s="89"/>
      <c r="NOL174" s="89"/>
      <c r="NOM174" s="89"/>
      <c r="NON174" s="89"/>
      <c r="NOO174" s="89"/>
      <c r="NOP174" s="89"/>
      <c r="NOQ174" s="89"/>
      <c r="NOR174" s="89"/>
      <c r="NOS174" s="89"/>
      <c r="NOT174" s="89"/>
      <c r="NOU174" s="89"/>
      <c r="NOV174" s="89"/>
      <c r="NOW174" s="89"/>
      <c r="NOX174" s="89"/>
      <c r="NOY174" s="89"/>
      <c r="NOZ174" s="89"/>
      <c r="NPA174" s="89"/>
      <c r="NPB174" s="89"/>
      <c r="NPC174" s="89"/>
      <c r="NPD174" s="89"/>
      <c r="NPE174" s="89"/>
      <c r="NPF174" s="89"/>
      <c r="NPG174" s="89"/>
      <c r="NPH174" s="89"/>
      <c r="NPI174" s="89"/>
      <c r="NPJ174" s="89"/>
      <c r="NPK174" s="89"/>
      <c r="NPL174" s="89"/>
      <c r="NPM174" s="89"/>
      <c r="NPN174" s="89"/>
      <c r="NPO174" s="89"/>
      <c r="NPP174" s="89"/>
      <c r="NPQ174" s="89"/>
      <c r="NPR174" s="89"/>
      <c r="NPS174" s="89"/>
      <c r="NPT174" s="89"/>
      <c r="NPU174" s="89"/>
      <c r="NPV174" s="89"/>
      <c r="NPW174" s="89"/>
      <c r="NPX174" s="89"/>
      <c r="NPY174" s="89"/>
      <c r="NPZ174" s="89"/>
      <c r="NQA174" s="89"/>
      <c r="NQB174" s="89"/>
      <c r="NQC174" s="89"/>
      <c r="NQD174" s="89"/>
      <c r="NQE174" s="89"/>
      <c r="NQF174" s="89"/>
      <c r="NQG174" s="89"/>
      <c r="NQH174" s="89"/>
      <c r="NQI174" s="89"/>
      <c r="NQJ174" s="89"/>
      <c r="NQK174" s="89"/>
      <c r="NQL174" s="89"/>
      <c r="NQM174" s="89"/>
      <c r="NQN174" s="89"/>
      <c r="NQO174" s="89"/>
      <c r="NQP174" s="89"/>
      <c r="NQQ174" s="89"/>
      <c r="NQR174" s="89"/>
      <c r="NQS174" s="89"/>
      <c r="NQT174" s="89"/>
      <c r="NQU174" s="89"/>
      <c r="NQV174" s="89"/>
      <c r="NQW174" s="89"/>
      <c r="NQX174" s="89"/>
      <c r="NQY174" s="89"/>
      <c r="NQZ174" s="89"/>
      <c r="NRA174" s="89"/>
      <c r="NRB174" s="89"/>
      <c r="NRC174" s="89"/>
      <c r="NRD174" s="89"/>
      <c r="NRE174" s="89"/>
      <c r="NRF174" s="89"/>
      <c r="NRG174" s="89"/>
      <c r="NRH174" s="89"/>
      <c r="NRI174" s="89"/>
      <c r="NRJ174" s="89"/>
      <c r="NRK174" s="89"/>
      <c r="NRL174" s="89"/>
      <c r="NRM174" s="89"/>
      <c r="NRN174" s="89"/>
      <c r="NRO174" s="89"/>
      <c r="NRP174" s="89"/>
      <c r="NRQ174" s="89"/>
      <c r="NRR174" s="89"/>
      <c r="NRS174" s="89"/>
      <c r="NRT174" s="89"/>
      <c r="NRU174" s="89"/>
      <c r="NRV174" s="89"/>
      <c r="NRW174" s="89"/>
      <c r="NRX174" s="89"/>
      <c r="NRY174" s="89"/>
      <c r="NRZ174" s="89"/>
      <c r="NSA174" s="89"/>
      <c r="NSB174" s="89"/>
      <c r="NSC174" s="89"/>
      <c r="NSD174" s="89"/>
      <c r="NSE174" s="89"/>
      <c r="NSF174" s="89"/>
      <c r="NSG174" s="89"/>
      <c r="NSH174" s="89"/>
      <c r="NSI174" s="89"/>
      <c r="NSJ174" s="89"/>
      <c r="NSK174" s="89"/>
      <c r="NSL174" s="89"/>
      <c r="NSM174" s="89"/>
      <c r="NSN174" s="89"/>
      <c r="NSO174" s="89"/>
      <c r="NSP174" s="89"/>
      <c r="NSQ174" s="89"/>
      <c r="NSR174" s="89"/>
      <c r="NSS174" s="89"/>
      <c r="NST174" s="89"/>
      <c r="NSU174" s="89"/>
      <c r="NSV174" s="89"/>
      <c r="NSW174" s="89"/>
      <c r="NSX174" s="89"/>
      <c r="NSY174" s="89"/>
      <c r="NSZ174" s="89"/>
      <c r="NTA174" s="89"/>
      <c r="NTB174" s="89"/>
      <c r="NTC174" s="89"/>
      <c r="NTD174" s="89"/>
      <c r="NTE174" s="89"/>
      <c r="NTF174" s="89"/>
      <c r="NTG174" s="89"/>
      <c r="NTH174" s="89"/>
      <c r="NTI174" s="89"/>
      <c r="NTJ174" s="89"/>
      <c r="NTK174" s="89"/>
      <c r="NTL174" s="89"/>
      <c r="NTM174" s="89"/>
      <c r="NTN174" s="89"/>
      <c r="NTO174" s="89"/>
      <c r="NTP174" s="89"/>
      <c r="NTQ174" s="89"/>
      <c r="NTR174" s="89"/>
      <c r="NTS174" s="89"/>
      <c r="NTT174" s="89"/>
      <c r="NTU174" s="89"/>
      <c r="NTV174" s="89"/>
      <c r="NTW174" s="89"/>
      <c r="NTX174" s="89"/>
      <c r="NTY174" s="89"/>
      <c r="NTZ174" s="89"/>
      <c r="NUA174" s="89"/>
      <c r="NUB174" s="89"/>
      <c r="NUC174" s="89"/>
      <c r="NUD174" s="89"/>
      <c r="NUE174" s="89"/>
      <c r="NUF174" s="89"/>
      <c r="NUG174" s="89"/>
      <c r="NUH174" s="89"/>
      <c r="NUI174" s="89"/>
      <c r="NUJ174" s="89"/>
      <c r="NUK174" s="89"/>
      <c r="NUL174" s="89"/>
      <c r="NUM174" s="89"/>
      <c r="NUN174" s="89"/>
      <c r="NUO174" s="89"/>
      <c r="NUP174" s="89"/>
      <c r="NUQ174" s="89"/>
      <c r="NUR174" s="89"/>
      <c r="NUS174" s="89"/>
      <c r="NUT174" s="89"/>
      <c r="NUU174" s="89"/>
      <c r="NUV174" s="89"/>
      <c r="NUW174" s="89"/>
      <c r="NUX174" s="89"/>
      <c r="NUY174" s="89"/>
      <c r="NUZ174" s="89"/>
      <c r="NVA174" s="89"/>
      <c r="NVB174" s="89"/>
      <c r="NVC174" s="89"/>
      <c r="NVD174" s="89"/>
      <c r="NVE174" s="89"/>
      <c r="NVF174" s="89"/>
      <c r="NVG174" s="89"/>
      <c r="NVH174" s="89"/>
      <c r="NVI174" s="89"/>
      <c r="NVJ174" s="89"/>
      <c r="NVK174" s="89"/>
      <c r="NVL174" s="89"/>
      <c r="NVM174" s="89"/>
      <c r="NVN174" s="89"/>
      <c r="NVO174" s="89"/>
      <c r="NVP174" s="89"/>
      <c r="NVQ174" s="89"/>
      <c r="NVR174" s="89"/>
      <c r="NVS174" s="89"/>
      <c r="NVT174" s="89"/>
      <c r="NVU174" s="89"/>
      <c r="NVV174" s="89"/>
      <c r="NVW174" s="89"/>
      <c r="NVX174" s="89"/>
      <c r="NVY174" s="89"/>
      <c r="NVZ174" s="89"/>
      <c r="NWA174" s="89"/>
      <c r="NWB174" s="89"/>
      <c r="NWC174" s="89"/>
      <c r="NWD174" s="89"/>
      <c r="NWE174" s="89"/>
      <c r="NWF174" s="89"/>
      <c r="NWG174" s="89"/>
      <c r="NWH174" s="89"/>
      <c r="NWI174" s="89"/>
      <c r="NWJ174" s="89"/>
      <c r="NWK174" s="89"/>
      <c r="NWL174" s="89"/>
      <c r="NWM174" s="89"/>
      <c r="NWN174" s="89"/>
      <c r="NWO174" s="89"/>
      <c r="NWP174" s="89"/>
      <c r="NWQ174" s="89"/>
      <c r="NWR174" s="89"/>
      <c r="NWS174" s="89"/>
      <c r="NWT174" s="89"/>
      <c r="NWU174" s="89"/>
      <c r="NWV174" s="89"/>
      <c r="NWW174" s="89"/>
      <c r="NWX174" s="89"/>
      <c r="NWY174" s="89"/>
      <c r="NWZ174" s="89"/>
      <c r="NXA174" s="89"/>
      <c r="NXB174" s="89"/>
      <c r="NXC174" s="89"/>
      <c r="NXD174" s="89"/>
      <c r="NXE174" s="89"/>
      <c r="NXF174" s="89"/>
      <c r="NXG174" s="89"/>
      <c r="NXH174" s="89"/>
      <c r="NXI174" s="89"/>
      <c r="NXJ174" s="89"/>
      <c r="NXK174" s="89"/>
      <c r="NXL174" s="89"/>
      <c r="NXM174" s="89"/>
      <c r="NXN174" s="89"/>
      <c r="NXO174" s="89"/>
      <c r="NXP174" s="89"/>
      <c r="NXQ174" s="89"/>
      <c r="NXR174" s="89"/>
      <c r="NXS174" s="89"/>
      <c r="NXT174" s="89"/>
      <c r="NXU174" s="89"/>
      <c r="NXV174" s="89"/>
      <c r="NXW174" s="89"/>
      <c r="NXX174" s="89"/>
      <c r="NXY174" s="89"/>
      <c r="NXZ174" s="89"/>
      <c r="NYA174" s="89"/>
      <c r="NYB174" s="89"/>
      <c r="NYC174" s="89"/>
      <c r="NYD174" s="89"/>
      <c r="NYE174" s="89"/>
      <c r="NYF174" s="89"/>
      <c r="NYG174" s="89"/>
      <c r="NYH174" s="89"/>
      <c r="NYI174" s="89"/>
      <c r="NYJ174" s="89"/>
      <c r="NYK174" s="89"/>
      <c r="NYL174" s="89"/>
      <c r="NYM174" s="89"/>
      <c r="NYN174" s="89"/>
      <c r="NYO174" s="89"/>
      <c r="NYP174" s="89"/>
      <c r="NYQ174" s="89"/>
      <c r="NYR174" s="89"/>
      <c r="NYS174" s="89"/>
      <c r="NYT174" s="89"/>
      <c r="NYU174" s="89"/>
      <c r="NYV174" s="89"/>
      <c r="NYW174" s="89"/>
      <c r="NYX174" s="89"/>
      <c r="NYY174" s="89"/>
      <c r="NYZ174" s="89"/>
      <c r="NZA174" s="89"/>
      <c r="NZB174" s="89"/>
      <c r="NZC174" s="89"/>
      <c r="NZD174" s="89"/>
      <c r="NZE174" s="89"/>
      <c r="NZF174" s="89"/>
      <c r="NZG174" s="89"/>
      <c r="NZH174" s="89"/>
      <c r="NZI174" s="89"/>
      <c r="NZJ174" s="89"/>
      <c r="NZK174" s="89"/>
      <c r="NZL174" s="89"/>
      <c r="NZM174" s="89"/>
      <c r="NZN174" s="89"/>
      <c r="NZO174" s="89"/>
      <c r="NZP174" s="89"/>
      <c r="NZQ174" s="89"/>
      <c r="NZR174" s="89"/>
      <c r="NZS174" s="89"/>
      <c r="NZT174" s="89"/>
      <c r="NZU174" s="89"/>
      <c r="NZV174" s="89"/>
      <c r="NZW174" s="89"/>
      <c r="NZX174" s="89"/>
      <c r="NZY174" s="89"/>
      <c r="NZZ174" s="89"/>
      <c r="OAA174" s="89"/>
      <c r="OAB174" s="89"/>
      <c r="OAC174" s="89"/>
      <c r="OAD174" s="89"/>
      <c r="OAE174" s="89"/>
      <c r="OAF174" s="89"/>
      <c r="OAG174" s="89"/>
      <c r="OAH174" s="89"/>
      <c r="OAI174" s="89"/>
      <c r="OAJ174" s="89"/>
      <c r="OAK174" s="89"/>
      <c r="OAL174" s="89"/>
      <c r="OAM174" s="89"/>
      <c r="OAN174" s="89"/>
      <c r="OAO174" s="89"/>
      <c r="OAP174" s="89"/>
      <c r="OAQ174" s="89"/>
      <c r="OAR174" s="89"/>
      <c r="OAS174" s="89"/>
      <c r="OAT174" s="89"/>
      <c r="OAU174" s="89"/>
      <c r="OAV174" s="89"/>
      <c r="OAW174" s="89"/>
      <c r="OAX174" s="89"/>
      <c r="OAY174" s="89"/>
      <c r="OAZ174" s="89"/>
      <c r="OBA174" s="89"/>
      <c r="OBB174" s="89"/>
      <c r="OBC174" s="89"/>
      <c r="OBD174" s="89"/>
      <c r="OBE174" s="89"/>
      <c r="OBF174" s="89"/>
      <c r="OBG174" s="89"/>
      <c r="OBH174" s="89"/>
      <c r="OBI174" s="89"/>
      <c r="OBJ174" s="89"/>
      <c r="OBK174" s="89"/>
      <c r="OBL174" s="89"/>
      <c r="OBM174" s="89"/>
      <c r="OBN174" s="89"/>
      <c r="OBO174" s="89"/>
      <c r="OBP174" s="89"/>
      <c r="OBQ174" s="89"/>
      <c r="OBR174" s="89"/>
      <c r="OBS174" s="89"/>
      <c r="OBT174" s="89"/>
      <c r="OBU174" s="89"/>
      <c r="OBV174" s="89"/>
      <c r="OBW174" s="89"/>
      <c r="OBX174" s="89"/>
      <c r="OBY174" s="89"/>
      <c r="OBZ174" s="89"/>
      <c r="OCA174" s="89"/>
      <c r="OCB174" s="89"/>
      <c r="OCC174" s="89"/>
      <c r="OCD174" s="89"/>
      <c r="OCE174" s="89"/>
      <c r="OCF174" s="89"/>
      <c r="OCG174" s="89"/>
      <c r="OCH174" s="89"/>
      <c r="OCI174" s="89"/>
      <c r="OCJ174" s="89"/>
      <c r="OCK174" s="89"/>
      <c r="OCL174" s="89"/>
      <c r="OCM174" s="89"/>
      <c r="OCN174" s="89"/>
      <c r="OCO174" s="89"/>
      <c r="OCP174" s="89"/>
      <c r="OCQ174" s="89"/>
      <c r="OCR174" s="89"/>
      <c r="OCS174" s="89"/>
      <c r="OCT174" s="89"/>
      <c r="OCU174" s="89"/>
      <c r="OCV174" s="89"/>
      <c r="OCW174" s="89"/>
      <c r="OCX174" s="89"/>
      <c r="OCY174" s="89"/>
      <c r="OCZ174" s="89"/>
      <c r="ODA174" s="89"/>
      <c r="ODB174" s="89"/>
      <c r="ODC174" s="89"/>
      <c r="ODD174" s="89"/>
      <c r="ODE174" s="89"/>
      <c r="ODF174" s="89"/>
      <c r="ODG174" s="89"/>
      <c r="ODH174" s="89"/>
      <c r="ODI174" s="89"/>
      <c r="ODJ174" s="89"/>
      <c r="ODK174" s="89"/>
      <c r="ODL174" s="89"/>
      <c r="ODM174" s="89"/>
      <c r="ODN174" s="89"/>
      <c r="ODO174" s="89"/>
      <c r="ODP174" s="89"/>
      <c r="ODQ174" s="89"/>
      <c r="ODR174" s="89"/>
      <c r="ODS174" s="89"/>
      <c r="ODT174" s="89"/>
      <c r="ODU174" s="89"/>
      <c r="ODV174" s="89"/>
      <c r="ODW174" s="89"/>
      <c r="ODX174" s="89"/>
      <c r="ODY174" s="89"/>
      <c r="ODZ174" s="89"/>
      <c r="OEA174" s="89"/>
      <c r="OEB174" s="89"/>
      <c r="OEC174" s="89"/>
      <c r="OED174" s="89"/>
      <c r="OEE174" s="89"/>
      <c r="OEF174" s="89"/>
      <c r="OEG174" s="89"/>
      <c r="OEH174" s="89"/>
      <c r="OEI174" s="89"/>
      <c r="OEJ174" s="89"/>
      <c r="OEK174" s="89"/>
      <c r="OEL174" s="89"/>
      <c r="OEM174" s="89"/>
      <c r="OEN174" s="89"/>
      <c r="OEO174" s="89"/>
      <c r="OEP174" s="89"/>
      <c r="OEQ174" s="89"/>
      <c r="OER174" s="89"/>
      <c r="OES174" s="89"/>
      <c r="OET174" s="89"/>
      <c r="OEU174" s="89"/>
      <c r="OEV174" s="89"/>
      <c r="OEW174" s="89"/>
      <c r="OEX174" s="89"/>
      <c r="OEY174" s="89"/>
      <c r="OEZ174" s="89"/>
      <c r="OFA174" s="89"/>
      <c r="OFB174" s="89"/>
      <c r="OFC174" s="89"/>
      <c r="OFD174" s="89"/>
      <c r="OFE174" s="89"/>
      <c r="OFF174" s="89"/>
      <c r="OFG174" s="89"/>
      <c r="OFH174" s="89"/>
      <c r="OFI174" s="89"/>
      <c r="OFJ174" s="89"/>
      <c r="OFK174" s="89"/>
      <c r="OFL174" s="89"/>
      <c r="OFM174" s="89"/>
      <c r="OFN174" s="89"/>
      <c r="OFO174" s="89"/>
      <c r="OFP174" s="89"/>
      <c r="OFQ174" s="89"/>
      <c r="OFR174" s="89"/>
      <c r="OFS174" s="89"/>
      <c r="OFT174" s="89"/>
      <c r="OFU174" s="89"/>
      <c r="OFV174" s="89"/>
      <c r="OFW174" s="89"/>
      <c r="OFX174" s="89"/>
      <c r="OFY174" s="89"/>
      <c r="OFZ174" s="89"/>
      <c r="OGA174" s="89"/>
      <c r="OGB174" s="89"/>
      <c r="OGC174" s="89"/>
      <c r="OGD174" s="89"/>
      <c r="OGE174" s="89"/>
      <c r="OGF174" s="89"/>
      <c r="OGG174" s="89"/>
      <c r="OGH174" s="89"/>
      <c r="OGI174" s="89"/>
      <c r="OGJ174" s="89"/>
      <c r="OGK174" s="89"/>
      <c r="OGL174" s="89"/>
      <c r="OGM174" s="89"/>
      <c r="OGN174" s="89"/>
      <c r="OGO174" s="89"/>
      <c r="OGP174" s="89"/>
      <c r="OGQ174" s="89"/>
      <c r="OGR174" s="89"/>
      <c r="OGS174" s="89"/>
      <c r="OGT174" s="89"/>
      <c r="OGU174" s="89"/>
      <c r="OGV174" s="89"/>
      <c r="OGW174" s="89"/>
      <c r="OGX174" s="89"/>
      <c r="OGY174" s="89"/>
      <c r="OGZ174" s="89"/>
      <c r="OHA174" s="89"/>
      <c r="OHB174" s="89"/>
      <c r="OHC174" s="89"/>
      <c r="OHD174" s="89"/>
      <c r="OHE174" s="89"/>
      <c r="OHF174" s="89"/>
      <c r="OHG174" s="89"/>
      <c r="OHH174" s="89"/>
      <c r="OHI174" s="89"/>
      <c r="OHJ174" s="89"/>
      <c r="OHK174" s="89"/>
      <c r="OHL174" s="89"/>
      <c r="OHM174" s="89"/>
      <c r="OHN174" s="89"/>
      <c r="OHO174" s="89"/>
      <c r="OHP174" s="89"/>
      <c r="OHQ174" s="89"/>
      <c r="OHR174" s="89"/>
      <c r="OHS174" s="89"/>
      <c r="OHT174" s="89"/>
      <c r="OHU174" s="89"/>
      <c r="OHV174" s="89"/>
      <c r="OHW174" s="89"/>
      <c r="OHX174" s="89"/>
      <c r="OHY174" s="89"/>
      <c r="OHZ174" s="89"/>
      <c r="OIA174" s="89"/>
      <c r="OIB174" s="89"/>
      <c r="OIC174" s="89"/>
      <c r="OID174" s="89"/>
      <c r="OIE174" s="89"/>
      <c r="OIF174" s="89"/>
      <c r="OIG174" s="89"/>
      <c r="OIH174" s="89"/>
      <c r="OII174" s="89"/>
      <c r="OIJ174" s="89"/>
      <c r="OIK174" s="89"/>
      <c r="OIL174" s="89"/>
      <c r="OIM174" s="89"/>
      <c r="OIN174" s="89"/>
      <c r="OIO174" s="89"/>
      <c r="OIP174" s="89"/>
      <c r="OIQ174" s="89"/>
      <c r="OIR174" s="89"/>
      <c r="OIS174" s="89"/>
      <c r="OIT174" s="89"/>
      <c r="OIU174" s="89"/>
      <c r="OIV174" s="89"/>
      <c r="OIW174" s="89"/>
      <c r="OIX174" s="89"/>
      <c r="OIY174" s="89"/>
      <c r="OIZ174" s="89"/>
      <c r="OJA174" s="89"/>
      <c r="OJB174" s="89"/>
      <c r="OJC174" s="89"/>
      <c r="OJD174" s="89"/>
      <c r="OJE174" s="89"/>
      <c r="OJF174" s="89"/>
      <c r="OJG174" s="89"/>
      <c r="OJH174" s="89"/>
      <c r="OJI174" s="89"/>
      <c r="OJJ174" s="89"/>
      <c r="OJK174" s="89"/>
      <c r="OJL174" s="89"/>
      <c r="OJM174" s="89"/>
      <c r="OJN174" s="89"/>
      <c r="OJO174" s="89"/>
      <c r="OJP174" s="89"/>
      <c r="OJQ174" s="89"/>
      <c r="OJR174" s="89"/>
      <c r="OJS174" s="89"/>
      <c r="OJT174" s="89"/>
      <c r="OJU174" s="89"/>
      <c r="OJV174" s="89"/>
      <c r="OJW174" s="89"/>
      <c r="OJX174" s="89"/>
      <c r="OJY174" s="89"/>
      <c r="OJZ174" s="89"/>
      <c r="OKA174" s="89"/>
      <c r="OKB174" s="89"/>
      <c r="OKC174" s="89"/>
      <c r="OKD174" s="89"/>
      <c r="OKE174" s="89"/>
      <c r="OKF174" s="89"/>
      <c r="OKG174" s="89"/>
      <c r="OKH174" s="89"/>
      <c r="OKI174" s="89"/>
      <c r="OKJ174" s="89"/>
      <c r="OKK174" s="89"/>
      <c r="OKL174" s="89"/>
      <c r="OKM174" s="89"/>
      <c r="OKN174" s="89"/>
      <c r="OKO174" s="89"/>
      <c r="OKP174" s="89"/>
      <c r="OKQ174" s="89"/>
      <c r="OKR174" s="89"/>
      <c r="OKS174" s="89"/>
      <c r="OKT174" s="89"/>
      <c r="OKU174" s="89"/>
      <c r="OKV174" s="89"/>
      <c r="OKW174" s="89"/>
      <c r="OKX174" s="89"/>
      <c r="OKY174" s="89"/>
      <c r="OKZ174" s="89"/>
      <c r="OLA174" s="89"/>
      <c r="OLB174" s="89"/>
      <c r="OLC174" s="89"/>
      <c r="OLD174" s="89"/>
      <c r="OLE174" s="89"/>
      <c r="OLF174" s="89"/>
      <c r="OLG174" s="89"/>
      <c r="OLH174" s="89"/>
      <c r="OLI174" s="89"/>
      <c r="OLJ174" s="89"/>
      <c r="OLK174" s="89"/>
      <c r="OLL174" s="89"/>
      <c r="OLM174" s="89"/>
      <c r="OLN174" s="89"/>
      <c r="OLO174" s="89"/>
      <c r="OLP174" s="89"/>
      <c r="OLQ174" s="89"/>
      <c r="OLR174" s="89"/>
      <c r="OLS174" s="89"/>
      <c r="OLT174" s="89"/>
      <c r="OLU174" s="89"/>
      <c r="OLV174" s="89"/>
      <c r="OLW174" s="89"/>
      <c r="OLX174" s="89"/>
      <c r="OLY174" s="89"/>
      <c r="OLZ174" s="89"/>
      <c r="OMA174" s="89"/>
      <c r="OMB174" s="89"/>
      <c r="OMC174" s="89"/>
      <c r="OMD174" s="89"/>
      <c r="OME174" s="89"/>
      <c r="OMF174" s="89"/>
      <c r="OMG174" s="89"/>
      <c r="OMH174" s="89"/>
      <c r="OMI174" s="89"/>
      <c r="OMJ174" s="89"/>
      <c r="OMK174" s="89"/>
      <c r="OML174" s="89"/>
      <c r="OMM174" s="89"/>
      <c r="OMN174" s="89"/>
      <c r="OMO174" s="89"/>
      <c r="OMP174" s="89"/>
      <c r="OMQ174" s="89"/>
      <c r="OMR174" s="89"/>
      <c r="OMS174" s="89"/>
      <c r="OMT174" s="89"/>
      <c r="OMU174" s="89"/>
      <c r="OMV174" s="89"/>
      <c r="OMW174" s="89"/>
      <c r="OMX174" s="89"/>
      <c r="OMY174" s="89"/>
      <c r="OMZ174" s="89"/>
      <c r="ONA174" s="89"/>
      <c r="ONB174" s="89"/>
      <c r="ONC174" s="89"/>
      <c r="OND174" s="89"/>
      <c r="ONE174" s="89"/>
      <c r="ONF174" s="89"/>
      <c r="ONG174" s="89"/>
      <c r="ONH174" s="89"/>
      <c r="ONI174" s="89"/>
      <c r="ONJ174" s="89"/>
      <c r="ONK174" s="89"/>
      <c r="ONL174" s="89"/>
      <c r="ONM174" s="89"/>
      <c r="ONN174" s="89"/>
      <c r="ONO174" s="89"/>
      <c r="ONP174" s="89"/>
      <c r="ONQ174" s="89"/>
      <c r="ONR174" s="89"/>
      <c r="ONS174" s="89"/>
      <c r="ONT174" s="89"/>
      <c r="ONU174" s="89"/>
      <c r="ONV174" s="89"/>
      <c r="ONW174" s="89"/>
      <c r="ONX174" s="89"/>
      <c r="ONY174" s="89"/>
      <c r="ONZ174" s="89"/>
      <c r="OOA174" s="89"/>
      <c r="OOB174" s="89"/>
      <c r="OOC174" s="89"/>
      <c r="OOD174" s="89"/>
      <c r="OOE174" s="89"/>
      <c r="OOF174" s="89"/>
      <c r="OOG174" s="89"/>
      <c r="OOH174" s="89"/>
      <c r="OOI174" s="89"/>
      <c r="OOJ174" s="89"/>
      <c r="OOK174" s="89"/>
      <c r="OOL174" s="89"/>
      <c r="OOM174" s="89"/>
      <c r="OON174" s="89"/>
      <c r="OOO174" s="89"/>
      <c r="OOP174" s="89"/>
      <c r="OOQ174" s="89"/>
      <c r="OOR174" s="89"/>
      <c r="OOS174" s="89"/>
      <c r="OOT174" s="89"/>
      <c r="OOU174" s="89"/>
      <c r="OOV174" s="89"/>
      <c r="OOW174" s="89"/>
      <c r="OOX174" s="89"/>
      <c r="OOY174" s="89"/>
      <c r="OOZ174" s="89"/>
      <c r="OPA174" s="89"/>
      <c r="OPB174" s="89"/>
      <c r="OPC174" s="89"/>
      <c r="OPD174" s="89"/>
      <c r="OPE174" s="89"/>
      <c r="OPF174" s="89"/>
      <c r="OPG174" s="89"/>
      <c r="OPH174" s="89"/>
      <c r="OPI174" s="89"/>
      <c r="OPJ174" s="89"/>
      <c r="OPK174" s="89"/>
      <c r="OPL174" s="89"/>
      <c r="OPM174" s="89"/>
      <c r="OPN174" s="89"/>
      <c r="OPO174" s="89"/>
      <c r="OPP174" s="89"/>
      <c r="OPQ174" s="89"/>
      <c r="OPR174" s="89"/>
      <c r="OPS174" s="89"/>
      <c r="OPT174" s="89"/>
      <c r="OPU174" s="89"/>
      <c r="OPV174" s="89"/>
      <c r="OPW174" s="89"/>
      <c r="OPX174" s="89"/>
      <c r="OPY174" s="89"/>
      <c r="OPZ174" s="89"/>
      <c r="OQA174" s="89"/>
      <c r="OQB174" s="89"/>
      <c r="OQC174" s="89"/>
      <c r="OQD174" s="89"/>
      <c r="OQE174" s="89"/>
      <c r="OQF174" s="89"/>
      <c r="OQG174" s="89"/>
      <c r="OQH174" s="89"/>
      <c r="OQI174" s="89"/>
      <c r="OQJ174" s="89"/>
      <c r="OQK174" s="89"/>
      <c r="OQL174" s="89"/>
      <c r="OQM174" s="89"/>
      <c r="OQN174" s="89"/>
      <c r="OQO174" s="89"/>
      <c r="OQP174" s="89"/>
      <c r="OQQ174" s="89"/>
      <c r="OQR174" s="89"/>
      <c r="OQS174" s="89"/>
      <c r="OQT174" s="89"/>
      <c r="OQU174" s="89"/>
      <c r="OQV174" s="89"/>
      <c r="OQW174" s="89"/>
      <c r="OQX174" s="89"/>
      <c r="OQY174" s="89"/>
      <c r="OQZ174" s="89"/>
      <c r="ORA174" s="89"/>
      <c r="ORB174" s="89"/>
      <c r="ORC174" s="89"/>
      <c r="ORD174" s="89"/>
      <c r="ORE174" s="89"/>
      <c r="ORF174" s="89"/>
      <c r="ORG174" s="89"/>
      <c r="ORH174" s="89"/>
      <c r="ORI174" s="89"/>
      <c r="ORJ174" s="89"/>
      <c r="ORK174" s="89"/>
      <c r="ORL174" s="89"/>
      <c r="ORM174" s="89"/>
      <c r="ORN174" s="89"/>
      <c r="ORO174" s="89"/>
      <c r="ORP174" s="89"/>
      <c r="ORQ174" s="89"/>
      <c r="ORR174" s="89"/>
      <c r="ORS174" s="89"/>
      <c r="ORT174" s="89"/>
      <c r="ORU174" s="89"/>
      <c r="ORV174" s="89"/>
      <c r="ORW174" s="89"/>
      <c r="ORX174" s="89"/>
      <c r="ORY174" s="89"/>
      <c r="ORZ174" s="89"/>
      <c r="OSA174" s="89"/>
      <c r="OSB174" s="89"/>
      <c r="OSC174" s="89"/>
      <c r="OSD174" s="89"/>
      <c r="OSE174" s="89"/>
      <c r="OSF174" s="89"/>
      <c r="OSG174" s="89"/>
      <c r="OSH174" s="89"/>
      <c r="OSI174" s="89"/>
      <c r="OSJ174" s="89"/>
      <c r="OSK174" s="89"/>
      <c r="OSL174" s="89"/>
      <c r="OSM174" s="89"/>
      <c r="OSN174" s="89"/>
      <c r="OSO174" s="89"/>
      <c r="OSP174" s="89"/>
      <c r="OSQ174" s="89"/>
      <c r="OSR174" s="89"/>
      <c r="OSS174" s="89"/>
      <c r="OST174" s="89"/>
      <c r="OSU174" s="89"/>
      <c r="OSV174" s="89"/>
      <c r="OSW174" s="89"/>
      <c r="OSX174" s="89"/>
      <c r="OSY174" s="89"/>
      <c r="OSZ174" s="89"/>
      <c r="OTA174" s="89"/>
      <c r="OTB174" s="89"/>
      <c r="OTC174" s="89"/>
      <c r="OTD174" s="89"/>
      <c r="OTE174" s="89"/>
      <c r="OTF174" s="89"/>
      <c r="OTG174" s="89"/>
      <c r="OTH174" s="89"/>
      <c r="OTI174" s="89"/>
      <c r="OTJ174" s="89"/>
      <c r="OTK174" s="89"/>
      <c r="OTL174" s="89"/>
      <c r="OTM174" s="89"/>
      <c r="OTN174" s="89"/>
      <c r="OTO174" s="89"/>
      <c r="OTP174" s="89"/>
      <c r="OTQ174" s="89"/>
      <c r="OTR174" s="89"/>
      <c r="OTS174" s="89"/>
      <c r="OTT174" s="89"/>
      <c r="OTU174" s="89"/>
      <c r="OTV174" s="89"/>
      <c r="OTW174" s="89"/>
      <c r="OTX174" s="89"/>
      <c r="OTY174" s="89"/>
      <c r="OTZ174" s="89"/>
      <c r="OUA174" s="89"/>
      <c r="OUB174" s="89"/>
      <c r="OUC174" s="89"/>
      <c r="OUD174" s="89"/>
      <c r="OUE174" s="89"/>
      <c r="OUF174" s="89"/>
      <c r="OUG174" s="89"/>
      <c r="OUH174" s="89"/>
      <c r="OUI174" s="89"/>
      <c r="OUJ174" s="89"/>
      <c r="OUK174" s="89"/>
      <c r="OUL174" s="89"/>
      <c r="OUM174" s="89"/>
      <c r="OUN174" s="89"/>
      <c r="OUO174" s="89"/>
      <c r="OUP174" s="89"/>
      <c r="OUQ174" s="89"/>
      <c r="OUR174" s="89"/>
      <c r="OUS174" s="89"/>
      <c r="OUT174" s="89"/>
      <c r="OUU174" s="89"/>
      <c r="OUV174" s="89"/>
      <c r="OUW174" s="89"/>
      <c r="OUX174" s="89"/>
      <c r="OUY174" s="89"/>
      <c r="OUZ174" s="89"/>
      <c r="OVA174" s="89"/>
      <c r="OVB174" s="89"/>
      <c r="OVC174" s="89"/>
      <c r="OVD174" s="89"/>
      <c r="OVE174" s="89"/>
      <c r="OVF174" s="89"/>
      <c r="OVG174" s="89"/>
      <c r="OVH174" s="89"/>
      <c r="OVI174" s="89"/>
      <c r="OVJ174" s="89"/>
      <c r="OVK174" s="89"/>
      <c r="OVL174" s="89"/>
      <c r="OVM174" s="89"/>
      <c r="OVN174" s="89"/>
      <c r="OVO174" s="89"/>
      <c r="OVP174" s="89"/>
      <c r="OVQ174" s="89"/>
      <c r="OVR174" s="89"/>
      <c r="OVS174" s="89"/>
      <c r="OVT174" s="89"/>
      <c r="OVU174" s="89"/>
      <c r="OVV174" s="89"/>
      <c r="OVW174" s="89"/>
      <c r="OVX174" s="89"/>
      <c r="OVY174" s="89"/>
      <c r="OVZ174" s="89"/>
      <c r="OWA174" s="89"/>
      <c r="OWB174" s="89"/>
      <c r="OWC174" s="89"/>
      <c r="OWD174" s="89"/>
      <c r="OWE174" s="89"/>
      <c r="OWF174" s="89"/>
      <c r="OWG174" s="89"/>
      <c r="OWH174" s="89"/>
      <c r="OWI174" s="89"/>
      <c r="OWJ174" s="89"/>
      <c r="OWK174" s="89"/>
      <c r="OWL174" s="89"/>
      <c r="OWM174" s="89"/>
      <c r="OWN174" s="89"/>
      <c r="OWO174" s="89"/>
      <c r="OWP174" s="89"/>
      <c r="OWQ174" s="89"/>
      <c r="OWR174" s="89"/>
      <c r="OWS174" s="89"/>
      <c r="OWT174" s="89"/>
      <c r="OWU174" s="89"/>
      <c r="OWV174" s="89"/>
      <c r="OWW174" s="89"/>
      <c r="OWX174" s="89"/>
      <c r="OWY174" s="89"/>
      <c r="OWZ174" s="89"/>
      <c r="OXA174" s="89"/>
      <c r="OXB174" s="89"/>
      <c r="OXC174" s="89"/>
      <c r="OXD174" s="89"/>
      <c r="OXE174" s="89"/>
      <c r="OXF174" s="89"/>
      <c r="OXG174" s="89"/>
      <c r="OXH174" s="89"/>
      <c r="OXI174" s="89"/>
      <c r="OXJ174" s="89"/>
      <c r="OXK174" s="89"/>
      <c r="OXL174" s="89"/>
      <c r="OXM174" s="89"/>
      <c r="OXN174" s="89"/>
      <c r="OXO174" s="89"/>
      <c r="OXP174" s="89"/>
      <c r="OXQ174" s="89"/>
      <c r="OXR174" s="89"/>
      <c r="OXS174" s="89"/>
      <c r="OXT174" s="89"/>
      <c r="OXU174" s="89"/>
      <c r="OXV174" s="89"/>
      <c r="OXW174" s="89"/>
      <c r="OXX174" s="89"/>
      <c r="OXY174" s="89"/>
      <c r="OXZ174" s="89"/>
      <c r="OYA174" s="89"/>
      <c r="OYB174" s="89"/>
      <c r="OYC174" s="89"/>
      <c r="OYD174" s="89"/>
      <c r="OYE174" s="89"/>
      <c r="OYF174" s="89"/>
      <c r="OYG174" s="89"/>
      <c r="OYH174" s="89"/>
      <c r="OYI174" s="89"/>
      <c r="OYJ174" s="89"/>
      <c r="OYK174" s="89"/>
      <c r="OYL174" s="89"/>
      <c r="OYM174" s="89"/>
      <c r="OYN174" s="89"/>
      <c r="OYO174" s="89"/>
      <c r="OYP174" s="89"/>
      <c r="OYQ174" s="89"/>
      <c r="OYR174" s="89"/>
      <c r="OYS174" s="89"/>
      <c r="OYT174" s="89"/>
      <c r="OYU174" s="89"/>
      <c r="OYV174" s="89"/>
      <c r="OYW174" s="89"/>
      <c r="OYX174" s="89"/>
      <c r="OYY174" s="89"/>
      <c r="OYZ174" s="89"/>
      <c r="OZA174" s="89"/>
      <c r="OZB174" s="89"/>
      <c r="OZC174" s="89"/>
      <c r="OZD174" s="89"/>
      <c r="OZE174" s="89"/>
      <c r="OZF174" s="89"/>
      <c r="OZG174" s="89"/>
      <c r="OZH174" s="89"/>
      <c r="OZI174" s="89"/>
      <c r="OZJ174" s="89"/>
      <c r="OZK174" s="89"/>
      <c r="OZL174" s="89"/>
      <c r="OZM174" s="89"/>
      <c r="OZN174" s="89"/>
      <c r="OZO174" s="89"/>
      <c r="OZP174" s="89"/>
      <c r="OZQ174" s="89"/>
      <c r="OZR174" s="89"/>
      <c r="OZS174" s="89"/>
      <c r="OZT174" s="89"/>
      <c r="OZU174" s="89"/>
      <c r="OZV174" s="89"/>
      <c r="OZW174" s="89"/>
      <c r="OZX174" s="89"/>
      <c r="OZY174" s="89"/>
      <c r="OZZ174" s="89"/>
      <c r="PAA174" s="89"/>
      <c r="PAB174" s="89"/>
      <c r="PAC174" s="89"/>
      <c r="PAD174" s="89"/>
      <c r="PAE174" s="89"/>
      <c r="PAF174" s="89"/>
      <c r="PAG174" s="89"/>
      <c r="PAH174" s="89"/>
      <c r="PAI174" s="89"/>
      <c r="PAJ174" s="89"/>
      <c r="PAK174" s="89"/>
      <c r="PAL174" s="89"/>
      <c r="PAM174" s="89"/>
      <c r="PAN174" s="89"/>
      <c r="PAO174" s="89"/>
      <c r="PAP174" s="89"/>
      <c r="PAQ174" s="89"/>
      <c r="PAR174" s="89"/>
      <c r="PAS174" s="89"/>
      <c r="PAT174" s="89"/>
      <c r="PAU174" s="89"/>
      <c r="PAV174" s="89"/>
      <c r="PAW174" s="89"/>
      <c r="PAX174" s="89"/>
      <c r="PAY174" s="89"/>
      <c r="PAZ174" s="89"/>
      <c r="PBA174" s="89"/>
      <c r="PBB174" s="89"/>
      <c r="PBC174" s="89"/>
      <c r="PBD174" s="89"/>
      <c r="PBE174" s="89"/>
      <c r="PBF174" s="89"/>
      <c r="PBG174" s="89"/>
      <c r="PBH174" s="89"/>
      <c r="PBI174" s="89"/>
      <c r="PBJ174" s="89"/>
      <c r="PBK174" s="89"/>
      <c r="PBL174" s="89"/>
      <c r="PBM174" s="89"/>
      <c r="PBN174" s="89"/>
      <c r="PBO174" s="89"/>
      <c r="PBP174" s="89"/>
      <c r="PBQ174" s="89"/>
      <c r="PBR174" s="89"/>
      <c r="PBS174" s="89"/>
      <c r="PBT174" s="89"/>
      <c r="PBU174" s="89"/>
      <c r="PBV174" s="89"/>
      <c r="PBW174" s="89"/>
      <c r="PBX174" s="89"/>
      <c r="PBY174" s="89"/>
      <c r="PBZ174" s="89"/>
      <c r="PCA174" s="89"/>
      <c r="PCB174" s="89"/>
      <c r="PCC174" s="89"/>
      <c r="PCD174" s="89"/>
      <c r="PCE174" s="89"/>
      <c r="PCF174" s="89"/>
      <c r="PCG174" s="89"/>
      <c r="PCH174" s="89"/>
      <c r="PCI174" s="89"/>
      <c r="PCJ174" s="89"/>
      <c r="PCK174" s="89"/>
      <c r="PCL174" s="89"/>
      <c r="PCM174" s="89"/>
      <c r="PCN174" s="89"/>
      <c r="PCO174" s="89"/>
      <c r="PCP174" s="89"/>
      <c r="PCQ174" s="89"/>
      <c r="PCR174" s="89"/>
      <c r="PCS174" s="89"/>
      <c r="PCT174" s="89"/>
      <c r="PCU174" s="89"/>
      <c r="PCV174" s="89"/>
      <c r="PCW174" s="89"/>
      <c r="PCX174" s="89"/>
      <c r="PCY174" s="89"/>
      <c r="PCZ174" s="89"/>
      <c r="PDA174" s="89"/>
      <c r="PDB174" s="89"/>
      <c r="PDC174" s="89"/>
      <c r="PDD174" s="89"/>
      <c r="PDE174" s="89"/>
      <c r="PDF174" s="89"/>
      <c r="PDG174" s="89"/>
      <c r="PDH174" s="89"/>
      <c r="PDI174" s="89"/>
      <c r="PDJ174" s="89"/>
      <c r="PDK174" s="89"/>
      <c r="PDL174" s="89"/>
      <c r="PDM174" s="89"/>
      <c r="PDN174" s="89"/>
      <c r="PDO174" s="89"/>
      <c r="PDP174" s="89"/>
      <c r="PDQ174" s="89"/>
      <c r="PDR174" s="89"/>
      <c r="PDS174" s="89"/>
      <c r="PDT174" s="89"/>
      <c r="PDU174" s="89"/>
      <c r="PDV174" s="89"/>
      <c r="PDW174" s="89"/>
      <c r="PDX174" s="89"/>
      <c r="PDY174" s="89"/>
      <c r="PDZ174" s="89"/>
      <c r="PEA174" s="89"/>
      <c r="PEB174" s="89"/>
      <c r="PEC174" s="89"/>
      <c r="PED174" s="89"/>
      <c r="PEE174" s="89"/>
      <c r="PEF174" s="89"/>
      <c r="PEG174" s="89"/>
      <c r="PEH174" s="89"/>
      <c r="PEI174" s="89"/>
      <c r="PEJ174" s="89"/>
      <c r="PEK174" s="89"/>
      <c r="PEL174" s="89"/>
      <c r="PEM174" s="89"/>
      <c r="PEN174" s="89"/>
      <c r="PEO174" s="89"/>
      <c r="PEP174" s="89"/>
      <c r="PEQ174" s="89"/>
      <c r="PER174" s="89"/>
      <c r="PES174" s="89"/>
      <c r="PET174" s="89"/>
      <c r="PEU174" s="89"/>
      <c r="PEV174" s="89"/>
      <c r="PEW174" s="89"/>
      <c r="PEX174" s="89"/>
      <c r="PEY174" s="89"/>
      <c r="PEZ174" s="89"/>
      <c r="PFA174" s="89"/>
      <c r="PFB174" s="89"/>
      <c r="PFC174" s="89"/>
      <c r="PFD174" s="89"/>
      <c r="PFE174" s="89"/>
      <c r="PFF174" s="89"/>
      <c r="PFG174" s="89"/>
      <c r="PFH174" s="89"/>
      <c r="PFI174" s="89"/>
      <c r="PFJ174" s="89"/>
      <c r="PFK174" s="89"/>
      <c r="PFL174" s="89"/>
      <c r="PFM174" s="89"/>
      <c r="PFN174" s="89"/>
      <c r="PFO174" s="89"/>
      <c r="PFP174" s="89"/>
      <c r="PFQ174" s="89"/>
      <c r="PFR174" s="89"/>
      <c r="PFS174" s="89"/>
      <c r="PFT174" s="89"/>
      <c r="PFU174" s="89"/>
      <c r="PFV174" s="89"/>
      <c r="PFW174" s="89"/>
      <c r="PFX174" s="89"/>
      <c r="PFY174" s="89"/>
      <c r="PFZ174" s="89"/>
      <c r="PGA174" s="89"/>
      <c r="PGB174" s="89"/>
      <c r="PGC174" s="89"/>
      <c r="PGD174" s="89"/>
      <c r="PGE174" s="89"/>
      <c r="PGF174" s="89"/>
      <c r="PGG174" s="89"/>
      <c r="PGH174" s="89"/>
      <c r="PGI174" s="89"/>
      <c r="PGJ174" s="89"/>
      <c r="PGK174" s="89"/>
      <c r="PGL174" s="89"/>
      <c r="PGM174" s="89"/>
      <c r="PGN174" s="89"/>
      <c r="PGO174" s="89"/>
      <c r="PGP174" s="89"/>
      <c r="PGQ174" s="89"/>
      <c r="PGR174" s="89"/>
      <c r="PGS174" s="89"/>
      <c r="PGT174" s="89"/>
      <c r="PGU174" s="89"/>
      <c r="PGV174" s="89"/>
      <c r="PGW174" s="89"/>
      <c r="PGX174" s="89"/>
      <c r="PGY174" s="89"/>
      <c r="PGZ174" s="89"/>
      <c r="PHA174" s="89"/>
      <c r="PHB174" s="89"/>
      <c r="PHC174" s="89"/>
      <c r="PHD174" s="89"/>
      <c r="PHE174" s="89"/>
      <c r="PHF174" s="89"/>
      <c r="PHG174" s="89"/>
      <c r="PHH174" s="89"/>
      <c r="PHI174" s="89"/>
      <c r="PHJ174" s="89"/>
      <c r="PHK174" s="89"/>
      <c r="PHL174" s="89"/>
      <c r="PHM174" s="89"/>
      <c r="PHN174" s="89"/>
      <c r="PHO174" s="89"/>
      <c r="PHP174" s="89"/>
      <c r="PHQ174" s="89"/>
      <c r="PHR174" s="89"/>
      <c r="PHS174" s="89"/>
      <c r="PHT174" s="89"/>
      <c r="PHU174" s="89"/>
      <c r="PHV174" s="89"/>
      <c r="PHW174" s="89"/>
      <c r="PHX174" s="89"/>
      <c r="PHY174" s="89"/>
      <c r="PHZ174" s="89"/>
      <c r="PIA174" s="89"/>
      <c r="PIB174" s="89"/>
      <c r="PIC174" s="89"/>
      <c r="PID174" s="89"/>
      <c r="PIE174" s="89"/>
      <c r="PIF174" s="89"/>
      <c r="PIG174" s="89"/>
      <c r="PIH174" s="89"/>
      <c r="PII174" s="89"/>
      <c r="PIJ174" s="89"/>
      <c r="PIK174" s="89"/>
      <c r="PIL174" s="89"/>
      <c r="PIM174" s="89"/>
      <c r="PIN174" s="89"/>
      <c r="PIO174" s="89"/>
      <c r="PIP174" s="89"/>
      <c r="PIQ174" s="89"/>
      <c r="PIR174" s="89"/>
      <c r="PIS174" s="89"/>
      <c r="PIT174" s="89"/>
      <c r="PIU174" s="89"/>
      <c r="PIV174" s="89"/>
      <c r="PIW174" s="89"/>
      <c r="PIX174" s="89"/>
      <c r="PIY174" s="89"/>
      <c r="PIZ174" s="89"/>
      <c r="PJA174" s="89"/>
      <c r="PJB174" s="89"/>
      <c r="PJC174" s="89"/>
      <c r="PJD174" s="89"/>
      <c r="PJE174" s="89"/>
      <c r="PJF174" s="89"/>
      <c r="PJG174" s="89"/>
      <c r="PJH174" s="89"/>
      <c r="PJI174" s="89"/>
      <c r="PJJ174" s="89"/>
      <c r="PJK174" s="89"/>
      <c r="PJL174" s="89"/>
      <c r="PJM174" s="89"/>
      <c r="PJN174" s="89"/>
      <c r="PJO174" s="89"/>
      <c r="PJP174" s="89"/>
      <c r="PJQ174" s="89"/>
      <c r="PJR174" s="89"/>
      <c r="PJS174" s="89"/>
      <c r="PJT174" s="89"/>
      <c r="PJU174" s="89"/>
      <c r="PJV174" s="89"/>
      <c r="PJW174" s="89"/>
      <c r="PJX174" s="89"/>
      <c r="PJY174" s="89"/>
      <c r="PJZ174" s="89"/>
      <c r="PKA174" s="89"/>
      <c r="PKB174" s="89"/>
      <c r="PKC174" s="89"/>
      <c r="PKD174" s="89"/>
      <c r="PKE174" s="89"/>
      <c r="PKF174" s="89"/>
      <c r="PKG174" s="89"/>
      <c r="PKH174" s="89"/>
      <c r="PKI174" s="89"/>
      <c r="PKJ174" s="89"/>
      <c r="PKK174" s="89"/>
      <c r="PKL174" s="89"/>
      <c r="PKM174" s="89"/>
      <c r="PKN174" s="89"/>
      <c r="PKO174" s="89"/>
      <c r="PKP174" s="89"/>
      <c r="PKQ174" s="89"/>
      <c r="PKR174" s="89"/>
      <c r="PKS174" s="89"/>
      <c r="PKT174" s="89"/>
      <c r="PKU174" s="89"/>
      <c r="PKV174" s="89"/>
      <c r="PKW174" s="89"/>
      <c r="PKX174" s="89"/>
      <c r="PKY174" s="89"/>
      <c r="PKZ174" s="89"/>
      <c r="PLA174" s="89"/>
      <c r="PLB174" s="89"/>
      <c r="PLC174" s="89"/>
      <c r="PLD174" s="89"/>
      <c r="PLE174" s="89"/>
      <c r="PLF174" s="89"/>
      <c r="PLG174" s="89"/>
      <c r="PLH174" s="89"/>
      <c r="PLI174" s="89"/>
      <c r="PLJ174" s="89"/>
      <c r="PLK174" s="89"/>
      <c r="PLL174" s="89"/>
      <c r="PLM174" s="89"/>
      <c r="PLN174" s="89"/>
      <c r="PLO174" s="89"/>
      <c r="PLP174" s="89"/>
      <c r="PLQ174" s="89"/>
      <c r="PLR174" s="89"/>
      <c r="PLS174" s="89"/>
      <c r="PLT174" s="89"/>
      <c r="PLU174" s="89"/>
      <c r="PLV174" s="89"/>
      <c r="PLW174" s="89"/>
      <c r="PLX174" s="89"/>
      <c r="PLY174" s="89"/>
      <c r="PLZ174" s="89"/>
      <c r="PMA174" s="89"/>
      <c r="PMB174" s="89"/>
      <c r="PMC174" s="89"/>
      <c r="PMD174" s="89"/>
      <c r="PME174" s="89"/>
      <c r="PMF174" s="89"/>
      <c r="PMG174" s="89"/>
      <c r="PMH174" s="89"/>
      <c r="PMI174" s="89"/>
      <c r="PMJ174" s="89"/>
      <c r="PMK174" s="89"/>
      <c r="PML174" s="89"/>
      <c r="PMM174" s="89"/>
      <c r="PMN174" s="89"/>
      <c r="PMO174" s="89"/>
      <c r="PMP174" s="89"/>
      <c r="PMQ174" s="89"/>
      <c r="PMR174" s="89"/>
      <c r="PMS174" s="89"/>
      <c r="PMT174" s="89"/>
      <c r="PMU174" s="89"/>
      <c r="PMV174" s="89"/>
      <c r="PMW174" s="89"/>
      <c r="PMX174" s="89"/>
      <c r="PMY174" s="89"/>
      <c r="PMZ174" s="89"/>
      <c r="PNA174" s="89"/>
      <c r="PNB174" s="89"/>
      <c r="PNC174" s="89"/>
      <c r="PND174" s="89"/>
      <c r="PNE174" s="89"/>
      <c r="PNF174" s="89"/>
      <c r="PNG174" s="89"/>
      <c r="PNH174" s="89"/>
      <c r="PNI174" s="89"/>
      <c r="PNJ174" s="89"/>
      <c r="PNK174" s="89"/>
      <c r="PNL174" s="89"/>
      <c r="PNM174" s="89"/>
      <c r="PNN174" s="89"/>
      <c r="PNO174" s="89"/>
      <c r="PNP174" s="89"/>
      <c r="PNQ174" s="89"/>
      <c r="PNR174" s="89"/>
      <c r="PNS174" s="89"/>
      <c r="PNT174" s="89"/>
      <c r="PNU174" s="89"/>
      <c r="PNV174" s="89"/>
      <c r="PNW174" s="89"/>
      <c r="PNX174" s="89"/>
      <c r="PNY174" s="89"/>
      <c r="PNZ174" s="89"/>
      <c r="POA174" s="89"/>
      <c r="POB174" s="89"/>
      <c r="POC174" s="89"/>
      <c r="POD174" s="89"/>
      <c r="POE174" s="89"/>
      <c r="POF174" s="89"/>
      <c r="POG174" s="89"/>
      <c r="POH174" s="89"/>
      <c r="POI174" s="89"/>
      <c r="POJ174" s="89"/>
      <c r="POK174" s="89"/>
      <c r="POL174" s="89"/>
      <c r="POM174" s="89"/>
      <c r="PON174" s="89"/>
      <c r="POO174" s="89"/>
      <c r="POP174" s="89"/>
      <c r="POQ174" s="89"/>
      <c r="POR174" s="89"/>
      <c r="POS174" s="89"/>
      <c r="POT174" s="89"/>
      <c r="POU174" s="89"/>
      <c r="POV174" s="89"/>
      <c r="POW174" s="89"/>
      <c r="POX174" s="89"/>
      <c r="POY174" s="89"/>
      <c r="POZ174" s="89"/>
      <c r="PPA174" s="89"/>
      <c r="PPB174" s="89"/>
      <c r="PPC174" s="89"/>
      <c r="PPD174" s="89"/>
      <c r="PPE174" s="89"/>
      <c r="PPF174" s="89"/>
      <c r="PPG174" s="89"/>
      <c r="PPH174" s="89"/>
      <c r="PPI174" s="89"/>
      <c r="PPJ174" s="89"/>
      <c r="PPK174" s="89"/>
      <c r="PPL174" s="89"/>
      <c r="PPM174" s="89"/>
      <c r="PPN174" s="89"/>
      <c r="PPO174" s="89"/>
      <c r="PPP174" s="89"/>
      <c r="PPQ174" s="89"/>
      <c r="PPR174" s="89"/>
      <c r="PPS174" s="89"/>
      <c r="PPT174" s="89"/>
      <c r="PPU174" s="89"/>
      <c r="PPV174" s="89"/>
      <c r="PPW174" s="89"/>
      <c r="PPX174" s="89"/>
      <c r="PPY174" s="89"/>
      <c r="PPZ174" s="89"/>
      <c r="PQA174" s="89"/>
      <c r="PQB174" s="89"/>
      <c r="PQC174" s="89"/>
      <c r="PQD174" s="89"/>
      <c r="PQE174" s="89"/>
      <c r="PQF174" s="89"/>
      <c r="PQG174" s="89"/>
      <c r="PQH174" s="89"/>
      <c r="PQI174" s="89"/>
      <c r="PQJ174" s="89"/>
      <c r="PQK174" s="89"/>
      <c r="PQL174" s="89"/>
      <c r="PQM174" s="89"/>
      <c r="PQN174" s="89"/>
      <c r="PQO174" s="89"/>
      <c r="PQP174" s="89"/>
      <c r="PQQ174" s="89"/>
      <c r="PQR174" s="89"/>
      <c r="PQS174" s="89"/>
      <c r="PQT174" s="89"/>
      <c r="PQU174" s="89"/>
      <c r="PQV174" s="89"/>
      <c r="PQW174" s="89"/>
      <c r="PQX174" s="89"/>
      <c r="PQY174" s="89"/>
      <c r="PQZ174" s="89"/>
      <c r="PRA174" s="89"/>
      <c r="PRB174" s="89"/>
      <c r="PRC174" s="89"/>
      <c r="PRD174" s="89"/>
      <c r="PRE174" s="89"/>
      <c r="PRF174" s="89"/>
      <c r="PRG174" s="89"/>
      <c r="PRH174" s="89"/>
      <c r="PRI174" s="89"/>
      <c r="PRJ174" s="89"/>
      <c r="PRK174" s="89"/>
      <c r="PRL174" s="89"/>
      <c r="PRM174" s="89"/>
      <c r="PRN174" s="89"/>
      <c r="PRO174" s="89"/>
      <c r="PRP174" s="89"/>
      <c r="PRQ174" s="89"/>
      <c r="PRR174" s="89"/>
      <c r="PRS174" s="89"/>
      <c r="PRT174" s="89"/>
      <c r="PRU174" s="89"/>
      <c r="PRV174" s="89"/>
      <c r="PRW174" s="89"/>
      <c r="PRX174" s="89"/>
      <c r="PRY174" s="89"/>
      <c r="PRZ174" s="89"/>
      <c r="PSA174" s="89"/>
      <c r="PSB174" s="89"/>
      <c r="PSC174" s="89"/>
      <c r="PSD174" s="89"/>
      <c r="PSE174" s="89"/>
      <c r="PSF174" s="89"/>
      <c r="PSG174" s="89"/>
      <c r="PSH174" s="89"/>
      <c r="PSI174" s="89"/>
      <c r="PSJ174" s="89"/>
      <c r="PSK174" s="89"/>
      <c r="PSL174" s="89"/>
      <c r="PSM174" s="89"/>
      <c r="PSN174" s="89"/>
      <c r="PSO174" s="89"/>
      <c r="PSP174" s="89"/>
      <c r="PSQ174" s="89"/>
      <c r="PSR174" s="89"/>
      <c r="PSS174" s="89"/>
      <c r="PST174" s="89"/>
      <c r="PSU174" s="89"/>
      <c r="PSV174" s="89"/>
      <c r="PSW174" s="89"/>
      <c r="PSX174" s="89"/>
      <c r="PSY174" s="89"/>
      <c r="PSZ174" s="89"/>
      <c r="PTA174" s="89"/>
      <c r="PTB174" s="89"/>
      <c r="PTC174" s="89"/>
      <c r="PTD174" s="89"/>
      <c r="PTE174" s="89"/>
      <c r="PTF174" s="89"/>
      <c r="PTG174" s="89"/>
      <c r="PTH174" s="89"/>
      <c r="PTI174" s="89"/>
      <c r="PTJ174" s="89"/>
      <c r="PTK174" s="89"/>
      <c r="PTL174" s="89"/>
      <c r="PTM174" s="89"/>
      <c r="PTN174" s="89"/>
      <c r="PTO174" s="89"/>
      <c r="PTP174" s="89"/>
      <c r="PTQ174" s="89"/>
      <c r="PTR174" s="89"/>
      <c r="PTS174" s="89"/>
      <c r="PTT174" s="89"/>
      <c r="PTU174" s="89"/>
      <c r="PTV174" s="89"/>
      <c r="PTW174" s="89"/>
      <c r="PTX174" s="89"/>
      <c r="PTY174" s="89"/>
      <c r="PTZ174" s="89"/>
      <c r="PUA174" s="89"/>
      <c r="PUB174" s="89"/>
      <c r="PUC174" s="89"/>
      <c r="PUD174" s="89"/>
      <c r="PUE174" s="89"/>
      <c r="PUF174" s="89"/>
      <c r="PUG174" s="89"/>
      <c r="PUH174" s="89"/>
      <c r="PUI174" s="89"/>
      <c r="PUJ174" s="89"/>
      <c r="PUK174" s="89"/>
      <c r="PUL174" s="89"/>
      <c r="PUM174" s="89"/>
      <c r="PUN174" s="89"/>
      <c r="PUO174" s="89"/>
      <c r="PUP174" s="89"/>
      <c r="PUQ174" s="89"/>
      <c r="PUR174" s="89"/>
      <c r="PUS174" s="89"/>
      <c r="PUT174" s="89"/>
      <c r="PUU174" s="89"/>
      <c r="PUV174" s="89"/>
      <c r="PUW174" s="89"/>
      <c r="PUX174" s="89"/>
      <c r="PUY174" s="89"/>
      <c r="PUZ174" s="89"/>
      <c r="PVA174" s="89"/>
      <c r="PVB174" s="89"/>
      <c r="PVC174" s="89"/>
      <c r="PVD174" s="89"/>
      <c r="PVE174" s="89"/>
      <c r="PVF174" s="89"/>
      <c r="PVG174" s="89"/>
      <c r="PVH174" s="89"/>
      <c r="PVI174" s="89"/>
      <c r="PVJ174" s="89"/>
      <c r="PVK174" s="89"/>
      <c r="PVL174" s="89"/>
      <c r="PVM174" s="89"/>
      <c r="PVN174" s="89"/>
      <c r="PVO174" s="89"/>
      <c r="PVP174" s="89"/>
      <c r="PVQ174" s="89"/>
      <c r="PVR174" s="89"/>
      <c r="PVS174" s="89"/>
      <c r="PVT174" s="89"/>
      <c r="PVU174" s="89"/>
      <c r="PVV174" s="89"/>
      <c r="PVW174" s="89"/>
      <c r="PVX174" s="89"/>
      <c r="PVY174" s="89"/>
      <c r="PVZ174" s="89"/>
      <c r="PWA174" s="89"/>
      <c r="PWB174" s="89"/>
      <c r="PWC174" s="89"/>
      <c r="PWD174" s="89"/>
      <c r="PWE174" s="89"/>
      <c r="PWF174" s="89"/>
      <c r="PWG174" s="89"/>
      <c r="PWH174" s="89"/>
      <c r="PWI174" s="89"/>
      <c r="PWJ174" s="89"/>
      <c r="PWK174" s="89"/>
      <c r="PWL174" s="89"/>
      <c r="PWM174" s="89"/>
      <c r="PWN174" s="89"/>
      <c r="PWO174" s="89"/>
      <c r="PWP174" s="89"/>
      <c r="PWQ174" s="89"/>
      <c r="PWR174" s="89"/>
      <c r="PWS174" s="89"/>
      <c r="PWT174" s="89"/>
      <c r="PWU174" s="89"/>
      <c r="PWV174" s="89"/>
      <c r="PWW174" s="89"/>
      <c r="PWX174" s="89"/>
      <c r="PWY174" s="89"/>
      <c r="PWZ174" s="89"/>
      <c r="PXA174" s="89"/>
      <c r="PXB174" s="89"/>
      <c r="PXC174" s="89"/>
      <c r="PXD174" s="89"/>
      <c r="PXE174" s="89"/>
      <c r="PXF174" s="89"/>
      <c r="PXG174" s="89"/>
      <c r="PXH174" s="89"/>
      <c r="PXI174" s="89"/>
      <c r="PXJ174" s="89"/>
      <c r="PXK174" s="89"/>
      <c r="PXL174" s="89"/>
      <c r="PXM174" s="89"/>
      <c r="PXN174" s="89"/>
      <c r="PXO174" s="89"/>
      <c r="PXP174" s="89"/>
      <c r="PXQ174" s="89"/>
      <c r="PXR174" s="89"/>
      <c r="PXS174" s="89"/>
      <c r="PXT174" s="89"/>
      <c r="PXU174" s="89"/>
      <c r="PXV174" s="89"/>
      <c r="PXW174" s="89"/>
      <c r="PXX174" s="89"/>
      <c r="PXY174" s="89"/>
      <c r="PXZ174" s="89"/>
      <c r="PYA174" s="89"/>
      <c r="PYB174" s="89"/>
      <c r="PYC174" s="89"/>
      <c r="PYD174" s="89"/>
      <c r="PYE174" s="89"/>
      <c r="PYF174" s="89"/>
      <c r="PYG174" s="89"/>
      <c r="PYH174" s="89"/>
      <c r="PYI174" s="89"/>
      <c r="PYJ174" s="89"/>
      <c r="PYK174" s="89"/>
      <c r="PYL174" s="89"/>
      <c r="PYM174" s="89"/>
      <c r="PYN174" s="89"/>
      <c r="PYO174" s="89"/>
      <c r="PYP174" s="89"/>
      <c r="PYQ174" s="89"/>
      <c r="PYR174" s="89"/>
      <c r="PYS174" s="89"/>
      <c r="PYT174" s="89"/>
      <c r="PYU174" s="89"/>
      <c r="PYV174" s="89"/>
      <c r="PYW174" s="89"/>
      <c r="PYX174" s="89"/>
      <c r="PYY174" s="89"/>
      <c r="PYZ174" s="89"/>
      <c r="PZA174" s="89"/>
      <c r="PZB174" s="89"/>
      <c r="PZC174" s="89"/>
      <c r="PZD174" s="89"/>
      <c r="PZE174" s="89"/>
      <c r="PZF174" s="89"/>
      <c r="PZG174" s="89"/>
      <c r="PZH174" s="89"/>
      <c r="PZI174" s="89"/>
      <c r="PZJ174" s="89"/>
      <c r="PZK174" s="89"/>
      <c r="PZL174" s="89"/>
      <c r="PZM174" s="89"/>
      <c r="PZN174" s="89"/>
      <c r="PZO174" s="89"/>
      <c r="PZP174" s="89"/>
      <c r="PZQ174" s="89"/>
      <c r="PZR174" s="89"/>
      <c r="PZS174" s="89"/>
      <c r="PZT174" s="89"/>
      <c r="PZU174" s="89"/>
      <c r="PZV174" s="89"/>
      <c r="PZW174" s="89"/>
      <c r="PZX174" s="89"/>
      <c r="PZY174" s="89"/>
      <c r="PZZ174" s="89"/>
      <c r="QAA174" s="89"/>
      <c r="QAB174" s="89"/>
      <c r="QAC174" s="89"/>
      <c r="QAD174" s="89"/>
      <c r="QAE174" s="89"/>
      <c r="QAF174" s="89"/>
      <c r="QAG174" s="89"/>
      <c r="QAH174" s="89"/>
      <c r="QAI174" s="89"/>
      <c r="QAJ174" s="89"/>
      <c r="QAK174" s="89"/>
      <c r="QAL174" s="89"/>
      <c r="QAM174" s="89"/>
      <c r="QAN174" s="89"/>
      <c r="QAO174" s="89"/>
      <c r="QAP174" s="89"/>
      <c r="QAQ174" s="89"/>
      <c r="QAR174" s="89"/>
      <c r="QAS174" s="89"/>
      <c r="QAT174" s="89"/>
      <c r="QAU174" s="89"/>
      <c r="QAV174" s="89"/>
      <c r="QAW174" s="89"/>
      <c r="QAX174" s="89"/>
      <c r="QAY174" s="89"/>
      <c r="QAZ174" s="89"/>
      <c r="QBA174" s="89"/>
      <c r="QBB174" s="89"/>
      <c r="QBC174" s="89"/>
      <c r="QBD174" s="89"/>
      <c r="QBE174" s="89"/>
      <c r="QBF174" s="89"/>
      <c r="QBG174" s="89"/>
      <c r="QBH174" s="89"/>
      <c r="QBI174" s="89"/>
      <c r="QBJ174" s="89"/>
      <c r="QBK174" s="89"/>
      <c r="QBL174" s="89"/>
      <c r="QBM174" s="89"/>
      <c r="QBN174" s="89"/>
      <c r="QBO174" s="89"/>
      <c r="QBP174" s="89"/>
      <c r="QBQ174" s="89"/>
      <c r="QBR174" s="89"/>
      <c r="QBS174" s="89"/>
      <c r="QBT174" s="89"/>
      <c r="QBU174" s="89"/>
      <c r="QBV174" s="89"/>
      <c r="QBW174" s="89"/>
      <c r="QBX174" s="89"/>
      <c r="QBY174" s="89"/>
      <c r="QBZ174" s="89"/>
      <c r="QCA174" s="89"/>
      <c r="QCB174" s="89"/>
      <c r="QCC174" s="89"/>
      <c r="QCD174" s="89"/>
      <c r="QCE174" s="89"/>
      <c r="QCF174" s="89"/>
      <c r="QCG174" s="89"/>
      <c r="QCH174" s="89"/>
      <c r="QCI174" s="89"/>
      <c r="QCJ174" s="89"/>
      <c r="QCK174" s="89"/>
      <c r="QCL174" s="89"/>
      <c r="QCM174" s="89"/>
      <c r="QCN174" s="89"/>
      <c r="QCO174" s="89"/>
      <c r="QCP174" s="89"/>
      <c r="QCQ174" s="89"/>
      <c r="QCR174" s="89"/>
      <c r="QCS174" s="89"/>
      <c r="QCT174" s="89"/>
      <c r="QCU174" s="89"/>
      <c r="QCV174" s="89"/>
      <c r="QCW174" s="89"/>
      <c r="QCX174" s="89"/>
      <c r="QCY174" s="89"/>
      <c r="QCZ174" s="89"/>
      <c r="QDA174" s="89"/>
      <c r="QDB174" s="89"/>
      <c r="QDC174" s="89"/>
      <c r="QDD174" s="89"/>
      <c r="QDE174" s="89"/>
      <c r="QDF174" s="89"/>
      <c r="QDG174" s="89"/>
      <c r="QDH174" s="89"/>
      <c r="QDI174" s="89"/>
      <c r="QDJ174" s="89"/>
      <c r="QDK174" s="89"/>
      <c r="QDL174" s="89"/>
      <c r="QDM174" s="89"/>
      <c r="QDN174" s="89"/>
      <c r="QDO174" s="89"/>
      <c r="QDP174" s="89"/>
      <c r="QDQ174" s="89"/>
      <c r="QDR174" s="89"/>
      <c r="QDS174" s="89"/>
      <c r="QDT174" s="89"/>
      <c r="QDU174" s="89"/>
      <c r="QDV174" s="89"/>
      <c r="QDW174" s="89"/>
      <c r="QDX174" s="89"/>
      <c r="QDY174" s="89"/>
      <c r="QDZ174" s="89"/>
      <c r="QEA174" s="89"/>
      <c r="QEB174" s="89"/>
      <c r="QEC174" s="89"/>
      <c r="QED174" s="89"/>
      <c r="QEE174" s="89"/>
      <c r="QEF174" s="89"/>
      <c r="QEG174" s="89"/>
      <c r="QEH174" s="89"/>
      <c r="QEI174" s="89"/>
      <c r="QEJ174" s="89"/>
      <c r="QEK174" s="89"/>
      <c r="QEL174" s="89"/>
      <c r="QEM174" s="89"/>
      <c r="QEN174" s="89"/>
      <c r="QEO174" s="89"/>
      <c r="QEP174" s="89"/>
      <c r="QEQ174" s="89"/>
      <c r="QER174" s="89"/>
      <c r="QES174" s="89"/>
      <c r="QET174" s="89"/>
      <c r="QEU174" s="89"/>
      <c r="QEV174" s="89"/>
      <c r="QEW174" s="89"/>
      <c r="QEX174" s="89"/>
      <c r="QEY174" s="89"/>
      <c r="QEZ174" s="89"/>
      <c r="QFA174" s="89"/>
      <c r="QFB174" s="89"/>
      <c r="QFC174" s="89"/>
      <c r="QFD174" s="89"/>
      <c r="QFE174" s="89"/>
      <c r="QFF174" s="89"/>
      <c r="QFG174" s="89"/>
      <c r="QFH174" s="89"/>
      <c r="QFI174" s="89"/>
      <c r="QFJ174" s="89"/>
      <c r="QFK174" s="89"/>
      <c r="QFL174" s="89"/>
      <c r="QFM174" s="89"/>
      <c r="QFN174" s="89"/>
      <c r="QFO174" s="89"/>
      <c r="QFP174" s="89"/>
      <c r="QFQ174" s="89"/>
      <c r="QFR174" s="89"/>
      <c r="QFS174" s="89"/>
      <c r="QFT174" s="89"/>
      <c r="QFU174" s="89"/>
      <c r="QFV174" s="89"/>
      <c r="QFW174" s="89"/>
      <c r="QFX174" s="89"/>
      <c r="QFY174" s="89"/>
      <c r="QFZ174" s="89"/>
      <c r="QGA174" s="89"/>
      <c r="QGB174" s="89"/>
      <c r="QGC174" s="89"/>
      <c r="QGD174" s="89"/>
      <c r="QGE174" s="89"/>
      <c r="QGF174" s="89"/>
      <c r="QGG174" s="89"/>
      <c r="QGH174" s="89"/>
      <c r="QGI174" s="89"/>
      <c r="QGJ174" s="89"/>
      <c r="QGK174" s="89"/>
      <c r="QGL174" s="89"/>
      <c r="QGM174" s="89"/>
      <c r="QGN174" s="89"/>
      <c r="QGO174" s="89"/>
      <c r="QGP174" s="89"/>
      <c r="QGQ174" s="89"/>
      <c r="QGR174" s="89"/>
      <c r="QGS174" s="89"/>
      <c r="QGT174" s="89"/>
      <c r="QGU174" s="89"/>
      <c r="QGV174" s="89"/>
      <c r="QGW174" s="89"/>
      <c r="QGX174" s="89"/>
      <c r="QGY174" s="89"/>
      <c r="QGZ174" s="89"/>
      <c r="QHA174" s="89"/>
      <c r="QHB174" s="89"/>
      <c r="QHC174" s="89"/>
      <c r="QHD174" s="89"/>
      <c r="QHE174" s="89"/>
      <c r="QHF174" s="89"/>
      <c r="QHG174" s="89"/>
      <c r="QHH174" s="89"/>
      <c r="QHI174" s="89"/>
      <c r="QHJ174" s="89"/>
      <c r="QHK174" s="89"/>
      <c r="QHL174" s="89"/>
      <c r="QHM174" s="89"/>
      <c r="QHN174" s="89"/>
      <c r="QHO174" s="89"/>
      <c r="QHP174" s="89"/>
      <c r="QHQ174" s="89"/>
      <c r="QHR174" s="89"/>
      <c r="QHS174" s="89"/>
      <c r="QHT174" s="89"/>
      <c r="QHU174" s="89"/>
      <c r="QHV174" s="89"/>
      <c r="QHW174" s="89"/>
      <c r="QHX174" s="89"/>
      <c r="QHY174" s="89"/>
      <c r="QHZ174" s="89"/>
      <c r="QIA174" s="89"/>
      <c r="QIB174" s="89"/>
      <c r="QIC174" s="89"/>
      <c r="QID174" s="89"/>
      <c r="QIE174" s="89"/>
      <c r="QIF174" s="89"/>
      <c r="QIG174" s="89"/>
      <c r="QIH174" s="89"/>
      <c r="QII174" s="89"/>
      <c r="QIJ174" s="89"/>
      <c r="QIK174" s="89"/>
      <c r="QIL174" s="89"/>
      <c r="QIM174" s="89"/>
      <c r="QIN174" s="89"/>
      <c r="QIO174" s="89"/>
      <c r="QIP174" s="89"/>
      <c r="QIQ174" s="89"/>
      <c r="QIR174" s="89"/>
      <c r="QIS174" s="89"/>
      <c r="QIT174" s="89"/>
      <c r="QIU174" s="89"/>
      <c r="QIV174" s="89"/>
      <c r="QIW174" s="89"/>
      <c r="QIX174" s="89"/>
      <c r="QIY174" s="89"/>
      <c r="QIZ174" s="89"/>
      <c r="QJA174" s="89"/>
      <c r="QJB174" s="89"/>
      <c r="QJC174" s="89"/>
      <c r="QJD174" s="89"/>
      <c r="QJE174" s="89"/>
      <c r="QJF174" s="89"/>
      <c r="QJG174" s="89"/>
      <c r="QJH174" s="89"/>
      <c r="QJI174" s="89"/>
      <c r="QJJ174" s="89"/>
      <c r="QJK174" s="89"/>
      <c r="QJL174" s="89"/>
      <c r="QJM174" s="89"/>
      <c r="QJN174" s="89"/>
      <c r="QJO174" s="89"/>
      <c r="QJP174" s="89"/>
      <c r="QJQ174" s="89"/>
      <c r="QJR174" s="89"/>
      <c r="QJS174" s="89"/>
      <c r="QJT174" s="89"/>
      <c r="QJU174" s="89"/>
      <c r="QJV174" s="89"/>
      <c r="QJW174" s="89"/>
      <c r="QJX174" s="89"/>
      <c r="QJY174" s="89"/>
      <c r="QJZ174" s="89"/>
      <c r="QKA174" s="89"/>
      <c r="QKB174" s="89"/>
      <c r="QKC174" s="89"/>
      <c r="QKD174" s="89"/>
      <c r="QKE174" s="89"/>
      <c r="QKF174" s="89"/>
      <c r="QKG174" s="89"/>
      <c r="QKH174" s="89"/>
      <c r="QKI174" s="89"/>
      <c r="QKJ174" s="89"/>
      <c r="QKK174" s="89"/>
      <c r="QKL174" s="89"/>
      <c r="QKM174" s="89"/>
      <c r="QKN174" s="89"/>
      <c r="QKO174" s="89"/>
      <c r="QKP174" s="89"/>
      <c r="QKQ174" s="89"/>
      <c r="QKR174" s="89"/>
      <c r="QKS174" s="89"/>
      <c r="QKT174" s="89"/>
      <c r="QKU174" s="89"/>
      <c r="QKV174" s="89"/>
      <c r="QKW174" s="89"/>
      <c r="QKX174" s="89"/>
      <c r="QKY174" s="89"/>
      <c r="QKZ174" s="89"/>
      <c r="QLA174" s="89"/>
      <c r="QLB174" s="89"/>
      <c r="QLC174" s="89"/>
      <c r="QLD174" s="89"/>
      <c r="QLE174" s="89"/>
      <c r="QLF174" s="89"/>
      <c r="QLG174" s="89"/>
      <c r="QLH174" s="89"/>
      <c r="QLI174" s="89"/>
      <c r="QLJ174" s="89"/>
      <c r="QLK174" s="89"/>
      <c r="QLL174" s="89"/>
      <c r="QLM174" s="89"/>
      <c r="QLN174" s="89"/>
      <c r="QLO174" s="89"/>
      <c r="QLP174" s="89"/>
      <c r="QLQ174" s="89"/>
      <c r="QLR174" s="89"/>
      <c r="QLS174" s="89"/>
      <c r="QLT174" s="89"/>
      <c r="QLU174" s="89"/>
      <c r="QLV174" s="89"/>
      <c r="QLW174" s="89"/>
      <c r="QLX174" s="89"/>
      <c r="QLY174" s="89"/>
      <c r="QLZ174" s="89"/>
      <c r="QMA174" s="89"/>
      <c r="QMB174" s="89"/>
      <c r="QMC174" s="89"/>
      <c r="QMD174" s="89"/>
      <c r="QME174" s="89"/>
      <c r="QMF174" s="89"/>
      <c r="QMG174" s="89"/>
      <c r="QMH174" s="89"/>
      <c r="QMI174" s="89"/>
      <c r="QMJ174" s="89"/>
      <c r="QMK174" s="89"/>
      <c r="QML174" s="89"/>
      <c r="QMM174" s="89"/>
      <c r="QMN174" s="89"/>
      <c r="QMO174" s="89"/>
      <c r="QMP174" s="89"/>
      <c r="QMQ174" s="89"/>
      <c r="QMR174" s="89"/>
      <c r="QMS174" s="89"/>
      <c r="QMT174" s="89"/>
      <c r="QMU174" s="89"/>
      <c r="QMV174" s="89"/>
      <c r="QMW174" s="89"/>
      <c r="QMX174" s="89"/>
      <c r="QMY174" s="89"/>
      <c r="QMZ174" s="89"/>
      <c r="QNA174" s="89"/>
      <c r="QNB174" s="89"/>
      <c r="QNC174" s="89"/>
      <c r="QND174" s="89"/>
      <c r="QNE174" s="89"/>
      <c r="QNF174" s="89"/>
      <c r="QNG174" s="89"/>
      <c r="QNH174" s="89"/>
      <c r="QNI174" s="89"/>
      <c r="QNJ174" s="89"/>
      <c r="QNK174" s="89"/>
      <c r="QNL174" s="89"/>
      <c r="QNM174" s="89"/>
      <c r="QNN174" s="89"/>
      <c r="QNO174" s="89"/>
      <c r="QNP174" s="89"/>
      <c r="QNQ174" s="89"/>
      <c r="QNR174" s="89"/>
      <c r="QNS174" s="89"/>
      <c r="QNT174" s="89"/>
      <c r="QNU174" s="89"/>
      <c r="QNV174" s="89"/>
      <c r="QNW174" s="89"/>
      <c r="QNX174" s="89"/>
      <c r="QNY174" s="89"/>
      <c r="QNZ174" s="89"/>
      <c r="QOA174" s="89"/>
      <c r="QOB174" s="89"/>
      <c r="QOC174" s="89"/>
      <c r="QOD174" s="89"/>
      <c r="QOE174" s="89"/>
      <c r="QOF174" s="89"/>
      <c r="QOG174" s="89"/>
      <c r="QOH174" s="89"/>
      <c r="QOI174" s="89"/>
      <c r="QOJ174" s="89"/>
      <c r="QOK174" s="89"/>
      <c r="QOL174" s="89"/>
      <c r="QOM174" s="89"/>
      <c r="QON174" s="89"/>
      <c r="QOO174" s="89"/>
      <c r="QOP174" s="89"/>
      <c r="QOQ174" s="89"/>
      <c r="QOR174" s="89"/>
      <c r="QOS174" s="89"/>
      <c r="QOT174" s="89"/>
      <c r="QOU174" s="89"/>
      <c r="QOV174" s="89"/>
      <c r="QOW174" s="89"/>
      <c r="QOX174" s="89"/>
      <c r="QOY174" s="89"/>
      <c r="QOZ174" s="89"/>
      <c r="QPA174" s="89"/>
      <c r="QPB174" s="89"/>
      <c r="QPC174" s="89"/>
      <c r="QPD174" s="89"/>
      <c r="QPE174" s="89"/>
      <c r="QPF174" s="89"/>
      <c r="QPG174" s="89"/>
      <c r="QPH174" s="89"/>
      <c r="QPI174" s="89"/>
      <c r="QPJ174" s="89"/>
      <c r="QPK174" s="89"/>
      <c r="QPL174" s="89"/>
      <c r="QPM174" s="89"/>
      <c r="QPN174" s="89"/>
      <c r="QPO174" s="89"/>
      <c r="QPP174" s="89"/>
      <c r="QPQ174" s="89"/>
      <c r="QPR174" s="89"/>
      <c r="QPS174" s="89"/>
      <c r="QPT174" s="89"/>
      <c r="QPU174" s="89"/>
      <c r="QPV174" s="89"/>
      <c r="QPW174" s="89"/>
      <c r="QPX174" s="89"/>
      <c r="QPY174" s="89"/>
      <c r="QPZ174" s="89"/>
      <c r="QQA174" s="89"/>
      <c r="QQB174" s="89"/>
      <c r="QQC174" s="89"/>
      <c r="QQD174" s="89"/>
      <c r="QQE174" s="89"/>
      <c r="QQF174" s="89"/>
      <c r="QQG174" s="89"/>
      <c r="QQH174" s="89"/>
      <c r="QQI174" s="89"/>
      <c r="QQJ174" s="89"/>
      <c r="QQK174" s="89"/>
      <c r="QQL174" s="89"/>
      <c r="QQM174" s="89"/>
      <c r="QQN174" s="89"/>
      <c r="QQO174" s="89"/>
      <c r="QQP174" s="89"/>
      <c r="QQQ174" s="89"/>
      <c r="QQR174" s="89"/>
      <c r="QQS174" s="89"/>
      <c r="QQT174" s="89"/>
      <c r="QQU174" s="89"/>
      <c r="QQV174" s="89"/>
      <c r="QQW174" s="89"/>
      <c r="QQX174" s="89"/>
      <c r="QQY174" s="89"/>
      <c r="QQZ174" s="89"/>
      <c r="QRA174" s="89"/>
      <c r="QRB174" s="89"/>
      <c r="QRC174" s="89"/>
      <c r="QRD174" s="89"/>
      <c r="QRE174" s="89"/>
      <c r="QRF174" s="89"/>
      <c r="QRG174" s="89"/>
      <c r="QRH174" s="89"/>
      <c r="QRI174" s="89"/>
      <c r="QRJ174" s="89"/>
      <c r="QRK174" s="89"/>
      <c r="QRL174" s="89"/>
      <c r="QRM174" s="89"/>
      <c r="QRN174" s="89"/>
      <c r="QRO174" s="89"/>
      <c r="QRP174" s="89"/>
      <c r="QRQ174" s="89"/>
      <c r="QRR174" s="89"/>
      <c r="QRS174" s="89"/>
      <c r="QRT174" s="89"/>
      <c r="QRU174" s="89"/>
      <c r="QRV174" s="89"/>
      <c r="QRW174" s="89"/>
      <c r="QRX174" s="89"/>
      <c r="QRY174" s="89"/>
      <c r="QRZ174" s="89"/>
      <c r="QSA174" s="89"/>
      <c r="QSB174" s="89"/>
      <c r="QSC174" s="89"/>
      <c r="QSD174" s="89"/>
      <c r="QSE174" s="89"/>
      <c r="QSF174" s="89"/>
      <c r="QSG174" s="89"/>
      <c r="QSH174" s="89"/>
      <c r="QSI174" s="89"/>
      <c r="QSJ174" s="89"/>
      <c r="QSK174" s="89"/>
      <c r="QSL174" s="89"/>
      <c r="QSM174" s="89"/>
      <c r="QSN174" s="89"/>
      <c r="QSO174" s="89"/>
      <c r="QSP174" s="89"/>
      <c r="QSQ174" s="89"/>
      <c r="QSR174" s="89"/>
      <c r="QSS174" s="89"/>
      <c r="QST174" s="89"/>
      <c r="QSU174" s="89"/>
      <c r="QSV174" s="89"/>
      <c r="QSW174" s="89"/>
      <c r="QSX174" s="89"/>
      <c r="QSY174" s="89"/>
      <c r="QSZ174" s="89"/>
      <c r="QTA174" s="89"/>
      <c r="QTB174" s="89"/>
      <c r="QTC174" s="89"/>
      <c r="QTD174" s="89"/>
      <c r="QTE174" s="89"/>
      <c r="QTF174" s="89"/>
      <c r="QTG174" s="89"/>
      <c r="QTH174" s="89"/>
      <c r="QTI174" s="89"/>
      <c r="QTJ174" s="89"/>
      <c r="QTK174" s="89"/>
      <c r="QTL174" s="89"/>
      <c r="QTM174" s="89"/>
      <c r="QTN174" s="89"/>
      <c r="QTO174" s="89"/>
      <c r="QTP174" s="89"/>
      <c r="QTQ174" s="89"/>
      <c r="QTR174" s="89"/>
      <c r="QTS174" s="89"/>
      <c r="QTT174" s="89"/>
      <c r="QTU174" s="89"/>
      <c r="QTV174" s="89"/>
      <c r="QTW174" s="89"/>
      <c r="QTX174" s="89"/>
      <c r="QTY174" s="89"/>
      <c r="QTZ174" s="89"/>
      <c r="QUA174" s="89"/>
      <c r="QUB174" s="89"/>
      <c r="QUC174" s="89"/>
      <c r="QUD174" s="89"/>
      <c r="QUE174" s="89"/>
      <c r="QUF174" s="89"/>
      <c r="QUG174" s="89"/>
      <c r="QUH174" s="89"/>
      <c r="QUI174" s="89"/>
      <c r="QUJ174" s="89"/>
      <c r="QUK174" s="89"/>
      <c r="QUL174" s="89"/>
      <c r="QUM174" s="89"/>
      <c r="QUN174" s="89"/>
      <c r="QUO174" s="89"/>
      <c r="QUP174" s="89"/>
      <c r="QUQ174" s="89"/>
      <c r="QUR174" s="89"/>
      <c r="QUS174" s="89"/>
      <c r="QUT174" s="89"/>
      <c r="QUU174" s="89"/>
      <c r="QUV174" s="89"/>
      <c r="QUW174" s="89"/>
      <c r="QUX174" s="89"/>
      <c r="QUY174" s="89"/>
      <c r="QUZ174" s="89"/>
      <c r="QVA174" s="89"/>
      <c r="QVB174" s="89"/>
      <c r="QVC174" s="89"/>
      <c r="QVD174" s="89"/>
      <c r="QVE174" s="89"/>
      <c r="QVF174" s="89"/>
      <c r="QVG174" s="89"/>
      <c r="QVH174" s="89"/>
      <c r="QVI174" s="89"/>
      <c r="QVJ174" s="89"/>
      <c r="QVK174" s="89"/>
      <c r="QVL174" s="89"/>
      <c r="QVM174" s="89"/>
      <c r="QVN174" s="89"/>
      <c r="QVO174" s="89"/>
      <c r="QVP174" s="89"/>
      <c r="QVQ174" s="89"/>
      <c r="QVR174" s="89"/>
      <c r="QVS174" s="89"/>
      <c r="QVT174" s="89"/>
      <c r="QVU174" s="89"/>
      <c r="QVV174" s="89"/>
      <c r="QVW174" s="89"/>
      <c r="QVX174" s="89"/>
      <c r="QVY174" s="89"/>
      <c r="QVZ174" s="89"/>
      <c r="QWA174" s="89"/>
      <c r="QWB174" s="89"/>
      <c r="QWC174" s="89"/>
      <c r="QWD174" s="89"/>
      <c r="QWE174" s="89"/>
      <c r="QWF174" s="89"/>
      <c r="QWG174" s="89"/>
      <c r="QWH174" s="89"/>
      <c r="QWI174" s="89"/>
      <c r="QWJ174" s="89"/>
      <c r="QWK174" s="89"/>
      <c r="QWL174" s="89"/>
      <c r="QWM174" s="89"/>
      <c r="QWN174" s="89"/>
      <c r="QWO174" s="89"/>
      <c r="QWP174" s="89"/>
      <c r="QWQ174" s="89"/>
      <c r="QWR174" s="89"/>
      <c r="QWS174" s="89"/>
      <c r="QWT174" s="89"/>
      <c r="QWU174" s="89"/>
      <c r="QWV174" s="89"/>
      <c r="QWW174" s="89"/>
      <c r="QWX174" s="89"/>
      <c r="QWY174" s="89"/>
      <c r="QWZ174" s="89"/>
      <c r="QXA174" s="89"/>
      <c r="QXB174" s="89"/>
      <c r="QXC174" s="89"/>
      <c r="QXD174" s="89"/>
      <c r="QXE174" s="89"/>
      <c r="QXF174" s="89"/>
      <c r="QXG174" s="89"/>
      <c r="QXH174" s="89"/>
      <c r="QXI174" s="89"/>
      <c r="QXJ174" s="89"/>
      <c r="QXK174" s="89"/>
      <c r="QXL174" s="89"/>
      <c r="QXM174" s="89"/>
      <c r="QXN174" s="89"/>
      <c r="QXO174" s="89"/>
      <c r="QXP174" s="89"/>
      <c r="QXQ174" s="89"/>
      <c r="QXR174" s="89"/>
      <c r="QXS174" s="89"/>
      <c r="QXT174" s="89"/>
      <c r="QXU174" s="89"/>
      <c r="QXV174" s="89"/>
      <c r="QXW174" s="89"/>
      <c r="QXX174" s="89"/>
      <c r="QXY174" s="89"/>
      <c r="QXZ174" s="89"/>
      <c r="QYA174" s="89"/>
      <c r="QYB174" s="89"/>
      <c r="QYC174" s="89"/>
      <c r="QYD174" s="89"/>
      <c r="QYE174" s="89"/>
      <c r="QYF174" s="89"/>
      <c r="QYG174" s="89"/>
      <c r="QYH174" s="89"/>
      <c r="QYI174" s="89"/>
      <c r="QYJ174" s="89"/>
      <c r="QYK174" s="89"/>
      <c r="QYL174" s="89"/>
      <c r="QYM174" s="89"/>
      <c r="QYN174" s="89"/>
      <c r="QYO174" s="89"/>
      <c r="QYP174" s="89"/>
      <c r="QYQ174" s="89"/>
      <c r="QYR174" s="89"/>
      <c r="QYS174" s="89"/>
      <c r="QYT174" s="89"/>
      <c r="QYU174" s="89"/>
      <c r="QYV174" s="89"/>
      <c r="QYW174" s="89"/>
      <c r="QYX174" s="89"/>
      <c r="QYY174" s="89"/>
      <c r="QYZ174" s="89"/>
      <c r="QZA174" s="89"/>
      <c r="QZB174" s="89"/>
      <c r="QZC174" s="89"/>
      <c r="QZD174" s="89"/>
      <c r="QZE174" s="89"/>
      <c r="QZF174" s="89"/>
      <c r="QZG174" s="89"/>
      <c r="QZH174" s="89"/>
      <c r="QZI174" s="89"/>
      <c r="QZJ174" s="89"/>
      <c r="QZK174" s="89"/>
      <c r="QZL174" s="89"/>
      <c r="QZM174" s="89"/>
      <c r="QZN174" s="89"/>
      <c r="QZO174" s="89"/>
      <c r="QZP174" s="89"/>
      <c r="QZQ174" s="89"/>
      <c r="QZR174" s="89"/>
      <c r="QZS174" s="89"/>
      <c r="QZT174" s="89"/>
      <c r="QZU174" s="89"/>
      <c r="QZV174" s="89"/>
      <c r="QZW174" s="89"/>
      <c r="QZX174" s="89"/>
      <c r="QZY174" s="89"/>
      <c r="QZZ174" s="89"/>
      <c r="RAA174" s="89"/>
      <c r="RAB174" s="89"/>
      <c r="RAC174" s="89"/>
      <c r="RAD174" s="89"/>
      <c r="RAE174" s="89"/>
      <c r="RAF174" s="89"/>
      <c r="RAG174" s="89"/>
      <c r="RAH174" s="89"/>
      <c r="RAI174" s="89"/>
      <c r="RAJ174" s="89"/>
      <c r="RAK174" s="89"/>
      <c r="RAL174" s="89"/>
      <c r="RAM174" s="89"/>
      <c r="RAN174" s="89"/>
      <c r="RAO174" s="89"/>
      <c r="RAP174" s="89"/>
      <c r="RAQ174" s="89"/>
      <c r="RAR174" s="89"/>
      <c r="RAS174" s="89"/>
      <c r="RAT174" s="89"/>
      <c r="RAU174" s="89"/>
      <c r="RAV174" s="89"/>
      <c r="RAW174" s="89"/>
      <c r="RAX174" s="89"/>
      <c r="RAY174" s="89"/>
      <c r="RAZ174" s="89"/>
      <c r="RBA174" s="89"/>
      <c r="RBB174" s="89"/>
      <c r="RBC174" s="89"/>
      <c r="RBD174" s="89"/>
      <c r="RBE174" s="89"/>
      <c r="RBF174" s="89"/>
      <c r="RBG174" s="89"/>
      <c r="RBH174" s="89"/>
      <c r="RBI174" s="89"/>
      <c r="RBJ174" s="89"/>
      <c r="RBK174" s="89"/>
      <c r="RBL174" s="89"/>
      <c r="RBM174" s="89"/>
      <c r="RBN174" s="89"/>
      <c r="RBO174" s="89"/>
      <c r="RBP174" s="89"/>
      <c r="RBQ174" s="89"/>
      <c r="RBR174" s="89"/>
      <c r="RBS174" s="89"/>
      <c r="RBT174" s="89"/>
      <c r="RBU174" s="89"/>
      <c r="RBV174" s="89"/>
      <c r="RBW174" s="89"/>
      <c r="RBX174" s="89"/>
      <c r="RBY174" s="89"/>
      <c r="RBZ174" s="89"/>
      <c r="RCA174" s="89"/>
      <c r="RCB174" s="89"/>
      <c r="RCC174" s="89"/>
      <c r="RCD174" s="89"/>
      <c r="RCE174" s="89"/>
      <c r="RCF174" s="89"/>
      <c r="RCG174" s="89"/>
      <c r="RCH174" s="89"/>
      <c r="RCI174" s="89"/>
      <c r="RCJ174" s="89"/>
      <c r="RCK174" s="89"/>
      <c r="RCL174" s="89"/>
      <c r="RCM174" s="89"/>
      <c r="RCN174" s="89"/>
      <c r="RCO174" s="89"/>
      <c r="RCP174" s="89"/>
      <c r="RCQ174" s="89"/>
      <c r="RCR174" s="89"/>
      <c r="RCS174" s="89"/>
      <c r="RCT174" s="89"/>
      <c r="RCU174" s="89"/>
      <c r="RCV174" s="89"/>
      <c r="RCW174" s="89"/>
      <c r="RCX174" s="89"/>
      <c r="RCY174" s="89"/>
      <c r="RCZ174" s="89"/>
      <c r="RDA174" s="89"/>
      <c r="RDB174" s="89"/>
      <c r="RDC174" s="89"/>
      <c r="RDD174" s="89"/>
      <c r="RDE174" s="89"/>
      <c r="RDF174" s="89"/>
      <c r="RDG174" s="89"/>
      <c r="RDH174" s="89"/>
      <c r="RDI174" s="89"/>
      <c r="RDJ174" s="89"/>
      <c r="RDK174" s="89"/>
      <c r="RDL174" s="89"/>
      <c r="RDM174" s="89"/>
      <c r="RDN174" s="89"/>
      <c r="RDO174" s="89"/>
      <c r="RDP174" s="89"/>
      <c r="RDQ174" s="89"/>
      <c r="RDR174" s="89"/>
      <c r="RDS174" s="89"/>
      <c r="RDT174" s="89"/>
      <c r="RDU174" s="89"/>
      <c r="RDV174" s="89"/>
      <c r="RDW174" s="89"/>
      <c r="RDX174" s="89"/>
      <c r="RDY174" s="89"/>
      <c r="RDZ174" s="89"/>
      <c r="REA174" s="89"/>
      <c r="REB174" s="89"/>
      <c r="REC174" s="89"/>
      <c r="RED174" s="89"/>
      <c r="REE174" s="89"/>
      <c r="REF174" s="89"/>
      <c r="REG174" s="89"/>
      <c r="REH174" s="89"/>
      <c r="REI174" s="89"/>
      <c r="REJ174" s="89"/>
      <c r="REK174" s="89"/>
      <c r="REL174" s="89"/>
      <c r="REM174" s="89"/>
      <c r="REN174" s="89"/>
      <c r="REO174" s="89"/>
      <c r="REP174" s="89"/>
      <c r="REQ174" s="89"/>
      <c r="RER174" s="89"/>
      <c r="RES174" s="89"/>
      <c r="RET174" s="89"/>
      <c r="REU174" s="89"/>
      <c r="REV174" s="89"/>
      <c r="REW174" s="89"/>
      <c r="REX174" s="89"/>
      <c r="REY174" s="89"/>
      <c r="REZ174" s="89"/>
      <c r="RFA174" s="89"/>
      <c r="RFB174" s="89"/>
      <c r="RFC174" s="89"/>
      <c r="RFD174" s="89"/>
      <c r="RFE174" s="89"/>
      <c r="RFF174" s="89"/>
      <c r="RFG174" s="89"/>
      <c r="RFH174" s="89"/>
      <c r="RFI174" s="89"/>
      <c r="RFJ174" s="89"/>
      <c r="RFK174" s="89"/>
      <c r="RFL174" s="89"/>
      <c r="RFM174" s="89"/>
      <c r="RFN174" s="89"/>
      <c r="RFO174" s="89"/>
      <c r="RFP174" s="89"/>
      <c r="RFQ174" s="89"/>
      <c r="RFR174" s="89"/>
      <c r="RFS174" s="89"/>
      <c r="RFT174" s="89"/>
      <c r="RFU174" s="89"/>
      <c r="RFV174" s="89"/>
      <c r="RFW174" s="89"/>
      <c r="RFX174" s="89"/>
      <c r="RFY174" s="89"/>
      <c r="RFZ174" s="89"/>
      <c r="RGA174" s="89"/>
      <c r="RGB174" s="89"/>
      <c r="RGC174" s="89"/>
      <c r="RGD174" s="89"/>
      <c r="RGE174" s="89"/>
      <c r="RGF174" s="89"/>
      <c r="RGG174" s="89"/>
      <c r="RGH174" s="89"/>
      <c r="RGI174" s="89"/>
      <c r="RGJ174" s="89"/>
      <c r="RGK174" s="89"/>
      <c r="RGL174" s="89"/>
      <c r="RGM174" s="89"/>
      <c r="RGN174" s="89"/>
      <c r="RGO174" s="89"/>
      <c r="RGP174" s="89"/>
      <c r="RGQ174" s="89"/>
      <c r="RGR174" s="89"/>
      <c r="RGS174" s="89"/>
      <c r="RGT174" s="89"/>
      <c r="RGU174" s="89"/>
      <c r="RGV174" s="89"/>
      <c r="RGW174" s="89"/>
      <c r="RGX174" s="89"/>
      <c r="RGY174" s="89"/>
      <c r="RGZ174" s="89"/>
      <c r="RHA174" s="89"/>
      <c r="RHB174" s="89"/>
      <c r="RHC174" s="89"/>
      <c r="RHD174" s="89"/>
      <c r="RHE174" s="89"/>
      <c r="RHF174" s="89"/>
      <c r="RHG174" s="89"/>
      <c r="RHH174" s="89"/>
      <c r="RHI174" s="89"/>
      <c r="RHJ174" s="89"/>
      <c r="RHK174" s="89"/>
      <c r="RHL174" s="89"/>
      <c r="RHM174" s="89"/>
      <c r="RHN174" s="89"/>
      <c r="RHO174" s="89"/>
      <c r="RHP174" s="89"/>
      <c r="RHQ174" s="89"/>
      <c r="RHR174" s="89"/>
      <c r="RHS174" s="89"/>
      <c r="RHT174" s="89"/>
      <c r="RHU174" s="89"/>
      <c r="RHV174" s="89"/>
      <c r="RHW174" s="89"/>
      <c r="RHX174" s="89"/>
      <c r="RHY174" s="89"/>
      <c r="RHZ174" s="89"/>
      <c r="RIA174" s="89"/>
      <c r="RIB174" s="89"/>
      <c r="RIC174" s="89"/>
      <c r="RID174" s="89"/>
      <c r="RIE174" s="89"/>
      <c r="RIF174" s="89"/>
      <c r="RIG174" s="89"/>
      <c r="RIH174" s="89"/>
      <c r="RII174" s="89"/>
      <c r="RIJ174" s="89"/>
      <c r="RIK174" s="89"/>
      <c r="RIL174" s="89"/>
      <c r="RIM174" s="89"/>
      <c r="RIN174" s="89"/>
      <c r="RIO174" s="89"/>
      <c r="RIP174" s="89"/>
      <c r="RIQ174" s="89"/>
      <c r="RIR174" s="89"/>
      <c r="RIS174" s="89"/>
      <c r="RIT174" s="89"/>
      <c r="RIU174" s="89"/>
      <c r="RIV174" s="89"/>
      <c r="RIW174" s="89"/>
      <c r="RIX174" s="89"/>
      <c r="RIY174" s="89"/>
      <c r="RIZ174" s="89"/>
      <c r="RJA174" s="89"/>
      <c r="RJB174" s="89"/>
      <c r="RJC174" s="89"/>
      <c r="RJD174" s="89"/>
      <c r="RJE174" s="89"/>
      <c r="RJF174" s="89"/>
      <c r="RJG174" s="89"/>
      <c r="RJH174" s="89"/>
      <c r="RJI174" s="89"/>
      <c r="RJJ174" s="89"/>
      <c r="RJK174" s="89"/>
      <c r="RJL174" s="89"/>
      <c r="RJM174" s="89"/>
      <c r="RJN174" s="89"/>
      <c r="RJO174" s="89"/>
      <c r="RJP174" s="89"/>
      <c r="RJQ174" s="89"/>
      <c r="RJR174" s="89"/>
      <c r="RJS174" s="89"/>
      <c r="RJT174" s="89"/>
      <c r="RJU174" s="89"/>
      <c r="RJV174" s="89"/>
      <c r="RJW174" s="89"/>
      <c r="RJX174" s="89"/>
      <c r="RJY174" s="89"/>
      <c r="RJZ174" s="89"/>
      <c r="RKA174" s="89"/>
      <c r="RKB174" s="89"/>
      <c r="RKC174" s="89"/>
      <c r="RKD174" s="89"/>
      <c r="RKE174" s="89"/>
      <c r="RKF174" s="89"/>
      <c r="RKG174" s="89"/>
      <c r="RKH174" s="89"/>
      <c r="RKI174" s="89"/>
      <c r="RKJ174" s="89"/>
      <c r="RKK174" s="89"/>
      <c r="RKL174" s="89"/>
      <c r="RKM174" s="89"/>
      <c r="RKN174" s="89"/>
      <c r="RKO174" s="89"/>
      <c r="RKP174" s="89"/>
      <c r="RKQ174" s="89"/>
      <c r="RKR174" s="89"/>
      <c r="RKS174" s="89"/>
      <c r="RKT174" s="89"/>
      <c r="RKU174" s="89"/>
      <c r="RKV174" s="89"/>
      <c r="RKW174" s="89"/>
      <c r="RKX174" s="89"/>
      <c r="RKY174" s="89"/>
      <c r="RKZ174" s="89"/>
      <c r="RLA174" s="89"/>
      <c r="RLB174" s="89"/>
      <c r="RLC174" s="89"/>
      <c r="RLD174" s="89"/>
      <c r="RLE174" s="89"/>
      <c r="RLF174" s="89"/>
      <c r="RLG174" s="89"/>
      <c r="RLH174" s="89"/>
      <c r="RLI174" s="89"/>
      <c r="RLJ174" s="89"/>
      <c r="RLK174" s="89"/>
      <c r="RLL174" s="89"/>
      <c r="RLM174" s="89"/>
      <c r="RLN174" s="89"/>
      <c r="RLO174" s="89"/>
      <c r="RLP174" s="89"/>
      <c r="RLQ174" s="89"/>
      <c r="RLR174" s="89"/>
      <c r="RLS174" s="89"/>
      <c r="RLT174" s="89"/>
      <c r="RLU174" s="89"/>
      <c r="RLV174" s="89"/>
      <c r="RLW174" s="89"/>
      <c r="RLX174" s="89"/>
      <c r="RLY174" s="89"/>
      <c r="RLZ174" s="89"/>
      <c r="RMA174" s="89"/>
      <c r="RMB174" s="89"/>
      <c r="RMC174" s="89"/>
      <c r="RMD174" s="89"/>
      <c r="RME174" s="89"/>
      <c r="RMF174" s="89"/>
      <c r="RMG174" s="89"/>
      <c r="RMH174" s="89"/>
      <c r="RMI174" s="89"/>
      <c r="RMJ174" s="89"/>
      <c r="RMK174" s="89"/>
      <c r="RML174" s="89"/>
      <c r="RMM174" s="89"/>
      <c r="RMN174" s="89"/>
      <c r="RMO174" s="89"/>
      <c r="RMP174" s="89"/>
      <c r="RMQ174" s="89"/>
      <c r="RMR174" s="89"/>
      <c r="RMS174" s="89"/>
      <c r="RMT174" s="89"/>
      <c r="RMU174" s="89"/>
      <c r="RMV174" s="89"/>
      <c r="RMW174" s="89"/>
      <c r="RMX174" s="89"/>
      <c r="RMY174" s="89"/>
      <c r="RMZ174" s="89"/>
      <c r="RNA174" s="89"/>
      <c r="RNB174" s="89"/>
      <c r="RNC174" s="89"/>
      <c r="RND174" s="89"/>
      <c r="RNE174" s="89"/>
      <c r="RNF174" s="89"/>
      <c r="RNG174" s="89"/>
      <c r="RNH174" s="89"/>
      <c r="RNI174" s="89"/>
      <c r="RNJ174" s="89"/>
      <c r="RNK174" s="89"/>
      <c r="RNL174" s="89"/>
      <c r="RNM174" s="89"/>
      <c r="RNN174" s="89"/>
      <c r="RNO174" s="89"/>
      <c r="RNP174" s="89"/>
      <c r="RNQ174" s="89"/>
      <c r="RNR174" s="89"/>
      <c r="RNS174" s="89"/>
      <c r="RNT174" s="89"/>
      <c r="RNU174" s="89"/>
      <c r="RNV174" s="89"/>
      <c r="RNW174" s="89"/>
      <c r="RNX174" s="89"/>
      <c r="RNY174" s="89"/>
      <c r="RNZ174" s="89"/>
      <c r="ROA174" s="89"/>
      <c r="ROB174" s="89"/>
      <c r="ROC174" s="89"/>
      <c r="ROD174" s="89"/>
      <c r="ROE174" s="89"/>
      <c r="ROF174" s="89"/>
      <c r="ROG174" s="89"/>
      <c r="ROH174" s="89"/>
      <c r="ROI174" s="89"/>
      <c r="ROJ174" s="89"/>
      <c r="ROK174" s="89"/>
      <c r="ROL174" s="89"/>
      <c r="ROM174" s="89"/>
      <c r="RON174" s="89"/>
      <c r="ROO174" s="89"/>
      <c r="ROP174" s="89"/>
      <c r="ROQ174" s="89"/>
      <c r="ROR174" s="89"/>
      <c r="ROS174" s="89"/>
      <c r="ROT174" s="89"/>
      <c r="ROU174" s="89"/>
      <c r="ROV174" s="89"/>
      <c r="ROW174" s="89"/>
      <c r="ROX174" s="89"/>
      <c r="ROY174" s="89"/>
      <c r="ROZ174" s="89"/>
      <c r="RPA174" s="89"/>
      <c r="RPB174" s="89"/>
      <c r="RPC174" s="89"/>
      <c r="RPD174" s="89"/>
      <c r="RPE174" s="89"/>
      <c r="RPF174" s="89"/>
      <c r="RPG174" s="89"/>
      <c r="RPH174" s="89"/>
      <c r="RPI174" s="89"/>
      <c r="RPJ174" s="89"/>
      <c r="RPK174" s="89"/>
      <c r="RPL174" s="89"/>
      <c r="RPM174" s="89"/>
      <c r="RPN174" s="89"/>
      <c r="RPO174" s="89"/>
      <c r="RPP174" s="89"/>
      <c r="RPQ174" s="89"/>
      <c r="RPR174" s="89"/>
      <c r="RPS174" s="89"/>
      <c r="RPT174" s="89"/>
      <c r="RPU174" s="89"/>
      <c r="RPV174" s="89"/>
      <c r="RPW174" s="89"/>
      <c r="RPX174" s="89"/>
      <c r="RPY174" s="89"/>
      <c r="RPZ174" s="89"/>
      <c r="RQA174" s="89"/>
      <c r="RQB174" s="89"/>
      <c r="RQC174" s="89"/>
      <c r="RQD174" s="89"/>
      <c r="RQE174" s="89"/>
      <c r="RQF174" s="89"/>
      <c r="RQG174" s="89"/>
      <c r="RQH174" s="89"/>
      <c r="RQI174" s="89"/>
      <c r="RQJ174" s="89"/>
      <c r="RQK174" s="89"/>
      <c r="RQL174" s="89"/>
      <c r="RQM174" s="89"/>
      <c r="RQN174" s="89"/>
      <c r="RQO174" s="89"/>
      <c r="RQP174" s="89"/>
      <c r="RQQ174" s="89"/>
      <c r="RQR174" s="89"/>
      <c r="RQS174" s="89"/>
      <c r="RQT174" s="89"/>
      <c r="RQU174" s="89"/>
      <c r="RQV174" s="89"/>
      <c r="RQW174" s="89"/>
      <c r="RQX174" s="89"/>
      <c r="RQY174" s="89"/>
      <c r="RQZ174" s="89"/>
      <c r="RRA174" s="89"/>
      <c r="RRB174" s="89"/>
      <c r="RRC174" s="89"/>
      <c r="RRD174" s="89"/>
      <c r="RRE174" s="89"/>
      <c r="RRF174" s="89"/>
      <c r="RRG174" s="89"/>
      <c r="RRH174" s="89"/>
      <c r="RRI174" s="89"/>
      <c r="RRJ174" s="89"/>
      <c r="RRK174" s="89"/>
      <c r="RRL174" s="89"/>
      <c r="RRM174" s="89"/>
      <c r="RRN174" s="89"/>
      <c r="RRO174" s="89"/>
      <c r="RRP174" s="89"/>
      <c r="RRQ174" s="89"/>
      <c r="RRR174" s="89"/>
      <c r="RRS174" s="89"/>
      <c r="RRT174" s="89"/>
      <c r="RRU174" s="89"/>
      <c r="RRV174" s="89"/>
      <c r="RRW174" s="89"/>
      <c r="RRX174" s="89"/>
      <c r="RRY174" s="89"/>
      <c r="RRZ174" s="89"/>
      <c r="RSA174" s="89"/>
      <c r="RSB174" s="89"/>
      <c r="RSC174" s="89"/>
      <c r="RSD174" s="89"/>
      <c r="RSE174" s="89"/>
      <c r="RSF174" s="89"/>
      <c r="RSG174" s="89"/>
      <c r="RSH174" s="89"/>
      <c r="RSI174" s="89"/>
      <c r="RSJ174" s="89"/>
      <c r="RSK174" s="89"/>
      <c r="RSL174" s="89"/>
      <c r="RSM174" s="89"/>
      <c r="RSN174" s="89"/>
      <c r="RSO174" s="89"/>
      <c r="RSP174" s="89"/>
      <c r="RSQ174" s="89"/>
      <c r="RSR174" s="89"/>
      <c r="RSS174" s="89"/>
      <c r="RST174" s="89"/>
      <c r="RSU174" s="89"/>
      <c r="RSV174" s="89"/>
      <c r="RSW174" s="89"/>
      <c r="RSX174" s="89"/>
      <c r="RSY174" s="89"/>
      <c r="RSZ174" s="89"/>
      <c r="RTA174" s="89"/>
      <c r="RTB174" s="89"/>
      <c r="RTC174" s="89"/>
      <c r="RTD174" s="89"/>
      <c r="RTE174" s="89"/>
      <c r="RTF174" s="89"/>
      <c r="RTG174" s="89"/>
      <c r="RTH174" s="89"/>
      <c r="RTI174" s="89"/>
      <c r="RTJ174" s="89"/>
      <c r="RTK174" s="89"/>
      <c r="RTL174" s="89"/>
      <c r="RTM174" s="89"/>
      <c r="RTN174" s="89"/>
      <c r="RTO174" s="89"/>
      <c r="RTP174" s="89"/>
      <c r="RTQ174" s="89"/>
      <c r="RTR174" s="89"/>
      <c r="RTS174" s="89"/>
      <c r="RTT174" s="89"/>
      <c r="RTU174" s="89"/>
      <c r="RTV174" s="89"/>
      <c r="RTW174" s="89"/>
      <c r="RTX174" s="89"/>
      <c r="RTY174" s="89"/>
      <c r="RTZ174" s="89"/>
      <c r="RUA174" s="89"/>
      <c r="RUB174" s="89"/>
      <c r="RUC174" s="89"/>
      <c r="RUD174" s="89"/>
      <c r="RUE174" s="89"/>
      <c r="RUF174" s="89"/>
      <c r="RUG174" s="89"/>
      <c r="RUH174" s="89"/>
      <c r="RUI174" s="89"/>
      <c r="RUJ174" s="89"/>
      <c r="RUK174" s="89"/>
      <c r="RUL174" s="89"/>
      <c r="RUM174" s="89"/>
      <c r="RUN174" s="89"/>
      <c r="RUO174" s="89"/>
      <c r="RUP174" s="89"/>
      <c r="RUQ174" s="89"/>
      <c r="RUR174" s="89"/>
      <c r="RUS174" s="89"/>
      <c r="RUT174" s="89"/>
      <c r="RUU174" s="89"/>
      <c r="RUV174" s="89"/>
      <c r="RUW174" s="89"/>
      <c r="RUX174" s="89"/>
      <c r="RUY174" s="89"/>
      <c r="RUZ174" s="89"/>
      <c r="RVA174" s="89"/>
      <c r="RVB174" s="89"/>
      <c r="RVC174" s="89"/>
      <c r="RVD174" s="89"/>
      <c r="RVE174" s="89"/>
      <c r="RVF174" s="89"/>
      <c r="RVG174" s="89"/>
      <c r="RVH174" s="89"/>
      <c r="RVI174" s="89"/>
      <c r="RVJ174" s="89"/>
      <c r="RVK174" s="89"/>
      <c r="RVL174" s="89"/>
      <c r="RVM174" s="89"/>
      <c r="RVN174" s="89"/>
      <c r="RVO174" s="89"/>
      <c r="RVP174" s="89"/>
      <c r="RVQ174" s="89"/>
      <c r="RVR174" s="89"/>
      <c r="RVS174" s="89"/>
      <c r="RVT174" s="89"/>
      <c r="RVU174" s="89"/>
      <c r="RVV174" s="89"/>
      <c r="RVW174" s="89"/>
      <c r="RVX174" s="89"/>
      <c r="RVY174" s="89"/>
      <c r="RVZ174" s="89"/>
      <c r="RWA174" s="89"/>
      <c r="RWB174" s="89"/>
      <c r="RWC174" s="89"/>
      <c r="RWD174" s="89"/>
      <c r="RWE174" s="89"/>
      <c r="RWF174" s="89"/>
      <c r="RWG174" s="89"/>
      <c r="RWH174" s="89"/>
      <c r="RWI174" s="89"/>
      <c r="RWJ174" s="89"/>
      <c r="RWK174" s="89"/>
      <c r="RWL174" s="89"/>
      <c r="RWM174" s="89"/>
      <c r="RWN174" s="89"/>
      <c r="RWO174" s="89"/>
      <c r="RWP174" s="89"/>
      <c r="RWQ174" s="89"/>
      <c r="RWR174" s="89"/>
      <c r="RWS174" s="89"/>
      <c r="RWT174" s="89"/>
      <c r="RWU174" s="89"/>
      <c r="RWV174" s="89"/>
      <c r="RWW174" s="89"/>
      <c r="RWX174" s="89"/>
      <c r="RWY174" s="89"/>
      <c r="RWZ174" s="89"/>
      <c r="RXA174" s="89"/>
      <c r="RXB174" s="89"/>
      <c r="RXC174" s="89"/>
      <c r="RXD174" s="89"/>
      <c r="RXE174" s="89"/>
      <c r="RXF174" s="89"/>
      <c r="RXG174" s="89"/>
      <c r="RXH174" s="89"/>
      <c r="RXI174" s="89"/>
      <c r="RXJ174" s="89"/>
      <c r="RXK174" s="89"/>
      <c r="RXL174" s="89"/>
      <c r="RXM174" s="89"/>
      <c r="RXN174" s="89"/>
      <c r="RXO174" s="89"/>
      <c r="RXP174" s="89"/>
      <c r="RXQ174" s="89"/>
      <c r="RXR174" s="89"/>
      <c r="RXS174" s="89"/>
      <c r="RXT174" s="89"/>
      <c r="RXU174" s="89"/>
      <c r="RXV174" s="89"/>
      <c r="RXW174" s="89"/>
      <c r="RXX174" s="89"/>
      <c r="RXY174" s="89"/>
      <c r="RXZ174" s="89"/>
      <c r="RYA174" s="89"/>
      <c r="RYB174" s="89"/>
      <c r="RYC174" s="89"/>
      <c r="RYD174" s="89"/>
      <c r="RYE174" s="89"/>
      <c r="RYF174" s="89"/>
      <c r="RYG174" s="89"/>
      <c r="RYH174" s="89"/>
      <c r="RYI174" s="89"/>
      <c r="RYJ174" s="89"/>
      <c r="RYK174" s="89"/>
      <c r="RYL174" s="89"/>
      <c r="RYM174" s="89"/>
      <c r="RYN174" s="89"/>
      <c r="RYO174" s="89"/>
      <c r="RYP174" s="89"/>
      <c r="RYQ174" s="89"/>
      <c r="RYR174" s="89"/>
      <c r="RYS174" s="89"/>
      <c r="RYT174" s="89"/>
      <c r="RYU174" s="89"/>
      <c r="RYV174" s="89"/>
      <c r="RYW174" s="89"/>
      <c r="RYX174" s="89"/>
      <c r="RYY174" s="89"/>
      <c r="RYZ174" s="89"/>
      <c r="RZA174" s="89"/>
      <c r="RZB174" s="89"/>
      <c r="RZC174" s="89"/>
      <c r="RZD174" s="89"/>
      <c r="RZE174" s="89"/>
      <c r="RZF174" s="89"/>
      <c r="RZG174" s="89"/>
      <c r="RZH174" s="89"/>
      <c r="RZI174" s="89"/>
      <c r="RZJ174" s="89"/>
      <c r="RZK174" s="89"/>
      <c r="RZL174" s="89"/>
      <c r="RZM174" s="89"/>
      <c r="RZN174" s="89"/>
      <c r="RZO174" s="89"/>
      <c r="RZP174" s="89"/>
      <c r="RZQ174" s="89"/>
      <c r="RZR174" s="89"/>
      <c r="RZS174" s="89"/>
      <c r="RZT174" s="89"/>
      <c r="RZU174" s="89"/>
      <c r="RZV174" s="89"/>
      <c r="RZW174" s="89"/>
      <c r="RZX174" s="89"/>
      <c r="RZY174" s="89"/>
      <c r="RZZ174" s="89"/>
      <c r="SAA174" s="89"/>
      <c r="SAB174" s="89"/>
      <c r="SAC174" s="89"/>
      <c r="SAD174" s="89"/>
      <c r="SAE174" s="89"/>
      <c r="SAF174" s="89"/>
      <c r="SAG174" s="89"/>
      <c r="SAH174" s="89"/>
      <c r="SAI174" s="89"/>
      <c r="SAJ174" s="89"/>
      <c r="SAK174" s="89"/>
      <c r="SAL174" s="89"/>
      <c r="SAM174" s="89"/>
      <c r="SAN174" s="89"/>
      <c r="SAO174" s="89"/>
      <c r="SAP174" s="89"/>
      <c r="SAQ174" s="89"/>
      <c r="SAR174" s="89"/>
      <c r="SAS174" s="89"/>
      <c r="SAT174" s="89"/>
      <c r="SAU174" s="89"/>
      <c r="SAV174" s="89"/>
      <c r="SAW174" s="89"/>
      <c r="SAX174" s="89"/>
      <c r="SAY174" s="89"/>
      <c r="SAZ174" s="89"/>
      <c r="SBA174" s="89"/>
      <c r="SBB174" s="89"/>
      <c r="SBC174" s="89"/>
      <c r="SBD174" s="89"/>
      <c r="SBE174" s="89"/>
      <c r="SBF174" s="89"/>
      <c r="SBG174" s="89"/>
      <c r="SBH174" s="89"/>
      <c r="SBI174" s="89"/>
      <c r="SBJ174" s="89"/>
      <c r="SBK174" s="89"/>
      <c r="SBL174" s="89"/>
      <c r="SBM174" s="89"/>
      <c r="SBN174" s="89"/>
      <c r="SBO174" s="89"/>
      <c r="SBP174" s="89"/>
      <c r="SBQ174" s="89"/>
      <c r="SBR174" s="89"/>
      <c r="SBS174" s="89"/>
      <c r="SBT174" s="89"/>
      <c r="SBU174" s="89"/>
      <c r="SBV174" s="89"/>
      <c r="SBW174" s="89"/>
      <c r="SBX174" s="89"/>
      <c r="SBY174" s="89"/>
      <c r="SBZ174" s="89"/>
      <c r="SCA174" s="89"/>
      <c r="SCB174" s="89"/>
      <c r="SCC174" s="89"/>
      <c r="SCD174" s="89"/>
      <c r="SCE174" s="89"/>
      <c r="SCF174" s="89"/>
      <c r="SCG174" s="89"/>
      <c r="SCH174" s="89"/>
      <c r="SCI174" s="89"/>
      <c r="SCJ174" s="89"/>
      <c r="SCK174" s="89"/>
      <c r="SCL174" s="89"/>
      <c r="SCM174" s="89"/>
      <c r="SCN174" s="89"/>
      <c r="SCO174" s="89"/>
      <c r="SCP174" s="89"/>
      <c r="SCQ174" s="89"/>
      <c r="SCR174" s="89"/>
      <c r="SCS174" s="89"/>
      <c r="SCT174" s="89"/>
      <c r="SCU174" s="89"/>
      <c r="SCV174" s="89"/>
      <c r="SCW174" s="89"/>
      <c r="SCX174" s="89"/>
      <c r="SCY174" s="89"/>
      <c r="SCZ174" s="89"/>
      <c r="SDA174" s="89"/>
      <c r="SDB174" s="89"/>
      <c r="SDC174" s="89"/>
      <c r="SDD174" s="89"/>
      <c r="SDE174" s="89"/>
      <c r="SDF174" s="89"/>
      <c r="SDG174" s="89"/>
      <c r="SDH174" s="89"/>
      <c r="SDI174" s="89"/>
      <c r="SDJ174" s="89"/>
      <c r="SDK174" s="89"/>
      <c r="SDL174" s="89"/>
      <c r="SDM174" s="89"/>
      <c r="SDN174" s="89"/>
      <c r="SDO174" s="89"/>
      <c r="SDP174" s="89"/>
      <c r="SDQ174" s="89"/>
      <c r="SDR174" s="89"/>
      <c r="SDS174" s="89"/>
      <c r="SDT174" s="89"/>
      <c r="SDU174" s="89"/>
      <c r="SDV174" s="89"/>
      <c r="SDW174" s="89"/>
      <c r="SDX174" s="89"/>
      <c r="SDY174" s="89"/>
      <c r="SDZ174" s="89"/>
      <c r="SEA174" s="89"/>
      <c r="SEB174" s="89"/>
      <c r="SEC174" s="89"/>
      <c r="SED174" s="89"/>
      <c r="SEE174" s="89"/>
      <c r="SEF174" s="89"/>
      <c r="SEG174" s="89"/>
      <c r="SEH174" s="89"/>
      <c r="SEI174" s="89"/>
      <c r="SEJ174" s="89"/>
      <c r="SEK174" s="89"/>
      <c r="SEL174" s="89"/>
      <c r="SEM174" s="89"/>
      <c r="SEN174" s="89"/>
      <c r="SEO174" s="89"/>
      <c r="SEP174" s="89"/>
      <c r="SEQ174" s="89"/>
      <c r="SER174" s="89"/>
      <c r="SES174" s="89"/>
      <c r="SET174" s="89"/>
      <c r="SEU174" s="89"/>
      <c r="SEV174" s="89"/>
      <c r="SEW174" s="89"/>
      <c r="SEX174" s="89"/>
      <c r="SEY174" s="89"/>
      <c r="SEZ174" s="89"/>
      <c r="SFA174" s="89"/>
      <c r="SFB174" s="89"/>
      <c r="SFC174" s="89"/>
      <c r="SFD174" s="89"/>
      <c r="SFE174" s="89"/>
      <c r="SFF174" s="89"/>
      <c r="SFG174" s="89"/>
      <c r="SFH174" s="89"/>
      <c r="SFI174" s="89"/>
      <c r="SFJ174" s="89"/>
      <c r="SFK174" s="89"/>
      <c r="SFL174" s="89"/>
      <c r="SFM174" s="89"/>
      <c r="SFN174" s="89"/>
      <c r="SFO174" s="89"/>
      <c r="SFP174" s="89"/>
      <c r="SFQ174" s="89"/>
      <c r="SFR174" s="89"/>
      <c r="SFS174" s="89"/>
      <c r="SFT174" s="89"/>
      <c r="SFU174" s="89"/>
      <c r="SFV174" s="89"/>
      <c r="SFW174" s="89"/>
      <c r="SFX174" s="89"/>
      <c r="SFY174" s="89"/>
      <c r="SFZ174" s="89"/>
      <c r="SGA174" s="89"/>
      <c r="SGB174" s="89"/>
      <c r="SGC174" s="89"/>
      <c r="SGD174" s="89"/>
      <c r="SGE174" s="89"/>
      <c r="SGF174" s="89"/>
      <c r="SGG174" s="89"/>
      <c r="SGH174" s="89"/>
      <c r="SGI174" s="89"/>
      <c r="SGJ174" s="89"/>
      <c r="SGK174" s="89"/>
      <c r="SGL174" s="89"/>
      <c r="SGM174" s="89"/>
      <c r="SGN174" s="89"/>
      <c r="SGO174" s="89"/>
      <c r="SGP174" s="89"/>
      <c r="SGQ174" s="89"/>
      <c r="SGR174" s="89"/>
      <c r="SGS174" s="89"/>
      <c r="SGT174" s="89"/>
      <c r="SGU174" s="89"/>
      <c r="SGV174" s="89"/>
      <c r="SGW174" s="89"/>
      <c r="SGX174" s="89"/>
      <c r="SGY174" s="89"/>
      <c r="SGZ174" s="89"/>
      <c r="SHA174" s="89"/>
      <c r="SHB174" s="89"/>
      <c r="SHC174" s="89"/>
      <c r="SHD174" s="89"/>
      <c r="SHE174" s="89"/>
      <c r="SHF174" s="89"/>
      <c r="SHG174" s="89"/>
      <c r="SHH174" s="89"/>
      <c r="SHI174" s="89"/>
      <c r="SHJ174" s="89"/>
      <c r="SHK174" s="89"/>
      <c r="SHL174" s="89"/>
      <c r="SHM174" s="89"/>
      <c r="SHN174" s="89"/>
      <c r="SHO174" s="89"/>
      <c r="SHP174" s="89"/>
      <c r="SHQ174" s="89"/>
      <c r="SHR174" s="89"/>
      <c r="SHS174" s="89"/>
      <c r="SHT174" s="89"/>
      <c r="SHU174" s="89"/>
      <c r="SHV174" s="89"/>
      <c r="SHW174" s="89"/>
      <c r="SHX174" s="89"/>
      <c r="SHY174" s="89"/>
      <c r="SHZ174" s="89"/>
      <c r="SIA174" s="89"/>
      <c r="SIB174" s="89"/>
      <c r="SIC174" s="89"/>
      <c r="SID174" s="89"/>
      <c r="SIE174" s="89"/>
      <c r="SIF174" s="89"/>
      <c r="SIG174" s="89"/>
      <c r="SIH174" s="89"/>
      <c r="SII174" s="89"/>
      <c r="SIJ174" s="89"/>
      <c r="SIK174" s="89"/>
      <c r="SIL174" s="89"/>
      <c r="SIM174" s="89"/>
      <c r="SIN174" s="89"/>
      <c r="SIO174" s="89"/>
      <c r="SIP174" s="89"/>
      <c r="SIQ174" s="89"/>
      <c r="SIR174" s="89"/>
      <c r="SIS174" s="89"/>
      <c r="SIT174" s="89"/>
      <c r="SIU174" s="89"/>
      <c r="SIV174" s="89"/>
      <c r="SIW174" s="89"/>
      <c r="SIX174" s="89"/>
      <c r="SIY174" s="89"/>
      <c r="SIZ174" s="89"/>
      <c r="SJA174" s="89"/>
      <c r="SJB174" s="89"/>
      <c r="SJC174" s="89"/>
      <c r="SJD174" s="89"/>
      <c r="SJE174" s="89"/>
      <c r="SJF174" s="89"/>
      <c r="SJG174" s="89"/>
      <c r="SJH174" s="89"/>
      <c r="SJI174" s="89"/>
      <c r="SJJ174" s="89"/>
      <c r="SJK174" s="89"/>
      <c r="SJL174" s="89"/>
      <c r="SJM174" s="89"/>
      <c r="SJN174" s="89"/>
      <c r="SJO174" s="89"/>
      <c r="SJP174" s="89"/>
      <c r="SJQ174" s="89"/>
      <c r="SJR174" s="89"/>
      <c r="SJS174" s="89"/>
      <c r="SJT174" s="89"/>
      <c r="SJU174" s="89"/>
      <c r="SJV174" s="89"/>
      <c r="SJW174" s="89"/>
      <c r="SJX174" s="89"/>
      <c r="SJY174" s="89"/>
      <c r="SJZ174" s="89"/>
      <c r="SKA174" s="89"/>
      <c r="SKB174" s="89"/>
      <c r="SKC174" s="89"/>
      <c r="SKD174" s="89"/>
      <c r="SKE174" s="89"/>
      <c r="SKF174" s="89"/>
      <c r="SKG174" s="89"/>
      <c r="SKH174" s="89"/>
      <c r="SKI174" s="89"/>
      <c r="SKJ174" s="89"/>
      <c r="SKK174" s="89"/>
      <c r="SKL174" s="89"/>
      <c r="SKM174" s="89"/>
      <c r="SKN174" s="89"/>
      <c r="SKO174" s="89"/>
      <c r="SKP174" s="89"/>
      <c r="SKQ174" s="89"/>
      <c r="SKR174" s="89"/>
      <c r="SKS174" s="89"/>
      <c r="SKT174" s="89"/>
      <c r="SKU174" s="89"/>
      <c r="SKV174" s="89"/>
      <c r="SKW174" s="89"/>
      <c r="SKX174" s="89"/>
      <c r="SKY174" s="89"/>
      <c r="SKZ174" s="89"/>
      <c r="SLA174" s="89"/>
      <c r="SLB174" s="89"/>
      <c r="SLC174" s="89"/>
      <c r="SLD174" s="89"/>
      <c r="SLE174" s="89"/>
      <c r="SLF174" s="89"/>
      <c r="SLG174" s="89"/>
      <c r="SLH174" s="89"/>
      <c r="SLI174" s="89"/>
      <c r="SLJ174" s="89"/>
      <c r="SLK174" s="89"/>
      <c r="SLL174" s="89"/>
      <c r="SLM174" s="89"/>
      <c r="SLN174" s="89"/>
      <c r="SLO174" s="89"/>
      <c r="SLP174" s="89"/>
      <c r="SLQ174" s="89"/>
      <c r="SLR174" s="89"/>
      <c r="SLS174" s="89"/>
      <c r="SLT174" s="89"/>
      <c r="SLU174" s="89"/>
      <c r="SLV174" s="89"/>
      <c r="SLW174" s="89"/>
      <c r="SLX174" s="89"/>
      <c r="SLY174" s="89"/>
      <c r="SLZ174" s="89"/>
      <c r="SMA174" s="89"/>
      <c r="SMB174" s="89"/>
      <c r="SMC174" s="89"/>
      <c r="SMD174" s="89"/>
      <c r="SME174" s="89"/>
      <c r="SMF174" s="89"/>
      <c r="SMG174" s="89"/>
      <c r="SMH174" s="89"/>
      <c r="SMI174" s="89"/>
      <c r="SMJ174" s="89"/>
      <c r="SMK174" s="89"/>
      <c r="SML174" s="89"/>
      <c r="SMM174" s="89"/>
      <c r="SMN174" s="89"/>
      <c r="SMO174" s="89"/>
      <c r="SMP174" s="89"/>
      <c r="SMQ174" s="89"/>
      <c r="SMR174" s="89"/>
      <c r="SMS174" s="89"/>
      <c r="SMT174" s="89"/>
      <c r="SMU174" s="89"/>
      <c r="SMV174" s="89"/>
      <c r="SMW174" s="89"/>
      <c r="SMX174" s="89"/>
      <c r="SMY174" s="89"/>
      <c r="SMZ174" s="89"/>
      <c r="SNA174" s="89"/>
      <c r="SNB174" s="89"/>
      <c r="SNC174" s="89"/>
      <c r="SND174" s="89"/>
      <c r="SNE174" s="89"/>
      <c r="SNF174" s="89"/>
      <c r="SNG174" s="89"/>
      <c r="SNH174" s="89"/>
      <c r="SNI174" s="89"/>
      <c r="SNJ174" s="89"/>
      <c r="SNK174" s="89"/>
      <c r="SNL174" s="89"/>
      <c r="SNM174" s="89"/>
      <c r="SNN174" s="89"/>
      <c r="SNO174" s="89"/>
      <c r="SNP174" s="89"/>
      <c r="SNQ174" s="89"/>
      <c r="SNR174" s="89"/>
      <c r="SNS174" s="89"/>
      <c r="SNT174" s="89"/>
      <c r="SNU174" s="89"/>
      <c r="SNV174" s="89"/>
      <c r="SNW174" s="89"/>
      <c r="SNX174" s="89"/>
      <c r="SNY174" s="89"/>
      <c r="SNZ174" s="89"/>
      <c r="SOA174" s="89"/>
      <c r="SOB174" s="89"/>
      <c r="SOC174" s="89"/>
      <c r="SOD174" s="89"/>
      <c r="SOE174" s="89"/>
      <c r="SOF174" s="89"/>
      <c r="SOG174" s="89"/>
      <c r="SOH174" s="89"/>
      <c r="SOI174" s="89"/>
      <c r="SOJ174" s="89"/>
      <c r="SOK174" s="89"/>
      <c r="SOL174" s="89"/>
      <c r="SOM174" s="89"/>
      <c r="SON174" s="89"/>
      <c r="SOO174" s="89"/>
      <c r="SOP174" s="89"/>
      <c r="SOQ174" s="89"/>
      <c r="SOR174" s="89"/>
      <c r="SOS174" s="89"/>
      <c r="SOT174" s="89"/>
      <c r="SOU174" s="89"/>
      <c r="SOV174" s="89"/>
      <c r="SOW174" s="89"/>
      <c r="SOX174" s="89"/>
      <c r="SOY174" s="89"/>
      <c r="SOZ174" s="89"/>
      <c r="SPA174" s="89"/>
      <c r="SPB174" s="89"/>
      <c r="SPC174" s="89"/>
      <c r="SPD174" s="89"/>
      <c r="SPE174" s="89"/>
      <c r="SPF174" s="89"/>
      <c r="SPG174" s="89"/>
      <c r="SPH174" s="89"/>
      <c r="SPI174" s="89"/>
      <c r="SPJ174" s="89"/>
      <c r="SPK174" s="89"/>
      <c r="SPL174" s="89"/>
      <c r="SPM174" s="89"/>
      <c r="SPN174" s="89"/>
      <c r="SPO174" s="89"/>
      <c r="SPP174" s="89"/>
      <c r="SPQ174" s="89"/>
      <c r="SPR174" s="89"/>
      <c r="SPS174" s="89"/>
      <c r="SPT174" s="89"/>
      <c r="SPU174" s="89"/>
      <c r="SPV174" s="89"/>
      <c r="SPW174" s="89"/>
      <c r="SPX174" s="89"/>
      <c r="SPY174" s="89"/>
      <c r="SPZ174" s="89"/>
      <c r="SQA174" s="89"/>
      <c r="SQB174" s="89"/>
      <c r="SQC174" s="89"/>
      <c r="SQD174" s="89"/>
      <c r="SQE174" s="89"/>
      <c r="SQF174" s="89"/>
      <c r="SQG174" s="89"/>
      <c r="SQH174" s="89"/>
      <c r="SQI174" s="89"/>
      <c r="SQJ174" s="89"/>
      <c r="SQK174" s="89"/>
      <c r="SQL174" s="89"/>
      <c r="SQM174" s="89"/>
      <c r="SQN174" s="89"/>
      <c r="SQO174" s="89"/>
      <c r="SQP174" s="89"/>
      <c r="SQQ174" s="89"/>
      <c r="SQR174" s="89"/>
      <c r="SQS174" s="89"/>
      <c r="SQT174" s="89"/>
      <c r="SQU174" s="89"/>
      <c r="SQV174" s="89"/>
      <c r="SQW174" s="89"/>
      <c r="SQX174" s="89"/>
      <c r="SQY174" s="89"/>
      <c r="SQZ174" s="89"/>
      <c r="SRA174" s="89"/>
      <c r="SRB174" s="89"/>
      <c r="SRC174" s="89"/>
      <c r="SRD174" s="89"/>
      <c r="SRE174" s="89"/>
      <c r="SRF174" s="89"/>
      <c r="SRG174" s="89"/>
      <c r="SRH174" s="89"/>
      <c r="SRI174" s="89"/>
      <c r="SRJ174" s="89"/>
      <c r="SRK174" s="89"/>
      <c r="SRL174" s="89"/>
      <c r="SRM174" s="89"/>
      <c r="SRN174" s="89"/>
      <c r="SRO174" s="89"/>
      <c r="SRP174" s="89"/>
      <c r="SRQ174" s="89"/>
      <c r="SRR174" s="89"/>
      <c r="SRS174" s="89"/>
      <c r="SRT174" s="89"/>
      <c r="SRU174" s="89"/>
      <c r="SRV174" s="89"/>
      <c r="SRW174" s="89"/>
      <c r="SRX174" s="89"/>
      <c r="SRY174" s="89"/>
      <c r="SRZ174" s="89"/>
      <c r="SSA174" s="89"/>
      <c r="SSB174" s="89"/>
      <c r="SSC174" s="89"/>
      <c r="SSD174" s="89"/>
      <c r="SSE174" s="89"/>
      <c r="SSF174" s="89"/>
      <c r="SSG174" s="89"/>
      <c r="SSH174" s="89"/>
      <c r="SSI174" s="89"/>
      <c r="SSJ174" s="89"/>
      <c r="SSK174" s="89"/>
      <c r="SSL174" s="89"/>
      <c r="SSM174" s="89"/>
      <c r="SSN174" s="89"/>
      <c r="SSO174" s="89"/>
      <c r="SSP174" s="89"/>
      <c r="SSQ174" s="89"/>
      <c r="SSR174" s="89"/>
      <c r="SSS174" s="89"/>
      <c r="SST174" s="89"/>
      <c r="SSU174" s="89"/>
      <c r="SSV174" s="89"/>
      <c r="SSW174" s="89"/>
      <c r="SSX174" s="89"/>
      <c r="SSY174" s="89"/>
      <c r="SSZ174" s="89"/>
      <c r="STA174" s="89"/>
      <c r="STB174" s="89"/>
      <c r="STC174" s="89"/>
      <c r="STD174" s="89"/>
      <c r="STE174" s="89"/>
      <c r="STF174" s="89"/>
      <c r="STG174" s="89"/>
      <c r="STH174" s="89"/>
      <c r="STI174" s="89"/>
      <c r="STJ174" s="89"/>
      <c r="STK174" s="89"/>
      <c r="STL174" s="89"/>
      <c r="STM174" s="89"/>
      <c r="STN174" s="89"/>
      <c r="STO174" s="89"/>
      <c r="STP174" s="89"/>
      <c r="STQ174" s="89"/>
      <c r="STR174" s="89"/>
      <c r="STS174" s="89"/>
      <c r="STT174" s="89"/>
      <c r="STU174" s="89"/>
      <c r="STV174" s="89"/>
      <c r="STW174" s="89"/>
      <c r="STX174" s="89"/>
      <c r="STY174" s="89"/>
      <c r="STZ174" s="89"/>
      <c r="SUA174" s="89"/>
      <c r="SUB174" s="89"/>
      <c r="SUC174" s="89"/>
      <c r="SUD174" s="89"/>
      <c r="SUE174" s="89"/>
      <c r="SUF174" s="89"/>
      <c r="SUG174" s="89"/>
      <c r="SUH174" s="89"/>
      <c r="SUI174" s="89"/>
      <c r="SUJ174" s="89"/>
      <c r="SUK174" s="89"/>
      <c r="SUL174" s="89"/>
      <c r="SUM174" s="89"/>
      <c r="SUN174" s="89"/>
      <c r="SUO174" s="89"/>
      <c r="SUP174" s="89"/>
      <c r="SUQ174" s="89"/>
      <c r="SUR174" s="89"/>
      <c r="SUS174" s="89"/>
      <c r="SUT174" s="89"/>
      <c r="SUU174" s="89"/>
      <c r="SUV174" s="89"/>
      <c r="SUW174" s="89"/>
      <c r="SUX174" s="89"/>
      <c r="SUY174" s="89"/>
      <c r="SUZ174" s="89"/>
      <c r="SVA174" s="89"/>
      <c r="SVB174" s="89"/>
      <c r="SVC174" s="89"/>
      <c r="SVD174" s="89"/>
      <c r="SVE174" s="89"/>
      <c r="SVF174" s="89"/>
      <c r="SVG174" s="89"/>
      <c r="SVH174" s="89"/>
      <c r="SVI174" s="89"/>
      <c r="SVJ174" s="89"/>
      <c r="SVK174" s="89"/>
      <c r="SVL174" s="89"/>
      <c r="SVM174" s="89"/>
      <c r="SVN174" s="89"/>
      <c r="SVO174" s="89"/>
      <c r="SVP174" s="89"/>
      <c r="SVQ174" s="89"/>
      <c r="SVR174" s="89"/>
      <c r="SVS174" s="89"/>
      <c r="SVT174" s="89"/>
      <c r="SVU174" s="89"/>
      <c r="SVV174" s="89"/>
      <c r="SVW174" s="89"/>
      <c r="SVX174" s="89"/>
      <c r="SVY174" s="89"/>
      <c r="SVZ174" s="89"/>
      <c r="SWA174" s="89"/>
      <c r="SWB174" s="89"/>
      <c r="SWC174" s="89"/>
      <c r="SWD174" s="89"/>
      <c r="SWE174" s="89"/>
      <c r="SWF174" s="89"/>
      <c r="SWG174" s="89"/>
      <c r="SWH174" s="89"/>
      <c r="SWI174" s="89"/>
      <c r="SWJ174" s="89"/>
      <c r="SWK174" s="89"/>
      <c r="SWL174" s="89"/>
      <c r="SWM174" s="89"/>
      <c r="SWN174" s="89"/>
      <c r="SWO174" s="89"/>
      <c r="SWP174" s="89"/>
      <c r="SWQ174" s="89"/>
      <c r="SWR174" s="89"/>
      <c r="SWS174" s="89"/>
      <c r="SWT174" s="89"/>
      <c r="SWU174" s="89"/>
      <c r="SWV174" s="89"/>
      <c r="SWW174" s="89"/>
      <c r="SWX174" s="89"/>
      <c r="SWY174" s="89"/>
      <c r="SWZ174" s="89"/>
      <c r="SXA174" s="89"/>
      <c r="SXB174" s="89"/>
      <c r="SXC174" s="89"/>
      <c r="SXD174" s="89"/>
      <c r="SXE174" s="89"/>
      <c r="SXF174" s="89"/>
      <c r="SXG174" s="89"/>
      <c r="SXH174" s="89"/>
      <c r="SXI174" s="89"/>
      <c r="SXJ174" s="89"/>
      <c r="SXK174" s="89"/>
      <c r="SXL174" s="89"/>
      <c r="SXM174" s="89"/>
      <c r="SXN174" s="89"/>
      <c r="SXO174" s="89"/>
      <c r="SXP174" s="89"/>
      <c r="SXQ174" s="89"/>
      <c r="SXR174" s="89"/>
      <c r="SXS174" s="89"/>
      <c r="SXT174" s="89"/>
      <c r="SXU174" s="89"/>
      <c r="SXV174" s="89"/>
      <c r="SXW174" s="89"/>
      <c r="SXX174" s="89"/>
      <c r="SXY174" s="89"/>
      <c r="SXZ174" s="89"/>
      <c r="SYA174" s="89"/>
      <c r="SYB174" s="89"/>
      <c r="SYC174" s="89"/>
      <c r="SYD174" s="89"/>
      <c r="SYE174" s="89"/>
      <c r="SYF174" s="89"/>
      <c r="SYG174" s="89"/>
      <c r="SYH174" s="89"/>
      <c r="SYI174" s="89"/>
      <c r="SYJ174" s="89"/>
      <c r="SYK174" s="89"/>
      <c r="SYL174" s="89"/>
      <c r="SYM174" s="89"/>
      <c r="SYN174" s="89"/>
      <c r="SYO174" s="89"/>
      <c r="SYP174" s="89"/>
      <c r="SYQ174" s="89"/>
      <c r="SYR174" s="89"/>
      <c r="SYS174" s="89"/>
      <c r="SYT174" s="89"/>
      <c r="SYU174" s="89"/>
      <c r="SYV174" s="89"/>
      <c r="SYW174" s="89"/>
      <c r="SYX174" s="89"/>
      <c r="SYY174" s="89"/>
      <c r="SYZ174" s="89"/>
      <c r="SZA174" s="89"/>
      <c r="SZB174" s="89"/>
      <c r="SZC174" s="89"/>
      <c r="SZD174" s="89"/>
      <c r="SZE174" s="89"/>
      <c r="SZF174" s="89"/>
      <c r="SZG174" s="89"/>
      <c r="SZH174" s="89"/>
      <c r="SZI174" s="89"/>
      <c r="SZJ174" s="89"/>
      <c r="SZK174" s="89"/>
      <c r="SZL174" s="89"/>
      <c r="SZM174" s="89"/>
      <c r="SZN174" s="89"/>
      <c r="SZO174" s="89"/>
      <c r="SZP174" s="89"/>
      <c r="SZQ174" s="89"/>
      <c r="SZR174" s="89"/>
      <c r="SZS174" s="89"/>
      <c r="SZT174" s="89"/>
      <c r="SZU174" s="89"/>
      <c r="SZV174" s="89"/>
      <c r="SZW174" s="89"/>
      <c r="SZX174" s="89"/>
      <c r="SZY174" s="89"/>
      <c r="SZZ174" s="89"/>
      <c r="TAA174" s="89"/>
      <c r="TAB174" s="89"/>
      <c r="TAC174" s="89"/>
      <c r="TAD174" s="89"/>
      <c r="TAE174" s="89"/>
      <c r="TAF174" s="89"/>
      <c r="TAG174" s="89"/>
      <c r="TAH174" s="89"/>
      <c r="TAI174" s="89"/>
      <c r="TAJ174" s="89"/>
      <c r="TAK174" s="89"/>
      <c r="TAL174" s="89"/>
      <c r="TAM174" s="89"/>
      <c r="TAN174" s="89"/>
      <c r="TAO174" s="89"/>
      <c r="TAP174" s="89"/>
      <c r="TAQ174" s="89"/>
      <c r="TAR174" s="89"/>
      <c r="TAS174" s="89"/>
      <c r="TAT174" s="89"/>
      <c r="TAU174" s="89"/>
      <c r="TAV174" s="89"/>
      <c r="TAW174" s="89"/>
      <c r="TAX174" s="89"/>
      <c r="TAY174" s="89"/>
      <c r="TAZ174" s="89"/>
      <c r="TBA174" s="89"/>
      <c r="TBB174" s="89"/>
      <c r="TBC174" s="89"/>
      <c r="TBD174" s="89"/>
      <c r="TBE174" s="89"/>
      <c r="TBF174" s="89"/>
      <c r="TBG174" s="89"/>
      <c r="TBH174" s="89"/>
      <c r="TBI174" s="89"/>
      <c r="TBJ174" s="89"/>
      <c r="TBK174" s="89"/>
      <c r="TBL174" s="89"/>
      <c r="TBM174" s="89"/>
      <c r="TBN174" s="89"/>
      <c r="TBO174" s="89"/>
      <c r="TBP174" s="89"/>
      <c r="TBQ174" s="89"/>
      <c r="TBR174" s="89"/>
      <c r="TBS174" s="89"/>
      <c r="TBT174" s="89"/>
      <c r="TBU174" s="89"/>
      <c r="TBV174" s="89"/>
      <c r="TBW174" s="89"/>
      <c r="TBX174" s="89"/>
      <c r="TBY174" s="89"/>
      <c r="TBZ174" s="89"/>
      <c r="TCA174" s="89"/>
      <c r="TCB174" s="89"/>
      <c r="TCC174" s="89"/>
      <c r="TCD174" s="89"/>
      <c r="TCE174" s="89"/>
      <c r="TCF174" s="89"/>
      <c r="TCG174" s="89"/>
      <c r="TCH174" s="89"/>
      <c r="TCI174" s="89"/>
      <c r="TCJ174" s="89"/>
      <c r="TCK174" s="89"/>
      <c r="TCL174" s="89"/>
      <c r="TCM174" s="89"/>
      <c r="TCN174" s="89"/>
      <c r="TCO174" s="89"/>
      <c r="TCP174" s="89"/>
      <c r="TCQ174" s="89"/>
      <c r="TCR174" s="89"/>
      <c r="TCS174" s="89"/>
      <c r="TCT174" s="89"/>
      <c r="TCU174" s="89"/>
      <c r="TCV174" s="89"/>
      <c r="TCW174" s="89"/>
      <c r="TCX174" s="89"/>
      <c r="TCY174" s="89"/>
      <c r="TCZ174" s="89"/>
      <c r="TDA174" s="89"/>
      <c r="TDB174" s="89"/>
      <c r="TDC174" s="89"/>
      <c r="TDD174" s="89"/>
      <c r="TDE174" s="89"/>
      <c r="TDF174" s="89"/>
      <c r="TDG174" s="89"/>
      <c r="TDH174" s="89"/>
      <c r="TDI174" s="89"/>
      <c r="TDJ174" s="89"/>
      <c r="TDK174" s="89"/>
      <c r="TDL174" s="89"/>
      <c r="TDM174" s="89"/>
      <c r="TDN174" s="89"/>
      <c r="TDO174" s="89"/>
      <c r="TDP174" s="89"/>
      <c r="TDQ174" s="89"/>
      <c r="TDR174" s="89"/>
      <c r="TDS174" s="89"/>
      <c r="TDT174" s="89"/>
      <c r="TDU174" s="89"/>
      <c r="TDV174" s="89"/>
      <c r="TDW174" s="89"/>
      <c r="TDX174" s="89"/>
      <c r="TDY174" s="89"/>
      <c r="TDZ174" s="89"/>
      <c r="TEA174" s="89"/>
      <c r="TEB174" s="89"/>
      <c r="TEC174" s="89"/>
      <c r="TED174" s="89"/>
      <c r="TEE174" s="89"/>
      <c r="TEF174" s="89"/>
      <c r="TEG174" s="89"/>
      <c r="TEH174" s="89"/>
      <c r="TEI174" s="89"/>
      <c r="TEJ174" s="89"/>
      <c r="TEK174" s="89"/>
      <c r="TEL174" s="89"/>
      <c r="TEM174" s="89"/>
      <c r="TEN174" s="89"/>
      <c r="TEO174" s="89"/>
      <c r="TEP174" s="89"/>
      <c r="TEQ174" s="89"/>
      <c r="TER174" s="89"/>
      <c r="TES174" s="89"/>
      <c r="TET174" s="89"/>
      <c r="TEU174" s="89"/>
      <c r="TEV174" s="89"/>
      <c r="TEW174" s="89"/>
      <c r="TEX174" s="89"/>
      <c r="TEY174" s="89"/>
      <c r="TEZ174" s="89"/>
      <c r="TFA174" s="89"/>
      <c r="TFB174" s="89"/>
      <c r="TFC174" s="89"/>
      <c r="TFD174" s="89"/>
      <c r="TFE174" s="89"/>
      <c r="TFF174" s="89"/>
      <c r="TFG174" s="89"/>
      <c r="TFH174" s="89"/>
      <c r="TFI174" s="89"/>
      <c r="TFJ174" s="89"/>
      <c r="TFK174" s="89"/>
      <c r="TFL174" s="89"/>
      <c r="TFM174" s="89"/>
      <c r="TFN174" s="89"/>
      <c r="TFO174" s="89"/>
      <c r="TFP174" s="89"/>
      <c r="TFQ174" s="89"/>
      <c r="TFR174" s="89"/>
      <c r="TFS174" s="89"/>
      <c r="TFT174" s="89"/>
      <c r="TFU174" s="89"/>
      <c r="TFV174" s="89"/>
      <c r="TFW174" s="89"/>
      <c r="TFX174" s="89"/>
      <c r="TFY174" s="89"/>
      <c r="TFZ174" s="89"/>
      <c r="TGA174" s="89"/>
      <c r="TGB174" s="89"/>
      <c r="TGC174" s="89"/>
      <c r="TGD174" s="89"/>
      <c r="TGE174" s="89"/>
      <c r="TGF174" s="89"/>
      <c r="TGG174" s="89"/>
      <c r="TGH174" s="89"/>
      <c r="TGI174" s="89"/>
      <c r="TGJ174" s="89"/>
      <c r="TGK174" s="89"/>
      <c r="TGL174" s="89"/>
      <c r="TGM174" s="89"/>
      <c r="TGN174" s="89"/>
      <c r="TGO174" s="89"/>
      <c r="TGP174" s="89"/>
      <c r="TGQ174" s="89"/>
      <c r="TGR174" s="89"/>
      <c r="TGS174" s="89"/>
      <c r="TGT174" s="89"/>
      <c r="TGU174" s="89"/>
      <c r="TGV174" s="89"/>
      <c r="TGW174" s="89"/>
      <c r="TGX174" s="89"/>
      <c r="TGY174" s="89"/>
      <c r="TGZ174" s="89"/>
      <c r="THA174" s="89"/>
      <c r="THB174" s="89"/>
      <c r="THC174" s="89"/>
      <c r="THD174" s="89"/>
      <c r="THE174" s="89"/>
      <c r="THF174" s="89"/>
      <c r="THG174" s="89"/>
      <c r="THH174" s="89"/>
      <c r="THI174" s="89"/>
      <c r="THJ174" s="89"/>
      <c r="THK174" s="89"/>
      <c r="THL174" s="89"/>
      <c r="THM174" s="89"/>
      <c r="THN174" s="89"/>
      <c r="THO174" s="89"/>
      <c r="THP174" s="89"/>
      <c r="THQ174" s="89"/>
      <c r="THR174" s="89"/>
      <c r="THS174" s="89"/>
      <c r="THT174" s="89"/>
      <c r="THU174" s="89"/>
      <c r="THV174" s="89"/>
      <c r="THW174" s="89"/>
      <c r="THX174" s="89"/>
      <c r="THY174" s="89"/>
      <c r="THZ174" s="89"/>
      <c r="TIA174" s="89"/>
      <c r="TIB174" s="89"/>
      <c r="TIC174" s="89"/>
      <c r="TID174" s="89"/>
      <c r="TIE174" s="89"/>
      <c r="TIF174" s="89"/>
      <c r="TIG174" s="89"/>
      <c r="TIH174" s="89"/>
      <c r="TII174" s="89"/>
      <c r="TIJ174" s="89"/>
      <c r="TIK174" s="89"/>
      <c r="TIL174" s="89"/>
      <c r="TIM174" s="89"/>
      <c r="TIN174" s="89"/>
      <c r="TIO174" s="89"/>
      <c r="TIP174" s="89"/>
      <c r="TIQ174" s="89"/>
      <c r="TIR174" s="89"/>
      <c r="TIS174" s="89"/>
      <c r="TIT174" s="89"/>
      <c r="TIU174" s="89"/>
      <c r="TIV174" s="89"/>
      <c r="TIW174" s="89"/>
      <c r="TIX174" s="89"/>
      <c r="TIY174" s="89"/>
      <c r="TIZ174" s="89"/>
      <c r="TJA174" s="89"/>
      <c r="TJB174" s="89"/>
      <c r="TJC174" s="89"/>
      <c r="TJD174" s="89"/>
      <c r="TJE174" s="89"/>
      <c r="TJF174" s="89"/>
      <c r="TJG174" s="89"/>
      <c r="TJH174" s="89"/>
      <c r="TJI174" s="89"/>
      <c r="TJJ174" s="89"/>
      <c r="TJK174" s="89"/>
      <c r="TJL174" s="89"/>
      <c r="TJM174" s="89"/>
      <c r="TJN174" s="89"/>
      <c r="TJO174" s="89"/>
      <c r="TJP174" s="89"/>
      <c r="TJQ174" s="89"/>
      <c r="TJR174" s="89"/>
      <c r="TJS174" s="89"/>
      <c r="TJT174" s="89"/>
      <c r="TJU174" s="89"/>
      <c r="TJV174" s="89"/>
      <c r="TJW174" s="89"/>
      <c r="TJX174" s="89"/>
      <c r="TJY174" s="89"/>
      <c r="TJZ174" s="89"/>
      <c r="TKA174" s="89"/>
      <c r="TKB174" s="89"/>
      <c r="TKC174" s="89"/>
      <c r="TKD174" s="89"/>
      <c r="TKE174" s="89"/>
      <c r="TKF174" s="89"/>
      <c r="TKG174" s="89"/>
      <c r="TKH174" s="89"/>
      <c r="TKI174" s="89"/>
      <c r="TKJ174" s="89"/>
      <c r="TKK174" s="89"/>
      <c r="TKL174" s="89"/>
      <c r="TKM174" s="89"/>
      <c r="TKN174" s="89"/>
      <c r="TKO174" s="89"/>
      <c r="TKP174" s="89"/>
      <c r="TKQ174" s="89"/>
      <c r="TKR174" s="89"/>
      <c r="TKS174" s="89"/>
      <c r="TKT174" s="89"/>
      <c r="TKU174" s="89"/>
      <c r="TKV174" s="89"/>
      <c r="TKW174" s="89"/>
      <c r="TKX174" s="89"/>
      <c r="TKY174" s="89"/>
      <c r="TKZ174" s="89"/>
      <c r="TLA174" s="89"/>
      <c r="TLB174" s="89"/>
      <c r="TLC174" s="89"/>
      <c r="TLD174" s="89"/>
      <c r="TLE174" s="89"/>
      <c r="TLF174" s="89"/>
      <c r="TLG174" s="89"/>
      <c r="TLH174" s="89"/>
      <c r="TLI174" s="89"/>
      <c r="TLJ174" s="89"/>
      <c r="TLK174" s="89"/>
      <c r="TLL174" s="89"/>
      <c r="TLM174" s="89"/>
      <c r="TLN174" s="89"/>
      <c r="TLO174" s="89"/>
      <c r="TLP174" s="89"/>
      <c r="TLQ174" s="89"/>
      <c r="TLR174" s="89"/>
      <c r="TLS174" s="89"/>
      <c r="TLT174" s="89"/>
      <c r="TLU174" s="89"/>
      <c r="TLV174" s="89"/>
      <c r="TLW174" s="89"/>
      <c r="TLX174" s="89"/>
      <c r="TLY174" s="89"/>
      <c r="TLZ174" s="89"/>
      <c r="TMA174" s="89"/>
      <c r="TMB174" s="89"/>
      <c r="TMC174" s="89"/>
      <c r="TMD174" s="89"/>
      <c r="TME174" s="89"/>
      <c r="TMF174" s="89"/>
      <c r="TMG174" s="89"/>
      <c r="TMH174" s="89"/>
      <c r="TMI174" s="89"/>
      <c r="TMJ174" s="89"/>
      <c r="TMK174" s="89"/>
      <c r="TML174" s="89"/>
      <c r="TMM174" s="89"/>
      <c r="TMN174" s="89"/>
      <c r="TMO174" s="89"/>
      <c r="TMP174" s="89"/>
      <c r="TMQ174" s="89"/>
      <c r="TMR174" s="89"/>
      <c r="TMS174" s="89"/>
      <c r="TMT174" s="89"/>
      <c r="TMU174" s="89"/>
      <c r="TMV174" s="89"/>
      <c r="TMW174" s="89"/>
      <c r="TMX174" s="89"/>
      <c r="TMY174" s="89"/>
      <c r="TMZ174" s="89"/>
      <c r="TNA174" s="89"/>
      <c r="TNB174" s="89"/>
      <c r="TNC174" s="89"/>
      <c r="TND174" s="89"/>
      <c r="TNE174" s="89"/>
      <c r="TNF174" s="89"/>
      <c r="TNG174" s="89"/>
      <c r="TNH174" s="89"/>
      <c r="TNI174" s="89"/>
      <c r="TNJ174" s="89"/>
      <c r="TNK174" s="89"/>
      <c r="TNL174" s="89"/>
      <c r="TNM174" s="89"/>
      <c r="TNN174" s="89"/>
      <c r="TNO174" s="89"/>
      <c r="TNP174" s="89"/>
      <c r="TNQ174" s="89"/>
      <c r="TNR174" s="89"/>
      <c r="TNS174" s="89"/>
      <c r="TNT174" s="89"/>
      <c r="TNU174" s="89"/>
      <c r="TNV174" s="89"/>
      <c r="TNW174" s="89"/>
      <c r="TNX174" s="89"/>
      <c r="TNY174" s="89"/>
      <c r="TNZ174" s="89"/>
      <c r="TOA174" s="89"/>
      <c r="TOB174" s="89"/>
      <c r="TOC174" s="89"/>
      <c r="TOD174" s="89"/>
      <c r="TOE174" s="89"/>
      <c r="TOF174" s="89"/>
      <c r="TOG174" s="89"/>
      <c r="TOH174" s="89"/>
      <c r="TOI174" s="89"/>
      <c r="TOJ174" s="89"/>
      <c r="TOK174" s="89"/>
      <c r="TOL174" s="89"/>
      <c r="TOM174" s="89"/>
      <c r="TON174" s="89"/>
      <c r="TOO174" s="89"/>
      <c r="TOP174" s="89"/>
      <c r="TOQ174" s="89"/>
      <c r="TOR174" s="89"/>
      <c r="TOS174" s="89"/>
      <c r="TOT174" s="89"/>
      <c r="TOU174" s="89"/>
      <c r="TOV174" s="89"/>
      <c r="TOW174" s="89"/>
      <c r="TOX174" s="89"/>
      <c r="TOY174" s="89"/>
      <c r="TOZ174" s="89"/>
      <c r="TPA174" s="89"/>
      <c r="TPB174" s="89"/>
      <c r="TPC174" s="89"/>
      <c r="TPD174" s="89"/>
      <c r="TPE174" s="89"/>
      <c r="TPF174" s="89"/>
      <c r="TPG174" s="89"/>
      <c r="TPH174" s="89"/>
      <c r="TPI174" s="89"/>
      <c r="TPJ174" s="89"/>
      <c r="TPK174" s="89"/>
      <c r="TPL174" s="89"/>
      <c r="TPM174" s="89"/>
      <c r="TPN174" s="89"/>
      <c r="TPO174" s="89"/>
      <c r="TPP174" s="89"/>
      <c r="TPQ174" s="89"/>
      <c r="TPR174" s="89"/>
      <c r="TPS174" s="89"/>
      <c r="TPT174" s="89"/>
      <c r="TPU174" s="89"/>
      <c r="TPV174" s="89"/>
      <c r="TPW174" s="89"/>
      <c r="TPX174" s="89"/>
      <c r="TPY174" s="89"/>
      <c r="TPZ174" s="89"/>
      <c r="TQA174" s="89"/>
      <c r="TQB174" s="89"/>
      <c r="TQC174" s="89"/>
      <c r="TQD174" s="89"/>
      <c r="TQE174" s="89"/>
      <c r="TQF174" s="89"/>
      <c r="TQG174" s="89"/>
      <c r="TQH174" s="89"/>
      <c r="TQI174" s="89"/>
      <c r="TQJ174" s="89"/>
      <c r="TQK174" s="89"/>
      <c r="TQL174" s="89"/>
      <c r="TQM174" s="89"/>
      <c r="TQN174" s="89"/>
      <c r="TQO174" s="89"/>
      <c r="TQP174" s="89"/>
      <c r="TQQ174" s="89"/>
      <c r="TQR174" s="89"/>
      <c r="TQS174" s="89"/>
      <c r="TQT174" s="89"/>
      <c r="TQU174" s="89"/>
      <c r="TQV174" s="89"/>
      <c r="TQW174" s="89"/>
      <c r="TQX174" s="89"/>
      <c r="TQY174" s="89"/>
      <c r="TQZ174" s="89"/>
      <c r="TRA174" s="89"/>
      <c r="TRB174" s="89"/>
      <c r="TRC174" s="89"/>
      <c r="TRD174" s="89"/>
      <c r="TRE174" s="89"/>
      <c r="TRF174" s="89"/>
      <c r="TRG174" s="89"/>
      <c r="TRH174" s="89"/>
      <c r="TRI174" s="89"/>
      <c r="TRJ174" s="89"/>
      <c r="TRK174" s="89"/>
      <c r="TRL174" s="89"/>
      <c r="TRM174" s="89"/>
      <c r="TRN174" s="89"/>
      <c r="TRO174" s="89"/>
      <c r="TRP174" s="89"/>
      <c r="TRQ174" s="89"/>
      <c r="TRR174" s="89"/>
      <c r="TRS174" s="89"/>
      <c r="TRT174" s="89"/>
      <c r="TRU174" s="89"/>
      <c r="TRV174" s="89"/>
      <c r="TRW174" s="89"/>
      <c r="TRX174" s="89"/>
      <c r="TRY174" s="89"/>
      <c r="TRZ174" s="89"/>
      <c r="TSA174" s="89"/>
      <c r="TSB174" s="89"/>
      <c r="TSC174" s="89"/>
      <c r="TSD174" s="89"/>
      <c r="TSE174" s="89"/>
      <c r="TSF174" s="89"/>
      <c r="TSG174" s="89"/>
      <c r="TSH174" s="89"/>
      <c r="TSI174" s="89"/>
      <c r="TSJ174" s="89"/>
      <c r="TSK174" s="89"/>
      <c r="TSL174" s="89"/>
      <c r="TSM174" s="89"/>
      <c r="TSN174" s="89"/>
      <c r="TSO174" s="89"/>
      <c r="TSP174" s="89"/>
      <c r="TSQ174" s="89"/>
      <c r="TSR174" s="89"/>
      <c r="TSS174" s="89"/>
      <c r="TST174" s="89"/>
      <c r="TSU174" s="89"/>
      <c r="TSV174" s="89"/>
      <c r="TSW174" s="89"/>
      <c r="TSX174" s="89"/>
      <c r="TSY174" s="89"/>
      <c r="TSZ174" s="89"/>
      <c r="TTA174" s="89"/>
      <c r="TTB174" s="89"/>
      <c r="TTC174" s="89"/>
      <c r="TTD174" s="89"/>
      <c r="TTE174" s="89"/>
      <c r="TTF174" s="89"/>
      <c r="TTG174" s="89"/>
      <c r="TTH174" s="89"/>
      <c r="TTI174" s="89"/>
      <c r="TTJ174" s="89"/>
      <c r="TTK174" s="89"/>
      <c r="TTL174" s="89"/>
      <c r="TTM174" s="89"/>
      <c r="TTN174" s="89"/>
      <c r="TTO174" s="89"/>
      <c r="TTP174" s="89"/>
      <c r="TTQ174" s="89"/>
      <c r="TTR174" s="89"/>
      <c r="TTS174" s="89"/>
      <c r="TTT174" s="89"/>
      <c r="TTU174" s="89"/>
      <c r="TTV174" s="89"/>
      <c r="TTW174" s="89"/>
      <c r="TTX174" s="89"/>
      <c r="TTY174" s="89"/>
      <c r="TTZ174" s="89"/>
      <c r="TUA174" s="89"/>
      <c r="TUB174" s="89"/>
      <c r="TUC174" s="89"/>
      <c r="TUD174" s="89"/>
      <c r="TUE174" s="89"/>
      <c r="TUF174" s="89"/>
      <c r="TUG174" s="89"/>
      <c r="TUH174" s="89"/>
      <c r="TUI174" s="89"/>
      <c r="TUJ174" s="89"/>
      <c r="TUK174" s="89"/>
      <c r="TUL174" s="89"/>
      <c r="TUM174" s="89"/>
      <c r="TUN174" s="89"/>
      <c r="TUO174" s="89"/>
      <c r="TUP174" s="89"/>
      <c r="TUQ174" s="89"/>
      <c r="TUR174" s="89"/>
      <c r="TUS174" s="89"/>
      <c r="TUT174" s="89"/>
      <c r="TUU174" s="89"/>
      <c r="TUV174" s="89"/>
      <c r="TUW174" s="89"/>
      <c r="TUX174" s="89"/>
      <c r="TUY174" s="89"/>
      <c r="TUZ174" s="89"/>
      <c r="TVA174" s="89"/>
      <c r="TVB174" s="89"/>
      <c r="TVC174" s="89"/>
      <c r="TVD174" s="89"/>
      <c r="TVE174" s="89"/>
      <c r="TVF174" s="89"/>
      <c r="TVG174" s="89"/>
      <c r="TVH174" s="89"/>
      <c r="TVI174" s="89"/>
      <c r="TVJ174" s="89"/>
      <c r="TVK174" s="89"/>
      <c r="TVL174" s="89"/>
      <c r="TVM174" s="89"/>
      <c r="TVN174" s="89"/>
      <c r="TVO174" s="89"/>
      <c r="TVP174" s="89"/>
      <c r="TVQ174" s="89"/>
      <c r="TVR174" s="89"/>
      <c r="TVS174" s="89"/>
      <c r="TVT174" s="89"/>
      <c r="TVU174" s="89"/>
      <c r="TVV174" s="89"/>
      <c r="TVW174" s="89"/>
      <c r="TVX174" s="89"/>
      <c r="TVY174" s="89"/>
      <c r="TVZ174" s="89"/>
      <c r="TWA174" s="89"/>
      <c r="TWB174" s="89"/>
      <c r="TWC174" s="89"/>
      <c r="TWD174" s="89"/>
      <c r="TWE174" s="89"/>
      <c r="TWF174" s="89"/>
      <c r="TWG174" s="89"/>
      <c r="TWH174" s="89"/>
      <c r="TWI174" s="89"/>
      <c r="TWJ174" s="89"/>
      <c r="TWK174" s="89"/>
      <c r="TWL174" s="89"/>
      <c r="TWM174" s="89"/>
      <c r="TWN174" s="89"/>
      <c r="TWO174" s="89"/>
      <c r="TWP174" s="89"/>
      <c r="TWQ174" s="89"/>
      <c r="TWR174" s="89"/>
      <c r="TWS174" s="89"/>
      <c r="TWT174" s="89"/>
      <c r="TWU174" s="89"/>
      <c r="TWV174" s="89"/>
      <c r="TWW174" s="89"/>
      <c r="TWX174" s="89"/>
      <c r="TWY174" s="89"/>
      <c r="TWZ174" s="89"/>
      <c r="TXA174" s="89"/>
      <c r="TXB174" s="89"/>
      <c r="TXC174" s="89"/>
      <c r="TXD174" s="89"/>
      <c r="TXE174" s="89"/>
      <c r="TXF174" s="89"/>
      <c r="TXG174" s="89"/>
      <c r="TXH174" s="89"/>
      <c r="TXI174" s="89"/>
      <c r="TXJ174" s="89"/>
      <c r="TXK174" s="89"/>
      <c r="TXL174" s="89"/>
      <c r="TXM174" s="89"/>
      <c r="TXN174" s="89"/>
      <c r="TXO174" s="89"/>
      <c r="TXP174" s="89"/>
      <c r="TXQ174" s="89"/>
      <c r="TXR174" s="89"/>
      <c r="TXS174" s="89"/>
      <c r="TXT174" s="89"/>
      <c r="TXU174" s="89"/>
      <c r="TXV174" s="89"/>
      <c r="TXW174" s="89"/>
      <c r="TXX174" s="89"/>
      <c r="TXY174" s="89"/>
      <c r="TXZ174" s="89"/>
      <c r="TYA174" s="89"/>
      <c r="TYB174" s="89"/>
      <c r="TYC174" s="89"/>
      <c r="TYD174" s="89"/>
      <c r="TYE174" s="89"/>
      <c r="TYF174" s="89"/>
      <c r="TYG174" s="89"/>
      <c r="TYH174" s="89"/>
      <c r="TYI174" s="89"/>
      <c r="TYJ174" s="89"/>
      <c r="TYK174" s="89"/>
      <c r="TYL174" s="89"/>
      <c r="TYM174" s="89"/>
      <c r="TYN174" s="89"/>
      <c r="TYO174" s="89"/>
      <c r="TYP174" s="89"/>
      <c r="TYQ174" s="89"/>
      <c r="TYR174" s="89"/>
      <c r="TYS174" s="89"/>
      <c r="TYT174" s="89"/>
      <c r="TYU174" s="89"/>
      <c r="TYV174" s="89"/>
      <c r="TYW174" s="89"/>
      <c r="TYX174" s="89"/>
      <c r="TYY174" s="89"/>
      <c r="TYZ174" s="89"/>
      <c r="TZA174" s="89"/>
      <c r="TZB174" s="89"/>
      <c r="TZC174" s="89"/>
      <c r="TZD174" s="89"/>
      <c r="TZE174" s="89"/>
      <c r="TZF174" s="89"/>
      <c r="TZG174" s="89"/>
      <c r="TZH174" s="89"/>
      <c r="TZI174" s="89"/>
      <c r="TZJ174" s="89"/>
      <c r="TZK174" s="89"/>
      <c r="TZL174" s="89"/>
      <c r="TZM174" s="89"/>
      <c r="TZN174" s="89"/>
      <c r="TZO174" s="89"/>
      <c r="TZP174" s="89"/>
      <c r="TZQ174" s="89"/>
      <c r="TZR174" s="89"/>
      <c r="TZS174" s="89"/>
      <c r="TZT174" s="89"/>
      <c r="TZU174" s="89"/>
      <c r="TZV174" s="89"/>
      <c r="TZW174" s="89"/>
      <c r="TZX174" s="89"/>
      <c r="TZY174" s="89"/>
      <c r="TZZ174" s="89"/>
      <c r="UAA174" s="89"/>
      <c r="UAB174" s="89"/>
      <c r="UAC174" s="89"/>
      <c r="UAD174" s="89"/>
      <c r="UAE174" s="89"/>
      <c r="UAF174" s="89"/>
      <c r="UAG174" s="89"/>
      <c r="UAH174" s="89"/>
      <c r="UAI174" s="89"/>
      <c r="UAJ174" s="89"/>
      <c r="UAK174" s="89"/>
      <c r="UAL174" s="89"/>
      <c r="UAM174" s="89"/>
      <c r="UAN174" s="89"/>
      <c r="UAO174" s="89"/>
      <c r="UAP174" s="89"/>
      <c r="UAQ174" s="89"/>
      <c r="UAR174" s="89"/>
      <c r="UAS174" s="89"/>
      <c r="UAT174" s="89"/>
      <c r="UAU174" s="89"/>
      <c r="UAV174" s="89"/>
      <c r="UAW174" s="89"/>
      <c r="UAX174" s="89"/>
      <c r="UAY174" s="89"/>
      <c r="UAZ174" s="89"/>
      <c r="UBA174" s="89"/>
      <c r="UBB174" s="89"/>
      <c r="UBC174" s="89"/>
      <c r="UBD174" s="89"/>
      <c r="UBE174" s="89"/>
      <c r="UBF174" s="89"/>
      <c r="UBG174" s="89"/>
      <c r="UBH174" s="89"/>
      <c r="UBI174" s="89"/>
      <c r="UBJ174" s="89"/>
      <c r="UBK174" s="89"/>
      <c r="UBL174" s="89"/>
      <c r="UBM174" s="89"/>
      <c r="UBN174" s="89"/>
      <c r="UBO174" s="89"/>
      <c r="UBP174" s="89"/>
      <c r="UBQ174" s="89"/>
      <c r="UBR174" s="89"/>
      <c r="UBS174" s="89"/>
      <c r="UBT174" s="89"/>
      <c r="UBU174" s="89"/>
      <c r="UBV174" s="89"/>
      <c r="UBW174" s="89"/>
      <c r="UBX174" s="89"/>
      <c r="UBY174" s="89"/>
      <c r="UBZ174" s="89"/>
      <c r="UCA174" s="89"/>
      <c r="UCB174" s="89"/>
      <c r="UCC174" s="89"/>
      <c r="UCD174" s="89"/>
      <c r="UCE174" s="89"/>
      <c r="UCF174" s="89"/>
      <c r="UCG174" s="89"/>
      <c r="UCH174" s="89"/>
      <c r="UCI174" s="89"/>
      <c r="UCJ174" s="89"/>
      <c r="UCK174" s="89"/>
      <c r="UCL174" s="89"/>
      <c r="UCM174" s="89"/>
      <c r="UCN174" s="89"/>
      <c r="UCO174" s="89"/>
      <c r="UCP174" s="89"/>
      <c r="UCQ174" s="89"/>
      <c r="UCR174" s="89"/>
      <c r="UCS174" s="89"/>
      <c r="UCT174" s="89"/>
      <c r="UCU174" s="89"/>
      <c r="UCV174" s="89"/>
      <c r="UCW174" s="89"/>
      <c r="UCX174" s="89"/>
      <c r="UCY174" s="89"/>
      <c r="UCZ174" s="89"/>
      <c r="UDA174" s="89"/>
      <c r="UDB174" s="89"/>
      <c r="UDC174" s="89"/>
      <c r="UDD174" s="89"/>
      <c r="UDE174" s="89"/>
      <c r="UDF174" s="89"/>
      <c r="UDG174" s="89"/>
      <c r="UDH174" s="89"/>
      <c r="UDI174" s="89"/>
      <c r="UDJ174" s="89"/>
      <c r="UDK174" s="89"/>
      <c r="UDL174" s="89"/>
      <c r="UDM174" s="89"/>
      <c r="UDN174" s="89"/>
      <c r="UDO174" s="89"/>
      <c r="UDP174" s="89"/>
      <c r="UDQ174" s="89"/>
      <c r="UDR174" s="89"/>
      <c r="UDS174" s="89"/>
      <c r="UDT174" s="89"/>
      <c r="UDU174" s="89"/>
      <c r="UDV174" s="89"/>
      <c r="UDW174" s="89"/>
      <c r="UDX174" s="89"/>
      <c r="UDY174" s="89"/>
      <c r="UDZ174" s="89"/>
      <c r="UEA174" s="89"/>
      <c r="UEB174" s="89"/>
      <c r="UEC174" s="89"/>
      <c r="UED174" s="89"/>
      <c r="UEE174" s="89"/>
      <c r="UEF174" s="89"/>
      <c r="UEG174" s="89"/>
      <c r="UEH174" s="89"/>
      <c r="UEI174" s="89"/>
      <c r="UEJ174" s="89"/>
      <c r="UEK174" s="89"/>
      <c r="UEL174" s="89"/>
      <c r="UEM174" s="89"/>
      <c r="UEN174" s="89"/>
      <c r="UEO174" s="89"/>
      <c r="UEP174" s="89"/>
      <c r="UEQ174" s="89"/>
      <c r="UER174" s="89"/>
      <c r="UES174" s="89"/>
      <c r="UET174" s="89"/>
      <c r="UEU174" s="89"/>
      <c r="UEV174" s="89"/>
      <c r="UEW174" s="89"/>
      <c r="UEX174" s="89"/>
      <c r="UEY174" s="89"/>
      <c r="UEZ174" s="89"/>
      <c r="UFA174" s="89"/>
      <c r="UFB174" s="89"/>
      <c r="UFC174" s="89"/>
      <c r="UFD174" s="89"/>
      <c r="UFE174" s="89"/>
      <c r="UFF174" s="89"/>
      <c r="UFG174" s="89"/>
      <c r="UFH174" s="89"/>
      <c r="UFI174" s="89"/>
      <c r="UFJ174" s="89"/>
      <c r="UFK174" s="89"/>
      <c r="UFL174" s="89"/>
      <c r="UFM174" s="89"/>
      <c r="UFN174" s="89"/>
      <c r="UFO174" s="89"/>
      <c r="UFP174" s="89"/>
      <c r="UFQ174" s="89"/>
      <c r="UFR174" s="89"/>
      <c r="UFS174" s="89"/>
      <c r="UFT174" s="89"/>
      <c r="UFU174" s="89"/>
      <c r="UFV174" s="89"/>
      <c r="UFW174" s="89"/>
      <c r="UFX174" s="89"/>
      <c r="UFY174" s="89"/>
      <c r="UFZ174" s="89"/>
      <c r="UGA174" s="89"/>
      <c r="UGB174" s="89"/>
      <c r="UGC174" s="89"/>
      <c r="UGD174" s="89"/>
      <c r="UGE174" s="89"/>
      <c r="UGF174" s="89"/>
      <c r="UGG174" s="89"/>
      <c r="UGH174" s="89"/>
      <c r="UGI174" s="89"/>
      <c r="UGJ174" s="89"/>
      <c r="UGK174" s="89"/>
      <c r="UGL174" s="89"/>
      <c r="UGM174" s="89"/>
      <c r="UGN174" s="89"/>
      <c r="UGO174" s="89"/>
      <c r="UGP174" s="89"/>
      <c r="UGQ174" s="89"/>
      <c r="UGR174" s="89"/>
      <c r="UGS174" s="89"/>
      <c r="UGT174" s="89"/>
      <c r="UGU174" s="89"/>
      <c r="UGV174" s="89"/>
      <c r="UGW174" s="89"/>
      <c r="UGX174" s="89"/>
      <c r="UGY174" s="89"/>
      <c r="UGZ174" s="89"/>
      <c r="UHA174" s="89"/>
      <c r="UHB174" s="89"/>
      <c r="UHC174" s="89"/>
      <c r="UHD174" s="89"/>
      <c r="UHE174" s="89"/>
      <c r="UHF174" s="89"/>
      <c r="UHG174" s="89"/>
      <c r="UHH174" s="89"/>
      <c r="UHI174" s="89"/>
      <c r="UHJ174" s="89"/>
      <c r="UHK174" s="89"/>
      <c r="UHL174" s="89"/>
      <c r="UHM174" s="89"/>
      <c r="UHN174" s="89"/>
      <c r="UHO174" s="89"/>
      <c r="UHP174" s="89"/>
      <c r="UHQ174" s="89"/>
      <c r="UHR174" s="89"/>
      <c r="UHS174" s="89"/>
      <c r="UHT174" s="89"/>
      <c r="UHU174" s="89"/>
      <c r="UHV174" s="89"/>
      <c r="UHW174" s="89"/>
      <c r="UHX174" s="89"/>
      <c r="UHY174" s="89"/>
      <c r="UHZ174" s="89"/>
      <c r="UIA174" s="89"/>
      <c r="UIB174" s="89"/>
      <c r="UIC174" s="89"/>
      <c r="UID174" s="89"/>
      <c r="UIE174" s="89"/>
      <c r="UIF174" s="89"/>
      <c r="UIG174" s="89"/>
      <c r="UIH174" s="89"/>
      <c r="UII174" s="89"/>
      <c r="UIJ174" s="89"/>
      <c r="UIK174" s="89"/>
      <c r="UIL174" s="89"/>
      <c r="UIM174" s="89"/>
      <c r="UIN174" s="89"/>
      <c r="UIO174" s="89"/>
      <c r="UIP174" s="89"/>
      <c r="UIQ174" s="89"/>
      <c r="UIR174" s="89"/>
      <c r="UIS174" s="89"/>
      <c r="UIT174" s="89"/>
      <c r="UIU174" s="89"/>
      <c r="UIV174" s="89"/>
      <c r="UIW174" s="89"/>
      <c r="UIX174" s="89"/>
      <c r="UIY174" s="89"/>
      <c r="UIZ174" s="89"/>
      <c r="UJA174" s="89"/>
      <c r="UJB174" s="89"/>
      <c r="UJC174" s="89"/>
      <c r="UJD174" s="89"/>
      <c r="UJE174" s="89"/>
      <c r="UJF174" s="89"/>
      <c r="UJG174" s="89"/>
      <c r="UJH174" s="89"/>
      <c r="UJI174" s="89"/>
      <c r="UJJ174" s="89"/>
      <c r="UJK174" s="89"/>
      <c r="UJL174" s="89"/>
      <c r="UJM174" s="89"/>
      <c r="UJN174" s="89"/>
      <c r="UJO174" s="89"/>
      <c r="UJP174" s="89"/>
      <c r="UJQ174" s="89"/>
      <c r="UJR174" s="89"/>
      <c r="UJS174" s="89"/>
      <c r="UJT174" s="89"/>
      <c r="UJU174" s="89"/>
      <c r="UJV174" s="89"/>
      <c r="UJW174" s="89"/>
      <c r="UJX174" s="89"/>
      <c r="UJY174" s="89"/>
      <c r="UJZ174" s="89"/>
      <c r="UKA174" s="89"/>
      <c r="UKB174" s="89"/>
      <c r="UKC174" s="89"/>
      <c r="UKD174" s="89"/>
      <c r="UKE174" s="89"/>
      <c r="UKF174" s="89"/>
      <c r="UKG174" s="89"/>
      <c r="UKH174" s="89"/>
      <c r="UKI174" s="89"/>
      <c r="UKJ174" s="89"/>
      <c r="UKK174" s="89"/>
      <c r="UKL174" s="89"/>
      <c r="UKM174" s="89"/>
      <c r="UKN174" s="89"/>
      <c r="UKO174" s="89"/>
      <c r="UKP174" s="89"/>
      <c r="UKQ174" s="89"/>
      <c r="UKR174" s="89"/>
      <c r="UKS174" s="89"/>
      <c r="UKT174" s="89"/>
      <c r="UKU174" s="89"/>
      <c r="UKV174" s="89"/>
      <c r="UKW174" s="89"/>
      <c r="UKX174" s="89"/>
      <c r="UKY174" s="89"/>
      <c r="UKZ174" s="89"/>
      <c r="ULA174" s="89"/>
      <c r="ULB174" s="89"/>
      <c r="ULC174" s="89"/>
      <c r="ULD174" s="89"/>
      <c r="ULE174" s="89"/>
      <c r="ULF174" s="89"/>
      <c r="ULG174" s="89"/>
      <c r="ULH174" s="89"/>
      <c r="ULI174" s="89"/>
      <c r="ULJ174" s="89"/>
      <c r="ULK174" s="89"/>
      <c r="ULL174" s="89"/>
      <c r="ULM174" s="89"/>
      <c r="ULN174" s="89"/>
      <c r="ULO174" s="89"/>
      <c r="ULP174" s="89"/>
      <c r="ULQ174" s="89"/>
      <c r="ULR174" s="89"/>
      <c r="ULS174" s="89"/>
      <c r="ULT174" s="89"/>
      <c r="ULU174" s="89"/>
      <c r="ULV174" s="89"/>
      <c r="ULW174" s="89"/>
      <c r="ULX174" s="89"/>
      <c r="ULY174" s="89"/>
      <c r="ULZ174" s="89"/>
      <c r="UMA174" s="89"/>
      <c r="UMB174" s="89"/>
      <c r="UMC174" s="89"/>
      <c r="UMD174" s="89"/>
      <c r="UME174" s="89"/>
      <c r="UMF174" s="89"/>
      <c r="UMG174" s="89"/>
      <c r="UMH174" s="89"/>
      <c r="UMI174" s="89"/>
      <c r="UMJ174" s="89"/>
      <c r="UMK174" s="89"/>
      <c r="UML174" s="89"/>
      <c r="UMM174" s="89"/>
      <c r="UMN174" s="89"/>
      <c r="UMO174" s="89"/>
      <c r="UMP174" s="89"/>
      <c r="UMQ174" s="89"/>
      <c r="UMR174" s="89"/>
      <c r="UMS174" s="89"/>
      <c r="UMT174" s="89"/>
      <c r="UMU174" s="89"/>
      <c r="UMV174" s="89"/>
      <c r="UMW174" s="89"/>
      <c r="UMX174" s="89"/>
      <c r="UMY174" s="89"/>
      <c r="UMZ174" s="89"/>
      <c r="UNA174" s="89"/>
      <c r="UNB174" s="89"/>
      <c r="UNC174" s="89"/>
      <c r="UND174" s="89"/>
      <c r="UNE174" s="89"/>
      <c r="UNF174" s="89"/>
      <c r="UNG174" s="89"/>
      <c r="UNH174" s="89"/>
      <c r="UNI174" s="89"/>
      <c r="UNJ174" s="89"/>
      <c r="UNK174" s="89"/>
      <c r="UNL174" s="89"/>
      <c r="UNM174" s="89"/>
      <c r="UNN174" s="89"/>
      <c r="UNO174" s="89"/>
      <c r="UNP174" s="89"/>
      <c r="UNQ174" s="89"/>
      <c r="UNR174" s="89"/>
      <c r="UNS174" s="89"/>
      <c r="UNT174" s="89"/>
      <c r="UNU174" s="89"/>
      <c r="UNV174" s="89"/>
      <c r="UNW174" s="89"/>
      <c r="UNX174" s="89"/>
      <c r="UNY174" s="89"/>
      <c r="UNZ174" s="89"/>
      <c r="UOA174" s="89"/>
      <c r="UOB174" s="89"/>
      <c r="UOC174" s="89"/>
      <c r="UOD174" s="89"/>
      <c r="UOE174" s="89"/>
      <c r="UOF174" s="89"/>
      <c r="UOG174" s="89"/>
      <c r="UOH174" s="89"/>
      <c r="UOI174" s="89"/>
      <c r="UOJ174" s="89"/>
      <c r="UOK174" s="89"/>
      <c r="UOL174" s="89"/>
      <c r="UOM174" s="89"/>
      <c r="UON174" s="89"/>
      <c r="UOO174" s="89"/>
      <c r="UOP174" s="89"/>
      <c r="UOQ174" s="89"/>
      <c r="UOR174" s="89"/>
      <c r="UOS174" s="89"/>
      <c r="UOT174" s="89"/>
      <c r="UOU174" s="89"/>
      <c r="UOV174" s="89"/>
      <c r="UOW174" s="89"/>
      <c r="UOX174" s="89"/>
      <c r="UOY174" s="89"/>
      <c r="UOZ174" s="89"/>
      <c r="UPA174" s="89"/>
      <c r="UPB174" s="89"/>
      <c r="UPC174" s="89"/>
      <c r="UPD174" s="89"/>
      <c r="UPE174" s="89"/>
      <c r="UPF174" s="89"/>
      <c r="UPG174" s="89"/>
      <c r="UPH174" s="89"/>
      <c r="UPI174" s="89"/>
      <c r="UPJ174" s="89"/>
      <c r="UPK174" s="89"/>
      <c r="UPL174" s="89"/>
      <c r="UPM174" s="89"/>
      <c r="UPN174" s="89"/>
      <c r="UPO174" s="89"/>
      <c r="UPP174" s="89"/>
      <c r="UPQ174" s="89"/>
      <c r="UPR174" s="89"/>
      <c r="UPS174" s="89"/>
      <c r="UPT174" s="89"/>
      <c r="UPU174" s="89"/>
      <c r="UPV174" s="89"/>
      <c r="UPW174" s="89"/>
      <c r="UPX174" s="89"/>
      <c r="UPY174" s="89"/>
      <c r="UPZ174" s="89"/>
      <c r="UQA174" s="89"/>
      <c r="UQB174" s="89"/>
      <c r="UQC174" s="89"/>
      <c r="UQD174" s="89"/>
      <c r="UQE174" s="89"/>
      <c r="UQF174" s="89"/>
      <c r="UQG174" s="89"/>
      <c r="UQH174" s="89"/>
      <c r="UQI174" s="89"/>
      <c r="UQJ174" s="89"/>
      <c r="UQK174" s="89"/>
      <c r="UQL174" s="89"/>
      <c r="UQM174" s="89"/>
      <c r="UQN174" s="89"/>
      <c r="UQO174" s="89"/>
      <c r="UQP174" s="89"/>
      <c r="UQQ174" s="89"/>
      <c r="UQR174" s="89"/>
      <c r="UQS174" s="89"/>
      <c r="UQT174" s="89"/>
      <c r="UQU174" s="89"/>
      <c r="UQV174" s="89"/>
      <c r="UQW174" s="89"/>
      <c r="UQX174" s="89"/>
      <c r="UQY174" s="89"/>
      <c r="UQZ174" s="89"/>
      <c r="URA174" s="89"/>
      <c r="URB174" s="89"/>
      <c r="URC174" s="89"/>
      <c r="URD174" s="89"/>
      <c r="URE174" s="89"/>
      <c r="URF174" s="89"/>
      <c r="URG174" s="89"/>
      <c r="URH174" s="89"/>
      <c r="URI174" s="89"/>
      <c r="URJ174" s="89"/>
      <c r="URK174" s="89"/>
      <c r="URL174" s="89"/>
      <c r="URM174" s="89"/>
      <c r="URN174" s="89"/>
      <c r="URO174" s="89"/>
      <c r="URP174" s="89"/>
      <c r="URQ174" s="89"/>
      <c r="URR174" s="89"/>
      <c r="URS174" s="89"/>
      <c r="URT174" s="89"/>
      <c r="URU174" s="89"/>
      <c r="URV174" s="89"/>
      <c r="URW174" s="89"/>
      <c r="URX174" s="89"/>
      <c r="URY174" s="89"/>
      <c r="URZ174" s="89"/>
      <c r="USA174" s="89"/>
      <c r="USB174" s="89"/>
      <c r="USC174" s="89"/>
      <c r="USD174" s="89"/>
      <c r="USE174" s="89"/>
      <c r="USF174" s="89"/>
      <c r="USG174" s="89"/>
      <c r="USH174" s="89"/>
      <c r="USI174" s="89"/>
      <c r="USJ174" s="89"/>
      <c r="USK174" s="89"/>
      <c r="USL174" s="89"/>
      <c r="USM174" s="89"/>
      <c r="USN174" s="89"/>
      <c r="USO174" s="89"/>
      <c r="USP174" s="89"/>
      <c r="USQ174" s="89"/>
      <c r="USR174" s="89"/>
      <c r="USS174" s="89"/>
      <c r="UST174" s="89"/>
      <c r="USU174" s="89"/>
      <c r="USV174" s="89"/>
      <c r="USW174" s="89"/>
      <c r="USX174" s="89"/>
      <c r="USY174" s="89"/>
      <c r="USZ174" s="89"/>
      <c r="UTA174" s="89"/>
      <c r="UTB174" s="89"/>
      <c r="UTC174" s="89"/>
      <c r="UTD174" s="89"/>
      <c r="UTE174" s="89"/>
      <c r="UTF174" s="89"/>
      <c r="UTG174" s="89"/>
      <c r="UTH174" s="89"/>
      <c r="UTI174" s="89"/>
      <c r="UTJ174" s="89"/>
      <c r="UTK174" s="89"/>
      <c r="UTL174" s="89"/>
      <c r="UTM174" s="89"/>
      <c r="UTN174" s="89"/>
      <c r="UTO174" s="89"/>
      <c r="UTP174" s="89"/>
      <c r="UTQ174" s="89"/>
      <c r="UTR174" s="89"/>
      <c r="UTS174" s="89"/>
      <c r="UTT174" s="89"/>
      <c r="UTU174" s="89"/>
      <c r="UTV174" s="89"/>
      <c r="UTW174" s="89"/>
      <c r="UTX174" s="89"/>
      <c r="UTY174" s="89"/>
      <c r="UTZ174" s="89"/>
      <c r="UUA174" s="89"/>
      <c r="UUB174" s="89"/>
      <c r="UUC174" s="89"/>
      <c r="UUD174" s="89"/>
      <c r="UUE174" s="89"/>
      <c r="UUF174" s="89"/>
      <c r="UUG174" s="89"/>
      <c r="UUH174" s="89"/>
      <c r="UUI174" s="89"/>
      <c r="UUJ174" s="89"/>
      <c r="UUK174" s="89"/>
      <c r="UUL174" s="89"/>
      <c r="UUM174" s="89"/>
      <c r="UUN174" s="89"/>
      <c r="UUO174" s="89"/>
      <c r="UUP174" s="89"/>
      <c r="UUQ174" s="89"/>
      <c r="UUR174" s="89"/>
      <c r="UUS174" s="89"/>
      <c r="UUT174" s="89"/>
      <c r="UUU174" s="89"/>
      <c r="UUV174" s="89"/>
      <c r="UUW174" s="89"/>
      <c r="UUX174" s="89"/>
      <c r="UUY174" s="89"/>
      <c r="UUZ174" s="89"/>
      <c r="UVA174" s="89"/>
      <c r="UVB174" s="89"/>
      <c r="UVC174" s="89"/>
      <c r="UVD174" s="89"/>
      <c r="UVE174" s="89"/>
      <c r="UVF174" s="89"/>
      <c r="UVG174" s="89"/>
      <c r="UVH174" s="89"/>
      <c r="UVI174" s="89"/>
      <c r="UVJ174" s="89"/>
      <c r="UVK174" s="89"/>
      <c r="UVL174" s="89"/>
      <c r="UVM174" s="89"/>
      <c r="UVN174" s="89"/>
      <c r="UVO174" s="89"/>
      <c r="UVP174" s="89"/>
      <c r="UVQ174" s="89"/>
      <c r="UVR174" s="89"/>
      <c r="UVS174" s="89"/>
      <c r="UVT174" s="89"/>
      <c r="UVU174" s="89"/>
      <c r="UVV174" s="89"/>
      <c r="UVW174" s="89"/>
      <c r="UVX174" s="89"/>
      <c r="UVY174" s="89"/>
      <c r="UVZ174" s="89"/>
      <c r="UWA174" s="89"/>
      <c r="UWB174" s="89"/>
      <c r="UWC174" s="89"/>
      <c r="UWD174" s="89"/>
      <c r="UWE174" s="89"/>
      <c r="UWF174" s="89"/>
      <c r="UWG174" s="89"/>
      <c r="UWH174" s="89"/>
      <c r="UWI174" s="89"/>
      <c r="UWJ174" s="89"/>
      <c r="UWK174" s="89"/>
      <c r="UWL174" s="89"/>
      <c r="UWM174" s="89"/>
      <c r="UWN174" s="89"/>
      <c r="UWO174" s="89"/>
      <c r="UWP174" s="89"/>
      <c r="UWQ174" s="89"/>
      <c r="UWR174" s="89"/>
      <c r="UWS174" s="89"/>
      <c r="UWT174" s="89"/>
      <c r="UWU174" s="89"/>
      <c r="UWV174" s="89"/>
      <c r="UWW174" s="89"/>
      <c r="UWX174" s="89"/>
      <c r="UWY174" s="89"/>
      <c r="UWZ174" s="89"/>
      <c r="UXA174" s="89"/>
      <c r="UXB174" s="89"/>
      <c r="UXC174" s="89"/>
      <c r="UXD174" s="89"/>
      <c r="UXE174" s="89"/>
      <c r="UXF174" s="89"/>
      <c r="UXG174" s="89"/>
      <c r="UXH174" s="89"/>
      <c r="UXI174" s="89"/>
      <c r="UXJ174" s="89"/>
      <c r="UXK174" s="89"/>
      <c r="UXL174" s="89"/>
      <c r="UXM174" s="89"/>
      <c r="UXN174" s="89"/>
      <c r="UXO174" s="89"/>
      <c r="UXP174" s="89"/>
      <c r="UXQ174" s="89"/>
      <c r="UXR174" s="89"/>
      <c r="UXS174" s="89"/>
      <c r="UXT174" s="89"/>
      <c r="UXU174" s="89"/>
      <c r="UXV174" s="89"/>
      <c r="UXW174" s="89"/>
      <c r="UXX174" s="89"/>
      <c r="UXY174" s="89"/>
      <c r="UXZ174" s="89"/>
      <c r="UYA174" s="89"/>
      <c r="UYB174" s="89"/>
      <c r="UYC174" s="89"/>
      <c r="UYD174" s="89"/>
      <c r="UYE174" s="89"/>
      <c r="UYF174" s="89"/>
      <c r="UYG174" s="89"/>
      <c r="UYH174" s="89"/>
      <c r="UYI174" s="89"/>
      <c r="UYJ174" s="89"/>
      <c r="UYK174" s="89"/>
      <c r="UYL174" s="89"/>
      <c r="UYM174" s="89"/>
      <c r="UYN174" s="89"/>
      <c r="UYO174" s="89"/>
      <c r="UYP174" s="89"/>
      <c r="UYQ174" s="89"/>
      <c r="UYR174" s="89"/>
      <c r="UYS174" s="89"/>
      <c r="UYT174" s="89"/>
      <c r="UYU174" s="89"/>
      <c r="UYV174" s="89"/>
      <c r="UYW174" s="89"/>
      <c r="UYX174" s="89"/>
      <c r="UYY174" s="89"/>
      <c r="UYZ174" s="89"/>
      <c r="UZA174" s="89"/>
      <c r="UZB174" s="89"/>
      <c r="UZC174" s="89"/>
      <c r="UZD174" s="89"/>
      <c r="UZE174" s="89"/>
      <c r="UZF174" s="89"/>
      <c r="UZG174" s="89"/>
      <c r="UZH174" s="89"/>
      <c r="UZI174" s="89"/>
      <c r="UZJ174" s="89"/>
      <c r="UZK174" s="89"/>
      <c r="UZL174" s="89"/>
      <c r="UZM174" s="89"/>
      <c r="UZN174" s="89"/>
      <c r="UZO174" s="89"/>
      <c r="UZP174" s="89"/>
      <c r="UZQ174" s="89"/>
      <c r="UZR174" s="89"/>
      <c r="UZS174" s="89"/>
      <c r="UZT174" s="89"/>
      <c r="UZU174" s="89"/>
      <c r="UZV174" s="89"/>
      <c r="UZW174" s="89"/>
      <c r="UZX174" s="89"/>
      <c r="UZY174" s="89"/>
      <c r="UZZ174" s="89"/>
      <c r="VAA174" s="89"/>
      <c r="VAB174" s="89"/>
      <c r="VAC174" s="89"/>
      <c r="VAD174" s="89"/>
      <c r="VAE174" s="89"/>
      <c r="VAF174" s="89"/>
      <c r="VAG174" s="89"/>
      <c r="VAH174" s="89"/>
      <c r="VAI174" s="89"/>
      <c r="VAJ174" s="89"/>
      <c r="VAK174" s="89"/>
      <c r="VAL174" s="89"/>
      <c r="VAM174" s="89"/>
      <c r="VAN174" s="89"/>
      <c r="VAO174" s="89"/>
      <c r="VAP174" s="89"/>
      <c r="VAQ174" s="89"/>
      <c r="VAR174" s="89"/>
      <c r="VAS174" s="89"/>
      <c r="VAT174" s="89"/>
      <c r="VAU174" s="89"/>
      <c r="VAV174" s="89"/>
      <c r="VAW174" s="89"/>
      <c r="VAX174" s="89"/>
      <c r="VAY174" s="89"/>
      <c r="VAZ174" s="89"/>
      <c r="VBA174" s="89"/>
      <c r="VBB174" s="89"/>
      <c r="VBC174" s="89"/>
      <c r="VBD174" s="89"/>
      <c r="VBE174" s="89"/>
      <c r="VBF174" s="89"/>
      <c r="VBG174" s="89"/>
      <c r="VBH174" s="89"/>
      <c r="VBI174" s="89"/>
      <c r="VBJ174" s="89"/>
      <c r="VBK174" s="89"/>
      <c r="VBL174" s="89"/>
      <c r="VBM174" s="89"/>
      <c r="VBN174" s="89"/>
      <c r="VBO174" s="89"/>
      <c r="VBP174" s="89"/>
      <c r="VBQ174" s="89"/>
      <c r="VBR174" s="89"/>
      <c r="VBS174" s="89"/>
      <c r="VBT174" s="89"/>
      <c r="VBU174" s="89"/>
      <c r="VBV174" s="89"/>
      <c r="VBW174" s="89"/>
      <c r="VBX174" s="89"/>
      <c r="VBY174" s="89"/>
      <c r="VBZ174" s="89"/>
      <c r="VCA174" s="89"/>
      <c r="VCB174" s="89"/>
      <c r="VCC174" s="89"/>
      <c r="VCD174" s="89"/>
      <c r="VCE174" s="89"/>
      <c r="VCF174" s="89"/>
      <c r="VCG174" s="89"/>
      <c r="VCH174" s="89"/>
      <c r="VCI174" s="89"/>
      <c r="VCJ174" s="89"/>
      <c r="VCK174" s="89"/>
      <c r="VCL174" s="89"/>
      <c r="VCM174" s="89"/>
      <c r="VCN174" s="89"/>
      <c r="VCO174" s="89"/>
      <c r="VCP174" s="89"/>
      <c r="VCQ174" s="89"/>
      <c r="VCR174" s="89"/>
      <c r="VCS174" s="89"/>
      <c r="VCT174" s="89"/>
      <c r="VCU174" s="89"/>
      <c r="VCV174" s="89"/>
      <c r="VCW174" s="89"/>
      <c r="VCX174" s="89"/>
      <c r="VCY174" s="89"/>
      <c r="VCZ174" s="89"/>
      <c r="VDA174" s="89"/>
      <c r="VDB174" s="89"/>
      <c r="VDC174" s="89"/>
      <c r="VDD174" s="89"/>
      <c r="VDE174" s="89"/>
      <c r="VDF174" s="89"/>
      <c r="VDG174" s="89"/>
      <c r="VDH174" s="89"/>
      <c r="VDI174" s="89"/>
      <c r="VDJ174" s="89"/>
      <c r="VDK174" s="89"/>
      <c r="VDL174" s="89"/>
      <c r="VDM174" s="89"/>
      <c r="VDN174" s="89"/>
      <c r="VDO174" s="89"/>
      <c r="VDP174" s="89"/>
      <c r="VDQ174" s="89"/>
      <c r="VDR174" s="89"/>
      <c r="VDS174" s="89"/>
      <c r="VDT174" s="89"/>
      <c r="VDU174" s="89"/>
      <c r="VDV174" s="89"/>
      <c r="VDW174" s="89"/>
      <c r="VDX174" s="89"/>
      <c r="VDY174" s="89"/>
      <c r="VDZ174" s="89"/>
      <c r="VEA174" s="89"/>
      <c r="VEB174" s="89"/>
      <c r="VEC174" s="89"/>
      <c r="VED174" s="89"/>
      <c r="VEE174" s="89"/>
      <c r="VEF174" s="89"/>
      <c r="VEG174" s="89"/>
      <c r="VEH174" s="89"/>
      <c r="VEI174" s="89"/>
      <c r="VEJ174" s="89"/>
      <c r="VEK174" s="89"/>
      <c r="VEL174" s="89"/>
      <c r="VEM174" s="89"/>
      <c r="VEN174" s="89"/>
      <c r="VEO174" s="89"/>
      <c r="VEP174" s="89"/>
      <c r="VEQ174" s="89"/>
      <c r="VER174" s="89"/>
      <c r="VES174" s="89"/>
      <c r="VET174" s="89"/>
      <c r="VEU174" s="89"/>
      <c r="VEV174" s="89"/>
      <c r="VEW174" s="89"/>
      <c r="VEX174" s="89"/>
      <c r="VEY174" s="89"/>
      <c r="VEZ174" s="89"/>
      <c r="VFA174" s="89"/>
      <c r="VFB174" s="89"/>
      <c r="VFC174" s="89"/>
      <c r="VFD174" s="89"/>
      <c r="VFE174" s="89"/>
      <c r="VFF174" s="89"/>
      <c r="VFG174" s="89"/>
      <c r="VFH174" s="89"/>
      <c r="VFI174" s="89"/>
      <c r="VFJ174" s="89"/>
      <c r="VFK174" s="89"/>
      <c r="VFL174" s="89"/>
      <c r="VFM174" s="89"/>
      <c r="VFN174" s="89"/>
      <c r="VFO174" s="89"/>
      <c r="VFP174" s="89"/>
      <c r="VFQ174" s="89"/>
      <c r="VFR174" s="89"/>
      <c r="VFS174" s="89"/>
      <c r="VFT174" s="89"/>
      <c r="VFU174" s="89"/>
      <c r="VFV174" s="89"/>
      <c r="VFW174" s="89"/>
      <c r="VFX174" s="89"/>
      <c r="VFY174" s="89"/>
      <c r="VFZ174" s="89"/>
      <c r="VGA174" s="89"/>
      <c r="VGB174" s="89"/>
      <c r="VGC174" s="89"/>
      <c r="VGD174" s="89"/>
      <c r="VGE174" s="89"/>
      <c r="VGF174" s="89"/>
      <c r="VGG174" s="89"/>
      <c r="VGH174" s="89"/>
      <c r="VGI174" s="89"/>
      <c r="VGJ174" s="89"/>
      <c r="VGK174" s="89"/>
      <c r="VGL174" s="89"/>
      <c r="VGM174" s="89"/>
      <c r="VGN174" s="89"/>
      <c r="VGO174" s="89"/>
      <c r="VGP174" s="89"/>
      <c r="VGQ174" s="89"/>
      <c r="VGR174" s="89"/>
      <c r="VGS174" s="89"/>
      <c r="VGT174" s="89"/>
      <c r="VGU174" s="89"/>
      <c r="VGV174" s="89"/>
      <c r="VGW174" s="89"/>
      <c r="VGX174" s="89"/>
      <c r="VGY174" s="89"/>
      <c r="VGZ174" s="89"/>
      <c r="VHA174" s="89"/>
      <c r="VHB174" s="89"/>
      <c r="VHC174" s="89"/>
      <c r="VHD174" s="89"/>
      <c r="VHE174" s="89"/>
      <c r="VHF174" s="89"/>
      <c r="VHG174" s="89"/>
      <c r="VHH174" s="89"/>
      <c r="VHI174" s="89"/>
      <c r="VHJ174" s="89"/>
      <c r="VHK174" s="89"/>
      <c r="VHL174" s="89"/>
      <c r="VHM174" s="89"/>
      <c r="VHN174" s="89"/>
      <c r="VHO174" s="89"/>
      <c r="VHP174" s="89"/>
      <c r="VHQ174" s="89"/>
      <c r="VHR174" s="89"/>
      <c r="VHS174" s="89"/>
      <c r="VHT174" s="89"/>
      <c r="VHU174" s="89"/>
      <c r="VHV174" s="89"/>
      <c r="VHW174" s="89"/>
      <c r="VHX174" s="89"/>
      <c r="VHY174" s="89"/>
      <c r="VHZ174" s="89"/>
      <c r="VIA174" s="89"/>
      <c r="VIB174" s="89"/>
      <c r="VIC174" s="89"/>
      <c r="VID174" s="89"/>
      <c r="VIE174" s="89"/>
      <c r="VIF174" s="89"/>
      <c r="VIG174" s="89"/>
      <c r="VIH174" s="89"/>
      <c r="VII174" s="89"/>
      <c r="VIJ174" s="89"/>
      <c r="VIK174" s="89"/>
      <c r="VIL174" s="89"/>
      <c r="VIM174" s="89"/>
      <c r="VIN174" s="89"/>
      <c r="VIO174" s="89"/>
      <c r="VIP174" s="89"/>
      <c r="VIQ174" s="89"/>
      <c r="VIR174" s="89"/>
      <c r="VIS174" s="89"/>
      <c r="VIT174" s="89"/>
      <c r="VIU174" s="89"/>
      <c r="VIV174" s="89"/>
      <c r="VIW174" s="89"/>
      <c r="VIX174" s="89"/>
      <c r="VIY174" s="89"/>
      <c r="VIZ174" s="89"/>
      <c r="VJA174" s="89"/>
      <c r="VJB174" s="89"/>
      <c r="VJC174" s="89"/>
      <c r="VJD174" s="89"/>
      <c r="VJE174" s="89"/>
      <c r="VJF174" s="89"/>
      <c r="VJG174" s="89"/>
      <c r="VJH174" s="89"/>
      <c r="VJI174" s="89"/>
      <c r="VJJ174" s="89"/>
      <c r="VJK174" s="89"/>
      <c r="VJL174" s="89"/>
      <c r="VJM174" s="89"/>
      <c r="VJN174" s="89"/>
      <c r="VJO174" s="89"/>
      <c r="VJP174" s="89"/>
      <c r="VJQ174" s="89"/>
      <c r="VJR174" s="89"/>
      <c r="VJS174" s="89"/>
      <c r="VJT174" s="89"/>
      <c r="VJU174" s="89"/>
      <c r="VJV174" s="89"/>
      <c r="VJW174" s="89"/>
      <c r="VJX174" s="89"/>
      <c r="VJY174" s="89"/>
      <c r="VJZ174" s="89"/>
      <c r="VKA174" s="89"/>
      <c r="VKB174" s="89"/>
      <c r="VKC174" s="89"/>
      <c r="VKD174" s="89"/>
      <c r="VKE174" s="89"/>
      <c r="VKF174" s="89"/>
      <c r="VKG174" s="89"/>
      <c r="VKH174" s="89"/>
      <c r="VKI174" s="89"/>
      <c r="VKJ174" s="89"/>
      <c r="VKK174" s="89"/>
      <c r="VKL174" s="89"/>
      <c r="VKM174" s="89"/>
      <c r="VKN174" s="89"/>
      <c r="VKO174" s="89"/>
      <c r="VKP174" s="89"/>
      <c r="VKQ174" s="89"/>
      <c r="VKR174" s="89"/>
      <c r="VKS174" s="89"/>
      <c r="VKT174" s="89"/>
      <c r="VKU174" s="89"/>
      <c r="VKV174" s="89"/>
      <c r="VKW174" s="89"/>
      <c r="VKX174" s="89"/>
      <c r="VKY174" s="89"/>
      <c r="VKZ174" s="89"/>
      <c r="VLA174" s="89"/>
      <c r="VLB174" s="89"/>
      <c r="VLC174" s="89"/>
      <c r="VLD174" s="89"/>
      <c r="VLE174" s="89"/>
      <c r="VLF174" s="89"/>
      <c r="VLG174" s="89"/>
      <c r="VLH174" s="89"/>
      <c r="VLI174" s="89"/>
      <c r="VLJ174" s="89"/>
      <c r="VLK174" s="89"/>
      <c r="VLL174" s="89"/>
      <c r="VLM174" s="89"/>
      <c r="VLN174" s="89"/>
      <c r="VLO174" s="89"/>
      <c r="VLP174" s="89"/>
      <c r="VLQ174" s="89"/>
      <c r="VLR174" s="89"/>
      <c r="VLS174" s="89"/>
      <c r="VLT174" s="89"/>
      <c r="VLU174" s="89"/>
      <c r="VLV174" s="89"/>
      <c r="VLW174" s="89"/>
      <c r="VLX174" s="89"/>
      <c r="VLY174" s="89"/>
      <c r="VLZ174" s="89"/>
      <c r="VMA174" s="89"/>
      <c r="VMB174" s="89"/>
      <c r="VMC174" s="89"/>
      <c r="VMD174" s="89"/>
      <c r="VME174" s="89"/>
      <c r="VMF174" s="89"/>
      <c r="VMG174" s="89"/>
      <c r="VMH174" s="89"/>
      <c r="VMI174" s="89"/>
      <c r="VMJ174" s="89"/>
      <c r="VMK174" s="89"/>
      <c r="VML174" s="89"/>
      <c r="VMM174" s="89"/>
      <c r="VMN174" s="89"/>
      <c r="VMO174" s="89"/>
      <c r="VMP174" s="89"/>
      <c r="VMQ174" s="89"/>
      <c r="VMR174" s="89"/>
      <c r="VMS174" s="89"/>
      <c r="VMT174" s="89"/>
      <c r="VMU174" s="89"/>
      <c r="VMV174" s="89"/>
      <c r="VMW174" s="89"/>
      <c r="VMX174" s="89"/>
      <c r="VMY174" s="89"/>
      <c r="VMZ174" s="89"/>
      <c r="VNA174" s="89"/>
      <c r="VNB174" s="89"/>
      <c r="VNC174" s="89"/>
      <c r="VND174" s="89"/>
      <c r="VNE174" s="89"/>
      <c r="VNF174" s="89"/>
      <c r="VNG174" s="89"/>
      <c r="VNH174" s="89"/>
      <c r="VNI174" s="89"/>
      <c r="VNJ174" s="89"/>
      <c r="VNK174" s="89"/>
      <c r="VNL174" s="89"/>
      <c r="VNM174" s="89"/>
      <c r="VNN174" s="89"/>
      <c r="VNO174" s="89"/>
      <c r="VNP174" s="89"/>
      <c r="VNQ174" s="89"/>
      <c r="VNR174" s="89"/>
      <c r="VNS174" s="89"/>
      <c r="VNT174" s="89"/>
      <c r="VNU174" s="89"/>
      <c r="VNV174" s="89"/>
      <c r="VNW174" s="89"/>
      <c r="VNX174" s="89"/>
      <c r="VNY174" s="89"/>
      <c r="VNZ174" s="89"/>
      <c r="VOA174" s="89"/>
      <c r="VOB174" s="89"/>
      <c r="VOC174" s="89"/>
      <c r="VOD174" s="89"/>
      <c r="VOE174" s="89"/>
      <c r="VOF174" s="89"/>
      <c r="VOG174" s="89"/>
      <c r="VOH174" s="89"/>
      <c r="VOI174" s="89"/>
      <c r="VOJ174" s="89"/>
      <c r="VOK174" s="89"/>
      <c r="VOL174" s="89"/>
      <c r="VOM174" s="89"/>
      <c r="VON174" s="89"/>
      <c r="VOO174" s="89"/>
      <c r="VOP174" s="89"/>
      <c r="VOQ174" s="89"/>
      <c r="VOR174" s="89"/>
      <c r="VOS174" s="89"/>
      <c r="VOT174" s="89"/>
      <c r="VOU174" s="89"/>
      <c r="VOV174" s="89"/>
      <c r="VOW174" s="89"/>
      <c r="VOX174" s="89"/>
      <c r="VOY174" s="89"/>
      <c r="VOZ174" s="89"/>
      <c r="VPA174" s="89"/>
      <c r="VPB174" s="89"/>
      <c r="VPC174" s="89"/>
      <c r="VPD174" s="89"/>
      <c r="VPE174" s="89"/>
      <c r="VPF174" s="89"/>
      <c r="VPG174" s="89"/>
      <c r="VPH174" s="89"/>
      <c r="VPI174" s="89"/>
      <c r="VPJ174" s="89"/>
      <c r="VPK174" s="89"/>
      <c r="VPL174" s="89"/>
      <c r="VPM174" s="89"/>
      <c r="VPN174" s="89"/>
      <c r="VPO174" s="89"/>
      <c r="VPP174" s="89"/>
      <c r="VPQ174" s="89"/>
      <c r="VPR174" s="89"/>
      <c r="VPS174" s="89"/>
      <c r="VPT174" s="89"/>
      <c r="VPU174" s="89"/>
      <c r="VPV174" s="89"/>
      <c r="VPW174" s="89"/>
      <c r="VPX174" s="89"/>
      <c r="VPY174" s="89"/>
      <c r="VPZ174" s="89"/>
      <c r="VQA174" s="89"/>
      <c r="VQB174" s="89"/>
      <c r="VQC174" s="89"/>
      <c r="VQD174" s="89"/>
      <c r="VQE174" s="89"/>
      <c r="VQF174" s="89"/>
      <c r="VQG174" s="89"/>
      <c r="VQH174" s="89"/>
      <c r="VQI174" s="89"/>
      <c r="VQJ174" s="89"/>
      <c r="VQK174" s="89"/>
      <c r="VQL174" s="89"/>
      <c r="VQM174" s="89"/>
      <c r="VQN174" s="89"/>
      <c r="VQO174" s="89"/>
      <c r="VQP174" s="89"/>
      <c r="VQQ174" s="89"/>
      <c r="VQR174" s="89"/>
      <c r="VQS174" s="89"/>
      <c r="VQT174" s="89"/>
      <c r="VQU174" s="89"/>
      <c r="VQV174" s="89"/>
      <c r="VQW174" s="89"/>
      <c r="VQX174" s="89"/>
      <c r="VQY174" s="89"/>
      <c r="VQZ174" s="89"/>
      <c r="VRA174" s="89"/>
      <c r="VRB174" s="89"/>
      <c r="VRC174" s="89"/>
      <c r="VRD174" s="89"/>
      <c r="VRE174" s="89"/>
      <c r="VRF174" s="89"/>
      <c r="VRG174" s="89"/>
      <c r="VRH174" s="89"/>
      <c r="VRI174" s="89"/>
      <c r="VRJ174" s="89"/>
      <c r="VRK174" s="89"/>
      <c r="VRL174" s="89"/>
      <c r="VRM174" s="89"/>
      <c r="VRN174" s="89"/>
      <c r="VRO174" s="89"/>
      <c r="VRP174" s="89"/>
      <c r="VRQ174" s="89"/>
      <c r="VRR174" s="89"/>
      <c r="VRS174" s="89"/>
      <c r="VRT174" s="89"/>
      <c r="VRU174" s="89"/>
      <c r="VRV174" s="89"/>
      <c r="VRW174" s="89"/>
      <c r="VRX174" s="89"/>
      <c r="VRY174" s="89"/>
      <c r="VRZ174" s="89"/>
      <c r="VSA174" s="89"/>
      <c r="VSB174" s="89"/>
      <c r="VSC174" s="89"/>
      <c r="VSD174" s="89"/>
      <c r="VSE174" s="89"/>
      <c r="VSF174" s="89"/>
      <c r="VSG174" s="89"/>
      <c r="VSH174" s="89"/>
      <c r="VSI174" s="89"/>
      <c r="VSJ174" s="89"/>
      <c r="VSK174" s="89"/>
      <c r="VSL174" s="89"/>
      <c r="VSM174" s="89"/>
      <c r="VSN174" s="89"/>
      <c r="VSO174" s="89"/>
      <c r="VSP174" s="89"/>
      <c r="VSQ174" s="89"/>
      <c r="VSR174" s="89"/>
      <c r="VSS174" s="89"/>
      <c r="VST174" s="89"/>
      <c r="VSU174" s="89"/>
      <c r="VSV174" s="89"/>
      <c r="VSW174" s="89"/>
      <c r="VSX174" s="89"/>
      <c r="VSY174" s="89"/>
      <c r="VSZ174" s="89"/>
      <c r="VTA174" s="89"/>
      <c r="VTB174" s="89"/>
      <c r="VTC174" s="89"/>
      <c r="VTD174" s="89"/>
      <c r="VTE174" s="89"/>
      <c r="VTF174" s="89"/>
      <c r="VTG174" s="89"/>
      <c r="VTH174" s="89"/>
      <c r="VTI174" s="89"/>
      <c r="VTJ174" s="89"/>
      <c r="VTK174" s="89"/>
      <c r="VTL174" s="89"/>
      <c r="VTM174" s="89"/>
      <c r="VTN174" s="89"/>
      <c r="VTO174" s="89"/>
      <c r="VTP174" s="89"/>
      <c r="VTQ174" s="89"/>
      <c r="VTR174" s="89"/>
      <c r="VTS174" s="89"/>
      <c r="VTT174" s="89"/>
      <c r="VTU174" s="89"/>
      <c r="VTV174" s="89"/>
      <c r="VTW174" s="89"/>
      <c r="VTX174" s="89"/>
      <c r="VTY174" s="89"/>
      <c r="VTZ174" s="89"/>
      <c r="VUA174" s="89"/>
      <c r="VUB174" s="89"/>
      <c r="VUC174" s="89"/>
      <c r="VUD174" s="89"/>
      <c r="VUE174" s="89"/>
      <c r="VUF174" s="89"/>
      <c r="VUG174" s="89"/>
      <c r="VUH174" s="89"/>
      <c r="VUI174" s="89"/>
      <c r="VUJ174" s="89"/>
      <c r="VUK174" s="89"/>
      <c r="VUL174" s="89"/>
      <c r="VUM174" s="89"/>
      <c r="VUN174" s="89"/>
      <c r="VUO174" s="89"/>
      <c r="VUP174" s="89"/>
      <c r="VUQ174" s="89"/>
      <c r="VUR174" s="89"/>
      <c r="VUS174" s="89"/>
      <c r="VUT174" s="89"/>
      <c r="VUU174" s="89"/>
      <c r="VUV174" s="89"/>
      <c r="VUW174" s="89"/>
      <c r="VUX174" s="89"/>
      <c r="VUY174" s="89"/>
      <c r="VUZ174" s="89"/>
      <c r="VVA174" s="89"/>
      <c r="VVB174" s="89"/>
      <c r="VVC174" s="89"/>
      <c r="VVD174" s="89"/>
      <c r="VVE174" s="89"/>
      <c r="VVF174" s="89"/>
      <c r="VVG174" s="89"/>
      <c r="VVH174" s="89"/>
      <c r="VVI174" s="89"/>
      <c r="VVJ174" s="89"/>
      <c r="VVK174" s="89"/>
      <c r="VVL174" s="89"/>
      <c r="VVM174" s="89"/>
      <c r="VVN174" s="89"/>
      <c r="VVO174" s="89"/>
      <c r="VVP174" s="89"/>
      <c r="VVQ174" s="89"/>
      <c r="VVR174" s="89"/>
      <c r="VVS174" s="89"/>
      <c r="VVT174" s="89"/>
      <c r="VVU174" s="89"/>
      <c r="VVV174" s="89"/>
      <c r="VVW174" s="89"/>
      <c r="VVX174" s="89"/>
      <c r="VVY174" s="89"/>
      <c r="VVZ174" s="89"/>
      <c r="VWA174" s="89"/>
      <c r="VWB174" s="89"/>
      <c r="VWC174" s="89"/>
      <c r="VWD174" s="89"/>
      <c r="VWE174" s="89"/>
      <c r="VWF174" s="89"/>
      <c r="VWG174" s="89"/>
      <c r="VWH174" s="89"/>
      <c r="VWI174" s="89"/>
      <c r="VWJ174" s="89"/>
      <c r="VWK174" s="89"/>
      <c r="VWL174" s="89"/>
      <c r="VWM174" s="89"/>
      <c r="VWN174" s="89"/>
      <c r="VWO174" s="89"/>
      <c r="VWP174" s="89"/>
      <c r="VWQ174" s="89"/>
      <c r="VWR174" s="89"/>
      <c r="VWS174" s="89"/>
      <c r="VWT174" s="89"/>
      <c r="VWU174" s="89"/>
      <c r="VWV174" s="89"/>
      <c r="VWW174" s="89"/>
      <c r="VWX174" s="89"/>
      <c r="VWY174" s="89"/>
      <c r="VWZ174" s="89"/>
      <c r="VXA174" s="89"/>
      <c r="VXB174" s="89"/>
      <c r="VXC174" s="89"/>
      <c r="VXD174" s="89"/>
      <c r="VXE174" s="89"/>
      <c r="VXF174" s="89"/>
      <c r="VXG174" s="89"/>
      <c r="VXH174" s="89"/>
      <c r="VXI174" s="89"/>
      <c r="VXJ174" s="89"/>
      <c r="VXK174" s="89"/>
      <c r="VXL174" s="89"/>
      <c r="VXM174" s="89"/>
      <c r="VXN174" s="89"/>
      <c r="VXO174" s="89"/>
      <c r="VXP174" s="89"/>
      <c r="VXQ174" s="89"/>
      <c r="VXR174" s="89"/>
      <c r="VXS174" s="89"/>
      <c r="VXT174" s="89"/>
      <c r="VXU174" s="89"/>
      <c r="VXV174" s="89"/>
      <c r="VXW174" s="89"/>
      <c r="VXX174" s="89"/>
      <c r="VXY174" s="89"/>
      <c r="VXZ174" s="89"/>
      <c r="VYA174" s="89"/>
      <c r="VYB174" s="89"/>
      <c r="VYC174" s="89"/>
      <c r="VYD174" s="89"/>
      <c r="VYE174" s="89"/>
      <c r="VYF174" s="89"/>
      <c r="VYG174" s="89"/>
      <c r="VYH174" s="89"/>
      <c r="VYI174" s="89"/>
      <c r="VYJ174" s="89"/>
      <c r="VYK174" s="89"/>
      <c r="VYL174" s="89"/>
      <c r="VYM174" s="89"/>
      <c r="VYN174" s="89"/>
      <c r="VYO174" s="89"/>
      <c r="VYP174" s="89"/>
      <c r="VYQ174" s="89"/>
      <c r="VYR174" s="89"/>
      <c r="VYS174" s="89"/>
      <c r="VYT174" s="89"/>
      <c r="VYU174" s="89"/>
      <c r="VYV174" s="89"/>
      <c r="VYW174" s="89"/>
      <c r="VYX174" s="89"/>
      <c r="VYY174" s="89"/>
      <c r="VYZ174" s="89"/>
      <c r="VZA174" s="89"/>
      <c r="VZB174" s="89"/>
      <c r="VZC174" s="89"/>
      <c r="VZD174" s="89"/>
      <c r="VZE174" s="89"/>
      <c r="VZF174" s="89"/>
      <c r="VZG174" s="89"/>
      <c r="VZH174" s="89"/>
      <c r="VZI174" s="89"/>
      <c r="VZJ174" s="89"/>
      <c r="VZK174" s="89"/>
      <c r="VZL174" s="89"/>
      <c r="VZM174" s="89"/>
      <c r="VZN174" s="89"/>
      <c r="VZO174" s="89"/>
      <c r="VZP174" s="89"/>
      <c r="VZQ174" s="89"/>
      <c r="VZR174" s="89"/>
      <c r="VZS174" s="89"/>
      <c r="VZT174" s="89"/>
      <c r="VZU174" s="89"/>
      <c r="VZV174" s="89"/>
      <c r="VZW174" s="89"/>
      <c r="VZX174" s="89"/>
      <c r="VZY174" s="89"/>
      <c r="VZZ174" s="89"/>
      <c r="WAA174" s="89"/>
      <c r="WAB174" s="89"/>
      <c r="WAC174" s="89"/>
      <c r="WAD174" s="89"/>
      <c r="WAE174" s="89"/>
      <c r="WAF174" s="89"/>
      <c r="WAG174" s="89"/>
      <c r="WAH174" s="89"/>
      <c r="WAI174" s="89"/>
      <c r="WAJ174" s="89"/>
      <c r="WAK174" s="89"/>
      <c r="WAL174" s="89"/>
      <c r="WAM174" s="89"/>
      <c r="WAN174" s="89"/>
      <c r="WAO174" s="89"/>
      <c r="WAP174" s="89"/>
      <c r="WAQ174" s="89"/>
      <c r="WAR174" s="89"/>
      <c r="WAS174" s="89"/>
      <c r="WAT174" s="89"/>
      <c r="WAU174" s="89"/>
      <c r="WAV174" s="89"/>
      <c r="WAW174" s="89"/>
      <c r="WAX174" s="89"/>
      <c r="WAY174" s="89"/>
      <c r="WAZ174" s="89"/>
      <c r="WBA174" s="89"/>
      <c r="WBB174" s="89"/>
      <c r="WBC174" s="89"/>
      <c r="WBD174" s="89"/>
      <c r="WBE174" s="89"/>
      <c r="WBF174" s="89"/>
      <c r="WBG174" s="89"/>
      <c r="WBH174" s="89"/>
      <c r="WBI174" s="89"/>
      <c r="WBJ174" s="89"/>
      <c r="WBK174" s="89"/>
      <c r="WBL174" s="89"/>
      <c r="WBM174" s="89"/>
      <c r="WBN174" s="89"/>
      <c r="WBO174" s="89"/>
      <c r="WBP174" s="89"/>
      <c r="WBQ174" s="89"/>
      <c r="WBR174" s="89"/>
      <c r="WBS174" s="89"/>
      <c r="WBT174" s="89"/>
      <c r="WBU174" s="89"/>
      <c r="WBV174" s="89"/>
      <c r="WBW174" s="89"/>
      <c r="WBX174" s="89"/>
      <c r="WBY174" s="89"/>
      <c r="WBZ174" s="89"/>
      <c r="WCA174" s="89"/>
      <c r="WCB174" s="89"/>
      <c r="WCC174" s="89"/>
      <c r="WCD174" s="89"/>
      <c r="WCE174" s="89"/>
      <c r="WCF174" s="89"/>
      <c r="WCG174" s="89"/>
      <c r="WCH174" s="89"/>
      <c r="WCI174" s="89"/>
      <c r="WCJ174" s="89"/>
      <c r="WCK174" s="89"/>
      <c r="WCL174" s="89"/>
      <c r="WCM174" s="89"/>
      <c r="WCN174" s="89"/>
      <c r="WCO174" s="89"/>
      <c r="WCP174" s="89"/>
      <c r="WCQ174" s="89"/>
      <c r="WCR174" s="89"/>
      <c r="WCS174" s="89"/>
      <c r="WCT174" s="89"/>
      <c r="WCU174" s="89"/>
      <c r="WCV174" s="89"/>
      <c r="WCW174" s="89"/>
      <c r="WCX174" s="89"/>
      <c r="WCY174" s="89"/>
      <c r="WCZ174" s="89"/>
      <c r="WDA174" s="89"/>
      <c r="WDB174" s="89"/>
      <c r="WDC174" s="89"/>
      <c r="WDD174" s="89"/>
      <c r="WDE174" s="89"/>
      <c r="WDF174" s="89"/>
      <c r="WDG174" s="89"/>
      <c r="WDH174" s="89"/>
      <c r="WDI174" s="89"/>
      <c r="WDJ174" s="89"/>
      <c r="WDK174" s="89"/>
      <c r="WDL174" s="89"/>
      <c r="WDM174" s="89"/>
      <c r="WDN174" s="89"/>
      <c r="WDO174" s="89"/>
      <c r="WDP174" s="89"/>
      <c r="WDQ174" s="89"/>
      <c r="WDR174" s="89"/>
      <c r="WDS174" s="89"/>
      <c r="WDT174" s="89"/>
      <c r="WDU174" s="89"/>
      <c r="WDV174" s="89"/>
      <c r="WDW174" s="89"/>
      <c r="WDX174" s="89"/>
      <c r="WDY174" s="89"/>
      <c r="WDZ174" s="89"/>
      <c r="WEA174" s="89"/>
      <c r="WEB174" s="89"/>
      <c r="WEC174" s="89"/>
      <c r="WED174" s="89"/>
      <c r="WEE174" s="89"/>
      <c r="WEF174" s="89"/>
      <c r="WEG174" s="89"/>
      <c r="WEH174" s="89"/>
      <c r="WEI174" s="89"/>
      <c r="WEJ174" s="89"/>
      <c r="WEK174" s="89"/>
      <c r="WEL174" s="89"/>
      <c r="WEM174" s="89"/>
      <c r="WEN174" s="89"/>
      <c r="WEO174" s="89"/>
      <c r="WEP174" s="89"/>
      <c r="WEQ174" s="89"/>
      <c r="WER174" s="89"/>
      <c r="WES174" s="89"/>
      <c r="WET174" s="89"/>
      <c r="WEU174" s="89"/>
      <c r="WEV174" s="89"/>
      <c r="WEW174" s="89"/>
      <c r="WEX174" s="89"/>
      <c r="WEY174" s="89"/>
      <c r="WEZ174" s="89"/>
      <c r="WFA174" s="89"/>
      <c r="WFB174" s="89"/>
      <c r="WFC174" s="89"/>
      <c r="WFD174" s="89"/>
      <c r="WFE174" s="89"/>
      <c r="WFF174" s="89"/>
      <c r="WFG174" s="89"/>
      <c r="WFH174" s="89"/>
      <c r="WFI174" s="89"/>
      <c r="WFJ174" s="89"/>
      <c r="WFK174" s="89"/>
      <c r="WFL174" s="89"/>
      <c r="WFM174" s="89"/>
      <c r="WFN174" s="89"/>
      <c r="WFO174" s="89"/>
      <c r="WFP174" s="89"/>
      <c r="WFQ174" s="89"/>
      <c r="WFR174" s="89"/>
      <c r="WFS174" s="89"/>
      <c r="WFT174" s="89"/>
      <c r="WFU174" s="89"/>
      <c r="WFV174" s="89"/>
      <c r="WFW174" s="89"/>
      <c r="WFX174" s="89"/>
      <c r="WFY174" s="89"/>
      <c r="WFZ174" s="89"/>
      <c r="WGA174" s="89"/>
      <c r="WGB174" s="89"/>
      <c r="WGC174" s="89"/>
      <c r="WGD174" s="89"/>
      <c r="WGE174" s="89"/>
      <c r="WGF174" s="89"/>
      <c r="WGG174" s="89"/>
      <c r="WGH174" s="89"/>
      <c r="WGI174" s="89"/>
      <c r="WGJ174" s="89"/>
      <c r="WGK174" s="89"/>
      <c r="WGL174" s="89"/>
      <c r="WGM174" s="89"/>
      <c r="WGN174" s="89"/>
      <c r="WGO174" s="89"/>
      <c r="WGP174" s="89"/>
      <c r="WGQ174" s="89"/>
      <c r="WGR174" s="89"/>
      <c r="WGS174" s="89"/>
      <c r="WGT174" s="89"/>
      <c r="WGU174" s="89"/>
      <c r="WGV174" s="89"/>
      <c r="WGW174" s="89"/>
      <c r="WGX174" s="89"/>
      <c r="WGY174" s="89"/>
      <c r="WGZ174" s="89"/>
      <c r="WHA174" s="89"/>
      <c r="WHB174" s="89"/>
      <c r="WHC174" s="89"/>
      <c r="WHD174" s="89"/>
      <c r="WHE174" s="89"/>
      <c r="WHF174" s="89"/>
      <c r="WHG174" s="89"/>
      <c r="WHH174" s="89"/>
      <c r="WHI174" s="89"/>
      <c r="WHJ174" s="89"/>
      <c r="WHK174" s="89"/>
      <c r="WHL174" s="89"/>
      <c r="WHM174" s="89"/>
      <c r="WHN174" s="89"/>
      <c r="WHO174" s="89"/>
      <c r="WHP174" s="89"/>
      <c r="WHQ174" s="89"/>
      <c r="WHR174" s="89"/>
      <c r="WHS174" s="89"/>
      <c r="WHT174" s="89"/>
      <c r="WHU174" s="89"/>
      <c r="WHV174" s="89"/>
      <c r="WHW174" s="89"/>
      <c r="WHX174" s="89"/>
      <c r="WHY174" s="89"/>
      <c r="WHZ174" s="89"/>
      <c r="WIA174" s="89"/>
      <c r="WIB174" s="89"/>
      <c r="WIC174" s="89"/>
      <c r="WID174" s="89"/>
      <c r="WIE174" s="89"/>
      <c r="WIF174" s="89"/>
      <c r="WIG174" s="89"/>
      <c r="WIH174" s="89"/>
      <c r="WII174" s="89"/>
      <c r="WIJ174" s="89"/>
      <c r="WIK174" s="89"/>
      <c r="WIL174" s="89"/>
      <c r="WIM174" s="89"/>
      <c r="WIN174" s="89"/>
      <c r="WIO174" s="89"/>
      <c r="WIP174" s="89"/>
      <c r="WIQ174" s="89"/>
      <c r="WIR174" s="89"/>
      <c r="WIS174" s="89"/>
      <c r="WIT174" s="89"/>
      <c r="WIU174" s="89"/>
      <c r="WIV174" s="89"/>
      <c r="WIW174" s="89"/>
      <c r="WIX174" s="89"/>
      <c r="WIY174" s="89"/>
      <c r="WIZ174" s="89"/>
      <c r="WJA174" s="89"/>
      <c r="WJB174" s="89"/>
      <c r="WJC174" s="89"/>
      <c r="WJD174" s="89"/>
      <c r="WJE174" s="89"/>
      <c r="WJF174" s="89"/>
      <c r="WJG174" s="89"/>
      <c r="WJH174" s="89"/>
      <c r="WJI174" s="89"/>
      <c r="WJJ174" s="89"/>
      <c r="WJK174" s="89"/>
      <c r="WJL174" s="89"/>
      <c r="WJM174" s="89"/>
      <c r="WJN174" s="89"/>
      <c r="WJO174" s="89"/>
      <c r="WJP174" s="89"/>
      <c r="WJQ174" s="89"/>
      <c r="WJR174" s="89"/>
      <c r="WJS174" s="89"/>
      <c r="WJT174" s="89"/>
      <c r="WJU174" s="89"/>
      <c r="WJV174" s="89"/>
      <c r="WJW174" s="89"/>
      <c r="WJX174" s="89"/>
      <c r="WJY174" s="89"/>
      <c r="WJZ174" s="89"/>
      <c r="WKA174" s="89"/>
      <c r="WKB174" s="89"/>
      <c r="WKC174" s="89"/>
      <c r="WKD174" s="89"/>
      <c r="WKE174" s="89"/>
      <c r="WKF174" s="89"/>
      <c r="WKG174" s="89"/>
      <c r="WKH174" s="89"/>
      <c r="WKI174" s="89"/>
      <c r="WKJ174" s="89"/>
      <c r="WKK174" s="89"/>
      <c r="WKL174" s="89"/>
      <c r="WKM174" s="89"/>
      <c r="WKN174" s="89"/>
      <c r="WKO174" s="89"/>
      <c r="WKP174" s="89"/>
      <c r="WKQ174" s="89"/>
      <c r="WKR174" s="89"/>
      <c r="WKS174" s="89"/>
      <c r="WKT174" s="89"/>
      <c r="WKU174" s="89"/>
      <c r="WKV174" s="89"/>
      <c r="WKW174" s="89"/>
      <c r="WKX174" s="89"/>
      <c r="WKY174" s="89"/>
      <c r="WKZ174" s="89"/>
      <c r="WLA174" s="89"/>
      <c r="WLB174" s="89"/>
      <c r="WLC174" s="89"/>
      <c r="WLD174" s="89"/>
      <c r="WLE174" s="89"/>
      <c r="WLF174" s="89"/>
      <c r="WLG174" s="89"/>
      <c r="WLH174" s="89"/>
      <c r="WLI174" s="89"/>
      <c r="WLJ174" s="89"/>
      <c r="WLK174" s="89"/>
      <c r="WLL174" s="89"/>
      <c r="WLM174" s="89"/>
      <c r="WLN174" s="89"/>
      <c r="WLO174" s="89"/>
      <c r="WLP174" s="89"/>
      <c r="WLQ174" s="89"/>
      <c r="WLR174" s="89"/>
      <c r="WLS174" s="89"/>
      <c r="WLT174" s="89"/>
      <c r="WLU174" s="89"/>
      <c r="WLV174" s="89"/>
      <c r="WLW174" s="89"/>
      <c r="WLX174" s="89"/>
      <c r="WLY174" s="89"/>
      <c r="WLZ174" s="89"/>
      <c r="WMA174" s="89"/>
      <c r="WMB174" s="89"/>
      <c r="WMC174" s="89"/>
      <c r="WMD174" s="89"/>
      <c r="WME174" s="89"/>
      <c r="WMF174" s="89"/>
      <c r="WMG174" s="89"/>
      <c r="WMH174" s="89"/>
      <c r="WMI174" s="89"/>
      <c r="WMJ174" s="89"/>
      <c r="WMK174" s="89"/>
      <c r="WML174" s="89"/>
      <c r="WMM174" s="89"/>
      <c r="WMN174" s="89"/>
      <c r="WMO174" s="89"/>
      <c r="WMP174" s="89"/>
      <c r="WMQ174" s="89"/>
      <c r="WMR174" s="89"/>
      <c r="WMS174" s="89"/>
      <c r="WMT174" s="89"/>
      <c r="WMU174" s="89"/>
      <c r="WMV174" s="89"/>
      <c r="WMW174" s="89"/>
      <c r="WMX174" s="89"/>
      <c r="WMY174" s="89"/>
      <c r="WMZ174" s="89"/>
      <c r="WNA174" s="89"/>
      <c r="WNB174" s="89"/>
      <c r="WNC174" s="89"/>
      <c r="WND174" s="89"/>
      <c r="WNE174" s="89"/>
      <c r="WNF174" s="89"/>
      <c r="WNG174" s="89"/>
      <c r="WNH174" s="89"/>
      <c r="WNI174" s="89"/>
      <c r="WNJ174" s="89"/>
      <c r="WNK174" s="89"/>
      <c r="WNL174" s="89"/>
      <c r="WNM174" s="89"/>
      <c r="WNN174" s="89"/>
      <c r="WNO174" s="89"/>
      <c r="WNP174" s="89"/>
      <c r="WNQ174" s="89"/>
      <c r="WNR174" s="89"/>
      <c r="WNS174" s="89"/>
      <c r="WNT174" s="89"/>
      <c r="WNU174" s="89"/>
      <c r="WNV174" s="89"/>
      <c r="WNW174" s="89"/>
      <c r="WNX174" s="89"/>
      <c r="WNY174" s="89"/>
      <c r="WNZ174" s="89"/>
      <c r="WOA174" s="89"/>
      <c r="WOB174" s="89"/>
      <c r="WOC174" s="89"/>
      <c r="WOD174" s="89"/>
      <c r="WOE174" s="89"/>
      <c r="WOF174" s="89"/>
      <c r="WOG174" s="89"/>
      <c r="WOH174" s="89"/>
      <c r="WOI174" s="89"/>
      <c r="WOJ174" s="89"/>
      <c r="WOK174" s="89"/>
      <c r="WOL174" s="89"/>
      <c r="WOM174" s="89"/>
      <c r="WON174" s="89"/>
      <c r="WOO174" s="89"/>
      <c r="WOP174" s="89"/>
      <c r="WOQ174" s="89"/>
      <c r="WOR174" s="89"/>
      <c r="WOS174" s="89"/>
      <c r="WOT174" s="89"/>
      <c r="WOU174" s="89"/>
      <c r="WOV174" s="89"/>
      <c r="WOW174" s="89"/>
      <c r="WOX174" s="89"/>
      <c r="WOY174" s="89"/>
      <c r="WOZ174" s="89"/>
      <c r="WPA174" s="89"/>
      <c r="WPB174" s="89"/>
      <c r="WPC174" s="89"/>
      <c r="WPD174" s="89"/>
      <c r="WPE174" s="89"/>
      <c r="WPF174" s="89"/>
      <c r="WPG174" s="89"/>
      <c r="WPH174" s="89"/>
      <c r="WPI174" s="89"/>
      <c r="WPJ174" s="89"/>
      <c r="WPK174" s="89"/>
      <c r="WPL174" s="89"/>
      <c r="WPM174" s="89"/>
      <c r="WPN174" s="89"/>
      <c r="WPO174" s="89"/>
      <c r="WPP174" s="89"/>
      <c r="WPQ174" s="89"/>
      <c r="WPR174" s="89"/>
      <c r="WPS174" s="89"/>
      <c r="WPT174" s="89"/>
      <c r="WPU174" s="89"/>
      <c r="WPV174" s="89"/>
      <c r="WPW174" s="89"/>
      <c r="WPX174" s="89"/>
      <c r="WPY174" s="89"/>
      <c r="WPZ174" s="89"/>
      <c r="WQA174" s="89"/>
      <c r="WQB174" s="89"/>
      <c r="WQC174" s="89"/>
      <c r="WQD174" s="89"/>
      <c r="WQE174" s="89"/>
      <c r="WQF174" s="89"/>
      <c r="WQG174" s="89"/>
      <c r="WQH174" s="89"/>
      <c r="WQI174" s="89"/>
      <c r="WQJ174" s="89"/>
      <c r="WQK174" s="89"/>
      <c r="WQL174" s="89"/>
      <c r="WQM174" s="89"/>
      <c r="WQN174" s="89"/>
      <c r="WQO174" s="89"/>
      <c r="WQP174" s="89"/>
      <c r="WQQ174" s="89"/>
      <c r="WQR174" s="89"/>
      <c r="WQS174" s="89"/>
      <c r="WQT174" s="89"/>
      <c r="WQU174" s="89"/>
      <c r="WQV174" s="89"/>
      <c r="WQW174" s="89"/>
      <c r="WQX174" s="89"/>
      <c r="WQY174" s="89"/>
      <c r="WQZ174" s="89"/>
      <c r="WRA174" s="89"/>
      <c r="WRB174" s="89"/>
      <c r="WRC174" s="89"/>
      <c r="WRD174" s="89"/>
      <c r="WRE174" s="89"/>
      <c r="WRF174" s="89"/>
      <c r="WRG174" s="89"/>
      <c r="WRH174" s="89"/>
      <c r="WRI174" s="89"/>
      <c r="WRJ174" s="89"/>
      <c r="WRK174" s="89"/>
      <c r="WRL174" s="89"/>
      <c r="WRM174" s="89"/>
      <c r="WRN174" s="89"/>
      <c r="WRO174" s="89"/>
      <c r="WRP174" s="89"/>
      <c r="WRQ174" s="89"/>
      <c r="WRR174" s="89"/>
      <c r="WRS174" s="89"/>
      <c r="WRT174" s="89"/>
      <c r="WRU174" s="89"/>
      <c r="WRV174" s="89"/>
      <c r="WRW174" s="89"/>
      <c r="WRX174" s="89"/>
      <c r="WRY174" s="89"/>
      <c r="WRZ174" s="89"/>
      <c r="WSA174" s="89"/>
      <c r="WSB174" s="89"/>
      <c r="WSC174" s="89"/>
      <c r="WSD174" s="89"/>
      <c r="WSE174" s="89"/>
      <c r="WSF174" s="89"/>
      <c r="WSG174" s="89"/>
      <c r="WSH174" s="89"/>
      <c r="WSI174" s="89"/>
      <c r="WSJ174" s="89"/>
      <c r="WSK174" s="89"/>
      <c r="WSL174" s="89"/>
      <c r="WSM174" s="89"/>
      <c r="WSN174" s="89"/>
      <c r="WSO174" s="89"/>
      <c r="WSP174" s="89"/>
      <c r="WSQ174" s="89"/>
      <c r="WSR174" s="89"/>
      <c r="WSS174" s="89"/>
      <c r="WST174" s="89"/>
      <c r="WSU174" s="89"/>
      <c r="WSV174" s="89"/>
      <c r="WSW174" s="89"/>
      <c r="WSX174" s="89"/>
      <c r="WSY174" s="89"/>
      <c r="WSZ174" s="89"/>
      <c r="WTA174" s="89"/>
      <c r="WTB174" s="89"/>
      <c r="WTC174" s="89"/>
      <c r="WTD174" s="89"/>
      <c r="WTE174" s="89"/>
      <c r="WTF174" s="89"/>
      <c r="WTG174" s="89"/>
      <c r="WTH174" s="89"/>
      <c r="WTI174" s="89"/>
      <c r="WTJ174" s="89"/>
      <c r="WTK174" s="89"/>
      <c r="WTL174" s="89"/>
      <c r="WTM174" s="89"/>
      <c r="WTN174" s="89"/>
      <c r="WTO174" s="89"/>
      <c r="WTP174" s="89"/>
      <c r="WTQ174" s="89"/>
      <c r="WTR174" s="89"/>
      <c r="WTS174" s="89"/>
      <c r="WTT174" s="89"/>
      <c r="WTU174" s="89"/>
      <c r="WTV174" s="89"/>
      <c r="WTW174" s="89"/>
      <c r="WTX174" s="89"/>
      <c r="WTY174" s="89"/>
      <c r="WTZ174" s="89"/>
      <c r="WUA174" s="89"/>
      <c r="WUB174" s="89"/>
      <c r="WUC174" s="89"/>
      <c r="WUD174" s="89"/>
      <c r="WUE174" s="89"/>
      <c r="WUF174" s="89"/>
      <c r="WUG174" s="89"/>
      <c r="WUH174" s="89"/>
      <c r="WUI174" s="89"/>
      <c r="WUJ174" s="89"/>
      <c r="WUK174" s="89"/>
      <c r="WUL174" s="89"/>
      <c r="WUM174" s="89"/>
      <c r="WUN174" s="89"/>
      <c r="WUO174" s="89"/>
      <c r="WUP174" s="89"/>
      <c r="WUQ174" s="89"/>
      <c r="WUR174" s="89"/>
      <c r="WUS174" s="89"/>
      <c r="WUT174" s="89"/>
      <c r="WUU174" s="89"/>
      <c r="WUV174" s="89"/>
      <c r="WUW174" s="89"/>
      <c r="WUX174" s="89"/>
      <c r="WUY174" s="89"/>
      <c r="WUZ174" s="89"/>
      <c r="WVA174" s="89"/>
      <c r="WVB174" s="89"/>
      <c r="WVC174" s="89"/>
      <c r="WVD174" s="89"/>
      <c r="WVE174" s="89"/>
      <c r="WVF174" s="89"/>
      <c r="WVG174" s="89"/>
      <c r="WVH174" s="89"/>
      <c r="WVI174" s="89"/>
      <c r="WVJ174" s="89"/>
      <c r="WVK174" s="89"/>
      <c r="WVL174" s="89"/>
      <c r="WVM174" s="89"/>
      <c r="WVN174" s="89"/>
      <c r="WVO174" s="89"/>
      <c r="WVP174" s="89"/>
      <c r="WVQ174" s="89"/>
    </row>
    <row r="175" spans="1:16137" ht="12.75" hidden="1" customHeight="1" x14ac:dyDescent="0.2">
      <c r="A175" s="300" t="str">
        <f>Ma</f>
        <v>DC1TT42-DCK67</v>
      </c>
      <c r="B175" s="300" t="str">
        <f>MaHP</f>
        <v>DC1TT42</v>
      </c>
      <c r="C175" s="519">
        <v>174</v>
      </c>
      <c r="D175" s="519" t="s">
        <v>3447</v>
      </c>
      <c r="E175" s="519" t="s">
        <v>3835</v>
      </c>
      <c r="F175" s="519" t="s">
        <v>72</v>
      </c>
      <c r="G175" s="519">
        <v>0</v>
      </c>
      <c r="H175" s="519" t="s">
        <v>2181</v>
      </c>
      <c r="I175" s="519" t="s">
        <v>2178</v>
      </c>
      <c r="J175" s="519">
        <v>0</v>
      </c>
      <c r="K175" s="520">
        <v>56</v>
      </c>
      <c r="L175" s="520" t="s">
        <v>3313</v>
      </c>
      <c r="M175" s="520" t="s">
        <v>3446</v>
      </c>
      <c r="N175" s="301" t="str">
        <f t="shared" si="24"/>
        <v>67DCCC21</v>
      </c>
      <c r="P175" s="232" t="e">
        <f>_trangay</f>
        <v>#N/A</v>
      </c>
      <c r="Q175" s="232" t="e">
        <f>_trangay</f>
        <v>#N/A</v>
      </c>
      <c r="R175" s="233" t="e">
        <f>_trangay</f>
        <v>#N/A</v>
      </c>
      <c r="S175" s="232" t="e">
        <f t="shared" si="27"/>
        <v>#N/A</v>
      </c>
      <c r="T175" s="335" t="e">
        <f t="shared" si="28"/>
        <v>#N/A</v>
      </c>
      <c r="U175" s="335" t="e">
        <f t="shared" si="29"/>
        <v>#N/A</v>
      </c>
    </row>
    <row r="176" spans="1:16137" ht="12.75" hidden="1" customHeight="1" x14ac:dyDescent="0.2">
      <c r="A176" s="300" t="str">
        <f>Ma</f>
        <v>DC1TT42-DCK67</v>
      </c>
      <c r="B176" s="300" t="str">
        <f>MaHP</f>
        <v>DC1TT42</v>
      </c>
      <c r="C176" s="519">
        <v>175</v>
      </c>
      <c r="D176" s="519" t="s">
        <v>3447</v>
      </c>
      <c r="E176" s="519" t="s">
        <v>3836</v>
      </c>
      <c r="F176" s="519" t="s">
        <v>72</v>
      </c>
      <c r="G176" s="519" t="s">
        <v>2996</v>
      </c>
      <c r="H176" s="519" t="s">
        <v>2181</v>
      </c>
      <c r="I176" s="519" t="s">
        <v>2178</v>
      </c>
      <c r="J176" s="519">
        <v>50</v>
      </c>
      <c r="K176" s="520">
        <v>56</v>
      </c>
      <c r="L176" s="520" t="s">
        <v>3313</v>
      </c>
      <c r="M176" s="520" t="s">
        <v>3446</v>
      </c>
      <c r="N176" s="301" t="str">
        <f t="shared" si="24"/>
        <v>67DCCS21</v>
      </c>
      <c r="P176" s="232" t="e">
        <f>_trangay</f>
        <v>#N/A</v>
      </c>
      <c r="Q176" s="232" t="e">
        <f>_trangay</f>
        <v>#N/A</v>
      </c>
      <c r="R176" s="233" t="e">
        <f>_trangay</f>
        <v>#N/A</v>
      </c>
      <c r="S176" s="232" t="e">
        <f>+P176+#REF!</f>
        <v>#N/A</v>
      </c>
      <c r="T176" s="335" t="e">
        <f t="shared" si="28"/>
        <v>#N/A</v>
      </c>
      <c r="U176" s="335" t="e">
        <f t="shared" si="29"/>
        <v>#N/A</v>
      </c>
    </row>
    <row r="177" spans="1:21" ht="12.75" hidden="1" customHeight="1" x14ac:dyDescent="0.2">
      <c r="A177" s="300" t="str">
        <f>Ma</f>
        <v>DC1TT42-DCK67</v>
      </c>
      <c r="B177" s="300" t="str">
        <f>MaHP</f>
        <v>DC1TT42</v>
      </c>
      <c r="C177" s="519">
        <v>176</v>
      </c>
      <c r="D177" s="519" t="s">
        <v>3448</v>
      </c>
      <c r="E177" s="519" t="s">
        <v>3449</v>
      </c>
      <c r="F177" s="519" t="s">
        <v>72</v>
      </c>
      <c r="G177" s="519" t="s">
        <v>2996</v>
      </c>
      <c r="H177" s="519" t="s">
        <v>2181</v>
      </c>
      <c r="I177" s="519" t="s">
        <v>2178</v>
      </c>
      <c r="J177" s="519">
        <v>52</v>
      </c>
      <c r="K177" s="520">
        <v>64</v>
      </c>
      <c r="L177" s="520" t="s">
        <v>3313</v>
      </c>
      <c r="M177" s="520" t="s">
        <v>3279</v>
      </c>
      <c r="N177" s="301" t="str">
        <f t="shared" si="24"/>
        <v>67DCDD21</v>
      </c>
      <c r="P177" s="232" t="e">
        <f>_trangay</f>
        <v>#N/A</v>
      </c>
      <c r="Q177" s="232" t="e">
        <f>_trangay</f>
        <v>#N/A</v>
      </c>
      <c r="R177" s="233" t="e">
        <f>_trangay</f>
        <v>#N/A</v>
      </c>
      <c r="S177" s="232" t="e">
        <f>+P177+#REF!</f>
        <v>#N/A</v>
      </c>
      <c r="T177" s="335" t="e">
        <f t="shared" si="28"/>
        <v>#N/A</v>
      </c>
      <c r="U177" s="335" t="e">
        <f t="shared" si="29"/>
        <v>#N/A</v>
      </c>
    </row>
    <row r="178" spans="1:21" ht="12.75" hidden="1" customHeight="1" x14ac:dyDescent="0.2">
      <c r="A178" s="300" t="str">
        <f>Ma</f>
        <v>DC1TT42-DCK67</v>
      </c>
      <c r="B178" s="435" t="str">
        <f>MaHP</f>
        <v>DC1TT42</v>
      </c>
      <c r="C178" s="519">
        <v>177</v>
      </c>
      <c r="D178" s="519" t="s">
        <v>3450</v>
      </c>
      <c r="E178" s="519" t="s">
        <v>3451</v>
      </c>
      <c r="F178" s="519" t="s">
        <v>72</v>
      </c>
      <c r="G178" s="519" t="s">
        <v>2996</v>
      </c>
      <c r="H178" s="519" t="s">
        <v>2181</v>
      </c>
      <c r="I178" s="519" t="s">
        <v>2178</v>
      </c>
      <c r="J178" s="519">
        <v>47</v>
      </c>
      <c r="K178" s="520">
        <v>62</v>
      </c>
      <c r="L178" s="520" t="s">
        <v>3313</v>
      </c>
      <c r="M178" s="520" t="s">
        <v>3435</v>
      </c>
      <c r="N178" s="301" t="str">
        <f t="shared" si="24"/>
        <v>67DCDD22</v>
      </c>
      <c r="P178" s="232" t="e">
        <f>_trangay</f>
        <v>#N/A</v>
      </c>
      <c r="Q178" s="232" t="e">
        <f>_trangay</f>
        <v>#N/A</v>
      </c>
      <c r="R178" s="233" t="e">
        <f>_trangay</f>
        <v>#N/A</v>
      </c>
      <c r="S178" s="232" t="e">
        <f>+P178+G179</f>
        <v>#N/A</v>
      </c>
      <c r="T178" s="335" t="e">
        <f t="shared" si="28"/>
        <v>#N/A</v>
      </c>
      <c r="U178" s="335" t="e">
        <f t="shared" si="29"/>
        <v>#N/A</v>
      </c>
    </row>
    <row r="179" spans="1:21" ht="12.75" hidden="1" customHeight="1" x14ac:dyDescent="0.2">
      <c r="A179" s="300" t="str">
        <f>Ma</f>
        <v>DC1TT42-DCK67</v>
      </c>
      <c r="B179" s="435" t="str">
        <f>MaHP</f>
        <v>DC1TT42</v>
      </c>
      <c r="C179" s="519">
        <v>178</v>
      </c>
      <c r="D179" s="519" t="s">
        <v>3452</v>
      </c>
      <c r="E179" s="519" t="s">
        <v>3453</v>
      </c>
      <c r="F179" s="519" t="s">
        <v>72</v>
      </c>
      <c r="G179" s="519" t="s">
        <v>2996</v>
      </c>
      <c r="H179" s="519" t="s">
        <v>2181</v>
      </c>
      <c r="I179" s="519" t="s">
        <v>2178</v>
      </c>
      <c r="J179" s="519">
        <v>36</v>
      </c>
      <c r="K179" s="520">
        <v>44</v>
      </c>
      <c r="L179" s="520" t="s">
        <v>3313</v>
      </c>
      <c r="M179" s="520" t="s">
        <v>3285</v>
      </c>
      <c r="N179" s="301" t="str">
        <f t="shared" si="24"/>
        <v>67DCMO21</v>
      </c>
      <c r="P179" s="232" t="e">
        <f>_trangay</f>
        <v>#N/A</v>
      </c>
      <c r="Q179" s="232" t="e">
        <f>_trangay</f>
        <v>#N/A</v>
      </c>
      <c r="R179" s="233" t="e">
        <f>_trangay</f>
        <v>#N/A</v>
      </c>
      <c r="T179" s="335" t="e">
        <f t="shared" si="28"/>
        <v>#N/A</v>
      </c>
      <c r="U179" s="335" t="e">
        <f t="shared" si="29"/>
        <v>#N/A</v>
      </c>
    </row>
    <row r="180" spans="1:21" ht="12.75" hidden="1" customHeight="1" x14ac:dyDescent="0.2">
      <c r="A180" s="300" t="str">
        <f>Ma</f>
        <v>DC1TT42-DCK67</v>
      </c>
      <c r="B180" s="300" t="str">
        <f>MaHP</f>
        <v>DC1TT42</v>
      </c>
      <c r="C180" s="519">
        <v>179</v>
      </c>
      <c r="D180" s="519" t="s">
        <v>3454</v>
      </c>
      <c r="E180" s="519" t="s">
        <v>3455</v>
      </c>
      <c r="F180" s="519" t="s">
        <v>72</v>
      </c>
      <c r="G180" s="519" t="s">
        <v>2996</v>
      </c>
      <c r="H180" s="519" t="s">
        <v>2181</v>
      </c>
      <c r="I180" s="519" t="s">
        <v>2178</v>
      </c>
      <c r="J180" s="519">
        <v>60</v>
      </c>
      <c r="K180" s="520">
        <v>60</v>
      </c>
      <c r="L180" s="520" t="s">
        <v>3313</v>
      </c>
      <c r="M180" s="520" t="s">
        <v>3279</v>
      </c>
      <c r="N180" s="301" t="str">
        <f t="shared" si="24"/>
        <v>67DCMX21</v>
      </c>
      <c r="P180" s="232" t="e">
        <f>_trangay</f>
        <v>#N/A</v>
      </c>
      <c r="Q180" s="232" t="e">
        <f>_trangay</f>
        <v>#N/A</v>
      </c>
      <c r="R180" s="233" t="e">
        <f>_trangay</f>
        <v>#N/A</v>
      </c>
      <c r="S180" s="232" t="e">
        <f t="shared" ref="S180:S185" si="30">+P180+G181</f>
        <v>#N/A</v>
      </c>
      <c r="T180" s="335" t="e">
        <f>IF(P180&lt;#REF!,"??","")</f>
        <v>#N/A</v>
      </c>
      <c r="U180" s="335" t="e">
        <f>IF(P180&gt;#REF!+1,"??","")</f>
        <v>#N/A</v>
      </c>
    </row>
    <row r="181" spans="1:21" ht="12.75" hidden="1" customHeight="1" x14ac:dyDescent="0.2">
      <c r="A181" s="300" t="str">
        <f>Ma</f>
        <v>DC1TT42-DCK67</v>
      </c>
      <c r="B181" s="300" t="str">
        <f>MaHP</f>
        <v>DC1TT42</v>
      </c>
      <c r="C181" s="519">
        <v>180</v>
      </c>
      <c r="D181" s="519" t="s">
        <v>3456</v>
      </c>
      <c r="E181" s="519" t="s">
        <v>3457</v>
      </c>
      <c r="F181" s="519" t="s">
        <v>72</v>
      </c>
      <c r="G181" s="519" t="s">
        <v>2996</v>
      </c>
      <c r="H181" s="519" t="s">
        <v>2181</v>
      </c>
      <c r="I181" s="519" t="s">
        <v>2178</v>
      </c>
      <c r="J181" s="519">
        <v>59</v>
      </c>
      <c r="K181" s="520">
        <v>59</v>
      </c>
      <c r="L181" s="520" t="s">
        <v>3313</v>
      </c>
      <c r="M181" s="520" t="s">
        <v>3446</v>
      </c>
      <c r="N181" s="301" t="str">
        <f t="shared" si="24"/>
        <v>67DCMX22</v>
      </c>
      <c r="P181" s="232" t="e">
        <f>_trangay</f>
        <v>#N/A</v>
      </c>
      <c r="Q181" s="232" t="e">
        <f>_trangay</f>
        <v>#N/A</v>
      </c>
      <c r="R181" s="233" t="e">
        <f>_trangay</f>
        <v>#N/A</v>
      </c>
      <c r="S181" s="232" t="e">
        <f t="shared" si="30"/>
        <v>#N/A</v>
      </c>
      <c r="T181" s="335" t="e">
        <f>IF(P181&lt;#REF!,"??","")</f>
        <v>#N/A</v>
      </c>
      <c r="U181" s="335" t="e">
        <f>IF(P181&gt;#REF!+1,"??","")</f>
        <v>#N/A</v>
      </c>
    </row>
    <row r="182" spans="1:21" ht="12.75" hidden="1" customHeight="1" x14ac:dyDescent="0.2">
      <c r="A182" s="300" t="str">
        <f>Ma</f>
        <v>DC1TT42-DCK67</v>
      </c>
      <c r="B182" s="300" t="str">
        <f>MaHP</f>
        <v>DC1TT42</v>
      </c>
      <c r="C182" s="519">
        <v>181</v>
      </c>
      <c r="D182" s="519" t="s">
        <v>3458</v>
      </c>
      <c r="E182" s="519" t="s">
        <v>3837</v>
      </c>
      <c r="F182" s="519" t="s">
        <v>72</v>
      </c>
      <c r="G182" s="519" t="s">
        <v>2996</v>
      </c>
      <c r="H182" s="519" t="s">
        <v>2181</v>
      </c>
      <c r="I182" s="519" t="s">
        <v>2178</v>
      </c>
      <c r="J182" s="519">
        <v>55</v>
      </c>
      <c r="K182" s="520">
        <v>55</v>
      </c>
      <c r="L182" s="520" t="s">
        <v>3313</v>
      </c>
      <c r="M182" s="520" t="s">
        <v>3446</v>
      </c>
      <c r="N182" s="301" t="str">
        <f t="shared" si="24"/>
        <v>67DCDM21</v>
      </c>
      <c r="P182" s="232" t="e">
        <f>_trangay</f>
        <v>#N/A</v>
      </c>
      <c r="Q182" s="232" t="e">
        <f>_trangay</f>
        <v>#N/A</v>
      </c>
      <c r="R182" s="233" t="e">
        <f>_trangay</f>
        <v>#N/A</v>
      </c>
      <c r="S182" s="232" t="e">
        <f t="shared" si="30"/>
        <v>#N/A</v>
      </c>
      <c r="T182" s="335" t="e">
        <f>IF(P182&lt;S181,"??","")</f>
        <v>#N/A</v>
      </c>
      <c r="U182" s="335" t="e">
        <f>IF(P182&gt;S181+1,"??","")</f>
        <v>#N/A</v>
      </c>
    </row>
    <row r="183" spans="1:21" ht="12.75" hidden="1" customHeight="1" x14ac:dyDescent="0.2">
      <c r="A183" s="300" t="str">
        <f>Ma</f>
        <v>DC1TT42-DCK67</v>
      </c>
      <c r="B183" s="435" t="str">
        <f>MaHP</f>
        <v>DC1TT42</v>
      </c>
      <c r="C183" s="519">
        <v>182</v>
      </c>
      <c r="D183" s="519" t="s">
        <v>3458</v>
      </c>
      <c r="E183" s="519" t="s">
        <v>3838</v>
      </c>
      <c r="F183" s="519" t="s">
        <v>72</v>
      </c>
      <c r="G183" s="519" t="s">
        <v>2996</v>
      </c>
      <c r="H183" s="519" t="s">
        <v>2181</v>
      </c>
      <c r="I183" s="519" t="s">
        <v>2178</v>
      </c>
      <c r="J183" s="519">
        <v>55</v>
      </c>
      <c r="K183" s="520">
        <v>75</v>
      </c>
      <c r="L183" s="520" t="s">
        <v>3313</v>
      </c>
      <c r="M183" s="520" t="s">
        <v>3446</v>
      </c>
      <c r="N183" s="301" t="str">
        <f t="shared" si="24"/>
        <v>67DCMT21</v>
      </c>
      <c r="P183" s="232" t="e">
        <f>_trangay</f>
        <v>#N/A</v>
      </c>
      <c r="Q183" s="232" t="e">
        <f>_trangay</f>
        <v>#N/A</v>
      </c>
      <c r="R183" s="233" t="e">
        <f>_trangay</f>
        <v>#N/A</v>
      </c>
      <c r="S183" s="232" t="e">
        <f t="shared" si="30"/>
        <v>#N/A</v>
      </c>
      <c r="T183" s="335" t="e">
        <f>IF(P183&lt;S182,"??","")</f>
        <v>#N/A</v>
      </c>
      <c r="U183" s="335" t="e">
        <f>IF(P183&gt;S182+1,"??","")</f>
        <v>#N/A</v>
      </c>
    </row>
    <row r="184" spans="1:21" ht="12.75" hidden="1" customHeight="1" x14ac:dyDescent="0.2">
      <c r="A184" s="300" t="str">
        <f>Ma</f>
        <v>DC1TT42-DCK67</v>
      </c>
      <c r="B184" s="435" t="str">
        <f>MaHP</f>
        <v>DC1TT42</v>
      </c>
      <c r="C184" s="519">
        <v>183</v>
      </c>
      <c r="D184" s="519" t="s">
        <v>3459</v>
      </c>
      <c r="E184" s="519" t="s">
        <v>3460</v>
      </c>
      <c r="F184" s="519" t="s">
        <v>72</v>
      </c>
      <c r="G184" s="519" t="s">
        <v>2996</v>
      </c>
      <c r="H184" s="519" t="s">
        <v>2181</v>
      </c>
      <c r="I184" s="519" t="s">
        <v>2178</v>
      </c>
      <c r="J184" s="519">
        <v>64</v>
      </c>
      <c r="K184" s="520">
        <v>67</v>
      </c>
      <c r="L184" s="520" t="s">
        <v>3313</v>
      </c>
      <c r="M184" s="520" t="s">
        <v>2201</v>
      </c>
      <c r="N184" s="301" t="str">
        <f t="shared" si="24"/>
        <v>67DCQT21</v>
      </c>
      <c r="P184" s="232" t="e">
        <f>_trangay</f>
        <v>#N/A</v>
      </c>
      <c r="Q184" s="232" t="e">
        <f>_trangay</f>
        <v>#N/A</v>
      </c>
      <c r="R184" s="233" t="e">
        <f>_trangay</f>
        <v>#N/A</v>
      </c>
      <c r="S184" s="232" t="e">
        <f t="shared" si="30"/>
        <v>#N/A</v>
      </c>
      <c r="T184" s="335" t="e">
        <f>IF(P184&lt;S183,"??","")</f>
        <v>#N/A</v>
      </c>
      <c r="U184" s="335" t="e">
        <f>IF(P184&gt;S183+1,"??","")</f>
        <v>#N/A</v>
      </c>
    </row>
    <row r="185" spans="1:21" ht="12.75" hidden="1" customHeight="1" x14ac:dyDescent="0.2">
      <c r="A185" s="300" t="str">
        <f>Ma</f>
        <v>DC1TT42-DCK67</v>
      </c>
      <c r="B185" s="300" t="str">
        <f>MaHP</f>
        <v>DC1TT42</v>
      </c>
      <c r="C185" s="519">
        <v>184</v>
      </c>
      <c r="D185" s="519" t="s">
        <v>3461</v>
      </c>
      <c r="E185" s="519" t="s">
        <v>3462</v>
      </c>
      <c r="F185" s="519" t="s">
        <v>72</v>
      </c>
      <c r="G185" s="519" t="s">
        <v>2996</v>
      </c>
      <c r="H185" s="519" t="s">
        <v>2181</v>
      </c>
      <c r="I185" s="519" t="s">
        <v>2178</v>
      </c>
      <c r="J185" s="519">
        <v>65</v>
      </c>
      <c r="K185" s="520">
        <v>67</v>
      </c>
      <c r="L185" s="520" t="s">
        <v>3313</v>
      </c>
      <c r="M185" s="520" t="s">
        <v>3295</v>
      </c>
      <c r="N185" s="301" t="str">
        <f t="shared" si="24"/>
        <v>67DCQT22</v>
      </c>
      <c r="P185" s="232" t="e">
        <f>_trangay</f>
        <v>#N/A</v>
      </c>
      <c r="Q185" s="232" t="e">
        <f>_trangay</f>
        <v>#N/A</v>
      </c>
      <c r="R185" s="233" t="e">
        <f>_trangay</f>
        <v>#N/A</v>
      </c>
      <c r="S185" s="232" t="e">
        <f t="shared" si="30"/>
        <v>#N/A</v>
      </c>
      <c r="T185" s="335" t="e">
        <f>IF(P185&lt;S184,"??","")</f>
        <v>#N/A</v>
      </c>
      <c r="U185" s="335" t="e">
        <f>IF(P185&gt;S184+1,"??","")</f>
        <v>#N/A</v>
      </c>
    </row>
    <row r="186" spans="1:21" ht="12.75" hidden="1" customHeight="1" x14ac:dyDescent="0.2">
      <c r="A186" s="300" t="str">
        <f>Ma</f>
        <v>DC1TT42-DCK67</v>
      </c>
      <c r="B186" s="435" t="str">
        <f>MaHP</f>
        <v>DC1TT42</v>
      </c>
      <c r="C186" s="519">
        <v>185</v>
      </c>
      <c r="D186" s="519" t="s">
        <v>3463</v>
      </c>
      <c r="E186" s="519" t="s">
        <v>3464</v>
      </c>
      <c r="F186" s="519" t="s">
        <v>72</v>
      </c>
      <c r="G186" s="519" t="s">
        <v>2996</v>
      </c>
      <c r="H186" s="519" t="s">
        <v>2181</v>
      </c>
      <c r="I186" s="519" t="s">
        <v>2178</v>
      </c>
      <c r="J186" s="519">
        <v>60</v>
      </c>
      <c r="K186" s="520">
        <v>63</v>
      </c>
      <c r="L186" s="520" t="s">
        <v>3313</v>
      </c>
      <c r="M186" s="520" t="s">
        <v>3435</v>
      </c>
      <c r="N186" s="301" t="str">
        <f t="shared" si="24"/>
        <v>67DCVL21</v>
      </c>
      <c r="P186" s="232">
        <v>42755</v>
      </c>
      <c r="Q186" s="232" t="s">
        <v>3948</v>
      </c>
      <c r="R186" s="233" t="e">
        <f>_trangay</f>
        <v>#N/A</v>
      </c>
      <c r="T186" s="335" t="e">
        <f>IF(P186&lt;S184,"??","")</f>
        <v>#N/A</v>
      </c>
      <c r="U186" s="335" t="e">
        <f>IF(P186&gt;S184+1,"??","")</f>
        <v>#N/A</v>
      </c>
    </row>
    <row r="187" spans="1:21" ht="12.75" hidden="1" customHeight="1" x14ac:dyDescent="0.2">
      <c r="A187" s="300" t="str">
        <f>Ma</f>
        <v>DC1TT42-DCK67</v>
      </c>
      <c r="B187" s="300" t="str">
        <f>MaHP</f>
        <v>DC1TT42</v>
      </c>
      <c r="C187" s="519">
        <v>186</v>
      </c>
      <c r="D187" s="519" t="s">
        <v>3465</v>
      </c>
      <c r="E187" s="519" t="s">
        <v>3466</v>
      </c>
      <c r="F187" s="519" t="s">
        <v>72</v>
      </c>
      <c r="G187" s="519" t="s">
        <v>2996</v>
      </c>
      <c r="H187" s="519" t="s">
        <v>2181</v>
      </c>
      <c r="I187" s="519" t="s">
        <v>2178</v>
      </c>
      <c r="J187" s="519">
        <v>56</v>
      </c>
      <c r="K187" s="520">
        <v>60</v>
      </c>
      <c r="L187" s="520" t="s">
        <v>3313</v>
      </c>
      <c r="M187" s="520" t="s">
        <v>2186</v>
      </c>
      <c r="N187" s="301" t="str">
        <f t="shared" si="24"/>
        <v>67DCVL22</v>
      </c>
      <c r="P187" s="232" t="e">
        <f>_trangay</f>
        <v>#N/A</v>
      </c>
      <c r="Q187" s="232" t="e">
        <f>_trangay</f>
        <v>#N/A</v>
      </c>
      <c r="R187" s="233" t="e">
        <f>_trangay</f>
        <v>#N/A</v>
      </c>
      <c r="S187" s="232" t="e">
        <f t="shared" ref="S187:S223" si="31">+P187+G188</f>
        <v>#N/A</v>
      </c>
      <c r="T187" s="335" t="e">
        <f t="shared" ref="T187:T224" si="32">IF(P187&lt;S186,"??","")</f>
        <v>#N/A</v>
      </c>
      <c r="U187" s="335" t="e">
        <f t="shared" ref="U187:U224" si="33">IF(P187&gt;S186+1,"??","")</f>
        <v>#N/A</v>
      </c>
    </row>
    <row r="188" spans="1:21" ht="12.75" hidden="1" customHeight="1" x14ac:dyDescent="0.2">
      <c r="A188" s="300" t="str">
        <f>Ma</f>
        <v>DC1TT42-DCK67</v>
      </c>
      <c r="B188" s="300" t="str">
        <f>MaHP</f>
        <v>DC1TT42</v>
      </c>
      <c r="C188" s="519">
        <v>187</v>
      </c>
      <c r="D188" s="519" t="s">
        <v>3467</v>
      </c>
      <c r="E188" s="519" t="s">
        <v>3468</v>
      </c>
      <c r="F188" s="519" t="s">
        <v>72</v>
      </c>
      <c r="G188" s="519" t="s">
        <v>2996</v>
      </c>
      <c r="H188" s="519" t="s">
        <v>2181</v>
      </c>
      <c r="I188" s="519" t="s">
        <v>2178</v>
      </c>
      <c r="J188" s="519">
        <v>70</v>
      </c>
      <c r="K188" s="520">
        <v>74</v>
      </c>
      <c r="L188" s="520" t="s">
        <v>3313</v>
      </c>
      <c r="M188" s="520" t="s">
        <v>3261</v>
      </c>
      <c r="N188" s="301" t="str">
        <f t="shared" si="24"/>
        <v>67DCVB21</v>
      </c>
      <c r="P188" s="232" t="e">
        <f>_trangay</f>
        <v>#N/A</v>
      </c>
      <c r="Q188" s="232" t="e">
        <f>_trangay</f>
        <v>#N/A</v>
      </c>
      <c r="R188" s="233" t="e">
        <f>_trangay</f>
        <v>#N/A</v>
      </c>
      <c r="S188" s="232" t="e">
        <f>+P188+G215</f>
        <v>#N/A</v>
      </c>
      <c r="T188" s="335" t="e">
        <f t="shared" si="32"/>
        <v>#N/A</v>
      </c>
      <c r="U188" s="335" t="e">
        <f t="shared" si="33"/>
        <v>#N/A</v>
      </c>
    </row>
    <row r="189" spans="1:21" ht="12.75" hidden="1" customHeight="1" x14ac:dyDescent="0.2">
      <c r="A189" s="300" t="str">
        <f>Ma</f>
        <v>DC1TT42-DCK67</v>
      </c>
      <c r="B189" s="300" t="str">
        <f>MaHP</f>
        <v>DC1TT42</v>
      </c>
      <c r="C189" s="519">
        <v>188</v>
      </c>
      <c r="D189" s="519" t="s">
        <v>3469</v>
      </c>
      <c r="E189" s="519" t="s">
        <v>3470</v>
      </c>
      <c r="F189" s="519" t="s">
        <v>72</v>
      </c>
      <c r="G189" s="519" t="s">
        <v>2996</v>
      </c>
      <c r="H189" s="519" t="s">
        <v>2181</v>
      </c>
      <c r="I189" s="519" t="s">
        <v>2178</v>
      </c>
      <c r="J189" s="519">
        <v>68</v>
      </c>
      <c r="K189" s="520">
        <v>72</v>
      </c>
      <c r="L189" s="520" t="s">
        <v>3313</v>
      </c>
      <c r="M189" s="520" t="s">
        <v>2186</v>
      </c>
      <c r="N189" s="301" t="str">
        <f t="shared" si="24"/>
        <v>67DCTN21</v>
      </c>
      <c r="P189" s="232" t="e">
        <f>_trangay</f>
        <v>#N/A</v>
      </c>
      <c r="Q189" s="232" t="e">
        <f>_trangay</f>
        <v>#N/A</v>
      </c>
      <c r="R189" s="233" t="e">
        <f>_trangay</f>
        <v>#N/A</v>
      </c>
      <c r="S189" s="232" t="e">
        <f t="shared" ref="S189:S197" si="34">+P189+G190</f>
        <v>#N/A</v>
      </c>
      <c r="T189" s="335" t="e">
        <f>IF(P189&lt;S162,"??","")</f>
        <v>#N/A</v>
      </c>
      <c r="U189" s="335" t="e">
        <f>IF(P189&gt;S162+1,"??","")</f>
        <v>#N/A</v>
      </c>
    </row>
    <row r="190" spans="1:21" ht="12.75" hidden="1" customHeight="1" x14ac:dyDescent="0.2">
      <c r="A190" s="300" t="str">
        <f>Ma</f>
        <v>CC1CB17-CCK67</v>
      </c>
      <c r="B190" s="300" t="str">
        <f>MaHP</f>
        <v>CC1CB17</v>
      </c>
      <c r="C190" s="519">
        <v>189</v>
      </c>
      <c r="D190" s="519" t="s">
        <v>3903</v>
      </c>
      <c r="E190" s="519" t="s">
        <v>3904</v>
      </c>
      <c r="F190" s="519" t="s">
        <v>3905</v>
      </c>
      <c r="G190" s="519" t="s">
        <v>3002</v>
      </c>
      <c r="H190" s="519" t="s">
        <v>1575</v>
      </c>
      <c r="I190" s="519" t="s">
        <v>2170</v>
      </c>
      <c r="J190" s="519">
        <v>34</v>
      </c>
      <c r="K190" s="520">
        <v>34</v>
      </c>
      <c r="L190" s="520" t="s">
        <v>3854</v>
      </c>
      <c r="M190" s="520" t="s">
        <v>3270</v>
      </c>
      <c r="N190" s="301" t="str">
        <f t="shared" si="24"/>
        <v>67CCKT21</v>
      </c>
      <c r="P190" s="232" t="e">
        <f>_trangay</f>
        <v>#N/A</v>
      </c>
      <c r="Q190" s="232" t="e">
        <f>_trangay</f>
        <v>#N/A</v>
      </c>
      <c r="R190" s="233" t="e">
        <f>_trangay</f>
        <v>#N/A</v>
      </c>
      <c r="S190" s="232" t="e">
        <f t="shared" si="34"/>
        <v>#N/A</v>
      </c>
      <c r="T190" s="335" t="e">
        <f t="shared" ref="T190:T198" si="35">IF(P190&lt;S189,"??","")</f>
        <v>#N/A</v>
      </c>
      <c r="U190" s="335" t="e">
        <f t="shared" ref="U190:U198" si="36">IF(P190&gt;S189+1,"??","")</f>
        <v>#N/A</v>
      </c>
    </row>
    <row r="191" spans="1:21" ht="12.75" hidden="1" customHeight="1" x14ac:dyDescent="0.2">
      <c r="A191" s="300" t="str">
        <f>Ma</f>
        <v>DC1CB17-DCK67</v>
      </c>
      <c r="B191" s="300" t="str">
        <f>MaHP</f>
        <v>DC1CB17</v>
      </c>
      <c r="C191" s="519">
        <v>190</v>
      </c>
      <c r="D191" s="519" t="s">
        <v>3471</v>
      </c>
      <c r="E191" s="519" t="s">
        <v>3472</v>
      </c>
      <c r="F191" s="519" t="s">
        <v>3473</v>
      </c>
      <c r="G191" s="519" t="s">
        <v>3002</v>
      </c>
      <c r="H191" s="519" t="s">
        <v>1575</v>
      </c>
      <c r="I191" s="519" t="s">
        <v>2170</v>
      </c>
      <c r="J191" s="519">
        <v>64</v>
      </c>
      <c r="K191" s="520">
        <v>67</v>
      </c>
      <c r="L191" s="520" t="s">
        <v>3313</v>
      </c>
      <c r="M191" s="520" t="s">
        <v>3258</v>
      </c>
      <c r="N191" s="301" t="str">
        <f t="shared" si="24"/>
        <v>67DCQT21</v>
      </c>
      <c r="P191" s="232" t="e">
        <f>_trangay</f>
        <v>#N/A</v>
      </c>
      <c r="Q191" s="232" t="e">
        <f>_trangay</f>
        <v>#N/A</v>
      </c>
      <c r="R191" s="233" t="e">
        <f>_trangay</f>
        <v>#N/A</v>
      </c>
      <c r="S191" s="232" t="e">
        <f t="shared" si="34"/>
        <v>#N/A</v>
      </c>
      <c r="T191" s="335" t="e">
        <f t="shared" si="35"/>
        <v>#N/A</v>
      </c>
      <c r="U191" s="335" t="e">
        <f t="shared" si="36"/>
        <v>#N/A</v>
      </c>
    </row>
    <row r="192" spans="1:21" ht="12.75" hidden="1" customHeight="1" x14ac:dyDescent="0.2">
      <c r="A192" s="300" t="str">
        <f>Ma</f>
        <v>DC1CB17-DCK67</v>
      </c>
      <c r="B192" s="435" t="str">
        <f>MaHP</f>
        <v>DC1CB17</v>
      </c>
      <c r="C192" s="519">
        <v>191</v>
      </c>
      <c r="D192" s="519" t="s">
        <v>3474</v>
      </c>
      <c r="E192" s="519" t="s">
        <v>3475</v>
      </c>
      <c r="F192" s="519" t="s">
        <v>3473</v>
      </c>
      <c r="G192" s="519" t="s">
        <v>3002</v>
      </c>
      <c r="H192" s="519" t="s">
        <v>1575</v>
      </c>
      <c r="I192" s="519" t="s">
        <v>2170</v>
      </c>
      <c r="J192" s="519">
        <v>65</v>
      </c>
      <c r="K192" s="520">
        <v>67</v>
      </c>
      <c r="L192" s="520" t="s">
        <v>3313</v>
      </c>
      <c r="M192" s="520" t="s">
        <v>3258</v>
      </c>
      <c r="N192" s="301" t="str">
        <f t="shared" si="24"/>
        <v>67DCQT22</v>
      </c>
      <c r="P192" s="232" t="e">
        <f>_trangay</f>
        <v>#N/A</v>
      </c>
      <c r="Q192" s="232" t="e">
        <f>_trangay</f>
        <v>#N/A</v>
      </c>
      <c r="R192" s="233" t="e">
        <f>_trangay</f>
        <v>#N/A</v>
      </c>
      <c r="S192" s="232" t="e">
        <f t="shared" si="34"/>
        <v>#N/A</v>
      </c>
      <c r="T192" s="335" t="e">
        <f t="shared" si="35"/>
        <v>#N/A</v>
      </c>
      <c r="U192" s="335" t="e">
        <f t="shared" si="36"/>
        <v>#N/A</v>
      </c>
    </row>
    <row r="193" spans="1:16137" ht="12.75" hidden="1" customHeight="1" x14ac:dyDescent="0.2">
      <c r="A193" s="300" t="str">
        <f>Ma</f>
        <v>DC1CB17-DCK67</v>
      </c>
      <c r="B193" s="300" t="str">
        <f>MaHP</f>
        <v>DC1CB17</v>
      </c>
      <c r="C193" s="519">
        <v>192</v>
      </c>
      <c r="D193" s="519" t="s">
        <v>3476</v>
      </c>
      <c r="E193" s="519" t="s">
        <v>3477</v>
      </c>
      <c r="F193" s="519" t="s">
        <v>3473</v>
      </c>
      <c r="G193" s="519" t="s">
        <v>3002</v>
      </c>
      <c r="H193" s="519" t="s">
        <v>1575</v>
      </c>
      <c r="I193" s="519" t="s">
        <v>2170</v>
      </c>
      <c r="J193" s="519">
        <v>68</v>
      </c>
      <c r="K193" s="520">
        <v>73</v>
      </c>
      <c r="L193" s="520" t="s">
        <v>3313</v>
      </c>
      <c r="M193" s="520" t="s">
        <v>3258</v>
      </c>
      <c r="N193" s="301" t="str">
        <f t="shared" si="24"/>
        <v>67DCTN21</v>
      </c>
      <c r="P193" s="232" t="e">
        <f>_trangay</f>
        <v>#N/A</v>
      </c>
      <c r="Q193" s="232" t="e">
        <f>_trangay</f>
        <v>#N/A</v>
      </c>
      <c r="R193" s="233" t="e">
        <f>_trangay</f>
        <v>#N/A</v>
      </c>
      <c r="S193" s="232" t="e">
        <f t="shared" si="34"/>
        <v>#N/A</v>
      </c>
      <c r="T193" s="335" t="e">
        <f t="shared" si="35"/>
        <v>#N/A</v>
      </c>
      <c r="U193" s="335" t="e">
        <f t="shared" si="36"/>
        <v>#N/A</v>
      </c>
    </row>
    <row r="194" spans="1:16137" ht="12.75" hidden="1" customHeight="1" x14ac:dyDescent="0.2">
      <c r="A194" s="300" t="str">
        <f>Ma</f>
        <v>CC1CB11-CCK67</v>
      </c>
      <c r="B194" s="300" t="str">
        <f>MaHP</f>
        <v>CC1CB11</v>
      </c>
      <c r="C194" s="519">
        <v>193</v>
      </c>
      <c r="D194" s="519" t="s">
        <v>3906</v>
      </c>
      <c r="E194" s="519" t="s">
        <v>3907</v>
      </c>
      <c r="F194" s="519" t="s">
        <v>50</v>
      </c>
      <c r="G194" s="519" t="s">
        <v>3002</v>
      </c>
      <c r="H194" s="519" t="s">
        <v>1575</v>
      </c>
      <c r="I194" s="519" t="s">
        <v>2170</v>
      </c>
      <c r="J194" s="519">
        <v>57</v>
      </c>
      <c r="K194" s="520">
        <v>60</v>
      </c>
      <c r="L194" s="520" t="s">
        <v>3854</v>
      </c>
      <c r="M194" s="520" t="s">
        <v>3908</v>
      </c>
      <c r="N194" s="301" t="str">
        <f t="shared" si="24"/>
        <v>67CCOT21</v>
      </c>
      <c r="P194" s="232" t="e">
        <f>_trangay</f>
        <v>#N/A</v>
      </c>
      <c r="Q194" s="232" t="e">
        <f>_trangay</f>
        <v>#N/A</v>
      </c>
      <c r="R194" s="233" t="e">
        <f>_trangay</f>
        <v>#N/A</v>
      </c>
      <c r="S194" s="232" t="e">
        <f t="shared" si="34"/>
        <v>#N/A</v>
      </c>
      <c r="T194" s="335" t="e">
        <f t="shared" si="35"/>
        <v>#N/A</v>
      </c>
      <c r="U194" s="335" t="e">
        <f t="shared" si="36"/>
        <v>#N/A</v>
      </c>
    </row>
    <row r="195" spans="1:16137" ht="12.75" hidden="1" customHeight="1" x14ac:dyDescent="0.2">
      <c r="A195" s="300" t="str">
        <f>Ma</f>
        <v>DC1CB11-DCK67</v>
      </c>
      <c r="B195" s="300" t="str">
        <f>MaHP</f>
        <v>DC1CB11</v>
      </c>
      <c r="C195" s="519">
        <v>194</v>
      </c>
      <c r="D195" s="519" t="s">
        <v>3478</v>
      </c>
      <c r="E195" s="519" t="s">
        <v>3479</v>
      </c>
      <c r="F195" s="519" t="s">
        <v>50</v>
      </c>
      <c r="G195" s="519" t="s">
        <v>3002</v>
      </c>
      <c r="H195" s="519" t="s">
        <v>1575</v>
      </c>
      <c r="I195" s="519" t="s">
        <v>2170</v>
      </c>
      <c r="J195" s="519">
        <v>83</v>
      </c>
      <c r="K195" s="520">
        <v>91</v>
      </c>
      <c r="L195" s="520" t="s">
        <v>3313</v>
      </c>
      <c r="M195" s="520" t="s">
        <v>3258</v>
      </c>
      <c r="N195" s="301" t="str">
        <f t="shared" si="24"/>
        <v>67DCCA21</v>
      </c>
      <c r="P195" s="232" t="e">
        <f>_trangay</f>
        <v>#N/A</v>
      </c>
      <c r="Q195" s="232" t="e">
        <f>_trangay</f>
        <v>#N/A</v>
      </c>
      <c r="R195" s="233" t="e">
        <f>_trangay</f>
        <v>#N/A</v>
      </c>
      <c r="S195" s="232" t="e">
        <f t="shared" si="34"/>
        <v>#N/A</v>
      </c>
      <c r="T195" s="335" t="e">
        <f t="shared" si="35"/>
        <v>#N/A</v>
      </c>
      <c r="U195" s="335" t="e">
        <f t="shared" si="36"/>
        <v>#N/A</v>
      </c>
    </row>
    <row r="196" spans="1:16137" ht="12.75" hidden="1" customHeight="1" x14ac:dyDescent="0.2">
      <c r="A196" s="300" t="str">
        <f>Ma</f>
        <v>CC1CB11-CCK67</v>
      </c>
      <c r="B196" s="300" t="str">
        <f>MaHP</f>
        <v>CC1CB11</v>
      </c>
      <c r="C196" s="519">
        <v>195</v>
      </c>
      <c r="D196" s="519" t="s">
        <v>3909</v>
      </c>
      <c r="E196" s="519" t="s">
        <v>3910</v>
      </c>
      <c r="F196" s="519" t="s">
        <v>50</v>
      </c>
      <c r="G196" s="519" t="s">
        <v>3002</v>
      </c>
      <c r="H196" s="519" t="s">
        <v>1575</v>
      </c>
      <c r="I196" s="519" t="s">
        <v>2170</v>
      </c>
      <c r="J196" s="519">
        <v>63</v>
      </c>
      <c r="K196" s="520">
        <v>64</v>
      </c>
      <c r="L196" s="520" t="s">
        <v>3854</v>
      </c>
      <c r="M196" s="520" t="s">
        <v>3258</v>
      </c>
      <c r="N196" s="301" t="str">
        <f t="shared" si="24"/>
        <v>67CCCD21</v>
      </c>
      <c r="P196" s="232" t="e">
        <f>_trangay</f>
        <v>#N/A</v>
      </c>
      <c r="Q196" s="232" t="e">
        <f>_trangay</f>
        <v>#N/A</v>
      </c>
      <c r="R196" s="233" t="e">
        <f>_trangay</f>
        <v>#N/A</v>
      </c>
      <c r="S196" s="232" t="e">
        <f t="shared" si="34"/>
        <v>#N/A</v>
      </c>
      <c r="T196" s="335" t="e">
        <f t="shared" si="35"/>
        <v>#N/A</v>
      </c>
      <c r="U196" s="335" t="e">
        <f t="shared" si="36"/>
        <v>#N/A</v>
      </c>
    </row>
    <row r="197" spans="1:16137" ht="12.75" hidden="1" customHeight="1" x14ac:dyDescent="0.2">
      <c r="A197" s="300" t="str">
        <f>Ma</f>
        <v>DC1CB11-DCK67</v>
      </c>
      <c r="B197" s="300" t="str">
        <f>MaHP</f>
        <v>DC1CB11</v>
      </c>
      <c r="C197" s="519">
        <v>196</v>
      </c>
      <c r="D197" s="519" t="s">
        <v>3745</v>
      </c>
      <c r="E197" s="519" t="s">
        <v>3746</v>
      </c>
      <c r="F197" s="519" t="s">
        <v>50</v>
      </c>
      <c r="G197" s="519" t="s">
        <v>3002</v>
      </c>
      <c r="H197" s="519" t="s">
        <v>1575</v>
      </c>
      <c r="I197" s="519" t="s">
        <v>2170</v>
      </c>
      <c r="J197" s="519">
        <v>60</v>
      </c>
      <c r="K197" s="520">
        <v>0</v>
      </c>
      <c r="L197" s="520" t="s">
        <v>3313</v>
      </c>
      <c r="M197" s="520" t="s">
        <v>3260</v>
      </c>
      <c r="N197" s="301" t="str">
        <f t="shared" si="24"/>
        <v>67DCCDA1</v>
      </c>
      <c r="P197" s="232" t="e">
        <f>_trangay</f>
        <v>#N/A</v>
      </c>
      <c r="Q197" s="232" t="e">
        <f>_trangay</f>
        <v>#N/A</v>
      </c>
      <c r="R197" s="233" t="e">
        <f>_trangay</f>
        <v>#N/A</v>
      </c>
      <c r="S197" s="232" t="e">
        <f t="shared" si="34"/>
        <v>#N/A</v>
      </c>
      <c r="T197" s="335" t="e">
        <f t="shared" si="35"/>
        <v>#N/A</v>
      </c>
      <c r="U197" s="335" t="e">
        <f t="shared" si="36"/>
        <v>#N/A</v>
      </c>
    </row>
    <row r="198" spans="1:16137" ht="12.75" hidden="1" customHeight="1" x14ac:dyDescent="0.2">
      <c r="A198" s="300" t="str">
        <f>Ma</f>
        <v>CC1CB11-CCK67</v>
      </c>
      <c r="B198" s="300" t="str">
        <f>MaHP</f>
        <v>CC1CB11</v>
      </c>
      <c r="C198" s="519">
        <v>197</v>
      </c>
      <c r="D198" s="519" t="s">
        <v>3911</v>
      </c>
      <c r="E198" s="519" t="s">
        <v>3912</v>
      </c>
      <c r="F198" s="519" t="s">
        <v>50</v>
      </c>
      <c r="G198" s="519" t="s">
        <v>3002</v>
      </c>
      <c r="H198" s="519" t="s">
        <v>1575</v>
      </c>
      <c r="I198" s="519" t="s">
        <v>2170</v>
      </c>
      <c r="J198" s="519">
        <v>28</v>
      </c>
      <c r="K198" s="520">
        <v>28</v>
      </c>
      <c r="L198" s="520" t="s">
        <v>3854</v>
      </c>
      <c r="M198" s="520" t="s">
        <v>3908</v>
      </c>
      <c r="N198" s="301" t="str">
        <f t="shared" si="24"/>
        <v>67CCTH21</v>
      </c>
      <c r="P198" s="232" t="e">
        <f>_trangay</f>
        <v>#N/A</v>
      </c>
      <c r="Q198" s="232" t="e">
        <f>_trangay</f>
        <v>#N/A</v>
      </c>
      <c r="R198" s="233" t="e">
        <f>_trangay</f>
        <v>#N/A</v>
      </c>
      <c r="S198" s="232" t="e">
        <f>+P198+#REF!</f>
        <v>#N/A</v>
      </c>
      <c r="T198" s="335" t="e">
        <f t="shared" si="35"/>
        <v>#N/A</v>
      </c>
      <c r="U198" s="335" t="e">
        <f t="shared" si="36"/>
        <v>#N/A</v>
      </c>
    </row>
    <row r="199" spans="1:16137" ht="12.75" hidden="1" customHeight="1" x14ac:dyDescent="0.2">
      <c r="A199" s="300" t="str">
        <f>Ma</f>
        <v>DC1CB11-DCK67</v>
      </c>
      <c r="B199" s="300" t="str">
        <f>MaHP</f>
        <v>DC1CB11</v>
      </c>
      <c r="C199" s="519">
        <v>198</v>
      </c>
      <c r="D199" s="519" t="s">
        <v>3480</v>
      </c>
      <c r="E199" s="519" t="s">
        <v>3481</v>
      </c>
      <c r="F199" s="519" t="s">
        <v>50</v>
      </c>
      <c r="G199" s="519" t="s">
        <v>3002</v>
      </c>
      <c r="H199" s="519" t="s">
        <v>1575</v>
      </c>
      <c r="I199" s="519" t="s">
        <v>2170</v>
      </c>
      <c r="J199" s="519">
        <v>67</v>
      </c>
      <c r="K199" s="520">
        <v>66</v>
      </c>
      <c r="L199" s="520" t="s">
        <v>3313</v>
      </c>
      <c r="M199" s="520" t="s">
        <v>3258</v>
      </c>
      <c r="N199" s="301" t="str">
        <f t="shared" si="24"/>
        <v>67DCCD21</v>
      </c>
      <c r="P199" s="232" t="e">
        <f>_trangay</f>
        <v>#N/A</v>
      </c>
      <c r="Q199" s="232" t="e">
        <f>_trangay</f>
        <v>#N/A</v>
      </c>
      <c r="R199" s="233" t="e">
        <f>_trangay</f>
        <v>#N/A</v>
      </c>
      <c r="S199" s="232" t="e">
        <f>+P199+G200</f>
        <v>#N/A</v>
      </c>
      <c r="T199" s="335" t="e">
        <f>IF(P199&lt;#REF!,"??","")</f>
        <v>#N/A</v>
      </c>
      <c r="U199" s="335" t="e">
        <f>IF(P199&gt;#REF!+1,"??","")</f>
        <v>#N/A</v>
      </c>
    </row>
    <row r="200" spans="1:16137" ht="12.75" hidden="1" customHeight="1" x14ac:dyDescent="0.2">
      <c r="A200" s="300" t="str">
        <f>Ma</f>
        <v>DC1CB11-DCK67</v>
      </c>
      <c r="B200" s="300" t="str">
        <f>MaHP</f>
        <v>DC1CB11</v>
      </c>
      <c r="C200" s="519">
        <v>199</v>
      </c>
      <c r="D200" s="519" t="s">
        <v>3482</v>
      </c>
      <c r="E200" s="519" t="s">
        <v>3483</v>
      </c>
      <c r="F200" s="519" t="s">
        <v>50</v>
      </c>
      <c r="G200" s="519" t="s">
        <v>3002</v>
      </c>
      <c r="H200" s="519" t="s">
        <v>1575</v>
      </c>
      <c r="I200" s="519" t="s">
        <v>2170</v>
      </c>
      <c r="J200" s="519">
        <v>49</v>
      </c>
      <c r="K200" s="520">
        <v>63</v>
      </c>
      <c r="L200" s="520" t="s">
        <v>3313</v>
      </c>
      <c r="M200" s="520" t="s">
        <v>3268</v>
      </c>
      <c r="N200" s="301" t="str">
        <f t="shared" si="24"/>
        <v>67DCCD22</v>
      </c>
      <c r="P200" s="232" t="e">
        <f>_trangay</f>
        <v>#N/A</v>
      </c>
      <c r="Q200" s="232" t="e">
        <f>_trangay</f>
        <v>#N/A</v>
      </c>
      <c r="R200" s="233" t="e">
        <f>_trangay</f>
        <v>#N/A</v>
      </c>
      <c r="S200" s="232" t="e">
        <f>+P200+G201</f>
        <v>#N/A</v>
      </c>
      <c r="T200" s="335" t="e">
        <f>IF(P200&lt;S199,"??","")</f>
        <v>#N/A</v>
      </c>
      <c r="U200" s="335" t="e">
        <f>IF(P200&gt;S199+1,"??","")</f>
        <v>#N/A</v>
      </c>
    </row>
    <row r="201" spans="1:16137" ht="12.75" hidden="1" customHeight="1" x14ac:dyDescent="0.2">
      <c r="A201" s="300" t="str">
        <f>Ma</f>
        <v>DC1CB11-DCK67</v>
      </c>
      <c r="B201" s="435" t="str">
        <f>MaHP</f>
        <v>DC1CB11</v>
      </c>
      <c r="C201" s="519">
        <v>200</v>
      </c>
      <c r="D201" s="519" t="s">
        <v>3484</v>
      </c>
      <c r="E201" s="519" t="s">
        <v>3485</v>
      </c>
      <c r="F201" s="519" t="s">
        <v>50</v>
      </c>
      <c r="G201" s="519" t="s">
        <v>3002</v>
      </c>
      <c r="H201" s="519" t="s">
        <v>1575</v>
      </c>
      <c r="I201" s="519" t="s">
        <v>2170</v>
      </c>
      <c r="J201" s="519">
        <v>48</v>
      </c>
      <c r="K201" s="520">
        <v>55</v>
      </c>
      <c r="L201" s="520" t="s">
        <v>3313</v>
      </c>
      <c r="M201" s="520" t="s">
        <v>3258</v>
      </c>
      <c r="N201" s="301" t="str">
        <f t="shared" si="24"/>
        <v>67DCDB21</v>
      </c>
      <c r="P201" s="232" t="e">
        <f>_trangay</f>
        <v>#N/A</v>
      </c>
      <c r="Q201" s="232" t="e">
        <f>_trangay</f>
        <v>#N/A</v>
      </c>
      <c r="R201" s="233" t="e">
        <f>_trangay</f>
        <v>#N/A</v>
      </c>
      <c r="S201" s="232" t="e">
        <f>+P201+G202</f>
        <v>#N/A</v>
      </c>
      <c r="T201" s="335" t="e">
        <f>IF(P201&lt;S200,"??","")</f>
        <v>#N/A</v>
      </c>
      <c r="U201" s="335" t="e">
        <f>IF(P201&gt;S200+1,"??","")</f>
        <v>#N/A</v>
      </c>
    </row>
    <row r="202" spans="1:16137" ht="12.75" hidden="1" customHeight="1" x14ac:dyDescent="0.2">
      <c r="A202" s="300" t="str">
        <f>Ma</f>
        <v>DC1CB11-DCK67</v>
      </c>
      <c r="B202" s="502" t="str">
        <f>MaHP</f>
        <v>DC1CB11</v>
      </c>
      <c r="C202" s="519">
        <v>201</v>
      </c>
      <c r="D202" s="519" t="s">
        <v>3486</v>
      </c>
      <c r="E202" s="519" t="s">
        <v>3487</v>
      </c>
      <c r="F202" s="519" t="s">
        <v>50</v>
      </c>
      <c r="G202" s="519" t="s">
        <v>3002</v>
      </c>
      <c r="H202" s="519" t="s">
        <v>1575</v>
      </c>
      <c r="I202" s="519" t="s">
        <v>2170</v>
      </c>
      <c r="J202" s="519">
        <v>52</v>
      </c>
      <c r="K202" s="520">
        <v>54</v>
      </c>
      <c r="L202" s="520" t="s">
        <v>3313</v>
      </c>
      <c r="M202" s="520" t="s">
        <v>3268</v>
      </c>
      <c r="N202" s="301" t="str">
        <f t="shared" si="24"/>
        <v>67DCDB22</v>
      </c>
      <c r="O202" s="301"/>
      <c r="P202" s="232" t="e">
        <f>_trangay</f>
        <v>#N/A</v>
      </c>
      <c r="Q202" s="232" t="e">
        <f>_trangay</f>
        <v>#N/A</v>
      </c>
      <c r="R202" s="499" t="e">
        <f>_trangay</f>
        <v>#N/A</v>
      </c>
      <c r="S202" s="89"/>
      <c r="T202" s="500" t="e">
        <f>IF(P202&lt;S200,"??","")</f>
        <v>#N/A</v>
      </c>
      <c r="U202" s="500" t="e">
        <f>IF(P202&gt;S200+1,"??","")</f>
        <v>#N/A</v>
      </c>
      <c r="V202" s="89"/>
      <c r="W202" s="89"/>
      <c r="X202" s="89"/>
      <c r="Y202" s="89"/>
      <c r="Z202" s="89"/>
      <c r="AA202" s="89"/>
      <c r="AB202" s="89"/>
      <c r="AC202" s="89"/>
      <c r="AD202" s="89"/>
      <c r="AE202" s="89"/>
      <c r="AF202" s="89"/>
      <c r="AG202" s="89"/>
      <c r="AH202" s="89"/>
      <c r="AI202" s="89"/>
      <c r="AJ202" s="89"/>
      <c r="AK202" s="89"/>
      <c r="AL202" s="89"/>
      <c r="AM202" s="89"/>
      <c r="AN202" s="89"/>
      <c r="AO202" s="89"/>
      <c r="AP202" s="89"/>
      <c r="AQ202" s="89"/>
      <c r="AR202" s="89"/>
      <c r="AS202" s="89"/>
      <c r="AT202" s="89"/>
      <c r="AU202" s="89"/>
      <c r="AV202" s="89"/>
      <c r="AW202" s="89"/>
      <c r="AX202" s="89"/>
      <c r="AY202" s="89"/>
      <c r="AZ202" s="89"/>
      <c r="BA202" s="89"/>
      <c r="BB202" s="89"/>
      <c r="BC202" s="89"/>
      <c r="BD202" s="89"/>
      <c r="BE202" s="89"/>
      <c r="BF202" s="89"/>
      <c r="BG202" s="89"/>
      <c r="BH202" s="89"/>
      <c r="BI202" s="89"/>
      <c r="BJ202" s="89"/>
      <c r="BK202" s="89"/>
      <c r="BL202" s="89"/>
      <c r="BM202" s="89"/>
      <c r="BN202" s="89"/>
      <c r="BO202" s="89"/>
      <c r="BP202" s="89"/>
      <c r="BQ202" s="89"/>
      <c r="BR202" s="89"/>
      <c r="BS202" s="89"/>
      <c r="BT202" s="89"/>
      <c r="BU202" s="89"/>
      <c r="BV202" s="89"/>
      <c r="BW202" s="89"/>
      <c r="BX202" s="89"/>
      <c r="BY202" s="89"/>
      <c r="BZ202" s="89"/>
      <c r="CA202" s="89"/>
      <c r="CB202" s="89"/>
      <c r="CC202" s="89"/>
      <c r="CD202" s="89"/>
      <c r="CE202" s="89"/>
      <c r="CF202" s="89"/>
      <c r="CG202" s="89"/>
      <c r="CH202" s="89"/>
      <c r="CI202" s="89"/>
      <c r="CJ202" s="89"/>
      <c r="CK202" s="89"/>
      <c r="CL202" s="89"/>
      <c r="CM202" s="89"/>
      <c r="CN202" s="89"/>
      <c r="CO202" s="89"/>
      <c r="CP202" s="89"/>
      <c r="CQ202" s="89"/>
      <c r="CR202" s="89"/>
      <c r="CS202" s="89"/>
      <c r="CT202" s="89"/>
      <c r="CU202" s="89"/>
      <c r="CV202" s="89"/>
      <c r="CW202" s="89"/>
      <c r="CX202" s="89"/>
      <c r="CY202" s="89"/>
      <c r="CZ202" s="89"/>
      <c r="DA202" s="89"/>
      <c r="DB202" s="89"/>
      <c r="DC202" s="89"/>
      <c r="DD202" s="89"/>
      <c r="DE202" s="89"/>
      <c r="DF202" s="89"/>
      <c r="DG202" s="89"/>
      <c r="DH202" s="89"/>
      <c r="DI202" s="89"/>
      <c r="DJ202" s="89"/>
      <c r="DK202" s="89"/>
      <c r="DL202" s="89"/>
      <c r="DM202" s="89"/>
      <c r="DN202" s="89"/>
      <c r="DO202" s="89"/>
      <c r="DP202" s="89"/>
      <c r="DQ202" s="89"/>
      <c r="DR202" s="89"/>
      <c r="DS202" s="89"/>
      <c r="DT202" s="89"/>
      <c r="DU202" s="89"/>
      <c r="DV202" s="89"/>
      <c r="DW202" s="89"/>
      <c r="DX202" s="89"/>
      <c r="DY202" s="89"/>
      <c r="DZ202" s="89"/>
      <c r="EA202" s="89"/>
      <c r="EB202" s="89"/>
      <c r="EC202" s="89"/>
      <c r="ED202" s="89"/>
      <c r="EE202" s="89"/>
      <c r="EF202" s="89"/>
      <c r="EG202" s="89"/>
      <c r="EH202" s="89"/>
      <c r="EI202" s="89"/>
      <c r="EJ202" s="89"/>
      <c r="EK202" s="89"/>
      <c r="EL202" s="89"/>
      <c r="EM202" s="89"/>
      <c r="EN202" s="89"/>
      <c r="EO202" s="89"/>
      <c r="EP202" s="89"/>
      <c r="EQ202" s="89"/>
      <c r="ER202" s="89"/>
      <c r="ES202" s="89"/>
      <c r="ET202" s="89"/>
      <c r="EU202" s="89"/>
      <c r="EV202" s="89"/>
      <c r="EW202" s="89"/>
      <c r="EX202" s="89"/>
      <c r="EY202" s="89"/>
      <c r="EZ202" s="89"/>
      <c r="FA202" s="89"/>
      <c r="FB202" s="89"/>
      <c r="FC202" s="89"/>
      <c r="FD202" s="89"/>
      <c r="FE202" s="89"/>
      <c r="FF202" s="89"/>
      <c r="FG202" s="89"/>
      <c r="FH202" s="89"/>
      <c r="FI202" s="89"/>
      <c r="FJ202" s="89"/>
      <c r="FK202" s="89"/>
      <c r="FL202" s="89"/>
      <c r="FM202" s="89"/>
      <c r="FN202" s="89"/>
      <c r="FO202" s="89"/>
      <c r="FP202" s="89"/>
      <c r="FQ202" s="89"/>
      <c r="FR202" s="89"/>
      <c r="FS202" s="89"/>
      <c r="FT202" s="89"/>
      <c r="FU202" s="89"/>
      <c r="FV202" s="89"/>
      <c r="FW202" s="89"/>
      <c r="FX202" s="89"/>
      <c r="FY202" s="89"/>
      <c r="FZ202" s="89"/>
      <c r="GA202" s="89"/>
      <c r="GB202" s="89"/>
      <c r="GC202" s="89"/>
      <c r="GD202" s="89"/>
      <c r="GE202" s="89"/>
      <c r="GF202" s="89"/>
      <c r="GG202" s="89"/>
      <c r="GH202" s="89"/>
      <c r="GI202" s="89"/>
      <c r="GJ202" s="89"/>
      <c r="GK202" s="89"/>
      <c r="GL202" s="89"/>
      <c r="GM202" s="89"/>
      <c r="GN202" s="89"/>
      <c r="GO202" s="89"/>
      <c r="GP202" s="89"/>
      <c r="GQ202" s="89"/>
      <c r="GR202" s="89"/>
      <c r="GS202" s="89"/>
      <c r="GT202" s="89"/>
      <c r="GU202" s="89"/>
      <c r="GV202" s="89"/>
      <c r="GW202" s="89"/>
      <c r="GX202" s="89"/>
      <c r="GY202" s="89"/>
      <c r="GZ202" s="89"/>
      <c r="HA202" s="89"/>
      <c r="HB202" s="89"/>
      <c r="HC202" s="89"/>
      <c r="HD202" s="89"/>
      <c r="HE202" s="89"/>
      <c r="HF202" s="89"/>
      <c r="HG202" s="89"/>
      <c r="HH202" s="89"/>
      <c r="HI202" s="89"/>
      <c r="HJ202" s="89"/>
      <c r="HK202" s="89"/>
      <c r="HL202" s="89"/>
      <c r="HM202" s="89"/>
      <c r="HN202" s="89"/>
      <c r="HO202" s="89"/>
      <c r="HP202" s="89"/>
      <c r="HQ202" s="89"/>
      <c r="HR202" s="89"/>
      <c r="HS202" s="89"/>
      <c r="HT202" s="89"/>
      <c r="HU202" s="89"/>
      <c r="HV202" s="89"/>
      <c r="HW202" s="89"/>
      <c r="HX202" s="89"/>
      <c r="HY202" s="89"/>
      <c r="HZ202" s="89"/>
      <c r="IA202" s="89"/>
      <c r="IB202" s="89"/>
      <c r="IC202" s="89"/>
      <c r="ID202" s="89"/>
      <c r="IE202" s="89"/>
      <c r="IF202" s="89"/>
      <c r="IG202" s="89"/>
      <c r="IH202" s="89"/>
      <c r="II202" s="89"/>
      <c r="IJ202" s="89"/>
      <c r="IK202" s="89"/>
      <c r="IL202" s="89"/>
      <c r="IM202" s="89"/>
      <c r="IN202" s="89"/>
      <c r="IO202" s="89"/>
      <c r="IP202" s="89"/>
      <c r="IQ202" s="89"/>
      <c r="IR202" s="89"/>
      <c r="IS202" s="89"/>
      <c r="IT202" s="89"/>
      <c r="IU202" s="89"/>
      <c r="IV202" s="89"/>
      <c r="IW202" s="89"/>
      <c r="IX202" s="89"/>
      <c r="IY202" s="89"/>
      <c r="IZ202" s="89"/>
      <c r="JA202" s="89"/>
      <c r="JB202" s="89"/>
      <c r="JC202" s="89"/>
      <c r="JD202" s="89"/>
      <c r="JE202" s="89"/>
      <c r="JF202" s="89"/>
      <c r="JG202" s="89"/>
      <c r="JH202" s="89"/>
      <c r="JI202" s="89"/>
      <c r="JJ202" s="89"/>
      <c r="JK202" s="89"/>
      <c r="JL202" s="89"/>
      <c r="JM202" s="89"/>
      <c r="JN202" s="89"/>
      <c r="JO202" s="89"/>
      <c r="JP202" s="89"/>
      <c r="JQ202" s="89"/>
      <c r="JR202" s="89"/>
      <c r="JS202" s="89"/>
      <c r="JT202" s="89"/>
      <c r="JU202" s="89"/>
      <c r="JV202" s="89"/>
      <c r="JW202" s="89"/>
      <c r="JX202" s="89"/>
      <c r="JY202" s="89"/>
      <c r="JZ202" s="89"/>
      <c r="KA202" s="89"/>
      <c r="KB202" s="89"/>
      <c r="KC202" s="89"/>
      <c r="KD202" s="89"/>
      <c r="KE202" s="89"/>
      <c r="KF202" s="89"/>
      <c r="KG202" s="89"/>
      <c r="KH202" s="89"/>
      <c r="KI202" s="89"/>
      <c r="KJ202" s="89"/>
      <c r="KK202" s="89"/>
      <c r="KL202" s="89"/>
      <c r="KM202" s="89"/>
      <c r="KN202" s="89"/>
      <c r="KO202" s="89"/>
      <c r="KP202" s="89"/>
      <c r="KQ202" s="89"/>
      <c r="KR202" s="89"/>
      <c r="KS202" s="89"/>
      <c r="KT202" s="89"/>
      <c r="KU202" s="89"/>
      <c r="KV202" s="89"/>
      <c r="KW202" s="89"/>
      <c r="KX202" s="89"/>
      <c r="KY202" s="89"/>
      <c r="KZ202" s="89"/>
      <c r="LA202" s="89"/>
      <c r="LB202" s="89"/>
      <c r="LC202" s="89"/>
      <c r="LD202" s="89"/>
      <c r="LE202" s="89"/>
      <c r="LF202" s="89"/>
      <c r="LG202" s="89"/>
      <c r="LH202" s="89"/>
      <c r="LI202" s="89"/>
      <c r="LJ202" s="89"/>
      <c r="LK202" s="89"/>
      <c r="LL202" s="89"/>
      <c r="LM202" s="89"/>
      <c r="LN202" s="89"/>
      <c r="LO202" s="89"/>
      <c r="LP202" s="89"/>
      <c r="LQ202" s="89"/>
      <c r="LR202" s="89"/>
      <c r="LS202" s="89"/>
      <c r="LT202" s="89"/>
      <c r="LU202" s="89"/>
      <c r="LV202" s="89"/>
      <c r="LW202" s="89"/>
      <c r="LX202" s="89"/>
      <c r="LY202" s="89"/>
      <c r="LZ202" s="89"/>
      <c r="MA202" s="89"/>
      <c r="MB202" s="89"/>
      <c r="MC202" s="89"/>
      <c r="MD202" s="89"/>
      <c r="ME202" s="89"/>
      <c r="MF202" s="89"/>
      <c r="MG202" s="89"/>
      <c r="MH202" s="89"/>
      <c r="MI202" s="89"/>
      <c r="MJ202" s="89"/>
      <c r="MK202" s="89"/>
      <c r="ML202" s="89"/>
      <c r="MM202" s="89"/>
      <c r="MN202" s="89"/>
      <c r="MO202" s="89"/>
      <c r="MP202" s="89"/>
      <c r="MQ202" s="89"/>
      <c r="MR202" s="89"/>
      <c r="MS202" s="89"/>
      <c r="MT202" s="89"/>
      <c r="MU202" s="89"/>
      <c r="MV202" s="89"/>
      <c r="MW202" s="89"/>
      <c r="MX202" s="89"/>
      <c r="MY202" s="89"/>
      <c r="MZ202" s="89"/>
      <c r="NA202" s="89"/>
      <c r="NB202" s="89"/>
      <c r="NC202" s="89"/>
      <c r="ND202" s="89"/>
      <c r="NE202" s="89"/>
      <c r="NF202" s="89"/>
      <c r="NG202" s="89"/>
      <c r="NH202" s="89"/>
      <c r="NI202" s="89"/>
      <c r="NJ202" s="89"/>
      <c r="NK202" s="89"/>
      <c r="NL202" s="89"/>
      <c r="NM202" s="89"/>
      <c r="NN202" s="89"/>
      <c r="NO202" s="89"/>
      <c r="NP202" s="89"/>
      <c r="NQ202" s="89"/>
      <c r="NR202" s="89"/>
      <c r="NS202" s="89"/>
      <c r="NT202" s="89"/>
      <c r="NU202" s="89"/>
      <c r="NV202" s="89"/>
      <c r="NW202" s="89"/>
      <c r="NX202" s="89"/>
      <c r="NY202" s="89"/>
      <c r="NZ202" s="89"/>
      <c r="OA202" s="89"/>
      <c r="OB202" s="89"/>
      <c r="OC202" s="89"/>
      <c r="OD202" s="89"/>
      <c r="OE202" s="89"/>
      <c r="OF202" s="89"/>
      <c r="OG202" s="89"/>
      <c r="OH202" s="89"/>
      <c r="OI202" s="89"/>
      <c r="OJ202" s="89"/>
      <c r="OK202" s="89"/>
      <c r="OL202" s="89"/>
      <c r="OM202" s="89"/>
      <c r="ON202" s="89"/>
      <c r="OO202" s="89"/>
      <c r="OP202" s="89"/>
      <c r="OQ202" s="89"/>
      <c r="OR202" s="89"/>
      <c r="OS202" s="89"/>
      <c r="OT202" s="89"/>
      <c r="OU202" s="89"/>
      <c r="OV202" s="89"/>
      <c r="OW202" s="89"/>
      <c r="OX202" s="89"/>
      <c r="OY202" s="89"/>
      <c r="OZ202" s="89"/>
      <c r="PA202" s="89"/>
      <c r="PB202" s="89"/>
      <c r="PC202" s="89"/>
      <c r="PD202" s="89"/>
      <c r="PE202" s="89"/>
      <c r="PF202" s="89"/>
      <c r="PG202" s="89"/>
      <c r="PH202" s="89"/>
      <c r="PI202" s="89"/>
      <c r="PJ202" s="89"/>
      <c r="PK202" s="89"/>
      <c r="PL202" s="89"/>
      <c r="PM202" s="89"/>
      <c r="PN202" s="89"/>
      <c r="PO202" s="89"/>
      <c r="PP202" s="89"/>
      <c r="PQ202" s="89"/>
      <c r="PR202" s="89"/>
      <c r="PS202" s="89"/>
      <c r="PT202" s="89"/>
      <c r="PU202" s="89"/>
      <c r="PV202" s="89"/>
      <c r="PW202" s="89"/>
      <c r="PX202" s="89"/>
      <c r="PY202" s="89"/>
      <c r="PZ202" s="89"/>
      <c r="QA202" s="89"/>
      <c r="QB202" s="89"/>
      <c r="QC202" s="89"/>
      <c r="QD202" s="89"/>
      <c r="QE202" s="89"/>
      <c r="QF202" s="89"/>
      <c r="QG202" s="89"/>
      <c r="QH202" s="89"/>
      <c r="QI202" s="89"/>
      <c r="QJ202" s="89"/>
      <c r="QK202" s="89"/>
      <c r="QL202" s="89"/>
      <c r="QM202" s="89"/>
      <c r="QN202" s="89"/>
      <c r="QO202" s="89"/>
      <c r="QP202" s="89"/>
      <c r="QQ202" s="89"/>
      <c r="QR202" s="89"/>
      <c r="QS202" s="89"/>
      <c r="QT202" s="89"/>
      <c r="QU202" s="89"/>
      <c r="QV202" s="89"/>
      <c r="QW202" s="89"/>
      <c r="QX202" s="89"/>
      <c r="QY202" s="89"/>
      <c r="QZ202" s="89"/>
      <c r="RA202" s="89"/>
      <c r="RB202" s="89"/>
      <c r="RC202" s="89"/>
      <c r="RD202" s="89"/>
      <c r="RE202" s="89"/>
      <c r="RF202" s="89"/>
      <c r="RG202" s="89"/>
      <c r="RH202" s="89"/>
      <c r="RI202" s="89"/>
      <c r="RJ202" s="89"/>
      <c r="RK202" s="89"/>
      <c r="RL202" s="89"/>
      <c r="RM202" s="89"/>
      <c r="RN202" s="89"/>
      <c r="RO202" s="89"/>
      <c r="RP202" s="89"/>
      <c r="RQ202" s="89"/>
      <c r="RR202" s="89"/>
      <c r="RS202" s="89"/>
      <c r="RT202" s="89"/>
      <c r="RU202" s="89"/>
      <c r="RV202" s="89"/>
      <c r="RW202" s="89"/>
      <c r="RX202" s="89"/>
      <c r="RY202" s="89"/>
      <c r="RZ202" s="89"/>
      <c r="SA202" s="89"/>
      <c r="SB202" s="89"/>
      <c r="SC202" s="89"/>
      <c r="SD202" s="89"/>
      <c r="SE202" s="89"/>
      <c r="SF202" s="89"/>
      <c r="SG202" s="89"/>
      <c r="SH202" s="89"/>
      <c r="SI202" s="89"/>
      <c r="SJ202" s="89"/>
      <c r="SK202" s="89"/>
      <c r="SL202" s="89"/>
      <c r="SM202" s="89"/>
      <c r="SN202" s="89"/>
      <c r="SO202" s="89"/>
      <c r="SP202" s="89"/>
      <c r="SQ202" s="89"/>
      <c r="SR202" s="89"/>
      <c r="SS202" s="89"/>
      <c r="ST202" s="89"/>
      <c r="SU202" s="89"/>
      <c r="SV202" s="89"/>
      <c r="SW202" s="89"/>
      <c r="SX202" s="89"/>
      <c r="SY202" s="89"/>
      <c r="SZ202" s="89"/>
      <c r="TA202" s="89"/>
      <c r="TB202" s="89"/>
      <c r="TC202" s="89"/>
      <c r="TD202" s="89"/>
      <c r="TE202" s="89"/>
      <c r="TF202" s="89"/>
      <c r="TG202" s="89"/>
      <c r="TH202" s="89"/>
      <c r="TI202" s="89"/>
      <c r="TJ202" s="89"/>
      <c r="TK202" s="89"/>
      <c r="TL202" s="89"/>
      <c r="TM202" s="89"/>
      <c r="TN202" s="89"/>
      <c r="TO202" s="89"/>
      <c r="TP202" s="89"/>
      <c r="TQ202" s="89"/>
      <c r="TR202" s="89"/>
      <c r="TS202" s="89"/>
      <c r="TT202" s="89"/>
      <c r="TU202" s="89"/>
      <c r="TV202" s="89"/>
      <c r="TW202" s="89"/>
      <c r="TX202" s="89"/>
      <c r="TY202" s="89"/>
      <c r="TZ202" s="89"/>
      <c r="UA202" s="89"/>
      <c r="UB202" s="89"/>
      <c r="UC202" s="89"/>
      <c r="UD202" s="89"/>
      <c r="UE202" s="89"/>
      <c r="UF202" s="89"/>
      <c r="UG202" s="89"/>
      <c r="UH202" s="89"/>
      <c r="UI202" s="89"/>
      <c r="UJ202" s="89"/>
      <c r="UK202" s="89"/>
      <c r="UL202" s="89"/>
      <c r="UM202" s="89"/>
      <c r="UN202" s="89"/>
      <c r="UO202" s="89"/>
      <c r="UP202" s="89"/>
      <c r="UQ202" s="89"/>
      <c r="UR202" s="89"/>
      <c r="US202" s="89"/>
      <c r="UT202" s="89"/>
      <c r="UU202" s="89"/>
      <c r="UV202" s="89"/>
      <c r="UW202" s="89"/>
      <c r="UX202" s="89"/>
      <c r="UY202" s="89"/>
      <c r="UZ202" s="89"/>
      <c r="VA202" s="89"/>
      <c r="VB202" s="89"/>
      <c r="VC202" s="89"/>
      <c r="VD202" s="89"/>
      <c r="VE202" s="89"/>
      <c r="VF202" s="89"/>
      <c r="VG202" s="89"/>
      <c r="VH202" s="89"/>
      <c r="VI202" s="89"/>
      <c r="VJ202" s="89"/>
      <c r="VK202" s="89"/>
      <c r="VL202" s="89"/>
      <c r="VM202" s="89"/>
      <c r="VN202" s="89"/>
      <c r="VO202" s="89"/>
      <c r="VP202" s="89"/>
      <c r="VQ202" s="89"/>
      <c r="VR202" s="89"/>
      <c r="VS202" s="89"/>
      <c r="VT202" s="89"/>
      <c r="VU202" s="89"/>
      <c r="VV202" s="89"/>
      <c r="VW202" s="89"/>
      <c r="VX202" s="89"/>
      <c r="VY202" s="89"/>
      <c r="VZ202" s="89"/>
      <c r="WA202" s="89"/>
      <c r="WB202" s="89"/>
      <c r="WC202" s="89"/>
      <c r="WD202" s="89"/>
      <c r="WE202" s="89"/>
      <c r="WF202" s="89"/>
      <c r="WG202" s="89"/>
      <c r="WH202" s="89"/>
      <c r="WI202" s="89"/>
      <c r="WJ202" s="89"/>
      <c r="WK202" s="89"/>
      <c r="WL202" s="89"/>
      <c r="WM202" s="89"/>
      <c r="WN202" s="89"/>
      <c r="WO202" s="89"/>
      <c r="WP202" s="89"/>
      <c r="WQ202" s="89"/>
      <c r="WR202" s="89"/>
      <c r="WS202" s="89"/>
      <c r="WT202" s="89"/>
      <c r="WU202" s="89"/>
      <c r="WV202" s="89"/>
      <c r="WW202" s="89"/>
      <c r="WX202" s="89"/>
      <c r="WY202" s="89"/>
      <c r="WZ202" s="89"/>
      <c r="XA202" s="89"/>
      <c r="XB202" s="89"/>
      <c r="XC202" s="89"/>
      <c r="XD202" s="89"/>
      <c r="XE202" s="89"/>
      <c r="XF202" s="89"/>
      <c r="XG202" s="89"/>
      <c r="XH202" s="89"/>
      <c r="XI202" s="89"/>
      <c r="XJ202" s="89"/>
      <c r="XK202" s="89"/>
      <c r="XL202" s="89"/>
      <c r="XM202" s="89"/>
      <c r="XN202" s="89"/>
      <c r="XO202" s="89"/>
      <c r="XP202" s="89"/>
      <c r="XQ202" s="89"/>
      <c r="XR202" s="89"/>
      <c r="XS202" s="89"/>
      <c r="XT202" s="89"/>
      <c r="XU202" s="89"/>
      <c r="XV202" s="89"/>
      <c r="XW202" s="89"/>
      <c r="XX202" s="89"/>
      <c r="XY202" s="89"/>
      <c r="XZ202" s="89"/>
      <c r="YA202" s="89"/>
      <c r="YB202" s="89"/>
      <c r="YC202" s="89"/>
      <c r="YD202" s="89"/>
      <c r="YE202" s="89"/>
      <c r="YF202" s="89"/>
      <c r="YG202" s="89"/>
      <c r="YH202" s="89"/>
      <c r="YI202" s="89"/>
      <c r="YJ202" s="89"/>
      <c r="YK202" s="89"/>
      <c r="YL202" s="89"/>
      <c r="YM202" s="89"/>
      <c r="YN202" s="89"/>
      <c r="YO202" s="89"/>
      <c r="YP202" s="89"/>
      <c r="YQ202" s="89"/>
      <c r="YR202" s="89"/>
      <c r="YS202" s="89"/>
      <c r="YT202" s="89"/>
      <c r="YU202" s="89"/>
      <c r="YV202" s="89"/>
      <c r="YW202" s="89"/>
      <c r="YX202" s="89"/>
      <c r="YY202" s="89"/>
      <c r="YZ202" s="89"/>
      <c r="ZA202" s="89"/>
      <c r="ZB202" s="89"/>
      <c r="ZC202" s="89"/>
      <c r="ZD202" s="89"/>
      <c r="ZE202" s="89"/>
      <c r="ZF202" s="89"/>
      <c r="ZG202" s="89"/>
      <c r="ZH202" s="89"/>
      <c r="ZI202" s="89"/>
      <c r="ZJ202" s="89"/>
      <c r="ZK202" s="89"/>
      <c r="ZL202" s="89"/>
      <c r="ZM202" s="89"/>
      <c r="ZN202" s="89"/>
      <c r="ZO202" s="89"/>
      <c r="ZP202" s="89"/>
      <c r="ZQ202" s="89"/>
      <c r="ZR202" s="89"/>
      <c r="ZS202" s="89"/>
      <c r="ZT202" s="89"/>
      <c r="ZU202" s="89"/>
      <c r="ZV202" s="89"/>
      <c r="ZW202" s="89"/>
      <c r="ZX202" s="89"/>
      <c r="ZY202" s="89"/>
      <c r="ZZ202" s="89"/>
      <c r="AAA202" s="89"/>
      <c r="AAB202" s="89"/>
      <c r="AAC202" s="89"/>
      <c r="AAD202" s="89"/>
      <c r="AAE202" s="89"/>
      <c r="AAF202" s="89"/>
      <c r="AAG202" s="89"/>
      <c r="AAH202" s="89"/>
      <c r="AAI202" s="89"/>
      <c r="AAJ202" s="89"/>
      <c r="AAK202" s="89"/>
      <c r="AAL202" s="89"/>
      <c r="AAM202" s="89"/>
      <c r="AAN202" s="89"/>
      <c r="AAO202" s="89"/>
      <c r="AAP202" s="89"/>
      <c r="AAQ202" s="89"/>
      <c r="AAR202" s="89"/>
      <c r="AAS202" s="89"/>
      <c r="AAT202" s="89"/>
      <c r="AAU202" s="89"/>
      <c r="AAV202" s="89"/>
      <c r="AAW202" s="89"/>
      <c r="AAX202" s="89"/>
      <c r="AAY202" s="89"/>
      <c r="AAZ202" s="89"/>
      <c r="ABA202" s="89"/>
      <c r="ABB202" s="89"/>
      <c r="ABC202" s="89"/>
      <c r="ABD202" s="89"/>
      <c r="ABE202" s="89"/>
      <c r="ABF202" s="89"/>
      <c r="ABG202" s="89"/>
      <c r="ABH202" s="89"/>
      <c r="ABI202" s="89"/>
      <c r="ABJ202" s="89"/>
      <c r="ABK202" s="89"/>
      <c r="ABL202" s="89"/>
      <c r="ABM202" s="89"/>
      <c r="ABN202" s="89"/>
      <c r="ABO202" s="89"/>
      <c r="ABP202" s="89"/>
      <c r="ABQ202" s="89"/>
      <c r="ABR202" s="89"/>
      <c r="ABS202" s="89"/>
      <c r="ABT202" s="89"/>
      <c r="ABU202" s="89"/>
      <c r="ABV202" s="89"/>
      <c r="ABW202" s="89"/>
      <c r="ABX202" s="89"/>
      <c r="ABY202" s="89"/>
      <c r="ABZ202" s="89"/>
      <c r="ACA202" s="89"/>
      <c r="ACB202" s="89"/>
      <c r="ACC202" s="89"/>
      <c r="ACD202" s="89"/>
      <c r="ACE202" s="89"/>
      <c r="ACF202" s="89"/>
      <c r="ACG202" s="89"/>
      <c r="ACH202" s="89"/>
      <c r="ACI202" s="89"/>
      <c r="ACJ202" s="89"/>
      <c r="ACK202" s="89"/>
      <c r="ACL202" s="89"/>
      <c r="ACM202" s="89"/>
      <c r="ACN202" s="89"/>
      <c r="ACO202" s="89"/>
      <c r="ACP202" s="89"/>
      <c r="ACQ202" s="89"/>
      <c r="ACR202" s="89"/>
      <c r="ACS202" s="89"/>
      <c r="ACT202" s="89"/>
      <c r="ACU202" s="89"/>
      <c r="ACV202" s="89"/>
      <c r="ACW202" s="89"/>
      <c r="ACX202" s="89"/>
      <c r="ACY202" s="89"/>
      <c r="ACZ202" s="89"/>
      <c r="ADA202" s="89"/>
      <c r="ADB202" s="89"/>
      <c r="ADC202" s="89"/>
      <c r="ADD202" s="89"/>
      <c r="ADE202" s="89"/>
      <c r="ADF202" s="89"/>
      <c r="ADG202" s="89"/>
      <c r="ADH202" s="89"/>
      <c r="ADI202" s="89"/>
      <c r="ADJ202" s="89"/>
      <c r="ADK202" s="89"/>
      <c r="ADL202" s="89"/>
      <c r="ADM202" s="89"/>
      <c r="ADN202" s="89"/>
      <c r="ADO202" s="89"/>
      <c r="ADP202" s="89"/>
      <c r="ADQ202" s="89"/>
      <c r="ADR202" s="89"/>
      <c r="ADS202" s="89"/>
      <c r="ADT202" s="89"/>
      <c r="ADU202" s="89"/>
      <c r="ADV202" s="89"/>
      <c r="ADW202" s="89"/>
      <c r="ADX202" s="89"/>
      <c r="ADY202" s="89"/>
      <c r="ADZ202" s="89"/>
      <c r="AEA202" s="89"/>
      <c r="AEB202" s="89"/>
      <c r="AEC202" s="89"/>
      <c r="AED202" s="89"/>
      <c r="AEE202" s="89"/>
      <c r="AEF202" s="89"/>
      <c r="AEG202" s="89"/>
      <c r="AEH202" s="89"/>
      <c r="AEI202" s="89"/>
      <c r="AEJ202" s="89"/>
      <c r="AEK202" s="89"/>
      <c r="AEL202" s="89"/>
      <c r="AEM202" s="89"/>
      <c r="AEN202" s="89"/>
      <c r="AEO202" s="89"/>
      <c r="AEP202" s="89"/>
      <c r="AEQ202" s="89"/>
      <c r="AER202" s="89"/>
      <c r="AES202" s="89"/>
      <c r="AET202" s="89"/>
      <c r="AEU202" s="89"/>
      <c r="AEV202" s="89"/>
      <c r="AEW202" s="89"/>
      <c r="AEX202" s="89"/>
      <c r="AEY202" s="89"/>
      <c r="AEZ202" s="89"/>
      <c r="AFA202" s="89"/>
      <c r="AFB202" s="89"/>
      <c r="AFC202" s="89"/>
      <c r="AFD202" s="89"/>
      <c r="AFE202" s="89"/>
      <c r="AFF202" s="89"/>
      <c r="AFG202" s="89"/>
      <c r="AFH202" s="89"/>
      <c r="AFI202" s="89"/>
      <c r="AFJ202" s="89"/>
      <c r="AFK202" s="89"/>
      <c r="AFL202" s="89"/>
      <c r="AFM202" s="89"/>
      <c r="AFN202" s="89"/>
      <c r="AFO202" s="89"/>
      <c r="AFP202" s="89"/>
      <c r="AFQ202" s="89"/>
      <c r="AFR202" s="89"/>
      <c r="AFS202" s="89"/>
      <c r="AFT202" s="89"/>
      <c r="AFU202" s="89"/>
      <c r="AFV202" s="89"/>
      <c r="AFW202" s="89"/>
      <c r="AFX202" s="89"/>
      <c r="AFY202" s="89"/>
      <c r="AFZ202" s="89"/>
      <c r="AGA202" s="89"/>
      <c r="AGB202" s="89"/>
      <c r="AGC202" s="89"/>
      <c r="AGD202" s="89"/>
      <c r="AGE202" s="89"/>
      <c r="AGF202" s="89"/>
      <c r="AGG202" s="89"/>
      <c r="AGH202" s="89"/>
      <c r="AGI202" s="89"/>
      <c r="AGJ202" s="89"/>
      <c r="AGK202" s="89"/>
      <c r="AGL202" s="89"/>
      <c r="AGM202" s="89"/>
      <c r="AGN202" s="89"/>
      <c r="AGO202" s="89"/>
      <c r="AGP202" s="89"/>
      <c r="AGQ202" s="89"/>
      <c r="AGR202" s="89"/>
      <c r="AGS202" s="89"/>
      <c r="AGT202" s="89"/>
      <c r="AGU202" s="89"/>
      <c r="AGV202" s="89"/>
      <c r="AGW202" s="89"/>
      <c r="AGX202" s="89"/>
      <c r="AGY202" s="89"/>
      <c r="AGZ202" s="89"/>
      <c r="AHA202" s="89"/>
      <c r="AHB202" s="89"/>
      <c r="AHC202" s="89"/>
      <c r="AHD202" s="89"/>
      <c r="AHE202" s="89"/>
      <c r="AHF202" s="89"/>
      <c r="AHG202" s="89"/>
      <c r="AHH202" s="89"/>
      <c r="AHI202" s="89"/>
      <c r="AHJ202" s="89"/>
      <c r="AHK202" s="89"/>
      <c r="AHL202" s="89"/>
      <c r="AHM202" s="89"/>
      <c r="AHN202" s="89"/>
      <c r="AHO202" s="89"/>
      <c r="AHP202" s="89"/>
      <c r="AHQ202" s="89"/>
      <c r="AHR202" s="89"/>
      <c r="AHS202" s="89"/>
      <c r="AHT202" s="89"/>
      <c r="AHU202" s="89"/>
      <c r="AHV202" s="89"/>
      <c r="AHW202" s="89"/>
      <c r="AHX202" s="89"/>
      <c r="AHY202" s="89"/>
      <c r="AHZ202" s="89"/>
      <c r="AIA202" s="89"/>
      <c r="AIB202" s="89"/>
      <c r="AIC202" s="89"/>
      <c r="AID202" s="89"/>
      <c r="AIE202" s="89"/>
      <c r="AIF202" s="89"/>
      <c r="AIG202" s="89"/>
      <c r="AIH202" s="89"/>
      <c r="AII202" s="89"/>
      <c r="AIJ202" s="89"/>
      <c r="AIK202" s="89"/>
      <c r="AIL202" s="89"/>
      <c r="AIM202" s="89"/>
      <c r="AIN202" s="89"/>
      <c r="AIO202" s="89"/>
      <c r="AIP202" s="89"/>
      <c r="AIQ202" s="89"/>
      <c r="AIR202" s="89"/>
      <c r="AIS202" s="89"/>
      <c r="AIT202" s="89"/>
      <c r="AIU202" s="89"/>
      <c r="AIV202" s="89"/>
      <c r="AIW202" s="89"/>
      <c r="AIX202" s="89"/>
      <c r="AIY202" s="89"/>
      <c r="AIZ202" s="89"/>
      <c r="AJA202" s="89"/>
      <c r="AJB202" s="89"/>
      <c r="AJC202" s="89"/>
      <c r="AJD202" s="89"/>
      <c r="AJE202" s="89"/>
      <c r="AJF202" s="89"/>
      <c r="AJG202" s="89"/>
      <c r="AJH202" s="89"/>
      <c r="AJI202" s="89"/>
      <c r="AJJ202" s="89"/>
      <c r="AJK202" s="89"/>
      <c r="AJL202" s="89"/>
      <c r="AJM202" s="89"/>
      <c r="AJN202" s="89"/>
      <c r="AJO202" s="89"/>
      <c r="AJP202" s="89"/>
      <c r="AJQ202" s="89"/>
      <c r="AJR202" s="89"/>
      <c r="AJS202" s="89"/>
      <c r="AJT202" s="89"/>
      <c r="AJU202" s="89"/>
      <c r="AJV202" s="89"/>
      <c r="AJW202" s="89"/>
      <c r="AJX202" s="89"/>
      <c r="AJY202" s="89"/>
      <c r="AJZ202" s="89"/>
      <c r="AKA202" s="89"/>
      <c r="AKB202" s="89"/>
      <c r="AKC202" s="89"/>
      <c r="AKD202" s="89"/>
      <c r="AKE202" s="89"/>
      <c r="AKF202" s="89"/>
      <c r="AKG202" s="89"/>
      <c r="AKH202" s="89"/>
      <c r="AKI202" s="89"/>
      <c r="AKJ202" s="89"/>
      <c r="AKK202" s="89"/>
      <c r="AKL202" s="89"/>
      <c r="AKM202" s="89"/>
      <c r="AKN202" s="89"/>
      <c r="AKO202" s="89"/>
      <c r="AKP202" s="89"/>
      <c r="AKQ202" s="89"/>
      <c r="AKR202" s="89"/>
      <c r="AKS202" s="89"/>
      <c r="AKT202" s="89"/>
      <c r="AKU202" s="89"/>
      <c r="AKV202" s="89"/>
      <c r="AKW202" s="89"/>
      <c r="AKX202" s="89"/>
      <c r="AKY202" s="89"/>
      <c r="AKZ202" s="89"/>
      <c r="ALA202" s="89"/>
      <c r="ALB202" s="89"/>
      <c r="ALC202" s="89"/>
      <c r="ALD202" s="89"/>
      <c r="ALE202" s="89"/>
      <c r="ALF202" s="89"/>
      <c r="ALG202" s="89"/>
      <c r="ALH202" s="89"/>
      <c r="ALI202" s="89"/>
      <c r="ALJ202" s="89"/>
      <c r="ALK202" s="89"/>
      <c r="ALL202" s="89"/>
      <c r="ALM202" s="89"/>
      <c r="ALN202" s="89"/>
      <c r="ALO202" s="89"/>
      <c r="ALP202" s="89"/>
      <c r="ALQ202" s="89"/>
      <c r="ALR202" s="89"/>
      <c r="ALS202" s="89"/>
      <c r="ALT202" s="89"/>
      <c r="ALU202" s="89"/>
      <c r="ALV202" s="89"/>
      <c r="ALW202" s="89"/>
      <c r="ALX202" s="89"/>
      <c r="ALY202" s="89"/>
      <c r="ALZ202" s="89"/>
      <c r="AMA202" s="89"/>
      <c r="AMB202" s="89"/>
      <c r="AMC202" s="89"/>
      <c r="AMD202" s="89"/>
      <c r="AME202" s="89"/>
      <c r="AMF202" s="89"/>
      <c r="AMG202" s="89"/>
      <c r="AMH202" s="89"/>
      <c r="AMI202" s="89"/>
      <c r="AMJ202" s="89"/>
      <c r="AMK202" s="89"/>
      <c r="AML202" s="89"/>
      <c r="AMM202" s="89"/>
      <c r="AMN202" s="89"/>
      <c r="AMO202" s="89"/>
      <c r="AMP202" s="89"/>
      <c r="AMQ202" s="89"/>
      <c r="AMR202" s="89"/>
      <c r="AMS202" s="89"/>
      <c r="AMT202" s="89"/>
      <c r="AMU202" s="89"/>
      <c r="AMV202" s="89"/>
      <c r="AMW202" s="89"/>
      <c r="AMX202" s="89"/>
      <c r="AMY202" s="89"/>
      <c r="AMZ202" s="89"/>
      <c r="ANA202" s="89"/>
      <c r="ANB202" s="89"/>
      <c r="ANC202" s="89"/>
      <c r="AND202" s="89"/>
      <c r="ANE202" s="89"/>
      <c r="ANF202" s="89"/>
      <c r="ANG202" s="89"/>
      <c r="ANH202" s="89"/>
      <c r="ANI202" s="89"/>
      <c r="ANJ202" s="89"/>
      <c r="ANK202" s="89"/>
      <c r="ANL202" s="89"/>
      <c r="ANM202" s="89"/>
      <c r="ANN202" s="89"/>
      <c r="ANO202" s="89"/>
      <c r="ANP202" s="89"/>
      <c r="ANQ202" s="89"/>
      <c r="ANR202" s="89"/>
      <c r="ANS202" s="89"/>
      <c r="ANT202" s="89"/>
      <c r="ANU202" s="89"/>
      <c r="ANV202" s="89"/>
      <c r="ANW202" s="89"/>
      <c r="ANX202" s="89"/>
      <c r="ANY202" s="89"/>
      <c r="ANZ202" s="89"/>
      <c r="AOA202" s="89"/>
      <c r="AOB202" s="89"/>
      <c r="AOC202" s="89"/>
      <c r="AOD202" s="89"/>
      <c r="AOE202" s="89"/>
      <c r="AOF202" s="89"/>
      <c r="AOG202" s="89"/>
      <c r="AOH202" s="89"/>
      <c r="AOI202" s="89"/>
      <c r="AOJ202" s="89"/>
      <c r="AOK202" s="89"/>
      <c r="AOL202" s="89"/>
      <c r="AOM202" s="89"/>
      <c r="AON202" s="89"/>
      <c r="AOO202" s="89"/>
      <c r="AOP202" s="89"/>
      <c r="AOQ202" s="89"/>
      <c r="AOR202" s="89"/>
      <c r="AOS202" s="89"/>
      <c r="AOT202" s="89"/>
      <c r="AOU202" s="89"/>
      <c r="AOV202" s="89"/>
      <c r="AOW202" s="89"/>
      <c r="AOX202" s="89"/>
      <c r="AOY202" s="89"/>
      <c r="AOZ202" s="89"/>
      <c r="APA202" s="89"/>
      <c r="APB202" s="89"/>
      <c r="APC202" s="89"/>
      <c r="APD202" s="89"/>
      <c r="APE202" s="89"/>
      <c r="APF202" s="89"/>
      <c r="APG202" s="89"/>
      <c r="APH202" s="89"/>
      <c r="API202" s="89"/>
      <c r="APJ202" s="89"/>
      <c r="APK202" s="89"/>
      <c r="APL202" s="89"/>
      <c r="APM202" s="89"/>
      <c r="APN202" s="89"/>
      <c r="APO202" s="89"/>
      <c r="APP202" s="89"/>
      <c r="APQ202" s="89"/>
      <c r="APR202" s="89"/>
      <c r="APS202" s="89"/>
      <c r="APT202" s="89"/>
      <c r="APU202" s="89"/>
      <c r="APV202" s="89"/>
      <c r="APW202" s="89"/>
      <c r="APX202" s="89"/>
      <c r="APY202" s="89"/>
      <c r="APZ202" s="89"/>
      <c r="AQA202" s="89"/>
      <c r="AQB202" s="89"/>
      <c r="AQC202" s="89"/>
      <c r="AQD202" s="89"/>
      <c r="AQE202" s="89"/>
      <c r="AQF202" s="89"/>
      <c r="AQG202" s="89"/>
      <c r="AQH202" s="89"/>
      <c r="AQI202" s="89"/>
      <c r="AQJ202" s="89"/>
      <c r="AQK202" s="89"/>
      <c r="AQL202" s="89"/>
      <c r="AQM202" s="89"/>
      <c r="AQN202" s="89"/>
      <c r="AQO202" s="89"/>
      <c r="AQP202" s="89"/>
      <c r="AQQ202" s="89"/>
      <c r="AQR202" s="89"/>
      <c r="AQS202" s="89"/>
      <c r="AQT202" s="89"/>
      <c r="AQU202" s="89"/>
      <c r="AQV202" s="89"/>
      <c r="AQW202" s="89"/>
      <c r="AQX202" s="89"/>
      <c r="AQY202" s="89"/>
      <c r="AQZ202" s="89"/>
      <c r="ARA202" s="89"/>
      <c r="ARB202" s="89"/>
      <c r="ARC202" s="89"/>
      <c r="ARD202" s="89"/>
      <c r="ARE202" s="89"/>
      <c r="ARF202" s="89"/>
      <c r="ARG202" s="89"/>
      <c r="ARH202" s="89"/>
      <c r="ARI202" s="89"/>
      <c r="ARJ202" s="89"/>
      <c r="ARK202" s="89"/>
      <c r="ARL202" s="89"/>
      <c r="ARM202" s="89"/>
      <c r="ARN202" s="89"/>
      <c r="ARO202" s="89"/>
      <c r="ARP202" s="89"/>
      <c r="ARQ202" s="89"/>
      <c r="ARR202" s="89"/>
      <c r="ARS202" s="89"/>
      <c r="ART202" s="89"/>
      <c r="ARU202" s="89"/>
      <c r="ARV202" s="89"/>
      <c r="ARW202" s="89"/>
      <c r="ARX202" s="89"/>
      <c r="ARY202" s="89"/>
      <c r="ARZ202" s="89"/>
      <c r="ASA202" s="89"/>
      <c r="ASB202" s="89"/>
      <c r="ASC202" s="89"/>
      <c r="ASD202" s="89"/>
      <c r="ASE202" s="89"/>
      <c r="ASF202" s="89"/>
      <c r="ASG202" s="89"/>
      <c r="ASH202" s="89"/>
      <c r="ASI202" s="89"/>
      <c r="ASJ202" s="89"/>
      <c r="ASK202" s="89"/>
      <c r="ASL202" s="89"/>
      <c r="ASM202" s="89"/>
      <c r="ASN202" s="89"/>
      <c r="ASO202" s="89"/>
      <c r="ASP202" s="89"/>
      <c r="ASQ202" s="89"/>
      <c r="ASR202" s="89"/>
      <c r="ASS202" s="89"/>
      <c r="AST202" s="89"/>
      <c r="ASU202" s="89"/>
      <c r="ASV202" s="89"/>
      <c r="ASW202" s="89"/>
      <c r="ASX202" s="89"/>
      <c r="ASY202" s="89"/>
      <c r="ASZ202" s="89"/>
      <c r="ATA202" s="89"/>
      <c r="ATB202" s="89"/>
      <c r="ATC202" s="89"/>
      <c r="ATD202" s="89"/>
      <c r="ATE202" s="89"/>
      <c r="ATF202" s="89"/>
      <c r="ATG202" s="89"/>
      <c r="ATH202" s="89"/>
      <c r="ATI202" s="89"/>
      <c r="ATJ202" s="89"/>
      <c r="ATK202" s="89"/>
      <c r="ATL202" s="89"/>
      <c r="ATM202" s="89"/>
      <c r="ATN202" s="89"/>
      <c r="ATO202" s="89"/>
      <c r="ATP202" s="89"/>
      <c r="ATQ202" s="89"/>
      <c r="ATR202" s="89"/>
      <c r="ATS202" s="89"/>
      <c r="ATT202" s="89"/>
      <c r="ATU202" s="89"/>
      <c r="ATV202" s="89"/>
      <c r="ATW202" s="89"/>
      <c r="ATX202" s="89"/>
      <c r="ATY202" s="89"/>
      <c r="ATZ202" s="89"/>
      <c r="AUA202" s="89"/>
      <c r="AUB202" s="89"/>
      <c r="AUC202" s="89"/>
      <c r="AUD202" s="89"/>
      <c r="AUE202" s="89"/>
      <c r="AUF202" s="89"/>
      <c r="AUG202" s="89"/>
      <c r="AUH202" s="89"/>
      <c r="AUI202" s="89"/>
      <c r="AUJ202" s="89"/>
      <c r="AUK202" s="89"/>
      <c r="AUL202" s="89"/>
      <c r="AUM202" s="89"/>
      <c r="AUN202" s="89"/>
      <c r="AUO202" s="89"/>
      <c r="AUP202" s="89"/>
      <c r="AUQ202" s="89"/>
      <c r="AUR202" s="89"/>
      <c r="AUS202" s="89"/>
      <c r="AUT202" s="89"/>
      <c r="AUU202" s="89"/>
      <c r="AUV202" s="89"/>
      <c r="AUW202" s="89"/>
      <c r="AUX202" s="89"/>
      <c r="AUY202" s="89"/>
      <c r="AUZ202" s="89"/>
      <c r="AVA202" s="89"/>
      <c r="AVB202" s="89"/>
      <c r="AVC202" s="89"/>
      <c r="AVD202" s="89"/>
      <c r="AVE202" s="89"/>
      <c r="AVF202" s="89"/>
      <c r="AVG202" s="89"/>
      <c r="AVH202" s="89"/>
      <c r="AVI202" s="89"/>
      <c r="AVJ202" s="89"/>
      <c r="AVK202" s="89"/>
      <c r="AVL202" s="89"/>
      <c r="AVM202" s="89"/>
      <c r="AVN202" s="89"/>
      <c r="AVO202" s="89"/>
      <c r="AVP202" s="89"/>
      <c r="AVQ202" s="89"/>
      <c r="AVR202" s="89"/>
      <c r="AVS202" s="89"/>
      <c r="AVT202" s="89"/>
      <c r="AVU202" s="89"/>
      <c r="AVV202" s="89"/>
      <c r="AVW202" s="89"/>
      <c r="AVX202" s="89"/>
      <c r="AVY202" s="89"/>
      <c r="AVZ202" s="89"/>
      <c r="AWA202" s="89"/>
      <c r="AWB202" s="89"/>
      <c r="AWC202" s="89"/>
      <c r="AWD202" s="89"/>
      <c r="AWE202" s="89"/>
      <c r="AWF202" s="89"/>
      <c r="AWG202" s="89"/>
      <c r="AWH202" s="89"/>
      <c r="AWI202" s="89"/>
      <c r="AWJ202" s="89"/>
      <c r="AWK202" s="89"/>
      <c r="AWL202" s="89"/>
      <c r="AWM202" s="89"/>
      <c r="AWN202" s="89"/>
      <c r="AWO202" s="89"/>
      <c r="AWP202" s="89"/>
      <c r="AWQ202" s="89"/>
      <c r="AWR202" s="89"/>
      <c r="AWS202" s="89"/>
      <c r="AWT202" s="89"/>
      <c r="AWU202" s="89"/>
      <c r="AWV202" s="89"/>
      <c r="AWW202" s="89"/>
      <c r="AWX202" s="89"/>
      <c r="AWY202" s="89"/>
      <c r="AWZ202" s="89"/>
      <c r="AXA202" s="89"/>
      <c r="AXB202" s="89"/>
      <c r="AXC202" s="89"/>
      <c r="AXD202" s="89"/>
      <c r="AXE202" s="89"/>
      <c r="AXF202" s="89"/>
      <c r="AXG202" s="89"/>
      <c r="AXH202" s="89"/>
      <c r="AXI202" s="89"/>
      <c r="AXJ202" s="89"/>
      <c r="AXK202" s="89"/>
      <c r="AXL202" s="89"/>
      <c r="AXM202" s="89"/>
      <c r="AXN202" s="89"/>
      <c r="AXO202" s="89"/>
      <c r="AXP202" s="89"/>
      <c r="AXQ202" s="89"/>
      <c r="AXR202" s="89"/>
      <c r="AXS202" s="89"/>
      <c r="AXT202" s="89"/>
      <c r="AXU202" s="89"/>
      <c r="AXV202" s="89"/>
      <c r="AXW202" s="89"/>
      <c r="AXX202" s="89"/>
      <c r="AXY202" s="89"/>
      <c r="AXZ202" s="89"/>
      <c r="AYA202" s="89"/>
      <c r="AYB202" s="89"/>
      <c r="AYC202" s="89"/>
      <c r="AYD202" s="89"/>
      <c r="AYE202" s="89"/>
      <c r="AYF202" s="89"/>
      <c r="AYG202" s="89"/>
      <c r="AYH202" s="89"/>
      <c r="AYI202" s="89"/>
      <c r="AYJ202" s="89"/>
      <c r="AYK202" s="89"/>
      <c r="AYL202" s="89"/>
      <c r="AYM202" s="89"/>
      <c r="AYN202" s="89"/>
      <c r="AYO202" s="89"/>
      <c r="AYP202" s="89"/>
      <c r="AYQ202" s="89"/>
      <c r="AYR202" s="89"/>
      <c r="AYS202" s="89"/>
      <c r="AYT202" s="89"/>
      <c r="AYU202" s="89"/>
      <c r="AYV202" s="89"/>
      <c r="AYW202" s="89"/>
      <c r="AYX202" s="89"/>
      <c r="AYY202" s="89"/>
      <c r="AYZ202" s="89"/>
      <c r="AZA202" s="89"/>
      <c r="AZB202" s="89"/>
      <c r="AZC202" s="89"/>
      <c r="AZD202" s="89"/>
      <c r="AZE202" s="89"/>
      <c r="AZF202" s="89"/>
      <c r="AZG202" s="89"/>
      <c r="AZH202" s="89"/>
      <c r="AZI202" s="89"/>
      <c r="AZJ202" s="89"/>
      <c r="AZK202" s="89"/>
      <c r="AZL202" s="89"/>
      <c r="AZM202" s="89"/>
      <c r="AZN202" s="89"/>
      <c r="AZO202" s="89"/>
      <c r="AZP202" s="89"/>
      <c r="AZQ202" s="89"/>
      <c r="AZR202" s="89"/>
      <c r="AZS202" s="89"/>
      <c r="AZT202" s="89"/>
      <c r="AZU202" s="89"/>
      <c r="AZV202" s="89"/>
      <c r="AZW202" s="89"/>
      <c r="AZX202" s="89"/>
      <c r="AZY202" s="89"/>
      <c r="AZZ202" s="89"/>
      <c r="BAA202" s="89"/>
      <c r="BAB202" s="89"/>
      <c r="BAC202" s="89"/>
      <c r="BAD202" s="89"/>
      <c r="BAE202" s="89"/>
      <c r="BAF202" s="89"/>
      <c r="BAG202" s="89"/>
      <c r="BAH202" s="89"/>
      <c r="BAI202" s="89"/>
      <c r="BAJ202" s="89"/>
      <c r="BAK202" s="89"/>
      <c r="BAL202" s="89"/>
      <c r="BAM202" s="89"/>
      <c r="BAN202" s="89"/>
      <c r="BAO202" s="89"/>
      <c r="BAP202" s="89"/>
      <c r="BAQ202" s="89"/>
      <c r="BAR202" s="89"/>
      <c r="BAS202" s="89"/>
      <c r="BAT202" s="89"/>
      <c r="BAU202" s="89"/>
      <c r="BAV202" s="89"/>
      <c r="BAW202" s="89"/>
      <c r="BAX202" s="89"/>
      <c r="BAY202" s="89"/>
      <c r="BAZ202" s="89"/>
      <c r="BBA202" s="89"/>
      <c r="BBB202" s="89"/>
      <c r="BBC202" s="89"/>
      <c r="BBD202" s="89"/>
      <c r="BBE202" s="89"/>
      <c r="BBF202" s="89"/>
      <c r="BBG202" s="89"/>
      <c r="BBH202" s="89"/>
      <c r="BBI202" s="89"/>
      <c r="BBJ202" s="89"/>
      <c r="BBK202" s="89"/>
      <c r="BBL202" s="89"/>
      <c r="BBM202" s="89"/>
      <c r="BBN202" s="89"/>
      <c r="BBO202" s="89"/>
      <c r="BBP202" s="89"/>
      <c r="BBQ202" s="89"/>
      <c r="BBR202" s="89"/>
      <c r="BBS202" s="89"/>
      <c r="BBT202" s="89"/>
      <c r="BBU202" s="89"/>
      <c r="BBV202" s="89"/>
      <c r="BBW202" s="89"/>
      <c r="BBX202" s="89"/>
      <c r="BBY202" s="89"/>
      <c r="BBZ202" s="89"/>
      <c r="BCA202" s="89"/>
      <c r="BCB202" s="89"/>
      <c r="BCC202" s="89"/>
      <c r="BCD202" s="89"/>
      <c r="BCE202" s="89"/>
      <c r="BCF202" s="89"/>
      <c r="BCG202" s="89"/>
      <c r="BCH202" s="89"/>
      <c r="BCI202" s="89"/>
      <c r="BCJ202" s="89"/>
      <c r="BCK202" s="89"/>
      <c r="BCL202" s="89"/>
      <c r="BCM202" s="89"/>
      <c r="BCN202" s="89"/>
      <c r="BCO202" s="89"/>
      <c r="BCP202" s="89"/>
      <c r="BCQ202" s="89"/>
      <c r="BCR202" s="89"/>
      <c r="BCS202" s="89"/>
      <c r="BCT202" s="89"/>
      <c r="BCU202" s="89"/>
      <c r="BCV202" s="89"/>
      <c r="BCW202" s="89"/>
      <c r="BCX202" s="89"/>
      <c r="BCY202" s="89"/>
      <c r="BCZ202" s="89"/>
      <c r="BDA202" s="89"/>
      <c r="BDB202" s="89"/>
      <c r="BDC202" s="89"/>
      <c r="BDD202" s="89"/>
      <c r="BDE202" s="89"/>
      <c r="BDF202" s="89"/>
      <c r="BDG202" s="89"/>
      <c r="BDH202" s="89"/>
      <c r="BDI202" s="89"/>
      <c r="BDJ202" s="89"/>
      <c r="BDK202" s="89"/>
      <c r="BDL202" s="89"/>
      <c r="BDM202" s="89"/>
      <c r="BDN202" s="89"/>
      <c r="BDO202" s="89"/>
      <c r="BDP202" s="89"/>
      <c r="BDQ202" s="89"/>
      <c r="BDR202" s="89"/>
      <c r="BDS202" s="89"/>
      <c r="BDT202" s="89"/>
      <c r="BDU202" s="89"/>
      <c r="BDV202" s="89"/>
      <c r="BDW202" s="89"/>
      <c r="BDX202" s="89"/>
      <c r="BDY202" s="89"/>
      <c r="BDZ202" s="89"/>
      <c r="BEA202" s="89"/>
      <c r="BEB202" s="89"/>
      <c r="BEC202" s="89"/>
      <c r="BED202" s="89"/>
      <c r="BEE202" s="89"/>
      <c r="BEF202" s="89"/>
      <c r="BEG202" s="89"/>
      <c r="BEH202" s="89"/>
      <c r="BEI202" s="89"/>
      <c r="BEJ202" s="89"/>
      <c r="BEK202" s="89"/>
      <c r="BEL202" s="89"/>
      <c r="BEM202" s="89"/>
      <c r="BEN202" s="89"/>
      <c r="BEO202" s="89"/>
      <c r="BEP202" s="89"/>
      <c r="BEQ202" s="89"/>
      <c r="BER202" s="89"/>
      <c r="BES202" s="89"/>
      <c r="BET202" s="89"/>
      <c r="BEU202" s="89"/>
      <c r="BEV202" s="89"/>
      <c r="BEW202" s="89"/>
      <c r="BEX202" s="89"/>
      <c r="BEY202" s="89"/>
      <c r="BEZ202" s="89"/>
      <c r="BFA202" s="89"/>
      <c r="BFB202" s="89"/>
      <c r="BFC202" s="89"/>
      <c r="BFD202" s="89"/>
      <c r="BFE202" s="89"/>
      <c r="BFF202" s="89"/>
      <c r="BFG202" s="89"/>
      <c r="BFH202" s="89"/>
      <c r="BFI202" s="89"/>
      <c r="BFJ202" s="89"/>
      <c r="BFK202" s="89"/>
      <c r="BFL202" s="89"/>
      <c r="BFM202" s="89"/>
      <c r="BFN202" s="89"/>
      <c r="BFO202" s="89"/>
      <c r="BFP202" s="89"/>
      <c r="BFQ202" s="89"/>
      <c r="BFR202" s="89"/>
      <c r="BFS202" s="89"/>
      <c r="BFT202" s="89"/>
      <c r="BFU202" s="89"/>
      <c r="BFV202" s="89"/>
      <c r="BFW202" s="89"/>
      <c r="BFX202" s="89"/>
      <c r="BFY202" s="89"/>
      <c r="BFZ202" s="89"/>
      <c r="BGA202" s="89"/>
      <c r="BGB202" s="89"/>
      <c r="BGC202" s="89"/>
      <c r="BGD202" s="89"/>
      <c r="BGE202" s="89"/>
      <c r="BGF202" s="89"/>
      <c r="BGG202" s="89"/>
      <c r="BGH202" s="89"/>
      <c r="BGI202" s="89"/>
      <c r="BGJ202" s="89"/>
      <c r="BGK202" s="89"/>
      <c r="BGL202" s="89"/>
      <c r="BGM202" s="89"/>
      <c r="BGN202" s="89"/>
      <c r="BGO202" s="89"/>
      <c r="BGP202" s="89"/>
      <c r="BGQ202" s="89"/>
      <c r="BGR202" s="89"/>
      <c r="BGS202" s="89"/>
      <c r="BGT202" s="89"/>
      <c r="BGU202" s="89"/>
      <c r="BGV202" s="89"/>
      <c r="BGW202" s="89"/>
      <c r="BGX202" s="89"/>
      <c r="BGY202" s="89"/>
      <c r="BGZ202" s="89"/>
      <c r="BHA202" s="89"/>
      <c r="BHB202" s="89"/>
      <c r="BHC202" s="89"/>
      <c r="BHD202" s="89"/>
      <c r="BHE202" s="89"/>
      <c r="BHF202" s="89"/>
      <c r="BHG202" s="89"/>
      <c r="BHH202" s="89"/>
      <c r="BHI202" s="89"/>
      <c r="BHJ202" s="89"/>
      <c r="BHK202" s="89"/>
      <c r="BHL202" s="89"/>
      <c r="BHM202" s="89"/>
      <c r="BHN202" s="89"/>
      <c r="BHO202" s="89"/>
      <c r="BHP202" s="89"/>
      <c r="BHQ202" s="89"/>
      <c r="BHR202" s="89"/>
      <c r="BHS202" s="89"/>
      <c r="BHT202" s="89"/>
      <c r="BHU202" s="89"/>
      <c r="BHV202" s="89"/>
      <c r="BHW202" s="89"/>
      <c r="BHX202" s="89"/>
      <c r="BHY202" s="89"/>
      <c r="BHZ202" s="89"/>
      <c r="BIA202" s="89"/>
      <c r="BIB202" s="89"/>
      <c r="BIC202" s="89"/>
      <c r="BID202" s="89"/>
      <c r="BIE202" s="89"/>
      <c r="BIF202" s="89"/>
      <c r="BIG202" s="89"/>
      <c r="BIH202" s="89"/>
      <c r="BII202" s="89"/>
      <c r="BIJ202" s="89"/>
      <c r="BIK202" s="89"/>
      <c r="BIL202" s="89"/>
      <c r="BIM202" s="89"/>
      <c r="BIN202" s="89"/>
      <c r="BIO202" s="89"/>
      <c r="BIP202" s="89"/>
      <c r="BIQ202" s="89"/>
      <c r="BIR202" s="89"/>
      <c r="BIS202" s="89"/>
      <c r="BIT202" s="89"/>
      <c r="BIU202" s="89"/>
      <c r="BIV202" s="89"/>
      <c r="BIW202" s="89"/>
      <c r="BIX202" s="89"/>
      <c r="BIY202" s="89"/>
      <c r="BIZ202" s="89"/>
      <c r="BJA202" s="89"/>
      <c r="BJB202" s="89"/>
      <c r="BJC202" s="89"/>
      <c r="BJD202" s="89"/>
      <c r="BJE202" s="89"/>
      <c r="BJF202" s="89"/>
      <c r="BJG202" s="89"/>
      <c r="BJH202" s="89"/>
      <c r="BJI202" s="89"/>
      <c r="BJJ202" s="89"/>
      <c r="BJK202" s="89"/>
      <c r="BJL202" s="89"/>
      <c r="BJM202" s="89"/>
      <c r="BJN202" s="89"/>
      <c r="BJO202" s="89"/>
      <c r="BJP202" s="89"/>
      <c r="BJQ202" s="89"/>
      <c r="BJR202" s="89"/>
      <c r="BJS202" s="89"/>
      <c r="BJT202" s="89"/>
      <c r="BJU202" s="89"/>
      <c r="BJV202" s="89"/>
      <c r="BJW202" s="89"/>
      <c r="BJX202" s="89"/>
      <c r="BJY202" s="89"/>
      <c r="BJZ202" s="89"/>
      <c r="BKA202" s="89"/>
      <c r="BKB202" s="89"/>
      <c r="BKC202" s="89"/>
      <c r="BKD202" s="89"/>
      <c r="BKE202" s="89"/>
      <c r="BKF202" s="89"/>
      <c r="BKG202" s="89"/>
      <c r="BKH202" s="89"/>
      <c r="BKI202" s="89"/>
      <c r="BKJ202" s="89"/>
      <c r="BKK202" s="89"/>
      <c r="BKL202" s="89"/>
      <c r="BKM202" s="89"/>
      <c r="BKN202" s="89"/>
      <c r="BKO202" s="89"/>
      <c r="BKP202" s="89"/>
      <c r="BKQ202" s="89"/>
      <c r="BKR202" s="89"/>
      <c r="BKS202" s="89"/>
      <c r="BKT202" s="89"/>
      <c r="BKU202" s="89"/>
      <c r="BKV202" s="89"/>
      <c r="BKW202" s="89"/>
      <c r="BKX202" s="89"/>
      <c r="BKY202" s="89"/>
      <c r="BKZ202" s="89"/>
      <c r="BLA202" s="89"/>
      <c r="BLB202" s="89"/>
      <c r="BLC202" s="89"/>
      <c r="BLD202" s="89"/>
      <c r="BLE202" s="89"/>
      <c r="BLF202" s="89"/>
      <c r="BLG202" s="89"/>
      <c r="BLH202" s="89"/>
      <c r="BLI202" s="89"/>
      <c r="BLJ202" s="89"/>
      <c r="BLK202" s="89"/>
      <c r="BLL202" s="89"/>
      <c r="BLM202" s="89"/>
      <c r="BLN202" s="89"/>
      <c r="BLO202" s="89"/>
      <c r="BLP202" s="89"/>
      <c r="BLQ202" s="89"/>
      <c r="BLR202" s="89"/>
      <c r="BLS202" s="89"/>
      <c r="BLT202" s="89"/>
      <c r="BLU202" s="89"/>
      <c r="BLV202" s="89"/>
      <c r="BLW202" s="89"/>
      <c r="BLX202" s="89"/>
      <c r="BLY202" s="89"/>
      <c r="BLZ202" s="89"/>
      <c r="BMA202" s="89"/>
      <c r="BMB202" s="89"/>
      <c r="BMC202" s="89"/>
      <c r="BMD202" s="89"/>
      <c r="BME202" s="89"/>
      <c r="BMF202" s="89"/>
      <c r="BMG202" s="89"/>
      <c r="BMH202" s="89"/>
      <c r="BMI202" s="89"/>
      <c r="BMJ202" s="89"/>
      <c r="BMK202" s="89"/>
      <c r="BML202" s="89"/>
      <c r="BMM202" s="89"/>
      <c r="BMN202" s="89"/>
      <c r="BMO202" s="89"/>
      <c r="BMP202" s="89"/>
      <c r="BMQ202" s="89"/>
      <c r="BMR202" s="89"/>
      <c r="BMS202" s="89"/>
      <c r="BMT202" s="89"/>
      <c r="BMU202" s="89"/>
      <c r="BMV202" s="89"/>
      <c r="BMW202" s="89"/>
      <c r="BMX202" s="89"/>
      <c r="BMY202" s="89"/>
      <c r="BMZ202" s="89"/>
      <c r="BNA202" s="89"/>
      <c r="BNB202" s="89"/>
      <c r="BNC202" s="89"/>
      <c r="BND202" s="89"/>
      <c r="BNE202" s="89"/>
      <c r="BNF202" s="89"/>
      <c r="BNG202" s="89"/>
      <c r="BNH202" s="89"/>
      <c r="BNI202" s="89"/>
      <c r="BNJ202" s="89"/>
      <c r="BNK202" s="89"/>
      <c r="BNL202" s="89"/>
      <c r="BNM202" s="89"/>
      <c r="BNN202" s="89"/>
      <c r="BNO202" s="89"/>
      <c r="BNP202" s="89"/>
      <c r="BNQ202" s="89"/>
      <c r="BNR202" s="89"/>
      <c r="BNS202" s="89"/>
      <c r="BNT202" s="89"/>
      <c r="BNU202" s="89"/>
      <c r="BNV202" s="89"/>
      <c r="BNW202" s="89"/>
      <c r="BNX202" s="89"/>
      <c r="BNY202" s="89"/>
      <c r="BNZ202" s="89"/>
      <c r="BOA202" s="89"/>
      <c r="BOB202" s="89"/>
      <c r="BOC202" s="89"/>
      <c r="BOD202" s="89"/>
      <c r="BOE202" s="89"/>
      <c r="BOF202" s="89"/>
      <c r="BOG202" s="89"/>
      <c r="BOH202" s="89"/>
      <c r="BOI202" s="89"/>
      <c r="BOJ202" s="89"/>
      <c r="BOK202" s="89"/>
      <c r="BOL202" s="89"/>
      <c r="BOM202" s="89"/>
      <c r="BON202" s="89"/>
      <c r="BOO202" s="89"/>
      <c r="BOP202" s="89"/>
      <c r="BOQ202" s="89"/>
      <c r="BOR202" s="89"/>
      <c r="BOS202" s="89"/>
      <c r="BOT202" s="89"/>
      <c r="BOU202" s="89"/>
      <c r="BOV202" s="89"/>
      <c r="BOW202" s="89"/>
      <c r="BOX202" s="89"/>
      <c r="BOY202" s="89"/>
      <c r="BOZ202" s="89"/>
      <c r="BPA202" s="89"/>
      <c r="BPB202" s="89"/>
      <c r="BPC202" s="89"/>
      <c r="BPD202" s="89"/>
      <c r="BPE202" s="89"/>
      <c r="BPF202" s="89"/>
      <c r="BPG202" s="89"/>
      <c r="BPH202" s="89"/>
      <c r="BPI202" s="89"/>
      <c r="BPJ202" s="89"/>
      <c r="BPK202" s="89"/>
      <c r="BPL202" s="89"/>
      <c r="BPM202" s="89"/>
      <c r="BPN202" s="89"/>
      <c r="BPO202" s="89"/>
      <c r="BPP202" s="89"/>
      <c r="BPQ202" s="89"/>
      <c r="BPR202" s="89"/>
      <c r="BPS202" s="89"/>
      <c r="BPT202" s="89"/>
      <c r="BPU202" s="89"/>
      <c r="BPV202" s="89"/>
      <c r="BPW202" s="89"/>
      <c r="BPX202" s="89"/>
      <c r="BPY202" s="89"/>
      <c r="BPZ202" s="89"/>
      <c r="BQA202" s="89"/>
      <c r="BQB202" s="89"/>
      <c r="BQC202" s="89"/>
      <c r="BQD202" s="89"/>
      <c r="BQE202" s="89"/>
      <c r="BQF202" s="89"/>
      <c r="BQG202" s="89"/>
      <c r="BQH202" s="89"/>
      <c r="BQI202" s="89"/>
      <c r="BQJ202" s="89"/>
      <c r="BQK202" s="89"/>
      <c r="BQL202" s="89"/>
      <c r="BQM202" s="89"/>
      <c r="BQN202" s="89"/>
      <c r="BQO202" s="89"/>
      <c r="BQP202" s="89"/>
      <c r="BQQ202" s="89"/>
      <c r="BQR202" s="89"/>
      <c r="BQS202" s="89"/>
      <c r="BQT202" s="89"/>
      <c r="BQU202" s="89"/>
      <c r="BQV202" s="89"/>
      <c r="BQW202" s="89"/>
      <c r="BQX202" s="89"/>
      <c r="BQY202" s="89"/>
      <c r="BQZ202" s="89"/>
      <c r="BRA202" s="89"/>
      <c r="BRB202" s="89"/>
      <c r="BRC202" s="89"/>
      <c r="BRD202" s="89"/>
      <c r="BRE202" s="89"/>
      <c r="BRF202" s="89"/>
      <c r="BRG202" s="89"/>
      <c r="BRH202" s="89"/>
      <c r="BRI202" s="89"/>
      <c r="BRJ202" s="89"/>
      <c r="BRK202" s="89"/>
      <c r="BRL202" s="89"/>
      <c r="BRM202" s="89"/>
      <c r="BRN202" s="89"/>
      <c r="BRO202" s="89"/>
      <c r="BRP202" s="89"/>
      <c r="BRQ202" s="89"/>
      <c r="BRR202" s="89"/>
      <c r="BRS202" s="89"/>
      <c r="BRT202" s="89"/>
      <c r="BRU202" s="89"/>
      <c r="BRV202" s="89"/>
      <c r="BRW202" s="89"/>
      <c r="BRX202" s="89"/>
      <c r="BRY202" s="89"/>
      <c r="BRZ202" s="89"/>
      <c r="BSA202" s="89"/>
      <c r="BSB202" s="89"/>
      <c r="BSC202" s="89"/>
      <c r="BSD202" s="89"/>
      <c r="BSE202" s="89"/>
      <c r="BSF202" s="89"/>
      <c r="BSG202" s="89"/>
      <c r="BSH202" s="89"/>
      <c r="BSI202" s="89"/>
      <c r="BSJ202" s="89"/>
      <c r="BSK202" s="89"/>
      <c r="BSL202" s="89"/>
      <c r="BSM202" s="89"/>
      <c r="BSN202" s="89"/>
      <c r="BSO202" s="89"/>
      <c r="BSP202" s="89"/>
      <c r="BSQ202" s="89"/>
      <c r="BSR202" s="89"/>
      <c r="BSS202" s="89"/>
      <c r="BST202" s="89"/>
      <c r="BSU202" s="89"/>
      <c r="BSV202" s="89"/>
      <c r="BSW202" s="89"/>
      <c r="BSX202" s="89"/>
      <c r="BSY202" s="89"/>
      <c r="BSZ202" s="89"/>
      <c r="BTA202" s="89"/>
      <c r="BTB202" s="89"/>
      <c r="BTC202" s="89"/>
      <c r="BTD202" s="89"/>
      <c r="BTE202" s="89"/>
      <c r="BTF202" s="89"/>
      <c r="BTG202" s="89"/>
      <c r="BTH202" s="89"/>
      <c r="BTI202" s="89"/>
      <c r="BTJ202" s="89"/>
      <c r="BTK202" s="89"/>
      <c r="BTL202" s="89"/>
      <c r="BTM202" s="89"/>
      <c r="BTN202" s="89"/>
      <c r="BTO202" s="89"/>
      <c r="BTP202" s="89"/>
      <c r="BTQ202" s="89"/>
      <c r="BTR202" s="89"/>
      <c r="BTS202" s="89"/>
      <c r="BTT202" s="89"/>
      <c r="BTU202" s="89"/>
      <c r="BTV202" s="89"/>
      <c r="BTW202" s="89"/>
      <c r="BTX202" s="89"/>
      <c r="BTY202" s="89"/>
      <c r="BTZ202" s="89"/>
      <c r="BUA202" s="89"/>
      <c r="BUB202" s="89"/>
      <c r="BUC202" s="89"/>
      <c r="BUD202" s="89"/>
      <c r="BUE202" s="89"/>
      <c r="BUF202" s="89"/>
      <c r="BUG202" s="89"/>
      <c r="BUH202" s="89"/>
      <c r="BUI202" s="89"/>
      <c r="BUJ202" s="89"/>
      <c r="BUK202" s="89"/>
      <c r="BUL202" s="89"/>
      <c r="BUM202" s="89"/>
      <c r="BUN202" s="89"/>
      <c r="BUO202" s="89"/>
      <c r="BUP202" s="89"/>
      <c r="BUQ202" s="89"/>
      <c r="BUR202" s="89"/>
      <c r="BUS202" s="89"/>
      <c r="BUT202" s="89"/>
      <c r="BUU202" s="89"/>
      <c r="BUV202" s="89"/>
      <c r="BUW202" s="89"/>
      <c r="BUX202" s="89"/>
      <c r="BUY202" s="89"/>
      <c r="BUZ202" s="89"/>
      <c r="BVA202" s="89"/>
      <c r="BVB202" s="89"/>
      <c r="BVC202" s="89"/>
      <c r="BVD202" s="89"/>
      <c r="BVE202" s="89"/>
      <c r="BVF202" s="89"/>
      <c r="BVG202" s="89"/>
      <c r="BVH202" s="89"/>
      <c r="BVI202" s="89"/>
      <c r="BVJ202" s="89"/>
      <c r="BVK202" s="89"/>
      <c r="BVL202" s="89"/>
      <c r="BVM202" s="89"/>
      <c r="BVN202" s="89"/>
      <c r="BVO202" s="89"/>
      <c r="BVP202" s="89"/>
      <c r="BVQ202" s="89"/>
      <c r="BVR202" s="89"/>
      <c r="BVS202" s="89"/>
      <c r="BVT202" s="89"/>
      <c r="BVU202" s="89"/>
      <c r="BVV202" s="89"/>
      <c r="BVW202" s="89"/>
      <c r="BVX202" s="89"/>
      <c r="BVY202" s="89"/>
      <c r="BVZ202" s="89"/>
      <c r="BWA202" s="89"/>
      <c r="BWB202" s="89"/>
      <c r="BWC202" s="89"/>
      <c r="BWD202" s="89"/>
      <c r="BWE202" s="89"/>
      <c r="BWF202" s="89"/>
      <c r="BWG202" s="89"/>
      <c r="BWH202" s="89"/>
      <c r="BWI202" s="89"/>
      <c r="BWJ202" s="89"/>
      <c r="BWK202" s="89"/>
      <c r="BWL202" s="89"/>
      <c r="BWM202" s="89"/>
      <c r="BWN202" s="89"/>
      <c r="BWO202" s="89"/>
      <c r="BWP202" s="89"/>
      <c r="BWQ202" s="89"/>
      <c r="BWR202" s="89"/>
      <c r="BWS202" s="89"/>
      <c r="BWT202" s="89"/>
      <c r="BWU202" s="89"/>
      <c r="BWV202" s="89"/>
      <c r="BWW202" s="89"/>
      <c r="BWX202" s="89"/>
      <c r="BWY202" s="89"/>
      <c r="BWZ202" s="89"/>
      <c r="BXA202" s="89"/>
      <c r="BXB202" s="89"/>
      <c r="BXC202" s="89"/>
      <c r="BXD202" s="89"/>
      <c r="BXE202" s="89"/>
      <c r="BXF202" s="89"/>
      <c r="BXG202" s="89"/>
      <c r="BXH202" s="89"/>
      <c r="BXI202" s="89"/>
      <c r="BXJ202" s="89"/>
      <c r="BXK202" s="89"/>
      <c r="BXL202" s="89"/>
      <c r="BXM202" s="89"/>
      <c r="BXN202" s="89"/>
      <c r="BXO202" s="89"/>
      <c r="BXP202" s="89"/>
      <c r="BXQ202" s="89"/>
      <c r="BXR202" s="89"/>
      <c r="BXS202" s="89"/>
      <c r="BXT202" s="89"/>
      <c r="BXU202" s="89"/>
      <c r="BXV202" s="89"/>
      <c r="BXW202" s="89"/>
      <c r="BXX202" s="89"/>
      <c r="BXY202" s="89"/>
      <c r="BXZ202" s="89"/>
      <c r="BYA202" s="89"/>
      <c r="BYB202" s="89"/>
      <c r="BYC202" s="89"/>
      <c r="BYD202" s="89"/>
      <c r="BYE202" s="89"/>
      <c r="BYF202" s="89"/>
      <c r="BYG202" s="89"/>
      <c r="BYH202" s="89"/>
      <c r="BYI202" s="89"/>
      <c r="BYJ202" s="89"/>
      <c r="BYK202" s="89"/>
      <c r="BYL202" s="89"/>
      <c r="BYM202" s="89"/>
      <c r="BYN202" s="89"/>
      <c r="BYO202" s="89"/>
      <c r="BYP202" s="89"/>
      <c r="BYQ202" s="89"/>
      <c r="BYR202" s="89"/>
      <c r="BYS202" s="89"/>
      <c r="BYT202" s="89"/>
      <c r="BYU202" s="89"/>
      <c r="BYV202" s="89"/>
      <c r="BYW202" s="89"/>
      <c r="BYX202" s="89"/>
      <c r="BYY202" s="89"/>
      <c r="BYZ202" s="89"/>
      <c r="BZA202" s="89"/>
      <c r="BZB202" s="89"/>
      <c r="BZC202" s="89"/>
      <c r="BZD202" s="89"/>
      <c r="BZE202" s="89"/>
      <c r="BZF202" s="89"/>
      <c r="BZG202" s="89"/>
      <c r="BZH202" s="89"/>
      <c r="BZI202" s="89"/>
      <c r="BZJ202" s="89"/>
      <c r="BZK202" s="89"/>
      <c r="BZL202" s="89"/>
      <c r="BZM202" s="89"/>
      <c r="BZN202" s="89"/>
      <c r="BZO202" s="89"/>
      <c r="BZP202" s="89"/>
      <c r="BZQ202" s="89"/>
      <c r="BZR202" s="89"/>
      <c r="BZS202" s="89"/>
      <c r="BZT202" s="89"/>
      <c r="BZU202" s="89"/>
      <c r="BZV202" s="89"/>
      <c r="BZW202" s="89"/>
      <c r="BZX202" s="89"/>
      <c r="BZY202" s="89"/>
      <c r="BZZ202" s="89"/>
      <c r="CAA202" s="89"/>
      <c r="CAB202" s="89"/>
      <c r="CAC202" s="89"/>
      <c r="CAD202" s="89"/>
      <c r="CAE202" s="89"/>
      <c r="CAF202" s="89"/>
      <c r="CAG202" s="89"/>
      <c r="CAH202" s="89"/>
      <c r="CAI202" s="89"/>
      <c r="CAJ202" s="89"/>
      <c r="CAK202" s="89"/>
      <c r="CAL202" s="89"/>
      <c r="CAM202" s="89"/>
      <c r="CAN202" s="89"/>
      <c r="CAO202" s="89"/>
      <c r="CAP202" s="89"/>
      <c r="CAQ202" s="89"/>
      <c r="CAR202" s="89"/>
      <c r="CAS202" s="89"/>
      <c r="CAT202" s="89"/>
      <c r="CAU202" s="89"/>
      <c r="CAV202" s="89"/>
      <c r="CAW202" s="89"/>
      <c r="CAX202" s="89"/>
      <c r="CAY202" s="89"/>
      <c r="CAZ202" s="89"/>
      <c r="CBA202" s="89"/>
      <c r="CBB202" s="89"/>
      <c r="CBC202" s="89"/>
      <c r="CBD202" s="89"/>
      <c r="CBE202" s="89"/>
      <c r="CBF202" s="89"/>
      <c r="CBG202" s="89"/>
      <c r="CBH202" s="89"/>
      <c r="CBI202" s="89"/>
      <c r="CBJ202" s="89"/>
      <c r="CBK202" s="89"/>
      <c r="CBL202" s="89"/>
      <c r="CBM202" s="89"/>
      <c r="CBN202" s="89"/>
      <c r="CBO202" s="89"/>
      <c r="CBP202" s="89"/>
      <c r="CBQ202" s="89"/>
      <c r="CBR202" s="89"/>
      <c r="CBS202" s="89"/>
      <c r="CBT202" s="89"/>
      <c r="CBU202" s="89"/>
      <c r="CBV202" s="89"/>
      <c r="CBW202" s="89"/>
      <c r="CBX202" s="89"/>
      <c r="CBY202" s="89"/>
      <c r="CBZ202" s="89"/>
      <c r="CCA202" s="89"/>
      <c r="CCB202" s="89"/>
      <c r="CCC202" s="89"/>
      <c r="CCD202" s="89"/>
      <c r="CCE202" s="89"/>
      <c r="CCF202" s="89"/>
      <c r="CCG202" s="89"/>
      <c r="CCH202" s="89"/>
      <c r="CCI202" s="89"/>
      <c r="CCJ202" s="89"/>
      <c r="CCK202" s="89"/>
      <c r="CCL202" s="89"/>
      <c r="CCM202" s="89"/>
      <c r="CCN202" s="89"/>
      <c r="CCO202" s="89"/>
      <c r="CCP202" s="89"/>
      <c r="CCQ202" s="89"/>
      <c r="CCR202" s="89"/>
      <c r="CCS202" s="89"/>
      <c r="CCT202" s="89"/>
      <c r="CCU202" s="89"/>
      <c r="CCV202" s="89"/>
      <c r="CCW202" s="89"/>
      <c r="CCX202" s="89"/>
      <c r="CCY202" s="89"/>
      <c r="CCZ202" s="89"/>
      <c r="CDA202" s="89"/>
      <c r="CDB202" s="89"/>
      <c r="CDC202" s="89"/>
      <c r="CDD202" s="89"/>
      <c r="CDE202" s="89"/>
      <c r="CDF202" s="89"/>
      <c r="CDG202" s="89"/>
      <c r="CDH202" s="89"/>
      <c r="CDI202" s="89"/>
      <c r="CDJ202" s="89"/>
      <c r="CDK202" s="89"/>
      <c r="CDL202" s="89"/>
      <c r="CDM202" s="89"/>
      <c r="CDN202" s="89"/>
      <c r="CDO202" s="89"/>
      <c r="CDP202" s="89"/>
      <c r="CDQ202" s="89"/>
      <c r="CDR202" s="89"/>
      <c r="CDS202" s="89"/>
      <c r="CDT202" s="89"/>
      <c r="CDU202" s="89"/>
      <c r="CDV202" s="89"/>
      <c r="CDW202" s="89"/>
      <c r="CDX202" s="89"/>
      <c r="CDY202" s="89"/>
      <c r="CDZ202" s="89"/>
      <c r="CEA202" s="89"/>
      <c r="CEB202" s="89"/>
      <c r="CEC202" s="89"/>
      <c r="CED202" s="89"/>
      <c r="CEE202" s="89"/>
      <c r="CEF202" s="89"/>
      <c r="CEG202" s="89"/>
      <c r="CEH202" s="89"/>
      <c r="CEI202" s="89"/>
      <c r="CEJ202" s="89"/>
      <c r="CEK202" s="89"/>
      <c r="CEL202" s="89"/>
      <c r="CEM202" s="89"/>
      <c r="CEN202" s="89"/>
      <c r="CEO202" s="89"/>
      <c r="CEP202" s="89"/>
      <c r="CEQ202" s="89"/>
      <c r="CER202" s="89"/>
      <c r="CES202" s="89"/>
      <c r="CET202" s="89"/>
      <c r="CEU202" s="89"/>
      <c r="CEV202" s="89"/>
      <c r="CEW202" s="89"/>
      <c r="CEX202" s="89"/>
      <c r="CEY202" s="89"/>
      <c r="CEZ202" s="89"/>
      <c r="CFA202" s="89"/>
      <c r="CFB202" s="89"/>
      <c r="CFC202" s="89"/>
      <c r="CFD202" s="89"/>
      <c r="CFE202" s="89"/>
      <c r="CFF202" s="89"/>
      <c r="CFG202" s="89"/>
      <c r="CFH202" s="89"/>
      <c r="CFI202" s="89"/>
      <c r="CFJ202" s="89"/>
      <c r="CFK202" s="89"/>
      <c r="CFL202" s="89"/>
      <c r="CFM202" s="89"/>
      <c r="CFN202" s="89"/>
      <c r="CFO202" s="89"/>
      <c r="CFP202" s="89"/>
      <c r="CFQ202" s="89"/>
      <c r="CFR202" s="89"/>
      <c r="CFS202" s="89"/>
      <c r="CFT202" s="89"/>
      <c r="CFU202" s="89"/>
      <c r="CFV202" s="89"/>
      <c r="CFW202" s="89"/>
      <c r="CFX202" s="89"/>
      <c r="CFY202" s="89"/>
      <c r="CFZ202" s="89"/>
      <c r="CGA202" s="89"/>
      <c r="CGB202" s="89"/>
      <c r="CGC202" s="89"/>
      <c r="CGD202" s="89"/>
      <c r="CGE202" s="89"/>
      <c r="CGF202" s="89"/>
      <c r="CGG202" s="89"/>
      <c r="CGH202" s="89"/>
      <c r="CGI202" s="89"/>
      <c r="CGJ202" s="89"/>
      <c r="CGK202" s="89"/>
      <c r="CGL202" s="89"/>
      <c r="CGM202" s="89"/>
      <c r="CGN202" s="89"/>
      <c r="CGO202" s="89"/>
      <c r="CGP202" s="89"/>
      <c r="CGQ202" s="89"/>
      <c r="CGR202" s="89"/>
      <c r="CGS202" s="89"/>
      <c r="CGT202" s="89"/>
      <c r="CGU202" s="89"/>
      <c r="CGV202" s="89"/>
      <c r="CGW202" s="89"/>
      <c r="CGX202" s="89"/>
      <c r="CGY202" s="89"/>
      <c r="CGZ202" s="89"/>
      <c r="CHA202" s="89"/>
      <c r="CHB202" s="89"/>
      <c r="CHC202" s="89"/>
      <c r="CHD202" s="89"/>
      <c r="CHE202" s="89"/>
      <c r="CHF202" s="89"/>
      <c r="CHG202" s="89"/>
      <c r="CHH202" s="89"/>
      <c r="CHI202" s="89"/>
      <c r="CHJ202" s="89"/>
      <c r="CHK202" s="89"/>
      <c r="CHL202" s="89"/>
      <c r="CHM202" s="89"/>
      <c r="CHN202" s="89"/>
      <c r="CHO202" s="89"/>
      <c r="CHP202" s="89"/>
      <c r="CHQ202" s="89"/>
      <c r="CHR202" s="89"/>
      <c r="CHS202" s="89"/>
      <c r="CHT202" s="89"/>
      <c r="CHU202" s="89"/>
      <c r="CHV202" s="89"/>
      <c r="CHW202" s="89"/>
      <c r="CHX202" s="89"/>
      <c r="CHY202" s="89"/>
      <c r="CHZ202" s="89"/>
      <c r="CIA202" s="89"/>
      <c r="CIB202" s="89"/>
      <c r="CIC202" s="89"/>
      <c r="CID202" s="89"/>
      <c r="CIE202" s="89"/>
      <c r="CIF202" s="89"/>
      <c r="CIG202" s="89"/>
      <c r="CIH202" s="89"/>
      <c r="CII202" s="89"/>
      <c r="CIJ202" s="89"/>
      <c r="CIK202" s="89"/>
      <c r="CIL202" s="89"/>
      <c r="CIM202" s="89"/>
      <c r="CIN202" s="89"/>
      <c r="CIO202" s="89"/>
      <c r="CIP202" s="89"/>
      <c r="CIQ202" s="89"/>
      <c r="CIR202" s="89"/>
      <c r="CIS202" s="89"/>
      <c r="CIT202" s="89"/>
      <c r="CIU202" s="89"/>
      <c r="CIV202" s="89"/>
      <c r="CIW202" s="89"/>
      <c r="CIX202" s="89"/>
      <c r="CIY202" s="89"/>
      <c r="CIZ202" s="89"/>
      <c r="CJA202" s="89"/>
      <c r="CJB202" s="89"/>
      <c r="CJC202" s="89"/>
      <c r="CJD202" s="89"/>
      <c r="CJE202" s="89"/>
      <c r="CJF202" s="89"/>
      <c r="CJG202" s="89"/>
      <c r="CJH202" s="89"/>
      <c r="CJI202" s="89"/>
      <c r="CJJ202" s="89"/>
      <c r="CJK202" s="89"/>
      <c r="CJL202" s="89"/>
      <c r="CJM202" s="89"/>
      <c r="CJN202" s="89"/>
      <c r="CJO202" s="89"/>
      <c r="CJP202" s="89"/>
      <c r="CJQ202" s="89"/>
      <c r="CJR202" s="89"/>
      <c r="CJS202" s="89"/>
      <c r="CJT202" s="89"/>
      <c r="CJU202" s="89"/>
      <c r="CJV202" s="89"/>
      <c r="CJW202" s="89"/>
      <c r="CJX202" s="89"/>
      <c r="CJY202" s="89"/>
      <c r="CJZ202" s="89"/>
      <c r="CKA202" s="89"/>
      <c r="CKB202" s="89"/>
      <c r="CKC202" s="89"/>
      <c r="CKD202" s="89"/>
      <c r="CKE202" s="89"/>
      <c r="CKF202" s="89"/>
      <c r="CKG202" s="89"/>
      <c r="CKH202" s="89"/>
      <c r="CKI202" s="89"/>
      <c r="CKJ202" s="89"/>
      <c r="CKK202" s="89"/>
      <c r="CKL202" s="89"/>
      <c r="CKM202" s="89"/>
      <c r="CKN202" s="89"/>
      <c r="CKO202" s="89"/>
      <c r="CKP202" s="89"/>
      <c r="CKQ202" s="89"/>
      <c r="CKR202" s="89"/>
      <c r="CKS202" s="89"/>
      <c r="CKT202" s="89"/>
      <c r="CKU202" s="89"/>
      <c r="CKV202" s="89"/>
      <c r="CKW202" s="89"/>
      <c r="CKX202" s="89"/>
      <c r="CKY202" s="89"/>
      <c r="CKZ202" s="89"/>
      <c r="CLA202" s="89"/>
      <c r="CLB202" s="89"/>
      <c r="CLC202" s="89"/>
      <c r="CLD202" s="89"/>
      <c r="CLE202" s="89"/>
      <c r="CLF202" s="89"/>
      <c r="CLG202" s="89"/>
      <c r="CLH202" s="89"/>
      <c r="CLI202" s="89"/>
      <c r="CLJ202" s="89"/>
      <c r="CLK202" s="89"/>
      <c r="CLL202" s="89"/>
      <c r="CLM202" s="89"/>
      <c r="CLN202" s="89"/>
      <c r="CLO202" s="89"/>
      <c r="CLP202" s="89"/>
      <c r="CLQ202" s="89"/>
      <c r="CLR202" s="89"/>
      <c r="CLS202" s="89"/>
      <c r="CLT202" s="89"/>
      <c r="CLU202" s="89"/>
      <c r="CLV202" s="89"/>
      <c r="CLW202" s="89"/>
      <c r="CLX202" s="89"/>
      <c r="CLY202" s="89"/>
      <c r="CLZ202" s="89"/>
      <c r="CMA202" s="89"/>
      <c r="CMB202" s="89"/>
      <c r="CMC202" s="89"/>
      <c r="CMD202" s="89"/>
      <c r="CME202" s="89"/>
      <c r="CMF202" s="89"/>
      <c r="CMG202" s="89"/>
      <c r="CMH202" s="89"/>
      <c r="CMI202" s="89"/>
      <c r="CMJ202" s="89"/>
      <c r="CMK202" s="89"/>
      <c r="CML202" s="89"/>
      <c r="CMM202" s="89"/>
      <c r="CMN202" s="89"/>
      <c r="CMO202" s="89"/>
      <c r="CMP202" s="89"/>
      <c r="CMQ202" s="89"/>
      <c r="CMR202" s="89"/>
      <c r="CMS202" s="89"/>
      <c r="CMT202" s="89"/>
      <c r="CMU202" s="89"/>
      <c r="CMV202" s="89"/>
      <c r="CMW202" s="89"/>
      <c r="CMX202" s="89"/>
      <c r="CMY202" s="89"/>
      <c r="CMZ202" s="89"/>
      <c r="CNA202" s="89"/>
      <c r="CNB202" s="89"/>
      <c r="CNC202" s="89"/>
      <c r="CND202" s="89"/>
      <c r="CNE202" s="89"/>
      <c r="CNF202" s="89"/>
      <c r="CNG202" s="89"/>
      <c r="CNH202" s="89"/>
      <c r="CNI202" s="89"/>
      <c r="CNJ202" s="89"/>
      <c r="CNK202" s="89"/>
      <c r="CNL202" s="89"/>
      <c r="CNM202" s="89"/>
      <c r="CNN202" s="89"/>
      <c r="CNO202" s="89"/>
      <c r="CNP202" s="89"/>
      <c r="CNQ202" s="89"/>
      <c r="CNR202" s="89"/>
      <c r="CNS202" s="89"/>
      <c r="CNT202" s="89"/>
      <c r="CNU202" s="89"/>
      <c r="CNV202" s="89"/>
      <c r="CNW202" s="89"/>
      <c r="CNX202" s="89"/>
      <c r="CNY202" s="89"/>
      <c r="CNZ202" s="89"/>
      <c r="COA202" s="89"/>
      <c r="COB202" s="89"/>
      <c r="COC202" s="89"/>
      <c r="COD202" s="89"/>
      <c r="COE202" s="89"/>
      <c r="COF202" s="89"/>
      <c r="COG202" s="89"/>
      <c r="COH202" s="89"/>
      <c r="COI202" s="89"/>
      <c r="COJ202" s="89"/>
      <c r="COK202" s="89"/>
      <c r="COL202" s="89"/>
      <c r="COM202" s="89"/>
      <c r="CON202" s="89"/>
      <c r="COO202" s="89"/>
      <c r="COP202" s="89"/>
      <c r="COQ202" s="89"/>
      <c r="COR202" s="89"/>
      <c r="COS202" s="89"/>
      <c r="COT202" s="89"/>
      <c r="COU202" s="89"/>
      <c r="COV202" s="89"/>
      <c r="COW202" s="89"/>
      <c r="COX202" s="89"/>
      <c r="COY202" s="89"/>
      <c r="COZ202" s="89"/>
      <c r="CPA202" s="89"/>
      <c r="CPB202" s="89"/>
      <c r="CPC202" s="89"/>
      <c r="CPD202" s="89"/>
      <c r="CPE202" s="89"/>
      <c r="CPF202" s="89"/>
      <c r="CPG202" s="89"/>
      <c r="CPH202" s="89"/>
      <c r="CPI202" s="89"/>
      <c r="CPJ202" s="89"/>
      <c r="CPK202" s="89"/>
      <c r="CPL202" s="89"/>
      <c r="CPM202" s="89"/>
      <c r="CPN202" s="89"/>
      <c r="CPO202" s="89"/>
      <c r="CPP202" s="89"/>
      <c r="CPQ202" s="89"/>
      <c r="CPR202" s="89"/>
      <c r="CPS202" s="89"/>
      <c r="CPT202" s="89"/>
      <c r="CPU202" s="89"/>
      <c r="CPV202" s="89"/>
      <c r="CPW202" s="89"/>
      <c r="CPX202" s="89"/>
      <c r="CPY202" s="89"/>
      <c r="CPZ202" s="89"/>
      <c r="CQA202" s="89"/>
      <c r="CQB202" s="89"/>
      <c r="CQC202" s="89"/>
      <c r="CQD202" s="89"/>
      <c r="CQE202" s="89"/>
      <c r="CQF202" s="89"/>
      <c r="CQG202" s="89"/>
      <c r="CQH202" s="89"/>
      <c r="CQI202" s="89"/>
      <c r="CQJ202" s="89"/>
      <c r="CQK202" s="89"/>
      <c r="CQL202" s="89"/>
      <c r="CQM202" s="89"/>
      <c r="CQN202" s="89"/>
      <c r="CQO202" s="89"/>
      <c r="CQP202" s="89"/>
      <c r="CQQ202" s="89"/>
      <c r="CQR202" s="89"/>
      <c r="CQS202" s="89"/>
      <c r="CQT202" s="89"/>
      <c r="CQU202" s="89"/>
      <c r="CQV202" s="89"/>
      <c r="CQW202" s="89"/>
      <c r="CQX202" s="89"/>
      <c r="CQY202" s="89"/>
      <c r="CQZ202" s="89"/>
      <c r="CRA202" s="89"/>
      <c r="CRB202" s="89"/>
      <c r="CRC202" s="89"/>
      <c r="CRD202" s="89"/>
      <c r="CRE202" s="89"/>
      <c r="CRF202" s="89"/>
      <c r="CRG202" s="89"/>
      <c r="CRH202" s="89"/>
      <c r="CRI202" s="89"/>
      <c r="CRJ202" s="89"/>
      <c r="CRK202" s="89"/>
      <c r="CRL202" s="89"/>
      <c r="CRM202" s="89"/>
      <c r="CRN202" s="89"/>
      <c r="CRO202" s="89"/>
      <c r="CRP202" s="89"/>
      <c r="CRQ202" s="89"/>
      <c r="CRR202" s="89"/>
      <c r="CRS202" s="89"/>
      <c r="CRT202" s="89"/>
      <c r="CRU202" s="89"/>
      <c r="CRV202" s="89"/>
      <c r="CRW202" s="89"/>
      <c r="CRX202" s="89"/>
      <c r="CRY202" s="89"/>
      <c r="CRZ202" s="89"/>
      <c r="CSA202" s="89"/>
      <c r="CSB202" s="89"/>
      <c r="CSC202" s="89"/>
      <c r="CSD202" s="89"/>
      <c r="CSE202" s="89"/>
      <c r="CSF202" s="89"/>
      <c r="CSG202" s="89"/>
      <c r="CSH202" s="89"/>
      <c r="CSI202" s="89"/>
      <c r="CSJ202" s="89"/>
      <c r="CSK202" s="89"/>
      <c r="CSL202" s="89"/>
      <c r="CSM202" s="89"/>
      <c r="CSN202" s="89"/>
      <c r="CSO202" s="89"/>
      <c r="CSP202" s="89"/>
      <c r="CSQ202" s="89"/>
      <c r="CSR202" s="89"/>
      <c r="CSS202" s="89"/>
      <c r="CST202" s="89"/>
      <c r="CSU202" s="89"/>
      <c r="CSV202" s="89"/>
      <c r="CSW202" s="89"/>
      <c r="CSX202" s="89"/>
      <c r="CSY202" s="89"/>
      <c r="CSZ202" s="89"/>
      <c r="CTA202" s="89"/>
      <c r="CTB202" s="89"/>
      <c r="CTC202" s="89"/>
      <c r="CTD202" s="89"/>
      <c r="CTE202" s="89"/>
      <c r="CTF202" s="89"/>
      <c r="CTG202" s="89"/>
      <c r="CTH202" s="89"/>
      <c r="CTI202" s="89"/>
      <c r="CTJ202" s="89"/>
      <c r="CTK202" s="89"/>
      <c r="CTL202" s="89"/>
      <c r="CTM202" s="89"/>
      <c r="CTN202" s="89"/>
      <c r="CTO202" s="89"/>
      <c r="CTP202" s="89"/>
      <c r="CTQ202" s="89"/>
      <c r="CTR202" s="89"/>
      <c r="CTS202" s="89"/>
      <c r="CTT202" s="89"/>
      <c r="CTU202" s="89"/>
      <c r="CTV202" s="89"/>
      <c r="CTW202" s="89"/>
      <c r="CTX202" s="89"/>
      <c r="CTY202" s="89"/>
      <c r="CTZ202" s="89"/>
      <c r="CUA202" s="89"/>
      <c r="CUB202" s="89"/>
      <c r="CUC202" s="89"/>
      <c r="CUD202" s="89"/>
      <c r="CUE202" s="89"/>
      <c r="CUF202" s="89"/>
      <c r="CUG202" s="89"/>
      <c r="CUH202" s="89"/>
      <c r="CUI202" s="89"/>
      <c r="CUJ202" s="89"/>
      <c r="CUK202" s="89"/>
      <c r="CUL202" s="89"/>
      <c r="CUM202" s="89"/>
      <c r="CUN202" s="89"/>
      <c r="CUO202" s="89"/>
      <c r="CUP202" s="89"/>
      <c r="CUQ202" s="89"/>
      <c r="CUR202" s="89"/>
      <c r="CUS202" s="89"/>
      <c r="CUT202" s="89"/>
      <c r="CUU202" s="89"/>
      <c r="CUV202" s="89"/>
      <c r="CUW202" s="89"/>
      <c r="CUX202" s="89"/>
      <c r="CUY202" s="89"/>
      <c r="CUZ202" s="89"/>
      <c r="CVA202" s="89"/>
      <c r="CVB202" s="89"/>
      <c r="CVC202" s="89"/>
      <c r="CVD202" s="89"/>
      <c r="CVE202" s="89"/>
      <c r="CVF202" s="89"/>
      <c r="CVG202" s="89"/>
      <c r="CVH202" s="89"/>
      <c r="CVI202" s="89"/>
      <c r="CVJ202" s="89"/>
      <c r="CVK202" s="89"/>
      <c r="CVL202" s="89"/>
      <c r="CVM202" s="89"/>
      <c r="CVN202" s="89"/>
      <c r="CVO202" s="89"/>
      <c r="CVP202" s="89"/>
      <c r="CVQ202" s="89"/>
      <c r="CVR202" s="89"/>
      <c r="CVS202" s="89"/>
      <c r="CVT202" s="89"/>
      <c r="CVU202" s="89"/>
      <c r="CVV202" s="89"/>
      <c r="CVW202" s="89"/>
      <c r="CVX202" s="89"/>
      <c r="CVY202" s="89"/>
      <c r="CVZ202" s="89"/>
      <c r="CWA202" s="89"/>
      <c r="CWB202" s="89"/>
      <c r="CWC202" s="89"/>
      <c r="CWD202" s="89"/>
      <c r="CWE202" s="89"/>
      <c r="CWF202" s="89"/>
      <c r="CWG202" s="89"/>
      <c r="CWH202" s="89"/>
      <c r="CWI202" s="89"/>
      <c r="CWJ202" s="89"/>
      <c r="CWK202" s="89"/>
      <c r="CWL202" s="89"/>
      <c r="CWM202" s="89"/>
      <c r="CWN202" s="89"/>
      <c r="CWO202" s="89"/>
      <c r="CWP202" s="89"/>
      <c r="CWQ202" s="89"/>
      <c r="CWR202" s="89"/>
      <c r="CWS202" s="89"/>
      <c r="CWT202" s="89"/>
      <c r="CWU202" s="89"/>
      <c r="CWV202" s="89"/>
      <c r="CWW202" s="89"/>
      <c r="CWX202" s="89"/>
      <c r="CWY202" s="89"/>
      <c r="CWZ202" s="89"/>
      <c r="CXA202" s="89"/>
      <c r="CXB202" s="89"/>
      <c r="CXC202" s="89"/>
      <c r="CXD202" s="89"/>
      <c r="CXE202" s="89"/>
      <c r="CXF202" s="89"/>
      <c r="CXG202" s="89"/>
      <c r="CXH202" s="89"/>
      <c r="CXI202" s="89"/>
      <c r="CXJ202" s="89"/>
      <c r="CXK202" s="89"/>
      <c r="CXL202" s="89"/>
      <c r="CXM202" s="89"/>
      <c r="CXN202" s="89"/>
      <c r="CXO202" s="89"/>
      <c r="CXP202" s="89"/>
      <c r="CXQ202" s="89"/>
      <c r="CXR202" s="89"/>
      <c r="CXS202" s="89"/>
      <c r="CXT202" s="89"/>
      <c r="CXU202" s="89"/>
      <c r="CXV202" s="89"/>
      <c r="CXW202" s="89"/>
      <c r="CXX202" s="89"/>
      <c r="CXY202" s="89"/>
      <c r="CXZ202" s="89"/>
      <c r="CYA202" s="89"/>
      <c r="CYB202" s="89"/>
      <c r="CYC202" s="89"/>
      <c r="CYD202" s="89"/>
      <c r="CYE202" s="89"/>
      <c r="CYF202" s="89"/>
      <c r="CYG202" s="89"/>
      <c r="CYH202" s="89"/>
      <c r="CYI202" s="89"/>
      <c r="CYJ202" s="89"/>
      <c r="CYK202" s="89"/>
      <c r="CYL202" s="89"/>
      <c r="CYM202" s="89"/>
      <c r="CYN202" s="89"/>
      <c r="CYO202" s="89"/>
      <c r="CYP202" s="89"/>
      <c r="CYQ202" s="89"/>
      <c r="CYR202" s="89"/>
      <c r="CYS202" s="89"/>
      <c r="CYT202" s="89"/>
      <c r="CYU202" s="89"/>
      <c r="CYV202" s="89"/>
      <c r="CYW202" s="89"/>
      <c r="CYX202" s="89"/>
      <c r="CYY202" s="89"/>
      <c r="CYZ202" s="89"/>
      <c r="CZA202" s="89"/>
      <c r="CZB202" s="89"/>
      <c r="CZC202" s="89"/>
      <c r="CZD202" s="89"/>
      <c r="CZE202" s="89"/>
      <c r="CZF202" s="89"/>
      <c r="CZG202" s="89"/>
      <c r="CZH202" s="89"/>
      <c r="CZI202" s="89"/>
      <c r="CZJ202" s="89"/>
      <c r="CZK202" s="89"/>
      <c r="CZL202" s="89"/>
      <c r="CZM202" s="89"/>
      <c r="CZN202" s="89"/>
      <c r="CZO202" s="89"/>
      <c r="CZP202" s="89"/>
      <c r="CZQ202" s="89"/>
      <c r="CZR202" s="89"/>
      <c r="CZS202" s="89"/>
      <c r="CZT202" s="89"/>
      <c r="CZU202" s="89"/>
      <c r="CZV202" s="89"/>
      <c r="CZW202" s="89"/>
      <c r="CZX202" s="89"/>
      <c r="CZY202" s="89"/>
      <c r="CZZ202" s="89"/>
      <c r="DAA202" s="89"/>
      <c r="DAB202" s="89"/>
      <c r="DAC202" s="89"/>
      <c r="DAD202" s="89"/>
      <c r="DAE202" s="89"/>
      <c r="DAF202" s="89"/>
      <c r="DAG202" s="89"/>
      <c r="DAH202" s="89"/>
      <c r="DAI202" s="89"/>
      <c r="DAJ202" s="89"/>
      <c r="DAK202" s="89"/>
      <c r="DAL202" s="89"/>
      <c r="DAM202" s="89"/>
      <c r="DAN202" s="89"/>
      <c r="DAO202" s="89"/>
      <c r="DAP202" s="89"/>
      <c r="DAQ202" s="89"/>
      <c r="DAR202" s="89"/>
      <c r="DAS202" s="89"/>
      <c r="DAT202" s="89"/>
      <c r="DAU202" s="89"/>
      <c r="DAV202" s="89"/>
      <c r="DAW202" s="89"/>
      <c r="DAX202" s="89"/>
      <c r="DAY202" s="89"/>
      <c r="DAZ202" s="89"/>
      <c r="DBA202" s="89"/>
      <c r="DBB202" s="89"/>
      <c r="DBC202" s="89"/>
      <c r="DBD202" s="89"/>
      <c r="DBE202" s="89"/>
      <c r="DBF202" s="89"/>
      <c r="DBG202" s="89"/>
      <c r="DBH202" s="89"/>
      <c r="DBI202" s="89"/>
      <c r="DBJ202" s="89"/>
      <c r="DBK202" s="89"/>
      <c r="DBL202" s="89"/>
      <c r="DBM202" s="89"/>
      <c r="DBN202" s="89"/>
      <c r="DBO202" s="89"/>
      <c r="DBP202" s="89"/>
      <c r="DBQ202" s="89"/>
      <c r="DBR202" s="89"/>
      <c r="DBS202" s="89"/>
      <c r="DBT202" s="89"/>
      <c r="DBU202" s="89"/>
      <c r="DBV202" s="89"/>
      <c r="DBW202" s="89"/>
      <c r="DBX202" s="89"/>
      <c r="DBY202" s="89"/>
      <c r="DBZ202" s="89"/>
      <c r="DCA202" s="89"/>
      <c r="DCB202" s="89"/>
      <c r="DCC202" s="89"/>
      <c r="DCD202" s="89"/>
      <c r="DCE202" s="89"/>
      <c r="DCF202" s="89"/>
      <c r="DCG202" s="89"/>
      <c r="DCH202" s="89"/>
      <c r="DCI202" s="89"/>
      <c r="DCJ202" s="89"/>
      <c r="DCK202" s="89"/>
      <c r="DCL202" s="89"/>
      <c r="DCM202" s="89"/>
      <c r="DCN202" s="89"/>
      <c r="DCO202" s="89"/>
      <c r="DCP202" s="89"/>
      <c r="DCQ202" s="89"/>
      <c r="DCR202" s="89"/>
      <c r="DCS202" s="89"/>
      <c r="DCT202" s="89"/>
      <c r="DCU202" s="89"/>
      <c r="DCV202" s="89"/>
      <c r="DCW202" s="89"/>
      <c r="DCX202" s="89"/>
      <c r="DCY202" s="89"/>
      <c r="DCZ202" s="89"/>
      <c r="DDA202" s="89"/>
      <c r="DDB202" s="89"/>
      <c r="DDC202" s="89"/>
      <c r="DDD202" s="89"/>
      <c r="DDE202" s="89"/>
      <c r="DDF202" s="89"/>
      <c r="DDG202" s="89"/>
      <c r="DDH202" s="89"/>
      <c r="DDI202" s="89"/>
      <c r="DDJ202" s="89"/>
      <c r="DDK202" s="89"/>
      <c r="DDL202" s="89"/>
      <c r="DDM202" s="89"/>
      <c r="DDN202" s="89"/>
      <c r="DDO202" s="89"/>
      <c r="DDP202" s="89"/>
      <c r="DDQ202" s="89"/>
      <c r="DDR202" s="89"/>
      <c r="DDS202" s="89"/>
      <c r="DDT202" s="89"/>
      <c r="DDU202" s="89"/>
      <c r="DDV202" s="89"/>
      <c r="DDW202" s="89"/>
      <c r="DDX202" s="89"/>
      <c r="DDY202" s="89"/>
      <c r="DDZ202" s="89"/>
      <c r="DEA202" s="89"/>
      <c r="DEB202" s="89"/>
      <c r="DEC202" s="89"/>
      <c r="DED202" s="89"/>
      <c r="DEE202" s="89"/>
      <c r="DEF202" s="89"/>
      <c r="DEG202" s="89"/>
      <c r="DEH202" s="89"/>
      <c r="DEI202" s="89"/>
      <c r="DEJ202" s="89"/>
      <c r="DEK202" s="89"/>
      <c r="DEL202" s="89"/>
      <c r="DEM202" s="89"/>
      <c r="DEN202" s="89"/>
      <c r="DEO202" s="89"/>
      <c r="DEP202" s="89"/>
      <c r="DEQ202" s="89"/>
      <c r="DER202" s="89"/>
      <c r="DES202" s="89"/>
      <c r="DET202" s="89"/>
      <c r="DEU202" s="89"/>
      <c r="DEV202" s="89"/>
      <c r="DEW202" s="89"/>
      <c r="DEX202" s="89"/>
      <c r="DEY202" s="89"/>
      <c r="DEZ202" s="89"/>
      <c r="DFA202" s="89"/>
      <c r="DFB202" s="89"/>
      <c r="DFC202" s="89"/>
      <c r="DFD202" s="89"/>
      <c r="DFE202" s="89"/>
      <c r="DFF202" s="89"/>
      <c r="DFG202" s="89"/>
      <c r="DFH202" s="89"/>
      <c r="DFI202" s="89"/>
      <c r="DFJ202" s="89"/>
      <c r="DFK202" s="89"/>
      <c r="DFL202" s="89"/>
      <c r="DFM202" s="89"/>
      <c r="DFN202" s="89"/>
      <c r="DFO202" s="89"/>
      <c r="DFP202" s="89"/>
      <c r="DFQ202" s="89"/>
      <c r="DFR202" s="89"/>
      <c r="DFS202" s="89"/>
      <c r="DFT202" s="89"/>
      <c r="DFU202" s="89"/>
      <c r="DFV202" s="89"/>
      <c r="DFW202" s="89"/>
      <c r="DFX202" s="89"/>
      <c r="DFY202" s="89"/>
      <c r="DFZ202" s="89"/>
      <c r="DGA202" s="89"/>
      <c r="DGB202" s="89"/>
      <c r="DGC202" s="89"/>
      <c r="DGD202" s="89"/>
      <c r="DGE202" s="89"/>
      <c r="DGF202" s="89"/>
      <c r="DGG202" s="89"/>
      <c r="DGH202" s="89"/>
      <c r="DGI202" s="89"/>
      <c r="DGJ202" s="89"/>
      <c r="DGK202" s="89"/>
      <c r="DGL202" s="89"/>
      <c r="DGM202" s="89"/>
      <c r="DGN202" s="89"/>
      <c r="DGO202" s="89"/>
      <c r="DGP202" s="89"/>
      <c r="DGQ202" s="89"/>
      <c r="DGR202" s="89"/>
      <c r="DGS202" s="89"/>
      <c r="DGT202" s="89"/>
      <c r="DGU202" s="89"/>
      <c r="DGV202" s="89"/>
      <c r="DGW202" s="89"/>
      <c r="DGX202" s="89"/>
      <c r="DGY202" s="89"/>
      <c r="DGZ202" s="89"/>
      <c r="DHA202" s="89"/>
      <c r="DHB202" s="89"/>
      <c r="DHC202" s="89"/>
      <c r="DHD202" s="89"/>
      <c r="DHE202" s="89"/>
      <c r="DHF202" s="89"/>
      <c r="DHG202" s="89"/>
      <c r="DHH202" s="89"/>
      <c r="DHI202" s="89"/>
      <c r="DHJ202" s="89"/>
      <c r="DHK202" s="89"/>
      <c r="DHL202" s="89"/>
      <c r="DHM202" s="89"/>
      <c r="DHN202" s="89"/>
      <c r="DHO202" s="89"/>
      <c r="DHP202" s="89"/>
      <c r="DHQ202" s="89"/>
      <c r="DHR202" s="89"/>
      <c r="DHS202" s="89"/>
      <c r="DHT202" s="89"/>
      <c r="DHU202" s="89"/>
      <c r="DHV202" s="89"/>
      <c r="DHW202" s="89"/>
      <c r="DHX202" s="89"/>
      <c r="DHY202" s="89"/>
      <c r="DHZ202" s="89"/>
      <c r="DIA202" s="89"/>
      <c r="DIB202" s="89"/>
      <c r="DIC202" s="89"/>
      <c r="DID202" s="89"/>
      <c r="DIE202" s="89"/>
      <c r="DIF202" s="89"/>
      <c r="DIG202" s="89"/>
      <c r="DIH202" s="89"/>
      <c r="DII202" s="89"/>
      <c r="DIJ202" s="89"/>
      <c r="DIK202" s="89"/>
      <c r="DIL202" s="89"/>
      <c r="DIM202" s="89"/>
      <c r="DIN202" s="89"/>
      <c r="DIO202" s="89"/>
      <c r="DIP202" s="89"/>
      <c r="DIQ202" s="89"/>
      <c r="DIR202" s="89"/>
      <c r="DIS202" s="89"/>
      <c r="DIT202" s="89"/>
      <c r="DIU202" s="89"/>
      <c r="DIV202" s="89"/>
      <c r="DIW202" s="89"/>
      <c r="DIX202" s="89"/>
      <c r="DIY202" s="89"/>
      <c r="DIZ202" s="89"/>
      <c r="DJA202" s="89"/>
      <c r="DJB202" s="89"/>
      <c r="DJC202" s="89"/>
      <c r="DJD202" s="89"/>
      <c r="DJE202" s="89"/>
      <c r="DJF202" s="89"/>
      <c r="DJG202" s="89"/>
      <c r="DJH202" s="89"/>
      <c r="DJI202" s="89"/>
      <c r="DJJ202" s="89"/>
      <c r="DJK202" s="89"/>
      <c r="DJL202" s="89"/>
      <c r="DJM202" s="89"/>
      <c r="DJN202" s="89"/>
      <c r="DJO202" s="89"/>
      <c r="DJP202" s="89"/>
      <c r="DJQ202" s="89"/>
      <c r="DJR202" s="89"/>
      <c r="DJS202" s="89"/>
      <c r="DJT202" s="89"/>
      <c r="DJU202" s="89"/>
      <c r="DJV202" s="89"/>
      <c r="DJW202" s="89"/>
      <c r="DJX202" s="89"/>
      <c r="DJY202" s="89"/>
      <c r="DJZ202" s="89"/>
      <c r="DKA202" s="89"/>
      <c r="DKB202" s="89"/>
      <c r="DKC202" s="89"/>
      <c r="DKD202" s="89"/>
      <c r="DKE202" s="89"/>
      <c r="DKF202" s="89"/>
      <c r="DKG202" s="89"/>
      <c r="DKH202" s="89"/>
      <c r="DKI202" s="89"/>
      <c r="DKJ202" s="89"/>
      <c r="DKK202" s="89"/>
      <c r="DKL202" s="89"/>
      <c r="DKM202" s="89"/>
      <c r="DKN202" s="89"/>
      <c r="DKO202" s="89"/>
      <c r="DKP202" s="89"/>
      <c r="DKQ202" s="89"/>
      <c r="DKR202" s="89"/>
      <c r="DKS202" s="89"/>
      <c r="DKT202" s="89"/>
      <c r="DKU202" s="89"/>
      <c r="DKV202" s="89"/>
      <c r="DKW202" s="89"/>
      <c r="DKX202" s="89"/>
      <c r="DKY202" s="89"/>
      <c r="DKZ202" s="89"/>
      <c r="DLA202" s="89"/>
      <c r="DLB202" s="89"/>
      <c r="DLC202" s="89"/>
      <c r="DLD202" s="89"/>
      <c r="DLE202" s="89"/>
      <c r="DLF202" s="89"/>
      <c r="DLG202" s="89"/>
      <c r="DLH202" s="89"/>
      <c r="DLI202" s="89"/>
      <c r="DLJ202" s="89"/>
      <c r="DLK202" s="89"/>
      <c r="DLL202" s="89"/>
      <c r="DLM202" s="89"/>
      <c r="DLN202" s="89"/>
      <c r="DLO202" s="89"/>
      <c r="DLP202" s="89"/>
      <c r="DLQ202" s="89"/>
      <c r="DLR202" s="89"/>
      <c r="DLS202" s="89"/>
      <c r="DLT202" s="89"/>
      <c r="DLU202" s="89"/>
      <c r="DLV202" s="89"/>
      <c r="DLW202" s="89"/>
      <c r="DLX202" s="89"/>
      <c r="DLY202" s="89"/>
      <c r="DLZ202" s="89"/>
      <c r="DMA202" s="89"/>
      <c r="DMB202" s="89"/>
      <c r="DMC202" s="89"/>
      <c r="DMD202" s="89"/>
      <c r="DME202" s="89"/>
      <c r="DMF202" s="89"/>
      <c r="DMG202" s="89"/>
      <c r="DMH202" s="89"/>
      <c r="DMI202" s="89"/>
      <c r="DMJ202" s="89"/>
      <c r="DMK202" s="89"/>
      <c r="DML202" s="89"/>
      <c r="DMM202" s="89"/>
      <c r="DMN202" s="89"/>
      <c r="DMO202" s="89"/>
      <c r="DMP202" s="89"/>
      <c r="DMQ202" s="89"/>
      <c r="DMR202" s="89"/>
      <c r="DMS202" s="89"/>
      <c r="DMT202" s="89"/>
      <c r="DMU202" s="89"/>
      <c r="DMV202" s="89"/>
      <c r="DMW202" s="89"/>
      <c r="DMX202" s="89"/>
      <c r="DMY202" s="89"/>
      <c r="DMZ202" s="89"/>
      <c r="DNA202" s="89"/>
      <c r="DNB202" s="89"/>
      <c r="DNC202" s="89"/>
      <c r="DND202" s="89"/>
      <c r="DNE202" s="89"/>
      <c r="DNF202" s="89"/>
      <c r="DNG202" s="89"/>
      <c r="DNH202" s="89"/>
      <c r="DNI202" s="89"/>
      <c r="DNJ202" s="89"/>
      <c r="DNK202" s="89"/>
      <c r="DNL202" s="89"/>
      <c r="DNM202" s="89"/>
      <c r="DNN202" s="89"/>
      <c r="DNO202" s="89"/>
      <c r="DNP202" s="89"/>
      <c r="DNQ202" s="89"/>
      <c r="DNR202" s="89"/>
      <c r="DNS202" s="89"/>
      <c r="DNT202" s="89"/>
      <c r="DNU202" s="89"/>
      <c r="DNV202" s="89"/>
      <c r="DNW202" s="89"/>
      <c r="DNX202" s="89"/>
      <c r="DNY202" s="89"/>
      <c r="DNZ202" s="89"/>
      <c r="DOA202" s="89"/>
      <c r="DOB202" s="89"/>
      <c r="DOC202" s="89"/>
      <c r="DOD202" s="89"/>
      <c r="DOE202" s="89"/>
      <c r="DOF202" s="89"/>
      <c r="DOG202" s="89"/>
      <c r="DOH202" s="89"/>
      <c r="DOI202" s="89"/>
      <c r="DOJ202" s="89"/>
      <c r="DOK202" s="89"/>
      <c r="DOL202" s="89"/>
      <c r="DOM202" s="89"/>
      <c r="DON202" s="89"/>
      <c r="DOO202" s="89"/>
      <c r="DOP202" s="89"/>
      <c r="DOQ202" s="89"/>
      <c r="DOR202" s="89"/>
      <c r="DOS202" s="89"/>
      <c r="DOT202" s="89"/>
      <c r="DOU202" s="89"/>
      <c r="DOV202" s="89"/>
      <c r="DOW202" s="89"/>
      <c r="DOX202" s="89"/>
      <c r="DOY202" s="89"/>
      <c r="DOZ202" s="89"/>
      <c r="DPA202" s="89"/>
      <c r="DPB202" s="89"/>
      <c r="DPC202" s="89"/>
      <c r="DPD202" s="89"/>
      <c r="DPE202" s="89"/>
      <c r="DPF202" s="89"/>
      <c r="DPG202" s="89"/>
      <c r="DPH202" s="89"/>
      <c r="DPI202" s="89"/>
      <c r="DPJ202" s="89"/>
      <c r="DPK202" s="89"/>
      <c r="DPL202" s="89"/>
      <c r="DPM202" s="89"/>
      <c r="DPN202" s="89"/>
      <c r="DPO202" s="89"/>
      <c r="DPP202" s="89"/>
      <c r="DPQ202" s="89"/>
      <c r="DPR202" s="89"/>
      <c r="DPS202" s="89"/>
      <c r="DPT202" s="89"/>
      <c r="DPU202" s="89"/>
      <c r="DPV202" s="89"/>
      <c r="DPW202" s="89"/>
      <c r="DPX202" s="89"/>
      <c r="DPY202" s="89"/>
      <c r="DPZ202" s="89"/>
      <c r="DQA202" s="89"/>
      <c r="DQB202" s="89"/>
      <c r="DQC202" s="89"/>
      <c r="DQD202" s="89"/>
      <c r="DQE202" s="89"/>
      <c r="DQF202" s="89"/>
      <c r="DQG202" s="89"/>
      <c r="DQH202" s="89"/>
      <c r="DQI202" s="89"/>
      <c r="DQJ202" s="89"/>
      <c r="DQK202" s="89"/>
      <c r="DQL202" s="89"/>
      <c r="DQM202" s="89"/>
      <c r="DQN202" s="89"/>
      <c r="DQO202" s="89"/>
      <c r="DQP202" s="89"/>
      <c r="DQQ202" s="89"/>
      <c r="DQR202" s="89"/>
      <c r="DQS202" s="89"/>
      <c r="DQT202" s="89"/>
      <c r="DQU202" s="89"/>
      <c r="DQV202" s="89"/>
      <c r="DQW202" s="89"/>
      <c r="DQX202" s="89"/>
      <c r="DQY202" s="89"/>
      <c r="DQZ202" s="89"/>
      <c r="DRA202" s="89"/>
      <c r="DRB202" s="89"/>
      <c r="DRC202" s="89"/>
      <c r="DRD202" s="89"/>
      <c r="DRE202" s="89"/>
      <c r="DRF202" s="89"/>
      <c r="DRG202" s="89"/>
      <c r="DRH202" s="89"/>
      <c r="DRI202" s="89"/>
      <c r="DRJ202" s="89"/>
      <c r="DRK202" s="89"/>
      <c r="DRL202" s="89"/>
      <c r="DRM202" s="89"/>
      <c r="DRN202" s="89"/>
      <c r="DRO202" s="89"/>
      <c r="DRP202" s="89"/>
      <c r="DRQ202" s="89"/>
      <c r="DRR202" s="89"/>
      <c r="DRS202" s="89"/>
      <c r="DRT202" s="89"/>
      <c r="DRU202" s="89"/>
      <c r="DRV202" s="89"/>
      <c r="DRW202" s="89"/>
      <c r="DRX202" s="89"/>
      <c r="DRY202" s="89"/>
      <c r="DRZ202" s="89"/>
      <c r="DSA202" s="89"/>
      <c r="DSB202" s="89"/>
      <c r="DSC202" s="89"/>
      <c r="DSD202" s="89"/>
      <c r="DSE202" s="89"/>
      <c r="DSF202" s="89"/>
      <c r="DSG202" s="89"/>
      <c r="DSH202" s="89"/>
      <c r="DSI202" s="89"/>
      <c r="DSJ202" s="89"/>
      <c r="DSK202" s="89"/>
      <c r="DSL202" s="89"/>
      <c r="DSM202" s="89"/>
      <c r="DSN202" s="89"/>
      <c r="DSO202" s="89"/>
      <c r="DSP202" s="89"/>
      <c r="DSQ202" s="89"/>
      <c r="DSR202" s="89"/>
      <c r="DSS202" s="89"/>
      <c r="DST202" s="89"/>
      <c r="DSU202" s="89"/>
      <c r="DSV202" s="89"/>
      <c r="DSW202" s="89"/>
      <c r="DSX202" s="89"/>
      <c r="DSY202" s="89"/>
      <c r="DSZ202" s="89"/>
      <c r="DTA202" s="89"/>
      <c r="DTB202" s="89"/>
      <c r="DTC202" s="89"/>
      <c r="DTD202" s="89"/>
      <c r="DTE202" s="89"/>
      <c r="DTF202" s="89"/>
      <c r="DTG202" s="89"/>
      <c r="DTH202" s="89"/>
      <c r="DTI202" s="89"/>
      <c r="DTJ202" s="89"/>
      <c r="DTK202" s="89"/>
      <c r="DTL202" s="89"/>
      <c r="DTM202" s="89"/>
      <c r="DTN202" s="89"/>
      <c r="DTO202" s="89"/>
      <c r="DTP202" s="89"/>
      <c r="DTQ202" s="89"/>
      <c r="DTR202" s="89"/>
      <c r="DTS202" s="89"/>
      <c r="DTT202" s="89"/>
      <c r="DTU202" s="89"/>
      <c r="DTV202" s="89"/>
      <c r="DTW202" s="89"/>
      <c r="DTX202" s="89"/>
      <c r="DTY202" s="89"/>
      <c r="DTZ202" s="89"/>
      <c r="DUA202" s="89"/>
      <c r="DUB202" s="89"/>
      <c r="DUC202" s="89"/>
      <c r="DUD202" s="89"/>
      <c r="DUE202" s="89"/>
      <c r="DUF202" s="89"/>
      <c r="DUG202" s="89"/>
      <c r="DUH202" s="89"/>
      <c r="DUI202" s="89"/>
      <c r="DUJ202" s="89"/>
      <c r="DUK202" s="89"/>
      <c r="DUL202" s="89"/>
      <c r="DUM202" s="89"/>
      <c r="DUN202" s="89"/>
      <c r="DUO202" s="89"/>
      <c r="DUP202" s="89"/>
      <c r="DUQ202" s="89"/>
      <c r="DUR202" s="89"/>
      <c r="DUS202" s="89"/>
      <c r="DUT202" s="89"/>
      <c r="DUU202" s="89"/>
      <c r="DUV202" s="89"/>
      <c r="DUW202" s="89"/>
      <c r="DUX202" s="89"/>
      <c r="DUY202" s="89"/>
      <c r="DUZ202" s="89"/>
      <c r="DVA202" s="89"/>
      <c r="DVB202" s="89"/>
      <c r="DVC202" s="89"/>
      <c r="DVD202" s="89"/>
      <c r="DVE202" s="89"/>
      <c r="DVF202" s="89"/>
      <c r="DVG202" s="89"/>
      <c r="DVH202" s="89"/>
      <c r="DVI202" s="89"/>
      <c r="DVJ202" s="89"/>
      <c r="DVK202" s="89"/>
      <c r="DVL202" s="89"/>
      <c r="DVM202" s="89"/>
      <c r="DVN202" s="89"/>
      <c r="DVO202" s="89"/>
      <c r="DVP202" s="89"/>
      <c r="DVQ202" s="89"/>
      <c r="DVR202" s="89"/>
      <c r="DVS202" s="89"/>
      <c r="DVT202" s="89"/>
      <c r="DVU202" s="89"/>
      <c r="DVV202" s="89"/>
      <c r="DVW202" s="89"/>
      <c r="DVX202" s="89"/>
      <c r="DVY202" s="89"/>
      <c r="DVZ202" s="89"/>
      <c r="DWA202" s="89"/>
      <c r="DWB202" s="89"/>
      <c r="DWC202" s="89"/>
      <c r="DWD202" s="89"/>
      <c r="DWE202" s="89"/>
      <c r="DWF202" s="89"/>
      <c r="DWG202" s="89"/>
      <c r="DWH202" s="89"/>
      <c r="DWI202" s="89"/>
      <c r="DWJ202" s="89"/>
      <c r="DWK202" s="89"/>
      <c r="DWL202" s="89"/>
      <c r="DWM202" s="89"/>
      <c r="DWN202" s="89"/>
      <c r="DWO202" s="89"/>
      <c r="DWP202" s="89"/>
      <c r="DWQ202" s="89"/>
      <c r="DWR202" s="89"/>
      <c r="DWS202" s="89"/>
      <c r="DWT202" s="89"/>
      <c r="DWU202" s="89"/>
      <c r="DWV202" s="89"/>
      <c r="DWW202" s="89"/>
      <c r="DWX202" s="89"/>
      <c r="DWY202" s="89"/>
      <c r="DWZ202" s="89"/>
      <c r="DXA202" s="89"/>
      <c r="DXB202" s="89"/>
      <c r="DXC202" s="89"/>
      <c r="DXD202" s="89"/>
      <c r="DXE202" s="89"/>
      <c r="DXF202" s="89"/>
      <c r="DXG202" s="89"/>
      <c r="DXH202" s="89"/>
      <c r="DXI202" s="89"/>
      <c r="DXJ202" s="89"/>
      <c r="DXK202" s="89"/>
      <c r="DXL202" s="89"/>
      <c r="DXM202" s="89"/>
      <c r="DXN202" s="89"/>
      <c r="DXO202" s="89"/>
      <c r="DXP202" s="89"/>
      <c r="DXQ202" s="89"/>
      <c r="DXR202" s="89"/>
      <c r="DXS202" s="89"/>
      <c r="DXT202" s="89"/>
      <c r="DXU202" s="89"/>
      <c r="DXV202" s="89"/>
      <c r="DXW202" s="89"/>
      <c r="DXX202" s="89"/>
      <c r="DXY202" s="89"/>
      <c r="DXZ202" s="89"/>
      <c r="DYA202" s="89"/>
      <c r="DYB202" s="89"/>
      <c r="DYC202" s="89"/>
      <c r="DYD202" s="89"/>
      <c r="DYE202" s="89"/>
      <c r="DYF202" s="89"/>
      <c r="DYG202" s="89"/>
      <c r="DYH202" s="89"/>
      <c r="DYI202" s="89"/>
      <c r="DYJ202" s="89"/>
      <c r="DYK202" s="89"/>
      <c r="DYL202" s="89"/>
      <c r="DYM202" s="89"/>
      <c r="DYN202" s="89"/>
      <c r="DYO202" s="89"/>
      <c r="DYP202" s="89"/>
      <c r="DYQ202" s="89"/>
      <c r="DYR202" s="89"/>
      <c r="DYS202" s="89"/>
      <c r="DYT202" s="89"/>
      <c r="DYU202" s="89"/>
      <c r="DYV202" s="89"/>
      <c r="DYW202" s="89"/>
      <c r="DYX202" s="89"/>
      <c r="DYY202" s="89"/>
      <c r="DYZ202" s="89"/>
      <c r="DZA202" s="89"/>
      <c r="DZB202" s="89"/>
      <c r="DZC202" s="89"/>
      <c r="DZD202" s="89"/>
      <c r="DZE202" s="89"/>
      <c r="DZF202" s="89"/>
      <c r="DZG202" s="89"/>
      <c r="DZH202" s="89"/>
      <c r="DZI202" s="89"/>
      <c r="DZJ202" s="89"/>
      <c r="DZK202" s="89"/>
      <c r="DZL202" s="89"/>
      <c r="DZM202" s="89"/>
      <c r="DZN202" s="89"/>
      <c r="DZO202" s="89"/>
      <c r="DZP202" s="89"/>
      <c r="DZQ202" s="89"/>
      <c r="DZR202" s="89"/>
      <c r="DZS202" s="89"/>
      <c r="DZT202" s="89"/>
      <c r="DZU202" s="89"/>
      <c r="DZV202" s="89"/>
      <c r="DZW202" s="89"/>
      <c r="DZX202" s="89"/>
      <c r="DZY202" s="89"/>
      <c r="DZZ202" s="89"/>
      <c r="EAA202" s="89"/>
      <c r="EAB202" s="89"/>
      <c r="EAC202" s="89"/>
      <c r="EAD202" s="89"/>
      <c r="EAE202" s="89"/>
      <c r="EAF202" s="89"/>
      <c r="EAG202" s="89"/>
      <c r="EAH202" s="89"/>
      <c r="EAI202" s="89"/>
      <c r="EAJ202" s="89"/>
      <c r="EAK202" s="89"/>
      <c r="EAL202" s="89"/>
      <c r="EAM202" s="89"/>
      <c r="EAN202" s="89"/>
      <c r="EAO202" s="89"/>
      <c r="EAP202" s="89"/>
      <c r="EAQ202" s="89"/>
      <c r="EAR202" s="89"/>
      <c r="EAS202" s="89"/>
      <c r="EAT202" s="89"/>
      <c r="EAU202" s="89"/>
      <c r="EAV202" s="89"/>
      <c r="EAW202" s="89"/>
      <c r="EAX202" s="89"/>
      <c r="EAY202" s="89"/>
      <c r="EAZ202" s="89"/>
      <c r="EBA202" s="89"/>
      <c r="EBB202" s="89"/>
      <c r="EBC202" s="89"/>
      <c r="EBD202" s="89"/>
      <c r="EBE202" s="89"/>
      <c r="EBF202" s="89"/>
      <c r="EBG202" s="89"/>
      <c r="EBH202" s="89"/>
      <c r="EBI202" s="89"/>
      <c r="EBJ202" s="89"/>
      <c r="EBK202" s="89"/>
      <c r="EBL202" s="89"/>
      <c r="EBM202" s="89"/>
      <c r="EBN202" s="89"/>
      <c r="EBO202" s="89"/>
      <c r="EBP202" s="89"/>
      <c r="EBQ202" s="89"/>
      <c r="EBR202" s="89"/>
      <c r="EBS202" s="89"/>
      <c r="EBT202" s="89"/>
      <c r="EBU202" s="89"/>
      <c r="EBV202" s="89"/>
      <c r="EBW202" s="89"/>
      <c r="EBX202" s="89"/>
      <c r="EBY202" s="89"/>
      <c r="EBZ202" s="89"/>
      <c r="ECA202" s="89"/>
      <c r="ECB202" s="89"/>
      <c r="ECC202" s="89"/>
      <c r="ECD202" s="89"/>
      <c r="ECE202" s="89"/>
      <c r="ECF202" s="89"/>
      <c r="ECG202" s="89"/>
      <c r="ECH202" s="89"/>
      <c r="ECI202" s="89"/>
      <c r="ECJ202" s="89"/>
      <c r="ECK202" s="89"/>
      <c r="ECL202" s="89"/>
      <c r="ECM202" s="89"/>
      <c r="ECN202" s="89"/>
      <c r="ECO202" s="89"/>
      <c r="ECP202" s="89"/>
      <c r="ECQ202" s="89"/>
      <c r="ECR202" s="89"/>
      <c r="ECS202" s="89"/>
      <c r="ECT202" s="89"/>
      <c r="ECU202" s="89"/>
      <c r="ECV202" s="89"/>
      <c r="ECW202" s="89"/>
      <c r="ECX202" s="89"/>
      <c r="ECY202" s="89"/>
      <c r="ECZ202" s="89"/>
      <c r="EDA202" s="89"/>
      <c r="EDB202" s="89"/>
      <c r="EDC202" s="89"/>
      <c r="EDD202" s="89"/>
      <c r="EDE202" s="89"/>
      <c r="EDF202" s="89"/>
      <c r="EDG202" s="89"/>
      <c r="EDH202" s="89"/>
      <c r="EDI202" s="89"/>
      <c r="EDJ202" s="89"/>
      <c r="EDK202" s="89"/>
      <c r="EDL202" s="89"/>
      <c r="EDM202" s="89"/>
      <c r="EDN202" s="89"/>
      <c r="EDO202" s="89"/>
      <c r="EDP202" s="89"/>
      <c r="EDQ202" s="89"/>
      <c r="EDR202" s="89"/>
      <c r="EDS202" s="89"/>
      <c r="EDT202" s="89"/>
      <c r="EDU202" s="89"/>
      <c r="EDV202" s="89"/>
      <c r="EDW202" s="89"/>
      <c r="EDX202" s="89"/>
      <c r="EDY202" s="89"/>
      <c r="EDZ202" s="89"/>
      <c r="EEA202" s="89"/>
      <c r="EEB202" s="89"/>
      <c r="EEC202" s="89"/>
      <c r="EED202" s="89"/>
      <c r="EEE202" s="89"/>
      <c r="EEF202" s="89"/>
      <c r="EEG202" s="89"/>
      <c r="EEH202" s="89"/>
      <c r="EEI202" s="89"/>
      <c r="EEJ202" s="89"/>
      <c r="EEK202" s="89"/>
      <c r="EEL202" s="89"/>
      <c r="EEM202" s="89"/>
      <c r="EEN202" s="89"/>
      <c r="EEO202" s="89"/>
      <c r="EEP202" s="89"/>
      <c r="EEQ202" s="89"/>
      <c r="EER202" s="89"/>
      <c r="EES202" s="89"/>
      <c r="EET202" s="89"/>
      <c r="EEU202" s="89"/>
      <c r="EEV202" s="89"/>
      <c r="EEW202" s="89"/>
      <c r="EEX202" s="89"/>
      <c r="EEY202" s="89"/>
      <c r="EEZ202" s="89"/>
      <c r="EFA202" s="89"/>
      <c r="EFB202" s="89"/>
      <c r="EFC202" s="89"/>
      <c r="EFD202" s="89"/>
      <c r="EFE202" s="89"/>
      <c r="EFF202" s="89"/>
      <c r="EFG202" s="89"/>
      <c r="EFH202" s="89"/>
      <c r="EFI202" s="89"/>
      <c r="EFJ202" s="89"/>
      <c r="EFK202" s="89"/>
      <c r="EFL202" s="89"/>
      <c r="EFM202" s="89"/>
      <c r="EFN202" s="89"/>
      <c r="EFO202" s="89"/>
      <c r="EFP202" s="89"/>
      <c r="EFQ202" s="89"/>
      <c r="EFR202" s="89"/>
      <c r="EFS202" s="89"/>
      <c r="EFT202" s="89"/>
      <c r="EFU202" s="89"/>
      <c r="EFV202" s="89"/>
      <c r="EFW202" s="89"/>
      <c r="EFX202" s="89"/>
      <c r="EFY202" s="89"/>
      <c r="EFZ202" s="89"/>
      <c r="EGA202" s="89"/>
      <c r="EGB202" s="89"/>
      <c r="EGC202" s="89"/>
      <c r="EGD202" s="89"/>
      <c r="EGE202" s="89"/>
      <c r="EGF202" s="89"/>
      <c r="EGG202" s="89"/>
      <c r="EGH202" s="89"/>
      <c r="EGI202" s="89"/>
      <c r="EGJ202" s="89"/>
      <c r="EGK202" s="89"/>
      <c r="EGL202" s="89"/>
      <c r="EGM202" s="89"/>
      <c r="EGN202" s="89"/>
      <c r="EGO202" s="89"/>
      <c r="EGP202" s="89"/>
      <c r="EGQ202" s="89"/>
      <c r="EGR202" s="89"/>
      <c r="EGS202" s="89"/>
      <c r="EGT202" s="89"/>
      <c r="EGU202" s="89"/>
      <c r="EGV202" s="89"/>
      <c r="EGW202" s="89"/>
      <c r="EGX202" s="89"/>
      <c r="EGY202" s="89"/>
      <c r="EGZ202" s="89"/>
      <c r="EHA202" s="89"/>
      <c r="EHB202" s="89"/>
      <c r="EHC202" s="89"/>
      <c r="EHD202" s="89"/>
      <c r="EHE202" s="89"/>
      <c r="EHF202" s="89"/>
      <c r="EHG202" s="89"/>
      <c r="EHH202" s="89"/>
      <c r="EHI202" s="89"/>
      <c r="EHJ202" s="89"/>
      <c r="EHK202" s="89"/>
      <c r="EHL202" s="89"/>
      <c r="EHM202" s="89"/>
      <c r="EHN202" s="89"/>
      <c r="EHO202" s="89"/>
      <c r="EHP202" s="89"/>
      <c r="EHQ202" s="89"/>
      <c r="EHR202" s="89"/>
      <c r="EHS202" s="89"/>
      <c r="EHT202" s="89"/>
      <c r="EHU202" s="89"/>
      <c r="EHV202" s="89"/>
      <c r="EHW202" s="89"/>
      <c r="EHX202" s="89"/>
      <c r="EHY202" s="89"/>
      <c r="EHZ202" s="89"/>
      <c r="EIA202" s="89"/>
      <c r="EIB202" s="89"/>
      <c r="EIC202" s="89"/>
      <c r="EID202" s="89"/>
      <c r="EIE202" s="89"/>
      <c r="EIF202" s="89"/>
      <c r="EIG202" s="89"/>
      <c r="EIH202" s="89"/>
      <c r="EII202" s="89"/>
      <c r="EIJ202" s="89"/>
      <c r="EIK202" s="89"/>
      <c r="EIL202" s="89"/>
      <c r="EIM202" s="89"/>
      <c r="EIN202" s="89"/>
      <c r="EIO202" s="89"/>
      <c r="EIP202" s="89"/>
      <c r="EIQ202" s="89"/>
      <c r="EIR202" s="89"/>
      <c r="EIS202" s="89"/>
      <c r="EIT202" s="89"/>
      <c r="EIU202" s="89"/>
      <c r="EIV202" s="89"/>
      <c r="EIW202" s="89"/>
      <c r="EIX202" s="89"/>
      <c r="EIY202" s="89"/>
      <c r="EIZ202" s="89"/>
      <c r="EJA202" s="89"/>
      <c r="EJB202" s="89"/>
      <c r="EJC202" s="89"/>
      <c r="EJD202" s="89"/>
      <c r="EJE202" s="89"/>
      <c r="EJF202" s="89"/>
      <c r="EJG202" s="89"/>
      <c r="EJH202" s="89"/>
      <c r="EJI202" s="89"/>
      <c r="EJJ202" s="89"/>
      <c r="EJK202" s="89"/>
      <c r="EJL202" s="89"/>
      <c r="EJM202" s="89"/>
      <c r="EJN202" s="89"/>
      <c r="EJO202" s="89"/>
      <c r="EJP202" s="89"/>
      <c r="EJQ202" s="89"/>
      <c r="EJR202" s="89"/>
      <c r="EJS202" s="89"/>
      <c r="EJT202" s="89"/>
      <c r="EJU202" s="89"/>
      <c r="EJV202" s="89"/>
      <c r="EJW202" s="89"/>
      <c r="EJX202" s="89"/>
      <c r="EJY202" s="89"/>
      <c r="EJZ202" s="89"/>
      <c r="EKA202" s="89"/>
      <c r="EKB202" s="89"/>
      <c r="EKC202" s="89"/>
      <c r="EKD202" s="89"/>
      <c r="EKE202" s="89"/>
      <c r="EKF202" s="89"/>
      <c r="EKG202" s="89"/>
      <c r="EKH202" s="89"/>
      <c r="EKI202" s="89"/>
      <c r="EKJ202" s="89"/>
      <c r="EKK202" s="89"/>
      <c r="EKL202" s="89"/>
      <c r="EKM202" s="89"/>
      <c r="EKN202" s="89"/>
      <c r="EKO202" s="89"/>
      <c r="EKP202" s="89"/>
      <c r="EKQ202" s="89"/>
      <c r="EKR202" s="89"/>
      <c r="EKS202" s="89"/>
      <c r="EKT202" s="89"/>
      <c r="EKU202" s="89"/>
      <c r="EKV202" s="89"/>
      <c r="EKW202" s="89"/>
      <c r="EKX202" s="89"/>
      <c r="EKY202" s="89"/>
      <c r="EKZ202" s="89"/>
      <c r="ELA202" s="89"/>
      <c r="ELB202" s="89"/>
      <c r="ELC202" s="89"/>
      <c r="ELD202" s="89"/>
      <c r="ELE202" s="89"/>
      <c r="ELF202" s="89"/>
      <c r="ELG202" s="89"/>
      <c r="ELH202" s="89"/>
      <c r="ELI202" s="89"/>
      <c r="ELJ202" s="89"/>
      <c r="ELK202" s="89"/>
      <c r="ELL202" s="89"/>
      <c r="ELM202" s="89"/>
      <c r="ELN202" s="89"/>
      <c r="ELO202" s="89"/>
      <c r="ELP202" s="89"/>
      <c r="ELQ202" s="89"/>
      <c r="ELR202" s="89"/>
      <c r="ELS202" s="89"/>
      <c r="ELT202" s="89"/>
      <c r="ELU202" s="89"/>
      <c r="ELV202" s="89"/>
      <c r="ELW202" s="89"/>
      <c r="ELX202" s="89"/>
      <c r="ELY202" s="89"/>
      <c r="ELZ202" s="89"/>
      <c r="EMA202" s="89"/>
      <c r="EMB202" s="89"/>
      <c r="EMC202" s="89"/>
      <c r="EMD202" s="89"/>
      <c r="EME202" s="89"/>
      <c r="EMF202" s="89"/>
      <c r="EMG202" s="89"/>
      <c r="EMH202" s="89"/>
      <c r="EMI202" s="89"/>
      <c r="EMJ202" s="89"/>
      <c r="EMK202" s="89"/>
      <c r="EML202" s="89"/>
      <c r="EMM202" s="89"/>
      <c r="EMN202" s="89"/>
      <c r="EMO202" s="89"/>
      <c r="EMP202" s="89"/>
      <c r="EMQ202" s="89"/>
      <c r="EMR202" s="89"/>
      <c r="EMS202" s="89"/>
      <c r="EMT202" s="89"/>
      <c r="EMU202" s="89"/>
      <c r="EMV202" s="89"/>
      <c r="EMW202" s="89"/>
      <c r="EMX202" s="89"/>
      <c r="EMY202" s="89"/>
      <c r="EMZ202" s="89"/>
      <c r="ENA202" s="89"/>
      <c r="ENB202" s="89"/>
      <c r="ENC202" s="89"/>
      <c r="END202" s="89"/>
      <c r="ENE202" s="89"/>
      <c r="ENF202" s="89"/>
      <c r="ENG202" s="89"/>
      <c r="ENH202" s="89"/>
      <c r="ENI202" s="89"/>
      <c r="ENJ202" s="89"/>
      <c r="ENK202" s="89"/>
      <c r="ENL202" s="89"/>
      <c r="ENM202" s="89"/>
      <c r="ENN202" s="89"/>
      <c r="ENO202" s="89"/>
      <c r="ENP202" s="89"/>
      <c r="ENQ202" s="89"/>
      <c r="ENR202" s="89"/>
      <c r="ENS202" s="89"/>
      <c r="ENT202" s="89"/>
      <c r="ENU202" s="89"/>
      <c r="ENV202" s="89"/>
      <c r="ENW202" s="89"/>
      <c r="ENX202" s="89"/>
      <c r="ENY202" s="89"/>
      <c r="ENZ202" s="89"/>
      <c r="EOA202" s="89"/>
      <c r="EOB202" s="89"/>
      <c r="EOC202" s="89"/>
      <c r="EOD202" s="89"/>
      <c r="EOE202" s="89"/>
      <c r="EOF202" s="89"/>
      <c r="EOG202" s="89"/>
      <c r="EOH202" s="89"/>
      <c r="EOI202" s="89"/>
      <c r="EOJ202" s="89"/>
      <c r="EOK202" s="89"/>
      <c r="EOL202" s="89"/>
      <c r="EOM202" s="89"/>
      <c r="EON202" s="89"/>
      <c r="EOO202" s="89"/>
      <c r="EOP202" s="89"/>
      <c r="EOQ202" s="89"/>
      <c r="EOR202" s="89"/>
      <c r="EOS202" s="89"/>
      <c r="EOT202" s="89"/>
      <c r="EOU202" s="89"/>
      <c r="EOV202" s="89"/>
      <c r="EOW202" s="89"/>
      <c r="EOX202" s="89"/>
      <c r="EOY202" s="89"/>
      <c r="EOZ202" s="89"/>
      <c r="EPA202" s="89"/>
      <c r="EPB202" s="89"/>
      <c r="EPC202" s="89"/>
      <c r="EPD202" s="89"/>
      <c r="EPE202" s="89"/>
      <c r="EPF202" s="89"/>
      <c r="EPG202" s="89"/>
      <c r="EPH202" s="89"/>
      <c r="EPI202" s="89"/>
      <c r="EPJ202" s="89"/>
      <c r="EPK202" s="89"/>
      <c r="EPL202" s="89"/>
      <c r="EPM202" s="89"/>
      <c r="EPN202" s="89"/>
      <c r="EPO202" s="89"/>
      <c r="EPP202" s="89"/>
      <c r="EPQ202" s="89"/>
      <c r="EPR202" s="89"/>
      <c r="EPS202" s="89"/>
      <c r="EPT202" s="89"/>
      <c r="EPU202" s="89"/>
      <c r="EPV202" s="89"/>
      <c r="EPW202" s="89"/>
      <c r="EPX202" s="89"/>
      <c r="EPY202" s="89"/>
      <c r="EPZ202" s="89"/>
      <c r="EQA202" s="89"/>
      <c r="EQB202" s="89"/>
      <c r="EQC202" s="89"/>
      <c r="EQD202" s="89"/>
      <c r="EQE202" s="89"/>
      <c r="EQF202" s="89"/>
      <c r="EQG202" s="89"/>
      <c r="EQH202" s="89"/>
      <c r="EQI202" s="89"/>
      <c r="EQJ202" s="89"/>
      <c r="EQK202" s="89"/>
      <c r="EQL202" s="89"/>
      <c r="EQM202" s="89"/>
      <c r="EQN202" s="89"/>
      <c r="EQO202" s="89"/>
      <c r="EQP202" s="89"/>
      <c r="EQQ202" s="89"/>
      <c r="EQR202" s="89"/>
      <c r="EQS202" s="89"/>
      <c r="EQT202" s="89"/>
      <c r="EQU202" s="89"/>
      <c r="EQV202" s="89"/>
      <c r="EQW202" s="89"/>
      <c r="EQX202" s="89"/>
      <c r="EQY202" s="89"/>
      <c r="EQZ202" s="89"/>
      <c r="ERA202" s="89"/>
      <c r="ERB202" s="89"/>
      <c r="ERC202" s="89"/>
      <c r="ERD202" s="89"/>
      <c r="ERE202" s="89"/>
      <c r="ERF202" s="89"/>
      <c r="ERG202" s="89"/>
      <c r="ERH202" s="89"/>
      <c r="ERI202" s="89"/>
      <c r="ERJ202" s="89"/>
      <c r="ERK202" s="89"/>
      <c r="ERL202" s="89"/>
      <c r="ERM202" s="89"/>
      <c r="ERN202" s="89"/>
      <c r="ERO202" s="89"/>
      <c r="ERP202" s="89"/>
      <c r="ERQ202" s="89"/>
      <c r="ERR202" s="89"/>
      <c r="ERS202" s="89"/>
      <c r="ERT202" s="89"/>
      <c r="ERU202" s="89"/>
      <c r="ERV202" s="89"/>
      <c r="ERW202" s="89"/>
      <c r="ERX202" s="89"/>
      <c r="ERY202" s="89"/>
      <c r="ERZ202" s="89"/>
      <c r="ESA202" s="89"/>
      <c r="ESB202" s="89"/>
      <c r="ESC202" s="89"/>
      <c r="ESD202" s="89"/>
      <c r="ESE202" s="89"/>
      <c r="ESF202" s="89"/>
      <c r="ESG202" s="89"/>
      <c r="ESH202" s="89"/>
      <c r="ESI202" s="89"/>
      <c r="ESJ202" s="89"/>
      <c r="ESK202" s="89"/>
      <c r="ESL202" s="89"/>
      <c r="ESM202" s="89"/>
      <c r="ESN202" s="89"/>
      <c r="ESO202" s="89"/>
      <c r="ESP202" s="89"/>
      <c r="ESQ202" s="89"/>
      <c r="ESR202" s="89"/>
      <c r="ESS202" s="89"/>
      <c r="EST202" s="89"/>
      <c r="ESU202" s="89"/>
      <c r="ESV202" s="89"/>
      <c r="ESW202" s="89"/>
      <c r="ESX202" s="89"/>
      <c r="ESY202" s="89"/>
      <c r="ESZ202" s="89"/>
      <c r="ETA202" s="89"/>
      <c r="ETB202" s="89"/>
      <c r="ETC202" s="89"/>
      <c r="ETD202" s="89"/>
      <c r="ETE202" s="89"/>
      <c r="ETF202" s="89"/>
      <c r="ETG202" s="89"/>
      <c r="ETH202" s="89"/>
      <c r="ETI202" s="89"/>
      <c r="ETJ202" s="89"/>
      <c r="ETK202" s="89"/>
      <c r="ETL202" s="89"/>
      <c r="ETM202" s="89"/>
      <c r="ETN202" s="89"/>
      <c r="ETO202" s="89"/>
      <c r="ETP202" s="89"/>
      <c r="ETQ202" s="89"/>
      <c r="ETR202" s="89"/>
      <c r="ETS202" s="89"/>
      <c r="ETT202" s="89"/>
      <c r="ETU202" s="89"/>
      <c r="ETV202" s="89"/>
      <c r="ETW202" s="89"/>
      <c r="ETX202" s="89"/>
      <c r="ETY202" s="89"/>
      <c r="ETZ202" s="89"/>
      <c r="EUA202" s="89"/>
      <c r="EUB202" s="89"/>
      <c r="EUC202" s="89"/>
      <c r="EUD202" s="89"/>
      <c r="EUE202" s="89"/>
      <c r="EUF202" s="89"/>
      <c r="EUG202" s="89"/>
      <c r="EUH202" s="89"/>
      <c r="EUI202" s="89"/>
      <c r="EUJ202" s="89"/>
      <c r="EUK202" s="89"/>
      <c r="EUL202" s="89"/>
      <c r="EUM202" s="89"/>
      <c r="EUN202" s="89"/>
      <c r="EUO202" s="89"/>
      <c r="EUP202" s="89"/>
      <c r="EUQ202" s="89"/>
      <c r="EUR202" s="89"/>
      <c r="EUS202" s="89"/>
      <c r="EUT202" s="89"/>
      <c r="EUU202" s="89"/>
      <c r="EUV202" s="89"/>
      <c r="EUW202" s="89"/>
      <c r="EUX202" s="89"/>
      <c r="EUY202" s="89"/>
      <c r="EUZ202" s="89"/>
      <c r="EVA202" s="89"/>
      <c r="EVB202" s="89"/>
      <c r="EVC202" s="89"/>
      <c r="EVD202" s="89"/>
      <c r="EVE202" s="89"/>
      <c r="EVF202" s="89"/>
      <c r="EVG202" s="89"/>
      <c r="EVH202" s="89"/>
      <c r="EVI202" s="89"/>
      <c r="EVJ202" s="89"/>
      <c r="EVK202" s="89"/>
      <c r="EVL202" s="89"/>
      <c r="EVM202" s="89"/>
      <c r="EVN202" s="89"/>
      <c r="EVO202" s="89"/>
      <c r="EVP202" s="89"/>
      <c r="EVQ202" s="89"/>
      <c r="EVR202" s="89"/>
      <c r="EVS202" s="89"/>
      <c r="EVT202" s="89"/>
      <c r="EVU202" s="89"/>
      <c r="EVV202" s="89"/>
      <c r="EVW202" s="89"/>
      <c r="EVX202" s="89"/>
      <c r="EVY202" s="89"/>
      <c r="EVZ202" s="89"/>
      <c r="EWA202" s="89"/>
      <c r="EWB202" s="89"/>
      <c r="EWC202" s="89"/>
      <c r="EWD202" s="89"/>
      <c r="EWE202" s="89"/>
      <c r="EWF202" s="89"/>
      <c r="EWG202" s="89"/>
      <c r="EWH202" s="89"/>
      <c r="EWI202" s="89"/>
      <c r="EWJ202" s="89"/>
      <c r="EWK202" s="89"/>
      <c r="EWL202" s="89"/>
      <c r="EWM202" s="89"/>
      <c r="EWN202" s="89"/>
      <c r="EWO202" s="89"/>
      <c r="EWP202" s="89"/>
      <c r="EWQ202" s="89"/>
      <c r="EWR202" s="89"/>
      <c r="EWS202" s="89"/>
      <c r="EWT202" s="89"/>
      <c r="EWU202" s="89"/>
      <c r="EWV202" s="89"/>
      <c r="EWW202" s="89"/>
      <c r="EWX202" s="89"/>
      <c r="EWY202" s="89"/>
      <c r="EWZ202" s="89"/>
      <c r="EXA202" s="89"/>
      <c r="EXB202" s="89"/>
      <c r="EXC202" s="89"/>
      <c r="EXD202" s="89"/>
      <c r="EXE202" s="89"/>
      <c r="EXF202" s="89"/>
      <c r="EXG202" s="89"/>
      <c r="EXH202" s="89"/>
      <c r="EXI202" s="89"/>
      <c r="EXJ202" s="89"/>
      <c r="EXK202" s="89"/>
      <c r="EXL202" s="89"/>
      <c r="EXM202" s="89"/>
      <c r="EXN202" s="89"/>
      <c r="EXO202" s="89"/>
      <c r="EXP202" s="89"/>
      <c r="EXQ202" s="89"/>
      <c r="EXR202" s="89"/>
      <c r="EXS202" s="89"/>
      <c r="EXT202" s="89"/>
      <c r="EXU202" s="89"/>
      <c r="EXV202" s="89"/>
      <c r="EXW202" s="89"/>
      <c r="EXX202" s="89"/>
      <c r="EXY202" s="89"/>
      <c r="EXZ202" s="89"/>
      <c r="EYA202" s="89"/>
      <c r="EYB202" s="89"/>
      <c r="EYC202" s="89"/>
      <c r="EYD202" s="89"/>
      <c r="EYE202" s="89"/>
      <c r="EYF202" s="89"/>
      <c r="EYG202" s="89"/>
      <c r="EYH202" s="89"/>
      <c r="EYI202" s="89"/>
      <c r="EYJ202" s="89"/>
      <c r="EYK202" s="89"/>
      <c r="EYL202" s="89"/>
      <c r="EYM202" s="89"/>
      <c r="EYN202" s="89"/>
      <c r="EYO202" s="89"/>
      <c r="EYP202" s="89"/>
      <c r="EYQ202" s="89"/>
      <c r="EYR202" s="89"/>
      <c r="EYS202" s="89"/>
      <c r="EYT202" s="89"/>
      <c r="EYU202" s="89"/>
      <c r="EYV202" s="89"/>
      <c r="EYW202" s="89"/>
      <c r="EYX202" s="89"/>
      <c r="EYY202" s="89"/>
      <c r="EYZ202" s="89"/>
      <c r="EZA202" s="89"/>
      <c r="EZB202" s="89"/>
      <c r="EZC202" s="89"/>
      <c r="EZD202" s="89"/>
      <c r="EZE202" s="89"/>
      <c r="EZF202" s="89"/>
      <c r="EZG202" s="89"/>
      <c r="EZH202" s="89"/>
      <c r="EZI202" s="89"/>
      <c r="EZJ202" s="89"/>
      <c r="EZK202" s="89"/>
      <c r="EZL202" s="89"/>
      <c r="EZM202" s="89"/>
      <c r="EZN202" s="89"/>
      <c r="EZO202" s="89"/>
      <c r="EZP202" s="89"/>
      <c r="EZQ202" s="89"/>
      <c r="EZR202" s="89"/>
      <c r="EZS202" s="89"/>
      <c r="EZT202" s="89"/>
      <c r="EZU202" s="89"/>
      <c r="EZV202" s="89"/>
      <c r="EZW202" s="89"/>
      <c r="EZX202" s="89"/>
      <c r="EZY202" s="89"/>
      <c r="EZZ202" s="89"/>
      <c r="FAA202" s="89"/>
      <c r="FAB202" s="89"/>
      <c r="FAC202" s="89"/>
      <c r="FAD202" s="89"/>
      <c r="FAE202" s="89"/>
      <c r="FAF202" s="89"/>
      <c r="FAG202" s="89"/>
      <c r="FAH202" s="89"/>
      <c r="FAI202" s="89"/>
      <c r="FAJ202" s="89"/>
      <c r="FAK202" s="89"/>
      <c r="FAL202" s="89"/>
      <c r="FAM202" s="89"/>
      <c r="FAN202" s="89"/>
      <c r="FAO202" s="89"/>
      <c r="FAP202" s="89"/>
      <c r="FAQ202" s="89"/>
      <c r="FAR202" s="89"/>
      <c r="FAS202" s="89"/>
      <c r="FAT202" s="89"/>
      <c r="FAU202" s="89"/>
      <c r="FAV202" s="89"/>
      <c r="FAW202" s="89"/>
      <c r="FAX202" s="89"/>
      <c r="FAY202" s="89"/>
      <c r="FAZ202" s="89"/>
      <c r="FBA202" s="89"/>
      <c r="FBB202" s="89"/>
      <c r="FBC202" s="89"/>
      <c r="FBD202" s="89"/>
      <c r="FBE202" s="89"/>
      <c r="FBF202" s="89"/>
      <c r="FBG202" s="89"/>
      <c r="FBH202" s="89"/>
      <c r="FBI202" s="89"/>
      <c r="FBJ202" s="89"/>
      <c r="FBK202" s="89"/>
      <c r="FBL202" s="89"/>
      <c r="FBM202" s="89"/>
      <c r="FBN202" s="89"/>
      <c r="FBO202" s="89"/>
      <c r="FBP202" s="89"/>
      <c r="FBQ202" s="89"/>
      <c r="FBR202" s="89"/>
      <c r="FBS202" s="89"/>
      <c r="FBT202" s="89"/>
      <c r="FBU202" s="89"/>
      <c r="FBV202" s="89"/>
      <c r="FBW202" s="89"/>
      <c r="FBX202" s="89"/>
      <c r="FBY202" s="89"/>
      <c r="FBZ202" s="89"/>
      <c r="FCA202" s="89"/>
      <c r="FCB202" s="89"/>
      <c r="FCC202" s="89"/>
      <c r="FCD202" s="89"/>
      <c r="FCE202" s="89"/>
      <c r="FCF202" s="89"/>
      <c r="FCG202" s="89"/>
      <c r="FCH202" s="89"/>
      <c r="FCI202" s="89"/>
      <c r="FCJ202" s="89"/>
      <c r="FCK202" s="89"/>
      <c r="FCL202" s="89"/>
      <c r="FCM202" s="89"/>
      <c r="FCN202" s="89"/>
      <c r="FCO202" s="89"/>
      <c r="FCP202" s="89"/>
      <c r="FCQ202" s="89"/>
      <c r="FCR202" s="89"/>
      <c r="FCS202" s="89"/>
      <c r="FCT202" s="89"/>
      <c r="FCU202" s="89"/>
      <c r="FCV202" s="89"/>
      <c r="FCW202" s="89"/>
      <c r="FCX202" s="89"/>
      <c r="FCY202" s="89"/>
      <c r="FCZ202" s="89"/>
      <c r="FDA202" s="89"/>
      <c r="FDB202" s="89"/>
      <c r="FDC202" s="89"/>
      <c r="FDD202" s="89"/>
      <c r="FDE202" s="89"/>
      <c r="FDF202" s="89"/>
      <c r="FDG202" s="89"/>
      <c r="FDH202" s="89"/>
      <c r="FDI202" s="89"/>
      <c r="FDJ202" s="89"/>
      <c r="FDK202" s="89"/>
      <c r="FDL202" s="89"/>
      <c r="FDM202" s="89"/>
      <c r="FDN202" s="89"/>
      <c r="FDO202" s="89"/>
      <c r="FDP202" s="89"/>
      <c r="FDQ202" s="89"/>
      <c r="FDR202" s="89"/>
      <c r="FDS202" s="89"/>
      <c r="FDT202" s="89"/>
      <c r="FDU202" s="89"/>
      <c r="FDV202" s="89"/>
      <c r="FDW202" s="89"/>
      <c r="FDX202" s="89"/>
      <c r="FDY202" s="89"/>
      <c r="FDZ202" s="89"/>
      <c r="FEA202" s="89"/>
      <c r="FEB202" s="89"/>
      <c r="FEC202" s="89"/>
      <c r="FED202" s="89"/>
      <c r="FEE202" s="89"/>
      <c r="FEF202" s="89"/>
      <c r="FEG202" s="89"/>
      <c r="FEH202" s="89"/>
      <c r="FEI202" s="89"/>
      <c r="FEJ202" s="89"/>
      <c r="FEK202" s="89"/>
      <c r="FEL202" s="89"/>
      <c r="FEM202" s="89"/>
      <c r="FEN202" s="89"/>
      <c r="FEO202" s="89"/>
      <c r="FEP202" s="89"/>
      <c r="FEQ202" s="89"/>
      <c r="FER202" s="89"/>
      <c r="FES202" s="89"/>
      <c r="FET202" s="89"/>
      <c r="FEU202" s="89"/>
      <c r="FEV202" s="89"/>
      <c r="FEW202" s="89"/>
      <c r="FEX202" s="89"/>
      <c r="FEY202" s="89"/>
      <c r="FEZ202" s="89"/>
      <c r="FFA202" s="89"/>
      <c r="FFB202" s="89"/>
      <c r="FFC202" s="89"/>
      <c r="FFD202" s="89"/>
      <c r="FFE202" s="89"/>
      <c r="FFF202" s="89"/>
      <c r="FFG202" s="89"/>
      <c r="FFH202" s="89"/>
      <c r="FFI202" s="89"/>
      <c r="FFJ202" s="89"/>
      <c r="FFK202" s="89"/>
      <c r="FFL202" s="89"/>
      <c r="FFM202" s="89"/>
      <c r="FFN202" s="89"/>
      <c r="FFO202" s="89"/>
      <c r="FFP202" s="89"/>
      <c r="FFQ202" s="89"/>
      <c r="FFR202" s="89"/>
      <c r="FFS202" s="89"/>
      <c r="FFT202" s="89"/>
      <c r="FFU202" s="89"/>
      <c r="FFV202" s="89"/>
      <c r="FFW202" s="89"/>
      <c r="FFX202" s="89"/>
      <c r="FFY202" s="89"/>
      <c r="FFZ202" s="89"/>
      <c r="FGA202" s="89"/>
      <c r="FGB202" s="89"/>
      <c r="FGC202" s="89"/>
      <c r="FGD202" s="89"/>
      <c r="FGE202" s="89"/>
      <c r="FGF202" s="89"/>
      <c r="FGG202" s="89"/>
      <c r="FGH202" s="89"/>
      <c r="FGI202" s="89"/>
      <c r="FGJ202" s="89"/>
      <c r="FGK202" s="89"/>
      <c r="FGL202" s="89"/>
      <c r="FGM202" s="89"/>
      <c r="FGN202" s="89"/>
      <c r="FGO202" s="89"/>
      <c r="FGP202" s="89"/>
      <c r="FGQ202" s="89"/>
      <c r="FGR202" s="89"/>
      <c r="FGS202" s="89"/>
      <c r="FGT202" s="89"/>
      <c r="FGU202" s="89"/>
      <c r="FGV202" s="89"/>
      <c r="FGW202" s="89"/>
      <c r="FGX202" s="89"/>
      <c r="FGY202" s="89"/>
      <c r="FGZ202" s="89"/>
      <c r="FHA202" s="89"/>
      <c r="FHB202" s="89"/>
      <c r="FHC202" s="89"/>
      <c r="FHD202" s="89"/>
      <c r="FHE202" s="89"/>
      <c r="FHF202" s="89"/>
      <c r="FHG202" s="89"/>
      <c r="FHH202" s="89"/>
      <c r="FHI202" s="89"/>
      <c r="FHJ202" s="89"/>
      <c r="FHK202" s="89"/>
      <c r="FHL202" s="89"/>
      <c r="FHM202" s="89"/>
      <c r="FHN202" s="89"/>
      <c r="FHO202" s="89"/>
      <c r="FHP202" s="89"/>
      <c r="FHQ202" s="89"/>
      <c r="FHR202" s="89"/>
      <c r="FHS202" s="89"/>
      <c r="FHT202" s="89"/>
      <c r="FHU202" s="89"/>
      <c r="FHV202" s="89"/>
      <c r="FHW202" s="89"/>
      <c r="FHX202" s="89"/>
      <c r="FHY202" s="89"/>
      <c r="FHZ202" s="89"/>
      <c r="FIA202" s="89"/>
      <c r="FIB202" s="89"/>
      <c r="FIC202" s="89"/>
      <c r="FID202" s="89"/>
      <c r="FIE202" s="89"/>
      <c r="FIF202" s="89"/>
      <c r="FIG202" s="89"/>
      <c r="FIH202" s="89"/>
      <c r="FII202" s="89"/>
      <c r="FIJ202" s="89"/>
      <c r="FIK202" s="89"/>
      <c r="FIL202" s="89"/>
      <c r="FIM202" s="89"/>
      <c r="FIN202" s="89"/>
      <c r="FIO202" s="89"/>
      <c r="FIP202" s="89"/>
      <c r="FIQ202" s="89"/>
      <c r="FIR202" s="89"/>
      <c r="FIS202" s="89"/>
      <c r="FIT202" s="89"/>
      <c r="FIU202" s="89"/>
      <c r="FIV202" s="89"/>
      <c r="FIW202" s="89"/>
      <c r="FIX202" s="89"/>
      <c r="FIY202" s="89"/>
      <c r="FIZ202" s="89"/>
      <c r="FJA202" s="89"/>
      <c r="FJB202" s="89"/>
      <c r="FJC202" s="89"/>
      <c r="FJD202" s="89"/>
      <c r="FJE202" s="89"/>
      <c r="FJF202" s="89"/>
      <c r="FJG202" s="89"/>
      <c r="FJH202" s="89"/>
      <c r="FJI202" s="89"/>
      <c r="FJJ202" s="89"/>
      <c r="FJK202" s="89"/>
      <c r="FJL202" s="89"/>
      <c r="FJM202" s="89"/>
      <c r="FJN202" s="89"/>
      <c r="FJO202" s="89"/>
      <c r="FJP202" s="89"/>
      <c r="FJQ202" s="89"/>
      <c r="FJR202" s="89"/>
      <c r="FJS202" s="89"/>
      <c r="FJT202" s="89"/>
      <c r="FJU202" s="89"/>
      <c r="FJV202" s="89"/>
      <c r="FJW202" s="89"/>
      <c r="FJX202" s="89"/>
      <c r="FJY202" s="89"/>
      <c r="FJZ202" s="89"/>
      <c r="FKA202" s="89"/>
      <c r="FKB202" s="89"/>
      <c r="FKC202" s="89"/>
      <c r="FKD202" s="89"/>
      <c r="FKE202" s="89"/>
      <c r="FKF202" s="89"/>
      <c r="FKG202" s="89"/>
      <c r="FKH202" s="89"/>
      <c r="FKI202" s="89"/>
      <c r="FKJ202" s="89"/>
      <c r="FKK202" s="89"/>
      <c r="FKL202" s="89"/>
      <c r="FKM202" s="89"/>
      <c r="FKN202" s="89"/>
      <c r="FKO202" s="89"/>
      <c r="FKP202" s="89"/>
      <c r="FKQ202" s="89"/>
      <c r="FKR202" s="89"/>
      <c r="FKS202" s="89"/>
      <c r="FKT202" s="89"/>
      <c r="FKU202" s="89"/>
      <c r="FKV202" s="89"/>
      <c r="FKW202" s="89"/>
      <c r="FKX202" s="89"/>
      <c r="FKY202" s="89"/>
      <c r="FKZ202" s="89"/>
      <c r="FLA202" s="89"/>
      <c r="FLB202" s="89"/>
      <c r="FLC202" s="89"/>
      <c r="FLD202" s="89"/>
      <c r="FLE202" s="89"/>
      <c r="FLF202" s="89"/>
      <c r="FLG202" s="89"/>
      <c r="FLH202" s="89"/>
      <c r="FLI202" s="89"/>
      <c r="FLJ202" s="89"/>
      <c r="FLK202" s="89"/>
      <c r="FLL202" s="89"/>
      <c r="FLM202" s="89"/>
      <c r="FLN202" s="89"/>
      <c r="FLO202" s="89"/>
      <c r="FLP202" s="89"/>
      <c r="FLQ202" s="89"/>
      <c r="FLR202" s="89"/>
      <c r="FLS202" s="89"/>
      <c r="FLT202" s="89"/>
      <c r="FLU202" s="89"/>
      <c r="FLV202" s="89"/>
      <c r="FLW202" s="89"/>
      <c r="FLX202" s="89"/>
      <c r="FLY202" s="89"/>
      <c r="FLZ202" s="89"/>
      <c r="FMA202" s="89"/>
      <c r="FMB202" s="89"/>
      <c r="FMC202" s="89"/>
      <c r="FMD202" s="89"/>
      <c r="FME202" s="89"/>
      <c r="FMF202" s="89"/>
      <c r="FMG202" s="89"/>
      <c r="FMH202" s="89"/>
      <c r="FMI202" s="89"/>
      <c r="FMJ202" s="89"/>
      <c r="FMK202" s="89"/>
      <c r="FML202" s="89"/>
      <c r="FMM202" s="89"/>
      <c r="FMN202" s="89"/>
      <c r="FMO202" s="89"/>
      <c r="FMP202" s="89"/>
      <c r="FMQ202" s="89"/>
      <c r="FMR202" s="89"/>
      <c r="FMS202" s="89"/>
      <c r="FMT202" s="89"/>
      <c r="FMU202" s="89"/>
      <c r="FMV202" s="89"/>
      <c r="FMW202" s="89"/>
      <c r="FMX202" s="89"/>
      <c r="FMY202" s="89"/>
      <c r="FMZ202" s="89"/>
      <c r="FNA202" s="89"/>
      <c r="FNB202" s="89"/>
      <c r="FNC202" s="89"/>
      <c r="FND202" s="89"/>
      <c r="FNE202" s="89"/>
      <c r="FNF202" s="89"/>
      <c r="FNG202" s="89"/>
      <c r="FNH202" s="89"/>
      <c r="FNI202" s="89"/>
      <c r="FNJ202" s="89"/>
      <c r="FNK202" s="89"/>
      <c r="FNL202" s="89"/>
      <c r="FNM202" s="89"/>
      <c r="FNN202" s="89"/>
      <c r="FNO202" s="89"/>
      <c r="FNP202" s="89"/>
      <c r="FNQ202" s="89"/>
      <c r="FNR202" s="89"/>
      <c r="FNS202" s="89"/>
      <c r="FNT202" s="89"/>
      <c r="FNU202" s="89"/>
      <c r="FNV202" s="89"/>
      <c r="FNW202" s="89"/>
      <c r="FNX202" s="89"/>
      <c r="FNY202" s="89"/>
      <c r="FNZ202" s="89"/>
      <c r="FOA202" s="89"/>
      <c r="FOB202" s="89"/>
      <c r="FOC202" s="89"/>
      <c r="FOD202" s="89"/>
      <c r="FOE202" s="89"/>
      <c r="FOF202" s="89"/>
      <c r="FOG202" s="89"/>
      <c r="FOH202" s="89"/>
      <c r="FOI202" s="89"/>
      <c r="FOJ202" s="89"/>
      <c r="FOK202" s="89"/>
      <c r="FOL202" s="89"/>
      <c r="FOM202" s="89"/>
      <c r="FON202" s="89"/>
      <c r="FOO202" s="89"/>
      <c r="FOP202" s="89"/>
      <c r="FOQ202" s="89"/>
      <c r="FOR202" s="89"/>
      <c r="FOS202" s="89"/>
      <c r="FOT202" s="89"/>
      <c r="FOU202" s="89"/>
      <c r="FOV202" s="89"/>
      <c r="FOW202" s="89"/>
      <c r="FOX202" s="89"/>
      <c r="FOY202" s="89"/>
      <c r="FOZ202" s="89"/>
      <c r="FPA202" s="89"/>
      <c r="FPB202" s="89"/>
      <c r="FPC202" s="89"/>
      <c r="FPD202" s="89"/>
      <c r="FPE202" s="89"/>
      <c r="FPF202" s="89"/>
      <c r="FPG202" s="89"/>
      <c r="FPH202" s="89"/>
      <c r="FPI202" s="89"/>
      <c r="FPJ202" s="89"/>
      <c r="FPK202" s="89"/>
      <c r="FPL202" s="89"/>
      <c r="FPM202" s="89"/>
      <c r="FPN202" s="89"/>
      <c r="FPO202" s="89"/>
      <c r="FPP202" s="89"/>
      <c r="FPQ202" s="89"/>
      <c r="FPR202" s="89"/>
      <c r="FPS202" s="89"/>
      <c r="FPT202" s="89"/>
      <c r="FPU202" s="89"/>
      <c r="FPV202" s="89"/>
      <c r="FPW202" s="89"/>
      <c r="FPX202" s="89"/>
      <c r="FPY202" s="89"/>
      <c r="FPZ202" s="89"/>
      <c r="FQA202" s="89"/>
      <c r="FQB202" s="89"/>
      <c r="FQC202" s="89"/>
      <c r="FQD202" s="89"/>
      <c r="FQE202" s="89"/>
      <c r="FQF202" s="89"/>
      <c r="FQG202" s="89"/>
      <c r="FQH202" s="89"/>
      <c r="FQI202" s="89"/>
      <c r="FQJ202" s="89"/>
      <c r="FQK202" s="89"/>
      <c r="FQL202" s="89"/>
      <c r="FQM202" s="89"/>
      <c r="FQN202" s="89"/>
      <c r="FQO202" s="89"/>
      <c r="FQP202" s="89"/>
      <c r="FQQ202" s="89"/>
      <c r="FQR202" s="89"/>
      <c r="FQS202" s="89"/>
      <c r="FQT202" s="89"/>
      <c r="FQU202" s="89"/>
      <c r="FQV202" s="89"/>
      <c r="FQW202" s="89"/>
      <c r="FQX202" s="89"/>
      <c r="FQY202" s="89"/>
      <c r="FQZ202" s="89"/>
      <c r="FRA202" s="89"/>
      <c r="FRB202" s="89"/>
      <c r="FRC202" s="89"/>
      <c r="FRD202" s="89"/>
      <c r="FRE202" s="89"/>
      <c r="FRF202" s="89"/>
      <c r="FRG202" s="89"/>
      <c r="FRH202" s="89"/>
      <c r="FRI202" s="89"/>
      <c r="FRJ202" s="89"/>
      <c r="FRK202" s="89"/>
      <c r="FRL202" s="89"/>
      <c r="FRM202" s="89"/>
      <c r="FRN202" s="89"/>
      <c r="FRO202" s="89"/>
      <c r="FRP202" s="89"/>
      <c r="FRQ202" s="89"/>
      <c r="FRR202" s="89"/>
      <c r="FRS202" s="89"/>
      <c r="FRT202" s="89"/>
      <c r="FRU202" s="89"/>
      <c r="FRV202" s="89"/>
      <c r="FRW202" s="89"/>
      <c r="FRX202" s="89"/>
      <c r="FRY202" s="89"/>
      <c r="FRZ202" s="89"/>
      <c r="FSA202" s="89"/>
      <c r="FSB202" s="89"/>
      <c r="FSC202" s="89"/>
      <c r="FSD202" s="89"/>
      <c r="FSE202" s="89"/>
      <c r="FSF202" s="89"/>
      <c r="FSG202" s="89"/>
      <c r="FSH202" s="89"/>
      <c r="FSI202" s="89"/>
      <c r="FSJ202" s="89"/>
      <c r="FSK202" s="89"/>
      <c r="FSL202" s="89"/>
      <c r="FSM202" s="89"/>
      <c r="FSN202" s="89"/>
      <c r="FSO202" s="89"/>
      <c r="FSP202" s="89"/>
      <c r="FSQ202" s="89"/>
      <c r="FSR202" s="89"/>
      <c r="FSS202" s="89"/>
      <c r="FST202" s="89"/>
      <c r="FSU202" s="89"/>
      <c r="FSV202" s="89"/>
      <c r="FSW202" s="89"/>
      <c r="FSX202" s="89"/>
      <c r="FSY202" s="89"/>
      <c r="FSZ202" s="89"/>
      <c r="FTA202" s="89"/>
      <c r="FTB202" s="89"/>
      <c r="FTC202" s="89"/>
      <c r="FTD202" s="89"/>
      <c r="FTE202" s="89"/>
      <c r="FTF202" s="89"/>
      <c r="FTG202" s="89"/>
      <c r="FTH202" s="89"/>
      <c r="FTI202" s="89"/>
      <c r="FTJ202" s="89"/>
      <c r="FTK202" s="89"/>
      <c r="FTL202" s="89"/>
      <c r="FTM202" s="89"/>
      <c r="FTN202" s="89"/>
      <c r="FTO202" s="89"/>
      <c r="FTP202" s="89"/>
      <c r="FTQ202" s="89"/>
      <c r="FTR202" s="89"/>
      <c r="FTS202" s="89"/>
      <c r="FTT202" s="89"/>
      <c r="FTU202" s="89"/>
      <c r="FTV202" s="89"/>
      <c r="FTW202" s="89"/>
      <c r="FTX202" s="89"/>
      <c r="FTY202" s="89"/>
      <c r="FTZ202" s="89"/>
      <c r="FUA202" s="89"/>
      <c r="FUB202" s="89"/>
      <c r="FUC202" s="89"/>
      <c r="FUD202" s="89"/>
      <c r="FUE202" s="89"/>
      <c r="FUF202" s="89"/>
      <c r="FUG202" s="89"/>
      <c r="FUH202" s="89"/>
      <c r="FUI202" s="89"/>
      <c r="FUJ202" s="89"/>
      <c r="FUK202" s="89"/>
      <c r="FUL202" s="89"/>
      <c r="FUM202" s="89"/>
      <c r="FUN202" s="89"/>
      <c r="FUO202" s="89"/>
      <c r="FUP202" s="89"/>
      <c r="FUQ202" s="89"/>
      <c r="FUR202" s="89"/>
      <c r="FUS202" s="89"/>
      <c r="FUT202" s="89"/>
      <c r="FUU202" s="89"/>
      <c r="FUV202" s="89"/>
      <c r="FUW202" s="89"/>
      <c r="FUX202" s="89"/>
      <c r="FUY202" s="89"/>
      <c r="FUZ202" s="89"/>
      <c r="FVA202" s="89"/>
      <c r="FVB202" s="89"/>
      <c r="FVC202" s="89"/>
      <c r="FVD202" s="89"/>
      <c r="FVE202" s="89"/>
      <c r="FVF202" s="89"/>
      <c r="FVG202" s="89"/>
      <c r="FVH202" s="89"/>
      <c r="FVI202" s="89"/>
      <c r="FVJ202" s="89"/>
      <c r="FVK202" s="89"/>
      <c r="FVL202" s="89"/>
      <c r="FVM202" s="89"/>
      <c r="FVN202" s="89"/>
      <c r="FVO202" s="89"/>
      <c r="FVP202" s="89"/>
      <c r="FVQ202" s="89"/>
      <c r="FVR202" s="89"/>
      <c r="FVS202" s="89"/>
      <c r="FVT202" s="89"/>
      <c r="FVU202" s="89"/>
      <c r="FVV202" s="89"/>
      <c r="FVW202" s="89"/>
      <c r="FVX202" s="89"/>
      <c r="FVY202" s="89"/>
      <c r="FVZ202" s="89"/>
      <c r="FWA202" s="89"/>
      <c r="FWB202" s="89"/>
      <c r="FWC202" s="89"/>
      <c r="FWD202" s="89"/>
      <c r="FWE202" s="89"/>
      <c r="FWF202" s="89"/>
      <c r="FWG202" s="89"/>
      <c r="FWH202" s="89"/>
      <c r="FWI202" s="89"/>
      <c r="FWJ202" s="89"/>
      <c r="FWK202" s="89"/>
      <c r="FWL202" s="89"/>
      <c r="FWM202" s="89"/>
      <c r="FWN202" s="89"/>
      <c r="FWO202" s="89"/>
      <c r="FWP202" s="89"/>
      <c r="FWQ202" s="89"/>
      <c r="FWR202" s="89"/>
      <c r="FWS202" s="89"/>
      <c r="FWT202" s="89"/>
      <c r="FWU202" s="89"/>
      <c r="FWV202" s="89"/>
      <c r="FWW202" s="89"/>
      <c r="FWX202" s="89"/>
      <c r="FWY202" s="89"/>
      <c r="FWZ202" s="89"/>
      <c r="FXA202" s="89"/>
      <c r="FXB202" s="89"/>
      <c r="FXC202" s="89"/>
      <c r="FXD202" s="89"/>
      <c r="FXE202" s="89"/>
      <c r="FXF202" s="89"/>
      <c r="FXG202" s="89"/>
      <c r="FXH202" s="89"/>
      <c r="FXI202" s="89"/>
      <c r="FXJ202" s="89"/>
      <c r="FXK202" s="89"/>
      <c r="FXL202" s="89"/>
      <c r="FXM202" s="89"/>
      <c r="FXN202" s="89"/>
      <c r="FXO202" s="89"/>
      <c r="FXP202" s="89"/>
      <c r="FXQ202" s="89"/>
      <c r="FXR202" s="89"/>
      <c r="FXS202" s="89"/>
      <c r="FXT202" s="89"/>
      <c r="FXU202" s="89"/>
      <c r="FXV202" s="89"/>
      <c r="FXW202" s="89"/>
      <c r="FXX202" s="89"/>
      <c r="FXY202" s="89"/>
      <c r="FXZ202" s="89"/>
      <c r="FYA202" s="89"/>
      <c r="FYB202" s="89"/>
      <c r="FYC202" s="89"/>
      <c r="FYD202" s="89"/>
      <c r="FYE202" s="89"/>
      <c r="FYF202" s="89"/>
      <c r="FYG202" s="89"/>
      <c r="FYH202" s="89"/>
      <c r="FYI202" s="89"/>
      <c r="FYJ202" s="89"/>
      <c r="FYK202" s="89"/>
      <c r="FYL202" s="89"/>
      <c r="FYM202" s="89"/>
      <c r="FYN202" s="89"/>
      <c r="FYO202" s="89"/>
      <c r="FYP202" s="89"/>
      <c r="FYQ202" s="89"/>
      <c r="FYR202" s="89"/>
      <c r="FYS202" s="89"/>
      <c r="FYT202" s="89"/>
      <c r="FYU202" s="89"/>
      <c r="FYV202" s="89"/>
      <c r="FYW202" s="89"/>
      <c r="FYX202" s="89"/>
      <c r="FYY202" s="89"/>
      <c r="FYZ202" s="89"/>
      <c r="FZA202" s="89"/>
      <c r="FZB202" s="89"/>
      <c r="FZC202" s="89"/>
      <c r="FZD202" s="89"/>
      <c r="FZE202" s="89"/>
      <c r="FZF202" s="89"/>
      <c r="FZG202" s="89"/>
      <c r="FZH202" s="89"/>
      <c r="FZI202" s="89"/>
      <c r="FZJ202" s="89"/>
      <c r="FZK202" s="89"/>
      <c r="FZL202" s="89"/>
      <c r="FZM202" s="89"/>
      <c r="FZN202" s="89"/>
      <c r="FZO202" s="89"/>
      <c r="FZP202" s="89"/>
      <c r="FZQ202" s="89"/>
      <c r="FZR202" s="89"/>
      <c r="FZS202" s="89"/>
      <c r="FZT202" s="89"/>
      <c r="FZU202" s="89"/>
      <c r="FZV202" s="89"/>
      <c r="FZW202" s="89"/>
      <c r="FZX202" s="89"/>
      <c r="FZY202" s="89"/>
      <c r="FZZ202" s="89"/>
      <c r="GAA202" s="89"/>
      <c r="GAB202" s="89"/>
      <c r="GAC202" s="89"/>
      <c r="GAD202" s="89"/>
      <c r="GAE202" s="89"/>
      <c r="GAF202" s="89"/>
      <c r="GAG202" s="89"/>
      <c r="GAH202" s="89"/>
      <c r="GAI202" s="89"/>
      <c r="GAJ202" s="89"/>
      <c r="GAK202" s="89"/>
      <c r="GAL202" s="89"/>
      <c r="GAM202" s="89"/>
      <c r="GAN202" s="89"/>
      <c r="GAO202" s="89"/>
      <c r="GAP202" s="89"/>
      <c r="GAQ202" s="89"/>
      <c r="GAR202" s="89"/>
      <c r="GAS202" s="89"/>
      <c r="GAT202" s="89"/>
      <c r="GAU202" s="89"/>
      <c r="GAV202" s="89"/>
      <c r="GAW202" s="89"/>
      <c r="GAX202" s="89"/>
      <c r="GAY202" s="89"/>
      <c r="GAZ202" s="89"/>
      <c r="GBA202" s="89"/>
      <c r="GBB202" s="89"/>
      <c r="GBC202" s="89"/>
      <c r="GBD202" s="89"/>
      <c r="GBE202" s="89"/>
      <c r="GBF202" s="89"/>
      <c r="GBG202" s="89"/>
      <c r="GBH202" s="89"/>
      <c r="GBI202" s="89"/>
      <c r="GBJ202" s="89"/>
      <c r="GBK202" s="89"/>
      <c r="GBL202" s="89"/>
      <c r="GBM202" s="89"/>
      <c r="GBN202" s="89"/>
      <c r="GBO202" s="89"/>
      <c r="GBP202" s="89"/>
      <c r="GBQ202" s="89"/>
      <c r="GBR202" s="89"/>
      <c r="GBS202" s="89"/>
      <c r="GBT202" s="89"/>
      <c r="GBU202" s="89"/>
      <c r="GBV202" s="89"/>
      <c r="GBW202" s="89"/>
      <c r="GBX202" s="89"/>
      <c r="GBY202" s="89"/>
      <c r="GBZ202" s="89"/>
      <c r="GCA202" s="89"/>
      <c r="GCB202" s="89"/>
      <c r="GCC202" s="89"/>
      <c r="GCD202" s="89"/>
      <c r="GCE202" s="89"/>
      <c r="GCF202" s="89"/>
      <c r="GCG202" s="89"/>
      <c r="GCH202" s="89"/>
      <c r="GCI202" s="89"/>
      <c r="GCJ202" s="89"/>
      <c r="GCK202" s="89"/>
      <c r="GCL202" s="89"/>
      <c r="GCM202" s="89"/>
      <c r="GCN202" s="89"/>
      <c r="GCO202" s="89"/>
      <c r="GCP202" s="89"/>
      <c r="GCQ202" s="89"/>
      <c r="GCR202" s="89"/>
      <c r="GCS202" s="89"/>
      <c r="GCT202" s="89"/>
      <c r="GCU202" s="89"/>
      <c r="GCV202" s="89"/>
      <c r="GCW202" s="89"/>
      <c r="GCX202" s="89"/>
      <c r="GCY202" s="89"/>
      <c r="GCZ202" s="89"/>
      <c r="GDA202" s="89"/>
      <c r="GDB202" s="89"/>
      <c r="GDC202" s="89"/>
      <c r="GDD202" s="89"/>
      <c r="GDE202" s="89"/>
      <c r="GDF202" s="89"/>
      <c r="GDG202" s="89"/>
      <c r="GDH202" s="89"/>
      <c r="GDI202" s="89"/>
      <c r="GDJ202" s="89"/>
      <c r="GDK202" s="89"/>
      <c r="GDL202" s="89"/>
      <c r="GDM202" s="89"/>
      <c r="GDN202" s="89"/>
      <c r="GDO202" s="89"/>
      <c r="GDP202" s="89"/>
      <c r="GDQ202" s="89"/>
      <c r="GDR202" s="89"/>
      <c r="GDS202" s="89"/>
      <c r="GDT202" s="89"/>
      <c r="GDU202" s="89"/>
      <c r="GDV202" s="89"/>
      <c r="GDW202" s="89"/>
      <c r="GDX202" s="89"/>
      <c r="GDY202" s="89"/>
      <c r="GDZ202" s="89"/>
      <c r="GEA202" s="89"/>
      <c r="GEB202" s="89"/>
      <c r="GEC202" s="89"/>
      <c r="GED202" s="89"/>
      <c r="GEE202" s="89"/>
      <c r="GEF202" s="89"/>
      <c r="GEG202" s="89"/>
      <c r="GEH202" s="89"/>
      <c r="GEI202" s="89"/>
      <c r="GEJ202" s="89"/>
      <c r="GEK202" s="89"/>
      <c r="GEL202" s="89"/>
      <c r="GEM202" s="89"/>
      <c r="GEN202" s="89"/>
      <c r="GEO202" s="89"/>
      <c r="GEP202" s="89"/>
      <c r="GEQ202" s="89"/>
      <c r="GER202" s="89"/>
      <c r="GES202" s="89"/>
      <c r="GET202" s="89"/>
      <c r="GEU202" s="89"/>
      <c r="GEV202" s="89"/>
      <c r="GEW202" s="89"/>
      <c r="GEX202" s="89"/>
      <c r="GEY202" s="89"/>
      <c r="GEZ202" s="89"/>
      <c r="GFA202" s="89"/>
      <c r="GFB202" s="89"/>
      <c r="GFC202" s="89"/>
      <c r="GFD202" s="89"/>
      <c r="GFE202" s="89"/>
      <c r="GFF202" s="89"/>
      <c r="GFG202" s="89"/>
      <c r="GFH202" s="89"/>
      <c r="GFI202" s="89"/>
      <c r="GFJ202" s="89"/>
      <c r="GFK202" s="89"/>
      <c r="GFL202" s="89"/>
      <c r="GFM202" s="89"/>
      <c r="GFN202" s="89"/>
      <c r="GFO202" s="89"/>
      <c r="GFP202" s="89"/>
      <c r="GFQ202" s="89"/>
      <c r="GFR202" s="89"/>
      <c r="GFS202" s="89"/>
      <c r="GFT202" s="89"/>
      <c r="GFU202" s="89"/>
      <c r="GFV202" s="89"/>
      <c r="GFW202" s="89"/>
      <c r="GFX202" s="89"/>
      <c r="GFY202" s="89"/>
      <c r="GFZ202" s="89"/>
      <c r="GGA202" s="89"/>
      <c r="GGB202" s="89"/>
      <c r="GGC202" s="89"/>
      <c r="GGD202" s="89"/>
      <c r="GGE202" s="89"/>
      <c r="GGF202" s="89"/>
      <c r="GGG202" s="89"/>
      <c r="GGH202" s="89"/>
      <c r="GGI202" s="89"/>
      <c r="GGJ202" s="89"/>
      <c r="GGK202" s="89"/>
      <c r="GGL202" s="89"/>
      <c r="GGM202" s="89"/>
      <c r="GGN202" s="89"/>
      <c r="GGO202" s="89"/>
      <c r="GGP202" s="89"/>
      <c r="GGQ202" s="89"/>
      <c r="GGR202" s="89"/>
      <c r="GGS202" s="89"/>
      <c r="GGT202" s="89"/>
      <c r="GGU202" s="89"/>
      <c r="GGV202" s="89"/>
      <c r="GGW202" s="89"/>
      <c r="GGX202" s="89"/>
      <c r="GGY202" s="89"/>
      <c r="GGZ202" s="89"/>
      <c r="GHA202" s="89"/>
      <c r="GHB202" s="89"/>
      <c r="GHC202" s="89"/>
      <c r="GHD202" s="89"/>
      <c r="GHE202" s="89"/>
      <c r="GHF202" s="89"/>
      <c r="GHG202" s="89"/>
      <c r="GHH202" s="89"/>
      <c r="GHI202" s="89"/>
      <c r="GHJ202" s="89"/>
      <c r="GHK202" s="89"/>
      <c r="GHL202" s="89"/>
      <c r="GHM202" s="89"/>
      <c r="GHN202" s="89"/>
      <c r="GHO202" s="89"/>
      <c r="GHP202" s="89"/>
      <c r="GHQ202" s="89"/>
      <c r="GHR202" s="89"/>
      <c r="GHS202" s="89"/>
      <c r="GHT202" s="89"/>
      <c r="GHU202" s="89"/>
      <c r="GHV202" s="89"/>
      <c r="GHW202" s="89"/>
      <c r="GHX202" s="89"/>
      <c r="GHY202" s="89"/>
      <c r="GHZ202" s="89"/>
      <c r="GIA202" s="89"/>
      <c r="GIB202" s="89"/>
      <c r="GIC202" s="89"/>
      <c r="GID202" s="89"/>
      <c r="GIE202" s="89"/>
      <c r="GIF202" s="89"/>
      <c r="GIG202" s="89"/>
      <c r="GIH202" s="89"/>
      <c r="GII202" s="89"/>
      <c r="GIJ202" s="89"/>
      <c r="GIK202" s="89"/>
      <c r="GIL202" s="89"/>
      <c r="GIM202" s="89"/>
      <c r="GIN202" s="89"/>
      <c r="GIO202" s="89"/>
      <c r="GIP202" s="89"/>
      <c r="GIQ202" s="89"/>
      <c r="GIR202" s="89"/>
      <c r="GIS202" s="89"/>
      <c r="GIT202" s="89"/>
      <c r="GIU202" s="89"/>
      <c r="GIV202" s="89"/>
      <c r="GIW202" s="89"/>
      <c r="GIX202" s="89"/>
      <c r="GIY202" s="89"/>
      <c r="GIZ202" s="89"/>
      <c r="GJA202" s="89"/>
      <c r="GJB202" s="89"/>
      <c r="GJC202" s="89"/>
      <c r="GJD202" s="89"/>
      <c r="GJE202" s="89"/>
      <c r="GJF202" s="89"/>
      <c r="GJG202" s="89"/>
      <c r="GJH202" s="89"/>
      <c r="GJI202" s="89"/>
      <c r="GJJ202" s="89"/>
      <c r="GJK202" s="89"/>
      <c r="GJL202" s="89"/>
      <c r="GJM202" s="89"/>
      <c r="GJN202" s="89"/>
      <c r="GJO202" s="89"/>
      <c r="GJP202" s="89"/>
      <c r="GJQ202" s="89"/>
      <c r="GJR202" s="89"/>
      <c r="GJS202" s="89"/>
      <c r="GJT202" s="89"/>
      <c r="GJU202" s="89"/>
      <c r="GJV202" s="89"/>
      <c r="GJW202" s="89"/>
      <c r="GJX202" s="89"/>
      <c r="GJY202" s="89"/>
      <c r="GJZ202" s="89"/>
      <c r="GKA202" s="89"/>
      <c r="GKB202" s="89"/>
      <c r="GKC202" s="89"/>
      <c r="GKD202" s="89"/>
      <c r="GKE202" s="89"/>
      <c r="GKF202" s="89"/>
      <c r="GKG202" s="89"/>
      <c r="GKH202" s="89"/>
      <c r="GKI202" s="89"/>
      <c r="GKJ202" s="89"/>
      <c r="GKK202" s="89"/>
      <c r="GKL202" s="89"/>
      <c r="GKM202" s="89"/>
      <c r="GKN202" s="89"/>
      <c r="GKO202" s="89"/>
      <c r="GKP202" s="89"/>
      <c r="GKQ202" s="89"/>
      <c r="GKR202" s="89"/>
      <c r="GKS202" s="89"/>
      <c r="GKT202" s="89"/>
      <c r="GKU202" s="89"/>
      <c r="GKV202" s="89"/>
      <c r="GKW202" s="89"/>
      <c r="GKX202" s="89"/>
      <c r="GKY202" s="89"/>
      <c r="GKZ202" s="89"/>
      <c r="GLA202" s="89"/>
      <c r="GLB202" s="89"/>
      <c r="GLC202" s="89"/>
      <c r="GLD202" s="89"/>
      <c r="GLE202" s="89"/>
      <c r="GLF202" s="89"/>
      <c r="GLG202" s="89"/>
      <c r="GLH202" s="89"/>
      <c r="GLI202" s="89"/>
      <c r="GLJ202" s="89"/>
      <c r="GLK202" s="89"/>
      <c r="GLL202" s="89"/>
      <c r="GLM202" s="89"/>
      <c r="GLN202" s="89"/>
      <c r="GLO202" s="89"/>
      <c r="GLP202" s="89"/>
      <c r="GLQ202" s="89"/>
      <c r="GLR202" s="89"/>
      <c r="GLS202" s="89"/>
      <c r="GLT202" s="89"/>
      <c r="GLU202" s="89"/>
      <c r="GLV202" s="89"/>
      <c r="GLW202" s="89"/>
      <c r="GLX202" s="89"/>
      <c r="GLY202" s="89"/>
      <c r="GLZ202" s="89"/>
      <c r="GMA202" s="89"/>
      <c r="GMB202" s="89"/>
      <c r="GMC202" s="89"/>
      <c r="GMD202" s="89"/>
      <c r="GME202" s="89"/>
      <c r="GMF202" s="89"/>
      <c r="GMG202" s="89"/>
      <c r="GMH202" s="89"/>
      <c r="GMI202" s="89"/>
      <c r="GMJ202" s="89"/>
      <c r="GMK202" s="89"/>
      <c r="GML202" s="89"/>
      <c r="GMM202" s="89"/>
      <c r="GMN202" s="89"/>
      <c r="GMO202" s="89"/>
      <c r="GMP202" s="89"/>
      <c r="GMQ202" s="89"/>
      <c r="GMR202" s="89"/>
      <c r="GMS202" s="89"/>
      <c r="GMT202" s="89"/>
      <c r="GMU202" s="89"/>
      <c r="GMV202" s="89"/>
      <c r="GMW202" s="89"/>
      <c r="GMX202" s="89"/>
      <c r="GMY202" s="89"/>
      <c r="GMZ202" s="89"/>
      <c r="GNA202" s="89"/>
      <c r="GNB202" s="89"/>
      <c r="GNC202" s="89"/>
      <c r="GND202" s="89"/>
      <c r="GNE202" s="89"/>
      <c r="GNF202" s="89"/>
      <c r="GNG202" s="89"/>
      <c r="GNH202" s="89"/>
      <c r="GNI202" s="89"/>
      <c r="GNJ202" s="89"/>
      <c r="GNK202" s="89"/>
      <c r="GNL202" s="89"/>
      <c r="GNM202" s="89"/>
      <c r="GNN202" s="89"/>
      <c r="GNO202" s="89"/>
      <c r="GNP202" s="89"/>
      <c r="GNQ202" s="89"/>
      <c r="GNR202" s="89"/>
      <c r="GNS202" s="89"/>
      <c r="GNT202" s="89"/>
      <c r="GNU202" s="89"/>
      <c r="GNV202" s="89"/>
      <c r="GNW202" s="89"/>
      <c r="GNX202" s="89"/>
      <c r="GNY202" s="89"/>
      <c r="GNZ202" s="89"/>
      <c r="GOA202" s="89"/>
      <c r="GOB202" s="89"/>
      <c r="GOC202" s="89"/>
      <c r="GOD202" s="89"/>
      <c r="GOE202" s="89"/>
      <c r="GOF202" s="89"/>
      <c r="GOG202" s="89"/>
      <c r="GOH202" s="89"/>
      <c r="GOI202" s="89"/>
      <c r="GOJ202" s="89"/>
      <c r="GOK202" s="89"/>
      <c r="GOL202" s="89"/>
      <c r="GOM202" s="89"/>
      <c r="GON202" s="89"/>
      <c r="GOO202" s="89"/>
      <c r="GOP202" s="89"/>
      <c r="GOQ202" s="89"/>
      <c r="GOR202" s="89"/>
      <c r="GOS202" s="89"/>
      <c r="GOT202" s="89"/>
      <c r="GOU202" s="89"/>
      <c r="GOV202" s="89"/>
      <c r="GOW202" s="89"/>
      <c r="GOX202" s="89"/>
      <c r="GOY202" s="89"/>
      <c r="GOZ202" s="89"/>
      <c r="GPA202" s="89"/>
      <c r="GPB202" s="89"/>
      <c r="GPC202" s="89"/>
      <c r="GPD202" s="89"/>
      <c r="GPE202" s="89"/>
      <c r="GPF202" s="89"/>
      <c r="GPG202" s="89"/>
      <c r="GPH202" s="89"/>
      <c r="GPI202" s="89"/>
      <c r="GPJ202" s="89"/>
      <c r="GPK202" s="89"/>
      <c r="GPL202" s="89"/>
      <c r="GPM202" s="89"/>
      <c r="GPN202" s="89"/>
      <c r="GPO202" s="89"/>
      <c r="GPP202" s="89"/>
      <c r="GPQ202" s="89"/>
      <c r="GPR202" s="89"/>
      <c r="GPS202" s="89"/>
      <c r="GPT202" s="89"/>
      <c r="GPU202" s="89"/>
      <c r="GPV202" s="89"/>
      <c r="GPW202" s="89"/>
      <c r="GPX202" s="89"/>
      <c r="GPY202" s="89"/>
      <c r="GPZ202" s="89"/>
      <c r="GQA202" s="89"/>
      <c r="GQB202" s="89"/>
      <c r="GQC202" s="89"/>
      <c r="GQD202" s="89"/>
      <c r="GQE202" s="89"/>
      <c r="GQF202" s="89"/>
      <c r="GQG202" s="89"/>
      <c r="GQH202" s="89"/>
      <c r="GQI202" s="89"/>
      <c r="GQJ202" s="89"/>
      <c r="GQK202" s="89"/>
      <c r="GQL202" s="89"/>
      <c r="GQM202" s="89"/>
      <c r="GQN202" s="89"/>
      <c r="GQO202" s="89"/>
      <c r="GQP202" s="89"/>
      <c r="GQQ202" s="89"/>
      <c r="GQR202" s="89"/>
      <c r="GQS202" s="89"/>
      <c r="GQT202" s="89"/>
      <c r="GQU202" s="89"/>
      <c r="GQV202" s="89"/>
      <c r="GQW202" s="89"/>
      <c r="GQX202" s="89"/>
      <c r="GQY202" s="89"/>
      <c r="GQZ202" s="89"/>
      <c r="GRA202" s="89"/>
      <c r="GRB202" s="89"/>
      <c r="GRC202" s="89"/>
      <c r="GRD202" s="89"/>
      <c r="GRE202" s="89"/>
      <c r="GRF202" s="89"/>
      <c r="GRG202" s="89"/>
      <c r="GRH202" s="89"/>
      <c r="GRI202" s="89"/>
      <c r="GRJ202" s="89"/>
      <c r="GRK202" s="89"/>
      <c r="GRL202" s="89"/>
      <c r="GRM202" s="89"/>
      <c r="GRN202" s="89"/>
      <c r="GRO202" s="89"/>
      <c r="GRP202" s="89"/>
      <c r="GRQ202" s="89"/>
      <c r="GRR202" s="89"/>
      <c r="GRS202" s="89"/>
      <c r="GRT202" s="89"/>
      <c r="GRU202" s="89"/>
      <c r="GRV202" s="89"/>
      <c r="GRW202" s="89"/>
      <c r="GRX202" s="89"/>
      <c r="GRY202" s="89"/>
      <c r="GRZ202" s="89"/>
      <c r="GSA202" s="89"/>
      <c r="GSB202" s="89"/>
      <c r="GSC202" s="89"/>
      <c r="GSD202" s="89"/>
      <c r="GSE202" s="89"/>
      <c r="GSF202" s="89"/>
      <c r="GSG202" s="89"/>
      <c r="GSH202" s="89"/>
      <c r="GSI202" s="89"/>
      <c r="GSJ202" s="89"/>
      <c r="GSK202" s="89"/>
      <c r="GSL202" s="89"/>
      <c r="GSM202" s="89"/>
      <c r="GSN202" s="89"/>
      <c r="GSO202" s="89"/>
      <c r="GSP202" s="89"/>
      <c r="GSQ202" s="89"/>
      <c r="GSR202" s="89"/>
      <c r="GSS202" s="89"/>
      <c r="GST202" s="89"/>
      <c r="GSU202" s="89"/>
      <c r="GSV202" s="89"/>
      <c r="GSW202" s="89"/>
      <c r="GSX202" s="89"/>
      <c r="GSY202" s="89"/>
      <c r="GSZ202" s="89"/>
      <c r="GTA202" s="89"/>
      <c r="GTB202" s="89"/>
      <c r="GTC202" s="89"/>
      <c r="GTD202" s="89"/>
      <c r="GTE202" s="89"/>
      <c r="GTF202" s="89"/>
      <c r="GTG202" s="89"/>
      <c r="GTH202" s="89"/>
      <c r="GTI202" s="89"/>
      <c r="GTJ202" s="89"/>
      <c r="GTK202" s="89"/>
      <c r="GTL202" s="89"/>
      <c r="GTM202" s="89"/>
      <c r="GTN202" s="89"/>
      <c r="GTO202" s="89"/>
      <c r="GTP202" s="89"/>
      <c r="GTQ202" s="89"/>
      <c r="GTR202" s="89"/>
      <c r="GTS202" s="89"/>
      <c r="GTT202" s="89"/>
      <c r="GTU202" s="89"/>
      <c r="GTV202" s="89"/>
      <c r="GTW202" s="89"/>
      <c r="GTX202" s="89"/>
      <c r="GTY202" s="89"/>
      <c r="GTZ202" s="89"/>
      <c r="GUA202" s="89"/>
      <c r="GUB202" s="89"/>
      <c r="GUC202" s="89"/>
      <c r="GUD202" s="89"/>
      <c r="GUE202" s="89"/>
      <c r="GUF202" s="89"/>
      <c r="GUG202" s="89"/>
      <c r="GUH202" s="89"/>
      <c r="GUI202" s="89"/>
      <c r="GUJ202" s="89"/>
      <c r="GUK202" s="89"/>
      <c r="GUL202" s="89"/>
      <c r="GUM202" s="89"/>
      <c r="GUN202" s="89"/>
      <c r="GUO202" s="89"/>
      <c r="GUP202" s="89"/>
      <c r="GUQ202" s="89"/>
      <c r="GUR202" s="89"/>
      <c r="GUS202" s="89"/>
      <c r="GUT202" s="89"/>
      <c r="GUU202" s="89"/>
      <c r="GUV202" s="89"/>
      <c r="GUW202" s="89"/>
      <c r="GUX202" s="89"/>
      <c r="GUY202" s="89"/>
      <c r="GUZ202" s="89"/>
      <c r="GVA202" s="89"/>
      <c r="GVB202" s="89"/>
      <c r="GVC202" s="89"/>
      <c r="GVD202" s="89"/>
      <c r="GVE202" s="89"/>
      <c r="GVF202" s="89"/>
      <c r="GVG202" s="89"/>
      <c r="GVH202" s="89"/>
      <c r="GVI202" s="89"/>
      <c r="GVJ202" s="89"/>
      <c r="GVK202" s="89"/>
      <c r="GVL202" s="89"/>
      <c r="GVM202" s="89"/>
      <c r="GVN202" s="89"/>
      <c r="GVO202" s="89"/>
      <c r="GVP202" s="89"/>
      <c r="GVQ202" s="89"/>
      <c r="GVR202" s="89"/>
      <c r="GVS202" s="89"/>
      <c r="GVT202" s="89"/>
      <c r="GVU202" s="89"/>
      <c r="GVV202" s="89"/>
      <c r="GVW202" s="89"/>
      <c r="GVX202" s="89"/>
      <c r="GVY202" s="89"/>
      <c r="GVZ202" s="89"/>
      <c r="GWA202" s="89"/>
      <c r="GWB202" s="89"/>
      <c r="GWC202" s="89"/>
      <c r="GWD202" s="89"/>
      <c r="GWE202" s="89"/>
      <c r="GWF202" s="89"/>
      <c r="GWG202" s="89"/>
      <c r="GWH202" s="89"/>
      <c r="GWI202" s="89"/>
      <c r="GWJ202" s="89"/>
      <c r="GWK202" s="89"/>
      <c r="GWL202" s="89"/>
      <c r="GWM202" s="89"/>
      <c r="GWN202" s="89"/>
      <c r="GWO202" s="89"/>
      <c r="GWP202" s="89"/>
      <c r="GWQ202" s="89"/>
      <c r="GWR202" s="89"/>
      <c r="GWS202" s="89"/>
      <c r="GWT202" s="89"/>
      <c r="GWU202" s="89"/>
      <c r="GWV202" s="89"/>
      <c r="GWW202" s="89"/>
      <c r="GWX202" s="89"/>
      <c r="GWY202" s="89"/>
      <c r="GWZ202" s="89"/>
      <c r="GXA202" s="89"/>
      <c r="GXB202" s="89"/>
      <c r="GXC202" s="89"/>
      <c r="GXD202" s="89"/>
      <c r="GXE202" s="89"/>
      <c r="GXF202" s="89"/>
      <c r="GXG202" s="89"/>
      <c r="GXH202" s="89"/>
      <c r="GXI202" s="89"/>
      <c r="GXJ202" s="89"/>
      <c r="GXK202" s="89"/>
      <c r="GXL202" s="89"/>
      <c r="GXM202" s="89"/>
      <c r="GXN202" s="89"/>
      <c r="GXO202" s="89"/>
      <c r="GXP202" s="89"/>
      <c r="GXQ202" s="89"/>
      <c r="GXR202" s="89"/>
      <c r="GXS202" s="89"/>
      <c r="GXT202" s="89"/>
      <c r="GXU202" s="89"/>
      <c r="GXV202" s="89"/>
      <c r="GXW202" s="89"/>
      <c r="GXX202" s="89"/>
      <c r="GXY202" s="89"/>
      <c r="GXZ202" s="89"/>
      <c r="GYA202" s="89"/>
      <c r="GYB202" s="89"/>
      <c r="GYC202" s="89"/>
      <c r="GYD202" s="89"/>
      <c r="GYE202" s="89"/>
      <c r="GYF202" s="89"/>
      <c r="GYG202" s="89"/>
      <c r="GYH202" s="89"/>
      <c r="GYI202" s="89"/>
      <c r="GYJ202" s="89"/>
      <c r="GYK202" s="89"/>
      <c r="GYL202" s="89"/>
      <c r="GYM202" s="89"/>
      <c r="GYN202" s="89"/>
      <c r="GYO202" s="89"/>
      <c r="GYP202" s="89"/>
      <c r="GYQ202" s="89"/>
      <c r="GYR202" s="89"/>
      <c r="GYS202" s="89"/>
      <c r="GYT202" s="89"/>
      <c r="GYU202" s="89"/>
      <c r="GYV202" s="89"/>
      <c r="GYW202" s="89"/>
      <c r="GYX202" s="89"/>
      <c r="GYY202" s="89"/>
      <c r="GYZ202" s="89"/>
      <c r="GZA202" s="89"/>
      <c r="GZB202" s="89"/>
      <c r="GZC202" s="89"/>
      <c r="GZD202" s="89"/>
      <c r="GZE202" s="89"/>
      <c r="GZF202" s="89"/>
      <c r="GZG202" s="89"/>
      <c r="GZH202" s="89"/>
      <c r="GZI202" s="89"/>
      <c r="GZJ202" s="89"/>
      <c r="GZK202" s="89"/>
      <c r="GZL202" s="89"/>
      <c r="GZM202" s="89"/>
      <c r="GZN202" s="89"/>
      <c r="GZO202" s="89"/>
      <c r="GZP202" s="89"/>
      <c r="GZQ202" s="89"/>
      <c r="GZR202" s="89"/>
      <c r="GZS202" s="89"/>
      <c r="GZT202" s="89"/>
      <c r="GZU202" s="89"/>
      <c r="GZV202" s="89"/>
      <c r="GZW202" s="89"/>
      <c r="GZX202" s="89"/>
      <c r="GZY202" s="89"/>
      <c r="GZZ202" s="89"/>
      <c r="HAA202" s="89"/>
      <c r="HAB202" s="89"/>
      <c r="HAC202" s="89"/>
      <c r="HAD202" s="89"/>
      <c r="HAE202" s="89"/>
      <c r="HAF202" s="89"/>
      <c r="HAG202" s="89"/>
      <c r="HAH202" s="89"/>
      <c r="HAI202" s="89"/>
      <c r="HAJ202" s="89"/>
      <c r="HAK202" s="89"/>
      <c r="HAL202" s="89"/>
      <c r="HAM202" s="89"/>
      <c r="HAN202" s="89"/>
      <c r="HAO202" s="89"/>
      <c r="HAP202" s="89"/>
      <c r="HAQ202" s="89"/>
      <c r="HAR202" s="89"/>
      <c r="HAS202" s="89"/>
      <c r="HAT202" s="89"/>
      <c r="HAU202" s="89"/>
      <c r="HAV202" s="89"/>
      <c r="HAW202" s="89"/>
      <c r="HAX202" s="89"/>
      <c r="HAY202" s="89"/>
      <c r="HAZ202" s="89"/>
      <c r="HBA202" s="89"/>
      <c r="HBB202" s="89"/>
      <c r="HBC202" s="89"/>
      <c r="HBD202" s="89"/>
      <c r="HBE202" s="89"/>
      <c r="HBF202" s="89"/>
      <c r="HBG202" s="89"/>
      <c r="HBH202" s="89"/>
      <c r="HBI202" s="89"/>
      <c r="HBJ202" s="89"/>
      <c r="HBK202" s="89"/>
      <c r="HBL202" s="89"/>
      <c r="HBM202" s="89"/>
      <c r="HBN202" s="89"/>
      <c r="HBO202" s="89"/>
      <c r="HBP202" s="89"/>
      <c r="HBQ202" s="89"/>
      <c r="HBR202" s="89"/>
      <c r="HBS202" s="89"/>
      <c r="HBT202" s="89"/>
      <c r="HBU202" s="89"/>
      <c r="HBV202" s="89"/>
      <c r="HBW202" s="89"/>
      <c r="HBX202" s="89"/>
      <c r="HBY202" s="89"/>
      <c r="HBZ202" s="89"/>
      <c r="HCA202" s="89"/>
      <c r="HCB202" s="89"/>
      <c r="HCC202" s="89"/>
      <c r="HCD202" s="89"/>
      <c r="HCE202" s="89"/>
      <c r="HCF202" s="89"/>
      <c r="HCG202" s="89"/>
      <c r="HCH202" s="89"/>
      <c r="HCI202" s="89"/>
      <c r="HCJ202" s="89"/>
      <c r="HCK202" s="89"/>
      <c r="HCL202" s="89"/>
      <c r="HCM202" s="89"/>
      <c r="HCN202" s="89"/>
      <c r="HCO202" s="89"/>
      <c r="HCP202" s="89"/>
      <c r="HCQ202" s="89"/>
      <c r="HCR202" s="89"/>
      <c r="HCS202" s="89"/>
      <c r="HCT202" s="89"/>
      <c r="HCU202" s="89"/>
      <c r="HCV202" s="89"/>
      <c r="HCW202" s="89"/>
      <c r="HCX202" s="89"/>
      <c r="HCY202" s="89"/>
      <c r="HCZ202" s="89"/>
      <c r="HDA202" s="89"/>
      <c r="HDB202" s="89"/>
      <c r="HDC202" s="89"/>
      <c r="HDD202" s="89"/>
      <c r="HDE202" s="89"/>
      <c r="HDF202" s="89"/>
      <c r="HDG202" s="89"/>
      <c r="HDH202" s="89"/>
      <c r="HDI202" s="89"/>
      <c r="HDJ202" s="89"/>
      <c r="HDK202" s="89"/>
      <c r="HDL202" s="89"/>
      <c r="HDM202" s="89"/>
      <c r="HDN202" s="89"/>
      <c r="HDO202" s="89"/>
      <c r="HDP202" s="89"/>
      <c r="HDQ202" s="89"/>
      <c r="HDR202" s="89"/>
      <c r="HDS202" s="89"/>
      <c r="HDT202" s="89"/>
      <c r="HDU202" s="89"/>
      <c r="HDV202" s="89"/>
      <c r="HDW202" s="89"/>
      <c r="HDX202" s="89"/>
      <c r="HDY202" s="89"/>
      <c r="HDZ202" s="89"/>
      <c r="HEA202" s="89"/>
      <c r="HEB202" s="89"/>
      <c r="HEC202" s="89"/>
      <c r="HED202" s="89"/>
      <c r="HEE202" s="89"/>
      <c r="HEF202" s="89"/>
      <c r="HEG202" s="89"/>
      <c r="HEH202" s="89"/>
      <c r="HEI202" s="89"/>
      <c r="HEJ202" s="89"/>
      <c r="HEK202" s="89"/>
      <c r="HEL202" s="89"/>
      <c r="HEM202" s="89"/>
      <c r="HEN202" s="89"/>
      <c r="HEO202" s="89"/>
      <c r="HEP202" s="89"/>
      <c r="HEQ202" s="89"/>
      <c r="HER202" s="89"/>
      <c r="HES202" s="89"/>
      <c r="HET202" s="89"/>
      <c r="HEU202" s="89"/>
      <c r="HEV202" s="89"/>
      <c r="HEW202" s="89"/>
      <c r="HEX202" s="89"/>
      <c r="HEY202" s="89"/>
      <c r="HEZ202" s="89"/>
      <c r="HFA202" s="89"/>
      <c r="HFB202" s="89"/>
      <c r="HFC202" s="89"/>
      <c r="HFD202" s="89"/>
      <c r="HFE202" s="89"/>
      <c r="HFF202" s="89"/>
      <c r="HFG202" s="89"/>
      <c r="HFH202" s="89"/>
      <c r="HFI202" s="89"/>
      <c r="HFJ202" s="89"/>
      <c r="HFK202" s="89"/>
      <c r="HFL202" s="89"/>
      <c r="HFM202" s="89"/>
      <c r="HFN202" s="89"/>
      <c r="HFO202" s="89"/>
      <c r="HFP202" s="89"/>
      <c r="HFQ202" s="89"/>
      <c r="HFR202" s="89"/>
      <c r="HFS202" s="89"/>
      <c r="HFT202" s="89"/>
      <c r="HFU202" s="89"/>
      <c r="HFV202" s="89"/>
      <c r="HFW202" s="89"/>
      <c r="HFX202" s="89"/>
      <c r="HFY202" s="89"/>
      <c r="HFZ202" s="89"/>
      <c r="HGA202" s="89"/>
      <c r="HGB202" s="89"/>
      <c r="HGC202" s="89"/>
      <c r="HGD202" s="89"/>
      <c r="HGE202" s="89"/>
      <c r="HGF202" s="89"/>
      <c r="HGG202" s="89"/>
      <c r="HGH202" s="89"/>
      <c r="HGI202" s="89"/>
      <c r="HGJ202" s="89"/>
      <c r="HGK202" s="89"/>
      <c r="HGL202" s="89"/>
      <c r="HGM202" s="89"/>
      <c r="HGN202" s="89"/>
      <c r="HGO202" s="89"/>
      <c r="HGP202" s="89"/>
      <c r="HGQ202" s="89"/>
      <c r="HGR202" s="89"/>
      <c r="HGS202" s="89"/>
      <c r="HGT202" s="89"/>
      <c r="HGU202" s="89"/>
      <c r="HGV202" s="89"/>
      <c r="HGW202" s="89"/>
      <c r="HGX202" s="89"/>
      <c r="HGY202" s="89"/>
      <c r="HGZ202" s="89"/>
      <c r="HHA202" s="89"/>
      <c r="HHB202" s="89"/>
      <c r="HHC202" s="89"/>
      <c r="HHD202" s="89"/>
      <c r="HHE202" s="89"/>
      <c r="HHF202" s="89"/>
      <c r="HHG202" s="89"/>
      <c r="HHH202" s="89"/>
      <c r="HHI202" s="89"/>
      <c r="HHJ202" s="89"/>
      <c r="HHK202" s="89"/>
      <c r="HHL202" s="89"/>
      <c r="HHM202" s="89"/>
      <c r="HHN202" s="89"/>
      <c r="HHO202" s="89"/>
      <c r="HHP202" s="89"/>
      <c r="HHQ202" s="89"/>
      <c r="HHR202" s="89"/>
      <c r="HHS202" s="89"/>
      <c r="HHT202" s="89"/>
      <c r="HHU202" s="89"/>
      <c r="HHV202" s="89"/>
      <c r="HHW202" s="89"/>
      <c r="HHX202" s="89"/>
      <c r="HHY202" s="89"/>
      <c r="HHZ202" s="89"/>
      <c r="HIA202" s="89"/>
      <c r="HIB202" s="89"/>
      <c r="HIC202" s="89"/>
      <c r="HID202" s="89"/>
      <c r="HIE202" s="89"/>
      <c r="HIF202" s="89"/>
      <c r="HIG202" s="89"/>
      <c r="HIH202" s="89"/>
      <c r="HII202" s="89"/>
      <c r="HIJ202" s="89"/>
      <c r="HIK202" s="89"/>
      <c r="HIL202" s="89"/>
      <c r="HIM202" s="89"/>
      <c r="HIN202" s="89"/>
      <c r="HIO202" s="89"/>
      <c r="HIP202" s="89"/>
      <c r="HIQ202" s="89"/>
      <c r="HIR202" s="89"/>
      <c r="HIS202" s="89"/>
      <c r="HIT202" s="89"/>
      <c r="HIU202" s="89"/>
      <c r="HIV202" s="89"/>
      <c r="HIW202" s="89"/>
      <c r="HIX202" s="89"/>
      <c r="HIY202" s="89"/>
      <c r="HIZ202" s="89"/>
      <c r="HJA202" s="89"/>
      <c r="HJB202" s="89"/>
      <c r="HJC202" s="89"/>
      <c r="HJD202" s="89"/>
      <c r="HJE202" s="89"/>
      <c r="HJF202" s="89"/>
      <c r="HJG202" s="89"/>
      <c r="HJH202" s="89"/>
      <c r="HJI202" s="89"/>
      <c r="HJJ202" s="89"/>
      <c r="HJK202" s="89"/>
      <c r="HJL202" s="89"/>
      <c r="HJM202" s="89"/>
      <c r="HJN202" s="89"/>
      <c r="HJO202" s="89"/>
      <c r="HJP202" s="89"/>
      <c r="HJQ202" s="89"/>
      <c r="HJR202" s="89"/>
      <c r="HJS202" s="89"/>
      <c r="HJT202" s="89"/>
      <c r="HJU202" s="89"/>
      <c r="HJV202" s="89"/>
      <c r="HJW202" s="89"/>
      <c r="HJX202" s="89"/>
      <c r="HJY202" s="89"/>
      <c r="HJZ202" s="89"/>
      <c r="HKA202" s="89"/>
      <c r="HKB202" s="89"/>
      <c r="HKC202" s="89"/>
      <c r="HKD202" s="89"/>
      <c r="HKE202" s="89"/>
      <c r="HKF202" s="89"/>
      <c r="HKG202" s="89"/>
      <c r="HKH202" s="89"/>
      <c r="HKI202" s="89"/>
      <c r="HKJ202" s="89"/>
      <c r="HKK202" s="89"/>
      <c r="HKL202" s="89"/>
      <c r="HKM202" s="89"/>
      <c r="HKN202" s="89"/>
      <c r="HKO202" s="89"/>
      <c r="HKP202" s="89"/>
      <c r="HKQ202" s="89"/>
      <c r="HKR202" s="89"/>
      <c r="HKS202" s="89"/>
      <c r="HKT202" s="89"/>
      <c r="HKU202" s="89"/>
      <c r="HKV202" s="89"/>
      <c r="HKW202" s="89"/>
      <c r="HKX202" s="89"/>
      <c r="HKY202" s="89"/>
      <c r="HKZ202" s="89"/>
      <c r="HLA202" s="89"/>
      <c r="HLB202" s="89"/>
      <c r="HLC202" s="89"/>
      <c r="HLD202" s="89"/>
      <c r="HLE202" s="89"/>
      <c r="HLF202" s="89"/>
      <c r="HLG202" s="89"/>
      <c r="HLH202" s="89"/>
      <c r="HLI202" s="89"/>
      <c r="HLJ202" s="89"/>
      <c r="HLK202" s="89"/>
      <c r="HLL202" s="89"/>
      <c r="HLM202" s="89"/>
      <c r="HLN202" s="89"/>
      <c r="HLO202" s="89"/>
      <c r="HLP202" s="89"/>
      <c r="HLQ202" s="89"/>
      <c r="HLR202" s="89"/>
      <c r="HLS202" s="89"/>
      <c r="HLT202" s="89"/>
      <c r="HLU202" s="89"/>
      <c r="HLV202" s="89"/>
      <c r="HLW202" s="89"/>
      <c r="HLX202" s="89"/>
      <c r="HLY202" s="89"/>
      <c r="HLZ202" s="89"/>
      <c r="HMA202" s="89"/>
      <c r="HMB202" s="89"/>
      <c r="HMC202" s="89"/>
      <c r="HMD202" s="89"/>
      <c r="HME202" s="89"/>
      <c r="HMF202" s="89"/>
      <c r="HMG202" s="89"/>
      <c r="HMH202" s="89"/>
      <c r="HMI202" s="89"/>
      <c r="HMJ202" s="89"/>
      <c r="HMK202" s="89"/>
      <c r="HML202" s="89"/>
      <c r="HMM202" s="89"/>
      <c r="HMN202" s="89"/>
      <c r="HMO202" s="89"/>
      <c r="HMP202" s="89"/>
      <c r="HMQ202" s="89"/>
      <c r="HMR202" s="89"/>
      <c r="HMS202" s="89"/>
      <c r="HMT202" s="89"/>
      <c r="HMU202" s="89"/>
      <c r="HMV202" s="89"/>
      <c r="HMW202" s="89"/>
      <c r="HMX202" s="89"/>
      <c r="HMY202" s="89"/>
      <c r="HMZ202" s="89"/>
      <c r="HNA202" s="89"/>
      <c r="HNB202" s="89"/>
      <c r="HNC202" s="89"/>
      <c r="HND202" s="89"/>
      <c r="HNE202" s="89"/>
      <c r="HNF202" s="89"/>
      <c r="HNG202" s="89"/>
      <c r="HNH202" s="89"/>
      <c r="HNI202" s="89"/>
      <c r="HNJ202" s="89"/>
      <c r="HNK202" s="89"/>
      <c r="HNL202" s="89"/>
      <c r="HNM202" s="89"/>
      <c r="HNN202" s="89"/>
      <c r="HNO202" s="89"/>
      <c r="HNP202" s="89"/>
      <c r="HNQ202" s="89"/>
      <c r="HNR202" s="89"/>
      <c r="HNS202" s="89"/>
      <c r="HNT202" s="89"/>
      <c r="HNU202" s="89"/>
      <c r="HNV202" s="89"/>
      <c r="HNW202" s="89"/>
      <c r="HNX202" s="89"/>
      <c r="HNY202" s="89"/>
      <c r="HNZ202" s="89"/>
      <c r="HOA202" s="89"/>
      <c r="HOB202" s="89"/>
      <c r="HOC202" s="89"/>
      <c r="HOD202" s="89"/>
      <c r="HOE202" s="89"/>
      <c r="HOF202" s="89"/>
      <c r="HOG202" s="89"/>
      <c r="HOH202" s="89"/>
      <c r="HOI202" s="89"/>
      <c r="HOJ202" s="89"/>
      <c r="HOK202" s="89"/>
      <c r="HOL202" s="89"/>
      <c r="HOM202" s="89"/>
      <c r="HON202" s="89"/>
      <c r="HOO202" s="89"/>
      <c r="HOP202" s="89"/>
      <c r="HOQ202" s="89"/>
      <c r="HOR202" s="89"/>
      <c r="HOS202" s="89"/>
      <c r="HOT202" s="89"/>
      <c r="HOU202" s="89"/>
      <c r="HOV202" s="89"/>
      <c r="HOW202" s="89"/>
      <c r="HOX202" s="89"/>
      <c r="HOY202" s="89"/>
      <c r="HOZ202" s="89"/>
      <c r="HPA202" s="89"/>
      <c r="HPB202" s="89"/>
      <c r="HPC202" s="89"/>
      <c r="HPD202" s="89"/>
      <c r="HPE202" s="89"/>
      <c r="HPF202" s="89"/>
      <c r="HPG202" s="89"/>
      <c r="HPH202" s="89"/>
      <c r="HPI202" s="89"/>
      <c r="HPJ202" s="89"/>
      <c r="HPK202" s="89"/>
      <c r="HPL202" s="89"/>
      <c r="HPM202" s="89"/>
      <c r="HPN202" s="89"/>
      <c r="HPO202" s="89"/>
      <c r="HPP202" s="89"/>
      <c r="HPQ202" s="89"/>
      <c r="HPR202" s="89"/>
      <c r="HPS202" s="89"/>
      <c r="HPT202" s="89"/>
      <c r="HPU202" s="89"/>
      <c r="HPV202" s="89"/>
      <c r="HPW202" s="89"/>
      <c r="HPX202" s="89"/>
      <c r="HPY202" s="89"/>
      <c r="HPZ202" s="89"/>
      <c r="HQA202" s="89"/>
      <c r="HQB202" s="89"/>
      <c r="HQC202" s="89"/>
      <c r="HQD202" s="89"/>
      <c r="HQE202" s="89"/>
      <c r="HQF202" s="89"/>
      <c r="HQG202" s="89"/>
      <c r="HQH202" s="89"/>
      <c r="HQI202" s="89"/>
      <c r="HQJ202" s="89"/>
      <c r="HQK202" s="89"/>
      <c r="HQL202" s="89"/>
      <c r="HQM202" s="89"/>
      <c r="HQN202" s="89"/>
      <c r="HQO202" s="89"/>
      <c r="HQP202" s="89"/>
      <c r="HQQ202" s="89"/>
      <c r="HQR202" s="89"/>
      <c r="HQS202" s="89"/>
      <c r="HQT202" s="89"/>
      <c r="HQU202" s="89"/>
      <c r="HQV202" s="89"/>
      <c r="HQW202" s="89"/>
      <c r="HQX202" s="89"/>
      <c r="HQY202" s="89"/>
      <c r="HQZ202" s="89"/>
      <c r="HRA202" s="89"/>
      <c r="HRB202" s="89"/>
      <c r="HRC202" s="89"/>
      <c r="HRD202" s="89"/>
      <c r="HRE202" s="89"/>
      <c r="HRF202" s="89"/>
      <c r="HRG202" s="89"/>
      <c r="HRH202" s="89"/>
      <c r="HRI202" s="89"/>
      <c r="HRJ202" s="89"/>
      <c r="HRK202" s="89"/>
      <c r="HRL202" s="89"/>
      <c r="HRM202" s="89"/>
      <c r="HRN202" s="89"/>
      <c r="HRO202" s="89"/>
      <c r="HRP202" s="89"/>
      <c r="HRQ202" s="89"/>
      <c r="HRR202" s="89"/>
      <c r="HRS202" s="89"/>
      <c r="HRT202" s="89"/>
      <c r="HRU202" s="89"/>
      <c r="HRV202" s="89"/>
      <c r="HRW202" s="89"/>
      <c r="HRX202" s="89"/>
      <c r="HRY202" s="89"/>
      <c r="HRZ202" s="89"/>
      <c r="HSA202" s="89"/>
      <c r="HSB202" s="89"/>
      <c r="HSC202" s="89"/>
      <c r="HSD202" s="89"/>
      <c r="HSE202" s="89"/>
      <c r="HSF202" s="89"/>
      <c r="HSG202" s="89"/>
      <c r="HSH202" s="89"/>
      <c r="HSI202" s="89"/>
      <c r="HSJ202" s="89"/>
      <c r="HSK202" s="89"/>
      <c r="HSL202" s="89"/>
      <c r="HSM202" s="89"/>
      <c r="HSN202" s="89"/>
      <c r="HSO202" s="89"/>
      <c r="HSP202" s="89"/>
      <c r="HSQ202" s="89"/>
      <c r="HSR202" s="89"/>
      <c r="HSS202" s="89"/>
      <c r="HST202" s="89"/>
      <c r="HSU202" s="89"/>
      <c r="HSV202" s="89"/>
      <c r="HSW202" s="89"/>
      <c r="HSX202" s="89"/>
      <c r="HSY202" s="89"/>
      <c r="HSZ202" s="89"/>
      <c r="HTA202" s="89"/>
      <c r="HTB202" s="89"/>
      <c r="HTC202" s="89"/>
      <c r="HTD202" s="89"/>
      <c r="HTE202" s="89"/>
      <c r="HTF202" s="89"/>
      <c r="HTG202" s="89"/>
      <c r="HTH202" s="89"/>
      <c r="HTI202" s="89"/>
      <c r="HTJ202" s="89"/>
      <c r="HTK202" s="89"/>
      <c r="HTL202" s="89"/>
      <c r="HTM202" s="89"/>
      <c r="HTN202" s="89"/>
      <c r="HTO202" s="89"/>
      <c r="HTP202" s="89"/>
      <c r="HTQ202" s="89"/>
      <c r="HTR202" s="89"/>
      <c r="HTS202" s="89"/>
      <c r="HTT202" s="89"/>
      <c r="HTU202" s="89"/>
      <c r="HTV202" s="89"/>
      <c r="HTW202" s="89"/>
      <c r="HTX202" s="89"/>
      <c r="HTY202" s="89"/>
      <c r="HTZ202" s="89"/>
      <c r="HUA202" s="89"/>
      <c r="HUB202" s="89"/>
      <c r="HUC202" s="89"/>
      <c r="HUD202" s="89"/>
      <c r="HUE202" s="89"/>
      <c r="HUF202" s="89"/>
      <c r="HUG202" s="89"/>
      <c r="HUH202" s="89"/>
      <c r="HUI202" s="89"/>
      <c r="HUJ202" s="89"/>
      <c r="HUK202" s="89"/>
      <c r="HUL202" s="89"/>
      <c r="HUM202" s="89"/>
      <c r="HUN202" s="89"/>
      <c r="HUO202" s="89"/>
      <c r="HUP202" s="89"/>
      <c r="HUQ202" s="89"/>
      <c r="HUR202" s="89"/>
      <c r="HUS202" s="89"/>
      <c r="HUT202" s="89"/>
      <c r="HUU202" s="89"/>
      <c r="HUV202" s="89"/>
      <c r="HUW202" s="89"/>
      <c r="HUX202" s="89"/>
      <c r="HUY202" s="89"/>
      <c r="HUZ202" s="89"/>
      <c r="HVA202" s="89"/>
      <c r="HVB202" s="89"/>
      <c r="HVC202" s="89"/>
      <c r="HVD202" s="89"/>
      <c r="HVE202" s="89"/>
      <c r="HVF202" s="89"/>
      <c r="HVG202" s="89"/>
      <c r="HVH202" s="89"/>
      <c r="HVI202" s="89"/>
      <c r="HVJ202" s="89"/>
      <c r="HVK202" s="89"/>
      <c r="HVL202" s="89"/>
      <c r="HVM202" s="89"/>
      <c r="HVN202" s="89"/>
      <c r="HVO202" s="89"/>
      <c r="HVP202" s="89"/>
      <c r="HVQ202" s="89"/>
      <c r="HVR202" s="89"/>
      <c r="HVS202" s="89"/>
      <c r="HVT202" s="89"/>
      <c r="HVU202" s="89"/>
      <c r="HVV202" s="89"/>
      <c r="HVW202" s="89"/>
      <c r="HVX202" s="89"/>
      <c r="HVY202" s="89"/>
      <c r="HVZ202" s="89"/>
      <c r="HWA202" s="89"/>
      <c r="HWB202" s="89"/>
      <c r="HWC202" s="89"/>
      <c r="HWD202" s="89"/>
      <c r="HWE202" s="89"/>
      <c r="HWF202" s="89"/>
      <c r="HWG202" s="89"/>
      <c r="HWH202" s="89"/>
      <c r="HWI202" s="89"/>
      <c r="HWJ202" s="89"/>
      <c r="HWK202" s="89"/>
      <c r="HWL202" s="89"/>
      <c r="HWM202" s="89"/>
      <c r="HWN202" s="89"/>
      <c r="HWO202" s="89"/>
      <c r="HWP202" s="89"/>
      <c r="HWQ202" s="89"/>
      <c r="HWR202" s="89"/>
      <c r="HWS202" s="89"/>
      <c r="HWT202" s="89"/>
      <c r="HWU202" s="89"/>
      <c r="HWV202" s="89"/>
      <c r="HWW202" s="89"/>
      <c r="HWX202" s="89"/>
      <c r="HWY202" s="89"/>
      <c r="HWZ202" s="89"/>
      <c r="HXA202" s="89"/>
      <c r="HXB202" s="89"/>
      <c r="HXC202" s="89"/>
      <c r="HXD202" s="89"/>
      <c r="HXE202" s="89"/>
      <c r="HXF202" s="89"/>
      <c r="HXG202" s="89"/>
      <c r="HXH202" s="89"/>
      <c r="HXI202" s="89"/>
      <c r="HXJ202" s="89"/>
      <c r="HXK202" s="89"/>
      <c r="HXL202" s="89"/>
      <c r="HXM202" s="89"/>
      <c r="HXN202" s="89"/>
      <c r="HXO202" s="89"/>
      <c r="HXP202" s="89"/>
      <c r="HXQ202" s="89"/>
      <c r="HXR202" s="89"/>
      <c r="HXS202" s="89"/>
      <c r="HXT202" s="89"/>
      <c r="HXU202" s="89"/>
      <c r="HXV202" s="89"/>
      <c r="HXW202" s="89"/>
      <c r="HXX202" s="89"/>
      <c r="HXY202" s="89"/>
      <c r="HXZ202" s="89"/>
      <c r="HYA202" s="89"/>
      <c r="HYB202" s="89"/>
      <c r="HYC202" s="89"/>
      <c r="HYD202" s="89"/>
      <c r="HYE202" s="89"/>
      <c r="HYF202" s="89"/>
      <c r="HYG202" s="89"/>
      <c r="HYH202" s="89"/>
      <c r="HYI202" s="89"/>
      <c r="HYJ202" s="89"/>
      <c r="HYK202" s="89"/>
      <c r="HYL202" s="89"/>
      <c r="HYM202" s="89"/>
      <c r="HYN202" s="89"/>
      <c r="HYO202" s="89"/>
      <c r="HYP202" s="89"/>
      <c r="HYQ202" s="89"/>
      <c r="HYR202" s="89"/>
      <c r="HYS202" s="89"/>
      <c r="HYT202" s="89"/>
      <c r="HYU202" s="89"/>
      <c r="HYV202" s="89"/>
      <c r="HYW202" s="89"/>
      <c r="HYX202" s="89"/>
      <c r="HYY202" s="89"/>
      <c r="HYZ202" s="89"/>
      <c r="HZA202" s="89"/>
      <c r="HZB202" s="89"/>
      <c r="HZC202" s="89"/>
      <c r="HZD202" s="89"/>
      <c r="HZE202" s="89"/>
      <c r="HZF202" s="89"/>
      <c r="HZG202" s="89"/>
      <c r="HZH202" s="89"/>
      <c r="HZI202" s="89"/>
      <c r="HZJ202" s="89"/>
      <c r="HZK202" s="89"/>
      <c r="HZL202" s="89"/>
      <c r="HZM202" s="89"/>
      <c r="HZN202" s="89"/>
      <c r="HZO202" s="89"/>
      <c r="HZP202" s="89"/>
      <c r="HZQ202" s="89"/>
      <c r="HZR202" s="89"/>
      <c r="HZS202" s="89"/>
      <c r="HZT202" s="89"/>
      <c r="HZU202" s="89"/>
      <c r="HZV202" s="89"/>
      <c r="HZW202" s="89"/>
      <c r="HZX202" s="89"/>
      <c r="HZY202" s="89"/>
      <c r="HZZ202" s="89"/>
      <c r="IAA202" s="89"/>
      <c r="IAB202" s="89"/>
      <c r="IAC202" s="89"/>
      <c r="IAD202" s="89"/>
      <c r="IAE202" s="89"/>
      <c r="IAF202" s="89"/>
      <c r="IAG202" s="89"/>
      <c r="IAH202" s="89"/>
      <c r="IAI202" s="89"/>
      <c r="IAJ202" s="89"/>
      <c r="IAK202" s="89"/>
      <c r="IAL202" s="89"/>
      <c r="IAM202" s="89"/>
      <c r="IAN202" s="89"/>
      <c r="IAO202" s="89"/>
      <c r="IAP202" s="89"/>
      <c r="IAQ202" s="89"/>
      <c r="IAR202" s="89"/>
      <c r="IAS202" s="89"/>
      <c r="IAT202" s="89"/>
      <c r="IAU202" s="89"/>
      <c r="IAV202" s="89"/>
      <c r="IAW202" s="89"/>
      <c r="IAX202" s="89"/>
      <c r="IAY202" s="89"/>
      <c r="IAZ202" s="89"/>
      <c r="IBA202" s="89"/>
      <c r="IBB202" s="89"/>
      <c r="IBC202" s="89"/>
      <c r="IBD202" s="89"/>
      <c r="IBE202" s="89"/>
      <c r="IBF202" s="89"/>
      <c r="IBG202" s="89"/>
      <c r="IBH202" s="89"/>
      <c r="IBI202" s="89"/>
      <c r="IBJ202" s="89"/>
      <c r="IBK202" s="89"/>
      <c r="IBL202" s="89"/>
      <c r="IBM202" s="89"/>
      <c r="IBN202" s="89"/>
      <c r="IBO202" s="89"/>
      <c r="IBP202" s="89"/>
      <c r="IBQ202" s="89"/>
      <c r="IBR202" s="89"/>
      <c r="IBS202" s="89"/>
      <c r="IBT202" s="89"/>
      <c r="IBU202" s="89"/>
      <c r="IBV202" s="89"/>
      <c r="IBW202" s="89"/>
      <c r="IBX202" s="89"/>
      <c r="IBY202" s="89"/>
      <c r="IBZ202" s="89"/>
      <c r="ICA202" s="89"/>
      <c r="ICB202" s="89"/>
      <c r="ICC202" s="89"/>
      <c r="ICD202" s="89"/>
      <c r="ICE202" s="89"/>
      <c r="ICF202" s="89"/>
      <c r="ICG202" s="89"/>
      <c r="ICH202" s="89"/>
      <c r="ICI202" s="89"/>
      <c r="ICJ202" s="89"/>
      <c r="ICK202" s="89"/>
      <c r="ICL202" s="89"/>
      <c r="ICM202" s="89"/>
      <c r="ICN202" s="89"/>
      <c r="ICO202" s="89"/>
      <c r="ICP202" s="89"/>
      <c r="ICQ202" s="89"/>
      <c r="ICR202" s="89"/>
      <c r="ICS202" s="89"/>
      <c r="ICT202" s="89"/>
      <c r="ICU202" s="89"/>
      <c r="ICV202" s="89"/>
      <c r="ICW202" s="89"/>
      <c r="ICX202" s="89"/>
      <c r="ICY202" s="89"/>
      <c r="ICZ202" s="89"/>
      <c r="IDA202" s="89"/>
      <c r="IDB202" s="89"/>
      <c r="IDC202" s="89"/>
      <c r="IDD202" s="89"/>
      <c r="IDE202" s="89"/>
      <c r="IDF202" s="89"/>
      <c r="IDG202" s="89"/>
      <c r="IDH202" s="89"/>
      <c r="IDI202" s="89"/>
      <c r="IDJ202" s="89"/>
      <c r="IDK202" s="89"/>
      <c r="IDL202" s="89"/>
      <c r="IDM202" s="89"/>
      <c r="IDN202" s="89"/>
      <c r="IDO202" s="89"/>
      <c r="IDP202" s="89"/>
      <c r="IDQ202" s="89"/>
      <c r="IDR202" s="89"/>
      <c r="IDS202" s="89"/>
      <c r="IDT202" s="89"/>
      <c r="IDU202" s="89"/>
      <c r="IDV202" s="89"/>
      <c r="IDW202" s="89"/>
      <c r="IDX202" s="89"/>
      <c r="IDY202" s="89"/>
      <c r="IDZ202" s="89"/>
      <c r="IEA202" s="89"/>
      <c r="IEB202" s="89"/>
      <c r="IEC202" s="89"/>
      <c r="IED202" s="89"/>
      <c r="IEE202" s="89"/>
      <c r="IEF202" s="89"/>
      <c r="IEG202" s="89"/>
      <c r="IEH202" s="89"/>
      <c r="IEI202" s="89"/>
      <c r="IEJ202" s="89"/>
      <c r="IEK202" s="89"/>
      <c r="IEL202" s="89"/>
      <c r="IEM202" s="89"/>
      <c r="IEN202" s="89"/>
      <c r="IEO202" s="89"/>
      <c r="IEP202" s="89"/>
      <c r="IEQ202" s="89"/>
      <c r="IER202" s="89"/>
      <c r="IES202" s="89"/>
      <c r="IET202" s="89"/>
      <c r="IEU202" s="89"/>
      <c r="IEV202" s="89"/>
      <c r="IEW202" s="89"/>
      <c r="IEX202" s="89"/>
      <c r="IEY202" s="89"/>
      <c r="IEZ202" s="89"/>
      <c r="IFA202" s="89"/>
      <c r="IFB202" s="89"/>
      <c r="IFC202" s="89"/>
      <c r="IFD202" s="89"/>
      <c r="IFE202" s="89"/>
      <c r="IFF202" s="89"/>
      <c r="IFG202" s="89"/>
      <c r="IFH202" s="89"/>
      <c r="IFI202" s="89"/>
      <c r="IFJ202" s="89"/>
      <c r="IFK202" s="89"/>
      <c r="IFL202" s="89"/>
      <c r="IFM202" s="89"/>
      <c r="IFN202" s="89"/>
      <c r="IFO202" s="89"/>
      <c r="IFP202" s="89"/>
      <c r="IFQ202" s="89"/>
      <c r="IFR202" s="89"/>
      <c r="IFS202" s="89"/>
      <c r="IFT202" s="89"/>
      <c r="IFU202" s="89"/>
      <c r="IFV202" s="89"/>
      <c r="IFW202" s="89"/>
      <c r="IFX202" s="89"/>
      <c r="IFY202" s="89"/>
      <c r="IFZ202" s="89"/>
      <c r="IGA202" s="89"/>
      <c r="IGB202" s="89"/>
      <c r="IGC202" s="89"/>
      <c r="IGD202" s="89"/>
      <c r="IGE202" s="89"/>
      <c r="IGF202" s="89"/>
      <c r="IGG202" s="89"/>
      <c r="IGH202" s="89"/>
      <c r="IGI202" s="89"/>
      <c r="IGJ202" s="89"/>
      <c r="IGK202" s="89"/>
      <c r="IGL202" s="89"/>
      <c r="IGM202" s="89"/>
      <c r="IGN202" s="89"/>
      <c r="IGO202" s="89"/>
      <c r="IGP202" s="89"/>
      <c r="IGQ202" s="89"/>
      <c r="IGR202" s="89"/>
      <c r="IGS202" s="89"/>
      <c r="IGT202" s="89"/>
      <c r="IGU202" s="89"/>
      <c r="IGV202" s="89"/>
      <c r="IGW202" s="89"/>
      <c r="IGX202" s="89"/>
      <c r="IGY202" s="89"/>
      <c r="IGZ202" s="89"/>
      <c r="IHA202" s="89"/>
      <c r="IHB202" s="89"/>
      <c r="IHC202" s="89"/>
      <c r="IHD202" s="89"/>
      <c r="IHE202" s="89"/>
      <c r="IHF202" s="89"/>
      <c r="IHG202" s="89"/>
      <c r="IHH202" s="89"/>
      <c r="IHI202" s="89"/>
      <c r="IHJ202" s="89"/>
      <c r="IHK202" s="89"/>
      <c r="IHL202" s="89"/>
      <c r="IHM202" s="89"/>
      <c r="IHN202" s="89"/>
      <c r="IHO202" s="89"/>
      <c r="IHP202" s="89"/>
      <c r="IHQ202" s="89"/>
      <c r="IHR202" s="89"/>
      <c r="IHS202" s="89"/>
      <c r="IHT202" s="89"/>
      <c r="IHU202" s="89"/>
      <c r="IHV202" s="89"/>
      <c r="IHW202" s="89"/>
      <c r="IHX202" s="89"/>
      <c r="IHY202" s="89"/>
      <c r="IHZ202" s="89"/>
      <c r="IIA202" s="89"/>
      <c r="IIB202" s="89"/>
      <c r="IIC202" s="89"/>
      <c r="IID202" s="89"/>
      <c r="IIE202" s="89"/>
      <c r="IIF202" s="89"/>
      <c r="IIG202" s="89"/>
      <c r="IIH202" s="89"/>
      <c r="III202" s="89"/>
      <c r="IIJ202" s="89"/>
      <c r="IIK202" s="89"/>
      <c r="IIL202" s="89"/>
      <c r="IIM202" s="89"/>
      <c r="IIN202" s="89"/>
      <c r="IIO202" s="89"/>
      <c r="IIP202" s="89"/>
      <c r="IIQ202" s="89"/>
      <c r="IIR202" s="89"/>
      <c r="IIS202" s="89"/>
      <c r="IIT202" s="89"/>
      <c r="IIU202" s="89"/>
      <c r="IIV202" s="89"/>
      <c r="IIW202" s="89"/>
      <c r="IIX202" s="89"/>
      <c r="IIY202" s="89"/>
      <c r="IIZ202" s="89"/>
      <c r="IJA202" s="89"/>
      <c r="IJB202" s="89"/>
      <c r="IJC202" s="89"/>
      <c r="IJD202" s="89"/>
      <c r="IJE202" s="89"/>
      <c r="IJF202" s="89"/>
      <c r="IJG202" s="89"/>
      <c r="IJH202" s="89"/>
      <c r="IJI202" s="89"/>
      <c r="IJJ202" s="89"/>
      <c r="IJK202" s="89"/>
      <c r="IJL202" s="89"/>
      <c r="IJM202" s="89"/>
      <c r="IJN202" s="89"/>
      <c r="IJO202" s="89"/>
      <c r="IJP202" s="89"/>
      <c r="IJQ202" s="89"/>
      <c r="IJR202" s="89"/>
      <c r="IJS202" s="89"/>
      <c r="IJT202" s="89"/>
      <c r="IJU202" s="89"/>
      <c r="IJV202" s="89"/>
      <c r="IJW202" s="89"/>
      <c r="IJX202" s="89"/>
      <c r="IJY202" s="89"/>
      <c r="IJZ202" s="89"/>
      <c r="IKA202" s="89"/>
      <c r="IKB202" s="89"/>
      <c r="IKC202" s="89"/>
      <c r="IKD202" s="89"/>
      <c r="IKE202" s="89"/>
      <c r="IKF202" s="89"/>
      <c r="IKG202" s="89"/>
      <c r="IKH202" s="89"/>
      <c r="IKI202" s="89"/>
      <c r="IKJ202" s="89"/>
      <c r="IKK202" s="89"/>
      <c r="IKL202" s="89"/>
      <c r="IKM202" s="89"/>
      <c r="IKN202" s="89"/>
      <c r="IKO202" s="89"/>
      <c r="IKP202" s="89"/>
      <c r="IKQ202" s="89"/>
      <c r="IKR202" s="89"/>
      <c r="IKS202" s="89"/>
      <c r="IKT202" s="89"/>
      <c r="IKU202" s="89"/>
      <c r="IKV202" s="89"/>
      <c r="IKW202" s="89"/>
      <c r="IKX202" s="89"/>
      <c r="IKY202" s="89"/>
      <c r="IKZ202" s="89"/>
      <c r="ILA202" s="89"/>
      <c r="ILB202" s="89"/>
      <c r="ILC202" s="89"/>
      <c r="ILD202" s="89"/>
      <c r="ILE202" s="89"/>
      <c r="ILF202" s="89"/>
      <c r="ILG202" s="89"/>
      <c r="ILH202" s="89"/>
      <c r="ILI202" s="89"/>
      <c r="ILJ202" s="89"/>
      <c r="ILK202" s="89"/>
      <c r="ILL202" s="89"/>
      <c r="ILM202" s="89"/>
      <c r="ILN202" s="89"/>
      <c r="ILO202" s="89"/>
      <c r="ILP202" s="89"/>
      <c r="ILQ202" s="89"/>
      <c r="ILR202" s="89"/>
      <c r="ILS202" s="89"/>
      <c r="ILT202" s="89"/>
      <c r="ILU202" s="89"/>
      <c r="ILV202" s="89"/>
      <c r="ILW202" s="89"/>
      <c r="ILX202" s="89"/>
      <c r="ILY202" s="89"/>
      <c r="ILZ202" s="89"/>
      <c r="IMA202" s="89"/>
      <c r="IMB202" s="89"/>
      <c r="IMC202" s="89"/>
      <c r="IMD202" s="89"/>
      <c r="IME202" s="89"/>
      <c r="IMF202" s="89"/>
      <c r="IMG202" s="89"/>
      <c r="IMH202" s="89"/>
      <c r="IMI202" s="89"/>
      <c r="IMJ202" s="89"/>
      <c r="IMK202" s="89"/>
      <c r="IML202" s="89"/>
      <c r="IMM202" s="89"/>
      <c r="IMN202" s="89"/>
      <c r="IMO202" s="89"/>
      <c r="IMP202" s="89"/>
      <c r="IMQ202" s="89"/>
      <c r="IMR202" s="89"/>
      <c r="IMS202" s="89"/>
      <c r="IMT202" s="89"/>
      <c r="IMU202" s="89"/>
      <c r="IMV202" s="89"/>
      <c r="IMW202" s="89"/>
      <c r="IMX202" s="89"/>
      <c r="IMY202" s="89"/>
      <c r="IMZ202" s="89"/>
      <c r="INA202" s="89"/>
      <c r="INB202" s="89"/>
      <c r="INC202" s="89"/>
      <c r="IND202" s="89"/>
      <c r="INE202" s="89"/>
      <c r="INF202" s="89"/>
      <c r="ING202" s="89"/>
      <c r="INH202" s="89"/>
      <c r="INI202" s="89"/>
      <c r="INJ202" s="89"/>
      <c r="INK202" s="89"/>
      <c r="INL202" s="89"/>
      <c r="INM202" s="89"/>
      <c r="INN202" s="89"/>
      <c r="INO202" s="89"/>
      <c r="INP202" s="89"/>
      <c r="INQ202" s="89"/>
      <c r="INR202" s="89"/>
      <c r="INS202" s="89"/>
      <c r="INT202" s="89"/>
      <c r="INU202" s="89"/>
      <c r="INV202" s="89"/>
      <c r="INW202" s="89"/>
      <c r="INX202" s="89"/>
      <c r="INY202" s="89"/>
      <c r="INZ202" s="89"/>
      <c r="IOA202" s="89"/>
      <c r="IOB202" s="89"/>
      <c r="IOC202" s="89"/>
      <c r="IOD202" s="89"/>
      <c r="IOE202" s="89"/>
      <c r="IOF202" s="89"/>
      <c r="IOG202" s="89"/>
      <c r="IOH202" s="89"/>
      <c r="IOI202" s="89"/>
      <c r="IOJ202" s="89"/>
      <c r="IOK202" s="89"/>
      <c r="IOL202" s="89"/>
      <c r="IOM202" s="89"/>
      <c r="ION202" s="89"/>
      <c r="IOO202" s="89"/>
      <c r="IOP202" s="89"/>
      <c r="IOQ202" s="89"/>
      <c r="IOR202" s="89"/>
      <c r="IOS202" s="89"/>
      <c r="IOT202" s="89"/>
      <c r="IOU202" s="89"/>
      <c r="IOV202" s="89"/>
      <c r="IOW202" s="89"/>
      <c r="IOX202" s="89"/>
      <c r="IOY202" s="89"/>
      <c r="IOZ202" s="89"/>
      <c r="IPA202" s="89"/>
      <c r="IPB202" s="89"/>
      <c r="IPC202" s="89"/>
      <c r="IPD202" s="89"/>
      <c r="IPE202" s="89"/>
      <c r="IPF202" s="89"/>
      <c r="IPG202" s="89"/>
      <c r="IPH202" s="89"/>
      <c r="IPI202" s="89"/>
      <c r="IPJ202" s="89"/>
      <c r="IPK202" s="89"/>
      <c r="IPL202" s="89"/>
      <c r="IPM202" s="89"/>
      <c r="IPN202" s="89"/>
      <c r="IPO202" s="89"/>
      <c r="IPP202" s="89"/>
      <c r="IPQ202" s="89"/>
      <c r="IPR202" s="89"/>
      <c r="IPS202" s="89"/>
      <c r="IPT202" s="89"/>
      <c r="IPU202" s="89"/>
      <c r="IPV202" s="89"/>
      <c r="IPW202" s="89"/>
      <c r="IPX202" s="89"/>
      <c r="IPY202" s="89"/>
      <c r="IPZ202" s="89"/>
      <c r="IQA202" s="89"/>
      <c r="IQB202" s="89"/>
      <c r="IQC202" s="89"/>
      <c r="IQD202" s="89"/>
      <c r="IQE202" s="89"/>
      <c r="IQF202" s="89"/>
      <c r="IQG202" s="89"/>
      <c r="IQH202" s="89"/>
      <c r="IQI202" s="89"/>
      <c r="IQJ202" s="89"/>
      <c r="IQK202" s="89"/>
      <c r="IQL202" s="89"/>
      <c r="IQM202" s="89"/>
      <c r="IQN202" s="89"/>
      <c r="IQO202" s="89"/>
      <c r="IQP202" s="89"/>
      <c r="IQQ202" s="89"/>
      <c r="IQR202" s="89"/>
      <c r="IQS202" s="89"/>
      <c r="IQT202" s="89"/>
      <c r="IQU202" s="89"/>
      <c r="IQV202" s="89"/>
      <c r="IQW202" s="89"/>
      <c r="IQX202" s="89"/>
      <c r="IQY202" s="89"/>
      <c r="IQZ202" s="89"/>
      <c r="IRA202" s="89"/>
      <c r="IRB202" s="89"/>
      <c r="IRC202" s="89"/>
      <c r="IRD202" s="89"/>
      <c r="IRE202" s="89"/>
      <c r="IRF202" s="89"/>
      <c r="IRG202" s="89"/>
      <c r="IRH202" s="89"/>
      <c r="IRI202" s="89"/>
      <c r="IRJ202" s="89"/>
      <c r="IRK202" s="89"/>
      <c r="IRL202" s="89"/>
      <c r="IRM202" s="89"/>
      <c r="IRN202" s="89"/>
      <c r="IRO202" s="89"/>
      <c r="IRP202" s="89"/>
      <c r="IRQ202" s="89"/>
      <c r="IRR202" s="89"/>
      <c r="IRS202" s="89"/>
      <c r="IRT202" s="89"/>
      <c r="IRU202" s="89"/>
      <c r="IRV202" s="89"/>
      <c r="IRW202" s="89"/>
      <c r="IRX202" s="89"/>
      <c r="IRY202" s="89"/>
      <c r="IRZ202" s="89"/>
      <c r="ISA202" s="89"/>
      <c r="ISB202" s="89"/>
      <c r="ISC202" s="89"/>
      <c r="ISD202" s="89"/>
      <c r="ISE202" s="89"/>
      <c r="ISF202" s="89"/>
      <c r="ISG202" s="89"/>
      <c r="ISH202" s="89"/>
      <c r="ISI202" s="89"/>
      <c r="ISJ202" s="89"/>
      <c r="ISK202" s="89"/>
      <c r="ISL202" s="89"/>
      <c r="ISM202" s="89"/>
      <c r="ISN202" s="89"/>
      <c r="ISO202" s="89"/>
      <c r="ISP202" s="89"/>
      <c r="ISQ202" s="89"/>
      <c r="ISR202" s="89"/>
      <c r="ISS202" s="89"/>
      <c r="IST202" s="89"/>
      <c r="ISU202" s="89"/>
      <c r="ISV202" s="89"/>
      <c r="ISW202" s="89"/>
      <c r="ISX202" s="89"/>
      <c r="ISY202" s="89"/>
      <c r="ISZ202" s="89"/>
      <c r="ITA202" s="89"/>
      <c r="ITB202" s="89"/>
      <c r="ITC202" s="89"/>
      <c r="ITD202" s="89"/>
      <c r="ITE202" s="89"/>
      <c r="ITF202" s="89"/>
      <c r="ITG202" s="89"/>
      <c r="ITH202" s="89"/>
      <c r="ITI202" s="89"/>
      <c r="ITJ202" s="89"/>
      <c r="ITK202" s="89"/>
      <c r="ITL202" s="89"/>
      <c r="ITM202" s="89"/>
      <c r="ITN202" s="89"/>
      <c r="ITO202" s="89"/>
      <c r="ITP202" s="89"/>
      <c r="ITQ202" s="89"/>
      <c r="ITR202" s="89"/>
      <c r="ITS202" s="89"/>
      <c r="ITT202" s="89"/>
      <c r="ITU202" s="89"/>
      <c r="ITV202" s="89"/>
      <c r="ITW202" s="89"/>
      <c r="ITX202" s="89"/>
      <c r="ITY202" s="89"/>
      <c r="ITZ202" s="89"/>
      <c r="IUA202" s="89"/>
      <c r="IUB202" s="89"/>
      <c r="IUC202" s="89"/>
      <c r="IUD202" s="89"/>
      <c r="IUE202" s="89"/>
      <c r="IUF202" s="89"/>
      <c r="IUG202" s="89"/>
      <c r="IUH202" s="89"/>
      <c r="IUI202" s="89"/>
      <c r="IUJ202" s="89"/>
      <c r="IUK202" s="89"/>
      <c r="IUL202" s="89"/>
      <c r="IUM202" s="89"/>
      <c r="IUN202" s="89"/>
      <c r="IUO202" s="89"/>
      <c r="IUP202" s="89"/>
      <c r="IUQ202" s="89"/>
      <c r="IUR202" s="89"/>
      <c r="IUS202" s="89"/>
      <c r="IUT202" s="89"/>
      <c r="IUU202" s="89"/>
      <c r="IUV202" s="89"/>
      <c r="IUW202" s="89"/>
      <c r="IUX202" s="89"/>
      <c r="IUY202" s="89"/>
      <c r="IUZ202" s="89"/>
      <c r="IVA202" s="89"/>
      <c r="IVB202" s="89"/>
      <c r="IVC202" s="89"/>
      <c r="IVD202" s="89"/>
      <c r="IVE202" s="89"/>
      <c r="IVF202" s="89"/>
      <c r="IVG202" s="89"/>
      <c r="IVH202" s="89"/>
      <c r="IVI202" s="89"/>
      <c r="IVJ202" s="89"/>
      <c r="IVK202" s="89"/>
      <c r="IVL202" s="89"/>
      <c r="IVM202" s="89"/>
      <c r="IVN202" s="89"/>
      <c r="IVO202" s="89"/>
      <c r="IVP202" s="89"/>
      <c r="IVQ202" s="89"/>
      <c r="IVR202" s="89"/>
      <c r="IVS202" s="89"/>
      <c r="IVT202" s="89"/>
      <c r="IVU202" s="89"/>
      <c r="IVV202" s="89"/>
      <c r="IVW202" s="89"/>
      <c r="IVX202" s="89"/>
      <c r="IVY202" s="89"/>
      <c r="IVZ202" s="89"/>
      <c r="IWA202" s="89"/>
      <c r="IWB202" s="89"/>
      <c r="IWC202" s="89"/>
      <c r="IWD202" s="89"/>
      <c r="IWE202" s="89"/>
      <c r="IWF202" s="89"/>
      <c r="IWG202" s="89"/>
      <c r="IWH202" s="89"/>
      <c r="IWI202" s="89"/>
      <c r="IWJ202" s="89"/>
      <c r="IWK202" s="89"/>
      <c r="IWL202" s="89"/>
      <c r="IWM202" s="89"/>
      <c r="IWN202" s="89"/>
      <c r="IWO202" s="89"/>
      <c r="IWP202" s="89"/>
      <c r="IWQ202" s="89"/>
      <c r="IWR202" s="89"/>
      <c r="IWS202" s="89"/>
      <c r="IWT202" s="89"/>
      <c r="IWU202" s="89"/>
      <c r="IWV202" s="89"/>
      <c r="IWW202" s="89"/>
      <c r="IWX202" s="89"/>
      <c r="IWY202" s="89"/>
      <c r="IWZ202" s="89"/>
      <c r="IXA202" s="89"/>
      <c r="IXB202" s="89"/>
      <c r="IXC202" s="89"/>
      <c r="IXD202" s="89"/>
      <c r="IXE202" s="89"/>
      <c r="IXF202" s="89"/>
      <c r="IXG202" s="89"/>
      <c r="IXH202" s="89"/>
      <c r="IXI202" s="89"/>
      <c r="IXJ202" s="89"/>
      <c r="IXK202" s="89"/>
      <c r="IXL202" s="89"/>
      <c r="IXM202" s="89"/>
      <c r="IXN202" s="89"/>
      <c r="IXO202" s="89"/>
      <c r="IXP202" s="89"/>
      <c r="IXQ202" s="89"/>
      <c r="IXR202" s="89"/>
      <c r="IXS202" s="89"/>
      <c r="IXT202" s="89"/>
      <c r="IXU202" s="89"/>
      <c r="IXV202" s="89"/>
      <c r="IXW202" s="89"/>
      <c r="IXX202" s="89"/>
      <c r="IXY202" s="89"/>
      <c r="IXZ202" s="89"/>
      <c r="IYA202" s="89"/>
      <c r="IYB202" s="89"/>
      <c r="IYC202" s="89"/>
      <c r="IYD202" s="89"/>
      <c r="IYE202" s="89"/>
      <c r="IYF202" s="89"/>
      <c r="IYG202" s="89"/>
      <c r="IYH202" s="89"/>
      <c r="IYI202" s="89"/>
      <c r="IYJ202" s="89"/>
      <c r="IYK202" s="89"/>
      <c r="IYL202" s="89"/>
      <c r="IYM202" s="89"/>
      <c r="IYN202" s="89"/>
      <c r="IYO202" s="89"/>
      <c r="IYP202" s="89"/>
      <c r="IYQ202" s="89"/>
      <c r="IYR202" s="89"/>
      <c r="IYS202" s="89"/>
      <c r="IYT202" s="89"/>
      <c r="IYU202" s="89"/>
      <c r="IYV202" s="89"/>
      <c r="IYW202" s="89"/>
      <c r="IYX202" s="89"/>
      <c r="IYY202" s="89"/>
      <c r="IYZ202" s="89"/>
      <c r="IZA202" s="89"/>
      <c r="IZB202" s="89"/>
      <c r="IZC202" s="89"/>
      <c r="IZD202" s="89"/>
      <c r="IZE202" s="89"/>
      <c r="IZF202" s="89"/>
      <c r="IZG202" s="89"/>
      <c r="IZH202" s="89"/>
      <c r="IZI202" s="89"/>
      <c r="IZJ202" s="89"/>
      <c r="IZK202" s="89"/>
      <c r="IZL202" s="89"/>
      <c r="IZM202" s="89"/>
      <c r="IZN202" s="89"/>
      <c r="IZO202" s="89"/>
      <c r="IZP202" s="89"/>
      <c r="IZQ202" s="89"/>
      <c r="IZR202" s="89"/>
      <c r="IZS202" s="89"/>
      <c r="IZT202" s="89"/>
      <c r="IZU202" s="89"/>
      <c r="IZV202" s="89"/>
      <c r="IZW202" s="89"/>
      <c r="IZX202" s="89"/>
      <c r="IZY202" s="89"/>
      <c r="IZZ202" s="89"/>
      <c r="JAA202" s="89"/>
      <c r="JAB202" s="89"/>
      <c r="JAC202" s="89"/>
      <c r="JAD202" s="89"/>
      <c r="JAE202" s="89"/>
      <c r="JAF202" s="89"/>
      <c r="JAG202" s="89"/>
      <c r="JAH202" s="89"/>
      <c r="JAI202" s="89"/>
      <c r="JAJ202" s="89"/>
      <c r="JAK202" s="89"/>
      <c r="JAL202" s="89"/>
      <c r="JAM202" s="89"/>
      <c r="JAN202" s="89"/>
      <c r="JAO202" s="89"/>
      <c r="JAP202" s="89"/>
      <c r="JAQ202" s="89"/>
      <c r="JAR202" s="89"/>
      <c r="JAS202" s="89"/>
      <c r="JAT202" s="89"/>
      <c r="JAU202" s="89"/>
      <c r="JAV202" s="89"/>
      <c r="JAW202" s="89"/>
      <c r="JAX202" s="89"/>
      <c r="JAY202" s="89"/>
      <c r="JAZ202" s="89"/>
      <c r="JBA202" s="89"/>
      <c r="JBB202" s="89"/>
      <c r="JBC202" s="89"/>
      <c r="JBD202" s="89"/>
      <c r="JBE202" s="89"/>
      <c r="JBF202" s="89"/>
      <c r="JBG202" s="89"/>
      <c r="JBH202" s="89"/>
      <c r="JBI202" s="89"/>
      <c r="JBJ202" s="89"/>
      <c r="JBK202" s="89"/>
      <c r="JBL202" s="89"/>
      <c r="JBM202" s="89"/>
      <c r="JBN202" s="89"/>
      <c r="JBO202" s="89"/>
      <c r="JBP202" s="89"/>
      <c r="JBQ202" s="89"/>
      <c r="JBR202" s="89"/>
      <c r="JBS202" s="89"/>
      <c r="JBT202" s="89"/>
      <c r="JBU202" s="89"/>
      <c r="JBV202" s="89"/>
      <c r="JBW202" s="89"/>
      <c r="JBX202" s="89"/>
      <c r="JBY202" s="89"/>
      <c r="JBZ202" s="89"/>
      <c r="JCA202" s="89"/>
      <c r="JCB202" s="89"/>
      <c r="JCC202" s="89"/>
      <c r="JCD202" s="89"/>
      <c r="JCE202" s="89"/>
      <c r="JCF202" s="89"/>
      <c r="JCG202" s="89"/>
      <c r="JCH202" s="89"/>
      <c r="JCI202" s="89"/>
      <c r="JCJ202" s="89"/>
      <c r="JCK202" s="89"/>
      <c r="JCL202" s="89"/>
      <c r="JCM202" s="89"/>
      <c r="JCN202" s="89"/>
      <c r="JCO202" s="89"/>
      <c r="JCP202" s="89"/>
      <c r="JCQ202" s="89"/>
      <c r="JCR202" s="89"/>
      <c r="JCS202" s="89"/>
      <c r="JCT202" s="89"/>
      <c r="JCU202" s="89"/>
      <c r="JCV202" s="89"/>
      <c r="JCW202" s="89"/>
      <c r="JCX202" s="89"/>
      <c r="JCY202" s="89"/>
      <c r="JCZ202" s="89"/>
      <c r="JDA202" s="89"/>
      <c r="JDB202" s="89"/>
      <c r="JDC202" s="89"/>
      <c r="JDD202" s="89"/>
      <c r="JDE202" s="89"/>
      <c r="JDF202" s="89"/>
      <c r="JDG202" s="89"/>
      <c r="JDH202" s="89"/>
      <c r="JDI202" s="89"/>
      <c r="JDJ202" s="89"/>
      <c r="JDK202" s="89"/>
      <c r="JDL202" s="89"/>
      <c r="JDM202" s="89"/>
      <c r="JDN202" s="89"/>
      <c r="JDO202" s="89"/>
      <c r="JDP202" s="89"/>
      <c r="JDQ202" s="89"/>
      <c r="JDR202" s="89"/>
      <c r="JDS202" s="89"/>
      <c r="JDT202" s="89"/>
      <c r="JDU202" s="89"/>
      <c r="JDV202" s="89"/>
      <c r="JDW202" s="89"/>
      <c r="JDX202" s="89"/>
      <c r="JDY202" s="89"/>
      <c r="JDZ202" s="89"/>
      <c r="JEA202" s="89"/>
      <c r="JEB202" s="89"/>
      <c r="JEC202" s="89"/>
      <c r="JED202" s="89"/>
      <c r="JEE202" s="89"/>
      <c r="JEF202" s="89"/>
      <c r="JEG202" s="89"/>
      <c r="JEH202" s="89"/>
      <c r="JEI202" s="89"/>
      <c r="JEJ202" s="89"/>
      <c r="JEK202" s="89"/>
      <c r="JEL202" s="89"/>
      <c r="JEM202" s="89"/>
      <c r="JEN202" s="89"/>
      <c r="JEO202" s="89"/>
      <c r="JEP202" s="89"/>
      <c r="JEQ202" s="89"/>
      <c r="JER202" s="89"/>
      <c r="JES202" s="89"/>
      <c r="JET202" s="89"/>
      <c r="JEU202" s="89"/>
      <c r="JEV202" s="89"/>
      <c r="JEW202" s="89"/>
      <c r="JEX202" s="89"/>
      <c r="JEY202" s="89"/>
      <c r="JEZ202" s="89"/>
      <c r="JFA202" s="89"/>
      <c r="JFB202" s="89"/>
      <c r="JFC202" s="89"/>
      <c r="JFD202" s="89"/>
      <c r="JFE202" s="89"/>
      <c r="JFF202" s="89"/>
      <c r="JFG202" s="89"/>
      <c r="JFH202" s="89"/>
      <c r="JFI202" s="89"/>
      <c r="JFJ202" s="89"/>
      <c r="JFK202" s="89"/>
      <c r="JFL202" s="89"/>
      <c r="JFM202" s="89"/>
      <c r="JFN202" s="89"/>
      <c r="JFO202" s="89"/>
      <c r="JFP202" s="89"/>
      <c r="JFQ202" s="89"/>
      <c r="JFR202" s="89"/>
      <c r="JFS202" s="89"/>
      <c r="JFT202" s="89"/>
      <c r="JFU202" s="89"/>
      <c r="JFV202" s="89"/>
      <c r="JFW202" s="89"/>
      <c r="JFX202" s="89"/>
      <c r="JFY202" s="89"/>
      <c r="JFZ202" s="89"/>
      <c r="JGA202" s="89"/>
      <c r="JGB202" s="89"/>
      <c r="JGC202" s="89"/>
      <c r="JGD202" s="89"/>
      <c r="JGE202" s="89"/>
      <c r="JGF202" s="89"/>
      <c r="JGG202" s="89"/>
      <c r="JGH202" s="89"/>
      <c r="JGI202" s="89"/>
      <c r="JGJ202" s="89"/>
      <c r="JGK202" s="89"/>
      <c r="JGL202" s="89"/>
      <c r="JGM202" s="89"/>
      <c r="JGN202" s="89"/>
      <c r="JGO202" s="89"/>
      <c r="JGP202" s="89"/>
      <c r="JGQ202" s="89"/>
      <c r="JGR202" s="89"/>
      <c r="JGS202" s="89"/>
      <c r="JGT202" s="89"/>
      <c r="JGU202" s="89"/>
      <c r="JGV202" s="89"/>
      <c r="JGW202" s="89"/>
      <c r="JGX202" s="89"/>
      <c r="JGY202" s="89"/>
      <c r="JGZ202" s="89"/>
      <c r="JHA202" s="89"/>
      <c r="JHB202" s="89"/>
      <c r="JHC202" s="89"/>
      <c r="JHD202" s="89"/>
      <c r="JHE202" s="89"/>
      <c r="JHF202" s="89"/>
      <c r="JHG202" s="89"/>
      <c r="JHH202" s="89"/>
      <c r="JHI202" s="89"/>
      <c r="JHJ202" s="89"/>
      <c r="JHK202" s="89"/>
      <c r="JHL202" s="89"/>
      <c r="JHM202" s="89"/>
      <c r="JHN202" s="89"/>
      <c r="JHO202" s="89"/>
      <c r="JHP202" s="89"/>
      <c r="JHQ202" s="89"/>
      <c r="JHR202" s="89"/>
      <c r="JHS202" s="89"/>
      <c r="JHT202" s="89"/>
      <c r="JHU202" s="89"/>
      <c r="JHV202" s="89"/>
      <c r="JHW202" s="89"/>
      <c r="JHX202" s="89"/>
      <c r="JHY202" s="89"/>
      <c r="JHZ202" s="89"/>
      <c r="JIA202" s="89"/>
      <c r="JIB202" s="89"/>
      <c r="JIC202" s="89"/>
      <c r="JID202" s="89"/>
      <c r="JIE202" s="89"/>
      <c r="JIF202" s="89"/>
      <c r="JIG202" s="89"/>
      <c r="JIH202" s="89"/>
      <c r="JII202" s="89"/>
      <c r="JIJ202" s="89"/>
      <c r="JIK202" s="89"/>
      <c r="JIL202" s="89"/>
      <c r="JIM202" s="89"/>
      <c r="JIN202" s="89"/>
      <c r="JIO202" s="89"/>
      <c r="JIP202" s="89"/>
      <c r="JIQ202" s="89"/>
      <c r="JIR202" s="89"/>
      <c r="JIS202" s="89"/>
      <c r="JIT202" s="89"/>
      <c r="JIU202" s="89"/>
      <c r="JIV202" s="89"/>
      <c r="JIW202" s="89"/>
      <c r="JIX202" s="89"/>
      <c r="JIY202" s="89"/>
      <c r="JIZ202" s="89"/>
      <c r="JJA202" s="89"/>
      <c r="JJB202" s="89"/>
      <c r="JJC202" s="89"/>
      <c r="JJD202" s="89"/>
      <c r="JJE202" s="89"/>
      <c r="JJF202" s="89"/>
      <c r="JJG202" s="89"/>
      <c r="JJH202" s="89"/>
      <c r="JJI202" s="89"/>
      <c r="JJJ202" s="89"/>
      <c r="JJK202" s="89"/>
      <c r="JJL202" s="89"/>
      <c r="JJM202" s="89"/>
      <c r="JJN202" s="89"/>
      <c r="JJO202" s="89"/>
      <c r="JJP202" s="89"/>
      <c r="JJQ202" s="89"/>
      <c r="JJR202" s="89"/>
      <c r="JJS202" s="89"/>
      <c r="JJT202" s="89"/>
      <c r="JJU202" s="89"/>
      <c r="JJV202" s="89"/>
      <c r="JJW202" s="89"/>
      <c r="JJX202" s="89"/>
      <c r="JJY202" s="89"/>
      <c r="JJZ202" s="89"/>
      <c r="JKA202" s="89"/>
      <c r="JKB202" s="89"/>
      <c r="JKC202" s="89"/>
      <c r="JKD202" s="89"/>
      <c r="JKE202" s="89"/>
      <c r="JKF202" s="89"/>
      <c r="JKG202" s="89"/>
      <c r="JKH202" s="89"/>
      <c r="JKI202" s="89"/>
      <c r="JKJ202" s="89"/>
      <c r="JKK202" s="89"/>
      <c r="JKL202" s="89"/>
      <c r="JKM202" s="89"/>
      <c r="JKN202" s="89"/>
      <c r="JKO202" s="89"/>
      <c r="JKP202" s="89"/>
      <c r="JKQ202" s="89"/>
      <c r="JKR202" s="89"/>
      <c r="JKS202" s="89"/>
      <c r="JKT202" s="89"/>
      <c r="JKU202" s="89"/>
      <c r="JKV202" s="89"/>
      <c r="JKW202" s="89"/>
      <c r="JKX202" s="89"/>
      <c r="JKY202" s="89"/>
      <c r="JKZ202" s="89"/>
      <c r="JLA202" s="89"/>
      <c r="JLB202" s="89"/>
      <c r="JLC202" s="89"/>
      <c r="JLD202" s="89"/>
      <c r="JLE202" s="89"/>
      <c r="JLF202" s="89"/>
      <c r="JLG202" s="89"/>
      <c r="JLH202" s="89"/>
      <c r="JLI202" s="89"/>
      <c r="JLJ202" s="89"/>
      <c r="JLK202" s="89"/>
      <c r="JLL202" s="89"/>
      <c r="JLM202" s="89"/>
      <c r="JLN202" s="89"/>
      <c r="JLO202" s="89"/>
      <c r="JLP202" s="89"/>
      <c r="JLQ202" s="89"/>
      <c r="JLR202" s="89"/>
      <c r="JLS202" s="89"/>
      <c r="JLT202" s="89"/>
      <c r="JLU202" s="89"/>
      <c r="JLV202" s="89"/>
      <c r="JLW202" s="89"/>
      <c r="JLX202" s="89"/>
      <c r="JLY202" s="89"/>
      <c r="JLZ202" s="89"/>
      <c r="JMA202" s="89"/>
      <c r="JMB202" s="89"/>
      <c r="JMC202" s="89"/>
      <c r="JMD202" s="89"/>
      <c r="JME202" s="89"/>
      <c r="JMF202" s="89"/>
      <c r="JMG202" s="89"/>
      <c r="JMH202" s="89"/>
      <c r="JMI202" s="89"/>
      <c r="JMJ202" s="89"/>
      <c r="JMK202" s="89"/>
      <c r="JML202" s="89"/>
      <c r="JMM202" s="89"/>
      <c r="JMN202" s="89"/>
      <c r="JMO202" s="89"/>
      <c r="JMP202" s="89"/>
      <c r="JMQ202" s="89"/>
      <c r="JMR202" s="89"/>
      <c r="JMS202" s="89"/>
      <c r="JMT202" s="89"/>
      <c r="JMU202" s="89"/>
      <c r="JMV202" s="89"/>
      <c r="JMW202" s="89"/>
      <c r="JMX202" s="89"/>
      <c r="JMY202" s="89"/>
      <c r="JMZ202" s="89"/>
      <c r="JNA202" s="89"/>
      <c r="JNB202" s="89"/>
      <c r="JNC202" s="89"/>
      <c r="JND202" s="89"/>
      <c r="JNE202" s="89"/>
      <c r="JNF202" s="89"/>
      <c r="JNG202" s="89"/>
      <c r="JNH202" s="89"/>
      <c r="JNI202" s="89"/>
      <c r="JNJ202" s="89"/>
      <c r="JNK202" s="89"/>
      <c r="JNL202" s="89"/>
      <c r="JNM202" s="89"/>
      <c r="JNN202" s="89"/>
      <c r="JNO202" s="89"/>
      <c r="JNP202" s="89"/>
      <c r="JNQ202" s="89"/>
      <c r="JNR202" s="89"/>
      <c r="JNS202" s="89"/>
      <c r="JNT202" s="89"/>
      <c r="JNU202" s="89"/>
      <c r="JNV202" s="89"/>
      <c r="JNW202" s="89"/>
      <c r="JNX202" s="89"/>
      <c r="JNY202" s="89"/>
      <c r="JNZ202" s="89"/>
      <c r="JOA202" s="89"/>
      <c r="JOB202" s="89"/>
      <c r="JOC202" s="89"/>
      <c r="JOD202" s="89"/>
      <c r="JOE202" s="89"/>
      <c r="JOF202" s="89"/>
      <c r="JOG202" s="89"/>
      <c r="JOH202" s="89"/>
      <c r="JOI202" s="89"/>
      <c r="JOJ202" s="89"/>
      <c r="JOK202" s="89"/>
      <c r="JOL202" s="89"/>
      <c r="JOM202" s="89"/>
      <c r="JON202" s="89"/>
      <c r="JOO202" s="89"/>
      <c r="JOP202" s="89"/>
      <c r="JOQ202" s="89"/>
      <c r="JOR202" s="89"/>
      <c r="JOS202" s="89"/>
      <c r="JOT202" s="89"/>
      <c r="JOU202" s="89"/>
      <c r="JOV202" s="89"/>
      <c r="JOW202" s="89"/>
      <c r="JOX202" s="89"/>
      <c r="JOY202" s="89"/>
      <c r="JOZ202" s="89"/>
      <c r="JPA202" s="89"/>
      <c r="JPB202" s="89"/>
      <c r="JPC202" s="89"/>
      <c r="JPD202" s="89"/>
      <c r="JPE202" s="89"/>
      <c r="JPF202" s="89"/>
      <c r="JPG202" s="89"/>
      <c r="JPH202" s="89"/>
      <c r="JPI202" s="89"/>
      <c r="JPJ202" s="89"/>
      <c r="JPK202" s="89"/>
      <c r="JPL202" s="89"/>
      <c r="JPM202" s="89"/>
      <c r="JPN202" s="89"/>
      <c r="JPO202" s="89"/>
      <c r="JPP202" s="89"/>
      <c r="JPQ202" s="89"/>
      <c r="JPR202" s="89"/>
      <c r="JPS202" s="89"/>
      <c r="JPT202" s="89"/>
      <c r="JPU202" s="89"/>
      <c r="JPV202" s="89"/>
      <c r="JPW202" s="89"/>
      <c r="JPX202" s="89"/>
      <c r="JPY202" s="89"/>
      <c r="JPZ202" s="89"/>
      <c r="JQA202" s="89"/>
      <c r="JQB202" s="89"/>
      <c r="JQC202" s="89"/>
      <c r="JQD202" s="89"/>
      <c r="JQE202" s="89"/>
      <c r="JQF202" s="89"/>
      <c r="JQG202" s="89"/>
      <c r="JQH202" s="89"/>
      <c r="JQI202" s="89"/>
      <c r="JQJ202" s="89"/>
      <c r="JQK202" s="89"/>
      <c r="JQL202" s="89"/>
      <c r="JQM202" s="89"/>
      <c r="JQN202" s="89"/>
      <c r="JQO202" s="89"/>
      <c r="JQP202" s="89"/>
      <c r="JQQ202" s="89"/>
      <c r="JQR202" s="89"/>
      <c r="JQS202" s="89"/>
      <c r="JQT202" s="89"/>
      <c r="JQU202" s="89"/>
      <c r="JQV202" s="89"/>
      <c r="JQW202" s="89"/>
      <c r="JQX202" s="89"/>
      <c r="JQY202" s="89"/>
      <c r="JQZ202" s="89"/>
      <c r="JRA202" s="89"/>
      <c r="JRB202" s="89"/>
      <c r="JRC202" s="89"/>
      <c r="JRD202" s="89"/>
      <c r="JRE202" s="89"/>
      <c r="JRF202" s="89"/>
      <c r="JRG202" s="89"/>
      <c r="JRH202" s="89"/>
      <c r="JRI202" s="89"/>
      <c r="JRJ202" s="89"/>
      <c r="JRK202" s="89"/>
      <c r="JRL202" s="89"/>
      <c r="JRM202" s="89"/>
      <c r="JRN202" s="89"/>
      <c r="JRO202" s="89"/>
      <c r="JRP202" s="89"/>
      <c r="JRQ202" s="89"/>
      <c r="JRR202" s="89"/>
      <c r="JRS202" s="89"/>
      <c r="JRT202" s="89"/>
      <c r="JRU202" s="89"/>
      <c r="JRV202" s="89"/>
      <c r="JRW202" s="89"/>
      <c r="JRX202" s="89"/>
      <c r="JRY202" s="89"/>
      <c r="JRZ202" s="89"/>
      <c r="JSA202" s="89"/>
      <c r="JSB202" s="89"/>
      <c r="JSC202" s="89"/>
      <c r="JSD202" s="89"/>
      <c r="JSE202" s="89"/>
      <c r="JSF202" s="89"/>
      <c r="JSG202" s="89"/>
      <c r="JSH202" s="89"/>
      <c r="JSI202" s="89"/>
      <c r="JSJ202" s="89"/>
      <c r="JSK202" s="89"/>
      <c r="JSL202" s="89"/>
      <c r="JSM202" s="89"/>
      <c r="JSN202" s="89"/>
      <c r="JSO202" s="89"/>
      <c r="JSP202" s="89"/>
      <c r="JSQ202" s="89"/>
      <c r="JSR202" s="89"/>
      <c r="JSS202" s="89"/>
      <c r="JST202" s="89"/>
      <c r="JSU202" s="89"/>
      <c r="JSV202" s="89"/>
      <c r="JSW202" s="89"/>
      <c r="JSX202" s="89"/>
      <c r="JSY202" s="89"/>
      <c r="JSZ202" s="89"/>
      <c r="JTA202" s="89"/>
      <c r="JTB202" s="89"/>
      <c r="JTC202" s="89"/>
      <c r="JTD202" s="89"/>
      <c r="JTE202" s="89"/>
      <c r="JTF202" s="89"/>
      <c r="JTG202" s="89"/>
      <c r="JTH202" s="89"/>
      <c r="JTI202" s="89"/>
      <c r="JTJ202" s="89"/>
      <c r="JTK202" s="89"/>
      <c r="JTL202" s="89"/>
      <c r="JTM202" s="89"/>
      <c r="JTN202" s="89"/>
      <c r="JTO202" s="89"/>
      <c r="JTP202" s="89"/>
      <c r="JTQ202" s="89"/>
      <c r="JTR202" s="89"/>
      <c r="JTS202" s="89"/>
      <c r="JTT202" s="89"/>
      <c r="JTU202" s="89"/>
      <c r="JTV202" s="89"/>
      <c r="JTW202" s="89"/>
      <c r="JTX202" s="89"/>
      <c r="JTY202" s="89"/>
      <c r="JTZ202" s="89"/>
      <c r="JUA202" s="89"/>
      <c r="JUB202" s="89"/>
      <c r="JUC202" s="89"/>
      <c r="JUD202" s="89"/>
      <c r="JUE202" s="89"/>
      <c r="JUF202" s="89"/>
      <c r="JUG202" s="89"/>
      <c r="JUH202" s="89"/>
      <c r="JUI202" s="89"/>
      <c r="JUJ202" s="89"/>
      <c r="JUK202" s="89"/>
      <c r="JUL202" s="89"/>
      <c r="JUM202" s="89"/>
      <c r="JUN202" s="89"/>
      <c r="JUO202" s="89"/>
      <c r="JUP202" s="89"/>
      <c r="JUQ202" s="89"/>
      <c r="JUR202" s="89"/>
      <c r="JUS202" s="89"/>
      <c r="JUT202" s="89"/>
      <c r="JUU202" s="89"/>
      <c r="JUV202" s="89"/>
      <c r="JUW202" s="89"/>
      <c r="JUX202" s="89"/>
      <c r="JUY202" s="89"/>
      <c r="JUZ202" s="89"/>
      <c r="JVA202" s="89"/>
      <c r="JVB202" s="89"/>
      <c r="JVC202" s="89"/>
      <c r="JVD202" s="89"/>
      <c r="JVE202" s="89"/>
      <c r="JVF202" s="89"/>
      <c r="JVG202" s="89"/>
      <c r="JVH202" s="89"/>
      <c r="JVI202" s="89"/>
      <c r="JVJ202" s="89"/>
      <c r="JVK202" s="89"/>
      <c r="JVL202" s="89"/>
      <c r="JVM202" s="89"/>
      <c r="JVN202" s="89"/>
      <c r="JVO202" s="89"/>
      <c r="JVP202" s="89"/>
      <c r="JVQ202" s="89"/>
      <c r="JVR202" s="89"/>
      <c r="JVS202" s="89"/>
      <c r="JVT202" s="89"/>
      <c r="JVU202" s="89"/>
      <c r="JVV202" s="89"/>
      <c r="JVW202" s="89"/>
      <c r="JVX202" s="89"/>
      <c r="JVY202" s="89"/>
      <c r="JVZ202" s="89"/>
      <c r="JWA202" s="89"/>
      <c r="JWB202" s="89"/>
      <c r="JWC202" s="89"/>
      <c r="JWD202" s="89"/>
      <c r="JWE202" s="89"/>
      <c r="JWF202" s="89"/>
      <c r="JWG202" s="89"/>
      <c r="JWH202" s="89"/>
      <c r="JWI202" s="89"/>
      <c r="JWJ202" s="89"/>
      <c r="JWK202" s="89"/>
      <c r="JWL202" s="89"/>
      <c r="JWM202" s="89"/>
      <c r="JWN202" s="89"/>
      <c r="JWO202" s="89"/>
      <c r="JWP202" s="89"/>
      <c r="JWQ202" s="89"/>
      <c r="JWR202" s="89"/>
      <c r="JWS202" s="89"/>
      <c r="JWT202" s="89"/>
      <c r="JWU202" s="89"/>
      <c r="JWV202" s="89"/>
      <c r="JWW202" s="89"/>
      <c r="JWX202" s="89"/>
      <c r="JWY202" s="89"/>
      <c r="JWZ202" s="89"/>
      <c r="JXA202" s="89"/>
      <c r="JXB202" s="89"/>
      <c r="JXC202" s="89"/>
      <c r="JXD202" s="89"/>
      <c r="JXE202" s="89"/>
      <c r="JXF202" s="89"/>
      <c r="JXG202" s="89"/>
      <c r="JXH202" s="89"/>
      <c r="JXI202" s="89"/>
      <c r="JXJ202" s="89"/>
      <c r="JXK202" s="89"/>
      <c r="JXL202" s="89"/>
      <c r="JXM202" s="89"/>
      <c r="JXN202" s="89"/>
      <c r="JXO202" s="89"/>
      <c r="JXP202" s="89"/>
      <c r="JXQ202" s="89"/>
      <c r="JXR202" s="89"/>
      <c r="JXS202" s="89"/>
      <c r="JXT202" s="89"/>
      <c r="JXU202" s="89"/>
      <c r="JXV202" s="89"/>
      <c r="JXW202" s="89"/>
      <c r="JXX202" s="89"/>
      <c r="JXY202" s="89"/>
      <c r="JXZ202" s="89"/>
      <c r="JYA202" s="89"/>
      <c r="JYB202" s="89"/>
      <c r="JYC202" s="89"/>
      <c r="JYD202" s="89"/>
      <c r="JYE202" s="89"/>
      <c r="JYF202" s="89"/>
      <c r="JYG202" s="89"/>
      <c r="JYH202" s="89"/>
      <c r="JYI202" s="89"/>
      <c r="JYJ202" s="89"/>
      <c r="JYK202" s="89"/>
      <c r="JYL202" s="89"/>
      <c r="JYM202" s="89"/>
      <c r="JYN202" s="89"/>
      <c r="JYO202" s="89"/>
      <c r="JYP202" s="89"/>
      <c r="JYQ202" s="89"/>
      <c r="JYR202" s="89"/>
      <c r="JYS202" s="89"/>
      <c r="JYT202" s="89"/>
      <c r="JYU202" s="89"/>
      <c r="JYV202" s="89"/>
      <c r="JYW202" s="89"/>
      <c r="JYX202" s="89"/>
      <c r="JYY202" s="89"/>
      <c r="JYZ202" s="89"/>
      <c r="JZA202" s="89"/>
      <c r="JZB202" s="89"/>
      <c r="JZC202" s="89"/>
      <c r="JZD202" s="89"/>
      <c r="JZE202" s="89"/>
      <c r="JZF202" s="89"/>
      <c r="JZG202" s="89"/>
      <c r="JZH202" s="89"/>
      <c r="JZI202" s="89"/>
      <c r="JZJ202" s="89"/>
      <c r="JZK202" s="89"/>
      <c r="JZL202" s="89"/>
      <c r="JZM202" s="89"/>
      <c r="JZN202" s="89"/>
      <c r="JZO202" s="89"/>
      <c r="JZP202" s="89"/>
      <c r="JZQ202" s="89"/>
      <c r="JZR202" s="89"/>
      <c r="JZS202" s="89"/>
      <c r="JZT202" s="89"/>
      <c r="JZU202" s="89"/>
      <c r="JZV202" s="89"/>
      <c r="JZW202" s="89"/>
      <c r="JZX202" s="89"/>
      <c r="JZY202" s="89"/>
      <c r="JZZ202" s="89"/>
      <c r="KAA202" s="89"/>
      <c r="KAB202" s="89"/>
      <c r="KAC202" s="89"/>
      <c r="KAD202" s="89"/>
      <c r="KAE202" s="89"/>
      <c r="KAF202" s="89"/>
      <c r="KAG202" s="89"/>
      <c r="KAH202" s="89"/>
      <c r="KAI202" s="89"/>
      <c r="KAJ202" s="89"/>
      <c r="KAK202" s="89"/>
      <c r="KAL202" s="89"/>
      <c r="KAM202" s="89"/>
      <c r="KAN202" s="89"/>
      <c r="KAO202" s="89"/>
      <c r="KAP202" s="89"/>
      <c r="KAQ202" s="89"/>
      <c r="KAR202" s="89"/>
      <c r="KAS202" s="89"/>
      <c r="KAT202" s="89"/>
      <c r="KAU202" s="89"/>
      <c r="KAV202" s="89"/>
      <c r="KAW202" s="89"/>
      <c r="KAX202" s="89"/>
      <c r="KAY202" s="89"/>
      <c r="KAZ202" s="89"/>
      <c r="KBA202" s="89"/>
      <c r="KBB202" s="89"/>
      <c r="KBC202" s="89"/>
      <c r="KBD202" s="89"/>
      <c r="KBE202" s="89"/>
      <c r="KBF202" s="89"/>
      <c r="KBG202" s="89"/>
      <c r="KBH202" s="89"/>
      <c r="KBI202" s="89"/>
      <c r="KBJ202" s="89"/>
      <c r="KBK202" s="89"/>
      <c r="KBL202" s="89"/>
      <c r="KBM202" s="89"/>
      <c r="KBN202" s="89"/>
      <c r="KBO202" s="89"/>
      <c r="KBP202" s="89"/>
      <c r="KBQ202" s="89"/>
      <c r="KBR202" s="89"/>
      <c r="KBS202" s="89"/>
      <c r="KBT202" s="89"/>
      <c r="KBU202" s="89"/>
      <c r="KBV202" s="89"/>
      <c r="KBW202" s="89"/>
      <c r="KBX202" s="89"/>
      <c r="KBY202" s="89"/>
      <c r="KBZ202" s="89"/>
      <c r="KCA202" s="89"/>
      <c r="KCB202" s="89"/>
      <c r="KCC202" s="89"/>
      <c r="KCD202" s="89"/>
      <c r="KCE202" s="89"/>
      <c r="KCF202" s="89"/>
      <c r="KCG202" s="89"/>
      <c r="KCH202" s="89"/>
      <c r="KCI202" s="89"/>
      <c r="KCJ202" s="89"/>
      <c r="KCK202" s="89"/>
      <c r="KCL202" s="89"/>
      <c r="KCM202" s="89"/>
      <c r="KCN202" s="89"/>
      <c r="KCO202" s="89"/>
      <c r="KCP202" s="89"/>
      <c r="KCQ202" s="89"/>
      <c r="KCR202" s="89"/>
      <c r="KCS202" s="89"/>
      <c r="KCT202" s="89"/>
      <c r="KCU202" s="89"/>
      <c r="KCV202" s="89"/>
      <c r="KCW202" s="89"/>
      <c r="KCX202" s="89"/>
      <c r="KCY202" s="89"/>
      <c r="KCZ202" s="89"/>
      <c r="KDA202" s="89"/>
      <c r="KDB202" s="89"/>
      <c r="KDC202" s="89"/>
      <c r="KDD202" s="89"/>
      <c r="KDE202" s="89"/>
      <c r="KDF202" s="89"/>
      <c r="KDG202" s="89"/>
      <c r="KDH202" s="89"/>
      <c r="KDI202" s="89"/>
      <c r="KDJ202" s="89"/>
      <c r="KDK202" s="89"/>
      <c r="KDL202" s="89"/>
      <c r="KDM202" s="89"/>
      <c r="KDN202" s="89"/>
      <c r="KDO202" s="89"/>
      <c r="KDP202" s="89"/>
      <c r="KDQ202" s="89"/>
      <c r="KDR202" s="89"/>
      <c r="KDS202" s="89"/>
      <c r="KDT202" s="89"/>
      <c r="KDU202" s="89"/>
      <c r="KDV202" s="89"/>
      <c r="KDW202" s="89"/>
      <c r="KDX202" s="89"/>
      <c r="KDY202" s="89"/>
      <c r="KDZ202" s="89"/>
      <c r="KEA202" s="89"/>
      <c r="KEB202" s="89"/>
      <c r="KEC202" s="89"/>
      <c r="KED202" s="89"/>
      <c r="KEE202" s="89"/>
      <c r="KEF202" s="89"/>
      <c r="KEG202" s="89"/>
      <c r="KEH202" s="89"/>
      <c r="KEI202" s="89"/>
      <c r="KEJ202" s="89"/>
      <c r="KEK202" s="89"/>
      <c r="KEL202" s="89"/>
      <c r="KEM202" s="89"/>
      <c r="KEN202" s="89"/>
      <c r="KEO202" s="89"/>
      <c r="KEP202" s="89"/>
      <c r="KEQ202" s="89"/>
      <c r="KER202" s="89"/>
      <c r="KES202" s="89"/>
      <c r="KET202" s="89"/>
      <c r="KEU202" s="89"/>
      <c r="KEV202" s="89"/>
      <c r="KEW202" s="89"/>
      <c r="KEX202" s="89"/>
      <c r="KEY202" s="89"/>
      <c r="KEZ202" s="89"/>
      <c r="KFA202" s="89"/>
      <c r="KFB202" s="89"/>
      <c r="KFC202" s="89"/>
      <c r="KFD202" s="89"/>
      <c r="KFE202" s="89"/>
      <c r="KFF202" s="89"/>
      <c r="KFG202" s="89"/>
      <c r="KFH202" s="89"/>
      <c r="KFI202" s="89"/>
      <c r="KFJ202" s="89"/>
      <c r="KFK202" s="89"/>
      <c r="KFL202" s="89"/>
      <c r="KFM202" s="89"/>
      <c r="KFN202" s="89"/>
      <c r="KFO202" s="89"/>
      <c r="KFP202" s="89"/>
      <c r="KFQ202" s="89"/>
      <c r="KFR202" s="89"/>
      <c r="KFS202" s="89"/>
      <c r="KFT202" s="89"/>
      <c r="KFU202" s="89"/>
      <c r="KFV202" s="89"/>
      <c r="KFW202" s="89"/>
      <c r="KFX202" s="89"/>
      <c r="KFY202" s="89"/>
      <c r="KFZ202" s="89"/>
      <c r="KGA202" s="89"/>
      <c r="KGB202" s="89"/>
      <c r="KGC202" s="89"/>
      <c r="KGD202" s="89"/>
      <c r="KGE202" s="89"/>
      <c r="KGF202" s="89"/>
      <c r="KGG202" s="89"/>
      <c r="KGH202" s="89"/>
      <c r="KGI202" s="89"/>
      <c r="KGJ202" s="89"/>
      <c r="KGK202" s="89"/>
      <c r="KGL202" s="89"/>
      <c r="KGM202" s="89"/>
      <c r="KGN202" s="89"/>
      <c r="KGO202" s="89"/>
      <c r="KGP202" s="89"/>
      <c r="KGQ202" s="89"/>
      <c r="KGR202" s="89"/>
      <c r="KGS202" s="89"/>
      <c r="KGT202" s="89"/>
      <c r="KGU202" s="89"/>
      <c r="KGV202" s="89"/>
      <c r="KGW202" s="89"/>
      <c r="KGX202" s="89"/>
      <c r="KGY202" s="89"/>
      <c r="KGZ202" s="89"/>
      <c r="KHA202" s="89"/>
      <c r="KHB202" s="89"/>
      <c r="KHC202" s="89"/>
      <c r="KHD202" s="89"/>
      <c r="KHE202" s="89"/>
      <c r="KHF202" s="89"/>
      <c r="KHG202" s="89"/>
      <c r="KHH202" s="89"/>
      <c r="KHI202" s="89"/>
      <c r="KHJ202" s="89"/>
      <c r="KHK202" s="89"/>
      <c r="KHL202" s="89"/>
      <c r="KHM202" s="89"/>
      <c r="KHN202" s="89"/>
      <c r="KHO202" s="89"/>
      <c r="KHP202" s="89"/>
      <c r="KHQ202" s="89"/>
      <c r="KHR202" s="89"/>
      <c r="KHS202" s="89"/>
      <c r="KHT202" s="89"/>
      <c r="KHU202" s="89"/>
      <c r="KHV202" s="89"/>
      <c r="KHW202" s="89"/>
      <c r="KHX202" s="89"/>
      <c r="KHY202" s="89"/>
      <c r="KHZ202" s="89"/>
      <c r="KIA202" s="89"/>
      <c r="KIB202" s="89"/>
      <c r="KIC202" s="89"/>
      <c r="KID202" s="89"/>
      <c r="KIE202" s="89"/>
      <c r="KIF202" s="89"/>
      <c r="KIG202" s="89"/>
      <c r="KIH202" s="89"/>
      <c r="KII202" s="89"/>
      <c r="KIJ202" s="89"/>
      <c r="KIK202" s="89"/>
      <c r="KIL202" s="89"/>
      <c r="KIM202" s="89"/>
      <c r="KIN202" s="89"/>
      <c r="KIO202" s="89"/>
      <c r="KIP202" s="89"/>
      <c r="KIQ202" s="89"/>
      <c r="KIR202" s="89"/>
      <c r="KIS202" s="89"/>
      <c r="KIT202" s="89"/>
      <c r="KIU202" s="89"/>
      <c r="KIV202" s="89"/>
      <c r="KIW202" s="89"/>
      <c r="KIX202" s="89"/>
      <c r="KIY202" s="89"/>
      <c r="KIZ202" s="89"/>
      <c r="KJA202" s="89"/>
      <c r="KJB202" s="89"/>
      <c r="KJC202" s="89"/>
      <c r="KJD202" s="89"/>
      <c r="KJE202" s="89"/>
      <c r="KJF202" s="89"/>
      <c r="KJG202" s="89"/>
      <c r="KJH202" s="89"/>
      <c r="KJI202" s="89"/>
      <c r="KJJ202" s="89"/>
      <c r="KJK202" s="89"/>
      <c r="KJL202" s="89"/>
      <c r="KJM202" s="89"/>
      <c r="KJN202" s="89"/>
      <c r="KJO202" s="89"/>
      <c r="KJP202" s="89"/>
      <c r="KJQ202" s="89"/>
      <c r="KJR202" s="89"/>
      <c r="KJS202" s="89"/>
      <c r="KJT202" s="89"/>
      <c r="KJU202" s="89"/>
      <c r="KJV202" s="89"/>
      <c r="KJW202" s="89"/>
      <c r="KJX202" s="89"/>
      <c r="KJY202" s="89"/>
      <c r="KJZ202" s="89"/>
      <c r="KKA202" s="89"/>
      <c r="KKB202" s="89"/>
      <c r="KKC202" s="89"/>
      <c r="KKD202" s="89"/>
      <c r="KKE202" s="89"/>
      <c r="KKF202" s="89"/>
      <c r="KKG202" s="89"/>
      <c r="KKH202" s="89"/>
      <c r="KKI202" s="89"/>
      <c r="KKJ202" s="89"/>
      <c r="KKK202" s="89"/>
      <c r="KKL202" s="89"/>
      <c r="KKM202" s="89"/>
      <c r="KKN202" s="89"/>
      <c r="KKO202" s="89"/>
      <c r="KKP202" s="89"/>
      <c r="KKQ202" s="89"/>
      <c r="KKR202" s="89"/>
      <c r="KKS202" s="89"/>
      <c r="KKT202" s="89"/>
      <c r="KKU202" s="89"/>
      <c r="KKV202" s="89"/>
      <c r="KKW202" s="89"/>
      <c r="KKX202" s="89"/>
      <c r="KKY202" s="89"/>
      <c r="KKZ202" s="89"/>
      <c r="KLA202" s="89"/>
      <c r="KLB202" s="89"/>
      <c r="KLC202" s="89"/>
      <c r="KLD202" s="89"/>
      <c r="KLE202" s="89"/>
      <c r="KLF202" s="89"/>
      <c r="KLG202" s="89"/>
      <c r="KLH202" s="89"/>
      <c r="KLI202" s="89"/>
      <c r="KLJ202" s="89"/>
      <c r="KLK202" s="89"/>
      <c r="KLL202" s="89"/>
      <c r="KLM202" s="89"/>
      <c r="KLN202" s="89"/>
      <c r="KLO202" s="89"/>
      <c r="KLP202" s="89"/>
      <c r="KLQ202" s="89"/>
      <c r="KLR202" s="89"/>
      <c r="KLS202" s="89"/>
      <c r="KLT202" s="89"/>
      <c r="KLU202" s="89"/>
      <c r="KLV202" s="89"/>
      <c r="KLW202" s="89"/>
      <c r="KLX202" s="89"/>
      <c r="KLY202" s="89"/>
      <c r="KLZ202" s="89"/>
      <c r="KMA202" s="89"/>
      <c r="KMB202" s="89"/>
      <c r="KMC202" s="89"/>
      <c r="KMD202" s="89"/>
      <c r="KME202" s="89"/>
      <c r="KMF202" s="89"/>
      <c r="KMG202" s="89"/>
      <c r="KMH202" s="89"/>
      <c r="KMI202" s="89"/>
      <c r="KMJ202" s="89"/>
      <c r="KMK202" s="89"/>
      <c r="KML202" s="89"/>
      <c r="KMM202" s="89"/>
      <c r="KMN202" s="89"/>
      <c r="KMO202" s="89"/>
      <c r="KMP202" s="89"/>
      <c r="KMQ202" s="89"/>
      <c r="KMR202" s="89"/>
      <c r="KMS202" s="89"/>
      <c r="KMT202" s="89"/>
      <c r="KMU202" s="89"/>
      <c r="KMV202" s="89"/>
      <c r="KMW202" s="89"/>
      <c r="KMX202" s="89"/>
      <c r="KMY202" s="89"/>
      <c r="KMZ202" s="89"/>
      <c r="KNA202" s="89"/>
      <c r="KNB202" s="89"/>
      <c r="KNC202" s="89"/>
      <c r="KND202" s="89"/>
      <c r="KNE202" s="89"/>
      <c r="KNF202" s="89"/>
      <c r="KNG202" s="89"/>
      <c r="KNH202" s="89"/>
      <c r="KNI202" s="89"/>
      <c r="KNJ202" s="89"/>
      <c r="KNK202" s="89"/>
      <c r="KNL202" s="89"/>
      <c r="KNM202" s="89"/>
      <c r="KNN202" s="89"/>
      <c r="KNO202" s="89"/>
      <c r="KNP202" s="89"/>
      <c r="KNQ202" s="89"/>
      <c r="KNR202" s="89"/>
      <c r="KNS202" s="89"/>
      <c r="KNT202" s="89"/>
      <c r="KNU202" s="89"/>
      <c r="KNV202" s="89"/>
      <c r="KNW202" s="89"/>
      <c r="KNX202" s="89"/>
      <c r="KNY202" s="89"/>
      <c r="KNZ202" s="89"/>
      <c r="KOA202" s="89"/>
      <c r="KOB202" s="89"/>
      <c r="KOC202" s="89"/>
      <c r="KOD202" s="89"/>
      <c r="KOE202" s="89"/>
      <c r="KOF202" s="89"/>
      <c r="KOG202" s="89"/>
      <c r="KOH202" s="89"/>
      <c r="KOI202" s="89"/>
      <c r="KOJ202" s="89"/>
      <c r="KOK202" s="89"/>
      <c r="KOL202" s="89"/>
      <c r="KOM202" s="89"/>
      <c r="KON202" s="89"/>
      <c r="KOO202" s="89"/>
      <c r="KOP202" s="89"/>
      <c r="KOQ202" s="89"/>
      <c r="KOR202" s="89"/>
      <c r="KOS202" s="89"/>
      <c r="KOT202" s="89"/>
      <c r="KOU202" s="89"/>
      <c r="KOV202" s="89"/>
      <c r="KOW202" s="89"/>
      <c r="KOX202" s="89"/>
      <c r="KOY202" s="89"/>
      <c r="KOZ202" s="89"/>
      <c r="KPA202" s="89"/>
      <c r="KPB202" s="89"/>
      <c r="KPC202" s="89"/>
      <c r="KPD202" s="89"/>
      <c r="KPE202" s="89"/>
      <c r="KPF202" s="89"/>
      <c r="KPG202" s="89"/>
      <c r="KPH202" s="89"/>
      <c r="KPI202" s="89"/>
      <c r="KPJ202" s="89"/>
      <c r="KPK202" s="89"/>
      <c r="KPL202" s="89"/>
      <c r="KPM202" s="89"/>
      <c r="KPN202" s="89"/>
      <c r="KPO202" s="89"/>
      <c r="KPP202" s="89"/>
      <c r="KPQ202" s="89"/>
      <c r="KPR202" s="89"/>
      <c r="KPS202" s="89"/>
      <c r="KPT202" s="89"/>
      <c r="KPU202" s="89"/>
      <c r="KPV202" s="89"/>
      <c r="KPW202" s="89"/>
      <c r="KPX202" s="89"/>
      <c r="KPY202" s="89"/>
      <c r="KPZ202" s="89"/>
      <c r="KQA202" s="89"/>
      <c r="KQB202" s="89"/>
      <c r="KQC202" s="89"/>
      <c r="KQD202" s="89"/>
      <c r="KQE202" s="89"/>
      <c r="KQF202" s="89"/>
      <c r="KQG202" s="89"/>
      <c r="KQH202" s="89"/>
      <c r="KQI202" s="89"/>
      <c r="KQJ202" s="89"/>
      <c r="KQK202" s="89"/>
      <c r="KQL202" s="89"/>
      <c r="KQM202" s="89"/>
      <c r="KQN202" s="89"/>
      <c r="KQO202" s="89"/>
      <c r="KQP202" s="89"/>
      <c r="KQQ202" s="89"/>
      <c r="KQR202" s="89"/>
      <c r="KQS202" s="89"/>
      <c r="KQT202" s="89"/>
      <c r="KQU202" s="89"/>
      <c r="KQV202" s="89"/>
      <c r="KQW202" s="89"/>
      <c r="KQX202" s="89"/>
      <c r="KQY202" s="89"/>
      <c r="KQZ202" s="89"/>
      <c r="KRA202" s="89"/>
      <c r="KRB202" s="89"/>
      <c r="KRC202" s="89"/>
      <c r="KRD202" s="89"/>
      <c r="KRE202" s="89"/>
      <c r="KRF202" s="89"/>
      <c r="KRG202" s="89"/>
      <c r="KRH202" s="89"/>
      <c r="KRI202" s="89"/>
      <c r="KRJ202" s="89"/>
      <c r="KRK202" s="89"/>
      <c r="KRL202" s="89"/>
      <c r="KRM202" s="89"/>
      <c r="KRN202" s="89"/>
      <c r="KRO202" s="89"/>
      <c r="KRP202" s="89"/>
      <c r="KRQ202" s="89"/>
      <c r="KRR202" s="89"/>
      <c r="KRS202" s="89"/>
      <c r="KRT202" s="89"/>
      <c r="KRU202" s="89"/>
      <c r="KRV202" s="89"/>
      <c r="KRW202" s="89"/>
      <c r="KRX202" s="89"/>
      <c r="KRY202" s="89"/>
      <c r="KRZ202" s="89"/>
      <c r="KSA202" s="89"/>
      <c r="KSB202" s="89"/>
      <c r="KSC202" s="89"/>
      <c r="KSD202" s="89"/>
      <c r="KSE202" s="89"/>
      <c r="KSF202" s="89"/>
      <c r="KSG202" s="89"/>
      <c r="KSH202" s="89"/>
      <c r="KSI202" s="89"/>
      <c r="KSJ202" s="89"/>
      <c r="KSK202" s="89"/>
      <c r="KSL202" s="89"/>
      <c r="KSM202" s="89"/>
      <c r="KSN202" s="89"/>
      <c r="KSO202" s="89"/>
      <c r="KSP202" s="89"/>
      <c r="KSQ202" s="89"/>
      <c r="KSR202" s="89"/>
      <c r="KSS202" s="89"/>
      <c r="KST202" s="89"/>
      <c r="KSU202" s="89"/>
      <c r="KSV202" s="89"/>
      <c r="KSW202" s="89"/>
      <c r="KSX202" s="89"/>
      <c r="KSY202" s="89"/>
      <c r="KSZ202" s="89"/>
      <c r="KTA202" s="89"/>
      <c r="KTB202" s="89"/>
      <c r="KTC202" s="89"/>
      <c r="KTD202" s="89"/>
      <c r="KTE202" s="89"/>
      <c r="KTF202" s="89"/>
      <c r="KTG202" s="89"/>
      <c r="KTH202" s="89"/>
      <c r="KTI202" s="89"/>
      <c r="KTJ202" s="89"/>
      <c r="KTK202" s="89"/>
      <c r="KTL202" s="89"/>
      <c r="KTM202" s="89"/>
      <c r="KTN202" s="89"/>
      <c r="KTO202" s="89"/>
      <c r="KTP202" s="89"/>
      <c r="KTQ202" s="89"/>
      <c r="KTR202" s="89"/>
      <c r="KTS202" s="89"/>
      <c r="KTT202" s="89"/>
      <c r="KTU202" s="89"/>
      <c r="KTV202" s="89"/>
      <c r="KTW202" s="89"/>
      <c r="KTX202" s="89"/>
      <c r="KTY202" s="89"/>
      <c r="KTZ202" s="89"/>
      <c r="KUA202" s="89"/>
      <c r="KUB202" s="89"/>
      <c r="KUC202" s="89"/>
      <c r="KUD202" s="89"/>
      <c r="KUE202" s="89"/>
      <c r="KUF202" s="89"/>
      <c r="KUG202" s="89"/>
      <c r="KUH202" s="89"/>
      <c r="KUI202" s="89"/>
      <c r="KUJ202" s="89"/>
      <c r="KUK202" s="89"/>
      <c r="KUL202" s="89"/>
      <c r="KUM202" s="89"/>
      <c r="KUN202" s="89"/>
      <c r="KUO202" s="89"/>
      <c r="KUP202" s="89"/>
      <c r="KUQ202" s="89"/>
      <c r="KUR202" s="89"/>
      <c r="KUS202" s="89"/>
      <c r="KUT202" s="89"/>
      <c r="KUU202" s="89"/>
      <c r="KUV202" s="89"/>
      <c r="KUW202" s="89"/>
      <c r="KUX202" s="89"/>
      <c r="KUY202" s="89"/>
      <c r="KUZ202" s="89"/>
      <c r="KVA202" s="89"/>
      <c r="KVB202" s="89"/>
      <c r="KVC202" s="89"/>
      <c r="KVD202" s="89"/>
      <c r="KVE202" s="89"/>
      <c r="KVF202" s="89"/>
      <c r="KVG202" s="89"/>
      <c r="KVH202" s="89"/>
      <c r="KVI202" s="89"/>
      <c r="KVJ202" s="89"/>
      <c r="KVK202" s="89"/>
      <c r="KVL202" s="89"/>
      <c r="KVM202" s="89"/>
      <c r="KVN202" s="89"/>
      <c r="KVO202" s="89"/>
      <c r="KVP202" s="89"/>
      <c r="KVQ202" s="89"/>
      <c r="KVR202" s="89"/>
      <c r="KVS202" s="89"/>
      <c r="KVT202" s="89"/>
      <c r="KVU202" s="89"/>
      <c r="KVV202" s="89"/>
      <c r="KVW202" s="89"/>
      <c r="KVX202" s="89"/>
      <c r="KVY202" s="89"/>
      <c r="KVZ202" s="89"/>
      <c r="KWA202" s="89"/>
      <c r="KWB202" s="89"/>
      <c r="KWC202" s="89"/>
      <c r="KWD202" s="89"/>
      <c r="KWE202" s="89"/>
      <c r="KWF202" s="89"/>
      <c r="KWG202" s="89"/>
      <c r="KWH202" s="89"/>
      <c r="KWI202" s="89"/>
      <c r="KWJ202" s="89"/>
      <c r="KWK202" s="89"/>
      <c r="KWL202" s="89"/>
      <c r="KWM202" s="89"/>
      <c r="KWN202" s="89"/>
      <c r="KWO202" s="89"/>
      <c r="KWP202" s="89"/>
      <c r="KWQ202" s="89"/>
      <c r="KWR202" s="89"/>
      <c r="KWS202" s="89"/>
      <c r="KWT202" s="89"/>
      <c r="KWU202" s="89"/>
      <c r="KWV202" s="89"/>
      <c r="KWW202" s="89"/>
      <c r="KWX202" s="89"/>
      <c r="KWY202" s="89"/>
      <c r="KWZ202" s="89"/>
      <c r="KXA202" s="89"/>
      <c r="KXB202" s="89"/>
      <c r="KXC202" s="89"/>
      <c r="KXD202" s="89"/>
      <c r="KXE202" s="89"/>
      <c r="KXF202" s="89"/>
      <c r="KXG202" s="89"/>
      <c r="KXH202" s="89"/>
      <c r="KXI202" s="89"/>
      <c r="KXJ202" s="89"/>
      <c r="KXK202" s="89"/>
      <c r="KXL202" s="89"/>
      <c r="KXM202" s="89"/>
      <c r="KXN202" s="89"/>
      <c r="KXO202" s="89"/>
      <c r="KXP202" s="89"/>
      <c r="KXQ202" s="89"/>
      <c r="KXR202" s="89"/>
      <c r="KXS202" s="89"/>
      <c r="KXT202" s="89"/>
      <c r="KXU202" s="89"/>
      <c r="KXV202" s="89"/>
      <c r="KXW202" s="89"/>
      <c r="KXX202" s="89"/>
      <c r="KXY202" s="89"/>
      <c r="KXZ202" s="89"/>
      <c r="KYA202" s="89"/>
      <c r="KYB202" s="89"/>
      <c r="KYC202" s="89"/>
      <c r="KYD202" s="89"/>
      <c r="KYE202" s="89"/>
      <c r="KYF202" s="89"/>
      <c r="KYG202" s="89"/>
      <c r="KYH202" s="89"/>
      <c r="KYI202" s="89"/>
      <c r="KYJ202" s="89"/>
      <c r="KYK202" s="89"/>
      <c r="KYL202" s="89"/>
      <c r="KYM202" s="89"/>
      <c r="KYN202" s="89"/>
      <c r="KYO202" s="89"/>
      <c r="KYP202" s="89"/>
      <c r="KYQ202" s="89"/>
      <c r="KYR202" s="89"/>
      <c r="KYS202" s="89"/>
      <c r="KYT202" s="89"/>
      <c r="KYU202" s="89"/>
      <c r="KYV202" s="89"/>
      <c r="KYW202" s="89"/>
      <c r="KYX202" s="89"/>
      <c r="KYY202" s="89"/>
      <c r="KYZ202" s="89"/>
      <c r="KZA202" s="89"/>
      <c r="KZB202" s="89"/>
      <c r="KZC202" s="89"/>
      <c r="KZD202" s="89"/>
      <c r="KZE202" s="89"/>
      <c r="KZF202" s="89"/>
      <c r="KZG202" s="89"/>
      <c r="KZH202" s="89"/>
      <c r="KZI202" s="89"/>
      <c r="KZJ202" s="89"/>
      <c r="KZK202" s="89"/>
      <c r="KZL202" s="89"/>
      <c r="KZM202" s="89"/>
      <c r="KZN202" s="89"/>
      <c r="KZO202" s="89"/>
      <c r="KZP202" s="89"/>
      <c r="KZQ202" s="89"/>
      <c r="KZR202" s="89"/>
      <c r="KZS202" s="89"/>
      <c r="KZT202" s="89"/>
      <c r="KZU202" s="89"/>
      <c r="KZV202" s="89"/>
      <c r="KZW202" s="89"/>
      <c r="KZX202" s="89"/>
      <c r="KZY202" s="89"/>
      <c r="KZZ202" s="89"/>
      <c r="LAA202" s="89"/>
      <c r="LAB202" s="89"/>
      <c r="LAC202" s="89"/>
      <c r="LAD202" s="89"/>
      <c r="LAE202" s="89"/>
      <c r="LAF202" s="89"/>
      <c r="LAG202" s="89"/>
      <c r="LAH202" s="89"/>
      <c r="LAI202" s="89"/>
      <c r="LAJ202" s="89"/>
      <c r="LAK202" s="89"/>
      <c r="LAL202" s="89"/>
      <c r="LAM202" s="89"/>
      <c r="LAN202" s="89"/>
      <c r="LAO202" s="89"/>
      <c r="LAP202" s="89"/>
      <c r="LAQ202" s="89"/>
      <c r="LAR202" s="89"/>
      <c r="LAS202" s="89"/>
      <c r="LAT202" s="89"/>
      <c r="LAU202" s="89"/>
      <c r="LAV202" s="89"/>
      <c r="LAW202" s="89"/>
      <c r="LAX202" s="89"/>
      <c r="LAY202" s="89"/>
      <c r="LAZ202" s="89"/>
      <c r="LBA202" s="89"/>
      <c r="LBB202" s="89"/>
      <c r="LBC202" s="89"/>
      <c r="LBD202" s="89"/>
      <c r="LBE202" s="89"/>
      <c r="LBF202" s="89"/>
      <c r="LBG202" s="89"/>
      <c r="LBH202" s="89"/>
      <c r="LBI202" s="89"/>
      <c r="LBJ202" s="89"/>
      <c r="LBK202" s="89"/>
      <c r="LBL202" s="89"/>
      <c r="LBM202" s="89"/>
      <c r="LBN202" s="89"/>
      <c r="LBO202" s="89"/>
      <c r="LBP202" s="89"/>
      <c r="LBQ202" s="89"/>
      <c r="LBR202" s="89"/>
      <c r="LBS202" s="89"/>
      <c r="LBT202" s="89"/>
      <c r="LBU202" s="89"/>
      <c r="LBV202" s="89"/>
      <c r="LBW202" s="89"/>
      <c r="LBX202" s="89"/>
      <c r="LBY202" s="89"/>
      <c r="LBZ202" s="89"/>
      <c r="LCA202" s="89"/>
      <c r="LCB202" s="89"/>
      <c r="LCC202" s="89"/>
      <c r="LCD202" s="89"/>
      <c r="LCE202" s="89"/>
      <c r="LCF202" s="89"/>
      <c r="LCG202" s="89"/>
      <c r="LCH202" s="89"/>
      <c r="LCI202" s="89"/>
      <c r="LCJ202" s="89"/>
      <c r="LCK202" s="89"/>
      <c r="LCL202" s="89"/>
      <c r="LCM202" s="89"/>
      <c r="LCN202" s="89"/>
      <c r="LCO202" s="89"/>
      <c r="LCP202" s="89"/>
      <c r="LCQ202" s="89"/>
      <c r="LCR202" s="89"/>
      <c r="LCS202" s="89"/>
      <c r="LCT202" s="89"/>
      <c r="LCU202" s="89"/>
      <c r="LCV202" s="89"/>
      <c r="LCW202" s="89"/>
      <c r="LCX202" s="89"/>
      <c r="LCY202" s="89"/>
      <c r="LCZ202" s="89"/>
      <c r="LDA202" s="89"/>
      <c r="LDB202" s="89"/>
      <c r="LDC202" s="89"/>
      <c r="LDD202" s="89"/>
      <c r="LDE202" s="89"/>
      <c r="LDF202" s="89"/>
      <c r="LDG202" s="89"/>
      <c r="LDH202" s="89"/>
      <c r="LDI202" s="89"/>
      <c r="LDJ202" s="89"/>
      <c r="LDK202" s="89"/>
      <c r="LDL202" s="89"/>
      <c r="LDM202" s="89"/>
      <c r="LDN202" s="89"/>
      <c r="LDO202" s="89"/>
      <c r="LDP202" s="89"/>
      <c r="LDQ202" s="89"/>
      <c r="LDR202" s="89"/>
      <c r="LDS202" s="89"/>
      <c r="LDT202" s="89"/>
      <c r="LDU202" s="89"/>
      <c r="LDV202" s="89"/>
      <c r="LDW202" s="89"/>
      <c r="LDX202" s="89"/>
      <c r="LDY202" s="89"/>
      <c r="LDZ202" s="89"/>
      <c r="LEA202" s="89"/>
      <c r="LEB202" s="89"/>
      <c r="LEC202" s="89"/>
      <c r="LED202" s="89"/>
      <c r="LEE202" s="89"/>
      <c r="LEF202" s="89"/>
      <c r="LEG202" s="89"/>
      <c r="LEH202" s="89"/>
      <c r="LEI202" s="89"/>
      <c r="LEJ202" s="89"/>
      <c r="LEK202" s="89"/>
      <c r="LEL202" s="89"/>
      <c r="LEM202" s="89"/>
      <c r="LEN202" s="89"/>
      <c r="LEO202" s="89"/>
      <c r="LEP202" s="89"/>
      <c r="LEQ202" s="89"/>
      <c r="LER202" s="89"/>
      <c r="LES202" s="89"/>
      <c r="LET202" s="89"/>
      <c r="LEU202" s="89"/>
      <c r="LEV202" s="89"/>
      <c r="LEW202" s="89"/>
      <c r="LEX202" s="89"/>
      <c r="LEY202" s="89"/>
      <c r="LEZ202" s="89"/>
      <c r="LFA202" s="89"/>
      <c r="LFB202" s="89"/>
      <c r="LFC202" s="89"/>
      <c r="LFD202" s="89"/>
      <c r="LFE202" s="89"/>
      <c r="LFF202" s="89"/>
      <c r="LFG202" s="89"/>
      <c r="LFH202" s="89"/>
      <c r="LFI202" s="89"/>
      <c r="LFJ202" s="89"/>
      <c r="LFK202" s="89"/>
      <c r="LFL202" s="89"/>
      <c r="LFM202" s="89"/>
      <c r="LFN202" s="89"/>
      <c r="LFO202" s="89"/>
      <c r="LFP202" s="89"/>
      <c r="LFQ202" s="89"/>
      <c r="LFR202" s="89"/>
      <c r="LFS202" s="89"/>
      <c r="LFT202" s="89"/>
      <c r="LFU202" s="89"/>
      <c r="LFV202" s="89"/>
      <c r="LFW202" s="89"/>
      <c r="LFX202" s="89"/>
      <c r="LFY202" s="89"/>
      <c r="LFZ202" s="89"/>
      <c r="LGA202" s="89"/>
      <c r="LGB202" s="89"/>
      <c r="LGC202" s="89"/>
      <c r="LGD202" s="89"/>
      <c r="LGE202" s="89"/>
      <c r="LGF202" s="89"/>
      <c r="LGG202" s="89"/>
      <c r="LGH202" s="89"/>
      <c r="LGI202" s="89"/>
      <c r="LGJ202" s="89"/>
      <c r="LGK202" s="89"/>
      <c r="LGL202" s="89"/>
      <c r="LGM202" s="89"/>
      <c r="LGN202" s="89"/>
      <c r="LGO202" s="89"/>
      <c r="LGP202" s="89"/>
      <c r="LGQ202" s="89"/>
      <c r="LGR202" s="89"/>
      <c r="LGS202" s="89"/>
      <c r="LGT202" s="89"/>
      <c r="LGU202" s="89"/>
      <c r="LGV202" s="89"/>
      <c r="LGW202" s="89"/>
      <c r="LGX202" s="89"/>
      <c r="LGY202" s="89"/>
      <c r="LGZ202" s="89"/>
      <c r="LHA202" s="89"/>
      <c r="LHB202" s="89"/>
      <c r="LHC202" s="89"/>
      <c r="LHD202" s="89"/>
      <c r="LHE202" s="89"/>
      <c r="LHF202" s="89"/>
      <c r="LHG202" s="89"/>
      <c r="LHH202" s="89"/>
      <c r="LHI202" s="89"/>
      <c r="LHJ202" s="89"/>
      <c r="LHK202" s="89"/>
      <c r="LHL202" s="89"/>
      <c r="LHM202" s="89"/>
      <c r="LHN202" s="89"/>
      <c r="LHO202" s="89"/>
      <c r="LHP202" s="89"/>
      <c r="LHQ202" s="89"/>
      <c r="LHR202" s="89"/>
      <c r="LHS202" s="89"/>
      <c r="LHT202" s="89"/>
      <c r="LHU202" s="89"/>
      <c r="LHV202" s="89"/>
      <c r="LHW202" s="89"/>
      <c r="LHX202" s="89"/>
      <c r="LHY202" s="89"/>
      <c r="LHZ202" s="89"/>
      <c r="LIA202" s="89"/>
      <c r="LIB202" s="89"/>
      <c r="LIC202" s="89"/>
      <c r="LID202" s="89"/>
      <c r="LIE202" s="89"/>
      <c r="LIF202" s="89"/>
      <c r="LIG202" s="89"/>
      <c r="LIH202" s="89"/>
      <c r="LII202" s="89"/>
      <c r="LIJ202" s="89"/>
      <c r="LIK202" s="89"/>
      <c r="LIL202" s="89"/>
      <c r="LIM202" s="89"/>
      <c r="LIN202" s="89"/>
      <c r="LIO202" s="89"/>
      <c r="LIP202" s="89"/>
      <c r="LIQ202" s="89"/>
      <c r="LIR202" s="89"/>
      <c r="LIS202" s="89"/>
      <c r="LIT202" s="89"/>
      <c r="LIU202" s="89"/>
      <c r="LIV202" s="89"/>
      <c r="LIW202" s="89"/>
      <c r="LIX202" s="89"/>
      <c r="LIY202" s="89"/>
      <c r="LIZ202" s="89"/>
      <c r="LJA202" s="89"/>
      <c r="LJB202" s="89"/>
      <c r="LJC202" s="89"/>
      <c r="LJD202" s="89"/>
      <c r="LJE202" s="89"/>
      <c r="LJF202" s="89"/>
      <c r="LJG202" s="89"/>
      <c r="LJH202" s="89"/>
      <c r="LJI202" s="89"/>
      <c r="LJJ202" s="89"/>
      <c r="LJK202" s="89"/>
      <c r="LJL202" s="89"/>
      <c r="LJM202" s="89"/>
      <c r="LJN202" s="89"/>
      <c r="LJO202" s="89"/>
      <c r="LJP202" s="89"/>
      <c r="LJQ202" s="89"/>
      <c r="LJR202" s="89"/>
      <c r="LJS202" s="89"/>
      <c r="LJT202" s="89"/>
      <c r="LJU202" s="89"/>
      <c r="LJV202" s="89"/>
      <c r="LJW202" s="89"/>
      <c r="LJX202" s="89"/>
      <c r="LJY202" s="89"/>
      <c r="LJZ202" s="89"/>
      <c r="LKA202" s="89"/>
      <c r="LKB202" s="89"/>
      <c r="LKC202" s="89"/>
      <c r="LKD202" s="89"/>
      <c r="LKE202" s="89"/>
      <c r="LKF202" s="89"/>
      <c r="LKG202" s="89"/>
      <c r="LKH202" s="89"/>
      <c r="LKI202" s="89"/>
      <c r="LKJ202" s="89"/>
      <c r="LKK202" s="89"/>
      <c r="LKL202" s="89"/>
      <c r="LKM202" s="89"/>
      <c r="LKN202" s="89"/>
      <c r="LKO202" s="89"/>
      <c r="LKP202" s="89"/>
      <c r="LKQ202" s="89"/>
      <c r="LKR202" s="89"/>
      <c r="LKS202" s="89"/>
      <c r="LKT202" s="89"/>
      <c r="LKU202" s="89"/>
      <c r="LKV202" s="89"/>
      <c r="LKW202" s="89"/>
      <c r="LKX202" s="89"/>
      <c r="LKY202" s="89"/>
      <c r="LKZ202" s="89"/>
      <c r="LLA202" s="89"/>
      <c r="LLB202" s="89"/>
      <c r="LLC202" s="89"/>
      <c r="LLD202" s="89"/>
      <c r="LLE202" s="89"/>
      <c r="LLF202" s="89"/>
      <c r="LLG202" s="89"/>
      <c r="LLH202" s="89"/>
      <c r="LLI202" s="89"/>
      <c r="LLJ202" s="89"/>
      <c r="LLK202" s="89"/>
      <c r="LLL202" s="89"/>
      <c r="LLM202" s="89"/>
      <c r="LLN202" s="89"/>
      <c r="LLO202" s="89"/>
      <c r="LLP202" s="89"/>
      <c r="LLQ202" s="89"/>
      <c r="LLR202" s="89"/>
      <c r="LLS202" s="89"/>
      <c r="LLT202" s="89"/>
      <c r="LLU202" s="89"/>
      <c r="LLV202" s="89"/>
      <c r="LLW202" s="89"/>
      <c r="LLX202" s="89"/>
      <c r="LLY202" s="89"/>
      <c r="LLZ202" s="89"/>
      <c r="LMA202" s="89"/>
      <c r="LMB202" s="89"/>
      <c r="LMC202" s="89"/>
      <c r="LMD202" s="89"/>
      <c r="LME202" s="89"/>
      <c r="LMF202" s="89"/>
      <c r="LMG202" s="89"/>
      <c r="LMH202" s="89"/>
      <c r="LMI202" s="89"/>
      <c r="LMJ202" s="89"/>
      <c r="LMK202" s="89"/>
      <c r="LML202" s="89"/>
      <c r="LMM202" s="89"/>
      <c r="LMN202" s="89"/>
      <c r="LMO202" s="89"/>
      <c r="LMP202" s="89"/>
      <c r="LMQ202" s="89"/>
      <c r="LMR202" s="89"/>
      <c r="LMS202" s="89"/>
      <c r="LMT202" s="89"/>
      <c r="LMU202" s="89"/>
      <c r="LMV202" s="89"/>
      <c r="LMW202" s="89"/>
      <c r="LMX202" s="89"/>
      <c r="LMY202" s="89"/>
      <c r="LMZ202" s="89"/>
      <c r="LNA202" s="89"/>
      <c r="LNB202" s="89"/>
      <c r="LNC202" s="89"/>
      <c r="LND202" s="89"/>
      <c r="LNE202" s="89"/>
      <c r="LNF202" s="89"/>
      <c r="LNG202" s="89"/>
      <c r="LNH202" s="89"/>
      <c r="LNI202" s="89"/>
      <c r="LNJ202" s="89"/>
      <c r="LNK202" s="89"/>
      <c r="LNL202" s="89"/>
      <c r="LNM202" s="89"/>
      <c r="LNN202" s="89"/>
      <c r="LNO202" s="89"/>
      <c r="LNP202" s="89"/>
      <c r="LNQ202" s="89"/>
      <c r="LNR202" s="89"/>
      <c r="LNS202" s="89"/>
      <c r="LNT202" s="89"/>
      <c r="LNU202" s="89"/>
      <c r="LNV202" s="89"/>
      <c r="LNW202" s="89"/>
      <c r="LNX202" s="89"/>
      <c r="LNY202" s="89"/>
      <c r="LNZ202" s="89"/>
      <c r="LOA202" s="89"/>
      <c r="LOB202" s="89"/>
      <c r="LOC202" s="89"/>
      <c r="LOD202" s="89"/>
      <c r="LOE202" s="89"/>
      <c r="LOF202" s="89"/>
      <c r="LOG202" s="89"/>
      <c r="LOH202" s="89"/>
      <c r="LOI202" s="89"/>
      <c r="LOJ202" s="89"/>
      <c r="LOK202" s="89"/>
      <c r="LOL202" s="89"/>
      <c r="LOM202" s="89"/>
      <c r="LON202" s="89"/>
      <c r="LOO202" s="89"/>
      <c r="LOP202" s="89"/>
      <c r="LOQ202" s="89"/>
      <c r="LOR202" s="89"/>
      <c r="LOS202" s="89"/>
      <c r="LOT202" s="89"/>
      <c r="LOU202" s="89"/>
      <c r="LOV202" s="89"/>
      <c r="LOW202" s="89"/>
      <c r="LOX202" s="89"/>
      <c r="LOY202" s="89"/>
      <c r="LOZ202" s="89"/>
      <c r="LPA202" s="89"/>
      <c r="LPB202" s="89"/>
      <c r="LPC202" s="89"/>
      <c r="LPD202" s="89"/>
      <c r="LPE202" s="89"/>
      <c r="LPF202" s="89"/>
      <c r="LPG202" s="89"/>
      <c r="LPH202" s="89"/>
      <c r="LPI202" s="89"/>
      <c r="LPJ202" s="89"/>
      <c r="LPK202" s="89"/>
      <c r="LPL202" s="89"/>
      <c r="LPM202" s="89"/>
      <c r="LPN202" s="89"/>
      <c r="LPO202" s="89"/>
      <c r="LPP202" s="89"/>
      <c r="LPQ202" s="89"/>
      <c r="LPR202" s="89"/>
      <c r="LPS202" s="89"/>
      <c r="LPT202" s="89"/>
      <c r="LPU202" s="89"/>
      <c r="LPV202" s="89"/>
      <c r="LPW202" s="89"/>
      <c r="LPX202" s="89"/>
      <c r="LPY202" s="89"/>
      <c r="LPZ202" s="89"/>
      <c r="LQA202" s="89"/>
      <c r="LQB202" s="89"/>
      <c r="LQC202" s="89"/>
      <c r="LQD202" s="89"/>
      <c r="LQE202" s="89"/>
      <c r="LQF202" s="89"/>
      <c r="LQG202" s="89"/>
      <c r="LQH202" s="89"/>
      <c r="LQI202" s="89"/>
      <c r="LQJ202" s="89"/>
      <c r="LQK202" s="89"/>
      <c r="LQL202" s="89"/>
      <c r="LQM202" s="89"/>
      <c r="LQN202" s="89"/>
      <c r="LQO202" s="89"/>
      <c r="LQP202" s="89"/>
      <c r="LQQ202" s="89"/>
      <c r="LQR202" s="89"/>
      <c r="LQS202" s="89"/>
      <c r="LQT202" s="89"/>
      <c r="LQU202" s="89"/>
      <c r="LQV202" s="89"/>
      <c r="LQW202" s="89"/>
      <c r="LQX202" s="89"/>
      <c r="LQY202" s="89"/>
      <c r="LQZ202" s="89"/>
      <c r="LRA202" s="89"/>
      <c r="LRB202" s="89"/>
      <c r="LRC202" s="89"/>
      <c r="LRD202" s="89"/>
      <c r="LRE202" s="89"/>
      <c r="LRF202" s="89"/>
      <c r="LRG202" s="89"/>
      <c r="LRH202" s="89"/>
      <c r="LRI202" s="89"/>
      <c r="LRJ202" s="89"/>
      <c r="LRK202" s="89"/>
      <c r="LRL202" s="89"/>
      <c r="LRM202" s="89"/>
      <c r="LRN202" s="89"/>
      <c r="LRO202" s="89"/>
      <c r="LRP202" s="89"/>
      <c r="LRQ202" s="89"/>
      <c r="LRR202" s="89"/>
      <c r="LRS202" s="89"/>
      <c r="LRT202" s="89"/>
      <c r="LRU202" s="89"/>
      <c r="LRV202" s="89"/>
      <c r="LRW202" s="89"/>
      <c r="LRX202" s="89"/>
      <c r="LRY202" s="89"/>
      <c r="LRZ202" s="89"/>
      <c r="LSA202" s="89"/>
      <c r="LSB202" s="89"/>
      <c r="LSC202" s="89"/>
      <c r="LSD202" s="89"/>
      <c r="LSE202" s="89"/>
      <c r="LSF202" s="89"/>
      <c r="LSG202" s="89"/>
      <c r="LSH202" s="89"/>
      <c r="LSI202" s="89"/>
      <c r="LSJ202" s="89"/>
      <c r="LSK202" s="89"/>
      <c r="LSL202" s="89"/>
      <c r="LSM202" s="89"/>
      <c r="LSN202" s="89"/>
      <c r="LSO202" s="89"/>
      <c r="LSP202" s="89"/>
      <c r="LSQ202" s="89"/>
      <c r="LSR202" s="89"/>
      <c r="LSS202" s="89"/>
      <c r="LST202" s="89"/>
      <c r="LSU202" s="89"/>
      <c r="LSV202" s="89"/>
      <c r="LSW202" s="89"/>
      <c r="LSX202" s="89"/>
      <c r="LSY202" s="89"/>
      <c r="LSZ202" s="89"/>
      <c r="LTA202" s="89"/>
      <c r="LTB202" s="89"/>
      <c r="LTC202" s="89"/>
      <c r="LTD202" s="89"/>
      <c r="LTE202" s="89"/>
      <c r="LTF202" s="89"/>
      <c r="LTG202" s="89"/>
      <c r="LTH202" s="89"/>
      <c r="LTI202" s="89"/>
      <c r="LTJ202" s="89"/>
      <c r="LTK202" s="89"/>
      <c r="LTL202" s="89"/>
      <c r="LTM202" s="89"/>
      <c r="LTN202" s="89"/>
      <c r="LTO202" s="89"/>
      <c r="LTP202" s="89"/>
      <c r="LTQ202" s="89"/>
      <c r="LTR202" s="89"/>
      <c r="LTS202" s="89"/>
      <c r="LTT202" s="89"/>
      <c r="LTU202" s="89"/>
      <c r="LTV202" s="89"/>
      <c r="LTW202" s="89"/>
      <c r="LTX202" s="89"/>
      <c r="LTY202" s="89"/>
      <c r="LTZ202" s="89"/>
      <c r="LUA202" s="89"/>
      <c r="LUB202" s="89"/>
      <c r="LUC202" s="89"/>
      <c r="LUD202" s="89"/>
      <c r="LUE202" s="89"/>
      <c r="LUF202" s="89"/>
      <c r="LUG202" s="89"/>
      <c r="LUH202" s="89"/>
      <c r="LUI202" s="89"/>
      <c r="LUJ202" s="89"/>
      <c r="LUK202" s="89"/>
      <c r="LUL202" s="89"/>
      <c r="LUM202" s="89"/>
      <c r="LUN202" s="89"/>
      <c r="LUO202" s="89"/>
      <c r="LUP202" s="89"/>
      <c r="LUQ202" s="89"/>
      <c r="LUR202" s="89"/>
      <c r="LUS202" s="89"/>
      <c r="LUT202" s="89"/>
      <c r="LUU202" s="89"/>
      <c r="LUV202" s="89"/>
      <c r="LUW202" s="89"/>
      <c r="LUX202" s="89"/>
      <c r="LUY202" s="89"/>
      <c r="LUZ202" s="89"/>
      <c r="LVA202" s="89"/>
      <c r="LVB202" s="89"/>
      <c r="LVC202" s="89"/>
      <c r="LVD202" s="89"/>
      <c r="LVE202" s="89"/>
      <c r="LVF202" s="89"/>
      <c r="LVG202" s="89"/>
      <c r="LVH202" s="89"/>
      <c r="LVI202" s="89"/>
      <c r="LVJ202" s="89"/>
      <c r="LVK202" s="89"/>
      <c r="LVL202" s="89"/>
      <c r="LVM202" s="89"/>
      <c r="LVN202" s="89"/>
      <c r="LVO202" s="89"/>
      <c r="LVP202" s="89"/>
      <c r="LVQ202" s="89"/>
      <c r="LVR202" s="89"/>
      <c r="LVS202" s="89"/>
      <c r="LVT202" s="89"/>
      <c r="LVU202" s="89"/>
      <c r="LVV202" s="89"/>
      <c r="LVW202" s="89"/>
      <c r="LVX202" s="89"/>
      <c r="LVY202" s="89"/>
      <c r="LVZ202" s="89"/>
      <c r="LWA202" s="89"/>
      <c r="LWB202" s="89"/>
      <c r="LWC202" s="89"/>
      <c r="LWD202" s="89"/>
      <c r="LWE202" s="89"/>
      <c r="LWF202" s="89"/>
      <c r="LWG202" s="89"/>
      <c r="LWH202" s="89"/>
      <c r="LWI202" s="89"/>
      <c r="LWJ202" s="89"/>
      <c r="LWK202" s="89"/>
      <c r="LWL202" s="89"/>
      <c r="LWM202" s="89"/>
      <c r="LWN202" s="89"/>
      <c r="LWO202" s="89"/>
      <c r="LWP202" s="89"/>
      <c r="LWQ202" s="89"/>
      <c r="LWR202" s="89"/>
      <c r="LWS202" s="89"/>
      <c r="LWT202" s="89"/>
      <c r="LWU202" s="89"/>
      <c r="LWV202" s="89"/>
      <c r="LWW202" s="89"/>
      <c r="LWX202" s="89"/>
      <c r="LWY202" s="89"/>
      <c r="LWZ202" s="89"/>
      <c r="LXA202" s="89"/>
      <c r="LXB202" s="89"/>
      <c r="LXC202" s="89"/>
      <c r="LXD202" s="89"/>
      <c r="LXE202" s="89"/>
      <c r="LXF202" s="89"/>
      <c r="LXG202" s="89"/>
      <c r="LXH202" s="89"/>
      <c r="LXI202" s="89"/>
      <c r="LXJ202" s="89"/>
      <c r="LXK202" s="89"/>
      <c r="LXL202" s="89"/>
      <c r="LXM202" s="89"/>
      <c r="LXN202" s="89"/>
      <c r="LXO202" s="89"/>
      <c r="LXP202" s="89"/>
      <c r="LXQ202" s="89"/>
      <c r="LXR202" s="89"/>
      <c r="LXS202" s="89"/>
      <c r="LXT202" s="89"/>
      <c r="LXU202" s="89"/>
      <c r="LXV202" s="89"/>
      <c r="LXW202" s="89"/>
      <c r="LXX202" s="89"/>
      <c r="LXY202" s="89"/>
      <c r="LXZ202" s="89"/>
      <c r="LYA202" s="89"/>
      <c r="LYB202" s="89"/>
      <c r="LYC202" s="89"/>
      <c r="LYD202" s="89"/>
      <c r="LYE202" s="89"/>
      <c r="LYF202" s="89"/>
      <c r="LYG202" s="89"/>
      <c r="LYH202" s="89"/>
      <c r="LYI202" s="89"/>
      <c r="LYJ202" s="89"/>
      <c r="LYK202" s="89"/>
      <c r="LYL202" s="89"/>
      <c r="LYM202" s="89"/>
      <c r="LYN202" s="89"/>
      <c r="LYO202" s="89"/>
      <c r="LYP202" s="89"/>
      <c r="LYQ202" s="89"/>
      <c r="LYR202" s="89"/>
      <c r="LYS202" s="89"/>
      <c r="LYT202" s="89"/>
      <c r="LYU202" s="89"/>
      <c r="LYV202" s="89"/>
      <c r="LYW202" s="89"/>
      <c r="LYX202" s="89"/>
      <c r="LYY202" s="89"/>
      <c r="LYZ202" s="89"/>
      <c r="LZA202" s="89"/>
      <c r="LZB202" s="89"/>
      <c r="LZC202" s="89"/>
      <c r="LZD202" s="89"/>
      <c r="LZE202" s="89"/>
      <c r="LZF202" s="89"/>
      <c r="LZG202" s="89"/>
      <c r="LZH202" s="89"/>
      <c r="LZI202" s="89"/>
      <c r="LZJ202" s="89"/>
      <c r="LZK202" s="89"/>
      <c r="LZL202" s="89"/>
      <c r="LZM202" s="89"/>
      <c r="LZN202" s="89"/>
      <c r="LZO202" s="89"/>
      <c r="LZP202" s="89"/>
      <c r="LZQ202" s="89"/>
      <c r="LZR202" s="89"/>
      <c r="LZS202" s="89"/>
      <c r="LZT202" s="89"/>
      <c r="LZU202" s="89"/>
      <c r="LZV202" s="89"/>
      <c r="LZW202" s="89"/>
      <c r="LZX202" s="89"/>
      <c r="LZY202" s="89"/>
      <c r="LZZ202" s="89"/>
      <c r="MAA202" s="89"/>
      <c r="MAB202" s="89"/>
      <c r="MAC202" s="89"/>
      <c r="MAD202" s="89"/>
      <c r="MAE202" s="89"/>
      <c r="MAF202" s="89"/>
      <c r="MAG202" s="89"/>
      <c r="MAH202" s="89"/>
      <c r="MAI202" s="89"/>
      <c r="MAJ202" s="89"/>
      <c r="MAK202" s="89"/>
      <c r="MAL202" s="89"/>
      <c r="MAM202" s="89"/>
      <c r="MAN202" s="89"/>
      <c r="MAO202" s="89"/>
      <c r="MAP202" s="89"/>
      <c r="MAQ202" s="89"/>
      <c r="MAR202" s="89"/>
      <c r="MAS202" s="89"/>
      <c r="MAT202" s="89"/>
      <c r="MAU202" s="89"/>
      <c r="MAV202" s="89"/>
      <c r="MAW202" s="89"/>
      <c r="MAX202" s="89"/>
      <c r="MAY202" s="89"/>
      <c r="MAZ202" s="89"/>
      <c r="MBA202" s="89"/>
      <c r="MBB202" s="89"/>
      <c r="MBC202" s="89"/>
      <c r="MBD202" s="89"/>
      <c r="MBE202" s="89"/>
      <c r="MBF202" s="89"/>
      <c r="MBG202" s="89"/>
      <c r="MBH202" s="89"/>
      <c r="MBI202" s="89"/>
      <c r="MBJ202" s="89"/>
      <c r="MBK202" s="89"/>
      <c r="MBL202" s="89"/>
      <c r="MBM202" s="89"/>
      <c r="MBN202" s="89"/>
      <c r="MBO202" s="89"/>
      <c r="MBP202" s="89"/>
      <c r="MBQ202" s="89"/>
      <c r="MBR202" s="89"/>
      <c r="MBS202" s="89"/>
      <c r="MBT202" s="89"/>
      <c r="MBU202" s="89"/>
      <c r="MBV202" s="89"/>
      <c r="MBW202" s="89"/>
      <c r="MBX202" s="89"/>
      <c r="MBY202" s="89"/>
      <c r="MBZ202" s="89"/>
      <c r="MCA202" s="89"/>
      <c r="MCB202" s="89"/>
      <c r="MCC202" s="89"/>
      <c r="MCD202" s="89"/>
      <c r="MCE202" s="89"/>
      <c r="MCF202" s="89"/>
      <c r="MCG202" s="89"/>
      <c r="MCH202" s="89"/>
      <c r="MCI202" s="89"/>
      <c r="MCJ202" s="89"/>
      <c r="MCK202" s="89"/>
      <c r="MCL202" s="89"/>
      <c r="MCM202" s="89"/>
      <c r="MCN202" s="89"/>
      <c r="MCO202" s="89"/>
      <c r="MCP202" s="89"/>
      <c r="MCQ202" s="89"/>
      <c r="MCR202" s="89"/>
      <c r="MCS202" s="89"/>
      <c r="MCT202" s="89"/>
      <c r="MCU202" s="89"/>
      <c r="MCV202" s="89"/>
      <c r="MCW202" s="89"/>
      <c r="MCX202" s="89"/>
      <c r="MCY202" s="89"/>
      <c r="MCZ202" s="89"/>
      <c r="MDA202" s="89"/>
      <c r="MDB202" s="89"/>
      <c r="MDC202" s="89"/>
      <c r="MDD202" s="89"/>
      <c r="MDE202" s="89"/>
      <c r="MDF202" s="89"/>
      <c r="MDG202" s="89"/>
      <c r="MDH202" s="89"/>
      <c r="MDI202" s="89"/>
      <c r="MDJ202" s="89"/>
      <c r="MDK202" s="89"/>
      <c r="MDL202" s="89"/>
      <c r="MDM202" s="89"/>
      <c r="MDN202" s="89"/>
      <c r="MDO202" s="89"/>
      <c r="MDP202" s="89"/>
      <c r="MDQ202" s="89"/>
      <c r="MDR202" s="89"/>
      <c r="MDS202" s="89"/>
      <c r="MDT202" s="89"/>
      <c r="MDU202" s="89"/>
      <c r="MDV202" s="89"/>
      <c r="MDW202" s="89"/>
      <c r="MDX202" s="89"/>
      <c r="MDY202" s="89"/>
      <c r="MDZ202" s="89"/>
      <c r="MEA202" s="89"/>
      <c r="MEB202" s="89"/>
      <c r="MEC202" s="89"/>
      <c r="MED202" s="89"/>
      <c r="MEE202" s="89"/>
      <c r="MEF202" s="89"/>
      <c r="MEG202" s="89"/>
      <c r="MEH202" s="89"/>
      <c r="MEI202" s="89"/>
      <c r="MEJ202" s="89"/>
      <c r="MEK202" s="89"/>
      <c r="MEL202" s="89"/>
      <c r="MEM202" s="89"/>
      <c r="MEN202" s="89"/>
      <c r="MEO202" s="89"/>
      <c r="MEP202" s="89"/>
      <c r="MEQ202" s="89"/>
      <c r="MER202" s="89"/>
      <c r="MES202" s="89"/>
      <c r="MET202" s="89"/>
      <c r="MEU202" s="89"/>
      <c r="MEV202" s="89"/>
      <c r="MEW202" s="89"/>
      <c r="MEX202" s="89"/>
      <c r="MEY202" s="89"/>
      <c r="MEZ202" s="89"/>
      <c r="MFA202" s="89"/>
      <c r="MFB202" s="89"/>
      <c r="MFC202" s="89"/>
      <c r="MFD202" s="89"/>
      <c r="MFE202" s="89"/>
      <c r="MFF202" s="89"/>
      <c r="MFG202" s="89"/>
      <c r="MFH202" s="89"/>
      <c r="MFI202" s="89"/>
      <c r="MFJ202" s="89"/>
      <c r="MFK202" s="89"/>
      <c r="MFL202" s="89"/>
      <c r="MFM202" s="89"/>
      <c r="MFN202" s="89"/>
      <c r="MFO202" s="89"/>
      <c r="MFP202" s="89"/>
      <c r="MFQ202" s="89"/>
      <c r="MFR202" s="89"/>
      <c r="MFS202" s="89"/>
      <c r="MFT202" s="89"/>
      <c r="MFU202" s="89"/>
      <c r="MFV202" s="89"/>
      <c r="MFW202" s="89"/>
      <c r="MFX202" s="89"/>
      <c r="MFY202" s="89"/>
      <c r="MFZ202" s="89"/>
      <c r="MGA202" s="89"/>
      <c r="MGB202" s="89"/>
      <c r="MGC202" s="89"/>
      <c r="MGD202" s="89"/>
      <c r="MGE202" s="89"/>
      <c r="MGF202" s="89"/>
      <c r="MGG202" s="89"/>
      <c r="MGH202" s="89"/>
      <c r="MGI202" s="89"/>
      <c r="MGJ202" s="89"/>
      <c r="MGK202" s="89"/>
      <c r="MGL202" s="89"/>
      <c r="MGM202" s="89"/>
      <c r="MGN202" s="89"/>
      <c r="MGO202" s="89"/>
      <c r="MGP202" s="89"/>
      <c r="MGQ202" s="89"/>
      <c r="MGR202" s="89"/>
      <c r="MGS202" s="89"/>
      <c r="MGT202" s="89"/>
      <c r="MGU202" s="89"/>
      <c r="MGV202" s="89"/>
      <c r="MGW202" s="89"/>
      <c r="MGX202" s="89"/>
      <c r="MGY202" s="89"/>
      <c r="MGZ202" s="89"/>
      <c r="MHA202" s="89"/>
      <c r="MHB202" s="89"/>
      <c r="MHC202" s="89"/>
      <c r="MHD202" s="89"/>
      <c r="MHE202" s="89"/>
      <c r="MHF202" s="89"/>
      <c r="MHG202" s="89"/>
      <c r="MHH202" s="89"/>
      <c r="MHI202" s="89"/>
      <c r="MHJ202" s="89"/>
      <c r="MHK202" s="89"/>
      <c r="MHL202" s="89"/>
      <c r="MHM202" s="89"/>
      <c r="MHN202" s="89"/>
      <c r="MHO202" s="89"/>
      <c r="MHP202" s="89"/>
      <c r="MHQ202" s="89"/>
      <c r="MHR202" s="89"/>
      <c r="MHS202" s="89"/>
      <c r="MHT202" s="89"/>
      <c r="MHU202" s="89"/>
      <c r="MHV202" s="89"/>
      <c r="MHW202" s="89"/>
      <c r="MHX202" s="89"/>
      <c r="MHY202" s="89"/>
      <c r="MHZ202" s="89"/>
      <c r="MIA202" s="89"/>
      <c r="MIB202" s="89"/>
      <c r="MIC202" s="89"/>
      <c r="MID202" s="89"/>
      <c r="MIE202" s="89"/>
      <c r="MIF202" s="89"/>
      <c r="MIG202" s="89"/>
      <c r="MIH202" s="89"/>
      <c r="MII202" s="89"/>
      <c r="MIJ202" s="89"/>
      <c r="MIK202" s="89"/>
      <c r="MIL202" s="89"/>
      <c r="MIM202" s="89"/>
      <c r="MIN202" s="89"/>
      <c r="MIO202" s="89"/>
      <c r="MIP202" s="89"/>
      <c r="MIQ202" s="89"/>
      <c r="MIR202" s="89"/>
      <c r="MIS202" s="89"/>
      <c r="MIT202" s="89"/>
      <c r="MIU202" s="89"/>
      <c r="MIV202" s="89"/>
      <c r="MIW202" s="89"/>
      <c r="MIX202" s="89"/>
      <c r="MIY202" s="89"/>
      <c r="MIZ202" s="89"/>
      <c r="MJA202" s="89"/>
      <c r="MJB202" s="89"/>
      <c r="MJC202" s="89"/>
      <c r="MJD202" s="89"/>
      <c r="MJE202" s="89"/>
      <c r="MJF202" s="89"/>
      <c r="MJG202" s="89"/>
      <c r="MJH202" s="89"/>
      <c r="MJI202" s="89"/>
      <c r="MJJ202" s="89"/>
      <c r="MJK202" s="89"/>
      <c r="MJL202" s="89"/>
      <c r="MJM202" s="89"/>
      <c r="MJN202" s="89"/>
      <c r="MJO202" s="89"/>
      <c r="MJP202" s="89"/>
      <c r="MJQ202" s="89"/>
      <c r="MJR202" s="89"/>
      <c r="MJS202" s="89"/>
      <c r="MJT202" s="89"/>
      <c r="MJU202" s="89"/>
      <c r="MJV202" s="89"/>
      <c r="MJW202" s="89"/>
      <c r="MJX202" s="89"/>
      <c r="MJY202" s="89"/>
      <c r="MJZ202" s="89"/>
      <c r="MKA202" s="89"/>
      <c r="MKB202" s="89"/>
      <c r="MKC202" s="89"/>
      <c r="MKD202" s="89"/>
      <c r="MKE202" s="89"/>
      <c r="MKF202" s="89"/>
      <c r="MKG202" s="89"/>
      <c r="MKH202" s="89"/>
      <c r="MKI202" s="89"/>
      <c r="MKJ202" s="89"/>
      <c r="MKK202" s="89"/>
      <c r="MKL202" s="89"/>
      <c r="MKM202" s="89"/>
      <c r="MKN202" s="89"/>
      <c r="MKO202" s="89"/>
      <c r="MKP202" s="89"/>
      <c r="MKQ202" s="89"/>
      <c r="MKR202" s="89"/>
      <c r="MKS202" s="89"/>
      <c r="MKT202" s="89"/>
      <c r="MKU202" s="89"/>
      <c r="MKV202" s="89"/>
      <c r="MKW202" s="89"/>
      <c r="MKX202" s="89"/>
      <c r="MKY202" s="89"/>
      <c r="MKZ202" s="89"/>
      <c r="MLA202" s="89"/>
      <c r="MLB202" s="89"/>
      <c r="MLC202" s="89"/>
      <c r="MLD202" s="89"/>
      <c r="MLE202" s="89"/>
      <c r="MLF202" s="89"/>
      <c r="MLG202" s="89"/>
      <c r="MLH202" s="89"/>
      <c r="MLI202" s="89"/>
      <c r="MLJ202" s="89"/>
      <c r="MLK202" s="89"/>
      <c r="MLL202" s="89"/>
      <c r="MLM202" s="89"/>
      <c r="MLN202" s="89"/>
      <c r="MLO202" s="89"/>
      <c r="MLP202" s="89"/>
      <c r="MLQ202" s="89"/>
      <c r="MLR202" s="89"/>
      <c r="MLS202" s="89"/>
      <c r="MLT202" s="89"/>
      <c r="MLU202" s="89"/>
      <c r="MLV202" s="89"/>
      <c r="MLW202" s="89"/>
      <c r="MLX202" s="89"/>
      <c r="MLY202" s="89"/>
      <c r="MLZ202" s="89"/>
      <c r="MMA202" s="89"/>
      <c r="MMB202" s="89"/>
      <c r="MMC202" s="89"/>
      <c r="MMD202" s="89"/>
      <c r="MME202" s="89"/>
      <c r="MMF202" s="89"/>
      <c r="MMG202" s="89"/>
      <c r="MMH202" s="89"/>
      <c r="MMI202" s="89"/>
      <c r="MMJ202" s="89"/>
      <c r="MMK202" s="89"/>
      <c r="MML202" s="89"/>
      <c r="MMM202" s="89"/>
      <c r="MMN202" s="89"/>
      <c r="MMO202" s="89"/>
      <c r="MMP202" s="89"/>
      <c r="MMQ202" s="89"/>
      <c r="MMR202" s="89"/>
      <c r="MMS202" s="89"/>
      <c r="MMT202" s="89"/>
      <c r="MMU202" s="89"/>
      <c r="MMV202" s="89"/>
      <c r="MMW202" s="89"/>
      <c r="MMX202" s="89"/>
      <c r="MMY202" s="89"/>
      <c r="MMZ202" s="89"/>
      <c r="MNA202" s="89"/>
      <c r="MNB202" s="89"/>
      <c r="MNC202" s="89"/>
      <c r="MND202" s="89"/>
      <c r="MNE202" s="89"/>
      <c r="MNF202" s="89"/>
      <c r="MNG202" s="89"/>
      <c r="MNH202" s="89"/>
      <c r="MNI202" s="89"/>
      <c r="MNJ202" s="89"/>
      <c r="MNK202" s="89"/>
      <c r="MNL202" s="89"/>
      <c r="MNM202" s="89"/>
      <c r="MNN202" s="89"/>
      <c r="MNO202" s="89"/>
      <c r="MNP202" s="89"/>
      <c r="MNQ202" s="89"/>
      <c r="MNR202" s="89"/>
      <c r="MNS202" s="89"/>
      <c r="MNT202" s="89"/>
      <c r="MNU202" s="89"/>
      <c r="MNV202" s="89"/>
      <c r="MNW202" s="89"/>
      <c r="MNX202" s="89"/>
      <c r="MNY202" s="89"/>
      <c r="MNZ202" s="89"/>
      <c r="MOA202" s="89"/>
      <c r="MOB202" s="89"/>
      <c r="MOC202" s="89"/>
      <c r="MOD202" s="89"/>
      <c r="MOE202" s="89"/>
      <c r="MOF202" s="89"/>
      <c r="MOG202" s="89"/>
      <c r="MOH202" s="89"/>
      <c r="MOI202" s="89"/>
      <c r="MOJ202" s="89"/>
      <c r="MOK202" s="89"/>
      <c r="MOL202" s="89"/>
      <c r="MOM202" s="89"/>
      <c r="MON202" s="89"/>
      <c r="MOO202" s="89"/>
      <c r="MOP202" s="89"/>
      <c r="MOQ202" s="89"/>
      <c r="MOR202" s="89"/>
      <c r="MOS202" s="89"/>
      <c r="MOT202" s="89"/>
      <c r="MOU202" s="89"/>
      <c r="MOV202" s="89"/>
      <c r="MOW202" s="89"/>
      <c r="MOX202" s="89"/>
      <c r="MOY202" s="89"/>
      <c r="MOZ202" s="89"/>
      <c r="MPA202" s="89"/>
      <c r="MPB202" s="89"/>
      <c r="MPC202" s="89"/>
      <c r="MPD202" s="89"/>
      <c r="MPE202" s="89"/>
      <c r="MPF202" s="89"/>
      <c r="MPG202" s="89"/>
      <c r="MPH202" s="89"/>
      <c r="MPI202" s="89"/>
      <c r="MPJ202" s="89"/>
      <c r="MPK202" s="89"/>
      <c r="MPL202" s="89"/>
      <c r="MPM202" s="89"/>
      <c r="MPN202" s="89"/>
      <c r="MPO202" s="89"/>
      <c r="MPP202" s="89"/>
      <c r="MPQ202" s="89"/>
      <c r="MPR202" s="89"/>
      <c r="MPS202" s="89"/>
      <c r="MPT202" s="89"/>
      <c r="MPU202" s="89"/>
      <c r="MPV202" s="89"/>
      <c r="MPW202" s="89"/>
      <c r="MPX202" s="89"/>
      <c r="MPY202" s="89"/>
      <c r="MPZ202" s="89"/>
      <c r="MQA202" s="89"/>
      <c r="MQB202" s="89"/>
      <c r="MQC202" s="89"/>
      <c r="MQD202" s="89"/>
      <c r="MQE202" s="89"/>
      <c r="MQF202" s="89"/>
      <c r="MQG202" s="89"/>
      <c r="MQH202" s="89"/>
      <c r="MQI202" s="89"/>
      <c r="MQJ202" s="89"/>
      <c r="MQK202" s="89"/>
      <c r="MQL202" s="89"/>
      <c r="MQM202" s="89"/>
      <c r="MQN202" s="89"/>
      <c r="MQO202" s="89"/>
      <c r="MQP202" s="89"/>
      <c r="MQQ202" s="89"/>
      <c r="MQR202" s="89"/>
      <c r="MQS202" s="89"/>
      <c r="MQT202" s="89"/>
      <c r="MQU202" s="89"/>
      <c r="MQV202" s="89"/>
      <c r="MQW202" s="89"/>
      <c r="MQX202" s="89"/>
      <c r="MQY202" s="89"/>
      <c r="MQZ202" s="89"/>
      <c r="MRA202" s="89"/>
      <c r="MRB202" s="89"/>
      <c r="MRC202" s="89"/>
      <c r="MRD202" s="89"/>
      <c r="MRE202" s="89"/>
      <c r="MRF202" s="89"/>
      <c r="MRG202" s="89"/>
      <c r="MRH202" s="89"/>
      <c r="MRI202" s="89"/>
      <c r="MRJ202" s="89"/>
      <c r="MRK202" s="89"/>
      <c r="MRL202" s="89"/>
      <c r="MRM202" s="89"/>
      <c r="MRN202" s="89"/>
      <c r="MRO202" s="89"/>
      <c r="MRP202" s="89"/>
      <c r="MRQ202" s="89"/>
      <c r="MRR202" s="89"/>
      <c r="MRS202" s="89"/>
      <c r="MRT202" s="89"/>
      <c r="MRU202" s="89"/>
      <c r="MRV202" s="89"/>
      <c r="MRW202" s="89"/>
      <c r="MRX202" s="89"/>
      <c r="MRY202" s="89"/>
      <c r="MRZ202" s="89"/>
      <c r="MSA202" s="89"/>
      <c r="MSB202" s="89"/>
      <c r="MSC202" s="89"/>
      <c r="MSD202" s="89"/>
      <c r="MSE202" s="89"/>
      <c r="MSF202" s="89"/>
      <c r="MSG202" s="89"/>
      <c r="MSH202" s="89"/>
      <c r="MSI202" s="89"/>
      <c r="MSJ202" s="89"/>
      <c r="MSK202" s="89"/>
      <c r="MSL202" s="89"/>
      <c r="MSM202" s="89"/>
      <c r="MSN202" s="89"/>
      <c r="MSO202" s="89"/>
      <c r="MSP202" s="89"/>
      <c r="MSQ202" s="89"/>
      <c r="MSR202" s="89"/>
      <c r="MSS202" s="89"/>
      <c r="MST202" s="89"/>
      <c r="MSU202" s="89"/>
      <c r="MSV202" s="89"/>
      <c r="MSW202" s="89"/>
      <c r="MSX202" s="89"/>
      <c r="MSY202" s="89"/>
      <c r="MSZ202" s="89"/>
      <c r="MTA202" s="89"/>
      <c r="MTB202" s="89"/>
      <c r="MTC202" s="89"/>
      <c r="MTD202" s="89"/>
      <c r="MTE202" s="89"/>
      <c r="MTF202" s="89"/>
      <c r="MTG202" s="89"/>
      <c r="MTH202" s="89"/>
      <c r="MTI202" s="89"/>
      <c r="MTJ202" s="89"/>
      <c r="MTK202" s="89"/>
      <c r="MTL202" s="89"/>
      <c r="MTM202" s="89"/>
      <c r="MTN202" s="89"/>
      <c r="MTO202" s="89"/>
      <c r="MTP202" s="89"/>
      <c r="MTQ202" s="89"/>
      <c r="MTR202" s="89"/>
      <c r="MTS202" s="89"/>
      <c r="MTT202" s="89"/>
      <c r="MTU202" s="89"/>
      <c r="MTV202" s="89"/>
      <c r="MTW202" s="89"/>
      <c r="MTX202" s="89"/>
      <c r="MTY202" s="89"/>
      <c r="MTZ202" s="89"/>
      <c r="MUA202" s="89"/>
      <c r="MUB202" s="89"/>
      <c r="MUC202" s="89"/>
      <c r="MUD202" s="89"/>
      <c r="MUE202" s="89"/>
      <c r="MUF202" s="89"/>
      <c r="MUG202" s="89"/>
      <c r="MUH202" s="89"/>
      <c r="MUI202" s="89"/>
      <c r="MUJ202" s="89"/>
      <c r="MUK202" s="89"/>
      <c r="MUL202" s="89"/>
      <c r="MUM202" s="89"/>
      <c r="MUN202" s="89"/>
      <c r="MUO202" s="89"/>
      <c r="MUP202" s="89"/>
      <c r="MUQ202" s="89"/>
      <c r="MUR202" s="89"/>
      <c r="MUS202" s="89"/>
      <c r="MUT202" s="89"/>
      <c r="MUU202" s="89"/>
      <c r="MUV202" s="89"/>
      <c r="MUW202" s="89"/>
      <c r="MUX202" s="89"/>
      <c r="MUY202" s="89"/>
      <c r="MUZ202" s="89"/>
      <c r="MVA202" s="89"/>
      <c r="MVB202" s="89"/>
      <c r="MVC202" s="89"/>
      <c r="MVD202" s="89"/>
      <c r="MVE202" s="89"/>
      <c r="MVF202" s="89"/>
      <c r="MVG202" s="89"/>
      <c r="MVH202" s="89"/>
      <c r="MVI202" s="89"/>
      <c r="MVJ202" s="89"/>
      <c r="MVK202" s="89"/>
      <c r="MVL202" s="89"/>
      <c r="MVM202" s="89"/>
      <c r="MVN202" s="89"/>
      <c r="MVO202" s="89"/>
      <c r="MVP202" s="89"/>
      <c r="MVQ202" s="89"/>
      <c r="MVR202" s="89"/>
      <c r="MVS202" s="89"/>
      <c r="MVT202" s="89"/>
      <c r="MVU202" s="89"/>
      <c r="MVV202" s="89"/>
      <c r="MVW202" s="89"/>
      <c r="MVX202" s="89"/>
      <c r="MVY202" s="89"/>
      <c r="MVZ202" s="89"/>
      <c r="MWA202" s="89"/>
      <c r="MWB202" s="89"/>
      <c r="MWC202" s="89"/>
      <c r="MWD202" s="89"/>
      <c r="MWE202" s="89"/>
      <c r="MWF202" s="89"/>
      <c r="MWG202" s="89"/>
      <c r="MWH202" s="89"/>
      <c r="MWI202" s="89"/>
      <c r="MWJ202" s="89"/>
      <c r="MWK202" s="89"/>
      <c r="MWL202" s="89"/>
      <c r="MWM202" s="89"/>
      <c r="MWN202" s="89"/>
      <c r="MWO202" s="89"/>
      <c r="MWP202" s="89"/>
      <c r="MWQ202" s="89"/>
      <c r="MWR202" s="89"/>
      <c r="MWS202" s="89"/>
      <c r="MWT202" s="89"/>
      <c r="MWU202" s="89"/>
      <c r="MWV202" s="89"/>
      <c r="MWW202" s="89"/>
      <c r="MWX202" s="89"/>
      <c r="MWY202" s="89"/>
      <c r="MWZ202" s="89"/>
      <c r="MXA202" s="89"/>
      <c r="MXB202" s="89"/>
      <c r="MXC202" s="89"/>
      <c r="MXD202" s="89"/>
      <c r="MXE202" s="89"/>
      <c r="MXF202" s="89"/>
      <c r="MXG202" s="89"/>
      <c r="MXH202" s="89"/>
      <c r="MXI202" s="89"/>
      <c r="MXJ202" s="89"/>
      <c r="MXK202" s="89"/>
      <c r="MXL202" s="89"/>
      <c r="MXM202" s="89"/>
      <c r="MXN202" s="89"/>
      <c r="MXO202" s="89"/>
      <c r="MXP202" s="89"/>
      <c r="MXQ202" s="89"/>
      <c r="MXR202" s="89"/>
      <c r="MXS202" s="89"/>
      <c r="MXT202" s="89"/>
      <c r="MXU202" s="89"/>
      <c r="MXV202" s="89"/>
      <c r="MXW202" s="89"/>
      <c r="MXX202" s="89"/>
      <c r="MXY202" s="89"/>
      <c r="MXZ202" s="89"/>
      <c r="MYA202" s="89"/>
      <c r="MYB202" s="89"/>
      <c r="MYC202" s="89"/>
      <c r="MYD202" s="89"/>
      <c r="MYE202" s="89"/>
      <c r="MYF202" s="89"/>
      <c r="MYG202" s="89"/>
      <c r="MYH202" s="89"/>
      <c r="MYI202" s="89"/>
      <c r="MYJ202" s="89"/>
      <c r="MYK202" s="89"/>
      <c r="MYL202" s="89"/>
      <c r="MYM202" s="89"/>
      <c r="MYN202" s="89"/>
      <c r="MYO202" s="89"/>
      <c r="MYP202" s="89"/>
      <c r="MYQ202" s="89"/>
      <c r="MYR202" s="89"/>
      <c r="MYS202" s="89"/>
      <c r="MYT202" s="89"/>
      <c r="MYU202" s="89"/>
      <c r="MYV202" s="89"/>
      <c r="MYW202" s="89"/>
      <c r="MYX202" s="89"/>
      <c r="MYY202" s="89"/>
      <c r="MYZ202" s="89"/>
      <c r="MZA202" s="89"/>
      <c r="MZB202" s="89"/>
      <c r="MZC202" s="89"/>
      <c r="MZD202" s="89"/>
      <c r="MZE202" s="89"/>
      <c r="MZF202" s="89"/>
      <c r="MZG202" s="89"/>
      <c r="MZH202" s="89"/>
      <c r="MZI202" s="89"/>
      <c r="MZJ202" s="89"/>
      <c r="MZK202" s="89"/>
      <c r="MZL202" s="89"/>
      <c r="MZM202" s="89"/>
      <c r="MZN202" s="89"/>
      <c r="MZO202" s="89"/>
      <c r="MZP202" s="89"/>
      <c r="MZQ202" s="89"/>
      <c r="MZR202" s="89"/>
      <c r="MZS202" s="89"/>
      <c r="MZT202" s="89"/>
      <c r="MZU202" s="89"/>
      <c r="MZV202" s="89"/>
      <c r="MZW202" s="89"/>
      <c r="MZX202" s="89"/>
      <c r="MZY202" s="89"/>
      <c r="MZZ202" s="89"/>
      <c r="NAA202" s="89"/>
      <c r="NAB202" s="89"/>
      <c r="NAC202" s="89"/>
      <c r="NAD202" s="89"/>
      <c r="NAE202" s="89"/>
      <c r="NAF202" s="89"/>
      <c r="NAG202" s="89"/>
      <c r="NAH202" s="89"/>
      <c r="NAI202" s="89"/>
      <c r="NAJ202" s="89"/>
      <c r="NAK202" s="89"/>
      <c r="NAL202" s="89"/>
      <c r="NAM202" s="89"/>
      <c r="NAN202" s="89"/>
      <c r="NAO202" s="89"/>
      <c r="NAP202" s="89"/>
      <c r="NAQ202" s="89"/>
      <c r="NAR202" s="89"/>
      <c r="NAS202" s="89"/>
      <c r="NAT202" s="89"/>
      <c r="NAU202" s="89"/>
      <c r="NAV202" s="89"/>
      <c r="NAW202" s="89"/>
      <c r="NAX202" s="89"/>
      <c r="NAY202" s="89"/>
      <c r="NAZ202" s="89"/>
      <c r="NBA202" s="89"/>
      <c r="NBB202" s="89"/>
      <c r="NBC202" s="89"/>
      <c r="NBD202" s="89"/>
      <c r="NBE202" s="89"/>
      <c r="NBF202" s="89"/>
      <c r="NBG202" s="89"/>
      <c r="NBH202" s="89"/>
      <c r="NBI202" s="89"/>
      <c r="NBJ202" s="89"/>
      <c r="NBK202" s="89"/>
      <c r="NBL202" s="89"/>
      <c r="NBM202" s="89"/>
      <c r="NBN202" s="89"/>
      <c r="NBO202" s="89"/>
      <c r="NBP202" s="89"/>
      <c r="NBQ202" s="89"/>
      <c r="NBR202" s="89"/>
      <c r="NBS202" s="89"/>
      <c r="NBT202" s="89"/>
      <c r="NBU202" s="89"/>
      <c r="NBV202" s="89"/>
      <c r="NBW202" s="89"/>
      <c r="NBX202" s="89"/>
      <c r="NBY202" s="89"/>
      <c r="NBZ202" s="89"/>
      <c r="NCA202" s="89"/>
      <c r="NCB202" s="89"/>
      <c r="NCC202" s="89"/>
      <c r="NCD202" s="89"/>
      <c r="NCE202" s="89"/>
      <c r="NCF202" s="89"/>
      <c r="NCG202" s="89"/>
      <c r="NCH202" s="89"/>
      <c r="NCI202" s="89"/>
      <c r="NCJ202" s="89"/>
      <c r="NCK202" s="89"/>
      <c r="NCL202" s="89"/>
      <c r="NCM202" s="89"/>
      <c r="NCN202" s="89"/>
      <c r="NCO202" s="89"/>
      <c r="NCP202" s="89"/>
      <c r="NCQ202" s="89"/>
      <c r="NCR202" s="89"/>
      <c r="NCS202" s="89"/>
      <c r="NCT202" s="89"/>
      <c r="NCU202" s="89"/>
      <c r="NCV202" s="89"/>
      <c r="NCW202" s="89"/>
      <c r="NCX202" s="89"/>
      <c r="NCY202" s="89"/>
      <c r="NCZ202" s="89"/>
      <c r="NDA202" s="89"/>
      <c r="NDB202" s="89"/>
      <c r="NDC202" s="89"/>
      <c r="NDD202" s="89"/>
      <c r="NDE202" s="89"/>
      <c r="NDF202" s="89"/>
      <c r="NDG202" s="89"/>
      <c r="NDH202" s="89"/>
      <c r="NDI202" s="89"/>
      <c r="NDJ202" s="89"/>
      <c r="NDK202" s="89"/>
      <c r="NDL202" s="89"/>
      <c r="NDM202" s="89"/>
      <c r="NDN202" s="89"/>
      <c r="NDO202" s="89"/>
      <c r="NDP202" s="89"/>
      <c r="NDQ202" s="89"/>
      <c r="NDR202" s="89"/>
      <c r="NDS202" s="89"/>
      <c r="NDT202" s="89"/>
      <c r="NDU202" s="89"/>
      <c r="NDV202" s="89"/>
      <c r="NDW202" s="89"/>
      <c r="NDX202" s="89"/>
      <c r="NDY202" s="89"/>
      <c r="NDZ202" s="89"/>
      <c r="NEA202" s="89"/>
      <c r="NEB202" s="89"/>
      <c r="NEC202" s="89"/>
      <c r="NED202" s="89"/>
      <c r="NEE202" s="89"/>
      <c r="NEF202" s="89"/>
      <c r="NEG202" s="89"/>
      <c r="NEH202" s="89"/>
      <c r="NEI202" s="89"/>
      <c r="NEJ202" s="89"/>
      <c r="NEK202" s="89"/>
      <c r="NEL202" s="89"/>
      <c r="NEM202" s="89"/>
      <c r="NEN202" s="89"/>
      <c r="NEO202" s="89"/>
      <c r="NEP202" s="89"/>
      <c r="NEQ202" s="89"/>
      <c r="NER202" s="89"/>
      <c r="NES202" s="89"/>
      <c r="NET202" s="89"/>
      <c r="NEU202" s="89"/>
      <c r="NEV202" s="89"/>
      <c r="NEW202" s="89"/>
      <c r="NEX202" s="89"/>
      <c r="NEY202" s="89"/>
      <c r="NEZ202" s="89"/>
      <c r="NFA202" s="89"/>
      <c r="NFB202" s="89"/>
      <c r="NFC202" s="89"/>
      <c r="NFD202" s="89"/>
      <c r="NFE202" s="89"/>
      <c r="NFF202" s="89"/>
      <c r="NFG202" s="89"/>
      <c r="NFH202" s="89"/>
      <c r="NFI202" s="89"/>
      <c r="NFJ202" s="89"/>
      <c r="NFK202" s="89"/>
      <c r="NFL202" s="89"/>
      <c r="NFM202" s="89"/>
      <c r="NFN202" s="89"/>
      <c r="NFO202" s="89"/>
      <c r="NFP202" s="89"/>
      <c r="NFQ202" s="89"/>
      <c r="NFR202" s="89"/>
      <c r="NFS202" s="89"/>
      <c r="NFT202" s="89"/>
      <c r="NFU202" s="89"/>
      <c r="NFV202" s="89"/>
      <c r="NFW202" s="89"/>
      <c r="NFX202" s="89"/>
      <c r="NFY202" s="89"/>
      <c r="NFZ202" s="89"/>
      <c r="NGA202" s="89"/>
      <c r="NGB202" s="89"/>
      <c r="NGC202" s="89"/>
      <c r="NGD202" s="89"/>
      <c r="NGE202" s="89"/>
      <c r="NGF202" s="89"/>
      <c r="NGG202" s="89"/>
      <c r="NGH202" s="89"/>
      <c r="NGI202" s="89"/>
      <c r="NGJ202" s="89"/>
      <c r="NGK202" s="89"/>
      <c r="NGL202" s="89"/>
      <c r="NGM202" s="89"/>
      <c r="NGN202" s="89"/>
      <c r="NGO202" s="89"/>
      <c r="NGP202" s="89"/>
      <c r="NGQ202" s="89"/>
      <c r="NGR202" s="89"/>
      <c r="NGS202" s="89"/>
      <c r="NGT202" s="89"/>
      <c r="NGU202" s="89"/>
      <c r="NGV202" s="89"/>
      <c r="NGW202" s="89"/>
      <c r="NGX202" s="89"/>
      <c r="NGY202" s="89"/>
      <c r="NGZ202" s="89"/>
      <c r="NHA202" s="89"/>
      <c r="NHB202" s="89"/>
      <c r="NHC202" s="89"/>
      <c r="NHD202" s="89"/>
      <c r="NHE202" s="89"/>
      <c r="NHF202" s="89"/>
      <c r="NHG202" s="89"/>
      <c r="NHH202" s="89"/>
      <c r="NHI202" s="89"/>
      <c r="NHJ202" s="89"/>
      <c r="NHK202" s="89"/>
      <c r="NHL202" s="89"/>
      <c r="NHM202" s="89"/>
      <c r="NHN202" s="89"/>
      <c r="NHO202" s="89"/>
      <c r="NHP202" s="89"/>
      <c r="NHQ202" s="89"/>
      <c r="NHR202" s="89"/>
      <c r="NHS202" s="89"/>
      <c r="NHT202" s="89"/>
      <c r="NHU202" s="89"/>
      <c r="NHV202" s="89"/>
      <c r="NHW202" s="89"/>
      <c r="NHX202" s="89"/>
      <c r="NHY202" s="89"/>
      <c r="NHZ202" s="89"/>
      <c r="NIA202" s="89"/>
      <c r="NIB202" s="89"/>
      <c r="NIC202" s="89"/>
      <c r="NID202" s="89"/>
      <c r="NIE202" s="89"/>
      <c r="NIF202" s="89"/>
      <c r="NIG202" s="89"/>
      <c r="NIH202" s="89"/>
      <c r="NII202" s="89"/>
      <c r="NIJ202" s="89"/>
      <c r="NIK202" s="89"/>
      <c r="NIL202" s="89"/>
      <c r="NIM202" s="89"/>
      <c r="NIN202" s="89"/>
      <c r="NIO202" s="89"/>
      <c r="NIP202" s="89"/>
      <c r="NIQ202" s="89"/>
      <c r="NIR202" s="89"/>
      <c r="NIS202" s="89"/>
      <c r="NIT202" s="89"/>
      <c r="NIU202" s="89"/>
      <c r="NIV202" s="89"/>
      <c r="NIW202" s="89"/>
      <c r="NIX202" s="89"/>
      <c r="NIY202" s="89"/>
      <c r="NIZ202" s="89"/>
      <c r="NJA202" s="89"/>
      <c r="NJB202" s="89"/>
      <c r="NJC202" s="89"/>
      <c r="NJD202" s="89"/>
      <c r="NJE202" s="89"/>
      <c r="NJF202" s="89"/>
      <c r="NJG202" s="89"/>
      <c r="NJH202" s="89"/>
      <c r="NJI202" s="89"/>
      <c r="NJJ202" s="89"/>
      <c r="NJK202" s="89"/>
      <c r="NJL202" s="89"/>
      <c r="NJM202" s="89"/>
      <c r="NJN202" s="89"/>
      <c r="NJO202" s="89"/>
      <c r="NJP202" s="89"/>
      <c r="NJQ202" s="89"/>
      <c r="NJR202" s="89"/>
      <c r="NJS202" s="89"/>
      <c r="NJT202" s="89"/>
      <c r="NJU202" s="89"/>
      <c r="NJV202" s="89"/>
      <c r="NJW202" s="89"/>
      <c r="NJX202" s="89"/>
      <c r="NJY202" s="89"/>
      <c r="NJZ202" s="89"/>
      <c r="NKA202" s="89"/>
      <c r="NKB202" s="89"/>
      <c r="NKC202" s="89"/>
      <c r="NKD202" s="89"/>
      <c r="NKE202" s="89"/>
      <c r="NKF202" s="89"/>
      <c r="NKG202" s="89"/>
      <c r="NKH202" s="89"/>
      <c r="NKI202" s="89"/>
      <c r="NKJ202" s="89"/>
      <c r="NKK202" s="89"/>
      <c r="NKL202" s="89"/>
      <c r="NKM202" s="89"/>
      <c r="NKN202" s="89"/>
      <c r="NKO202" s="89"/>
      <c r="NKP202" s="89"/>
      <c r="NKQ202" s="89"/>
      <c r="NKR202" s="89"/>
      <c r="NKS202" s="89"/>
      <c r="NKT202" s="89"/>
      <c r="NKU202" s="89"/>
      <c r="NKV202" s="89"/>
      <c r="NKW202" s="89"/>
      <c r="NKX202" s="89"/>
      <c r="NKY202" s="89"/>
      <c r="NKZ202" s="89"/>
      <c r="NLA202" s="89"/>
      <c r="NLB202" s="89"/>
      <c r="NLC202" s="89"/>
      <c r="NLD202" s="89"/>
      <c r="NLE202" s="89"/>
      <c r="NLF202" s="89"/>
      <c r="NLG202" s="89"/>
      <c r="NLH202" s="89"/>
      <c r="NLI202" s="89"/>
      <c r="NLJ202" s="89"/>
      <c r="NLK202" s="89"/>
      <c r="NLL202" s="89"/>
      <c r="NLM202" s="89"/>
      <c r="NLN202" s="89"/>
      <c r="NLO202" s="89"/>
      <c r="NLP202" s="89"/>
      <c r="NLQ202" s="89"/>
      <c r="NLR202" s="89"/>
      <c r="NLS202" s="89"/>
      <c r="NLT202" s="89"/>
      <c r="NLU202" s="89"/>
      <c r="NLV202" s="89"/>
      <c r="NLW202" s="89"/>
      <c r="NLX202" s="89"/>
      <c r="NLY202" s="89"/>
      <c r="NLZ202" s="89"/>
      <c r="NMA202" s="89"/>
      <c r="NMB202" s="89"/>
      <c r="NMC202" s="89"/>
      <c r="NMD202" s="89"/>
      <c r="NME202" s="89"/>
      <c r="NMF202" s="89"/>
      <c r="NMG202" s="89"/>
      <c r="NMH202" s="89"/>
      <c r="NMI202" s="89"/>
      <c r="NMJ202" s="89"/>
      <c r="NMK202" s="89"/>
      <c r="NML202" s="89"/>
      <c r="NMM202" s="89"/>
      <c r="NMN202" s="89"/>
      <c r="NMO202" s="89"/>
      <c r="NMP202" s="89"/>
      <c r="NMQ202" s="89"/>
      <c r="NMR202" s="89"/>
      <c r="NMS202" s="89"/>
      <c r="NMT202" s="89"/>
      <c r="NMU202" s="89"/>
      <c r="NMV202" s="89"/>
      <c r="NMW202" s="89"/>
      <c r="NMX202" s="89"/>
      <c r="NMY202" s="89"/>
      <c r="NMZ202" s="89"/>
      <c r="NNA202" s="89"/>
      <c r="NNB202" s="89"/>
      <c r="NNC202" s="89"/>
      <c r="NND202" s="89"/>
      <c r="NNE202" s="89"/>
      <c r="NNF202" s="89"/>
      <c r="NNG202" s="89"/>
      <c r="NNH202" s="89"/>
      <c r="NNI202" s="89"/>
      <c r="NNJ202" s="89"/>
      <c r="NNK202" s="89"/>
      <c r="NNL202" s="89"/>
      <c r="NNM202" s="89"/>
      <c r="NNN202" s="89"/>
      <c r="NNO202" s="89"/>
      <c r="NNP202" s="89"/>
      <c r="NNQ202" s="89"/>
      <c r="NNR202" s="89"/>
      <c r="NNS202" s="89"/>
      <c r="NNT202" s="89"/>
      <c r="NNU202" s="89"/>
      <c r="NNV202" s="89"/>
      <c r="NNW202" s="89"/>
      <c r="NNX202" s="89"/>
      <c r="NNY202" s="89"/>
      <c r="NNZ202" s="89"/>
      <c r="NOA202" s="89"/>
      <c r="NOB202" s="89"/>
      <c r="NOC202" s="89"/>
      <c r="NOD202" s="89"/>
      <c r="NOE202" s="89"/>
      <c r="NOF202" s="89"/>
      <c r="NOG202" s="89"/>
      <c r="NOH202" s="89"/>
      <c r="NOI202" s="89"/>
      <c r="NOJ202" s="89"/>
      <c r="NOK202" s="89"/>
      <c r="NOL202" s="89"/>
      <c r="NOM202" s="89"/>
      <c r="NON202" s="89"/>
      <c r="NOO202" s="89"/>
      <c r="NOP202" s="89"/>
      <c r="NOQ202" s="89"/>
      <c r="NOR202" s="89"/>
      <c r="NOS202" s="89"/>
      <c r="NOT202" s="89"/>
      <c r="NOU202" s="89"/>
      <c r="NOV202" s="89"/>
      <c r="NOW202" s="89"/>
      <c r="NOX202" s="89"/>
      <c r="NOY202" s="89"/>
      <c r="NOZ202" s="89"/>
      <c r="NPA202" s="89"/>
      <c r="NPB202" s="89"/>
      <c r="NPC202" s="89"/>
      <c r="NPD202" s="89"/>
      <c r="NPE202" s="89"/>
      <c r="NPF202" s="89"/>
      <c r="NPG202" s="89"/>
      <c r="NPH202" s="89"/>
      <c r="NPI202" s="89"/>
      <c r="NPJ202" s="89"/>
      <c r="NPK202" s="89"/>
      <c r="NPL202" s="89"/>
      <c r="NPM202" s="89"/>
      <c r="NPN202" s="89"/>
      <c r="NPO202" s="89"/>
      <c r="NPP202" s="89"/>
      <c r="NPQ202" s="89"/>
      <c r="NPR202" s="89"/>
      <c r="NPS202" s="89"/>
      <c r="NPT202" s="89"/>
      <c r="NPU202" s="89"/>
      <c r="NPV202" s="89"/>
      <c r="NPW202" s="89"/>
      <c r="NPX202" s="89"/>
      <c r="NPY202" s="89"/>
      <c r="NPZ202" s="89"/>
      <c r="NQA202" s="89"/>
      <c r="NQB202" s="89"/>
      <c r="NQC202" s="89"/>
      <c r="NQD202" s="89"/>
      <c r="NQE202" s="89"/>
      <c r="NQF202" s="89"/>
      <c r="NQG202" s="89"/>
      <c r="NQH202" s="89"/>
      <c r="NQI202" s="89"/>
      <c r="NQJ202" s="89"/>
      <c r="NQK202" s="89"/>
      <c r="NQL202" s="89"/>
      <c r="NQM202" s="89"/>
      <c r="NQN202" s="89"/>
      <c r="NQO202" s="89"/>
      <c r="NQP202" s="89"/>
      <c r="NQQ202" s="89"/>
      <c r="NQR202" s="89"/>
      <c r="NQS202" s="89"/>
      <c r="NQT202" s="89"/>
      <c r="NQU202" s="89"/>
      <c r="NQV202" s="89"/>
      <c r="NQW202" s="89"/>
      <c r="NQX202" s="89"/>
      <c r="NQY202" s="89"/>
      <c r="NQZ202" s="89"/>
      <c r="NRA202" s="89"/>
      <c r="NRB202" s="89"/>
      <c r="NRC202" s="89"/>
      <c r="NRD202" s="89"/>
      <c r="NRE202" s="89"/>
      <c r="NRF202" s="89"/>
      <c r="NRG202" s="89"/>
      <c r="NRH202" s="89"/>
      <c r="NRI202" s="89"/>
      <c r="NRJ202" s="89"/>
      <c r="NRK202" s="89"/>
      <c r="NRL202" s="89"/>
      <c r="NRM202" s="89"/>
      <c r="NRN202" s="89"/>
      <c r="NRO202" s="89"/>
      <c r="NRP202" s="89"/>
      <c r="NRQ202" s="89"/>
      <c r="NRR202" s="89"/>
      <c r="NRS202" s="89"/>
      <c r="NRT202" s="89"/>
      <c r="NRU202" s="89"/>
      <c r="NRV202" s="89"/>
      <c r="NRW202" s="89"/>
      <c r="NRX202" s="89"/>
      <c r="NRY202" s="89"/>
      <c r="NRZ202" s="89"/>
      <c r="NSA202" s="89"/>
      <c r="NSB202" s="89"/>
      <c r="NSC202" s="89"/>
      <c r="NSD202" s="89"/>
      <c r="NSE202" s="89"/>
      <c r="NSF202" s="89"/>
      <c r="NSG202" s="89"/>
      <c r="NSH202" s="89"/>
      <c r="NSI202" s="89"/>
      <c r="NSJ202" s="89"/>
      <c r="NSK202" s="89"/>
      <c r="NSL202" s="89"/>
      <c r="NSM202" s="89"/>
      <c r="NSN202" s="89"/>
      <c r="NSO202" s="89"/>
      <c r="NSP202" s="89"/>
      <c r="NSQ202" s="89"/>
      <c r="NSR202" s="89"/>
      <c r="NSS202" s="89"/>
      <c r="NST202" s="89"/>
      <c r="NSU202" s="89"/>
      <c r="NSV202" s="89"/>
      <c r="NSW202" s="89"/>
      <c r="NSX202" s="89"/>
      <c r="NSY202" s="89"/>
      <c r="NSZ202" s="89"/>
      <c r="NTA202" s="89"/>
      <c r="NTB202" s="89"/>
      <c r="NTC202" s="89"/>
      <c r="NTD202" s="89"/>
      <c r="NTE202" s="89"/>
      <c r="NTF202" s="89"/>
      <c r="NTG202" s="89"/>
      <c r="NTH202" s="89"/>
      <c r="NTI202" s="89"/>
      <c r="NTJ202" s="89"/>
      <c r="NTK202" s="89"/>
      <c r="NTL202" s="89"/>
      <c r="NTM202" s="89"/>
      <c r="NTN202" s="89"/>
      <c r="NTO202" s="89"/>
      <c r="NTP202" s="89"/>
      <c r="NTQ202" s="89"/>
      <c r="NTR202" s="89"/>
      <c r="NTS202" s="89"/>
      <c r="NTT202" s="89"/>
      <c r="NTU202" s="89"/>
      <c r="NTV202" s="89"/>
      <c r="NTW202" s="89"/>
      <c r="NTX202" s="89"/>
      <c r="NTY202" s="89"/>
      <c r="NTZ202" s="89"/>
      <c r="NUA202" s="89"/>
      <c r="NUB202" s="89"/>
      <c r="NUC202" s="89"/>
      <c r="NUD202" s="89"/>
      <c r="NUE202" s="89"/>
      <c r="NUF202" s="89"/>
      <c r="NUG202" s="89"/>
      <c r="NUH202" s="89"/>
      <c r="NUI202" s="89"/>
      <c r="NUJ202" s="89"/>
      <c r="NUK202" s="89"/>
      <c r="NUL202" s="89"/>
      <c r="NUM202" s="89"/>
      <c r="NUN202" s="89"/>
      <c r="NUO202" s="89"/>
      <c r="NUP202" s="89"/>
      <c r="NUQ202" s="89"/>
      <c r="NUR202" s="89"/>
      <c r="NUS202" s="89"/>
      <c r="NUT202" s="89"/>
      <c r="NUU202" s="89"/>
      <c r="NUV202" s="89"/>
      <c r="NUW202" s="89"/>
      <c r="NUX202" s="89"/>
      <c r="NUY202" s="89"/>
      <c r="NUZ202" s="89"/>
      <c r="NVA202" s="89"/>
      <c r="NVB202" s="89"/>
      <c r="NVC202" s="89"/>
      <c r="NVD202" s="89"/>
      <c r="NVE202" s="89"/>
      <c r="NVF202" s="89"/>
      <c r="NVG202" s="89"/>
      <c r="NVH202" s="89"/>
      <c r="NVI202" s="89"/>
      <c r="NVJ202" s="89"/>
      <c r="NVK202" s="89"/>
      <c r="NVL202" s="89"/>
      <c r="NVM202" s="89"/>
      <c r="NVN202" s="89"/>
      <c r="NVO202" s="89"/>
      <c r="NVP202" s="89"/>
      <c r="NVQ202" s="89"/>
      <c r="NVR202" s="89"/>
      <c r="NVS202" s="89"/>
      <c r="NVT202" s="89"/>
      <c r="NVU202" s="89"/>
      <c r="NVV202" s="89"/>
      <c r="NVW202" s="89"/>
      <c r="NVX202" s="89"/>
      <c r="NVY202" s="89"/>
      <c r="NVZ202" s="89"/>
      <c r="NWA202" s="89"/>
      <c r="NWB202" s="89"/>
      <c r="NWC202" s="89"/>
      <c r="NWD202" s="89"/>
      <c r="NWE202" s="89"/>
      <c r="NWF202" s="89"/>
      <c r="NWG202" s="89"/>
      <c r="NWH202" s="89"/>
      <c r="NWI202" s="89"/>
      <c r="NWJ202" s="89"/>
      <c r="NWK202" s="89"/>
      <c r="NWL202" s="89"/>
      <c r="NWM202" s="89"/>
      <c r="NWN202" s="89"/>
      <c r="NWO202" s="89"/>
      <c r="NWP202" s="89"/>
      <c r="NWQ202" s="89"/>
      <c r="NWR202" s="89"/>
      <c r="NWS202" s="89"/>
      <c r="NWT202" s="89"/>
      <c r="NWU202" s="89"/>
      <c r="NWV202" s="89"/>
      <c r="NWW202" s="89"/>
      <c r="NWX202" s="89"/>
      <c r="NWY202" s="89"/>
      <c r="NWZ202" s="89"/>
      <c r="NXA202" s="89"/>
      <c r="NXB202" s="89"/>
      <c r="NXC202" s="89"/>
      <c r="NXD202" s="89"/>
      <c r="NXE202" s="89"/>
      <c r="NXF202" s="89"/>
      <c r="NXG202" s="89"/>
      <c r="NXH202" s="89"/>
      <c r="NXI202" s="89"/>
      <c r="NXJ202" s="89"/>
      <c r="NXK202" s="89"/>
      <c r="NXL202" s="89"/>
      <c r="NXM202" s="89"/>
      <c r="NXN202" s="89"/>
      <c r="NXO202" s="89"/>
      <c r="NXP202" s="89"/>
      <c r="NXQ202" s="89"/>
      <c r="NXR202" s="89"/>
      <c r="NXS202" s="89"/>
      <c r="NXT202" s="89"/>
      <c r="NXU202" s="89"/>
      <c r="NXV202" s="89"/>
      <c r="NXW202" s="89"/>
      <c r="NXX202" s="89"/>
      <c r="NXY202" s="89"/>
      <c r="NXZ202" s="89"/>
      <c r="NYA202" s="89"/>
      <c r="NYB202" s="89"/>
      <c r="NYC202" s="89"/>
      <c r="NYD202" s="89"/>
      <c r="NYE202" s="89"/>
      <c r="NYF202" s="89"/>
      <c r="NYG202" s="89"/>
      <c r="NYH202" s="89"/>
      <c r="NYI202" s="89"/>
      <c r="NYJ202" s="89"/>
      <c r="NYK202" s="89"/>
      <c r="NYL202" s="89"/>
      <c r="NYM202" s="89"/>
      <c r="NYN202" s="89"/>
      <c r="NYO202" s="89"/>
      <c r="NYP202" s="89"/>
      <c r="NYQ202" s="89"/>
      <c r="NYR202" s="89"/>
      <c r="NYS202" s="89"/>
      <c r="NYT202" s="89"/>
      <c r="NYU202" s="89"/>
      <c r="NYV202" s="89"/>
      <c r="NYW202" s="89"/>
      <c r="NYX202" s="89"/>
      <c r="NYY202" s="89"/>
      <c r="NYZ202" s="89"/>
      <c r="NZA202" s="89"/>
      <c r="NZB202" s="89"/>
      <c r="NZC202" s="89"/>
      <c r="NZD202" s="89"/>
      <c r="NZE202" s="89"/>
      <c r="NZF202" s="89"/>
      <c r="NZG202" s="89"/>
      <c r="NZH202" s="89"/>
      <c r="NZI202" s="89"/>
      <c r="NZJ202" s="89"/>
      <c r="NZK202" s="89"/>
      <c r="NZL202" s="89"/>
      <c r="NZM202" s="89"/>
      <c r="NZN202" s="89"/>
      <c r="NZO202" s="89"/>
      <c r="NZP202" s="89"/>
      <c r="NZQ202" s="89"/>
      <c r="NZR202" s="89"/>
      <c r="NZS202" s="89"/>
      <c r="NZT202" s="89"/>
      <c r="NZU202" s="89"/>
      <c r="NZV202" s="89"/>
      <c r="NZW202" s="89"/>
      <c r="NZX202" s="89"/>
      <c r="NZY202" s="89"/>
      <c r="NZZ202" s="89"/>
      <c r="OAA202" s="89"/>
      <c r="OAB202" s="89"/>
      <c r="OAC202" s="89"/>
      <c r="OAD202" s="89"/>
      <c r="OAE202" s="89"/>
      <c r="OAF202" s="89"/>
      <c r="OAG202" s="89"/>
      <c r="OAH202" s="89"/>
      <c r="OAI202" s="89"/>
      <c r="OAJ202" s="89"/>
      <c r="OAK202" s="89"/>
      <c r="OAL202" s="89"/>
      <c r="OAM202" s="89"/>
      <c r="OAN202" s="89"/>
      <c r="OAO202" s="89"/>
      <c r="OAP202" s="89"/>
      <c r="OAQ202" s="89"/>
      <c r="OAR202" s="89"/>
      <c r="OAS202" s="89"/>
      <c r="OAT202" s="89"/>
      <c r="OAU202" s="89"/>
      <c r="OAV202" s="89"/>
      <c r="OAW202" s="89"/>
      <c r="OAX202" s="89"/>
      <c r="OAY202" s="89"/>
      <c r="OAZ202" s="89"/>
      <c r="OBA202" s="89"/>
      <c r="OBB202" s="89"/>
      <c r="OBC202" s="89"/>
      <c r="OBD202" s="89"/>
      <c r="OBE202" s="89"/>
      <c r="OBF202" s="89"/>
      <c r="OBG202" s="89"/>
      <c r="OBH202" s="89"/>
      <c r="OBI202" s="89"/>
      <c r="OBJ202" s="89"/>
      <c r="OBK202" s="89"/>
      <c r="OBL202" s="89"/>
      <c r="OBM202" s="89"/>
      <c r="OBN202" s="89"/>
      <c r="OBO202" s="89"/>
      <c r="OBP202" s="89"/>
      <c r="OBQ202" s="89"/>
      <c r="OBR202" s="89"/>
      <c r="OBS202" s="89"/>
      <c r="OBT202" s="89"/>
      <c r="OBU202" s="89"/>
      <c r="OBV202" s="89"/>
      <c r="OBW202" s="89"/>
      <c r="OBX202" s="89"/>
      <c r="OBY202" s="89"/>
      <c r="OBZ202" s="89"/>
      <c r="OCA202" s="89"/>
      <c r="OCB202" s="89"/>
      <c r="OCC202" s="89"/>
      <c r="OCD202" s="89"/>
      <c r="OCE202" s="89"/>
      <c r="OCF202" s="89"/>
      <c r="OCG202" s="89"/>
      <c r="OCH202" s="89"/>
      <c r="OCI202" s="89"/>
      <c r="OCJ202" s="89"/>
      <c r="OCK202" s="89"/>
      <c r="OCL202" s="89"/>
      <c r="OCM202" s="89"/>
      <c r="OCN202" s="89"/>
      <c r="OCO202" s="89"/>
      <c r="OCP202" s="89"/>
      <c r="OCQ202" s="89"/>
      <c r="OCR202" s="89"/>
      <c r="OCS202" s="89"/>
      <c r="OCT202" s="89"/>
      <c r="OCU202" s="89"/>
      <c r="OCV202" s="89"/>
      <c r="OCW202" s="89"/>
      <c r="OCX202" s="89"/>
      <c r="OCY202" s="89"/>
      <c r="OCZ202" s="89"/>
      <c r="ODA202" s="89"/>
      <c r="ODB202" s="89"/>
      <c r="ODC202" s="89"/>
      <c r="ODD202" s="89"/>
      <c r="ODE202" s="89"/>
      <c r="ODF202" s="89"/>
      <c r="ODG202" s="89"/>
      <c r="ODH202" s="89"/>
      <c r="ODI202" s="89"/>
      <c r="ODJ202" s="89"/>
      <c r="ODK202" s="89"/>
      <c r="ODL202" s="89"/>
      <c r="ODM202" s="89"/>
      <c r="ODN202" s="89"/>
      <c r="ODO202" s="89"/>
      <c r="ODP202" s="89"/>
      <c r="ODQ202" s="89"/>
      <c r="ODR202" s="89"/>
      <c r="ODS202" s="89"/>
      <c r="ODT202" s="89"/>
      <c r="ODU202" s="89"/>
      <c r="ODV202" s="89"/>
      <c r="ODW202" s="89"/>
      <c r="ODX202" s="89"/>
      <c r="ODY202" s="89"/>
      <c r="ODZ202" s="89"/>
      <c r="OEA202" s="89"/>
      <c r="OEB202" s="89"/>
      <c r="OEC202" s="89"/>
      <c r="OED202" s="89"/>
      <c r="OEE202" s="89"/>
      <c r="OEF202" s="89"/>
      <c r="OEG202" s="89"/>
      <c r="OEH202" s="89"/>
      <c r="OEI202" s="89"/>
      <c r="OEJ202" s="89"/>
      <c r="OEK202" s="89"/>
      <c r="OEL202" s="89"/>
      <c r="OEM202" s="89"/>
      <c r="OEN202" s="89"/>
      <c r="OEO202" s="89"/>
      <c r="OEP202" s="89"/>
      <c r="OEQ202" s="89"/>
      <c r="OER202" s="89"/>
      <c r="OES202" s="89"/>
      <c r="OET202" s="89"/>
      <c r="OEU202" s="89"/>
      <c r="OEV202" s="89"/>
      <c r="OEW202" s="89"/>
      <c r="OEX202" s="89"/>
      <c r="OEY202" s="89"/>
      <c r="OEZ202" s="89"/>
      <c r="OFA202" s="89"/>
      <c r="OFB202" s="89"/>
      <c r="OFC202" s="89"/>
      <c r="OFD202" s="89"/>
      <c r="OFE202" s="89"/>
      <c r="OFF202" s="89"/>
      <c r="OFG202" s="89"/>
      <c r="OFH202" s="89"/>
      <c r="OFI202" s="89"/>
      <c r="OFJ202" s="89"/>
      <c r="OFK202" s="89"/>
      <c r="OFL202" s="89"/>
      <c r="OFM202" s="89"/>
      <c r="OFN202" s="89"/>
      <c r="OFO202" s="89"/>
      <c r="OFP202" s="89"/>
      <c r="OFQ202" s="89"/>
      <c r="OFR202" s="89"/>
      <c r="OFS202" s="89"/>
      <c r="OFT202" s="89"/>
      <c r="OFU202" s="89"/>
      <c r="OFV202" s="89"/>
      <c r="OFW202" s="89"/>
      <c r="OFX202" s="89"/>
      <c r="OFY202" s="89"/>
      <c r="OFZ202" s="89"/>
      <c r="OGA202" s="89"/>
      <c r="OGB202" s="89"/>
      <c r="OGC202" s="89"/>
      <c r="OGD202" s="89"/>
      <c r="OGE202" s="89"/>
      <c r="OGF202" s="89"/>
      <c r="OGG202" s="89"/>
      <c r="OGH202" s="89"/>
      <c r="OGI202" s="89"/>
      <c r="OGJ202" s="89"/>
      <c r="OGK202" s="89"/>
      <c r="OGL202" s="89"/>
      <c r="OGM202" s="89"/>
      <c r="OGN202" s="89"/>
      <c r="OGO202" s="89"/>
      <c r="OGP202" s="89"/>
      <c r="OGQ202" s="89"/>
      <c r="OGR202" s="89"/>
      <c r="OGS202" s="89"/>
      <c r="OGT202" s="89"/>
      <c r="OGU202" s="89"/>
      <c r="OGV202" s="89"/>
      <c r="OGW202" s="89"/>
      <c r="OGX202" s="89"/>
      <c r="OGY202" s="89"/>
      <c r="OGZ202" s="89"/>
      <c r="OHA202" s="89"/>
      <c r="OHB202" s="89"/>
      <c r="OHC202" s="89"/>
      <c r="OHD202" s="89"/>
      <c r="OHE202" s="89"/>
      <c r="OHF202" s="89"/>
      <c r="OHG202" s="89"/>
      <c r="OHH202" s="89"/>
      <c r="OHI202" s="89"/>
      <c r="OHJ202" s="89"/>
      <c r="OHK202" s="89"/>
      <c r="OHL202" s="89"/>
      <c r="OHM202" s="89"/>
      <c r="OHN202" s="89"/>
      <c r="OHO202" s="89"/>
      <c r="OHP202" s="89"/>
      <c r="OHQ202" s="89"/>
      <c r="OHR202" s="89"/>
      <c r="OHS202" s="89"/>
      <c r="OHT202" s="89"/>
      <c r="OHU202" s="89"/>
      <c r="OHV202" s="89"/>
      <c r="OHW202" s="89"/>
      <c r="OHX202" s="89"/>
      <c r="OHY202" s="89"/>
      <c r="OHZ202" s="89"/>
      <c r="OIA202" s="89"/>
      <c r="OIB202" s="89"/>
      <c r="OIC202" s="89"/>
      <c r="OID202" s="89"/>
      <c r="OIE202" s="89"/>
      <c r="OIF202" s="89"/>
      <c r="OIG202" s="89"/>
      <c r="OIH202" s="89"/>
      <c r="OII202" s="89"/>
      <c r="OIJ202" s="89"/>
      <c r="OIK202" s="89"/>
      <c r="OIL202" s="89"/>
      <c r="OIM202" s="89"/>
      <c r="OIN202" s="89"/>
      <c r="OIO202" s="89"/>
      <c r="OIP202" s="89"/>
      <c r="OIQ202" s="89"/>
      <c r="OIR202" s="89"/>
      <c r="OIS202" s="89"/>
      <c r="OIT202" s="89"/>
      <c r="OIU202" s="89"/>
      <c r="OIV202" s="89"/>
      <c r="OIW202" s="89"/>
      <c r="OIX202" s="89"/>
      <c r="OIY202" s="89"/>
      <c r="OIZ202" s="89"/>
      <c r="OJA202" s="89"/>
      <c r="OJB202" s="89"/>
      <c r="OJC202" s="89"/>
      <c r="OJD202" s="89"/>
      <c r="OJE202" s="89"/>
      <c r="OJF202" s="89"/>
      <c r="OJG202" s="89"/>
      <c r="OJH202" s="89"/>
      <c r="OJI202" s="89"/>
      <c r="OJJ202" s="89"/>
      <c r="OJK202" s="89"/>
      <c r="OJL202" s="89"/>
      <c r="OJM202" s="89"/>
      <c r="OJN202" s="89"/>
      <c r="OJO202" s="89"/>
      <c r="OJP202" s="89"/>
      <c r="OJQ202" s="89"/>
      <c r="OJR202" s="89"/>
      <c r="OJS202" s="89"/>
      <c r="OJT202" s="89"/>
      <c r="OJU202" s="89"/>
      <c r="OJV202" s="89"/>
      <c r="OJW202" s="89"/>
      <c r="OJX202" s="89"/>
      <c r="OJY202" s="89"/>
      <c r="OJZ202" s="89"/>
      <c r="OKA202" s="89"/>
      <c r="OKB202" s="89"/>
      <c r="OKC202" s="89"/>
      <c r="OKD202" s="89"/>
      <c r="OKE202" s="89"/>
      <c r="OKF202" s="89"/>
      <c r="OKG202" s="89"/>
      <c r="OKH202" s="89"/>
      <c r="OKI202" s="89"/>
      <c r="OKJ202" s="89"/>
      <c r="OKK202" s="89"/>
      <c r="OKL202" s="89"/>
      <c r="OKM202" s="89"/>
      <c r="OKN202" s="89"/>
      <c r="OKO202" s="89"/>
      <c r="OKP202" s="89"/>
      <c r="OKQ202" s="89"/>
      <c r="OKR202" s="89"/>
      <c r="OKS202" s="89"/>
      <c r="OKT202" s="89"/>
      <c r="OKU202" s="89"/>
      <c r="OKV202" s="89"/>
      <c r="OKW202" s="89"/>
      <c r="OKX202" s="89"/>
      <c r="OKY202" s="89"/>
      <c r="OKZ202" s="89"/>
      <c r="OLA202" s="89"/>
      <c r="OLB202" s="89"/>
      <c r="OLC202" s="89"/>
      <c r="OLD202" s="89"/>
      <c r="OLE202" s="89"/>
      <c r="OLF202" s="89"/>
      <c r="OLG202" s="89"/>
      <c r="OLH202" s="89"/>
      <c r="OLI202" s="89"/>
      <c r="OLJ202" s="89"/>
      <c r="OLK202" s="89"/>
      <c r="OLL202" s="89"/>
      <c r="OLM202" s="89"/>
      <c r="OLN202" s="89"/>
      <c r="OLO202" s="89"/>
      <c r="OLP202" s="89"/>
      <c r="OLQ202" s="89"/>
      <c r="OLR202" s="89"/>
      <c r="OLS202" s="89"/>
      <c r="OLT202" s="89"/>
      <c r="OLU202" s="89"/>
      <c r="OLV202" s="89"/>
      <c r="OLW202" s="89"/>
      <c r="OLX202" s="89"/>
      <c r="OLY202" s="89"/>
      <c r="OLZ202" s="89"/>
      <c r="OMA202" s="89"/>
      <c r="OMB202" s="89"/>
      <c r="OMC202" s="89"/>
      <c r="OMD202" s="89"/>
      <c r="OME202" s="89"/>
      <c r="OMF202" s="89"/>
      <c r="OMG202" s="89"/>
      <c r="OMH202" s="89"/>
      <c r="OMI202" s="89"/>
      <c r="OMJ202" s="89"/>
      <c r="OMK202" s="89"/>
      <c r="OML202" s="89"/>
      <c r="OMM202" s="89"/>
      <c r="OMN202" s="89"/>
      <c r="OMO202" s="89"/>
      <c r="OMP202" s="89"/>
      <c r="OMQ202" s="89"/>
      <c r="OMR202" s="89"/>
      <c r="OMS202" s="89"/>
      <c r="OMT202" s="89"/>
      <c r="OMU202" s="89"/>
      <c r="OMV202" s="89"/>
      <c r="OMW202" s="89"/>
      <c r="OMX202" s="89"/>
      <c r="OMY202" s="89"/>
      <c r="OMZ202" s="89"/>
      <c r="ONA202" s="89"/>
      <c r="ONB202" s="89"/>
      <c r="ONC202" s="89"/>
      <c r="OND202" s="89"/>
      <c r="ONE202" s="89"/>
      <c r="ONF202" s="89"/>
      <c r="ONG202" s="89"/>
      <c r="ONH202" s="89"/>
      <c r="ONI202" s="89"/>
      <c r="ONJ202" s="89"/>
      <c r="ONK202" s="89"/>
      <c r="ONL202" s="89"/>
      <c r="ONM202" s="89"/>
      <c r="ONN202" s="89"/>
      <c r="ONO202" s="89"/>
      <c r="ONP202" s="89"/>
      <c r="ONQ202" s="89"/>
      <c r="ONR202" s="89"/>
      <c r="ONS202" s="89"/>
      <c r="ONT202" s="89"/>
      <c r="ONU202" s="89"/>
      <c r="ONV202" s="89"/>
      <c r="ONW202" s="89"/>
      <c r="ONX202" s="89"/>
      <c r="ONY202" s="89"/>
      <c r="ONZ202" s="89"/>
      <c r="OOA202" s="89"/>
      <c r="OOB202" s="89"/>
      <c r="OOC202" s="89"/>
      <c r="OOD202" s="89"/>
      <c r="OOE202" s="89"/>
      <c r="OOF202" s="89"/>
      <c r="OOG202" s="89"/>
      <c r="OOH202" s="89"/>
      <c r="OOI202" s="89"/>
      <c r="OOJ202" s="89"/>
      <c r="OOK202" s="89"/>
      <c r="OOL202" s="89"/>
      <c r="OOM202" s="89"/>
      <c r="OON202" s="89"/>
      <c r="OOO202" s="89"/>
      <c r="OOP202" s="89"/>
      <c r="OOQ202" s="89"/>
      <c r="OOR202" s="89"/>
      <c r="OOS202" s="89"/>
      <c r="OOT202" s="89"/>
      <c r="OOU202" s="89"/>
      <c r="OOV202" s="89"/>
      <c r="OOW202" s="89"/>
      <c r="OOX202" s="89"/>
      <c r="OOY202" s="89"/>
      <c r="OOZ202" s="89"/>
      <c r="OPA202" s="89"/>
      <c r="OPB202" s="89"/>
      <c r="OPC202" s="89"/>
      <c r="OPD202" s="89"/>
      <c r="OPE202" s="89"/>
      <c r="OPF202" s="89"/>
      <c r="OPG202" s="89"/>
      <c r="OPH202" s="89"/>
      <c r="OPI202" s="89"/>
      <c r="OPJ202" s="89"/>
      <c r="OPK202" s="89"/>
      <c r="OPL202" s="89"/>
      <c r="OPM202" s="89"/>
      <c r="OPN202" s="89"/>
      <c r="OPO202" s="89"/>
      <c r="OPP202" s="89"/>
      <c r="OPQ202" s="89"/>
      <c r="OPR202" s="89"/>
      <c r="OPS202" s="89"/>
      <c r="OPT202" s="89"/>
      <c r="OPU202" s="89"/>
      <c r="OPV202" s="89"/>
      <c r="OPW202" s="89"/>
      <c r="OPX202" s="89"/>
      <c r="OPY202" s="89"/>
      <c r="OPZ202" s="89"/>
      <c r="OQA202" s="89"/>
      <c r="OQB202" s="89"/>
      <c r="OQC202" s="89"/>
      <c r="OQD202" s="89"/>
      <c r="OQE202" s="89"/>
      <c r="OQF202" s="89"/>
      <c r="OQG202" s="89"/>
      <c r="OQH202" s="89"/>
      <c r="OQI202" s="89"/>
      <c r="OQJ202" s="89"/>
      <c r="OQK202" s="89"/>
      <c r="OQL202" s="89"/>
      <c r="OQM202" s="89"/>
      <c r="OQN202" s="89"/>
      <c r="OQO202" s="89"/>
      <c r="OQP202" s="89"/>
      <c r="OQQ202" s="89"/>
      <c r="OQR202" s="89"/>
      <c r="OQS202" s="89"/>
      <c r="OQT202" s="89"/>
      <c r="OQU202" s="89"/>
      <c r="OQV202" s="89"/>
      <c r="OQW202" s="89"/>
      <c r="OQX202" s="89"/>
      <c r="OQY202" s="89"/>
      <c r="OQZ202" s="89"/>
      <c r="ORA202" s="89"/>
      <c r="ORB202" s="89"/>
      <c r="ORC202" s="89"/>
      <c r="ORD202" s="89"/>
      <c r="ORE202" s="89"/>
      <c r="ORF202" s="89"/>
      <c r="ORG202" s="89"/>
      <c r="ORH202" s="89"/>
      <c r="ORI202" s="89"/>
      <c r="ORJ202" s="89"/>
      <c r="ORK202" s="89"/>
      <c r="ORL202" s="89"/>
      <c r="ORM202" s="89"/>
      <c r="ORN202" s="89"/>
      <c r="ORO202" s="89"/>
      <c r="ORP202" s="89"/>
      <c r="ORQ202" s="89"/>
      <c r="ORR202" s="89"/>
      <c r="ORS202" s="89"/>
      <c r="ORT202" s="89"/>
      <c r="ORU202" s="89"/>
      <c r="ORV202" s="89"/>
      <c r="ORW202" s="89"/>
      <c r="ORX202" s="89"/>
      <c r="ORY202" s="89"/>
      <c r="ORZ202" s="89"/>
      <c r="OSA202" s="89"/>
      <c r="OSB202" s="89"/>
      <c r="OSC202" s="89"/>
      <c r="OSD202" s="89"/>
      <c r="OSE202" s="89"/>
      <c r="OSF202" s="89"/>
      <c r="OSG202" s="89"/>
      <c r="OSH202" s="89"/>
      <c r="OSI202" s="89"/>
      <c r="OSJ202" s="89"/>
      <c r="OSK202" s="89"/>
      <c r="OSL202" s="89"/>
      <c r="OSM202" s="89"/>
      <c r="OSN202" s="89"/>
      <c r="OSO202" s="89"/>
      <c r="OSP202" s="89"/>
      <c r="OSQ202" s="89"/>
      <c r="OSR202" s="89"/>
      <c r="OSS202" s="89"/>
      <c r="OST202" s="89"/>
      <c r="OSU202" s="89"/>
      <c r="OSV202" s="89"/>
      <c r="OSW202" s="89"/>
      <c r="OSX202" s="89"/>
      <c r="OSY202" s="89"/>
      <c r="OSZ202" s="89"/>
      <c r="OTA202" s="89"/>
      <c r="OTB202" s="89"/>
      <c r="OTC202" s="89"/>
      <c r="OTD202" s="89"/>
      <c r="OTE202" s="89"/>
      <c r="OTF202" s="89"/>
      <c r="OTG202" s="89"/>
      <c r="OTH202" s="89"/>
      <c r="OTI202" s="89"/>
      <c r="OTJ202" s="89"/>
      <c r="OTK202" s="89"/>
      <c r="OTL202" s="89"/>
      <c r="OTM202" s="89"/>
      <c r="OTN202" s="89"/>
      <c r="OTO202" s="89"/>
      <c r="OTP202" s="89"/>
      <c r="OTQ202" s="89"/>
      <c r="OTR202" s="89"/>
      <c r="OTS202" s="89"/>
      <c r="OTT202" s="89"/>
      <c r="OTU202" s="89"/>
      <c r="OTV202" s="89"/>
      <c r="OTW202" s="89"/>
      <c r="OTX202" s="89"/>
      <c r="OTY202" s="89"/>
      <c r="OTZ202" s="89"/>
      <c r="OUA202" s="89"/>
      <c r="OUB202" s="89"/>
      <c r="OUC202" s="89"/>
      <c r="OUD202" s="89"/>
      <c r="OUE202" s="89"/>
      <c r="OUF202" s="89"/>
      <c r="OUG202" s="89"/>
      <c r="OUH202" s="89"/>
      <c r="OUI202" s="89"/>
      <c r="OUJ202" s="89"/>
      <c r="OUK202" s="89"/>
      <c r="OUL202" s="89"/>
      <c r="OUM202" s="89"/>
      <c r="OUN202" s="89"/>
      <c r="OUO202" s="89"/>
      <c r="OUP202" s="89"/>
      <c r="OUQ202" s="89"/>
      <c r="OUR202" s="89"/>
      <c r="OUS202" s="89"/>
      <c r="OUT202" s="89"/>
      <c r="OUU202" s="89"/>
      <c r="OUV202" s="89"/>
      <c r="OUW202" s="89"/>
      <c r="OUX202" s="89"/>
      <c r="OUY202" s="89"/>
      <c r="OUZ202" s="89"/>
      <c r="OVA202" s="89"/>
      <c r="OVB202" s="89"/>
      <c r="OVC202" s="89"/>
      <c r="OVD202" s="89"/>
      <c r="OVE202" s="89"/>
      <c r="OVF202" s="89"/>
      <c r="OVG202" s="89"/>
      <c r="OVH202" s="89"/>
      <c r="OVI202" s="89"/>
      <c r="OVJ202" s="89"/>
      <c r="OVK202" s="89"/>
      <c r="OVL202" s="89"/>
      <c r="OVM202" s="89"/>
      <c r="OVN202" s="89"/>
      <c r="OVO202" s="89"/>
      <c r="OVP202" s="89"/>
      <c r="OVQ202" s="89"/>
      <c r="OVR202" s="89"/>
      <c r="OVS202" s="89"/>
      <c r="OVT202" s="89"/>
      <c r="OVU202" s="89"/>
      <c r="OVV202" s="89"/>
      <c r="OVW202" s="89"/>
      <c r="OVX202" s="89"/>
      <c r="OVY202" s="89"/>
      <c r="OVZ202" s="89"/>
      <c r="OWA202" s="89"/>
      <c r="OWB202" s="89"/>
      <c r="OWC202" s="89"/>
      <c r="OWD202" s="89"/>
      <c r="OWE202" s="89"/>
      <c r="OWF202" s="89"/>
      <c r="OWG202" s="89"/>
      <c r="OWH202" s="89"/>
      <c r="OWI202" s="89"/>
      <c r="OWJ202" s="89"/>
      <c r="OWK202" s="89"/>
      <c r="OWL202" s="89"/>
      <c r="OWM202" s="89"/>
      <c r="OWN202" s="89"/>
      <c r="OWO202" s="89"/>
      <c r="OWP202" s="89"/>
      <c r="OWQ202" s="89"/>
      <c r="OWR202" s="89"/>
      <c r="OWS202" s="89"/>
      <c r="OWT202" s="89"/>
      <c r="OWU202" s="89"/>
      <c r="OWV202" s="89"/>
      <c r="OWW202" s="89"/>
      <c r="OWX202" s="89"/>
      <c r="OWY202" s="89"/>
      <c r="OWZ202" s="89"/>
      <c r="OXA202" s="89"/>
      <c r="OXB202" s="89"/>
      <c r="OXC202" s="89"/>
      <c r="OXD202" s="89"/>
      <c r="OXE202" s="89"/>
      <c r="OXF202" s="89"/>
      <c r="OXG202" s="89"/>
      <c r="OXH202" s="89"/>
      <c r="OXI202" s="89"/>
      <c r="OXJ202" s="89"/>
      <c r="OXK202" s="89"/>
      <c r="OXL202" s="89"/>
      <c r="OXM202" s="89"/>
      <c r="OXN202" s="89"/>
      <c r="OXO202" s="89"/>
      <c r="OXP202" s="89"/>
      <c r="OXQ202" s="89"/>
      <c r="OXR202" s="89"/>
      <c r="OXS202" s="89"/>
      <c r="OXT202" s="89"/>
      <c r="OXU202" s="89"/>
      <c r="OXV202" s="89"/>
      <c r="OXW202" s="89"/>
      <c r="OXX202" s="89"/>
      <c r="OXY202" s="89"/>
      <c r="OXZ202" s="89"/>
      <c r="OYA202" s="89"/>
      <c r="OYB202" s="89"/>
      <c r="OYC202" s="89"/>
      <c r="OYD202" s="89"/>
      <c r="OYE202" s="89"/>
      <c r="OYF202" s="89"/>
      <c r="OYG202" s="89"/>
      <c r="OYH202" s="89"/>
      <c r="OYI202" s="89"/>
      <c r="OYJ202" s="89"/>
      <c r="OYK202" s="89"/>
      <c r="OYL202" s="89"/>
      <c r="OYM202" s="89"/>
      <c r="OYN202" s="89"/>
      <c r="OYO202" s="89"/>
      <c r="OYP202" s="89"/>
      <c r="OYQ202" s="89"/>
      <c r="OYR202" s="89"/>
      <c r="OYS202" s="89"/>
      <c r="OYT202" s="89"/>
      <c r="OYU202" s="89"/>
      <c r="OYV202" s="89"/>
      <c r="OYW202" s="89"/>
      <c r="OYX202" s="89"/>
      <c r="OYY202" s="89"/>
      <c r="OYZ202" s="89"/>
      <c r="OZA202" s="89"/>
      <c r="OZB202" s="89"/>
      <c r="OZC202" s="89"/>
      <c r="OZD202" s="89"/>
      <c r="OZE202" s="89"/>
      <c r="OZF202" s="89"/>
      <c r="OZG202" s="89"/>
      <c r="OZH202" s="89"/>
      <c r="OZI202" s="89"/>
      <c r="OZJ202" s="89"/>
      <c r="OZK202" s="89"/>
      <c r="OZL202" s="89"/>
      <c r="OZM202" s="89"/>
      <c r="OZN202" s="89"/>
      <c r="OZO202" s="89"/>
      <c r="OZP202" s="89"/>
      <c r="OZQ202" s="89"/>
      <c r="OZR202" s="89"/>
      <c r="OZS202" s="89"/>
      <c r="OZT202" s="89"/>
      <c r="OZU202" s="89"/>
      <c r="OZV202" s="89"/>
      <c r="OZW202" s="89"/>
      <c r="OZX202" s="89"/>
      <c r="OZY202" s="89"/>
      <c r="OZZ202" s="89"/>
      <c r="PAA202" s="89"/>
      <c r="PAB202" s="89"/>
      <c r="PAC202" s="89"/>
      <c r="PAD202" s="89"/>
      <c r="PAE202" s="89"/>
      <c r="PAF202" s="89"/>
      <c r="PAG202" s="89"/>
      <c r="PAH202" s="89"/>
      <c r="PAI202" s="89"/>
      <c r="PAJ202" s="89"/>
      <c r="PAK202" s="89"/>
      <c r="PAL202" s="89"/>
      <c r="PAM202" s="89"/>
      <c r="PAN202" s="89"/>
      <c r="PAO202" s="89"/>
      <c r="PAP202" s="89"/>
      <c r="PAQ202" s="89"/>
      <c r="PAR202" s="89"/>
      <c r="PAS202" s="89"/>
      <c r="PAT202" s="89"/>
      <c r="PAU202" s="89"/>
      <c r="PAV202" s="89"/>
      <c r="PAW202" s="89"/>
      <c r="PAX202" s="89"/>
      <c r="PAY202" s="89"/>
      <c r="PAZ202" s="89"/>
      <c r="PBA202" s="89"/>
      <c r="PBB202" s="89"/>
      <c r="PBC202" s="89"/>
      <c r="PBD202" s="89"/>
      <c r="PBE202" s="89"/>
      <c r="PBF202" s="89"/>
      <c r="PBG202" s="89"/>
      <c r="PBH202" s="89"/>
      <c r="PBI202" s="89"/>
      <c r="PBJ202" s="89"/>
      <c r="PBK202" s="89"/>
      <c r="PBL202" s="89"/>
      <c r="PBM202" s="89"/>
      <c r="PBN202" s="89"/>
      <c r="PBO202" s="89"/>
      <c r="PBP202" s="89"/>
      <c r="PBQ202" s="89"/>
      <c r="PBR202" s="89"/>
      <c r="PBS202" s="89"/>
      <c r="PBT202" s="89"/>
      <c r="PBU202" s="89"/>
      <c r="PBV202" s="89"/>
      <c r="PBW202" s="89"/>
      <c r="PBX202" s="89"/>
      <c r="PBY202" s="89"/>
      <c r="PBZ202" s="89"/>
      <c r="PCA202" s="89"/>
      <c r="PCB202" s="89"/>
      <c r="PCC202" s="89"/>
      <c r="PCD202" s="89"/>
      <c r="PCE202" s="89"/>
      <c r="PCF202" s="89"/>
      <c r="PCG202" s="89"/>
      <c r="PCH202" s="89"/>
      <c r="PCI202" s="89"/>
      <c r="PCJ202" s="89"/>
      <c r="PCK202" s="89"/>
      <c r="PCL202" s="89"/>
      <c r="PCM202" s="89"/>
      <c r="PCN202" s="89"/>
      <c r="PCO202" s="89"/>
      <c r="PCP202" s="89"/>
      <c r="PCQ202" s="89"/>
      <c r="PCR202" s="89"/>
      <c r="PCS202" s="89"/>
      <c r="PCT202" s="89"/>
      <c r="PCU202" s="89"/>
      <c r="PCV202" s="89"/>
      <c r="PCW202" s="89"/>
      <c r="PCX202" s="89"/>
      <c r="PCY202" s="89"/>
      <c r="PCZ202" s="89"/>
      <c r="PDA202" s="89"/>
      <c r="PDB202" s="89"/>
      <c r="PDC202" s="89"/>
      <c r="PDD202" s="89"/>
      <c r="PDE202" s="89"/>
      <c r="PDF202" s="89"/>
      <c r="PDG202" s="89"/>
      <c r="PDH202" s="89"/>
      <c r="PDI202" s="89"/>
      <c r="PDJ202" s="89"/>
      <c r="PDK202" s="89"/>
      <c r="PDL202" s="89"/>
      <c r="PDM202" s="89"/>
      <c r="PDN202" s="89"/>
      <c r="PDO202" s="89"/>
      <c r="PDP202" s="89"/>
      <c r="PDQ202" s="89"/>
      <c r="PDR202" s="89"/>
      <c r="PDS202" s="89"/>
      <c r="PDT202" s="89"/>
      <c r="PDU202" s="89"/>
      <c r="PDV202" s="89"/>
      <c r="PDW202" s="89"/>
      <c r="PDX202" s="89"/>
      <c r="PDY202" s="89"/>
      <c r="PDZ202" s="89"/>
      <c r="PEA202" s="89"/>
      <c r="PEB202" s="89"/>
      <c r="PEC202" s="89"/>
      <c r="PED202" s="89"/>
      <c r="PEE202" s="89"/>
      <c r="PEF202" s="89"/>
      <c r="PEG202" s="89"/>
      <c r="PEH202" s="89"/>
      <c r="PEI202" s="89"/>
      <c r="PEJ202" s="89"/>
      <c r="PEK202" s="89"/>
      <c r="PEL202" s="89"/>
      <c r="PEM202" s="89"/>
      <c r="PEN202" s="89"/>
      <c r="PEO202" s="89"/>
      <c r="PEP202" s="89"/>
      <c r="PEQ202" s="89"/>
      <c r="PER202" s="89"/>
      <c r="PES202" s="89"/>
      <c r="PET202" s="89"/>
      <c r="PEU202" s="89"/>
      <c r="PEV202" s="89"/>
      <c r="PEW202" s="89"/>
      <c r="PEX202" s="89"/>
      <c r="PEY202" s="89"/>
      <c r="PEZ202" s="89"/>
      <c r="PFA202" s="89"/>
      <c r="PFB202" s="89"/>
      <c r="PFC202" s="89"/>
      <c r="PFD202" s="89"/>
      <c r="PFE202" s="89"/>
      <c r="PFF202" s="89"/>
      <c r="PFG202" s="89"/>
      <c r="PFH202" s="89"/>
      <c r="PFI202" s="89"/>
      <c r="PFJ202" s="89"/>
      <c r="PFK202" s="89"/>
      <c r="PFL202" s="89"/>
      <c r="PFM202" s="89"/>
      <c r="PFN202" s="89"/>
      <c r="PFO202" s="89"/>
      <c r="PFP202" s="89"/>
      <c r="PFQ202" s="89"/>
      <c r="PFR202" s="89"/>
      <c r="PFS202" s="89"/>
      <c r="PFT202" s="89"/>
      <c r="PFU202" s="89"/>
      <c r="PFV202" s="89"/>
      <c r="PFW202" s="89"/>
      <c r="PFX202" s="89"/>
      <c r="PFY202" s="89"/>
      <c r="PFZ202" s="89"/>
      <c r="PGA202" s="89"/>
      <c r="PGB202" s="89"/>
      <c r="PGC202" s="89"/>
      <c r="PGD202" s="89"/>
      <c r="PGE202" s="89"/>
      <c r="PGF202" s="89"/>
      <c r="PGG202" s="89"/>
      <c r="PGH202" s="89"/>
      <c r="PGI202" s="89"/>
      <c r="PGJ202" s="89"/>
      <c r="PGK202" s="89"/>
      <c r="PGL202" s="89"/>
      <c r="PGM202" s="89"/>
      <c r="PGN202" s="89"/>
      <c r="PGO202" s="89"/>
      <c r="PGP202" s="89"/>
      <c r="PGQ202" s="89"/>
      <c r="PGR202" s="89"/>
      <c r="PGS202" s="89"/>
      <c r="PGT202" s="89"/>
      <c r="PGU202" s="89"/>
      <c r="PGV202" s="89"/>
      <c r="PGW202" s="89"/>
      <c r="PGX202" s="89"/>
      <c r="PGY202" s="89"/>
      <c r="PGZ202" s="89"/>
      <c r="PHA202" s="89"/>
      <c r="PHB202" s="89"/>
      <c r="PHC202" s="89"/>
      <c r="PHD202" s="89"/>
      <c r="PHE202" s="89"/>
      <c r="PHF202" s="89"/>
      <c r="PHG202" s="89"/>
      <c r="PHH202" s="89"/>
      <c r="PHI202" s="89"/>
      <c r="PHJ202" s="89"/>
      <c r="PHK202" s="89"/>
      <c r="PHL202" s="89"/>
      <c r="PHM202" s="89"/>
      <c r="PHN202" s="89"/>
      <c r="PHO202" s="89"/>
      <c r="PHP202" s="89"/>
      <c r="PHQ202" s="89"/>
      <c r="PHR202" s="89"/>
      <c r="PHS202" s="89"/>
      <c r="PHT202" s="89"/>
      <c r="PHU202" s="89"/>
      <c r="PHV202" s="89"/>
      <c r="PHW202" s="89"/>
      <c r="PHX202" s="89"/>
      <c r="PHY202" s="89"/>
      <c r="PHZ202" s="89"/>
      <c r="PIA202" s="89"/>
      <c r="PIB202" s="89"/>
      <c r="PIC202" s="89"/>
      <c r="PID202" s="89"/>
      <c r="PIE202" s="89"/>
      <c r="PIF202" s="89"/>
      <c r="PIG202" s="89"/>
      <c r="PIH202" s="89"/>
      <c r="PII202" s="89"/>
      <c r="PIJ202" s="89"/>
      <c r="PIK202" s="89"/>
      <c r="PIL202" s="89"/>
      <c r="PIM202" s="89"/>
      <c r="PIN202" s="89"/>
      <c r="PIO202" s="89"/>
      <c r="PIP202" s="89"/>
      <c r="PIQ202" s="89"/>
      <c r="PIR202" s="89"/>
      <c r="PIS202" s="89"/>
      <c r="PIT202" s="89"/>
      <c r="PIU202" s="89"/>
      <c r="PIV202" s="89"/>
      <c r="PIW202" s="89"/>
      <c r="PIX202" s="89"/>
      <c r="PIY202" s="89"/>
      <c r="PIZ202" s="89"/>
      <c r="PJA202" s="89"/>
      <c r="PJB202" s="89"/>
      <c r="PJC202" s="89"/>
      <c r="PJD202" s="89"/>
      <c r="PJE202" s="89"/>
      <c r="PJF202" s="89"/>
      <c r="PJG202" s="89"/>
      <c r="PJH202" s="89"/>
      <c r="PJI202" s="89"/>
      <c r="PJJ202" s="89"/>
      <c r="PJK202" s="89"/>
      <c r="PJL202" s="89"/>
      <c r="PJM202" s="89"/>
      <c r="PJN202" s="89"/>
      <c r="PJO202" s="89"/>
      <c r="PJP202" s="89"/>
      <c r="PJQ202" s="89"/>
      <c r="PJR202" s="89"/>
      <c r="PJS202" s="89"/>
      <c r="PJT202" s="89"/>
      <c r="PJU202" s="89"/>
      <c r="PJV202" s="89"/>
      <c r="PJW202" s="89"/>
      <c r="PJX202" s="89"/>
      <c r="PJY202" s="89"/>
      <c r="PJZ202" s="89"/>
      <c r="PKA202" s="89"/>
      <c r="PKB202" s="89"/>
      <c r="PKC202" s="89"/>
      <c r="PKD202" s="89"/>
      <c r="PKE202" s="89"/>
      <c r="PKF202" s="89"/>
      <c r="PKG202" s="89"/>
      <c r="PKH202" s="89"/>
      <c r="PKI202" s="89"/>
      <c r="PKJ202" s="89"/>
      <c r="PKK202" s="89"/>
      <c r="PKL202" s="89"/>
      <c r="PKM202" s="89"/>
      <c r="PKN202" s="89"/>
      <c r="PKO202" s="89"/>
      <c r="PKP202" s="89"/>
      <c r="PKQ202" s="89"/>
      <c r="PKR202" s="89"/>
      <c r="PKS202" s="89"/>
      <c r="PKT202" s="89"/>
      <c r="PKU202" s="89"/>
      <c r="PKV202" s="89"/>
      <c r="PKW202" s="89"/>
      <c r="PKX202" s="89"/>
      <c r="PKY202" s="89"/>
      <c r="PKZ202" s="89"/>
      <c r="PLA202" s="89"/>
      <c r="PLB202" s="89"/>
      <c r="PLC202" s="89"/>
      <c r="PLD202" s="89"/>
      <c r="PLE202" s="89"/>
      <c r="PLF202" s="89"/>
      <c r="PLG202" s="89"/>
      <c r="PLH202" s="89"/>
      <c r="PLI202" s="89"/>
      <c r="PLJ202" s="89"/>
      <c r="PLK202" s="89"/>
      <c r="PLL202" s="89"/>
      <c r="PLM202" s="89"/>
      <c r="PLN202" s="89"/>
      <c r="PLO202" s="89"/>
      <c r="PLP202" s="89"/>
      <c r="PLQ202" s="89"/>
      <c r="PLR202" s="89"/>
      <c r="PLS202" s="89"/>
      <c r="PLT202" s="89"/>
      <c r="PLU202" s="89"/>
      <c r="PLV202" s="89"/>
      <c r="PLW202" s="89"/>
      <c r="PLX202" s="89"/>
      <c r="PLY202" s="89"/>
      <c r="PLZ202" s="89"/>
      <c r="PMA202" s="89"/>
      <c r="PMB202" s="89"/>
      <c r="PMC202" s="89"/>
      <c r="PMD202" s="89"/>
      <c r="PME202" s="89"/>
      <c r="PMF202" s="89"/>
      <c r="PMG202" s="89"/>
      <c r="PMH202" s="89"/>
      <c r="PMI202" s="89"/>
      <c r="PMJ202" s="89"/>
      <c r="PMK202" s="89"/>
      <c r="PML202" s="89"/>
      <c r="PMM202" s="89"/>
      <c r="PMN202" s="89"/>
      <c r="PMO202" s="89"/>
      <c r="PMP202" s="89"/>
      <c r="PMQ202" s="89"/>
      <c r="PMR202" s="89"/>
      <c r="PMS202" s="89"/>
      <c r="PMT202" s="89"/>
      <c r="PMU202" s="89"/>
      <c r="PMV202" s="89"/>
      <c r="PMW202" s="89"/>
      <c r="PMX202" s="89"/>
      <c r="PMY202" s="89"/>
      <c r="PMZ202" s="89"/>
      <c r="PNA202" s="89"/>
      <c r="PNB202" s="89"/>
      <c r="PNC202" s="89"/>
      <c r="PND202" s="89"/>
      <c r="PNE202" s="89"/>
      <c r="PNF202" s="89"/>
      <c r="PNG202" s="89"/>
      <c r="PNH202" s="89"/>
      <c r="PNI202" s="89"/>
      <c r="PNJ202" s="89"/>
      <c r="PNK202" s="89"/>
      <c r="PNL202" s="89"/>
      <c r="PNM202" s="89"/>
      <c r="PNN202" s="89"/>
      <c r="PNO202" s="89"/>
      <c r="PNP202" s="89"/>
      <c r="PNQ202" s="89"/>
      <c r="PNR202" s="89"/>
      <c r="PNS202" s="89"/>
      <c r="PNT202" s="89"/>
      <c r="PNU202" s="89"/>
      <c r="PNV202" s="89"/>
      <c r="PNW202" s="89"/>
      <c r="PNX202" s="89"/>
      <c r="PNY202" s="89"/>
      <c r="PNZ202" s="89"/>
      <c r="POA202" s="89"/>
      <c r="POB202" s="89"/>
      <c r="POC202" s="89"/>
      <c r="POD202" s="89"/>
      <c r="POE202" s="89"/>
      <c r="POF202" s="89"/>
      <c r="POG202" s="89"/>
      <c r="POH202" s="89"/>
      <c r="POI202" s="89"/>
      <c r="POJ202" s="89"/>
      <c r="POK202" s="89"/>
      <c r="POL202" s="89"/>
      <c r="POM202" s="89"/>
      <c r="PON202" s="89"/>
      <c r="POO202" s="89"/>
      <c r="POP202" s="89"/>
      <c r="POQ202" s="89"/>
      <c r="POR202" s="89"/>
      <c r="POS202" s="89"/>
      <c r="POT202" s="89"/>
      <c r="POU202" s="89"/>
      <c r="POV202" s="89"/>
      <c r="POW202" s="89"/>
      <c r="POX202" s="89"/>
      <c r="POY202" s="89"/>
      <c r="POZ202" s="89"/>
      <c r="PPA202" s="89"/>
      <c r="PPB202" s="89"/>
      <c r="PPC202" s="89"/>
      <c r="PPD202" s="89"/>
      <c r="PPE202" s="89"/>
      <c r="PPF202" s="89"/>
      <c r="PPG202" s="89"/>
      <c r="PPH202" s="89"/>
      <c r="PPI202" s="89"/>
      <c r="PPJ202" s="89"/>
      <c r="PPK202" s="89"/>
      <c r="PPL202" s="89"/>
      <c r="PPM202" s="89"/>
      <c r="PPN202" s="89"/>
      <c r="PPO202" s="89"/>
      <c r="PPP202" s="89"/>
      <c r="PPQ202" s="89"/>
      <c r="PPR202" s="89"/>
      <c r="PPS202" s="89"/>
      <c r="PPT202" s="89"/>
      <c r="PPU202" s="89"/>
      <c r="PPV202" s="89"/>
      <c r="PPW202" s="89"/>
      <c r="PPX202" s="89"/>
      <c r="PPY202" s="89"/>
      <c r="PPZ202" s="89"/>
      <c r="PQA202" s="89"/>
      <c r="PQB202" s="89"/>
      <c r="PQC202" s="89"/>
      <c r="PQD202" s="89"/>
      <c r="PQE202" s="89"/>
      <c r="PQF202" s="89"/>
      <c r="PQG202" s="89"/>
      <c r="PQH202" s="89"/>
      <c r="PQI202" s="89"/>
      <c r="PQJ202" s="89"/>
      <c r="PQK202" s="89"/>
      <c r="PQL202" s="89"/>
      <c r="PQM202" s="89"/>
      <c r="PQN202" s="89"/>
      <c r="PQO202" s="89"/>
      <c r="PQP202" s="89"/>
      <c r="PQQ202" s="89"/>
      <c r="PQR202" s="89"/>
      <c r="PQS202" s="89"/>
      <c r="PQT202" s="89"/>
      <c r="PQU202" s="89"/>
      <c r="PQV202" s="89"/>
      <c r="PQW202" s="89"/>
      <c r="PQX202" s="89"/>
      <c r="PQY202" s="89"/>
      <c r="PQZ202" s="89"/>
      <c r="PRA202" s="89"/>
      <c r="PRB202" s="89"/>
      <c r="PRC202" s="89"/>
      <c r="PRD202" s="89"/>
      <c r="PRE202" s="89"/>
      <c r="PRF202" s="89"/>
      <c r="PRG202" s="89"/>
      <c r="PRH202" s="89"/>
      <c r="PRI202" s="89"/>
      <c r="PRJ202" s="89"/>
      <c r="PRK202" s="89"/>
      <c r="PRL202" s="89"/>
      <c r="PRM202" s="89"/>
      <c r="PRN202" s="89"/>
      <c r="PRO202" s="89"/>
      <c r="PRP202" s="89"/>
      <c r="PRQ202" s="89"/>
      <c r="PRR202" s="89"/>
      <c r="PRS202" s="89"/>
      <c r="PRT202" s="89"/>
      <c r="PRU202" s="89"/>
      <c r="PRV202" s="89"/>
      <c r="PRW202" s="89"/>
      <c r="PRX202" s="89"/>
      <c r="PRY202" s="89"/>
      <c r="PRZ202" s="89"/>
      <c r="PSA202" s="89"/>
      <c r="PSB202" s="89"/>
      <c r="PSC202" s="89"/>
      <c r="PSD202" s="89"/>
      <c r="PSE202" s="89"/>
      <c r="PSF202" s="89"/>
      <c r="PSG202" s="89"/>
      <c r="PSH202" s="89"/>
      <c r="PSI202" s="89"/>
      <c r="PSJ202" s="89"/>
      <c r="PSK202" s="89"/>
      <c r="PSL202" s="89"/>
      <c r="PSM202" s="89"/>
      <c r="PSN202" s="89"/>
      <c r="PSO202" s="89"/>
      <c r="PSP202" s="89"/>
      <c r="PSQ202" s="89"/>
      <c r="PSR202" s="89"/>
      <c r="PSS202" s="89"/>
      <c r="PST202" s="89"/>
      <c r="PSU202" s="89"/>
      <c r="PSV202" s="89"/>
      <c r="PSW202" s="89"/>
      <c r="PSX202" s="89"/>
      <c r="PSY202" s="89"/>
      <c r="PSZ202" s="89"/>
      <c r="PTA202" s="89"/>
      <c r="PTB202" s="89"/>
      <c r="PTC202" s="89"/>
      <c r="PTD202" s="89"/>
      <c r="PTE202" s="89"/>
      <c r="PTF202" s="89"/>
      <c r="PTG202" s="89"/>
      <c r="PTH202" s="89"/>
      <c r="PTI202" s="89"/>
      <c r="PTJ202" s="89"/>
      <c r="PTK202" s="89"/>
      <c r="PTL202" s="89"/>
      <c r="PTM202" s="89"/>
      <c r="PTN202" s="89"/>
      <c r="PTO202" s="89"/>
      <c r="PTP202" s="89"/>
      <c r="PTQ202" s="89"/>
      <c r="PTR202" s="89"/>
      <c r="PTS202" s="89"/>
      <c r="PTT202" s="89"/>
      <c r="PTU202" s="89"/>
      <c r="PTV202" s="89"/>
      <c r="PTW202" s="89"/>
      <c r="PTX202" s="89"/>
      <c r="PTY202" s="89"/>
      <c r="PTZ202" s="89"/>
      <c r="PUA202" s="89"/>
      <c r="PUB202" s="89"/>
      <c r="PUC202" s="89"/>
      <c r="PUD202" s="89"/>
      <c r="PUE202" s="89"/>
      <c r="PUF202" s="89"/>
      <c r="PUG202" s="89"/>
      <c r="PUH202" s="89"/>
      <c r="PUI202" s="89"/>
      <c r="PUJ202" s="89"/>
      <c r="PUK202" s="89"/>
      <c r="PUL202" s="89"/>
      <c r="PUM202" s="89"/>
      <c r="PUN202" s="89"/>
      <c r="PUO202" s="89"/>
      <c r="PUP202" s="89"/>
      <c r="PUQ202" s="89"/>
      <c r="PUR202" s="89"/>
      <c r="PUS202" s="89"/>
      <c r="PUT202" s="89"/>
      <c r="PUU202" s="89"/>
      <c r="PUV202" s="89"/>
      <c r="PUW202" s="89"/>
      <c r="PUX202" s="89"/>
      <c r="PUY202" s="89"/>
      <c r="PUZ202" s="89"/>
      <c r="PVA202" s="89"/>
      <c r="PVB202" s="89"/>
      <c r="PVC202" s="89"/>
      <c r="PVD202" s="89"/>
      <c r="PVE202" s="89"/>
      <c r="PVF202" s="89"/>
      <c r="PVG202" s="89"/>
      <c r="PVH202" s="89"/>
      <c r="PVI202" s="89"/>
      <c r="PVJ202" s="89"/>
      <c r="PVK202" s="89"/>
      <c r="PVL202" s="89"/>
      <c r="PVM202" s="89"/>
      <c r="PVN202" s="89"/>
      <c r="PVO202" s="89"/>
      <c r="PVP202" s="89"/>
      <c r="PVQ202" s="89"/>
      <c r="PVR202" s="89"/>
      <c r="PVS202" s="89"/>
      <c r="PVT202" s="89"/>
      <c r="PVU202" s="89"/>
      <c r="PVV202" s="89"/>
      <c r="PVW202" s="89"/>
      <c r="PVX202" s="89"/>
      <c r="PVY202" s="89"/>
      <c r="PVZ202" s="89"/>
      <c r="PWA202" s="89"/>
      <c r="PWB202" s="89"/>
      <c r="PWC202" s="89"/>
      <c r="PWD202" s="89"/>
      <c r="PWE202" s="89"/>
      <c r="PWF202" s="89"/>
      <c r="PWG202" s="89"/>
      <c r="PWH202" s="89"/>
      <c r="PWI202" s="89"/>
      <c r="PWJ202" s="89"/>
      <c r="PWK202" s="89"/>
      <c r="PWL202" s="89"/>
      <c r="PWM202" s="89"/>
      <c r="PWN202" s="89"/>
      <c r="PWO202" s="89"/>
      <c r="PWP202" s="89"/>
      <c r="PWQ202" s="89"/>
      <c r="PWR202" s="89"/>
      <c r="PWS202" s="89"/>
      <c r="PWT202" s="89"/>
      <c r="PWU202" s="89"/>
      <c r="PWV202" s="89"/>
      <c r="PWW202" s="89"/>
      <c r="PWX202" s="89"/>
      <c r="PWY202" s="89"/>
      <c r="PWZ202" s="89"/>
      <c r="PXA202" s="89"/>
      <c r="PXB202" s="89"/>
      <c r="PXC202" s="89"/>
      <c r="PXD202" s="89"/>
      <c r="PXE202" s="89"/>
      <c r="PXF202" s="89"/>
      <c r="PXG202" s="89"/>
      <c r="PXH202" s="89"/>
      <c r="PXI202" s="89"/>
      <c r="PXJ202" s="89"/>
      <c r="PXK202" s="89"/>
      <c r="PXL202" s="89"/>
      <c r="PXM202" s="89"/>
      <c r="PXN202" s="89"/>
      <c r="PXO202" s="89"/>
      <c r="PXP202" s="89"/>
      <c r="PXQ202" s="89"/>
      <c r="PXR202" s="89"/>
      <c r="PXS202" s="89"/>
      <c r="PXT202" s="89"/>
      <c r="PXU202" s="89"/>
      <c r="PXV202" s="89"/>
      <c r="PXW202" s="89"/>
      <c r="PXX202" s="89"/>
      <c r="PXY202" s="89"/>
      <c r="PXZ202" s="89"/>
      <c r="PYA202" s="89"/>
      <c r="PYB202" s="89"/>
      <c r="PYC202" s="89"/>
      <c r="PYD202" s="89"/>
      <c r="PYE202" s="89"/>
      <c r="PYF202" s="89"/>
      <c r="PYG202" s="89"/>
      <c r="PYH202" s="89"/>
      <c r="PYI202" s="89"/>
      <c r="PYJ202" s="89"/>
      <c r="PYK202" s="89"/>
      <c r="PYL202" s="89"/>
      <c r="PYM202" s="89"/>
      <c r="PYN202" s="89"/>
      <c r="PYO202" s="89"/>
      <c r="PYP202" s="89"/>
      <c r="PYQ202" s="89"/>
      <c r="PYR202" s="89"/>
      <c r="PYS202" s="89"/>
      <c r="PYT202" s="89"/>
      <c r="PYU202" s="89"/>
      <c r="PYV202" s="89"/>
      <c r="PYW202" s="89"/>
      <c r="PYX202" s="89"/>
      <c r="PYY202" s="89"/>
      <c r="PYZ202" s="89"/>
      <c r="PZA202" s="89"/>
      <c r="PZB202" s="89"/>
      <c r="PZC202" s="89"/>
      <c r="PZD202" s="89"/>
      <c r="PZE202" s="89"/>
      <c r="PZF202" s="89"/>
      <c r="PZG202" s="89"/>
      <c r="PZH202" s="89"/>
      <c r="PZI202" s="89"/>
      <c r="PZJ202" s="89"/>
      <c r="PZK202" s="89"/>
      <c r="PZL202" s="89"/>
      <c r="PZM202" s="89"/>
      <c r="PZN202" s="89"/>
      <c r="PZO202" s="89"/>
      <c r="PZP202" s="89"/>
      <c r="PZQ202" s="89"/>
      <c r="PZR202" s="89"/>
      <c r="PZS202" s="89"/>
      <c r="PZT202" s="89"/>
      <c r="PZU202" s="89"/>
      <c r="PZV202" s="89"/>
      <c r="PZW202" s="89"/>
      <c r="PZX202" s="89"/>
      <c r="PZY202" s="89"/>
      <c r="PZZ202" s="89"/>
      <c r="QAA202" s="89"/>
      <c r="QAB202" s="89"/>
      <c r="QAC202" s="89"/>
      <c r="QAD202" s="89"/>
      <c r="QAE202" s="89"/>
      <c r="QAF202" s="89"/>
      <c r="QAG202" s="89"/>
      <c r="QAH202" s="89"/>
      <c r="QAI202" s="89"/>
      <c r="QAJ202" s="89"/>
      <c r="QAK202" s="89"/>
      <c r="QAL202" s="89"/>
      <c r="QAM202" s="89"/>
      <c r="QAN202" s="89"/>
      <c r="QAO202" s="89"/>
      <c r="QAP202" s="89"/>
      <c r="QAQ202" s="89"/>
      <c r="QAR202" s="89"/>
      <c r="QAS202" s="89"/>
      <c r="QAT202" s="89"/>
      <c r="QAU202" s="89"/>
      <c r="QAV202" s="89"/>
      <c r="QAW202" s="89"/>
      <c r="QAX202" s="89"/>
      <c r="QAY202" s="89"/>
      <c r="QAZ202" s="89"/>
      <c r="QBA202" s="89"/>
      <c r="QBB202" s="89"/>
      <c r="QBC202" s="89"/>
      <c r="QBD202" s="89"/>
      <c r="QBE202" s="89"/>
      <c r="QBF202" s="89"/>
      <c r="QBG202" s="89"/>
      <c r="QBH202" s="89"/>
      <c r="QBI202" s="89"/>
      <c r="QBJ202" s="89"/>
      <c r="QBK202" s="89"/>
      <c r="QBL202" s="89"/>
      <c r="QBM202" s="89"/>
      <c r="QBN202" s="89"/>
      <c r="QBO202" s="89"/>
      <c r="QBP202" s="89"/>
      <c r="QBQ202" s="89"/>
      <c r="QBR202" s="89"/>
      <c r="QBS202" s="89"/>
      <c r="QBT202" s="89"/>
      <c r="QBU202" s="89"/>
      <c r="QBV202" s="89"/>
      <c r="QBW202" s="89"/>
      <c r="QBX202" s="89"/>
      <c r="QBY202" s="89"/>
      <c r="QBZ202" s="89"/>
      <c r="QCA202" s="89"/>
      <c r="QCB202" s="89"/>
      <c r="QCC202" s="89"/>
      <c r="QCD202" s="89"/>
      <c r="QCE202" s="89"/>
      <c r="QCF202" s="89"/>
      <c r="QCG202" s="89"/>
      <c r="QCH202" s="89"/>
      <c r="QCI202" s="89"/>
      <c r="QCJ202" s="89"/>
      <c r="QCK202" s="89"/>
      <c r="QCL202" s="89"/>
      <c r="QCM202" s="89"/>
      <c r="QCN202" s="89"/>
      <c r="QCO202" s="89"/>
      <c r="QCP202" s="89"/>
      <c r="QCQ202" s="89"/>
      <c r="QCR202" s="89"/>
      <c r="QCS202" s="89"/>
      <c r="QCT202" s="89"/>
      <c r="QCU202" s="89"/>
      <c r="QCV202" s="89"/>
      <c r="QCW202" s="89"/>
      <c r="QCX202" s="89"/>
      <c r="QCY202" s="89"/>
      <c r="QCZ202" s="89"/>
      <c r="QDA202" s="89"/>
      <c r="QDB202" s="89"/>
      <c r="QDC202" s="89"/>
      <c r="QDD202" s="89"/>
      <c r="QDE202" s="89"/>
      <c r="QDF202" s="89"/>
      <c r="QDG202" s="89"/>
      <c r="QDH202" s="89"/>
      <c r="QDI202" s="89"/>
      <c r="QDJ202" s="89"/>
      <c r="QDK202" s="89"/>
      <c r="QDL202" s="89"/>
      <c r="QDM202" s="89"/>
      <c r="QDN202" s="89"/>
      <c r="QDO202" s="89"/>
      <c r="QDP202" s="89"/>
      <c r="QDQ202" s="89"/>
      <c r="QDR202" s="89"/>
      <c r="QDS202" s="89"/>
      <c r="QDT202" s="89"/>
      <c r="QDU202" s="89"/>
      <c r="QDV202" s="89"/>
      <c r="QDW202" s="89"/>
      <c r="QDX202" s="89"/>
      <c r="QDY202" s="89"/>
      <c r="QDZ202" s="89"/>
      <c r="QEA202" s="89"/>
      <c r="QEB202" s="89"/>
      <c r="QEC202" s="89"/>
      <c r="QED202" s="89"/>
      <c r="QEE202" s="89"/>
      <c r="QEF202" s="89"/>
      <c r="QEG202" s="89"/>
      <c r="QEH202" s="89"/>
      <c r="QEI202" s="89"/>
      <c r="QEJ202" s="89"/>
      <c r="QEK202" s="89"/>
      <c r="QEL202" s="89"/>
      <c r="QEM202" s="89"/>
      <c r="QEN202" s="89"/>
      <c r="QEO202" s="89"/>
      <c r="QEP202" s="89"/>
      <c r="QEQ202" s="89"/>
      <c r="QER202" s="89"/>
      <c r="QES202" s="89"/>
      <c r="QET202" s="89"/>
      <c r="QEU202" s="89"/>
      <c r="QEV202" s="89"/>
      <c r="QEW202" s="89"/>
      <c r="QEX202" s="89"/>
      <c r="QEY202" s="89"/>
      <c r="QEZ202" s="89"/>
      <c r="QFA202" s="89"/>
      <c r="QFB202" s="89"/>
      <c r="QFC202" s="89"/>
      <c r="QFD202" s="89"/>
      <c r="QFE202" s="89"/>
      <c r="QFF202" s="89"/>
      <c r="QFG202" s="89"/>
      <c r="QFH202" s="89"/>
      <c r="QFI202" s="89"/>
      <c r="QFJ202" s="89"/>
      <c r="QFK202" s="89"/>
      <c r="QFL202" s="89"/>
      <c r="QFM202" s="89"/>
      <c r="QFN202" s="89"/>
      <c r="QFO202" s="89"/>
      <c r="QFP202" s="89"/>
      <c r="QFQ202" s="89"/>
      <c r="QFR202" s="89"/>
      <c r="QFS202" s="89"/>
      <c r="QFT202" s="89"/>
      <c r="QFU202" s="89"/>
      <c r="QFV202" s="89"/>
      <c r="QFW202" s="89"/>
      <c r="QFX202" s="89"/>
      <c r="QFY202" s="89"/>
      <c r="QFZ202" s="89"/>
      <c r="QGA202" s="89"/>
      <c r="QGB202" s="89"/>
      <c r="QGC202" s="89"/>
      <c r="QGD202" s="89"/>
      <c r="QGE202" s="89"/>
      <c r="QGF202" s="89"/>
      <c r="QGG202" s="89"/>
      <c r="QGH202" s="89"/>
      <c r="QGI202" s="89"/>
      <c r="QGJ202" s="89"/>
      <c r="QGK202" s="89"/>
      <c r="QGL202" s="89"/>
      <c r="QGM202" s="89"/>
      <c r="QGN202" s="89"/>
      <c r="QGO202" s="89"/>
      <c r="QGP202" s="89"/>
      <c r="QGQ202" s="89"/>
      <c r="QGR202" s="89"/>
      <c r="QGS202" s="89"/>
      <c r="QGT202" s="89"/>
      <c r="QGU202" s="89"/>
      <c r="QGV202" s="89"/>
      <c r="QGW202" s="89"/>
      <c r="QGX202" s="89"/>
      <c r="QGY202" s="89"/>
      <c r="QGZ202" s="89"/>
      <c r="QHA202" s="89"/>
      <c r="QHB202" s="89"/>
      <c r="QHC202" s="89"/>
      <c r="QHD202" s="89"/>
      <c r="QHE202" s="89"/>
      <c r="QHF202" s="89"/>
      <c r="QHG202" s="89"/>
      <c r="QHH202" s="89"/>
      <c r="QHI202" s="89"/>
      <c r="QHJ202" s="89"/>
      <c r="QHK202" s="89"/>
      <c r="QHL202" s="89"/>
      <c r="QHM202" s="89"/>
      <c r="QHN202" s="89"/>
      <c r="QHO202" s="89"/>
      <c r="QHP202" s="89"/>
      <c r="QHQ202" s="89"/>
      <c r="QHR202" s="89"/>
      <c r="QHS202" s="89"/>
      <c r="QHT202" s="89"/>
      <c r="QHU202" s="89"/>
      <c r="QHV202" s="89"/>
      <c r="QHW202" s="89"/>
      <c r="QHX202" s="89"/>
      <c r="QHY202" s="89"/>
      <c r="QHZ202" s="89"/>
      <c r="QIA202" s="89"/>
      <c r="QIB202" s="89"/>
      <c r="QIC202" s="89"/>
      <c r="QID202" s="89"/>
      <c r="QIE202" s="89"/>
      <c r="QIF202" s="89"/>
      <c r="QIG202" s="89"/>
      <c r="QIH202" s="89"/>
      <c r="QII202" s="89"/>
      <c r="QIJ202" s="89"/>
      <c r="QIK202" s="89"/>
      <c r="QIL202" s="89"/>
      <c r="QIM202" s="89"/>
      <c r="QIN202" s="89"/>
      <c r="QIO202" s="89"/>
      <c r="QIP202" s="89"/>
      <c r="QIQ202" s="89"/>
      <c r="QIR202" s="89"/>
      <c r="QIS202" s="89"/>
      <c r="QIT202" s="89"/>
      <c r="QIU202" s="89"/>
      <c r="QIV202" s="89"/>
      <c r="QIW202" s="89"/>
      <c r="QIX202" s="89"/>
      <c r="QIY202" s="89"/>
      <c r="QIZ202" s="89"/>
      <c r="QJA202" s="89"/>
      <c r="QJB202" s="89"/>
      <c r="QJC202" s="89"/>
      <c r="QJD202" s="89"/>
      <c r="QJE202" s="89"/>
      <c r="QJF202" s="89"/>
      <c r="QJG202" s="89"/>
      <c r="QJH202" s="89"/>
      <c r="QJI202" s="89"/>
      <c r="QJJ202" s="89"/>
      <c r="QJK202" s="89"/>
      <c r="QJL202" s="89"/>
      <c r="QJM202" s="89"/>
      <c r="QJN202" s="89"/>
      <c r="QJO202" s="89"/>
      <c r="QJP202" s="89"/>
      <c r="QJQ202" s="89"/>
      <c r="QJR202" s="89"/>
      <c r="QJS202" s="89"/>
      <c r="QJT202" s="89"/>
      <c r="QJU202" s="89"/>
      <c r="QJV202" s="89"/>
      <c r="QJW202" s="89"/>
      <c r="QJX202" s="89"/>
      <c r="QJY202" s="89"/>
      <c r="QJZ202" s="89"/>
      <c r="QKA202" s="89"/>
      <c r="QKB202" s="89"/>
      <c r="QKC202" s="89"/>
      <c r="QKD202" s="89"/>
      <c r="QKE202" s="89"/>
      <c r="QKF202" s="89"/>
      <c r="QKG202" s="89"/>
      <c r="QKH202" s="89"/>
      <c r="QKI202" s="89"/>
      <c r="QKJ202" s="89"/>
      <c r="QKK202" s="89"/>
      <c r="QKL202" s="89"/>
      <c r="QKM202" s="89"/>
      <c r="QKN202" s="89"/>
      <c r="QKO202" s="89"/>
      <c r="QKP202" s="89"/>
      <c r="QKQ202" s="89"/>
      <c r="QKR202" s="89"/>
      <c r="QKS202" s="89"/>
      <c r="QKT202" s="89"/>
      <c r="QKU202" s="89"/>
      <c r="QKV202" s="89"/>
      <c r="QKW202" s="89"/>
      <c r="QKX202" s="89"/>
      <c r="QKY202" s="89"/>
      <c r="QKZ202" s="89"/>
      <c r="QLA202" s="89"/>
      <c r="QLB202" s="89"/>
      <c r="QLC202" s="89"/>
      <c r="QLD202" s="89"/>
      <c r="QLE202" s="89"/>
      <c r="QLF202" s="89"/>
      <c r="QLG202" s="89"/>
      <c r="QLH202" s="89"/>
      <c r="QLI202" s="89"/>
      <c r="QLJ202" s="89"/>
      <c r="QLK202" s="89"/>
      <c r="QLL202" s="89"/>
      <c r="QLM202" s="89"/>
      <c r="QLN202" s="89"/>
      <c r="QLO202" s="89"/>
      <c r="QLP202" s="89"/>
      <c r="QLQ202" s="89"/>
      <c r="QLR202" s="89"/>
      <c r="QLS202" s="89"/>
      <c r="QLT202" s="89"/>
      <c r="QLU202" s="89"/>
      <c r="QLV202" s="89"/>
      <c r="QLW202" s="89"/>
      <c r="QLX202" s="89"/>
      <c r="QLY202" s="89"/>
      <c r="QLZ202" s="89"/>
      <c r="QMA202" s="89"/>
      <c r="QMB202" s="89"/>
      <c r="QMC202" s="89"/>
      <c r="QMD202" s="89"/>
      <c r="QME202" s="89"/>
      <c r="QMF202" s="89"/>
      <c r="QMG202" s="89"/>
      <c r="QMH202" s="89"/>
      <c r="QMI202" s="89"/>
      <c r="QMJ202" s="89"/>
      <c r="QMK202" s="89"/>
      <c r="QML202" s="89"/>
      <c r="QMM202" s="89"/>
      <c r="QMN202" s="89"/>
      <c r="QMO202" s="89"/>
      <c r="QMP202" s="89"/>
      <c r="QMQ202" s="89"/>
      <c r="QMR202" s="89"/>
      <c r="QMS202" s="89"/>
      <c r="QMT202" s="89"/>
      <c r="QMU202" s="89"/>
      <c r="QMV202" s="89"/>
      <c r="QMW202" s="89"/>
      <c r="QMX202" s="89"/>
      <c r="QMY202" s="89"/>
      <c r="QMZ202" s="89"/>
      <c r="QNA202" s="89"/>
      <c r="QNB202" s="89"/>
      <c r="QNC202" s="89"/>
      <c r="QND202" s="89"/>
      <c r="QNE202" s="89"/>
      <c r="QNF202" s="89"/>
      <c r="QNG202" s="89"/>
      <c r="QNH202" s="89"/>
      <c r="QNI202" s="89"/>
      <c r="QNJ202" s="89"/>
      <c r="QNK202" s="89"/>
      <c r="QNL202" s="89"/>
      <c r="QNM202" s="89"/>
      <c r="QNN202" s="89"/>
      <c r="QNO202" s="89"/>
      <c r="QNP202" s="89"/>
      <c r="QNQ202" s="89"/>
      <c r="QNR202" s="89"/>
      <c r="QNS202" s="89"/>
      <c r="QNT202" s="89"/>
      <c r="QNU202" s="89"/>
      <c r="QNV202" s="89"/>
      <c r="QNW202" s="89"/>
      <c r="QNX202" s="89"/>
      <c r="QNY202" s="89"/>
      <c r="QNZ202" s="89"/>
      <c r="QOA202" s="89"/>
      <c r="QOB202" s="89"/>
      <c r="QOC202" s="89"/>
      <c r="QOD202" s="89"/>
      <c r="QOE202" s="89"/>
      <c r="QOF202" s="89"/>
      <c r="QOG202" s="89"/>
      <c r="QOH202" s="89"/>
      <c r="QOI202" s="89"/>
      <c r="QOJ202" s="89"/>
      <c r="QOK202" s="89"/>
      <c r="QOL202" s="89"/>
      <c r="QOM202" s="89"/>
      <c r="QON202" s="89"/>
      <c r="QOO202" s="89"/>
      <c r="QOP202" s="89"/>
      <c r="QOQ202" s="89"/>
      <c r="QOR202" s="89"/>
      <c r="QOS202" s="89"/>
      <c r="QOT202" s="89"/>
      <c r="QOU202" s="89"/>
      <c r="QOV202" s="89"/>
      <c r="QOW202" s="89"/>
      <c r="QOX202" s="89"/>
      <c r="QOY202" s="89"/>
      <c r="QOZ202" s="89"/>
      <c r="QPA202" s="89"/>
      <c r="QPB202" s="89"/>
      <c r="QPC202" s="89"/>
      <c r="QPD202" s="89"/>
      <c r="QPE202" s="89"/>
      <c r="QPF202" s="89"/>
      <c r="QPG202" s="89"/>
      <c r="QPH202" s="89"/>
      <c r="QPI202" s="89"/>
      <c r="QPJ202" s="89"/>
      <c r="QPK202" s="89"/>
      <c r="QPL202" s="89"/>
      <c r="QPM202" s="89"/>
      <c r="QPN202" s="89"/>
      <c r="QPO202" s="89"/>
      <c r="QPP202" s="89"/>
      <c r="QPQ202" s="89"/>
      <c r="QPR202" s="89"/>
      <c r="QPS202" s="89"/>
      <c r="QPT202" s="89"/>
      <c r="QPU202" s="89"/>
      <c r="QPV202" s="89"/>
      <c r="QPW202" s="89"/>
      <c r="QPX202" s="89"/>
      <c r="QPY202" s="89"/>
      <c r="QPZ202" s="89"/>
      <c r="QQA202" s="89"/>
      <c r="QQB202" s="89"/>
      <c r="QQC202" s="89"/>
      <c r="QQD202" s="89"/>
      <c r="QQE202" s="89"/>
      <c r="QQF202" s="89"/>
      <c r="QQG202" s="89"/>
      <c r="QQH202" s="89"/>
      <c r="QQI202" s="89"/>
      <c r="QQJ202" s="89"/>
      <c r="QQK202" s="89"/>
      <c r="QQL202" s="89"/>
      <c r="QQM202" s="89"/>
      <c r="QQN202" s="89"/>
      <c r="QQO202" s="89"/>
      <c r="QQP202" s="89"/>
      <c r="QQQ202" s="89"/>
      <c r="QQR202" s="89"/>
      <c r="QQS202" s="89"/>
      <c r="QQT202" s="89"/>
      <c r="QQU202" s="89"/>
      <c r="QQV202" s="89"/>
      <c r="QQW202" s="89"/>
      <c r="QQX202" s="89"/>
      <c r="QQY202" s="89"/>
      <c r="QQZ202" s="89"/>
      <c r="QRA202" s="89"/>
      <c r="QRB202" s="89"/>
      <c r="QRC202" s="89"/>
      <c r="QRD202" s="89"/>
      <c r="QRE202" s="89"/>
      <c r="QRF202" s="89"/>
      <c r="QRG202" s="89"/>
      <c r="QRH202" s="89"/>
      <c r="QRI202" s="89"/>
      <c r="QRJ202" s="89"/>
      <c r="QRK202" s="89"/>
      <c r="QRL202" s="89"/>
      <c r="QRM202" s="89"/>
      <c r="QRN202" s="89"/>
      <c r="QRO202" s="89"/>
      <c r="QRP202" s="89"/>
      <c r="QRQ202" s="89"/>
      <c r="QRR202" s="89"/>
      <c r="QRS202" s="89"/>
      <c r="QRT202" s="89"/>
      <c r="QRU202" s="89"/>
      <c r="QRV202" s="89"/>
      <c r="QRW202" s="89"/>
      <c r="QRX202" s="89"/>
      <c r="QRY202" s="89"/>
      <c r="QRZ202" s="89"/>
      <c r="QSA202" s="89"/>
      <c r="QSB202" s="89"/>
      <c r="QSC202" s="89"/>
      <c r="QSD202" s="89"/>
      <c r="QSE202" s="89"/>
      <c r="QSF202" s="89"/>
      <c r="QSG202" s="89"/>
      <c r="QSH202" s="89"/>
      <c r="QSI202" s="89"/>
      <c r="QSJ202" s="89"/>
      <c r="QSK202" s="89"/>
      <c r="QSL202" s="89"/>
      <c r="QSM202" s="89"/>
      <c r="QSN202" s="89"/>
      <c r="QSO202" s="89"/>
      <c r="QSP202" s="89"/>
      <c r="QSQ202" s="89"/>
      <c r="QSR202" s="89"/>
      <c r="QSS202" s="89"/>
      <c r="QST202" s="89"/>
      <c r="QSU202" s="89"/>
      <c r="QSV202" s="89"/>
      <c r="QSW202" s="89"/>
      <c r="QSX202" s="89"/>
      <c r="QSY202" s="89"/>
      <c r="QSZ202" s="89"/>
      <c r="QTA202" s="89"/>
      <c r="QTB202" s="89"/>
      <c r="QTC202" s="89"/>
      <c r="QTD202" s="89"/>
      <c r="QTE202" s="89"/>
      <c r="QTF202" s="89"/>
      <c r="QTG202" s="89"/>
      <c r="QTH202" s="89"/>
      <c r="QTI202" s="89"/>
      <c r="QTJ202" s="89"/>
      <c r="QTK202" s="89"/>
      <c r="QTL202" s="89"/>
      <c r="QTM202" s="89"/>
      <c r="QTN202" s="89"/>
      <c r="QTO202" s="89"/>
      <c r="QTP202" s="89"/>
      <c r="QTQ202" s="89"/>
      <c r="QTR202" s="89"/>
      <c r="QTS202" s="89"/>
      <c r="QTT202" s="89"/>
      <c r="QTU202" s="89"/>
      <c r="QTV202" s="89"/>
      <c r="QTW202" s="89"/>
      <c r="QTX202" s="89"/>
      <c r="QTY202" s="89"/>
      <c r="QTZ202" s="89"/>
      <c r="QUA202" s="89"/>
      <c r="QUB202" s="89"/>
      <c r="QUC202" s="89"/>
      <c r="QUD202" s="89"/>
      <c r="QUE202" s="89"/>
      <c r="QUF202" s="89"/>
      <c r="QUG202" s="89"/>
      <c r="QUH202" s="89"/>
      <c r="QUI202" s="89"/>
      <c r="QUJ202" s="89"/>
      <c r="QUK202" s="89"/>
      <c r="QUL202" s="89"/>
      <c r="QUM202" s="89"/>
      <c r="QUN202" s="89"/>
      <c r="QUO202" s="89"/>
      <c r="QUP202" s="89"/>
      <c r="QUQ202" s="89"/>
      <c r="QUR202" s="89"/>
      <c r="QUS202" s="89"/>
      <c r="QUT202" s="89"/>
      <c r="QUU202" s="89"/>
      <c r="QUV202" s="89"/>
      <c r="QUW202" s="89"/>
      <c r="QUX202" s="89"/>
      <c r="QUY202" s="89"/>
      <c r="QUZ202" s="89"/>
      <c r="QVA202" s="89"/>
      <c r="QVB202" s="89"/>
      <c r="QVC202" s="89"/>
      <c r="QVD202" s="89"/>
      <c r="QVE202" s="89"/>
      <c r="QVF202" s="89"/>
      <c r="QVG202" s="89"/>
      <c r="QVH202" s="89"/>
      <c r="QVI202" s="89"/>
      <c r="QVJ202" s="89"/>
      <c r="QVK202" s="89"/>
      <c r="QVL202" s="89"/>
      <c r="QVM202" s="89"/>
      <c r="QVN202" s="89"/>
      <c r="QVO202" s="89"/>
      <c r="QVP202" s="89"/>
      <c r="QVQ202" s="89"/>
      <c r="QVR202" s="89"/>
      <c r="QVS202" s="89"/>
      <c r="QVT202" s="89"/>
      <c r="QVU202" s="89"/>
      <c r="QVV202" s="89"/>
      <c r="QVW202" s="89"/>
      <c r="QVX202" s="89"/>
      <c r="QVY202" s="89"/>
      <c r="QVZ202" s="89"/>
      <c r="QWA202" s="89"/>
      <c r="QWB202" s="89"/>
      <c r="QWC202" s="89"/>
      <c r="QWD202" s="89"/>
      <c r="QWE202" s="89"/>
      <c r="QWF202" s="89"/>
      <c r="QWG202" s="89"/>
      <c r="QWH202" s="89"/>
      <c r="QWI202" s="89"/>
      <c r="QWJ202" s="89"/>
      <c r="QWK202" s="89"/>
      <c r="QWL202" s="89"/>
      <c r="QWM202" s="89"/>
      <c r="QWN202" s="89"/>
      <c r="QWO202" s="89"/>
      <c r="QWP202" s="89"/>
      <c r="QWQ202" s="89"/>
      <c r="QWR202" s="89"/>
      <c r="QWS202" s="89"/>
      <c r="QWT202" s="89"/>
      <c r="QWU202" s="89"/>
      <c r="QWV202" s="89"/>
      <c r="QWW202" s="89"/>
      <c r="QWX202" s="89"/>
      <c r="QWY202" s="89"/>
      <c r="QWZ202" s="89"/>
      <c r="QXA202" s="89"/>
      <c r="QXB202" s="89"/>
      <c r="QXC202" s="89"/>
      <c r="QXD202" s="89"/>
      <c r="QXE202" s="89"/>
      <c r="QXF202" s="89"/>
      <c r="QXG202" s="89"/>
      <c r="QXH202" s="89"/>
      <c r="QXI202" s="89"/>
      <c r="QXJ202" s="89"/>
      <c r="QXK202" s="89"/>
      <c r="QXL202" s="89"/>
      <c r="QXM202" s="89"/>
      <c r="QXN202" s="89"/>
      <c r="QXO202" s="89"/>
      <c r="QXP202" s="89"/>
      <c r="QXQ202" s="89"/>
      <c r="QXR202" s="89"/>
      <c r="QXS202" s="89"/>
      <c r="QXT202" s="89"/>
      <c r="QXU202" s="89"/>
      <c r="QXV202" s="89"/>
      <c r="QXW202" s="89"/>
      <c r="QXX202" s="89"/>
      <c r="QXY202" s="89"/>
      <c r="QXZ202" s="89"/>
      <c r="QYA202" s="89"/>
      <c r="QYB202" s="89"/>
      <c r="QYC202" s="89"/>
      <c r="QYD202" s="89"/>
      <c r="QYE202" s="89"/>
      <c r="QYF202" s="89"/>
      <c r="QYG202" s="89"/>
      <c r="QYH202" s="89"/>
      <c r="QYI202" s="89"/>
      <c r="QYJ202" s="89"/>
      <c r="QYK202" s="89"/>
      <c r="QYL202" s="89"/>
      <c r="QYM202" s="89"/>
      <c r="QYN202" s="89"/>
      <c r="QYO202" s="89"/>
      <c r="QYP202" s="89"/>
      <c r="QYQ202" s="89"/>
      <c r="QYR202" s="89"/>
      <c r="QYS202" s="89"/>
      <c r="QYT202" s="89"/>
      <c r="QYU202" s="89"/>
      <c r="QYV202" s="89"/>
      <c r="QYW202" s="89"/>
      <c r="QYX202" s="89"/>
      <c r="QYY202" s="89"/>
      <c r="QYZ202" s="89"/>
      <c r="QZA202" s="89"/>
      <c r="QZB202" s="89"/>
      <c r="QZC202" s="89"/>
      <c r="QZD202" s="89"/>
      <c r="QZE202" s="89"/>
      <c r="QZF202" s="89"/>
      <c r="QZG202" s="89"/>
      <c r="QZH202" s="89"/>
      <c r="QZI202" s="89"/>
      <c r="QZJ202" s="89"/>
      <c r="QZK202" s="89"/>
      <c r="QZL202" s="89"/>
      <c r="QZM202" s="89"/>
      <c r="QZN202" s="89"/>
      <c r="QZO202" s="89"/>
      <c r="QZP202" s="89"/>
      <c r="QZQ202" s="89"/>
      <c r="QZR202" s="89"/>
      <c r="QZS202" s="89"/>
      <c r="QZT202" s="89"/>
      <c r="QZU202" s="89"/>
      <c r="QZV202" s="89"/>
      <c r="QZW202" s="89"/>
      <c r="QZX202" s="89"/>
      <c r="QZY202" s="89"/>
      <c r="QZZ202" s="89"/>
      <c r="RAA202" s="89"/>
      <c r="RAB202" s="89"/>
      <c r="RAC202" s="89"/>
      <c r="RAD202" s="89"/>
      <c r="RAE202" s="89"/>
      <c r="RAF202" s="89"/>
      <c r="RAG202" s="89"/>
      <c r="RAH202" s="89"/>
      <c r="RAI202" s="89"/>
      <c r="RAJ202" s="89"/>
      <c r="RAK202" s="89"/>
      <c r="RAL202" s="89"/>
      <c r="RAM202" s="89"/>
      <c r="RAN202" s="89"/>
      <c r="RAO202" s="89"/>
      <c r="RAP202" s="89"/>
      <c r="RAQ202" s="89"/>
      <c r="RAR202" s="89"/>
      <c r="RAS202" s="89"/>
      <c r="RAT202" s="89"/>
      <c r="RAU202" s="89"/>
      <c r="RAV202" s="89"/>
      <c r="RAW202" s="89"/>
      <c r="RAX202" s="89"/>
      <c r="RAY202" s="89"/>
      <c r="RAZ202" s="89"/>
      <c r="RBA202" s="89"/>
      <c r="RBB202" s="89"/>
      <c r="RBC202" s="89"/>
      <c r="RBD202" s="89"/>
      <c r="RBE202" s="89"/>
      <c r="RBF202" s="89"/>
      <c r="RBG202" s="89"/>
      <c r="RBH202" s="89"/>
      <c r="RBI202" s="89"/>
      <c r="RBJ202" s="89"/>
      <c r="RBK202" s="89"/>
      <c r="RBL202" s="89"/>
      <c r="RBM202" s="89"/>
      <c r="RBN202" s="89"/>
      <c r="RBO202" s="89"/>
      <c r="RBP202" s="89"/>
      <c r="RBQ202" s="89"/>
      <c r="RBR202" s="89"/>
      <c r="RBS202" s="89"/>
      <c r="RBT202" s="89"/>
      <c r="RBU202" s="89"/>
      <c r="RBV202" s="89"/>
      <c r="RBW202" s="89"/>
      <c r="RBX202" s="89"/>
      <c r="RBY202" s="89"/>
      <c r="RBZ202" s="89"/>
      <c r="RCA202" s="89"/>
      <c r="RCB202" s="89"/>
      <c r="RCC202" s="89"/>
      <c r="RCD202" s="89"/>
      <c r="RCE202" s="89"/>
      <c r="RCF202" s="89"/>
      <c r="RCG202" s="89"/>
      <c r="RCH202" s="89"/>
      <c r="RCI202" s="89"/>
      <c r="RCJ202" s="89"/>
      <c r="RCK202" s="89"/>
      <c r="RCL202" s="89"/>
      <c r="RCM202" s="89"/>
      <c r="RCN202" s="89"/>
      <c r="RCO202" s="89"/>
      <c r="RCP202" s="89"/>
      <c r="RCQ202" s="89"/>
      <c r="RCR202" s="89"/>
      <c r="RCS202" s="89"/>
      <c r="RCT202" s="89"/>
      <c r="RCU202" s="89"/>
      <c r="RCV202" s="89"/>
      <c r="RCW202" s="89"/>
      <c r="RCX202" s="89"/>
      <c r="RCY202" s="89"/>
      <c r="RCZ202" s="89"/>
      <c r="RDA202" s="89"/>
      <c r="RDB202" s="89"/>
      <c r="RDC202" s="89"/>
      <c r="RDD202" s="89"/>
      <c r="RDE202" s="89"/>
      <c r="RDF202" s="89"/>
      <c r="RDG202" s="89"/>
      <c r="RDH202" s="89"/>
      <c r="RDI202" s="89"/>
      <c r="RDJ202" s="89"/>
      <c r="RDK202" s="89"/>
      <c r="RDL202" s="89"/>
      <c r="RDM202" s="89"/>
      <c r="RDN202" s="89"/>
      <c r="RDO202" s="89"/>
      <c r="RDP202" s="89"/>
      <c r="RDQ202" s="89"/>
      <c r="RDR202" s="89"/>
      <c r="RDS202" s="89"/>
      <c r="RDT202" s="89"/>
      <c r="RDU202" s="89"/>
      <c r="RDV202" s="89"/>
      <c r="RDW202" s="89"/>
      <c r="RDX202" s="89"/>
      <c r="RDY202" s="89"/>
      <c r="RDZ202" s="89"/>
      <c r="REA202" s="89"/>
      <c r="REB202" s="89"/>
      <c r="REC202" s="89"/>
      <c r="RED202" s="89"/>
      <c r="REE202" s="89"/>
      <c r="REF202" s="89"/>
      <c r="REG202" s="89"/>
      <c r="REH202" s="89"/>
      <c r="REI202" s="89"/>
      <c r="REJ202" s="89"/>
      <c r="REK202" s="89"/>
      <c r="REL202" s="89"/>
      <c r="REM202" s="89"/>
      <c r="REN202" s="89"/>
      <c r="REO202" s="89"/>
      <c r="REP202" s="89"/>
      <c r="REQ202" s="89"/>
      <c r="RER202" s="89"/>
      <c r="RES202" s="89"/>
      <c r="RET202" s="89"/>
      <c r="REU202" s="89"/>
      <c r="REV202" s="89"/>
      <c r="REW202" s="89"/>
      <c r="REX202" s="89"/>
      <c r="REY202" s="89"/>
      <c r="REZ202" s="89"/>
      <c r="RFA202" s="89"/>
      <c r="RFB202" s="89"/>
      <c r="RFC202" s="89"/>
      <c r="RFD202" s="89"/>
      <c r="RFE202" s="89"/>
      <c r="RFF202" s="89"/>
      <c r="RFG202" s="89"/>
      <c r="RFH202" s="89"/>
      <c r="RFI202" s="89"/>
      <c r="RFJ202" s="89"/>
      <c r="RFK202" s="89"/>
      <c r="RFL202" s="89"/>
      <c r="RFM202" s="89"/>
      <c r="RFN202" s="89"/>
      <c r="RFO202" s="89"/>
      <c r="RFP202" s="89"/>
      <c r="RFQ202" s="89"/>
      <c r="RFR202" s="89"/>
      <c r="RFS202" s="89"/>
      <c r="RFT202" s="89"/>
      <c r="RFU202" s="89"/>
      <c r="RFV202" s="89"/>
      <c r="RFW202" s="89"/>
      <c r="RFX202" s="89"/>
      <c r="RFY202" s="89"/>
      <c r="RFZ202" s="89"/>
      <c r="RGA202" s="89"/>
      <c r="RGB202" s="89"/>
      <c r="RGC202" s="89"/>
      <c r="RGD202" s="89"/>
      <c r="RGE202" s="89"/>
      <c r="RGF202" s="89"/>
      <c r="RGG202" s="89"/>
      <c r="RGH202" s="89"/>
      <c r="RGI202" s="89"/>
      <c r="RGJ202" s="89"/>
      <c r="RGK202" s="89"/>
      <c r="RGL202" s="89"/>
      <c r="RGM202" s="89"/>
      <c r="RGN202" s="89"/>
      <c r="RGO202" s="89"/>
      <c r="RGP202" s="89"/>
      <c r="RGQ202" s="89"/>
      <c r="RGR202" s="89"/>
      <c r="RGS202" s="89"/>
      <c r="RGT202" s="89"/>
      <c r="RGU202" s="89"/>
      <c r="RGV202" s="89"/>
      <c r="RGW202" s="89"/>
      <c r="RGX202" s="89"/>
      <c r="RGY202" s="89"/>
      <c r="RGZ202" s="89"/>
      <c r="RHA202" s="89"/>
      <c r="RHB202" s="89"/>
      <c r="RHC202" s="89"/>
      <c r="RHD202" s="89"/>
      <c r="RHE202" s="89"/>
      <c r="RHF202" s="89"/>
      <c r="RHG202" s="89"/>
      <c r="RHH202" s="89"/>
      <c r="RHI202" s="89"/>
      <c r="RHJ202" s="89"/>
      <c r="RHK202" s="89"/>
      <c r="RHL202" s="89"/>
      <c r="RHM202" s="89"/>
      <c r="RHN202" s="89"/>
      <c r="RHO202" s="89"/>
      <c r="RHP202" s="89"/>
      <c r="RHQ202" s="89"/>
      <c r="RHR202" s="89"/>
      <c r="RHS202" s="89"/>
      <c r="RHT202" s="89"/>
      <c r="RHU202" s="89"/>
      <c r="RHV202" s="89"/>
      <c r="RHW202" s="89"/>
      <c r="RHX202" s="89"/>
      <c r="RHY202" s="89"/>
      <c r="RHZ202" s="89"/>
      <c r="RIA202" s="89"/>
      <c r="RIB202" s="89"/>
      <c r="RIC202" s="89"/>
      <c r="RID202" s="89"/>
      <c r="RIE202" s="89"/>
      <c r="RIF202" s="89"/>
      <c r="RIG202" s="89"/>
      <c r="RIH202" s="89"/>
      <c r="RII202" s="89"/>
      <c r="RIJ202" s="89"/>
      <c r="RIK202" s="89"/>
      <c r="RIL202" s="89"/>
      <c r="RIM202" s="89"/>
      <c r="RIN202" s="89"/>
      <c r="RIO202" s="89"/>
      <c r="RIP202" s="89"/>
      <c r="RIQ202" s="89"/>
      <c r="RIR202" s="89"/>
      <c r="RIS202" s="89"/>
      <c r="RIT202" s="89"/>
      <c r="RIU202" s="89"/>
      <c r="RIV202" s="89"/>
      <c r="RIW202" s="89"/>
      <c r="RIX202" s="89"/>
      <c r="RIY202" s="89"/>
      <c r="RIZ202" s="89"/>
      <c r="RJA202" s="89"/>
      <c r="RJB202" s="89"/>
      <c r="RJC202" s="89"/>
      <c r="RJD202" s="89"/>
      <c r="RJE202" s="89"/>
      <c r="RJF202" s="89"/>
      <c r="RJG202" s="89"/>
      <c r="RJH202" s="89"/>
      <c r="RJI202" s="89"/>
      <c r="RJJ202" s="89"/>
      <c r="RJK202" s="89"/>
      <c r="RJL202" s="89"/>
      <c r="RJM202" s="89"/>
      <c r="RJN202" s="89"/>
      <c r="RJO202" s="89"/>
      <c r="RJP202" s="89"/>
      <c r="RJQ202" s="89"/>
      <c r="RJR202" s="89"/>
      <c r="RJS202" s="89"/>
      <c r="RJT202" s="89"/>
      <c r="RJU202" s="89"/>
      <c r="RJV202" s="89"/>
      <c r="RJW202" s="89"/>
      <c r="RJX202" s="89"/>
      <c r="RJY202" s="89"/>
      <c r="RJZ202" s="89"/>
      <c r="RKA202" s="89"/>
      <c r="RKB202" s="89"/>
      <c r="RKC202" s="89"/>
      <c r="RKD202" s="89"/>
      <c r="RKE202" s="89"/>
      <c r="RKF202" s="89"/>
      <c r="RKG202" s="89"/>
      <c r="RKH202" s="89"/>
      <c r="RKI202" s="89"/>
      <c r="RKJ202" s="89"/>
      <c r="RKK202" s="89"/>
      <c r="RKL202" s="89"/>
      <c r="RKM202" s="89"/>
      <c r="RKN202" s="89"/>
      <c r="RKO202" s="89"/>
      <c r="RKP202" s="89"/>
      <c r="RKQ202" s="89"/>
      <c r="RKR202" s="89"/>
      <c r="RKS202" s="89"/>
      <c r="RKT202" s="89"/>
      <c r="RKU202" s="89"/>
      <c r="RKV202" s="89"/>
      <c r="RKW202" s="89"/>
      <c r="RKX202" s="89"/>
      <c r="RKY202" s="89"/>
      <c r="RKZ202" s="89"/>
      <c r="RLA202" s="89"/>
      <c r="RLB202" s="89"/>
      <c r="RLC202" s="89"/>
      <c r="RLD202" s="89"/>
      <c r="RLE202" s="89"/>
      <c r="RLF202" s="89"/>
      <c r="RLG202" s="89"/>
      <c r="RLH202" s="89"/>
      <c r="RLI202" s="89"/>
      <c r="RLJ202" s="89"/>
      <c r="RLK202" s="89"/>
      <c r="RLL202" s="89"/>
      <c r="RLM202" s="89"/>
      <c r="RLN202" s="89"/>
      <c r="RLO202" s="89"/>
      <c r="RLP202" s="89"/>
      <c r="RLQ202" s="89"/>
      <c r="RLR202" s="89"/>
      <c r="RLS202" s="89"/>
      <c r="RLT202" s="89"/>
      <c r="RLU202" s="89"/>
      <c r="RLV202" s="89"/>
      <c r="RLW202" s="89"/>
      <c r="RLX202" s="89"/>
      <c r="RLY202" s="89"/>
      <c r="RLZ202" s="89"/>
      <c r="RMA202" s="89"/>
      <c r="RMB202" s="89"/>
      <c r="RMC202" s="89"/>
      <c r="RMD202" s="89"/>
      <c r="RME202" s="89"/>
      <c r="RMF202" s="89"/>
      <c r="RMG202" s="89"/>
      <c r="RMH202" s="89"/>
      <c r="RMI202" s="89"/>
      <c r="RMJ202" s="89"/>
      <c r="RMK202" s="89"/>
      <c r="RML202" s="89"/>
      <c r="RMM202" s="89"/>
      <c r="RMN202" s="89"/>
      <c r="RMO202" s="89"/>
      <c r="RMP202" s="89"/>
      <c r="RMQ202" s="89"/>
      <c r="RMR202" s="89"/>
      <c r="RMS202" s="89"/>
      <c r="RMT202" s="89"/>
      <c r="RMU202" s="89"/>
      <c r="RMV202" s="89"/>
      <c r="RMW202" s="89"/>
      <c r="RMX202" s="89"/>
      <c r="RMY202" s="89"/>
      <c r="RMZ202" s="89"/>
      <c r="RNA202" s="89"/>
      <c r="RNB202" s="89"/>
      <c r="RNC202" s="89"/>
      <c r="RND202" s="89"/>
      <c r="RNE202" s="89"/>
      <c r="RNF202" s="89"/>
      <c r="RNG202" s="89"/>
      <c r="RNH202" s="89"/>
      <c r="RNI202" s="89"/>
      <c r="RNJ202" s="89"/>
      <c r="RNK202" s="89"/>
      <c r="RNL202" s="89"/>
      <c r="RNM202" s="89"/>
      <c r="RNN202" s="89"/>
      <c r="RNO202" s="89"/>
      <c r="RNP202" s="89"/>
      <c r="RNQ202" s="89"/>
      <c r="RNR202" s="89"/>
      <c r="RNS202" s="89"/>
      <c r="RNT202" s="89"/>
      <c r="RNU202" s="89"/>
      <c r="RNV202" s="89"/>
      <c r="RNW202" s="89"/>
      <c r="RNX202" s="89"/>
      <c r="RNY202" s="89"/>
      <c r="RNZ202" s="89"/>
      <c r="ROA202" s="89"/>
      <c r="ROB202" s="89"/>
      <c r="ROC202" s="89"/>
      <c r="ROD202" s="89"/>
      <c r="ROE202" s="89"/>
      <c r="ROF202" s="89"/>
      <c r="ROG202" s="89"/>
      <c r="ROH202" s="89"/>
      <c r="ROI202" s="89"/>
      <c r="ROJ202" s="89"/>
      <c r="ROK202" s="89"/>
      <c r="ROL202" s="89"/>
      <c r="ROM202" s="89"/>
      <c r="RON202" s="89"/>
      <c r="ROO202" s="89"/>
      <c r="ROP202" s="89"/>
      <c r="ROQ202" s="89"/>
      <c r="ROR202" s="89"/>
      <c r="ROS202" s="89"/>
      <c r="ROT202" s="89"/>
      <c r="ROU202" s="89"/>
      <c r="ROV202" s="89"/>
      <c r="ROW202" s="89"/>
      <c r="ROX202" s="89"/>
      <c r="ROY202" s="89"/>
      <c r="ROZ202" s="89"/>
      <c r="RPA202" s="89"/>
      <c r="RPB202" s="89"/>
      <c r="RPC202" s="89"/>
      <c r="RPD202" s="89"/>
      <c r="RPE202" s="89"/>
      <c r="RPF202" s="89"/>
      <c r="RPG202" s="89"/>
      <c r="RPH202" s="89"/>
      <c r="RPI202" s="89"/>
      <c r="RPJ202" s="89"/>
      <c r="RPK202" s="89"/>
      <c r="RPL202" s="89"/>
      <c r="RPM202" s="89"/>
      <c r="RPN202" s="89"/>
      <c r="RPO202" s="89"/>
      <c r="RPP202" s="89"/>
      <c r="RPQ202" s="89"/>
      <c r="RPR202" s="89"/>
      <c r="RPS202" s="89"/>
      <c r="RPT202" s="89"/>
      <c r="RPU202" s="89"/>
      <c r="RPV202" s="89"/>
      <c r="RPW202" s="89"/>
      <c r="RPX202" s="89"/>
      <c r="RPY202" s="89"/>
      <c r="RPZ202" s="89"/>
      <c r="RQA202" s="89"/>
      <c r="RQB202" s="89"/>
      <c r="RQC202" s="89"/>
      <c r="RQD202" s="89"/>
      <c r="RQE202" s="89"/>
      <c r="RQF202" s="89"/>
      <c r="RQG202" s="89"/>
      <c r="RQH202" s="89"/>
      <c r="RQI202" s="89"/>
      <c r="RQJ202" s="89"/>
      <c r="RQK202" s="89"/>
      <c r="RQL202" s="89"/>
      <c r="RQM202" s="89"/>
      <c r="RQN202" s="89"/>
      <c r="RQO202" s="89"/>
      <c r="RQP202" s="89"/>
      <c r="RQQ202" s="89"/>
      <c r="RQR202" s="89"/>
      <c r="RQS202" s="89"/>
      <c r="RQT202" s="89"/>
      <c r="RQU202" s="89"/>
      <c r="RQV202" s="89"/>
      <c r="RQW202" s="89"/>
      <c r="RQX202" s="89"/>
      <c r="RQY202" s="89"/>
      <c r="RQZ202" s="89"/>
      <c r="RRA202" s="89"/>
      <c r="RRB202" s="89"/>
      <c r="RRC202" s="89"/>
      <c r="RRD202" s="89"/>
      <c r="RRE202" s="89"/>
      <c r="RRF202" s="89"/>
      <c r="RRG202" s="89"/>
      <c r="RRH202" s="89"/>
      <c r="RRI202" s="89"/>
      <c r="RRJ202" s="89"/>
      <c r="RRK202" s="89"/>
      <c r="RRL202" s="89"/>
      <c r="RRM202" s="89"/>
      <c r="RRN202" s="89"/>
      <c r="RRO202" s="89"/>
      <c r="RRP202" s="89"/>
      <c r="RRQ202" s="89"/>
      <c r="RRR202" s="89"/>
      <c r="RRS202" s="89"/>
      <c r="RRT202" s="89"/>
      <c r="RRU202" s="89"/>
      <c r="RRV202" s="89"/>
      <c r="RRW202" s="89"/>
      <c r="RRX202" s="89"/>
      <c r="RRY202" s="89"/>
      <c r="RRZ202" s="89"/>
      <c r="RSA202" s="89"/>
      <c r="RSB202" s="89"/>
      <c r="RSC202" s="89"/>
      <c r="RSD202" s="89"/>
      <c r="RSE202" s="89"/>
      <c r="RSF202" s="89"/>
      <c r="RSG202" s="89"/>
      <c r="RSH202" s="89"/>
      <c r="RSI202" s="89"/>
      <c r="RSJ202" s="89"/>
      <c r="RSK202" s="89"/>
      <c r="RSL202" s="89"/>
      <c r="RSM202" s="89"/>
      <c r="RSN202" s="89"/>
      <c r="RSO202" s="89"/>
      <c r="RSP202" s="89"/>
      <c r="RSQ202" s="89"/>
      <c r="RSR202" s="89"/>
      <c r="RSS202" s="89"/>
      <c r="RST202" s="89"/>
      <c r="RSU202" s="89"/>
      <c r="RSV202" s="89"/>
      <c r="RSW202" s="89"/>
      <c r="RSX202" s="89"/>
      <c r="RSY202" s="89"/>
      <c r="RSZ202" s="89"/>
      <c r="RTA202" s="89"/>
      <c r="RTB202" s="89"/>
      <c r="RTC202" s="89"/>
      <c r="RTD202" s="89"/>
      <c r="RTE202" s="89"/>
      <c r="RTF202" s="89"/>
      <c r="RTG202" s="89"/>
      <c r="RTH202" s="89"/>
      <c r="RTI202" s="89"/>
      <c r="RTJ202" s="89"/>
      <c r="RTK202" s="89"/>
      <c r="RTL202" s="89"/>
      <c r="RTM202" s="89"/>
      <c r="RTN202" s="89"/>
      <c r="RTO202" s="89"/>
      <c r="RTP202" s="89"/>
      <c r="RTQ202" s="89"/>
      <c r="RTR202" s="89"/>
      <c r="RTS202" s="89"/>
      <c r="RTT202" s="89"/>
      <c r="RTU202" s="89"/>
      <c r="RTV202" s="89"/>
      <c r="RTW202" s="89"/>
      <c r="RTX202" s="89"/>
      <c r="RTY202" s="89"/>
      <c r="RTZ202" s="89"/>
      <c r="RUA202" s="89"/>
      <c r="RUB202" s="89"/>
      <c r="RUC202" s="89"/>
      <c r="RUD202" s="89"/>
      <c r="RUE202" s="89"/>
      <c r="RUF202" s="89"/>
      <c r="RUG202" s="89"/>
      <c r="RUH202" s="89"/>
      <c r="RUI202" s="89"/>
      <c r="RUJ202" s="89"/>
      <c r="RUK202" s="89"/>
      <c r="RUL202" s="89"/>
      <c r="RUM202" s="89"/>
      <c r="RUN202" s="89"/>
      <c r="RUO202" s="89"/>
      <c r="RUP202" s="89"/>
      <c r="RUQ202" s="89"/>
      <c r="RUR202" s="89"/>
      <c r="RUS202" s="89"/>
      <c r="RUT202" s="89"/>
      <c r="RUU202" s="89"/>
      <c r="RUV202" s="89"/>
      <c r="RUW202" s="89"/>
      <c r="RUX202" s="89"/>
      <c r="RUY202" s="89"/>
      <c r="RUZ202" s="89"/>
      <c r="RVA202" s="89"/>
      <c r="RVB202" s="89"/>
      <c r="RVC202" s="89"/>
      <c r="RVD202" s="89"/>
      <c r="RVE202" s="89"/>
      <c r="RVF202" s="89"/>
      <c r="RVG202" s="89"/>
      <c r="RVH202" s="89"/>
      <c r="RVI202" s="89"/>
      <c r="RVJ202" s="89"/>
      <c r="RVK202" s="89"/>
      <c r="RVL202" s="89"/>
      <c r="RVM202" s="89"/>
      <c r="RVN202" s="89"/>
      <c r="RVO202" s="89"/>
      <c r="RVP202" s="89"/>
      <c r="RVQ202" s="89"/>
      <c r="RVR202" s="89"/>
      <c r="RVS202" s="89"/>
      <c r="RVT202" s="89"/>
      <c r="RVU202" s="89"/>
      <c r="RVV202" s="89"/>
      <c r="RVW202" s="89"/>
      <c r="RVX202" s="89"/>
      <c r="RVY202" s="89"/>
      <c r="RVZ202" s="89"/>
      <c r="RWA202" s="89"/>
      <c r="RWB202" s="89"/>
      <c r="RWC202" s="89"/>
      <c r="RWD202" s="89"/>
      <c r="RWE202" s="89"/>
      <c r="RWF202" s="89"/>
      <c r="RWG202" s="89"/>
      <c r="RWH202" s="89"/>
      <c r="RWI202" s="89"/>
      <c r="RWJ202" s="89"/>
      <c r="RWK202" s="89"/>
      <c r="RWL202" s="89"/>
      <c r="RWM202" s="89"/>
      <c r="RWN202" s="89"/>
      <c r="RWO202" s="89"/>
      <c r="RWP202" s="89"/>
      <c r="RWQ202" s="89"/>
      <c r="RWR202" s="89"/>
      <c r="RWS202" s="89"/>
      <c r="RWT202" s="89"/>
      <c r="RWU202" s="89"/>
      <c r="RWV202" s="89"/>
      <c r="RWW202" s="89"/>
      <c r="RWX202" s="89"/>
      <c r="RWY202" s="89"/>
      <c r="RWZ202" s="89"/>
      <c r="RXA202" s="89"/>
      <c r="RXB202" s="89"/>
      <c r="RXC202" s="89"/>
      <c r="RXD202" s="89"/>
      <c r="RXE202" s="89"/>
      <c r="RXF202" s="89"/>
      <c r="RXG202" s="89"/>
      <c r="RXH202" s="89"/>
      <c r="RXI202" s="89"/>
      <c r="RXJ202" s="89"/>
      <c r="RXK202" s="89"/>
      <c r="RXL202" s="89"/>
      <c r="RXM202" s="89"/>
      <c r="RXN202" s="89"/>
      <c r="RXO202" s="89"/>
      <c r="RXP202" s="89"/>
      <c r="RXQ202" s="89"/>
      <c r="RXR202" s="89"/>
      <c r="RXS202" s="89"/>
      <c r="RXT202" s="89"/>
      <c r="RXU202" s="89"/>
      <c r="RXV202" s="89"/>
      <c r="RXW202" s="89"/>
      <c r="RXX202" s="89"/>
      <c r="RXY202" s="89"/>
      <c r="RXZ202" s="89"/>
      <c r="RYA202" s="89"/>
      <c r="RYB202" s="89"/>
      <c r="RYC202" s="89"/>
      <c r="RYD202" s="89"/>
      <c r="RYE202" s="89"/>
      <c r="RYF202" s="89"/>
      <c r="RYG202" s="89"/>
      <c r="RYH202" s="89"/>
      <c r="RYI202" s="89"/>
      <c r="RYJ202" s="89"/>
      <c r="RYK202" s="89"/>
      <c r="RYL202" s="89"/>
      <c r="RYM202" s="89"/>
      <c r="RYN202" s="89"/>
      <c r="RYO202" s="89"/>
      <c r="RYP202" s="89"/>
      <c r="RYQ202" s="89"/>
      <c r="RYR202" s="89"/>
      <c r="RYS202" s="89"/>
      <c r="RYT202" s="89"/>
      <c r="RYU202" s="89"/>
      <c r="RYV202" s="89"/>
      <c r="RYW202" s="89"/>
      <c r="RYX202" s="89"/>
      <c r="RYY202" s="89"/>
      <c r="RYZ202" s="89"/>
      <c r="RZA202" s="89"/>
      <c r="RZB202" s="89"/>
      <c r="RZC202" s="89"/>
      <c r="RZD202" s="89"/>
      <c r="RZE202" s="89"/>
      <c r="RZF202" s="89"/>
      <c r="RZG202" s="89"/>
      <c r="RZH202" s="89"/>
      <c r="RZI202" s="89"/>
      <c r="RZJ202" s="89"/>
      <c r="RZK202" s="89"/>
      <c r="RZL202" s="89"/>
      <c r="RZM202" s="89"/>
      <c r="RZN202" s="89"/>
      <c r="RZO202" s="89"/>
      <c r="RZP202" s="89"/>
      <c r="RZQ202" s="89"/>
      <c r="RZR202" s="89"/>
      <c r="RZS202" s="89"/>
      <c r="RZT202" s="89"/>
      <c r="RZU202" s="89"/>
      <c r="RZV202" s="89"/>
      <c r="RZW202" s="89"/>
      <c r="RZX202" s="89"/>
      <c r="RZY202" s="89"/>
      <c r="RZZ202" s="89"/>
      <c r="SAA202" s="89"/>
      <c r="SAB202" s="89"/>
      <c r="SAC202" s="89"/>
      <c r="SAD202" s="89"/>
      <c r="SAE202" s="89"/>
      <c r="SAF202" s="89"/>
      <c r="SAG202" s="89"/>
      <c r="SAH202" s="89"/>
      <c r="SAI202" s="89"/>
      <c r="SAJ202" s="89"/>
      <c r="SAK202" s="89"/>
      <c r="SAL202" s="89"/>
      <c r="SAM202" s="89"/>
      <c r="SAN202" s="89"/>
      <c r="SAO202" s="89"/>
      <c r="SAP202" s="89"/>
      <c r="SAQ202" s="89"/>
      <c r="SAR202" s="89"/>
      <c r="SAS202" s="89"/>
      <c r="SAT202" s="89"/>
      <c r="SAU202" s="89"/>
      <c r="SAV202" s="89"/>
      <c r="SAW202" s="89"/>
      <c r="SAX202" s="89"/>
      <c r="SAY202" s="89"/>
      <c r="SAZ202" s="89"/>
      <c r="SBA202" s="89"/>
      <c r="SBB202" s="89"/>
      <c r="SBC202" s="89"/>
      <c r="SBD202" s="89"/>
      <c r="SBE202" s="89"/>
      <c r="SBF202" s="89"/>
      <c r="SBG202" s="89"/>
      <c r="SBH202" s="89"/>
      <c r="SBI202" s="89"/>
      <c r="SBJ202" s="89"/>
      <c r="SBK202" s="89"/>
      <c r="SBL202" s="89"/>
      <c r="SBM202" s="89"/>
      <c r="SBN202" s="89"/>
      <c r="SBO202" s="89"/>
      <c r="SBP202" s="89"/>
      <c r="SBQ202" s="89"/>
      <c r="SBR202" s="89"/>
      <c r="SBS202" s="89"/>
      <c r="SBT202" s="89"/>
      <c r="SBU202" s="89"/>
      <c r="SBV202" s="89"/>
      <c r="SBW202" s="89"/>
      <c r="SBX202" s="89"/>
      <c r="SBY202" s="89"/>
      <c r="SBZ202" s="89"/>
      <c r="SCA202" s="89"/>
      <c r="SCB202" s="89"/>
      <c r="SCC202" s="89"/>
      <c r="SCD202" s="89"/>
      <c r="SCE202" s="89"/>
      <c r="SCF202" s="89"/>
      <c r="SCG202" s="89"/>
      <c r="SCH202" s="89"/>
      <c r="SCI202" s="89"/>
      <c r="SCJ202" s="89"/>
      <c r="SCK202" s="89"/>
      <c r="SCL202" s="89"/>
      <c r="SCM202" s="89"/>
      <c r="SCN202" s="89"/>
      <c r="SCO202" s="89"/>
      <c r="SCP202" s="89"/>
      <c r="SCQ202" s="89"/>
      <c r="SCR202" s="89"/>
      <c r="SCS202" s="89"/>
      <c r="SCT202" s="89"/>
      <c r="SCU202" s="89"/>
      <c r="SCV202" s="89"/>
      <c r="SCW202" s="89"/>
      <c r="SCX202" s="89"/>
      <c r="SCY202" s="89"/>
      <c r="SCZ202" s="89"/>
      <c r="SDA202" s="89"/>
      <c r="SDB202" s="89"/>
      <c r="SDC202" s="89"/>
      <c r="SDD202" s="89"/>
      <c r="SDE202" s="89"/>
      <c r="SDF202" s="89"/>
      <c r="SDG202" s="89"/>
      <c r="SDH202" s="89"/>
      <c r="SDI202" s="89"/>
      <c r="SDJ202" s="89"/>
      <c r="SDK202" s="89"/>
      <c r="SDL202" s="89"/>
      <c r="SDM202" s="89"/>
      <c r="SDN202" s="89"/>
      <c r="SDO202" s="89"/>
      <c r="SDP202" s="89"/>
      <c r="SDQ202" s="89"/>
      <c r="SDR202" s="89"/>
      <c r="SDS202" s="89"/>
      <c r="SDT202" s="89"/>
      <c r="SDU202" s="89"/>
      <c r="SDV202" s="89"/>
      <c r="SDW202" s="89"/>
      <c r="SDX202" s="89"/>
      <c r="SDY202" s="89"/>
      <c r="SDZ202" s="89"/>
      <c r="SEA202" s="89"/>
      <c r="SEB202" s="89"/>
      <c r="SEC202" s="89"/>
      <c r="SED202" s="89"/>
      <c r="SEE202" s="89"/>
      <c r="SEF202" s="89"/>
      <c r="SEG202" s="89"/>
      <c r="SEH202" s="89"/>
      <c r="SEI202" s="89"/>
      <c r="SEJ202" s="89"/>
      <c r="SEK202" s="89"/>
      <c r="SEL202" s="89"/>
      <c r="SEM202" s="89"/>
      <c r="SEN202" s="89"/>
      <c r="SEO202" s="89"/>
      <c r="SEP202" s="89"/>
      <c r="SEQ202" s="89"/>
      <c r="SER202" s="89"/>
      <c r="SES202" s="89"/>
      <c r="SET202" s="89"/>
      <c r="SEU202" s="89"/>
      <c r="SEV202" s="89"/>
      <c r="SEW202" s="89"/>
      <c r="SEX202" s="89"/>
      <c r="SEY202" s="89"/>
      <c r="SEZ202" s="89"/>
      <c r="SFA202" s="89"/>
      <c r="SFB202" s="89"/>
      <c r="SFC202" s="89"/>
      <c r="SFD202" s="89"/>
      <c r="SFE202" s="89"/>
      <c r="SFF202" s="89"/>
      <c r="SFG202" s="89"/>
      <c r="SFH202" s="89"/>
      <c r="SFI202" s="89"/>
      <c r="SFJ202" s="89"/>
      <c r="SFK202" s="89"/>
      <c r="SFL202" s="89"/>
      <c r="SFM202" s="89"/>
      <c r="SFN202" s="89"/>
      <c r="SFO202" s="89"/>
      <c r="SFP202" s="89"/>
      <c r="SFQ202" s="89"/>
      <c r="SFR202" s="89"/>
      <c r="SFS202" s="89"/>
      <c r="SFT202" s="89"/>
      <c r="SFU202" s="89"/>
      <c r="SFV202" s="89"/>
      <c r="SFW202" s="89"/>
      <c r="SFX202" s="89"/>
      <c r="SFY202" s="89"/>
      <c r="SFZ202" s="89"/>
      <c r="SGA202" s="89"/>
      <c r="SGB202" s="89"/>
      <c r="SGC202" s="89"/>
      <c r="SGD202" s="89"/>
      <c r="SGE202" s="89"/>
      <c r="SGF202" s="89"/>
      <c r="SGG202" s="89"/>
      <c r="SGH202" s="89"/>
      <c r="SGI202" s="89"/>
      <c r="SGJ202" s="89"/>
      <c r="SGK202" s="89"/>
      <c r="SGL202" s="89"/>
      <c r="SGM202" s="89"/>
      <c r="SGN202" s="89"/>
      <c r="SGO202" s="89"/>
      <c r="SGP202" s="89"/>
      <c r="SGQ202" s="89"/>
      <c r="SGR202" s="89"/>
      <c r="SGS202" s="89"/>
      <c r="SGT202" s="89"/>
      <c r="SGU202" s="89"/>
      <c r="SGV202" s="89"/>
      <c r="SGW202" s="89"/>
      <c r="SGX202" s="89"/>
      <c r="SGY202" s="89"/>
      <c r="SGZ202" s="89"/>
      <c r="SHA202" s="89"/>
      <c r="SHB202" s="89"/>
      <c r="SHC202" s="89"/>
      <c r="SHD202" s="89"/>
      <c r="SHE202" s="89"/>
      <c r="SHF202" s="89"/>
      <c r="SHG202" s="89"/>
      <c r="SHH202" s="89"/>
      <c r="SHI202" s="89"/>
      <c r="SHJ202" s="89"/>
      <c r="SHK202" s="89"/>
      <c r="SHL202" s="89"/>
      <c r="SHM202" s="89"/>
      <c r="SHN202" s="89"/>
      <c r="SHO202" s="89"/>
      <c r="SHP202" s="89"/>
      <c r="SHQ202" s="89"/>
      <c r="SHR202" s="89"/>
      <c r="SHS202" s="89"/>
      <c r="SHT202" s="89"/>
      <c r="SHU202" s="89"/>
      <c r="SHV202" s="89"/>
      <c r="SHW202" s="89"/>
      <c r="SHX202" s="89"/>
      <c r="SHY202" s="89"/>
      <c r="SHZ202" s="89"/>
      <c r="SIA202" s="89"/>
      <c r="SIB202" s="89"/>
      <c r="SIC202" s="89"/>
      <c r="SID202" s="89"/>
      <c r="SIE202" s="89"/>
      <c r="SIF202" s="89"/>
      <c r="SIG202" s="89"/>
      <c r="SIH202" s="89"/>
      <c r="SII202" s="89"/>
      <c r="SIJ202" s="89"/>
      <c r="SIK202" s="89"/>
      <c r="SIL202" s="89"/>
      <c r="SIM202" s="89"/>
      <c r="SIN202" s="89"/>
      <c r="SIO202" s="89"/>
      <c r="SIP202" s="89"/>
      <c r="SIQ202" s="89"/>
      <c r="SIR202" s="89"/>
      <c r="SIS202" s="89"/>
      <c r="SIT202" s="89"/>
      <c r="SIU202" s="89"/>
      <c r="SIV202" s="89"/>
      <c r="SIW202" s="89"/>
      <c r="SIX202" s="89"/>
      <c r="SIY202" s="89"/>
      <c r="SIZ202" s="89"/>
      <c r="SJA202" s="89"/>
      <c r="SJB202" s="89"/>
      <c r="SJC202" s="89"/>
      <c r="SJD202" s="89"/>
      <c r="SJE202" s="89"/>
      <c r="SJF202" s="89"/>
      <c r="SJG202" s="89"/>
      <c r="SJH202" s="89"/>
      <c r="SJI202" s="89"/>
      <c r="SJJ202" s="89"/>
      <c r="SJK202" s="89"/>
      <c r="SJL202" s="89"/>
      <c r="SJM202" s="89"/>
      <c r="SJN202" s="89"/>
      <c r="SJO202" s="89"/>
      <c r="SJP202" s="89"/>
      <c r="SJQ202" s="89"/>
      <c r="SJR202" s="89"/>
      <c r="SJS202" s="89"/>
      <c r="SJT202" s="89"/>
      <c r="SJU202" s="89"/>
      <c r="SJV202" s="89"/>
      <c r="SJW202" s="89"/>
      <c r="SJX202" s="89"/>
      <c r="SJY202" s="89"/>
      <c r="SJZ202" s="89"/>
      <c r="SKA202" s="89"/>
      <c r="SKB202" s="89"/>
      <c r="SKC202" s="89"/>
      <c r="SKD202" s="89"/>
      <c r="SKE202" s="89"/>
      <c r="SKF202" s="89"/>
      <c r="SKG202" s="89"/>
      <c r="SKH202" s="89"/>
      <c r="SKI202" s="89"/>
      <c r="SKJ202" s="89"/>
      <c r="SKK202" s="89"/>
      <c r="SKL202" s="89"/>
      <c r="SKM202" s="89"/>
      <c r="SKN202" s="89"/>
      <c r="SKO202" s="89"/>
      <c r="SKP202" s="89"/>
      <c r="SKQ202" s="89"/>
      <c r="SKR202" s="89"/>
      <c r="SKS202" s="89"/>
      <c r="SKT202" s="89"/>
      <c r="SKU202" s="89"/>
      <c r="SKV202" s="89"/>
      <c r="SKW202" s="89"/>
      <c r="SKX202" s="89"/>
      <c r="SKY202" s="89"/>
      <c r="SKZ202" s="89"/>
      <c r="SLA202" s="89"/>
      <c r="SLB202" s="89"/>
      <c r="SLC202" s="89"/>
      <c r="SLD202" s="89"/>
      <c r="SLE202" s="89"/>
      <c r="SLF202" s="89"/>
      <c r="SLG202" s="89"/>
      <c r="SLH202" s="89"/>
      <c r="SLI202" s="89"/>
      <c r="SLJ202" s="89"/>
      <c r="SLK202" s="89"/>
      <c r="SLL202" s="89"/>
      <c r="SLM202" s="89"/>
      <c r="SLN202" s="89"/>
      <c r="SLO202" s="89"/>
      <c r="SLP202" s="89"/>
      <c r="SLQ202" s="89"/>
      <c r="SLR202" s="89"/>
      <c r="SLS202" s="89"/>
      <c r="SLT202" s="89"/>
      <c r="SLU202" s="89"/>
      <c r="SLV202" s="89"/>
      <c r="SLW202" s="89"/>
      <c r="SLX202" s="89"/>
      <c r="SLY202" s="89"/>
      <c r="SLZ202" s="89"/>
      <c r="SMA202" s="89"/>
      <c r="SMB202" s="89"/>
      <c r="SMC202" s="89"/>
      <c r="SMD202" s="89"/>
      <c r="SME202" s="89"/>
      <c r="SMF202" s="89"/>
      <c r="SMG202" s="89"/>
      <c r="SMH202" s="89"/>
      <c r="SMI202" s="89"/>
      <c r="SMJ202" s="89"/>
      <c r="SMK202" s="89"/>
      <c r="SML202" s="89"/>
      <c r="SMM202" s="89"/>
      <c r="SMN202" s="89"/>
      <c r="SMO202" s="89"/>
      <c r="SMP202" s="89"/>
      <c r="SMQ202" s="89"/>
      <c r="SMR202" s="89"/>
      <c r="SMS202" s="89"/>
      <c r="SMT202" s="89"/>
      <c r="SMU202" s="89"/>
      <c r="SMV202" s="89"/>
      <c r="SMW202" s="89"/>
      <c r="SMX202" s="89"/>
      <c r="SMY202" s="89"/>
      <c r="SMZ202" s="89"/>
      <c r="SNA202" s="89"/>
      <c r="SNB202" s="89"/>
      <c r="SNC202" s="89"/>
      <c r="SND202" s="89"/>
      <c r="SNE202" s="89"/>
      <c r="SNF202" s="89"/>
      <c r="SNG202" s="89"/>
      <c r="SNH202" s="89"/>
      <c r="SNI202" s="89"/>
      <c r="SNJ202" s="89"/>
      <c r="SNK202" s="89"/>
      <c r="SNL202" s="89"/>
      <c r="SNM202" s="89"/>
      <c r="SNN202" s="89"/>
      <c r="SNO202" s="89"/>
      <c r="SNP202" s="89"/>
      <c r="SNQ202" s="89"/>
      <c r="SNR202" s="89"/>
      <c r="SNS202" s="89"/>
      <c r="SNT202" s="89"/>
      <c r="SNU202" s="89"/>
      <c r="SNV202" s="89"/>
      <c r="SNW202" s="89"/>
      <c r="SNX202" s="89"/>
      <c r="SNY202" s="89"/>
      <c r="SNZ202" s="89"/>
      <c r="SOA202" s="89"/>
      <c r="SOB202" s="89"/>
      <c r="SOC202" s="89"/>
      <c r="SOD202" s="89"/>
      <c r="SOE202" s="89"/>
      <c r="SOF202" s="89"/>
      <c r="SOG202" s="89"/>
      <c r="SOH202" s="89"/>
      <c r="SOI202" s="89"/>
      <c r="SOJ202" s="89"/>
      <c r="SOK202" s="89"/>
      <c r="SOL202" s="89"/>
      <c r="SOM202" s="89"/>
      <c r="SON202" s="89"/>
      <c r="SOO202" s="89"/>
      <c r="SOP202" s="89"/>
      <c r="SOQ202" s="89"/>
      <c r="SOR202" s="89"/>
      <c r="SOS202" s="89"/>
      <c r="SOT202" s="89"/>
      <c r="SOU202" s="89"/>
      <c r="SOV202" s="89"/>
      <c r="SOW202" s="89"/>
      <c r="SOX202" s="89"/>
      <c r="SOY202" s="89"/>
      <c r="SOZ202" s="89"/>
      <c r="SPA202" s="89"/>
      <c r="SPB202" s="89"/>
      <c r="SPC202" s="89"/>
      <c r="SPD202" s="89"/>
      <c r="SPE202" s="89"/>
      <c r="SPF202" s="89"/>
      <c r="SPG202" s="89"/>
      <c r="SPH202" s="89"/>
      <c r="SPI202" s="89"/>
      <c r="SPJ202" s="89"/>
      <c r="SPK202" s="89"/>
      <c r="SPL202" s="89"/>
      <c r="SPM202" s="89"/>
      <c r="SPN202" s="89"/>
      <c r="SPO202" s="89"/>
      <c r="SPP202" s="89"/>
      <c r="SPQ202" s="89"/>
      <c r="SPR202" s="89"/>
      <c r="SPS202" s="89"/>
      <c r="SPT202" s="89"/>
      <c r="SPU202" s="89"/>
      <c r="SPV202" s="89"/>
      <c r="SPW202" s="89"/>
      <c r="SPX202" s="89"/>
      <c r="SPY202" s="89"/>
      <c r="SPZ202" s="89"/>
      <c r="SQA202" s="89"/>
      <c r="SQB202" s="89"/>
      <c r="SQC202" s="89"/>
      <c r="SQD202" s="89"/>
      <c r="SQE202" s="89"/>
      <c r="SQF202" s="89"/>
      <c r="SQG202" s="89"/>
      <c r="SQH202" s="89"/>
      <c r="SQI202" s="89"/>
      <c r="SQJ202" s="89"/>
      <c r="SQK202" s="89"/>
      <c r="SQL202" s="89"/>
      <c r="SQM202" s="89"/>
      <c r="SQN202" s="89"/>
      <c r="SQO202" s="89"/>
      <c r="SQP202" s="89"/>
      <c r="SQQ202" s="89"/>
      <c r="SQR202" s="89"/>
      <c r="SQS202" s="89"/>
      <c r="SQT202" s="89"/>
      <c r="SQU202" s="89"/>
      <c r="SQV202" s="89"/>
      <c r="SQW202" s="89"/>
      <c r="SQX202" s="89"/>
      <c r="SQY202" s="89"/>
      <c r="SQZ202" s="89"/>
      <c r="SRA202" s="89"/>
      <c r="SRB202" s="89"/>
      <c r="SRC202" s="89"/>
      <c r="SRD202" s="89"/>
      <c r="SRE202" s="89"/>
      <c r="SRF202" s="89"/>
      <c r="SRG202" s="89"/>
      <c r="SRH202" s="89"/>
      <c r="SRI202" s="89"/>
      <c r="SRJ202" s="89"/>
      <c r="SRK202" s="89"/>
      <c r="SRL202" s="89"/>
      <c r="SRM202" s="89"/>
      <c r="SRN202" s="89"/>
      <c r="SRO202" s="89"/>
      <c r="SRP202" s="89"/>
      <c r="SRQ202" s="89"/>
      <c r="SRR202" s="89"/>
      <c r="SRS202" s="89"/>
      <c r="SRT202" s="89"/>
      <c r="SRU202" s="89"/>
      <c r="SRV202" s="89"/>
      <c r="SRW202" s="89"/>
      <c r="SRX202" s="89"/>
      <c r="SRY202" s="89"/>
      <c r="SRZ202" s="89"/>
      <c r="SSA202" s="89"/>
      <c r="SSB202" s="89"/>
      <c r="SSC202" s="89"/>
      <c r="SSD202" s="89"/>
      <c r="SSE202" s="89"/>
      <c r="SSF202" s="89"/>
      <c r="SSG202" s="89"/>
      <c r="SSH202" s="89"/>
      <c r="SSI202" s="89"/>
      <c r="SSJ202" s="89"/>
      <c r="SSK202" s="89"/>
      <c r="SSL202" s="89"/>
      <c r="SSM202" s="89"/>
      <c r="SSN202" s="89"/>
      <c r="SSO202" s="89"/>
      <c r="SSP202" s="89"/>
      <c r="SSQ202" s="89"/>
      <c r="SSR202" s="89"/>
      <c r="SSS202" s="89"/>
      <c r="SST202" s="89"/>
      <c r="SSU202" s="89"/>
      <c r="SSV202" s="89"/>
      <c r="SSW202" s="89"/>
      <c r="SSX202" s="89"/>
      <c r="SSY202" s="89"/>
      <c r="SSZ202" s="89"/>
      <c r="STA202" s="89"/>
      <c r="STB202" s="89"/>
      <c r="STC202" s="89"/>
      <c r="STD202" s="89"/>
      <c r="STE202" s="89"/>
      <c r="STF202" s="89"/>
      <c r="STG202" s="89"/>
      <c r="STH202" s="89"/>
      <c r="STI202" s="89"/>
      <c r="STJ202" s="89"/>
      <c r="STK202" s="89"/>
      <c r="STL202" s="89"/>
      <c r="STM202" s="89"/>
      <c r="STN202" s="89"/>
      <c r="STO202" s="89"/>
      <c r="STP202" s="89"/>
      <c r="STQ202" s="89"/>
      <c r="STR202" s="89"/>
      <c r="STS202" s="89"/>
      <c r="STT202" s="89"/>
      <c r="STU202" s="89"/>
      <c r="STV202" s="89"/>
      <c r="STW202" s="89"/>
      <c r="STX202" s="89"/>
      <c r="STY202" s="89"/>
      <c r="STZ202" s="89"/>
      <c r="SUA202" s="89"/>
      <c r="SUB202" s="89"/>
      <c r="SUC202" s="89"/>
      <c r="SUD202" s="89"/>
      <c r="SUE202" s="89"/>
      <c r="SUF202" s="89"/>
      <c r="SUG202" s="89"/>
      <c r="SUH202" s="89"/>
      <c r="SUI202" s="89"/>
      <c r="SUJ202" s="89"/>
      <c r="SUK202" s="89"/>
      <c r="SUL202" s="89"/>
      <c r="SUM202" s="89"/>
      <c r="SUN202" s="89"/>
      <c r="SUO202" s="89"/>
      <c r="SUP202" s="89"/>
      <c r="SUQ202" s="89"/>
      <c r="SUR202" s="89"/>
      <c r="SUS202" s="89"/>
      <c r="SUT202" s="89"/>
      <c r="SUU202" s="89"/>
      <c r="SUV202" s="89"/>
      <c r="SUW202" s="89"/>
      <c r="SUX202" s="89"/>
      <c r="SUY202" s="89"/>
      <c r="SUZ202" s="89"/>
      <c r="SVA202" s="89"/>
      <c r="SVB202" s="89"/>
      <c r="SVC202" s="89"/>
      <c r="SVD202" s="89"/>
      <c r="SVE202" s="89"/>
      <c r="SVF202" s="89"/>
      <c r="SVG202" s="89"/>
      <c r="SVH202" s="89"/>
      <c r="SVI202" s="89"/>
      <c r="SVJ202" s="89"/>
      <c r="SVK202" s="89"/>
      <c r="SVL202" s="89"/>
      <c r="SVM202" s="89"/>
      <c r="SVN202" s="89"/>
      <c r="SVO202" s="89"/>
      <c r="SVP202" s="89"/>
      <c r="SVQ202" s="89"/>
      <c r="SVR202" s="89"/>
      <c r="SVS202" s="89"/>
      <c r="SVT202" s="89"/>
      <c r="SVU202" s="89"/>
      <c r="SVV202" s="89"/>
      <c r="SVW202" s="89"/>
      <c r="SVX202" s="89"/>
      <c r="SVY202" s="89"/>
      <c r="SVZ202" s="89"/>
      <c r="SWA202" s="89"/>
      <c r="SWB202" s="89"/>
      <c r="SWC202" s="89"/>
      <c r="SWD202" s="89"/>
      <c r="SWE202" s="89"/>
      <c r="SWF202" s="89"/>
      <c r="SWG202" s="89"/>
      <c r="SWH202" s="89"/>
      <c r="SWI202" s="89"/>
      <c r="SWJ202" s="89"/>
      <c r="SWK202" s="89"/>
      <c r="SWL202" s="89"/>
      <c r="SWM202" s="89"/>
      <c r="SWN202" s="89"/>
      <c r="SWO202" s="89"/>
      <c r="SWP202" s="89"/>
      <c r="SWQ202" s="89"/>
      <c r="SWR202" s="89"/>
      <c r="SWS202" s="89"/>
      <c r="SWT202" s="89"/>
      <c r="SWU202" s="89"/>
      <c r="SWV202" s="89"/>
      <c r="SWW202" s="89"/>
      <c r="SWX202" s="89"/>
      <c r="SWY202" s="89"/>
      <c r="SWZ202" s="89"/>
      <c r="SXA202" s="89"/>
      <c r="SXB202" s="89"/>
      <c r="SXC202" s="89"/>
      <c r="SXD202" s="89"/>
      <c r="SXE202" s="89"/>
      <c r="SXF202" s="89"/>
      <c r="SXG202" s="89"/>
      <c r="SXH202" s="89"/>
      <c r="SXI202" s="89"/>
      <c r="SXJ202" s="89"/>
      <c r="SXK202" s="89"/>
      <c r="SXL202" s="89"/>
      <c r="SXM202" s="89"/>
      <c r="SXN202" s="89"/>
      <c r="SXO202" s="89"/>
      <c r="SXP202" s="89"/>
      <c r="SXQ202" s="89"/>
      <c r="SXR202" s="89"/>
      <c r="SXS202" s="89"/>
      <c r="SXT202" s="89"/>
      <c r="SXU202" s="89"/>
      <c r="SXV202" s="89"/>
      <c r="SXW202" s="89"/>
      <c r="SXX202" s="89"/>
      <c r="SXY202" s="89"/>
      <c r="SXZ202" s="89"/>
      <c r="SYA202" s="89"/>
      <c r="SYB202" s="89"/>
      <c r="SYC202" s="89"/>
      <c r="SYD202" s="89"/>
      <c r="SYE202" s="89"/>
      <c r="SYF202" s="89"/>
      <c r="SYG202" s="89"/>
      <c r="SYH202" s="89"/>
      <c r="SYI202" s="89"/>
      <c r="SYJ202" s="89"/>
      <c r="SYK202" s="89"/>
      <c r="SYL202" s="89"/>
      <c r="SYM202" s="89"/>
      <c r="SYN202" s="89"/>
      <c r="SYO202" s="89"/>
      <c r="SYP202" s="89"/>
      <c r="SYQ202" s="89"/>
      <c r="SYR202" s="89"/>
      <c r="SYS202" s="89"/>
      <c r="SYT202" s="89"/>
      <c r="SYU202" s="89"/>
      <c r="SYV202" s="89"/>
      <c r="SYW202" s="89"/>
      <c r="SYX202" s="89"/>
      <c r="SYY202" s="89"/>
      <c r="SYZ202" s="89"/>
      <c r="SZA202" s="89"/>
      <c r="SZB202" s="89"/>
      <c r="SZC202" s="89"/>
      <c r="SZD202" s="89"/>
      <c r="SZE202" s="89"/>
      <c r="SZF202" s="89"/>
      <c r="SZG202" s="89"/>
      <c r="SZH202" s="89"/>
      <c r="SZI202" s="89"/>
      <c r="SZJ202" s="89"/>
      <c r="SZK202" s="89"/>
      <c r="SZL202" s="89"/>
      <c r="SZM202" s="89"/>
      <c r="SZN202" s="89"/>
      <c r="SZO202" s="89"/>
      <c r="SZP202" s="89"/>
      <c r="SZQ202" s="89"/>
      <c r="SZR202" s="89"/>
      <c r="SZS202" s="89"/>
      <c r="SZT202" s="89"/>
      <c r="SZU202" s="89"/>
      <c r="SZV202" s="89"/>
      <c r="SZW202" s="89"/>
      <c r="SZX202" s="89"/>
      <c r="SZY202" s="89"/>
      <c r="SZZ202" s="89"/>
      <c r="TAA202" s="89"/>
      <c r="TAB202" s="89"/>
      <c r="TAC202" s="89"/>
      <c r="TAD202" s="89"/>
      <c r="TAE202" s="89"/>
      <c r="TAF202" s="89"/>
      <c r="TAG202" s="89"/>
      <c r="TAH202" s="89"/>
      <c r="TAI202" s="89"/>
      <c r="TAJ202" s="89"/>
      <c r="TAK202" s="89"/>
      <c r="TAL202" s="89"/>
      <c r="TAM202" s="89"/>
      <c r="TAN202" s="89"/>
      <c r="TAO202" s="89"/>
      <c r="TAP202" s="89"/>
      <c r="TAQ202" s="89"/>
      <c r="TAR202" s="89"/>
      <c r="TAS202" s="89"/>
      <c r="TAT202" s="89"/>
      <c r="TAU202" s="89"/>
      <c r="TAV202" s="89"/>
      <c r="TAW202" s="89"/>
      <c r="TAX202" s="89"/>
      <c r="TAY202" s="89"/>
      <c r="TAZ202" s="89"/>
      <c r="TBA202" s="89"/>
      <c r="TBB202" s="89"/>
      <c r="TBC202" s="89"/>
      <c r="TBD202" s="89"/>
      <c r="TBE202" s="89"/>
      <c r="TBF202" s="89"/>
      <c r="TBG202" s="89"/>
      <c r="TBH202" s="89"/>
      <c r="TBI202" s="89"/>
      <c r="TBJ202" s="89"/>
      <c r="TBK202" s="89"/>
      <c r="TBL202" s="89"/>
      <c r="TBM202" s="89"/>
      <c r="TBN202" s="89"/>
      <c r="TBO202" s="89"/>
      <c r="TBP202" s="89"/>
      <c r="TBQ202" s="89"/>
      <c r="TBR202" s="89"/>
      <c r="TBS202" s="89"/>
      <c r="TBT202" s="89"/>
      <c r="TBU202" s="89"/>
      <c r="TBV202" s="89"/>
      <c r="TBW202" s="89"/>
      <c r="TBX202" s="89"/>
      <c r="TBY202" s="89"/>
      <c r="TBZ202" s="89"/>
      <c r="TCA202" s="89"/>
      <c r="TCB202" s="89"/>
      <c r="TCC202" s="89"/>
      <c r="TCD202" s="89"/>
      <c r="TCE202" s="89"/>
      <c r="TCF202" s="89"/>
      <c r="TCG202" s="89"/>
      <c r="TCH202" s="89"/>
      <c r="TCI202" s="89"/>
      <c r="TCJ202" s="89"/>
      <c r="TCK202" s="89"/>
      <c r="TCL202" s="89"/>
      <c r="TCM202" s="89"/>
      <c r="TCN202" s="89"/>
      <c r="TCO202" s="89"/>
      <c r="TCP202" s="89"/>
      <c r="TCQ202" s="89"/>
      <c r="TCR202" s="89"/>
      <c r="TCS202" s="89"/>
      <c r="TCT202" s="89"/>
      <c r="TCU202" s="89"/>
      <c r="TCV202" s="89"/>
      <c r="TCW202" s="89"/>
      <c r="TCX202" s="89"/>
      <c r="TCY202" s="89"/>
      <c r="TCZ202" s="89"/>
      <c r="TDA202" s="89"/>
      <c r="TDB202" s="89"/>
      <c r="TDC202" s="89"/>
      <c r="TDD202" s="89"/>
      <c r="TDE202" s="89"/>
      <c r="TDF202" s="89"/>
      <c r="TDG202" s="89"/>
      <c r="TDH202" s="89"/>
      <c r="TDI202" s="89"/>
      <c r="TDJ202" s="89"/>
      <c r="TDK202" s="89"/>
      <c r="TDL202" s="89"/>
      <c r="TDM202" s="89"/>
      <c r="TDN202" s="89"/>
      <c r="TDO202" s="89"/>
      <c r="TDP202" s="89"/>
      <c r="TDQ202" s="89"/>
      <c r="TDR202" s="89"/>
      <c r="TDS202" s="89"/>
      <c r="TDT202" s="89"/>
      <c r="TDU202" s="89"/>
      <c r="TDV202" s="89"/>
      <c r="TDW202" s="89"/>
      <c r="TDX202" s="89"/>
      <c r="TDY202" s="89"/>
      <c r="TDZ202" s="89"/>
      <c r="TEA202" s="89"/>
      <c r="TEB202" s="89"/>
      <c r="TEC202" s="89"/>
      <c r="TED202" s="89"/>
      <c r="TEE202" s="89"/>
      <c r="TEF202" s="89"/>
      <c r="TEG202" s="89"/>
      <c r="TEH202" s="89"/>
      <c r="TEI202" s="89"/>
      <c r="TEJ202" s="89"/>
      <c r="TEK202" s="89"/>
      <c r="TEL202" s="89"/>
      <c r="TEM202" s="89"/>
      <c r="TEN202" s="89"/>
      <c r="TEO202" s="89"/>
      <c r="TEP202" s="89"/>
      <c r="TEQ202" s="89"/>
      <c r="TER202" s="89"/>
      <c r="TES202" s="89"/>
      <c r="TET202" s="89"/>
      <c r="TEU202" s="89"/>
      <c r="TEV202" s="89"/>
      <c r="TEW202" s="89"/>
      <c r="TEX202" s="89"/>
      <c r="TEY202" s="89"/>
      <c r="TEZ202" s="89"/>
      <c r="TFA202" s="89"/>
      <c r="TFB202" s="89"/>
      <c r="TFC202" s="89"/>
      <c r="TFD202" s="89"/>
      <c r="TFE202" s="89"/>
      <c r="TFF202" s="89"/>
      <c r="TFG202" s="89"/>
      <c r="TFH202" s="89"/>
      <c r="TFI202" s="89"/>
      <c r="TFJ202" s="89"/>
      <c r="TFK202" s="89"/>
      <c r="TFL202" s="89"/>
      <c r="TFM202" s="89"/>
      <c r="TFN202" s="89"/>
      <c r="TFO202" s="89"/>
      <c r="TFP202" s="89"/>
      <c r="TFQ202" s="89"/>
      <c r="TFR202" s="89"/>
      <c r="TFS202" s="89"/>
      <c r="TFT202" s="89"/>
      <c r="TFU202" s="89"/>
      <c r="TFV202" s="89"/>
      <c r="TFW202" s="89"/>
      <c r="TFX202" s="89"/>
      <c r="TFY202" s="89"/>
      <c r="TFZ202" s="89"/>
      <c r="TGA202" s="89"/>
      <c r="TGB202" s="89"/>
      <c r="TGC202" s="89"/>
      <c r="TGD202" s="89"/>
      <c r="TGE202" s="89"/>
      <c r="TGF202" s="89"/>
      <c r="TGG202" s="89"/>
      <c r="TGH202" s="89"/>
      <c r="TGI202" s="89"/>
      <c r="TGJ202" s="89"/>
      <c r="TGK202" s="89"/>
      <c r="TGL202" s="89"/>
      <c r="TGM202" s="89"/>
      <c r="TGN202" s="89"/>
      <c r="TGO202" s="89"/>
      <c r="TGP202" s="89"/>
      <c r="TGQ202" s="89"/>
      <c r="TGR202" s="89"/>
      <c r="TGS202" s="89"/>
      <c r="TGT202" s="89"/>
      <c r="TGU202" s="89"/>
      <c r="TGV202" s="89"/>
      <c r="TGW202" s="89"/>
      <c r="TGX202" s="89"/>
      <c r="TGY202" s="89"/>
      <c r="TGZ202" s="89"/>
      <c r="THA202" s="89"/>
      <c r="THB202" s="89"/>
      <c r="THC202" s="89"/>
      <c r="THD202" s="89"/>
      <c r="THE202" s="89"/>
      <c r="THF202" s="89"/>
      <c r="THG202" s="89"/>
      <c r="THH202" s="89"/>
      <c r="THI202" s="89"/>
      <c r="THJ202" s="89"/>
      <c r="THK202" s="89"/>
      <c r="THL202" s="89"/>
      <c r="THM202" s="89"/>
      <c r="THN202" s="89"/>
      <c r="THO202" s="89"/>
      <c r="THP202" s="89"/>
      <c r="THQ202" s="89"/>
      <c r="THR202" s="89"/>
      <c r="THS202" s="89"/>
      <c r="THT202" s="89"/>
      <c r="THU202" s="89"/>
      <c r="THV202" s="89"/>
      <c r="THW202" s="89"/>
      <c r="THX202" s="89"/>
      <c r="THY202" s="89"/>
      <c r="THZ202" s="89"/>
      <c r="TIA202" s="89"/>
      <c r="TIB202" s="89"/>
      <c r="TIC202" s="89"/>
      <c r="TID202" s="89"/>
      <c r="TIE202" s="89"/>
      <c r="TIF202" s="89"/>
      <c r="TIG202" s="89"/>
      <c r="TIH202" s="89"/>
      <c r="TII202" s="89"/>
      <c r="TIJ202" s="89"/>
      <c r="TIK202" s="89"/>
      <c r="TIL202" s="89"/>
      <c r="TIM202" s="89"/>
      <c r="TIN202" s="89"/>
      <c r="TIO202" s="89"/>
      <c r="TIP202" s="89"/>
      <c r="TIQ202" s="89"/>
      <c r="TIR202" s="89"/>
      <c r="TIS202" s="89"/>
      <c r="TIT202" s="89"/>
      <c r="TIU202" s="89"/>
      <c r="TIV202" s="89"/>
      <c r="TIW202" s="89"/>
      <c r="TIX202" s="89"/>
      <c r="TIY202" s="89"/>
      <c r="TIZ202" s="89"/>
      <c r="TJA202" s="89"/>
      <c r="TJB202" s="89"/>
      <c r="TJC202" s="89"/>
      <c r="TJD202" s="89"/>
      <c r="TJE202" s="89"/>
      <c r="TJF202" s="89"/>
      <c r="TJG202" s="89"/>
      <c r="TJH202" s="89"/>
      <c r="TJI202" s="89"/>
      <c r="TJJ202" s="89"/>
      <c r="TJK202" s="89"/>
      <c r="TJL202" s="89"/>
      <c r="TJM202" s="89"/>
      <c r="TJN202" s="89"/>
      <c r="TJO202" s="89"/>
      <c r="TJP202" s="89"/>
      <c r="TJQ202" s="89"/>
      <c r="TJR202" s="89"/>
      <c r="TJS202" s="89"/>
      <c r="TJT202" s="89"/>
      <c r="TJU202" s="89"/>
      <c r="TJV202" s="89"/>
      <c r="TJW202" s="89"/>
      <c r="TJX202" s="89"/>
      <c r="TJY202" s="89"/>
      <c r="TJZ202" s="89"/>
      <c r="TKA202" s="89"/>
      <c r="TKB202" s="89"/>
      <c r="TKC202" s="89"/>
      <c r="TKD202" s="89"/>
      <c r="TKE202" s="89"/>
      <c r="TKF202" s="89"/>
      <c r="TKG202" s="89"/>
      <c r="TKH202" s="89"/>
      <c r="TKI202" s="89"/>
      <c r="TKJ202" s="89"/>
      <c r="TKK202" s="89"/>
      <c r="TKL202" s="89"/>
      <c r="TKM202" s="89"/>
      <c r="TKN202" s="89"/>
      <c r="TKO202" s="89"/>
      <c r="TKP202" s="89"/>
      <c r="TKQ202" s="89"/>
      <c r="TKR202" s="89"/>
      <c r="TKS202" s="89"/>
      <c r="TKT202" s="89"/>
      <c r="TKU202" s="89"/>
      <c r="TKV202" s="89"/>
      <c r="TKW202" s="89"/>
      <c r="TKX202" s="89"/>
      <c r="TKY202" s="89"/>
      <c r="TKZ202" s="89"/>
      <c r="TLA202" s="89"/>
      <c r="TLB202" s="89"/>
      <c r="TLC202" s="89"/>
      <c r="TLD202" s="89"/>
      <c r="TLE202" s="89"/>
      <c r="TLF202" s="89"/>
      <c r="TLG202" s="89"/>
      <c r="TLH202" s="89"/>
      <c r="TLI202" s="89"/>
      <c r="TLJ202" s="89"/>
      <c r="TLK202" s="89"/>
      <c r="TLL202" s="89"/>
      <c r="TLM202" s="89"/>
      <c r="TLN202" s="89"/>
      <c r="TLO202" s="89"/>
      <c r="TLP202" s="89"/>
      <c r="TLQ202" s="89"/>
      <c r="TLR202" s="89"/>
      <c r="TLS202" s="89"/>
      <c r="TLT202" s="89"/>
      <c r="TLU202" s="89"/>
      <c r="TLV202" s="89"/>
      <c r="TLW202" s="89"/>
      <c r="TLX202" s="89"/>
      <c r="TLY202" s="89"/>
      <c r="TLZ202" s="89"/>
      <c r="TMA202" s="89"/>
      <c r="TMB202" s="89"/>
      <c r="TMC202" s="89"/>
      <c r="TMD202" s="89"/>
      <c r="TME202" s="89"/>
      <c r="TMF202" s="89"/>
      <c r="TMG202" s="89"/>
      <c r="TMH202" s="89"/>
      <c r="TMI202" s="89"/>
      <c r="TMJ202" s="89"/>
      <c r="TMK202" s="89"/>
      <c r="TML202" s="89"/>
      <c r="TMM202" s="89"/>
      <c r="TMN202" s="89"/>
      <c r="TMO202" s="89"/>
      <c r="TMP202" s="89"/>
      <c r="TMQ202" s="89"/>
      <c r="TMR202" s="89"/>
      <c r="TMS202" s="89"/>
      <c r="TMT202" s="89"/>
      <c r="TMU202" s="89"/>
      <c r="TMV202" s="89"/>
      <c r="TMW202" s="89"/>
      <c r="TMX202" s="89"/>
      <c r="TMY202" s="89"/>
      <c r="TMZ202" s="89"/>
      <c r="TNA202" s="89"/>
      <c r="TNB202" s="89"/>
      <c r="TNC202" s="89"/>
      <c r="TND202" s="89"/>
      <c r="TNE202" s="89"/>
      <c r="TNF202" s="89"/>
      <c r="TNG202" s="89"/>
      <c r="TNH202" s="89"/>
      <c r="TNI202" s="89"/>
      <c r="TNJ202" s="89"/>
      <c r="TNK202" s="89"/>
      <c r="TNL202" s="89"/>
      <c r="TNM202" s="89"/>
      <c r="TNN202" s="89"/>
      <c r="TNO202" s="89"/>
      <c r="TNP202" s="89"/>
      <c r="TNQ202" s="89"/>
      <c r="TNR202" s="89"/>
      <c r="TNS202" s="89"/>
      <c r="TNT202" s="89"/>
      <c r="TNU202" s="89"/>
      <c r="TNV202" s="89"/>
      <c r="TNW202" s="89"/>
      <c r="TNX202" s="89"/>
      <c r="TNY202" s="89"/>
      <c r="TNZ202" s="89"/>
      <c r="TOA202" s="89"/>
      <c r="TOB202" s="89"/>
      <c r="TOC202" s="89"/>
      <c r="TOD202" s="89"/>
      <c r="TOE202" s="89"/>
      <c r="TOF202" s="89"/>
      <c r="TOG202" s="89"/>
      <c r="TOH202" s="89"/>
      <c r="TOI202" s="89"/>
      <c r="TOJ202" s="89"/>
      <c r="TOK202" s="89"/>
      <c r="TOL202" s="89"/>
      <c r="TOM202" s="89"/>
      <c r="TON202" s="89"/>
      <c r="TOO202" s="89"/>
      <c r="TOP202" s="89"/>
      <c r="TOQ202" s="89"/>
      <c r="TOR202" s="89"/>
      <c r="TOS202" s="89"/>
      <c r="TOT202" s="89"/>
      <c r="TOU202" s="89"/>
      <c r="TOV202" s="89"/>
      <c r="TOW202" s="89"/>
      <c r="TOX202" s="89"/>
      <c r="TOY202" s="89"/>
      <c r="TOZ202" s="89"/>
      <c r="TPA202" s="89"/>
      <c r="TPB202" s="89"/>
      <c r="TPC202" s="89"/>
      <c r="TPD202" s="89"/>
      <c r="TPE202" s="89"/>
      <c r="TPF202" s="89"/>
      <c r="TPG202" s="89"/>
      <c r="TPH202" s="89"/>
      <c r="TPI202" s="89"/>
      <c r="TPJ202" s="89"/>
      <c r="TPK202" s="89"/>
      <c r="TPL202" s="89"/>
      <c r="TPM202" s="89"/>
      <c r="TPN202" s="89"/>
      <c r="TPO202" s="89"/>
      <c r="TPP202" s="89"/>
      <c r="TPQ202" s="89"/>
      <c r="TPR202" s="89"/>
      <c r="TPS202" s="89"/>
      <c r="TPT202" s="89"/>
      <c r="TPU202" s="89"/>
      <c r="TPV202" s="89"/>
      <c r="TPW202" s="89"/>
      <c r="TPX202" s="89"/>
      <c r="TPY202" s="89"/>
      <c r="TPZ202" s="89"/>
      <c r="TQA202" s="89"/>
      <c r="TQB202" s="89"/>
      <c r="TQC202" s="89"/>
      <c r="TQD202" s="89"/>
      <c r="TQE202" s="89"/>
      <c r="TQF202" s="89"/>
      <c r="TQG202" s="89"/>
      <c r="TQH202" s="89"/>
      <c r="TQI202" s="89"/>
      <c r="TQJ202" s="89"/>
      <c r="TQK202" s="89"/>
      <c r="TQL202" s="89"/>
      <c r="TQM202" s="89"/>
      <c r="TQN202" s="89"/>
      <c r="TQO202" s="89"/>
      <c r="TQP202" s="89"/>
      <c r="TQQ202" s="89"/>
      <c r="TQR202" s="89"/>
      <c r="TQS202" s="89"/>
      <c r="TQT202" s="89"/>
      <c r="TQU202" s="89"/>
      <c r="TQV202" s="89"/>
      <c r="TQW202" s="89"/>
      <c r="TQX202" s="89"/>
      <c r="TQY202" s="89"/>
      <c r="TQZ202" s="89"/>
      <c r="TRA202" s="89"/>
      <c r="TRB202" s="89"/>
      <c r="TRC202" s="89"/>
      <c r="TRD202" s="89"/>
      <c r="TRE202" s="89"/>
      <c r="TRF202" s="89"/>
      <c r="TRG202" s="89"/>
      <c r="TRH202" s="89"/>
      <c r="TRI202" s="89"/>
      <c r="TRJ202" s="89"/>
      <c r="TRK202" s="89"/>
      <c r="TRL202" s="89"/>
      <c r="TRM202" s="89"/>
      <c r="TRN202" s="89"/>
      <c r="TRO202" s="89"/>
      <c r="TRP202" s="89"/>
      <c r="TRQ202" s="89"/>
      <c r="TRR202" s="89"/>
      <c r="TRS202" s="89"/>
      <c r="TRT202" s="89"/>
      <c r="TRU202" s="89"/>
      <c r="TRV202" s="89"/>
      <c r="TRW202" s="89"/>
      <c r="TRX202" s="89"/>
      <c r="TRY202" s="89"/>
      <c r="TRZ202" s="89"/>
      <c r="TSA202" s="89"/>
      <c r="TSB202" s="89"/>
      <c r="TSC202" s="89"/>
      <c r="TSD202" s="89"/>
      <c r="TSE202" s="89"/>
      <c r="TSF202" s="89"/>
      <c r="TSG202" s="89"/>
      <c r="TSH202" s="89"/>
      <c r="TSI202" s="89"/>
      <c r="TSJ202" s="89"/>
      <c r="TSK202" s="89"/>
      <c r="TSL202" s="89"/>
      <c r="TSM202" s="89"/>
      <c r="TSN202" s="89"/>
      <c r="TSO202" s="89"/>
      <c r="TSP202" s="89"/>
      <c r="TSQ202" s="89"/>
      <c r="TSR202" s="89"/>
      <c r="TSS202" s="89"/>
      <c r="TST202" s="89"/>
      <c r="TSU202" s="89"/>
      <c r="TSV202" s="89"/>
      <c r="TSW202" s="89"/>
      <c r="TSX202" s="89"/>
      <c r="TSY202" s="89"/>
      <c r="TSZ202" s="89"/>
      <c r="TTA202" s="89"/>
      <c r="TTB202" s="89"/>
      <c r="TTC202" s="89"/>
      <c r="TTD202" s="89"/>
      <c r="TTE202" s="89"/>
      <c r="TTF202" s="89"/>
      <c r="TTG202" s="89"/>
      <c r="TTH202" s="89"/>
      <c r="TTI202" s="89"/>
      <c r="TTJ202" s="89"/>
      <c r="TTK202" s="89"/>
      <c r="TTL202" s="89"/>
      <c r="TTM202" s="89"/>
      <c r="TTN202" s="89"/>
      <c r="TTO202" s="89"/>
      <c r="TTP202" s="89"/>
      <c r="TTQ202" s="89"/>
      <c r="TTR202" s="89"/>
      <c r="TTS202" s="89"/>
      <c r="TTT202" s="89"/>
      <c r="TTU202" s="89"/>
      <c r="TTV202" s="89"/>
      <c r="TTW202" s="89"/>
      <c r="TTX202" s="89"/>
      <c r="TTY202" s="89"/>
      <c r="TTZ202" s="89"/>
      <c r="TUA202" s="89"/>
      <c r="TUB202" s="89"/>
      <c r="TUC202" s="89"/>
      <c r="TUD202" s="89"/>
      <c r="TUE202" s="89"/>
      <c r="TUF202" s="89"/>
      <c r="TUG202" s="89"/>
      <c r="TUH202" s="89"/>
      <c r="TUI202" s="89"/>
      <c r="TUJ202" s="89"/>
      <c r="TUK202" s="89"/>
      <c r="TUL202" s="89"/>
      <c r="TUM202" s="89"/>
      <c r="TUN202" s="89"/>
      <c r="TUO202" s="89"/>
      <c r="TUP202" s="89"/>
      <c r="TUQ202" s="89"/>
      <c r="TUR202" s="89"/>
      <c r="TUS202" s="89"/>
      <c r="TUT202" s="89"/>
      <c r="TUU202" s="89"/>
      <c r="TUV202" s="89"/>
      <c r="TUW202" s="89"/>
      <c r="TUX202" s="89"/>
      <c r="TUY202" s="89"/>
      <c r="TUZ202" s="89"/>
      <c r="TVA202" s="89"/>
      <c r="TVB202" s="89"/>
      <c r="TVC202" s="89"/>
      <c r="TVD202" s="89"/>
      <c r="TVE202" s="89"/>
      <c r="TVF202" s="89"/>
      <c r="TVG202" s="89"/>
      <c r="TVH202" s="89"/>
      <c r="TVI202" s="89"/>
      <c r="TVJ202" s="89"/>
      <c r="TVK202" s="89"/>
      <c r="TVL202" s="89"/>
      <c r="TVM202" s="89"/>
      <c r="TVN202" s="89"/>
      <c r="TVO202" s="89"/>
      <c r="TVP202" s="89"/>
      <c r="TVQ202" s="89"/>
      <c r="TVR202" s="89"/>
      <c r="TVS202" s="89"/>
      <c r="TVT202" s="89"/>
      <c r="TVU202" s="89"/>
      <c r="TVV202" s="89"/>
      <c r="TVW202" s="89"/>
      <c r="TVX202" s="89"/>
      <c r="TVY202" s="89"/>
      <c r="TVZ202" s="89"/>
      <c r="TWA202" s="89"/>
      <c r="TWB202" s="89"/>
      <c r="TWC202" s="89"/>
      <c r="TWD202" s="89"/>
      <c r="TWE202" s="89"/>
      <c r="TWF202" s="89"/>
      <c r="TWG202" s="89"/>
      <c r="TWH202" s="89"/>
      <c r="TWI202" s="89"/>
      <c r="TWJ202" s="89"/>
      <c r="TWK202" s="89"/>
      <c r="TWL202" s="89"/>
      <c r="TWM202" s="89"/>
      <c r="TWN202" s="89"/>
      <c r="TWO202" s="89"/>
      <c r="TWP202" s="89"/>
      <c r="TWQ202" s="89"/>
      <c r="TWR202" s="89"/>
      <c r="TWS202" s="89"/>
      <c r="TWT202" s="89"/>
      <c r="TWU202" s="89"/>
      <c r="TWV202" s="89"/>
      <c r="TWW202" s="89"/>
      <c r="TWX202" s="89"/>
      <c r="TWY202" s="89"/>
      <c r="TWZ202" s="89"/>
      <c r="TXA202" s="89"/>
      <c r="TXB202" s="89"/>
      <c r="TXC202" s="89"/>
      <c r="TXD202" s="89"/>
      <c r="TXE202" s="89"/>
      <c r="TXF202" s="89"/>
      <c r="TXG202" s="89"/>
      <c r="TXH202" s="89"/>
      <c r="TXI202" s="89"/>
      <c r="TXJ202" s="89"/>
      <c r="TXK202" s="89"/>
      <c r="TXL202" s="89"/>
      <c r="TXM202" s="89"/>
      <c r="TXN202" s="89"/>
      <c r="TXO202" s="89"/>
      <c r="TXP202" s="89"/>
      <c r="TXQ202" s="89"/>
      <c r="TXR202" s="89"/>
      <c r="TXS202" s="89"/>
      <c r="TXT202" s="89"/>
      <c r="TXU202" s="89"/>
      <c r="TXV202" s="89"/>
      <c r="TXW202" s="89"/>
      <c r="TXX202" s="89"/>
      <c r="TXY202" s="89"/>
      <c r="TXZ202" s="89"/>
      <c r="TYA202" s="89"/>
      <c r="TYB202" s="89"/>
      <c r="TYC202" s="89"/>
      <c r="TYD202" s="89"/>
      <c r="TYE202" s="89"/>
      <c r="TYF202" s="89"/>
      <c r="TYG202" s="89"/>
      <c r="TYH202" s="89"/>
      <c r="TYI202" s="89"/>
      <c r="TYJ202" s="89"/>
      <c r="TYK202" s="89"/>
      <c r="TYL202" s="89"/>
      <c r="TYM202" s="89"/>
      <c r="TYN202" s="89"/>
      <c r="TYO202" s="89"/>
      <c r="TYP202" s="89"/>
      <c r="TYQ202" s="89"/>
      <c r="TYR202" s="89"/>
      <c r="TYS202" s="89"/>
      <c r="TYT202" s="89"/>
      <c r="TYU202" s="89"/>
      <c r="TYV202" s="89"/>
      <c r="TYW202" s="89"/>
      <c r="TYX202" s="89"/>
      <c r="TYY202" s="89"/>
      <c r="TYZ202" s="89"/>
      <c r="TZA202" s="89"/>
      <c r="TZB202" s="89"/>
      <c r="TZC202" s="89"/>
      <c r="TZD202" s="89"/>
      <c r="TZE202" s="89"/>
      <c r="TZF202" s="89"/>
      <c r="TZG202" s="89"/>
      <c r="TZH202" s="89"/>
      <c r="TZI202" s="89"/>
      <c r="TZJ202" s="89"/>
      <c r="TZK202" s="89"/>
      <c r="TZL202" s="89"/>
      <c r="TZM202" s="89"/>
      <c r="TZN202" s="89"/>
      <c r="TZO202" s="89"/>
      <c r="TZP202" s="89"/>
      <c r="TZQ202" s="89"/>
      <c r="TZR202" s="89"/>
      <c r="TZS202" s="89"/>
      <c r="TZT202" s="89"/>
      <c r="TZU202" s="89"/>
      <c r="TZV202" s="89"/>
      <c r="TZW202" s="89"/>
      <c r="TZX202" s="89"/>
      <c r="TZY202" s="89"/>
      <c r="TZZ202" s="89"/>
      <c r="UAA202" s="89"/>
      <c r="UAB202" s="89"/>
      <c r="UAC202" s="89"/>
      <c r="UAD202" s="89"/>
      <c r="UAE202" s="89"/>
      <c r="UAF202" s="89"/>
      <c r="UAG202" s="89"/>
      <c r="UAH202" s="89"/>
      <c r="UAI202" s="89"/>
      <c r="UAJ202" s="89"/>
      <c r="UAK202" s="89"/>
      <c r="UAL202" s="89"/>
      <c r="UAM202" s="89"/>
      <c r="UAN202" s="89"/>
      <c r="UAO202" s="89"/>
      <c r="UAP202" s="89"/>
      <c r="UAQ202" s="89"/>
      <c r="UAR202" s="89"/>
      <c r="UAS202" s="89"/>
      <c r="UAT202" s="89"/>
      <c r="UAU202" s="89"/>
      <c r="UAV202" s="89"/>
      <c r="UAW202" s="89"/>
      <c r="UAX202" s="89"/>
      <c r="UAY202" s="89"/>
      <c r="UAZ202" s="89"/>
      <c r="UBA202" s="89"/>
      <c r="UBB202" s="89"/>
      <c r="UBC202" s="89"/>
      <c r="UBD202" s="89"/>
      <c r="UBE202" s="89"/>
      <c r="UBF202" s="89"/>
      <c r="UBG202" s="89"/>
      <c r="UBH202" s="89"/>
      <c r="UBI202" s="89"/>
      <c r="UBJ202" s="89"/>
      <c r="UBK202" s="89"/>
      <c r="UBL202" s="89"/>
      <c r="UBM202" s="89"/>
      <c r="UBN202" s="89"/>
      <c r="UBO202" s="89"/>
      <c r="UBP202" s="89"/>
      <c r="UBQ202" s="89"/>
      <c r="UBR202" s="89"/>
      <c r="UBS202" s="89"/>
      <c r="UBT202" s="89"/>
      <c r="UBU202" s="89"/>
      <c r="UBV202" s="89"/>
      <c r="UBW202" s="89"/>
      <c r="UBX202" s="89"/>
      <c r="UBY202" s="89"/>
      <c r="UBZ202" s="89"/>
      <c r="UCA202" s="89"/>
      <c r="UCB202" s="89"/>
      <c r="UCC202" s="89"/>
      <c r="UCD202" s="89"/>
      <c r="UCE202" s="89"/>
      <c r="UCF202" s="89"/>
      <c r="UCG202" s="89"/>
      <c r="UCH202" s="89"/>
      <c r="UCI202" s="89"/>
      <c r="UCJ202" s="89"/>
      <c r="UCK202" s="89"/>
      <c r="UCL202" s="89"/>
      <c r="UCM202" s="89"/>
      <c r="UCN202" s="89"/>
      <c r="UCO202" s="89"/>
      <c r="UCP202" s="89"/>
      <c r="UCQ202" s="89"/>
      <c r="UCR202" s="89"/>
      <c r="UCS202" s="89"/>
      <c r="UCT202" s="89"/>
      <c r="UCU202" s="89"/>
      <c r="UCV202" s="89"/>
      <c r="UCW202" s="89"/>
      <c r="UCX202" s="89"/>
      <c r="UCY202" s="89"/>
      <c r="UCZ202" s="89"/>
      <c r="UDA202" s="89"/>
      <c r="UDB202" s="89"/>
      <c r="UDC202" s="89"/>
      <c r="UDD202" s="89"/>
      <c r="UDE202" s="89"/>
      <c r="UDF202" s="89"/>
      <c r="UDG202" s="89"/>
      <c r="UDH202" s="89"/>
      <c r="UDI202" s="89"/>
      <c r="UDJ202" s="89"/>
      <c r="UDK202" s="89"/>
      <c r="UDL202" s="89"/>
      <c r="UDM202" s="89"/>
      <c r="UDN202" s="89"/>
      <c r="UDO202" s="89"/>
      <c r="UDP202" s="89"/>
      <c r="UDQ202" s="89"/>
      <c r="UDR202" s="89"/>
      <c r="UDS202" s="89"/>
      <c r="UDT202" s="89"/>
      <c r="UDU202" s="89"/>
      <c r="UDV202" s="89"/>
      <c r="UDW202" s="89"/>
      <c r="UDX202" s="89"/>
      <c r="UDY202" s="89"/>
      <c r="UDZ202" s="89"/>
      <c r="UEA202" s="89"/>
      <c r="UEB202" s="89"/>
      <c r="UEC202" s="89"/>
      <c r="UED202" s="89"/>
      <c r="UEE202" s="89"/>
      <c r="UEF202" s="89"/>
      <c r="UEG202" s="89"/>
      <c r="UEH202" s="89"/>
      <c r="UEI202" s="89"/>
      <c r="UEJ202" s="89"/>
      <c r="UEK202" s="89"/>
      <c r="UEL202" s="89"/>
      <c r="UEM202" s="89"/>
      <c r="UEN202" s="89"/>
      <c r="UEO202" s="89"/>
      <c r="UEP202" s="89"/>
      <c r="UEQ202" s="89"/>
      <c r="UER202" s="89"/>
      <c r="UES202" s="89"/>
      <c r="UET202" s="89"/>
      <c r="UEU202" s="89"/>
      <c r="UEV202" s="89"/>
      <c r="UEW202" s="89"/>
      <c r="UEX202" s="89"/>
      <c r="UEY202" s="89"/>
      <c r="UEZ202" s="89"/>
      <c r="UFA202" s="89"/>
      <c r="UFB202" s="89"/>
      <c r="UFC202" s="89"/>
      <c r="UFD202" s="89"/>
      <c r="UFE202" s="89"/>
      <c r="UFF202" s="89"/>
      <c r="UFG202" s="89"/>
      <c r="UFH202" s="89"/>
      <c r="UFI202" s="89"/>
      <c r="UFJ202" s="89"/>
      <c r="UFK202" s="89"/>
      <c r="UFL202" s="89"/>
      <c r="UFM202" s="89"/>
      <c r="UFN202" s="89"/>
      <c r="UFO202" s="89"/>
      <c r="UFP202" s="89"/>
      <c r="UFQ202" s="89"/>
      <c r="UFR202" s="89"/>
      <c r="UFS202" s="89"/>
      <c r="UFT202" s="89"/>
      <c r="UFU202" s="89"/>
      <c r="UFV202" s="89"/>
      <c r="UFW202" s="89"/>
      <c r="UFX202" s="89"/>
      <c r="UFY202" s="89"/>
      <c r="UFZ202" s="89"/>
      <c r="UGA202" s="89"/>
      <c r="UGB202" s="89"/>
      <c r="UGC202" s="89"/>
      <c r="UGD202" s="89"/>
      <c r="UGE202" s="89"/>
      <c r="UGF202" s="89"/>
      <c r="UGG202" s="89"/>
      <c r="UGH202" s="89"/>
      <c r="UGI202" s="89"/>
      <c r="UGJ202" s="89"/>
      <c r="UGK202" s="89"/>
      <c r="UGL202" s="89"/>
      <c r="UGM202" s="89"/>
      <c r="UGN202" s="89"/>
      <c r="UGO202" s="89"/>
      <c r="UGP202" s="89"/>
      <c r="UGQ202" s="89"/>
      <c r="UGR202" s="89"/>
      <c r="UGS202" s="89"/>
      <c r="UGT202" s="89"/>
      <c r="UGU202" s="89"/>
      <c r="UGV202" s="89"/>
      <c r="UGW202" s="89"/>
      <c r="UGX202" s="89"/>
      <c r="UGY202" s="89"/>
      <c r="UGZ202" s="89"/>
      <c r="UHA202" s="89"/>
      <c r="UHB202" s="89"/>
      <c r="UHC202" s="89"/>
      <c r="UHD202" s="89"/>
      <c r="UHE202" s="89"/>
      <c r="UHF202" s="89"/>
      <c r="UHG202" s="89"/>
      <c r="UHH202" s="89"/>
      <c r="UHI202" s="89"/>
      <c r="UHJ202" s="89"/>
      <c r="UHK202" s="89"/>
      <c r="UHL202" s="89"/>
      <c r="UHM202" s="89"/>
      <c r="UHN202" s="89"/>
      <c r="UHO202" s="89"/>
      <c r="UHP202" s="89"/>
      <c r="UHQ202" s="89"/>
      <c r="UHR202" s="89"/>
      <c r="UHS202" s="89"/>
      <c r="UHT202" s="89"/>
      <c r="UHU202" s="89"/>
      <c r="UHV202" s="89"/>
      <c r="UHW202" s="89"/>
      <c r="UHX202" s="89"/>
      <c r="UHY202" s="89"/>
      <c r="UHZ202" s="89"/>
      <c r="UIA202" s="89"/>
      <c r="UIB202" s="89"/>
      <c r="UIC202" s="89"/>
      <c r="UID202" s="89"/>
      <c r="UIE202" s="89"/>
      <c r="UIF202" s="89"/>
      <c r="UIG202" s="89"/>
      <c r="UIH202" s="89"/>
      <c r="UII202" s="89"/>
      <c r="UIJ202" s="89"/>
      <c r="UIK202" s="89"/>
      <c r="UIL202" s="89"/>
      <c r="UIM202" s="89"/>
      <c r="UIN202" s="89"/>
      <c r="UIO202" s="89"/>
      <c r="UIP202" s="89"/>
      <c r="UIQ202" s="89"/>
      <c r="UIR202" s="89"/>
      <c r="UIS202" s="89"/>
      <c r="UIT202" s="89"/>
      <c r="UIU202" s="89"/>
      <c r="UIV202" s="89"/>
      <c r="UIW202" s="89"/>
      <c r="UIX202" s="89"/>
      <c r="UIY202" s="89"/>
      <c r="UIZ202" s="89"/>
      <c r="UJA202" s="89"/>
      <c r="UJB202" s="89"/>
      <c r="UJC202" s="89"/>
      <c r="UJD202" s="89"/>
      <c r="UJE202" s="89"/>
      <c r="UJF202" s="89"/>
      <c r="UJG202" s="89"/>
      <c r="UJH202" s="89"/>
      <c r="UJI202" s="89"/>
      <c r="UJJ202" s="89"/>
      <c r="UJK202" s="89"/>
      <c r="UJL202" s="89"/>
      <c r="UJM202" s="89"/>
      <c r="UJN202" s="89"/>
      <c r="UJO202" s="89"/>
      <c r="UJP202" s="89"/>
      <c r="UJQ202" s="89"/>
      <c r="UJR202" s="89"/>
      <c r="UJS202" s="89"/>
      <c r="UJT202" s="89"/>
      <c r="UJU202" s="89"/>
      <c r="UJV202" s="89"/>
      <c r="UJW202" s="89"/>
      <c r="UJX202" s="89"/>
      <c r="UJY202" s="89"/>
      <c r="UJZ202" s="89"/>
      <c r="UKA202" s="89"/>
      <c r="UKB202" s="89"/>
      <c r="UKC202" s="89"/>
      <c r="UKD202" s="89"/>
      <c r="UKE202" s="89"/>
      <c r="UKF202" s="89"/>
      <c r="UKG202" s="89"/>
      <c r="UKH202" s="89"/>
      <c r="UKI202" s="89"/>
      <c r="UKJ202" s="89"/>
      <c r="UKK202" s="89"/>
      <c r="UKL202" s="89"/>
      <c r="UKM202" s="89"/>
      <c r="UKN202" s="89"/>
      <c r="UKO202" s="89"/>
      <c r="UKP202" s="89"/>
      <c r="UKQ202" s="89"/>
      <c r="UKR202" s="89"/>
      <c r="UKS202" s="89"/>
      <c r="UKT202" s="89"/>
      <c r="UKU202" s="89"/>
      <c r="UKV202" s="89"/>
      <c r="UKW202" s="89"/>
      <c r="UKX202" s="89"/>
      <c r="UKY202" s="89"/>
      <c r="UKZ202" s="89"/>
      <c r="ULA202" s="89"/>
      <c r="ULB202" s="89"/>
      <c r="ULC202" s="89"/>
      <c r="ULD202" s="89"/>
      <c r="ULE202" s="89"/>
      <c r="ULF202" s="89"/>
      <c r="ULG202" s="89"/>
      <c r="ULH202" s="89"/>
      <c r="ULI202" s="89"/>
      <c r="ULJ202" s="89"/>
      <c r="ULK202" s="89"/>
      <c r="ULL202" s="89"/>
      <c r="ULM202" s="89"/>
      <c r="ULN202" s="89"/>
      <c r="ULO202" s="89"/>
      <c r="ULP202" s="89"/>
      <c r="ULQ202" s="89"/>
      <c r="ULR202" s="89"/>
      <c r="ULS202" s="89"/>
      <c r="ULT202" s="89"/>
      <c r="ULU202" s="89"/>
      <c r="ULV202" s="89"/>
      <c r="ULW202" s="89"/>
      <c r="ULX202" s="89"/>
      <c r="ULY202" s="89"/>
      <c r="ULZ202" s="89"/>
      <c r="UMA202" s="89"/>
      <c r="UMB202" s="89"/>
      <c r="UMC202" s="89"/>
      <c r="UMD202" s="89"/>
      <c r="UME202" s="89"/>
      <c r="UMF202" s="89"/>
      <c r="UMG202" s="89"/>
      <c r="UMH202" s="89"/>
      <c r="UMI202" s="89"/>
      <c r="UMJ202" s="89"/>
      <c r="UMK202" s="89"/>
      <c r="UML202" s="89"/>
      <c r="UMM202" s="89"/>
      <c r="UMN202" s="89"/>
      <c r="UMO202" s="89"/>
      <c r="UMP202" s="89"/>
      <c r="UMQ202" s="89"/>
      <c r="UMR202" s="89"/>
      <c r="UMS202" s="89"/>
      <c r="UMT202" s="89"/>
      <c r="UMU202" s="89"/>
      <c r="UMV202" s="89"/>
      <c r="UMW202" s="89"/>
      <c r="UMX202" s="89"/>
      <c r="UMY202" s="89"/>
      <c r="UMZ202" s="89"/>
      <c r="UNA202" s="89"/>
      <c r="UNB202" s="89"/>
      <c r="UNC202" s="89"/>
      <c r="UND202" s="89"/>
      <c r="UNE202" s="89"/>
      <c r="UNF202" s="89"/>
      <c r="UNG202" s="89"/>
      <c r="UNH202" s="89"/>
      <c r="UNI202" s="89"/>
      <c r="UNJ202" s="89"/>
      <c r="UNK202" s="89"/>
      <c r="UNL202" s="89"/>
      <c r="UNM202" s="89"/>
      <c r="UNN202" s="89"/>
      <c r="UNO202" s="89"/>
      <c r="UNP202" s="89"/>
      <c r="UNQ202" s="89"/>
      <c r="UNR202" s="89"/>
      <c r="UNS202" s="89"/>
      <c r="UNT202" s="89"/>
      <c r="UNU202" s="89"/>
      <c r="UNV202" s="89"/>
      <c r="UNW202" s="89"/>
      <c r="UNX202" s="89"/>
      <c r="UNY202" s="89"/>
      <c r="UNZ202" s="89"/>
      <c r="UOA202" s="89"/>
      <c r="UOB202" s="89"/>
      <c r="UOC202" s="89"/>
      <c r="UOD202" s="89"/>
      <c r="UOE202" s="89"/>
      <c r="UOF202" s="89"/>
      <c r="UOG202" s="89"/>
      <c r="UOH202" s="89"/>
      <c r="UOI202" s="89"/>
      <c r="UOJ202" s="89"/>
      <c r="UOK202" s="89"/>
      <c r="UOL202" s="89"/>
      <c r="UOM202" s="89"/>
      <c r="UON202" s="89"/>
      <c r="UOO202" s="89"/>
      <c r="UOP202" s="89"/>
      <c r="UOQ202" s="89"/>
      <c r="UOR202" s="89"/>
      <c r="UOS202" s="89"/>
      <c r="UOT202" s="89"/>
      <c r="UOU202" s="89"/>
      <c r="UOV202" s="89"/>
      <c r="UOW202" s="89"/>
      <c r="UOX202" s="89"/>
      <c r="UOY202" s="89"/>
      <c r="UOZ202" s="89"/>
      <c r="UPA202" s="89"/>
      <c r="UPB202" s="89"/>
      <c r="UPC202" s="89"/>
      <c r="UPD202" s="89"/>
      <c r="UPE202" s="89"/>
      <c r="UPF202" s="89"/>
      <c r="UPG202" s="89"/>
      <c r="UPH202" s="89"/>
      <c r="UPI202" s="89"/>
      <c r="UPJ202" s="89"/>
      <c r="UPK202" s="89"/>
      <c r="UPL202" s="89"/>
      <c r="UPM202" s="89"/>
      <c r="UPN202" s="89"/>
      <c r="UPO202" s="89"/>
      <c r="UPP202" s="89"/>
      <c r="UPQ202" s="89"/>
      <c r="UPR202" s="89"/>
      <c r="UPS202" s="89"/>
      <c r="UPT202" s="89"/>
      <c r="UPU202" s="89"/>
      <c r="UPV202" s="89"/>
      <c r="UPW202" s="89"/>
      <c r="UPX202" s="89"/>
      <c r="UPY202" s="89"/>
      <c r="UPZ202" s="89"/>
      <c r="UQA202" s="89"/>
      <c r="UQB202" s="89"/>
      <c r="UQC202" s="89"/>
      <c r="UQD202" s="89"/>
      <c r="UQE202" s="89"/>
      <c r="UQF202" s="89"/>
      <c r="UQG202" s="89"/>
      <c r="UQH202" s="89"/>
      <c r="UQI202" s="89"/>
      <c r="UQJ202" s="89"/>
      <c r="UQK202" s="89"/>
      <c r="UQL202" s="89"/>
      <c r="UQM202" s="89"/>
      <c r="UQN202" s="89"/>
      <c r="UQO202" s="89"/>
      <c r="UQP202" s="89"/>
      <c r="UQQ202" s="89"/>
      <c r="UQR202" s="89"/>
      <c r="UQS202" s="89"/>
      <c r="UQT202" s="89"/>
      <c r="UQU202" s="89"/>
      <c r="UQV202" s="89"/>
      <c r="UQW202" s="89"/>
      <c r="UQX202" s="89"/>
      <c r="UQY202" s="89"/>
      <c r="UQZ202" s="89"/>
      <c r="URA202" s="89"/>
      <c r="URB202" s="89"/>
      <c r="URC202" s="89"/>
      <c r="URD202" s="89"/>
      <c r="URE202" s="89"/>
      <c r="URF202" s="89"/>
      <c r="URG202" s="89"/>
      <c r="URH202" s="89"/>
      <c r="URI202" s="89"/>
      <c r="URJ202" s="89"/>
      <c r="URK202" s="89"/>
      <c r="URL202" s="89"/>
      <c r="URM202" s="89"/>
      <c r="URN202" s="89"/>
      <c r="URO202" s="89"/>
      <c r="URP202" s="89"/>
      <c r="URQ202" s="89"/>
      <c r="URR202" s="89"/>
      <c r="URS202" s="89"/>
      <c r="URT202" s="89"/>
      <c r="URU202" s="89"/>
      <c r="URV202" s="89"/>
      <c r="URW202" s="89"/>
      <c r="URX202" s="89"/>
      <c r="URY202" s="89"/>
      <c r="URZ202" s="89"/>
      <c r="USA202" s="89"/>
      <c r="USB202" s="89"/>
      <c r="USC202" s="89"/>
      <c r="USD202" s="89"/>
      <c r="USE202" s="89"/>
      <c r="USF202" s="89"/>
      <c r="USG202" s="89"/>
      <c r="USH202" s="89"/>
      <c r="USI202" s="89"/>
      <c r="USJ202" s="89"/>
      <c r="USK202" s="89"/>
      <c r="USL202" s="89"/>
      <c r="USM202" s="89"/>
      <c r="USN202" s="89"/>
      <c r="USO202" s="89"/>
      <c r="USP202" s="89"/>
      <c r="USQ202" s="89"/>
      <c r="USR202" s="89"/>
      <c r="USS202" s="89"/>
      <c r="UST202" s="89"/>
      <c r="USU202" s="89"/>
      <c r="USV202" s="89"/>
      <c r="USW202" s="89"/>
      <c r="USX202" s="89"/>
      <c r="USY202" s="89"/>
      <c r="USZ202" s="89"/>
      <c r="UTA202" s="89"/>
      <c r="UTB202" s="89"/>
      <c r="UTC202" s="89"/>
      <c r="UTD202" s="89"/>
      <c r="UTE202" s="89"/>
      <c r="UTF202" s="89"/>
      <c r="UTG202" s="89"/>
      <c r="UTH202" s="89"/>
      <c r="UTI202" s="89"/>
      <c r="UTJ202" s="89"/>
      <c r="UTK202" s="89"/>
      <c r="UTL202" s="89"/>
      <c r="UTM202" s="89"/>
      <c r="UTN202" s="89"/>
      <c r="UTO202" s="89"/>
      <c r="UTP202" s="89"/>
      <c r="UTQ202" s="89"/>
      <c r="UTR202" s="89"/>
      <c r="UTS202" s="89"/>
      <c r="UTT202" s="89"/>
      <c r="UTU202" s="89"/>
      <c r="UTV202" s="89"/>
      <c r="UTW202" s="89"/>
      <c r="UTX202" s="89"/>
      <c r="UTY202" s="89"/>
      <c r="UTZ202" s="89"/>
      <c r="UUA202" s="89"/>
      <c r="UUB202" s="89"/>
      <c r="UUC202" s="89"/>
      <c r="UUD202" s="89"/>
      <c r="UUE202" s="89"/>
      <c r="UUF202" s="89"/>
      <c r="UUG202" s="89"/>
      <c r="UUH202" s="89"/>
      <c r="UUI202" s="89"/>
      <c r="UUJ202" s="89"/>
      <c r="UUK202" s="89"/>
      <c r="UUL202" s="89"/>
      <c r="UUM202" s="89"/>
      <c r="UUN202" s="89"/>
      <c r="UUO202" s="89"/>
      <c r="UUP202" s="89"/>
      <c r="UUQ202" s="89"/>
      <c r="UUR202" s="89"/>
      <c r="UUS202" s="89"/>
      <c r="UUT202" s="89"/>
      <c r="UUU202" s="89"/>
      <c r="UUV202" s="89"/>
      <c r="UUW202" s="89"/>
      <c r="UUX202" s="89"/>
      <c r="UUY202" s="89"/>
      <c r="UUZ202" s="89"/>
      <c r="UVA202" s="89"/>
      <c r="UVB202" s="89"/>
      <c r="UVC202" s="89"/>
      <c r="UVD202" s="89"/>
      <c r="UVE202" s="89"/>
      <c r="UVF202" s="89"/>
      <c r="UVG202" s="89"/>
      <c r="UVH202" s="89"/>
      <c r="UVI202" s="89"/>
      <c r="UVJ202" s="89"/>
      <c r="UVK202" s="89"/>
      <c r="UVL202" s="89"/>
      <c r="UVM202" s="89"/>
      <c r="UVN202" s="89"/>
      <c r="UVO202" s="89"/>
      <c r="UVP202" s="89"/>
      <c r="UVQ202" s="89"/>
      <c r="UVR202" s="89"/>
      <c r="UVS202" s="89"/>
      <c r="UVT202" s="89"/>
      <c r="UVU202" s="89"/>
      <c r="UVV202" s="89"/>
      <c r="UVW202" s="89"/>
      <c r="UVX202" s="89"/>
      <c r="UVY202" s="89"/>
      <c r="UVZ202" s="89"/>
      <c r="UWA202" s="89"/>
      <c r="UWB202" s="89"/>
      <c r="UWC202" s="89"/>
      <c r="UWD202" s="89"/>
      <c r="UWE202" s="89"/>
      <c r="UWF202" s="89"/>
      <c r="UWG202" s="89"/>
      <c r="UWH202" s="89"/>
      <c r="UWI202" s="89"/>
      <c r="UWJ202" s="89"/>
      <c r="UWK202" s="89"/>
      <c r="UWL202" s="89"/>
      <c r="UWM202" s="89"/>
      <c r="UWN202" s="89"/>
      <c r="UWO202" s="89"/>
      <c r="UWP202" s="89"/>
      <c r="UWQ202" s="89"/>
      <c r="UWR202" s="89"/>
      <c r="UWS202" s="89"/>
      <c r="UWT202" s="89"/>
      <c r="UWU202" s="89"/>
      <c r="UWV202" s="89"/>
      <c r="UWW202" s="89"/>
      <c r="UWX202" s="89"/>
      <c r="UWY202" s="89"/>
      <c r="UWZ202" s="89"/>
      <c r="UXA202" s="89"/>
      <c r="UXB202" s="89"/>
      <c r="UXC202" s="89"/>
      <c r="UXD202" s="89"/>
      <c r="UXE202" s="89"/>
      <c r="UXF202" s="89"/>
      <c r="UXG202" s="89"/>
      <c r="UXH202" s="89"/>
      <c r="UXI202" s="89"/>
      <c r="UXJ202" s="89"/>
      <c r="UXK202" s="89"/>
      <c r="UXL202" s="89"/>
      <c r="UXM202" s="89"/>
      <c r="UXN202" s="89"/>
      <c r="UXO202" s="89"/>
      <c r="UXP202" s="89"/>
      <c r="UXQ202" s="89"/>
      <c r="UXR202" s="89"/>
      <c r="UXS202" s="89"/>
      <c r="UXT202" s="89"/>
      <c r="UXU202" s="89"/>
      <c r="UXV202" s="89"/>
      <c r="UXW202" s="89"/>
      <c r="UXX202" s="89"/>
      <c r="UXY202" s="89"/>
      <c r="UXZ202" s="89"/>
      <c r="UYA202" s="89"/>
      <c r="UYB202" s="89"/>
      <c r="UYC202" s="89"/>
      <c r="UYD202" s="89"/>
      <c r="UYE202" s="89"/>
      <c r="UYF202" s="89"/>
      <c r="UYG202" s="89"/>
      <c r="UYH202" s="89"/>
      <c r="UYI202" s="89"/>
      <c r="UYJ202" s="89"/>
      <c r="UYK202" s="89"/>
      <c r="UYL202" s="89"/>
      <c r="UYM202" s="89"/>
      <c r="UYN202" s="89"/>
      <c r="UYO202" s="89"/>
      <c r="UYP202" s="89"/>
      <c r="UYQ202" s="89"/>
      <c r="UYR202" s="89"/>
      <c r="UYS202" s="89"/>
      <c r="UYT202" s="89"/>
      <c r="UYU202" s="89"/>
      <c r="UYV202" s="89"/>
      <c r="UYW202" s="89"/>
      <c r="UYX202" s="89"/>
      <c r="UYY202" s="89"/>
      <c r="UYZ202" s="89"/>
      <c r="UZA202" s="89"/>
      <c r="UZB202" s="89"/>
      <c r="UZC202" s="89"/>
      <c r="UZD202" s="89"/>
      <c r="UZE202" s="89"/>
      <c r="UZF202" s="89"/>
      <c r="UZG202" s="89"/>
      <c r="UZH202" s="89"/>
      <c r="UZI202" s="89"/>
      <c r="UZJ202" s="89"/>
      <c r="UZK202" s="89"/>
      <c r="UZL202" s="89"/>
      <c r="UZM202" s="89"/>
      <c r="UZN202" s="89"/>
      <c r="UZO202" s="89"/>
      <c r="UZP202" s="89"/>
      <c r="UZQ202" s="89"/>
      <c r="UZR202" s="89"/>
      <c r="UZS202" s="89"/>
      <c r="UZT202" s="89"/>
      <c r="UZU202" s="89"/>
      <c r="UZV202" s="89"/>
      <c r="UZW202" s="89"/>
      <c r="UZX202" s="89"/>
      <c r="UZY202" s="89"/>
      <c r="UZZ202" s="89"/>
      <c r="VAA202" s="89"/>
      <c r="VAB202" s="89"/>
      <c r="VAC202" s="89"/>
      <c r="VAD202" s="89"/>
      <c r="VAE202" s="89"/>
      <c r="VAF202" s="89"/>
      <c r="VAG202" s="89"/>
      <c r="VAH202" s="89"/>
      <c r="VAI202" s="89"/>
      <c r="VAJ202" s="89"/>
      <c r="VAK202" s="89"/>
      <c r="VAL202" s="89"/>
      <c r="VAM202" s="89"/>
      <c r="VAN202" s="89"/>
      <c r="VAO202" s="89"/>
      <c r="VAP202" s="89"/>
      <c r="VAQ202" s="89"/>
      <c r="VAR202" s="89"/>
      <c r="VAS202" s="89"/>
      <c r="VAT202" s="89"/>
      <c r="VAU202" s="89"/>
      <c r="VAV202" s="89"/>
      <c r="VAW202" s="89"/>
      <c r="VAX202" s="89"/>
      <c r="VAY202" s="89"/>
      <c r="VAZ202" s="89"/>
      <c r="VBA202" s="89"/>
      <c r="VBB202" s="89"/>
      <c r="VBC202" s="89"/>
      <c r="VBD202" s="89"/>
      <c r="VBE202" s="89"/>
      <c r="VBF202" s="89"/>
      <c r="VBG202" s="89"/>
      <c r="VBH202" s="89"/>
      <c r="VBI202" s="89"/>
      <c r="VBJ202" s="89"/>
      <c r="VBK202" s="89"/>
      <c r="VBL202" s="89"/>
      <c r="VBM202" s="89"/>
      <c r="VBN202" s="89"/>
      <c r="VBO202" s="89"/>
      <c r="VBP202" s="89"/>
      <c r="VBQ202" s="89"/>
      <c r="VBR202" s="89"/>
      <c r="VBS202" s="89"/>
      <c r="VBT202" s="89"/>
      <c r="VBU202" s="89"/>
      <c r="VBV202" s="89"/>
      <c r="VBW202" s="89"/>
      <c r="VBX202" s="89"/>
      <c r="VBY202" s="89"/>
      <c r="VBZ202" s="89"/>
      <c r="VCA202" s="89"/>
      <c r="VCB202" s="89"/>
      <c r="VCC202" s="89"/>
      <c r="VCD202" s="89"/>
      <c r="VCE202" s="89"/>
      <c r="VCF202" s="89"/>
      <c r="VCG202" s="89"/>
      <c r="VCH202" s="89"/>
      <c r="VCI202" s="89"/>
      <c r="VCJ202" s="89"/>
      <c r="VCK202" s="89"/>
      <c r="VCL202" s="89"/>
      <c r="VCM202" s="89"/>
      <c r="VCN202" s="89"/>
      <c r="VCO202" s="89"/>
      <c r="VCP202" s="89"/>
      <c r="VCQ202" s="89"/>
      <c r="VCR202" s="89"/>
      <c r="VCS202" s="89"/>
      <c r="VCT202" s="89"/>
      <c r="VCU202" s="89"/>
      <c r="VCV202" s="89"/>
      <c r="VCW202" s="89"/>
      <c r="VCX202" s="89"/>
      <c r="VCY202" s="89"/>
      <c r="VCZ202" s="89"/>
      <c r="VDA202" s="89"/>
      <c r="VDB202" s="89"/>
      <c r="VDC202" s="89"/>
      <c r="VDD202" s="89"/>
      <c r="VDE202" s="89"/>
      <c r="VDF202" s="89"/>
      <c r="VDG202" s="89"/>
      <c r="VDH202" s="89"/>
      <c r="VDI202" s="89"/>
      <c r="VDJ202" s="89"/>
      <c r="VDK202" s="89"/>
      <c r="VDL202" s="89"/>
      <c r="VDM202" s="89"/>
      <c r="VDN202" s="89"/>
      <c r="VDO202" s="89"/>
      <c r="VDP202" s="89"/>
      <c r="VDQ202" s="89"/>
      <c r="VDR202" s="89"/>
      <c r="VDS202" s="89"/>
      <c r="VDT202" s="89"/>
      <c r="VDU202" s="89"/>
      <c r="VDV202" s="89"/>
      <c r="VDW202" s="89"/>
      <c r="VDX202" s="89"/>
      <c r="VDY202" s="89"/>
      <c r="VDZ202" s="89"/>
      <c r="VEA202" s="89"/>
      <c r="VEB202" s="89"/>
      <c r="VEC202" s="89"/>
      <c r="VED202" s="89"/>
      <c r="VEE202" s="89"/>
      <c r="VEF202" s="89"/>
      <c r="VEG202" s="89"/>
      <c r="VEH202" s="89"/>
      <c r="VEI202" s="89"/>
      <c r="VEJ202" s="89"/>
      <c r="VEK202" s="89"/>
      <c r="VEL202" s="89"/>
      <c r="VEM202" s="89"/>
      <c r="VEN202" s="89"/>
      <c r="VEO202" s="89"/>
      <c r="VEP202" s="89"/>
      <c r="VEQ202" s="89"/>
      <c r="VER202" s="89"/>
      <c r="VES202" s="89"/>
      <c r="VET202" s="89"/>
      <c r="VEU202" s="89"/>
      <c r="VEV202" s="89"/>
      <c r="VEW202" s="89"/>
      <c r="VEX202" s="89"/>
      <c r="VEY202" s="89"/>
      <c r="VEZ202" s="89"/>
      <c r="VFA202" s="89"/>
      <c r="VFB202" s="89"/>
      <c r="VFC202" s="89"/>
      <c r="VFD202" s="89"/>
      <c r="VFE202" s="89"/>
      <c r="VFF202" s="89"/>
      <c r="VFG202" s="89"/>
      <c r="VFH202" s="89"/>
      <c r="VFI202" s="89"/>
      <c r="VFJ202" s="89"/>
      <c r="VFK202" s="89"/>
      <c r="VFL202" s="89"/>
      <c r="VFM202" s="89"/>
      <c r="VFN202" s="89"/>
      <c r="VFO202" s="89"/>
      <c r="VFP202" s="89"/>
      <c r="VFQ202" s="89"/>
      <c r="VFR202" s="89"/>
      <c r="VFS202" s="89"/>
      <c r="VFT202" s="89"/>
      <c r="VFU202" s="89"/>
      <c r="VFV202" s="89"/>
      <c r="VFW202" s="89"/>
      <c r="VFX202" s="89"/>
      <c r="VFY202" s="89"/>
      <c r="VFZ202" s="89"/>
      <c r="VGA202" s="89"/>
      <c r="VGB202" s="89"/>
      <c r="VGC202" s="89"/>
      <c r="VGD202" s="89"/>
      <c r="VGE202" s="89"/>
      <c r="VGF202" s="89"/>
      <c r="VGG202" s="89"/>
      <c r="VGH202" s="89"/>
      <c r="VGI202" s="89"/>
      <c r="VGJ202" s="89"/>
      <c r="VGK202" s="89"/>
      <c r="VGL202" s="89"/>
      <c r="VGM202" s="89"/>
      <c r="VGN202" s="89"/>
      <c r="VGO202" s="89"/>
      <c r="VGP202" s="89"/>
      <c r="VGQ202" s="89"/>
      <c r="VGR202" s="89"/>
      <c r="VGS202" s="89"/>
      <c r="VGT202" s="89"/>
      <c r="VGU202" s="89"/>
      <c r="VGV202" s="89"/>
      <c r="VGW202" s="89"/>
      <c r="VGX202" s="89"/>
      <c r="VGY202" s="89"/>
      <c r="VGZ202" s="89"/>
      <c r="VHA202" s="89"/>
      <c r="VHB202" s="89"/>
      <c r="VHC202" s="89"/>
      <c r="VHD202" s="89"/>
      <c r="VHE202" s="89"/>
      <c r="VHF202" s="89"/>
      <c r="VHG202" s="89"/>
      <c r="VHH202" s="89"/>
      <c r="VHI202" s="89"/>
      <c r="VHJ202" s="89"/>
      <c r="VHK202" s="89"/>
      <c r="VHL202" s="89"/>
      <c r="VHM202" s="89"/>
      <c r="VHN202" s="89"/>
      <c r="VHO202" s="89"/>
      <c r="VHP202" s="89"/>
      <c r="VHQ202" s="89"/>
      <c r="VHR202" s="89"/>
      <c r="VHS202" s="89"/>
      <c r="VHT202" s="89"/>
      <c r="VHU202" s="89"/>
      <c r="VHV202" s="89"/>
      <c r="VHW202" s="89"/>
      <c r="VHX202" s="89"/>
      <c r="VHY202" s="89"/>
      <c r="VHZ202" s="89"/>
      <c r="VIA202" s="89"/>
      <c r="VIB202" s="89"/>
      <c r="VIC202" s="89"/>
      <c r="VID202" s="89"/>
      <c r="VIE202" s="89"/>
      <c r="VIF202" s="89"/>
      <c r="VIG202" s="89"/>
      <c r="VIH202" s="89"/>
      <c r="VII202" s="89"/>
      <c r="VIJ202" s="89"/>
      <c r="VIK202" s="89"/>
      <c r="VIL202" s="89"/>
      <c r="VIM202" s="89"/>
      <c r="VIN202" s="89"/>
      <c r="VIO202" s="89"/>
      <c r="VIP202" s="89"/>
      <c r="VIQ202" s="89"/>
      <c r="VIR202" s="89"/>
      <c r="VIS202" s="89"/>
      <c r="VIT202" s="89"/>
      <c r="VIU202" s="89"/>
      <c r="VIV202" s="89"/>
      <c r="VIW202" s="89"/>
      <c r="VIX202" s="89"/>
      <c r="VIY202" s="89"/>
      <c r="VIZ202" s="89"/>
      <c r="VJA202" s="89"/>
      <c r="VJB202" s="89"/>
      <c r="VJC202" s="89"/>
      <c r="VJD202" s="89"/>
      <c r="VJE202" s="89"/>
      <c r="VJF202" s="89"/>
      <c r="VJG202" s="89"/>
      <c r="VJH202" s="89"/>
      <c r="VJI202" s="89"/>
      <c r="VJJ202" s="89"/>
      <c r="VJK202" s="89"/>
      <c r="VJL202" s="89"/>
      <c r="VJM202" s="89"/>
      <c r="VJN202" s="89"/>
      <c r="VJO202" s="89"/>
      <c r="VJP202" s="89"/>
      <c r="VJQ202" s="89"/>
      <c r="VJR202" s="89"/>
      <c r="VJS202" s="89"/>
      <c r="VJT202" s="89"/>
      <c r="VJU202" s="89"/>
      <c r="VJV202" s="89"/>
      <c r="VJW202" s="89"/>
      <c r="VJX202" s="89"/>
      <c r="VJY202" s="89"/>
      <c r="VJZ202" s="89"/>
      <c r="VKA202" s="89"/>
      <c r="VKB202" s="89"/>
      <c r="VKC202" s="89"/>
      <c r="VKD202" s="89"/>
      <c r="VKE202" s="89"/>
      <c r="VKF202" s="89"/>
      <c r="VKG202" s="89"/>
      <c r="VKH202" s="89"/>
      <c r="VKI202" s="89"/>
      <c r="VKJ202" s="89"/>
      <c r="VKK202" s="89"/>
      <c r="VKL202" s="89"/>
      <c r="VKM202" s="89"/>
      <c r="VKN202" s="89"/>
      <c r="VKO202" s="89"/>
      <c r="VKP202" s="89"/>
      <c r="VKQ202" s="89"/>
      <c r="VKR202" s="89"/>
      <c r="VKS202" s="89"/>
      <c r="VKT202" s="89"/>
      <c r="VKU202" s="89"/>
      <c r="VKV202" s="89"/>
      <c r="VKW202" s="89"/>
      <c r="VKX202" s="89"/>
      <c r="VKY202" s="89"/>
      <c r="VKZ202" s="89"/>
      <c r="VLA202" s="89"/>
      <c r="VLB202" s="89"/>
      <c r="VLC202" s="89"/>
      <c r="VLD202" s="89"/>
      <c r="VLE202" s="89"/>
      <c r="VLF202" s="89"/>
      <c r="VLG202" s="89"/>
      <c r="VLH202" s="89"/>
      <c r="VLI202" s="89"/>
      <c r="VLJ202" s="89"/>
      <c r="VLK202" s="89"/>
      <c r="VLL202" s="89"/>
      <c r="VLM202" s="89"/>
      <c r="VLN202" s="89"/>
      <c r="VLO202" s="89"/>
      <c r="VLP202" s="89"/>
      <c r="VLQ202" s="89"/>
      <c r="VLR202" s="89"/>
      <c r="VLS202" s="89"/>
      <c r="VLT202" s="89"/>
      <c r="VLU202" s="89"/>
      <c r="VLV202" s="89"/>
      <c r="VLW202" s="89"/>
      <c r="VLX202" s="89"/>
      <c r="VLY202" s="89"/>
      <c r="VLZ202" s="89"/>
      <c r="VMA202" s="89"/>
      <c r="VMB202" s="89"/>
      <c r="VMC202" s="89"/>
      <c r="VMD202" s="89"/>
      <c r="VME202" s="89"/>
      <c r="VMF202" s="89"/>
      <c r="VMG202" s="89"/>
      <c r="VMH202" s="89"/>
      <c r="VMI202" s="89"/>
      <c r="VMJ202" s="89"/>
      <c r="VMK202" s="89"/>
      <c r="VML202" s="89"/>
      <c r="VMM202" s="89"/>
      <c r="VMN202" s="89"/>
      <c r="VMO202" s="89"/>
      <c r="VMP202" s="89"/>
      <c r="VMQ202" s="89"/>
      <c r="VMR202" s="89"/>
      <c r="VMS202" s="89"/>
      <c r="VMT202" s="89"/>
      <c r="VMU202" s="89"/>
      <c r="VMV202" s="89"/>
      <c r="VMW202" s="89"/>
      <c r="VMX202" s="89"/>
      <c r="VMY202" s="89"/>
      <c r="VMZ202" s="89"/>
      <c r="VNA202" s="89"/>
      <c r="VNB202" s="89"/>
      <c r="VNC202" s="89"/>
      <c r="VND202" s="89"/>
      <c r="VNE202" s="89"/>
      <c r="VNF202" s="89"/>
      <c r="VNG202" s="89"/>
      <c r="VNH202" s="89"/>
      <c r="VNI202" s="89"/>
      <c r="VNJ202" s="89"/>
      <c r="VNK202" s="89"/>
      <c r="VNL202" s="89"/>
      <c r="VNM202" s="89"/>
      <c r="VNN202" s="89"/>
      <c r="VNO202" s="89"/>
      <c r="VNP202" s="89"/>
      <c r="VNQ202" s="89"/>
      <c r="VNR202" s="89"/>
      <c r="VNS202" s="89"/>
      <c r="VNT202" s="89"/>
      <c r="VNU202" s="89"/>
      <c r="VNV202" s="89"/>
      <c r="VNW202" s="89"/>
      <c r="VNX202" s="89"/>
      <c r="VNY202" s="89"/>
      <c r="VNZ202" s="89"/>
      <c r="VOA202" s="89"/>
      <c r="VOB202" s="89"/>
      <c r="VOC202" s="89"/>
      <c r="VOD202" s="89"/>
      <c r="VOE202" s="89"/>
      <c r="VOF202" s="89"/>
      <c r="VOG202" s="89"/>
      <c r="VOH202" s="89"/>
      <c r="VOI202" s="89"/>
      <c r="VOJ202" s="89"/>
      <c r="VOK202" s="89"/>
      <c r="VOL202" s="89"/>
      <c r="VOM202" s="89"/>
      <c r="VON202" s="89"/>
      <c r="VOO202" s="89"/>
      <c r="VOP202" s="89"/>
      <c r="VOQ202" s="89"/>
      <c r="VOR202" s="89"/>
      <c r="VOS202" s="89"/>
      <c r="VOT202" s="89"/>
      <c r="VOU202" s="89"/>
      <c r="VOV202" s="89"/>
      <c r="VOW202" s="89"/>
      <c r="VOX202" s="89"/>
      <c r="VOY202" s="89"/>
      <c r="VOZ202" s="89"/>
      <c r="VPA202" s="89"/>
      <c r="VPB202" s="89"/>
      <c r="VPC202" s="89"/>
      <c r="VPD202" s="89"/>
      <c r="VPE202" s="89"/>
      <c r="VPF202" s="89"/>
      <c r="VPG202" s="89"/>
      <c r="VPH202" s="89"/>
      <c r="VPI202" s="89"/>
      <c r="VPJ202" s="89"/>
      <c r="VPK202" s="89"/>
      <c r="VPL202" s="89"/>
      <c r="VPM202" s="89"/>
      <c r="VPN202" s="89"/>
      <c r="VPO202" s="89"/>
      <c r="VPP202" s="89"/>
      <c r="VPQ202" s="89"/>
      <c r="VPR202" s="89"/>
      <c r="VPS202" s="89"/>
      <c r="VPT202" s="89"/>
      <c r="VPU202" s="89"/>
      <c r="VPV202" s="89"/>
      <c r="VPW202" s="89"/>
      <c r="VPX202" s="89"/>
      <c r="VPY202" s="89"/>
      <c r="VPZ202" s="89"/>
      <c r="VQA202" s="89"/>
      <c r="VQB202" s="89"/>
      <c r="VQC202" s="89"/>
      <c r="VQD202" s="89"/>
      <c r="VQE202" s="89"/>
      <c r="VQF202" s="89"/>
      <c r="VQG202" s="89"/>
      <c r="VQH202" s="89"/>
      <c r="VQI202" s="89"/>
      <c r="VQJ202" s="89"/>
      <c r="VQK202" s="89"/>
      <c r="VQL202" s="89"/>
      <c r="VQM202" s="89"/>
      <c r="VQN202" s="89"/>
      <c r="VQO202" s="89"/>
      <c r="VQP202" s="89"/>
      <c r="VQQ202" s="89"/>
      <c r="VQR202" s="89"/>
      <c r="VQS202" s="89"/>
      <c r="VQT202" s="89"/>
      <c r="VQU202" s="89"/>
      <c r="VQV202" s="89"/>
      <c r="VQW202" s="89"/>
      <c r="VQX202" s="89"/>
      <c r="VQY202" s="89"/>
      <c r="VQZ202" s="89"/>
      <c r="VRA202" s="89"/>
      <c r="VRB202" s="89"/>
      <c r="VRC202" s="89"/>
      <c r="VRD202" s="89"/>
      <c r="VRE202" s="89"/>
      <c r="VRF202" s="89"/>
      <c r="VRG202" s="89"/>
      <c r="VRH202" s="89"/>
      <c r="VRI202" s="89"/>
      <c r="VRJ202" s="89"/>
      <c r="VRK202" s="89"/>
      <c r="VRL202" s="89"/>
      <c r="VRM202" s="89"/>
      <c r="VRN202" s="89"/>
      <c r="VRO202" s="89"/>
      <c r="VRP202" s="89"/>
      <c r="VRQ202" s="89"/>
      <c r="VRR202" s="89"/>
      <c r="VRS202" s="89"/>
      <c r="VRT202" s="89"/>
      <c r="VRU202" s="89"/>
      <c r="VRV202" s="89"/>
      <c r="VRW202" s="89"/>
      <c r="VRX202" s="89"/>
      <c r="VRY202" s="89"/>
      <c r="VRZ202" s="89"/>
      <c r="VSA202" s="89"/>
      <c r="VSB202" s="89"/>
      <c r="VSC202" s="89"/>
      <c r="VSD202" s="89"/>
      <c r="VSE202" s="89"/>
      <c r="VSF202" s="89"/>
      <c r="VSG202" s="89"/>
      <c r="VSH202" s="89"/>
      <c r="VSI202" s="89"/>
      <c r="VSJ202" s="89"/>
      <c r="VSK202" s="89"/>
      <c r="VSL202" s="89"/>
      <c r="VSM202" s="89"/>
      <c r="VSN202" s="89"/>
      <c r="VSO202" s="89"/>
      <c r="VSP202" s="89"/>
      <c r="VSQ202" s="89"/>
      <c r="VSR202" s="89"/>
      <c r="VSS202" s="89"/>
      <c r="VST202" s="89"/>
      <c r="VSU202" s="89"/>
      <c r="VSV202" s="89"/>
      <c r="VSW202" s="89"/>
      <c r="VSX202" s="89"/>
      <c r="VSY202" s="89"/>
      <c r="VSZ202" s="89"/>
      <c r="VTA202" s="89"/>
      <c r="VTB202" s="89"/>
      <c r="VTC202" s="89"/>
      <c r="VTD202" s="89"/>
      <c r="VTE202" s="89"/>
      <c r="VTF202" s="89"/>
      <c r="VTG202" s="89"/>
      <c r="VTH202" s="89"/>
      <c r="VTI202" s="89"/>
      <c r="VTJ202" s="89"/>
      <c r="VTK202" s="89"/>
      <c r="VTL202" s="89"/>
      <c r="VTM202" s="89"/>
      <c r="VTN202" s="89"/>
      <c r="VTO202" s="89"/>
      <c r="VTP202" s="89"/>
      <c r="VTQ202" s="89"/>
      <c r="VTR202" s="89"/>
      <c r="VTS202" s="89"/>
      <c r="VTT202" s="89"/>
      <c r="VTU202" s="89"/>
      <c r="VTV202" s="89"/>
      <c r="VTW202" s="89"/>
      <c r="VTX202" s="89"/>
      <c r="VTY202" s="89"/>
      <c r="VTZ202" s="89"/>
      <c r="VUA202" s="89"/>
      <c r="VUB202" s="89"/>
      <c r="VUC202" s="89"/>
      <c r="VUD202" s="89"/>
      <c r="VUE202" s="89"/>
      <c r="VUF202" s="89"/>
      <c r="VUG202" s="89"/>
      <c r="VUH202" s="89"/>
      <c r="VUI202" s="89"/>
      <c r="VUJ202" s="89"/>
      <c r="VUK202" s="89"/>
      <c r="VUL202" s="89"/>
      <c r="VUM202" s="89"/>
      <c r="VUN202" s="89"/>
      <c r="VUO202" s="89"/>
      <c r="VUP202" s="89"/>
      <c r="VUQ202" s="89"/>
      <c r="VUR202" s="89"/>
      <c r="VUS202" s="89"/>
      <c r="VUT202" s="89"/>
      <c r="VUU202" s="89"/>
      <c r="VUV202" s="89"/>
      <c r="VUW202" s="89"/>
      <c r="VUX202" s="89"/>
      <c r="VUY202" s="89"/>
      <c r="VUZ202" s="89"/>
      <c r="VVA202" s="89"/>
      <c r="VVB202" s="89"/>
      <c r="VVC202" s="89"/>
      <c r="VVD202" s="89"/>
      <c r="VVE202" s="89"/>
      <c r="VVF202" s="89"/>
      <c r="VVG202" s="89"/>
      <c r="VVH202" s="89"/>
      <c r="VVI202" s="89"/>
      <c r="VVJ202" s="89"/>
      <c r="VVK202" s="89"/>
      <c r="VVL202" s="89"/>
      <c r="VVM202" s="89"/>
      <c r="VVN202" s="89"/>
      <c r="VVO202" s="89"/>
      <c r="VVP202" s="89"/>
      <c r="VVQ202" s="89"/>
      <c r="VVR202" s="89"/>
      <c r="VVS202" s="89"/>
      <c r="VVT202" s="89"/>
      <c r="VVU202" s="89"/>
      <c r="VVV202" s="89"/>
      <c r="VVW202" s="89"/>
      <c r="VVX202" s="89"/>
      <c r="VVY202" s="89"/>
      <c r="VVZ202" s="89"/>
      <c r="VWA202" s="89"/>
      <c r="VWB202" s="89"/>
      <c r="VWC202" s="89"/>
      <c r="VWD202" s="89"/>
      <c r="VWE202" s="89"/>
      <c r="VWF202" s="89"/>
      <c r="VWG202" s="89"/>
      <c r="VWH202" s="89"/>
      <c r="VWI202" s="89"/>
      <c r="VWJ202" s="89"/>
      <c r="VWK202" s="89"/>
      <c r="VWL202" s="89"/>
      <c r="VWM202" s="89"/>
      <c r="VWN202" s="89"/>
      <c r="VWO202" s="89"/>
      <c r="VWP202" s="89"/>
      <c r="VWQ202" s="89"/>
      <c r="VWR202" s="89"/>
      <c r="VWS202" s="89"/>
      <c r="VWT202" s="89"/>
      <c r="VWU202" s="89"/>
      <c r="VWV202" s="89"/>
      <c r="VWW202" s="89"/>
      <c r="VWX202" s="89"/>
      <c r="VWY202" s="89"/>
      <c r="VWZ202" s="89"/>
      <c r="VXA202" s="89"/>
      <c r="VXB202" s="89"/>
      <c r="VXC202" s="89"/>
      <c r="VXD202" s="89"/>
      <c r="VXE202" s="89"/>
      <c r="VXF202" s="89"/>
      <c r="VXG202" s="89"/>
      <c r="VXH202" s="89"/>
      <c r="VXI202" s="89"/>
      <c r="VXJ202" s="89"/>
      <c r="VXK202" s="89"/>
      <c r="VXL202" s="89"/>
      <c r="VXM202" s="89"/>
      <c r="VXN202" s="89"/>
      <c r="VXO202" s="89"/>
      <c r="VXP202" s="89"/>
      <c r="VXQ202" s="89"/>
      <c r="VXR202" s="89"/>
      <c r="VXS202" s="89"/>
      <c r="VXT202" s="89"/>
      <c r="VXU202" s="89"/>
      <c r="VXV202" s="89"/>
      <c r="VXW202" s="89"/>
      <c r="VXX202" s="89"/>
      <c r="VXY202" s="89"/>
      <c r="VXZ202" s="89"/>
      <c r="VYA202" s="89"/>
      <c r="VYB202" s="89"/>
      <c r="VYC202" s="89"/>
      <c r="VYD202" s="89"/>
      <c r="VYE202" s="89"/>
      <c r="VYF202" s="89"/>
      <c r="VYG202" s="89"/>
      <c r="VYH202" s="89"/>
      <c r="VYI202" s="89"/>
      <c r="VYJ202" s="89"/>
      <c r="VYK202" s="89"/>
      <c r="VYL202" s="89"/>
      <c r="VYM202" s="89"/>
      <c r="VYN202" s="89"/>
      <c r="VYO202" s="89"/>
      <c r="VYP202" s="89"/>
      <c r="VYQ202" s="89"/>
      <c r="VYR202" s="89"/>
      <c r="VYS202" s="89"/>
      <c r="VYT202" s="89"/>
      <c r="VYU202" s="89"/>
      <c r="VYV202" s="89"/>
      <c r="VYW202" s="89"/>
      <c r="VYX202" s="89"/>
      <c r="VYY202" s="89"/>
      <c r="VYZ202" s="89"/>
      <c r="VZA202" s="89"/>
      <c r="VZB202" s="89"/>
      <c r="VZC202" s="89"/>
      <c r="VZD202" s="89"/>
      <c r="VZE202" s="89"/>
      <c r="VZF202" s="89"/>
      <c r="VZG202" s="89"/>
      <c r="VZH202" s="89"/>
      <c r="VZI202" s="89"/>
      <c r="VZJ202" s="89"/>
      <c r="VZK202" s="89"/>
      <c r="VZL202" s="89"/>
      <c r="VZM202" s="89"/>
      <c r="VZN202" s="89"/>
      <c r="VZO202" s="89"/>
      <c r="VZP202" s="89"/>
      <c r="VZQ202" s="89"/>
      <c r="VZR202" s="89"/>
      <c r="VZS202" s="89"/>
      <c r="VZT202" s="89"/>
      <c r="VZU202" s="89"/>
      <c r="VZV202" s="89"/>
      <c r="VZW202" s="89"/>
      <c r="VZX202" s="89"/>
      <c r="VZY202" s="89"/>
      <c r="VZZ202" s="89"/>
      <c r="WAA202" s="89"/>
      <c r="WAB202" s="89"/>
      <c r="WAC202" s="89"/>
      <c r="WAD202" s="89"/>
      <c r="WAE202" s="89"/>
      <c r="WAF202" s="89"/>
      <c r="WAG202" s="89"/>
      <c r="WAH202" s="89"/>
      <c r="WAI202" s="89"/>
      <c r="WAJ202" s="89"/>
      <c r="WAK202" s="89"/>
      <c r="WAL202" s="89"/>
      <c r="WAM202" s="89"/>
      <c r="WAN202" s="89"/>
      <c r="WAO202" s="89"/>
      <c r="WAP202" s="89"/>
      <c r="WAQ202" s="89"/>
      <c r="WAR202" s="89"/>
      <c r="WAS202" s="89"/>
      <c r="WAT202" s="89"/>
      <c r="WAU202" s="89"/>
      <c r="WAV202" s="89"/>
      <c r="WAW202" s="89"/>
      <c r="WAX202" s="89"/>
      <c r="WAY202" s="89"/>
      <c r="WAZ202" s="89"/>
      <c r="WBA202" s="89"/>
      <c r="WBB202" s="89"/>
      <c r="WBC202" s="89"/>
      <c r="WBD202" s="89"/>
      <c r="WBE202" s="89"/>
      <c r="WBF202" s="89"/>
      <c r="WBG202" s="89"/>
      <c r="WBH202" s="89"/>
      <c r="WBI202" s="89"/>
      <c r="WBJ202" s="89"/>
      <c r="WBK202" s="89"/>
      <c r="WBL202" s="89"/>
      <c r="WBM202" s="89"/>
      <c r="WBN202" s="89"/>
      <c r="WBO202" s="89"/>
      <c r="WBP202" s="89"/>
      <c r="WBQ202" s="89"/>
      <c r="WBR202" s="89"/>
      <c r="WBS202" s="89"/>
      <c r="WBT202" s="89"/>
      <c r="WBU202" s="89"/>
      <c r="WBV202" s="89"/>
      <c r="WBW202" s="89"/>
      <c r="WBX202" s="89"/>
      <c r="WBY202" s="89"/>
      <c r="WBZ202" s="89"/>
      <c r="WCA202" s="89"/>
      <c r="WCB202" s="89"/>
      <c r="WCC202" s="89"/>
      <c r="WCD202" s="89"/>
      <c r="WCE202" s="89"/>
      <c r="WCF202" s="89"/>
      <c r="WCG202" s="89"/>
      <c r="WCH202" s="89"/>
      <c r="WCI202" s="89"/>
      <c r="WCJ202" s="89"/>
      <c r="WCK202" s="89"/>
      <c r="WCL202" s="89"/>
      <c r="WCM202" s="89"/>
      <c r="WCN202" s="89"/>
      <c r="WCO202" s="89"/>
      <c r="WCP202" s="89"/>
      <c r="WCQ202" s="89"/>
      <c r="WCR202" s="89"/>
      <c r="WCS202" s="89"/>
      <c r="WCT202" s="89"/>
      <c r="WCU202" s="89"/>
      <c r="WCV202" s="89"/>
      <c r="WCW202" s="89"/>
      <c r="WCX202" s="89"/>
      <c r="WCY202" s="89"/>
      <c r="WCZ202" s="89"/>
      <c r="WDA202" s="89"/>
      <c r="WDB202" s="89"/>
      <c r="WDC202" s="89"/>
      <c r="WDD202" s="89"/>
      <c r="WDE202" s="89"/>
      <c r="WDF202" s="89"/>
      <c r="WDG202" s="89"/>
      <c r="WDH202" s="89"/>
      <c r="WDI202" s="89"/>
      <c r="WDJ202" s="89"/>
      <c r="WDK202" s="89"/>
      <c r="WDL202" s="89"/>
      <c r="WDM202" s="89"/>
      <c r="WDN202" s="89"/>
      <c r="WDO202" s="89"/>
      <c r="WDP202" s="89"/>
      <c r="WDQ202" s="89"/>
      <c r="WDR202" s="89"/>
      <c r="WDS202" s="89"/>
      <c r="WDT202" s="89"/>
      <c r="WDU202" s="89"/>
      <c r="WDV202" s="89"/>
      <c r="WDW202" s="89"/>
      <c r="WDX202" s="89"/>
      <c r="WDY202" s="89"/>
      <c r="WDZ202" s="89"/>
      <c r="WEA202" s="89"/>
      <c r="WEB202" s="89"/>
      <c r="WEC202" s="89"/>
      <c r="WED202" s="89"/>
      <c r="WEE202" s="89"/>
      <c r="WEF202" s="89"/>
      <c r="WEG202" s="89"/>
      <c r="WEH202" s="89"/>
      <c r="WEI202" s="89"/>
      <c r="WEJ202" s="89"/>
      <c r="WEK202" s="89"/>
      <c r="WEL202" s="89"/>
      <c r="WEM202" s="89"/>
      <c r="WEN202" s="89"/>
      <c r="WEO202" s="89"/>
      <c r="WEP202" s="89"/>
      <c r="WEQ202" s="89"/>
      <c r="WER202" s="89"/>
      <c r="WES202" s="89"/>
      <c r="WET202" s="89"/>
      <c r="WEU202" s="89"/>
      <c r="WEV202" s="89"/>
      <c r="WEW202" s="89"/>
      <c r="WEX202" s="89"/>
      <c r="WEY202" s="89"/>
      <c r="WEZ202" s="89"/>
      <c r="WFA202" s="89"/>
      <c r="WFB202" s="89"/>
      <c r="WFC202" s="89"/>
      <c r="WFD202" s="89"/>
      <c r="WFE202" s="89"/>
      <c r="WFF202" s="89"/>
      <c r="WFG202" s="89"/>
      <c r="WFH202" s="89"/>
      <c r="WFI202" s="89"/>
      <c r="WFJ202" s="89"/>
      <c r="WFK202" s="89"/>
      <c r="WFL202" s="89"/>
      <c r="WFM202" s="89"/>
      <c r="WFN202" s="89"/>
      <c r="WFO202" s="89"/>
      <c r="WFP202" s="89"/>
      <c r="WFQ202" s="89"/>
      <c r="WFR202" s="89"/>
      <c r="WFS202" s="89"/>
      <c r="WFT202" s="89"/>
      <c r="WFU202" s="89"/>
      <c r="WFV202" s="89"/>
      <c r="WFW202" s="89"/>
      <c r="WFX202" s="89"/>
      <c r="WFY202" s="89"/>
      <c r="WFZ202" s="89"/>
      <c r="WGA202" s="89"/>
      <c r="WGB202" s="89"/>
      <c r="WGC202" s="89"/>
      <c r="WGD202" s="89"/>
      <c r="WGE202" s="89"/>
      <c r="WGF202" s="89"/>
      <c r="WGG202" s="89"/>
      <c r="WGH202" s="89"/>
      <c r="WGI202" s="89"/>
      <c r="WGJ202" s="89"/>
      <c r="WGK202" s="89"/>
      <c r="WGL202" s="89"/>
      <c r="WGM202" s="89"/>
      <c r="WGN202" s="89"/>
      <c r="WGO202" s="89"/>
      <c r="WGP202" s="89"/>
      <c r="WGQ202" s="89"/>
      <c r="WGR202" s="89"/>
      <c r="WGS202" s="89"/>
      <c r="WGT202" s="89"/>
      <c r="WGU202" s="89"/>
      <c r="WGV202" s="89"/>
      <c r="WGW202" s="89"/>
      <c r="WGX202" s="89"/>
      <c r="WGY202" s="89"/>
      <c r="WGZ202" s="89"/>
      <c r="WHA202" s="89"/>
      <c r="WHB202" s="89"/>
      <c r="WHC202" s="89"/>
      <c r="WHD202" s="89"/>
      <c r="WHE202" s="89"/>
      <c r="WHF202" s="89"/>
      <c r="WHG202" s="89"/>
      <c r="WHH202" s="89"/>
      <c r="WHI202" s="89"/>
      <c r="WHJ202" s="89"/>
      <c r="WHK202" s="89"/>
      <c r="WHL202" s="89"/>
      <c r="WHM202" s="89"/>
      <c r="WHN202" s="89"/>
      <c r="WHO202" s="89"/>
      <c r="WHP202" s="89"/>
      <c r="WHQ202" s="89"/>
      <c r="WHR202" s="89"/>
      <c r="WHS202" s="89"/>
      <c r="WHT202" s="89"/>
      <c r="WHU202" s="89"/>
      <c r="WHV202" s="89"/>
      <c r="WHW202" s="89"/>
      <c r="WHX202" s="89"/>
      <c r="WHY202" s="89"/>
      <c r="WHZ202" s="89"/>
      <c r="WIA202" s="89"/>
      <c r="WIB202" s="89"/>
      <c r="WIC202" s="89"/>
      <c r="WID202" s="89"/>
      <c r="WIE202" s="89"/>
      <c r="WIF202" s="89"/>
      <c r="WIG202" s="89"/>
      <c r="WIH202" s="89"/>
      <c r="WII202" s="89"/>
      <c r="WIJ202" s="89"/>
      <c r="WIK202" s="89"/>
      <c r="WIL202" s="89"/>
      <c r="WIM202" s="89"/>
      <c r="WIN202" s="89"/>
      <c r="WIO202" s="89"/>
      <c r="WIP202" s="89"/>
      <c r="WIQ202" s="89"/>
      <c r="WIR202" s="89"/>
      <c r="WIS202" s="89"/>
      <c r="WIT202" s="89"/>
      <c r="WIU202" s="89"/>
      <c r="WIV202" s="89"/>
      <c r="WIW202" s="89"/>
      <c r="WIX202" s="89"/>
      <c r="WIY202" s="89"/>
      <c r="WIZ202" s="89"/>
      <c r="WJA202" s="89"/>
      <c r="WJB202" s="89"/>
      <c r="WJC202" s="89"/>
      <c r="WJD202" s="89"/>
      <c r="WJE202" s="89"/>
      <c r="WJF202" s="89"/>
      <c r="WJG202" s="89"/>
      <c r="WJH202" s="89"/>
      <c r="WJI202" s="89"/>
      <c r="WJJ202" s="89"/>
      <c r="WJK202" s="89"/>
      <c r="WJL202" s="89"/>
      <c r="WJM202" s="89"/>
      <c r="WJN202" s="89"/>
      <c r="WJO202" s="89"/>
      <c r="WJP202" s="89"/>
      <c r="WJQ202" s="89"/>
      <c r="WJR202" s="89"/>
      <c r="WJS202" s="89"/>
      <c r="WJT202" s="89"/>
      <c r="WJU202" s="89"/>
      <c r="WJV202" s="89"/>
      <c r="WJW202" s="89"/>
      <c r="WJX202" s="89"/>
      <c r="WJY202" s="89"/>
      <c r="WJZ202" s="89"/>
      <c r="WKA202" s="89"/>
      <c r="WKB202" s="89"/>
      <c r="WKC202" s="89"/>
      <c r="WKD202" s="89"/>
      <c r="WKE202" s="89"/>
      <c r="WKF202" s="89"/>
      <c r="WKG202" s="89"/>
      <c r="WKH202" s="89"/>
      <c r="WKI202" s="89"/>
      <c r="WKJ202" s="89"/>
      <c r="WKK202" s="89"/>
      <c r="WKL202" s="89"/>
      <c r="WKM202" s="89"/>
      <c r="WKN202" s="89"/>
      <c r="WKO202" s="89"/>
      <c r="WKP202" s="89"/>
      <c r="WKQ202" s="89"/>
      <c r="WKR202" s="89"/>
      <c r="WKS202" s="89"/>
      <c r="WKT202" s="89"/>
      <c r="WKU202" s="89"/>
      <c r="WKV202" s="89"/>
      <c r="WKW202" s="89"/>
      <c r="WKX202" s="89"/>
      <c r="WKY202" s="89"/>
      <c r="WKZ202" s="89"/>
      <c r="WLA202" s="89"/>
      <c r="WLB202" s="89"/>
      <c r="WLC202" s="89"/>
      <c r="WLD202" s="89"/>
      <c r="WLE202" s="89"/>
      <c r="WLF202" s="89"/>
      <c r="WLG202" s="89"/>
      <c r="WLH202" s="89"/>
      <c r="WLI202" s="89"/>
      <c r="WLJ202" s="89"/>
      <c r="WLK202" s="89"/>
      <c r="WLL202" s="89"/>
      <c r="WLM202" s="89"/>
      <c r="WLN202" s="89"/>
      <c r="WLO202" s="89"/>
      <c r="WLP202" s="89"/>
      <c r="WLQ202" s="89"/>
      <c r="WLR202" s="89"/>
      <c r="WLS202" s="89"/>
      <c r="WLT202" s="89"/>
      <c r="WLU202" s="89"/>
      <c r="WLV202" s="89"/>
      <c r="WLW202" s="89"/>
      <c r="WLX202" s="89"/>
      <c r="WLY202" s="89"/>
      <c r="WLZ202" s="89"/>
      <c r="WMA202" s="89"/>
      <c r="WMB202" s="89"/>
      <c r="WMC202" s="89"/>
      <c r="WMD202" s="89"/>
      <c r="WME202" s="89"/>
      <c r="WMF202" s="89"/>
      <c r="WMG202" s="89"/>
      <c r="WMH202" s="89"/>
      <c r="WMI202" s="89"/>
      <c r="WMJ202" s="89"/>
      <c r="WMK202" s="89"/>
      <c r="WML202" s="89"/>
      <c r="WMM202" s="89"/>
      <c r="WMN202" s="89"/>
      <c r="WMO202" s="89"/>
      <c r="WMP202" s="89"/>
      <c r="WMQ202" s="89"/>
      <c r="WMR202" s="89"/>
      <c r="WMS202" s="89"/>
      <c r="WMT202" s="89"/>
      <c r="WMU202" s="89"/>
      <c r="WMV202" s="89"/>
      <c r="WMW202" s="89"/>
      <c r="WMX202" s="89"/>
      <c r="WMY202" s="89"/>
      <c r="WMZ202" s="89"/>
      <c r="WNA202" s="89"/>
      <c r="WNB202" s="89"/>
      <c r="WNC202" s="89"/>
      <c r="WND202" s="89"/>
      <c r="WNE202" s="89"/>
      <c r="WNF202" s="89"/>
      <c r="WNG202" s="89"/>
      <c r="WNH202" s="89"/>
      <c r="WNI202" s="89"/>
      <c r="WNJ202" s="89"/>
      <c r="WNK202" s="89"/>
      <c r="WNL202" s="89"/>
      <c r="WNM202" s="89"/>
      <c r="WNN202" s="89"/>
      <c r="WNO202" s="89"/>
      <c r="WNP202" s="89"/>
      <c r="WNQ202" s="89"/>
      <c r="WNR202" s="89"/>
      <c r="WNS202" s="89"/>
      <c r="WNT202" s="89"/>
      <c r="WNU202" s="89"/>
      <c r="WNV202" s="89"/>
      <c r="WNW202" s="89"/>
      <c r="WNX202" s="89"/>
      <c r="WNY202" s="89"/>
      <c r="WNZ202" s="89"/>
      <c r="WOA202" s="89"/>
      <c r="WOB202" s="89"/>
      <c r="WOC202" s="89"/>
      <c r="WOD202" s="89"/>
      <c r="WOE202" s="89"/>
      <c r="WOF202" s="89"/>
      <c r="WOG202" s="89"/>
      <c r="WOH202" s="89"/>
      <c r="WOI202" s="89"/>
      <c r="WOJ202" s="89"/>
      <c r="WOK202" s="89"/>
      <c r="WOL202" s="89"/>
      <c r="WOM202" s="89"/>
      <c r="WON202" s="89"/>
      <c r="WOO202" s="89"/>
      <c r="WOP202" s="89"/>
      <c r="WOQ202" s="89"/>
      <c r="WOR202" s="89"/>
      <c r="WOS202" s="89"/>
      <c r="WOT202" s="89"/>
      <c r="WOU202" s="89"/>
      <c r="WOV202" s="89"/>
      <c r="WOW202" s="89"/>
      <c r="WOX202" s="89"/>
      <c r="WOY202" s="89"/>
      <c r="WOZ202" s="89"/>
      <c r="WPA202" s="89"/>
      <c r="WPB202" s="89"/>
      <c r="WPC202" s="89"/>
      <c r="WPD202" s="89"/>
      <c r="WPE202" s="89"/>
      <c r="WPF202" s="89"/>
      <c r="WPG202" s="89"/>
      <c r="WPH202" s="89"/>
      <c r="WPI202" s="89"/>
      <c r="WPJ202" s="89"/>
      <c r="WPK202" s="89"/>
      <c r="WPL202" s="89"/>
      <c r="WPM202" s="89"/>
      <c r="WPN202" s="89"/>
      <c r="WPO202" s="89"/>
      <c r="WPP202" s="89"/>
      <c r="WPQ202" s="89"/>
      <c r="WPR202" s="89"/>
      <c r="WPS202" s="89"/>
      <c r="WPT202" s="89"/>
      <c r="WPU202" s="89"/>
      <c r="WPV202" s="89"/>
      <c r="WPW202" s="89"/>
      <c r="WPX202" s="89"/>
      <c r="WPY202" s="89"/>
      <c r="WPZ202" s="89"/>
      <c r="WQA202" s="89"/>
      <c r="WQB202" s="89"/>
      <c r="WQC202" s="89"/>
      <c r="WQD202" s="89"/>
      <c r="WQE202" s="89"/>
      <c r="WQF202" s="89"/>
      <c r="WQG202" s="89"/>
      <c r="WQH202" s="89"/>
      <c r="WQI202" s="89"/>
      <c r="WQJ202" s="89"/>
      <c r="WQK202" s="89"/>
      <c r="WQL202" s="89"/>
      <c r="WQM202" s="89"/>
      <c r="WQN202" s="89"/>
      <c r="WQO202" s="89"/>
      <c r="WQP202" s="89"/>
      <c r="WQQ202" s="89"/>
      <c r="WQR202" s="89"/>
      <c r="WQS202" s="89"/>
      <c r="WQT202" s="89"/>
      <c r="WQU202" s="89"/>
      <c r="WQV202" s="89"/>
      <c r="WQW202" s="89"/>
      <c r="WQX202" s="89"/>
      <c r="WQY202" s="89"/>
      <c r="WQZ202" s="89"/>
      <c r="WRA202" s="89"/>
      <c r="WRB202" s="89"/>
      <c r="WRC202" s="89"/>
      <c r="WRD202" s="89"/>
      <c r="WRE202" s="89"/>
      <c r="WRF202" s="89"/>
      <c r="WRG202" s="89"/>
      <c r="WRH202" s="89"/>
      <c r="WRI202" s="89"/>
      <c r="WRJ202" s="89"/>
      <c r="WRK202" s="89"/>
      <c r="WRL202" s="89"/>
      <c r="WRM202" s="89"/>
      <c r="WRN202" s="89"/>
      <c r="WRO202" s="89"/>
      <c r="WRP202" s="89"/>
      <c r="WRQ202" s="89"/>
      <c r="WRR202" s="89"/>
      <c r="WRS202" s="89"/>
      <c r="WRT202" s="89"/>
      <c r="WRU202" s="89"/>
      <c r="WRV202" s="89"/>
      <c r="WRW202" s="89"/>
      <c r="WRX202" s="89"/>
      <c r="WRY202" s="89"/>
      <c r="WRZ202" s="89"/>
      <c r="WSA202" s="89"/>
      <c r="WSB202" s="89"/>
      <c r="WSC202" s="89"/>
      <c r="WSD202" s="89"/>
      <c r="WSE202" s="89"/>
      <c r="WSF202" s="89"/>
      <c r="WSG202" s="89"/>
      <c r="WSH202" s="89"/>
      <c r="WSI202" s="89"/>
      <c r="WSJ202" s="89"/>
      <c r="WSK202" s="89"/>
      <c r="WSL202" s="89"/>
      <c r="WSM202" s="89"/>
      <c r="WSN202" s="89"/>
      <c r="WSO202" s="89"/>
      <c r="WSP202" s="89"/>
      <c r="WSQ202" s="89"/>
      <c r="WSR202" s="89"/>
      <c r="WSS202" s="89"/>
      <c r="WST202" s="89"/>
      <c r="WSU202" s="89"/>
      <c r="WSV202" s="89"/>
      <c r="WSW202" s="89"/>
      <c r="WSX202" s="89"/>
      <c r="WSY202" s="89"/>
      <c r="WSZ202" s="89"/>
      <c r="WTA202" s="89"/>
      <c r="WTB202" s="89"/>
      <c r="WTC202" s="89"/>
      <c r="WTD202" s="89"/>
      <c r="WTE202" s="89"/>
      <c r="WTF202" s="89"/>
      <c r="WTG202" s="89"/>
      <c r="WTH202" s="89"/>
      <c r="WTI202" s="89"/>
      <c r="WTJ202" s="89"/>
      <c r="WTK202" s="89"/>
      <c r="WTL202" s="89"/>
      <c r="WTM202" s="89"/>
      <c r="WTN202" s="89"/>
      <c r="WTO202" s="89"/>
      <c r="WTP202" s="89"/>
      <c r="WTQ202" s="89"/>
      <c r="WTR202" s="89"/>
      <c r="WTS202" s="89"/>
      <c r="WTT202" s="89"/>
      <c r="WTU202" s="89"/>
      <c r="WTV202" s="89"/>
      <c r="WTW202" s="89"/>
      <c r="WTX202" s="89"/>
      <c r="WTY202" s="89"/>
      <c r="WTZ202" s="89"/>
      <c r="WUA202" s="89"/>
      <c r="WUB202" s="89"/>
      <c r="WUC202" s="89"/>
      <c r="WUD202" s="89"/>
      <c r="WUE202" s="89"/>
      <c r="WUF202" s="89"/>
      <c r="WUG202" s="89"/>
      <c r="WUH202" s="89"/>
      <c r="WUI202" s="89"/>
      <c r="WUJ202" s="89"/>
      <c r="WUK202" s="89"/>
      <c r="WUL202" s="89"/>
      <c r="WUM202" s="89"/>
      <c r="WUN202" s="89"/>
      <c r="WUO202" s="89"/>
      <c r="WUP202" s="89"/>
      <c r="WUQ202" s="89"/>
      <c r="WUR202" s="89"/>
      <c r="WUS202" s="89"/>
      <c r="WUT202" s="89"/>
      <c r="WUU202" s="89"/>
      <c r="WUV202" s="89"/>
      <c r="WUW202" s="89"/>
      <c r="WUX202" s="89"/>
      <c r="WUY202" s="89"/>
      <c r="WUZ202" s="89"/>
      <c r="WVA202" s="89"/>
      <c r="WVB202" s="89"/>
      <c r="WVC202" s="89"/>
      <c r="WVD202" s="89"/>
      <c r="WVE202" s="89"/>
      <c r="WVF202" s="89"/>
      <c r="WVG202" s="89"/>
      <c r="WVH202" s="89"/>
      <c r="WVI202" s="89"/>
      <c r="WVJ202" s="89"/>
      <c r="WVK202" s="89"/>
      <c r="WVL202" s="89"/>
      <c r="WVM202" s="89"/>
      <c r="WVN202" s="89"/>
      <c r="WVO202" s="89"/>
      <c r="WVP202" s="89"/>
      <c r="WVQ202" s="89"/>
    </row>
    <row r="203" spans="1:16137" ht="12.75" hidden="1" customHeight="1" x14ac:dyDescent="0.2">
      <c r="A203" s="300" t="str">
        <f>Ma</f>
        <v>DC1CB11-DCK67</v>
      </c>
      <c r="B203" s="300" t="str">
        <f>MaHP</f>
        <v>DC1CB11</v>
      </c>
      <c r="C203" s="519">
        <v>202</v>
      </c>
      <c r="D203" s="519" t="s">
        <v>3488</v>
      </c>
      <c r="E203" s="519" t="s">
        <v>3489</v>
      </c>
      <c r="F203" s="519" t="s">
        <v>50</v>
      </c>
      <c r="G203" s="519" t="s">
        <v>3002</v>
      </c>
      <c r="H203" s="519" t="s">
        <v>1575</v>
      </c>
      <c r="I203" s="519" t="s">
        <v>2170</v>
      </c>
      <c r="J203" s="519">
        <v>49</v>
      </c>
      <c r="K203" s="520">
        <v>60</v>
      </c>
      <c r="L203" s="520" t="s">
        <v>3313</v>
      </c>
      <c r="M203" s="520" t="s">
        <v>3259</v>
      </c>
      <c r="N203" s="341" t="str">
        <f t="shared" si="24"/>
        <v>67DCDB23</v>
      </c>
      <c r="P203" s="232" t="e">
        <f>_trangay</f>
        <v>#N/A</v>
      </c>
      <c r="Q203" s="232" t="e">
        <f>_trangay</f>
        <v>#N/A</v>
      </c>
      <c r="R203" s="233" t="e">
        <f>_trangay</f>
        <v>#N/A</v>
      </c>
      <c r="S203" s="232" t="e">
        <f t="shared" ref="S203:S214" si="37">+P203+G204</f>
        <v>#N/A</v>
      </c>
      <c r="T203" s="335" t="e">
        <f>IF(P203&lt;S202,"??","")</f>
        <v>#N/A</v>
      </c>
      <c r="U203" s="335" t="e">
        <f>IF(P203&gt;S202+1,"??","")</f>
        <v>#N/A</v>
      </c>
    </row>
    <row r="204" spans="1:16137" ht="12.75" hidden="1" customHeight="1" x14ac:dyDescent="0.2">
      <c r="A204" s="300" t="str">
        <f>Ma</f>
        <v>DC1CB11-DCK67</v>
      </c>
      <c r="B204" s="300" t="str">
        <f>MaHP</f>
        <v>DC1CB11</v>
      </c>
      <c r="C204" s="519">
        <v>203</v>
      </c>
      <c r="D204" s="519" t="s">
        <v>3490</v>
      </c>
      <c r="E204" s="519" t="s">
        <v>3839</v>
      </c>
      <c r="F204" s="519" t="s">
        <v>50</v>
      </c>
      <c r="G204" s="519" t="s">
        <v>3002</v>
      </c>
      <c r="H204" s="519" t="s">
        <v>1575</v>
      </c>
      <c r="I204" s="519" t="s">
        <v>2170</v>
      </c>
      <c r="J204" s="519">
        <v>0</v>
      </c>
      <c r="K204" s="520">
        <v>0</v>
      </c>
      <c r="L204" s="520" t="s">
        <v>3313</v>
      </c>
      <c r="M204" s="520" t="s">
        <v>3268</v>
      </c>
      <c r="N204" s="301" t="str">
        <f t="shared" si="24"/>
        <v>67DCCC21</v>
      </c>
      <c r="P204" s="232" t="e">
        <f>_trangay</f>
        <v>#N/A</v>
      </c>
      <c r="Q204" s="232" t="e">
        <f>_trangay</f>
        <v>#N/A</v>
      </c>
      <c r="R204" s="233" t="e">
        <f>_trangay</f>
        <v>#N/A</v>
      </c>
      <c r="S204" s="232" t="e">
        <f t="shared" si="37"/>
        <v>#N/A</v>
      </c>
      <c r="T204" s="335" t="e">
        <f>IF(P204&lt;S203,"??","")</f>
        <v>#N/A</v>
      </c>
      <c r="U204" s="335" t="e">
        <f>IF(P204&gt;S203+1,"??","")</f>
        <v>#N/A</v>
      </c>
    </row>
    <row r="205" spans="1:16137" ht="12.75" hidden="1" customHeight="1" x14ac:dyDescent="0.2">
      <c r="A205" s="300" t="str">
        <f>Ma</f>
        <v>DC1CB11-DCK67</v>
      </c>
      <c r="B205" s="300" t="str">
        <f>MaHP</f>
        <v>DC1CB11</v>
      </c>
      <c r="C205" s="519">
        <v>204</v>
      </c>
      <c r="D205" s="519" t="s">
        <v>3490</v>
      </c>
      <c r="E205" s="519" t="s">
        <v>3840</v>
      </c>
      <c r="F205" s="519" t="s">
        <v>50</v>
      </c>
      <c r="G205" s="519" t="s">
        <v>3002</v>
      </c>
      <c r="H205" s="519" t="s">
        <v>1575</v>
      </c>
      <c r="I205" s="519" t="s">
        <v>2170</v>
      </c>
      <c r="J205" s="519">
        <v>50</v>
      </c>
      <c r="K205" s="520">
        <v>56</v>
      </c>
      <c r="L205" s="520" t="s">
        <v>3313</v>
      </c>
      <c r="M205" s="520" t="s">
        <v>3268</v>
      </c>
      <c r="N205" s="301" t="str">
        <f t="shared" si="24"/>
        <v>67DCCS21</v>
      </c>
      <c r="P205" s="232" t="e">
        <f>_trangay</f>
        <v>#N/A</v>
      </c>
      <c r="Q205" s="232" t="e">
        <f>_trangay</f>
        <v>#N/A</v>
      </c>
      <c r="R205" s="233" t="e">
        <f>_trangay</f>
        <v>#N/A</v>
      </c>
      <c r="S205" s="232" t="e">
        <f t="shared" si="37"/>
        <v>#N/A</v>
      </c>
      <c r="T205" s="335" t="e">
        <f>IF(P205&lt;S204,"??","")</f>
        <v>#N/A</v>
      </c>
      <c r="U205" s="335" t="e">
        <f>IF(P205&gt;S204+1,"??","")</f>
        <v>#N/A</v>
      </c>
    </row>
    <row r="206" spans="1:16137" ht="12.75" hidden="1" customHeight="1" x14ac:dyDescent="0.2">
      <c r="A206" s="300" t="str">
        <f>Ma</f>
        <v>DC1CB11-DCK67</v>
      </c>
      <c r="B206" s="300" t="str">
        <f>MaHP</f>
        <v>DC1CB11</v>
      </c>
      <c r="C206" s="519">
        <v>205</v>
      </c>
      <c r="D206" s="519" t="s">
        <v>3491</v>
      </c>
      <c r="E206" s="519" t="s">
        <v>3492</v>
      </c>
      <c r="F206" s="519" t="s">
        <v>50</v>
      </c>
      <c r="G206" s="519" t="s">
        <v>3002</v>
      </c>
      <c r="H206" s="519" t="s">
        <v>1575</v>
      </c>
      <c r="I206" s="519" t="s">
        <v>2170</v>
      </c>
      <c r="J206" s="519">
        <v>52</v>
      </c>
      <c r="K206" s="520">
        <v>64</v>
      </c>
      <c r="L206" s="520" t="s">
        <v>3313</v>
      </c>
      <c r="M206" s="520" t="s">
        <v>3268</v>
      </c>
      <c r="N206" s="301" t="str">
        <f t="shared" si="24"/>
        <v>67DCDD21</v>
      </c>
      <c r="P206" s="232" t="e">
        <f>_trangay</f>
        <v>#N/A</v>
      </c>
      <c r="Q206" s="232" t="e">
        <f>_trangay</f>
        <v>#N/A</v>
      </c>
      <c r="R206" s="233" t="e">
        <f>_trangay</f>
        <v>#N/A</v>
      </c>
      <c r="S206" s="232" t="e">
        <f t="shared" si="37"/>
        <v>#N/A</v>
      </c>
      <c r="T206" s="335" t="e">
        <f>IF(P206&lt;#REF!,"??","")</f>
        <v>#N/A</v>
      </c>
      <c r="U206" s="335" t="e">
        <f>IF(P206&gt;#REF!+1,"??","")</f>
        <v>#N/A</v>
      </c>
    </row>
    <row r="207" spans="1:16137" ht="12.75" hidden="1" customHeight="1" x14ac:dyDescent="0.2">
      <c r="A207" s="300" t="str">
        <f>Ma</f>
        <v>DC1CB11-DCK67</v>
      </c>
      <c r="B207" s="435" t="str">
        <f>MaHP</f>
        <v>DC1CB11</v>
      </c>
      <c r="C207" s="519">
        <v>206</v>
      </c>
      <c r="D207" s="519" t="s">
        <v>3493</v>
      </c>
      <c r="E207" s="519" t="s">
        <v>3494</v>
      </c>
      <c r="F207" s="519" t="s">
        <v>50</v>
      </c>
      <c r="G207" s="519" t="s">
        <v>3002</v>
      </c>
      <c r="H207" s="519" t="s">
        <v>1575</v>
      </c>
      <c r="I207" s="519" t="s">
        <v>2170</v>
      </c>
      <c r="J207" s="519">
        <v>47</v>
      </c>
      <c r="K207" s="520">
        <v>62</v>
      </c>
      <c r="L207" s="520" t="s">
        <v>3313</v>
      </c>
      <c r="M207" s="520" t="s">
        <v>3296</v>
      </c>
      <c r="N207" s="301" t="str">
        <f t="shared" si="24"/>
        <v>67DCDD22</v>
      </c>
      <c r="P207" s="232" t="e">
        <f>_trangay</f>
        <v>#N/A</v>
      </c>
      <c r="Q207" s="232" t="e">
        <f>_trangay</f>
        <v>#N/A</v>
      </c>
      <c r="R207" s="233" t="e">
        <f>_trangay</f>
        <v>#N/A</v>
      </c>
      <c r="S207" s="232" t="e">
        <f t="shared" si="37"/>
        <v>#N/A</v>
      </c>
      <c r="T207" s="335" t="e">
        <f t="shared" ref="T207:T214" si="38">IF(P207&lt;S206,"??","")</f>
        <v>#N/A</v>
      </c>
      <c r="U207" s="335" t="e">
        <f t="shared" ref="U207:U214" si="39">IF(P207&gt;S206+1,"??","")</f>
        <v>#N/A</v>
      </c>
    </row>
    <row r="208" spans="1:16137" ht="12.75" hidden="1" customHeight="1" x14ac:dyDescent="0.2">
      <c r="A208" s="300" t="str">
        <f>Ma</f>
        <v>DC1CB11-DCK67</v>
      </c>
      <c r="B208" s="300" t="str">
        <f>MaHP</f>
        <v>DC1CB11</v>
      </c>
      <c r="C208" s="519">
        <v>207</v>
      </c>
      <c r="D208" s="519" t="s">
        <v>3495</v>
      </c>
      <c r="E208" s="519" t="s">
        <v>3496</v>
      </c>
      <c r="F208" s="519" t="s">
        <v>50</v>
      </c>
      <c r="G208" s="519" t="s">
        <v>3002</v>
      </c>
      <c r="H208" s="519" t="s">
        <v>1575</v>
      </c>
      <c r="I208" s="519" t="s">
        <v>2170</v>
      </c>
      <c r="J208" s="519">
        <v>36</v>
      </c>
      <c r="K208" s="520">
        <v>44</v>
      </c>
      <c r="L208" s="520" t="s">
        <v>3313</v>
      </c>
      <c r="M208" s="520" t="s">
        <v>3259</v>
      </c>
      <c r="N208" s="301" t="str">
        <f t="shared" si="24"/>
        <v>67DCMO21</v>
      </c>
      <c r="P208" s="232" t="e">
        <f>_trangay</f>
        <v>#N/A</v>
      </c>
      <c r="Q208" s="232" t="e">
        <f>_trangay</f>
        <v>#N/A</v>
      </c>
      <c r="R208" s="233" t="e">
        <f>_trangay</f>
        <v>#N/A</v>
      </c>
      <c r="S208" s="232" t="e">
        <f t="shared" si="37"/>
        <v>#N/A</v>
      </c>
      <c r="T208" s="335" t="e">
        <f t="shared" si="38"/>
        <v>#N/A</v>
      </c>
      <c r="U208" s="335" t="e">
        <f t="shared" si="39"/>
        <v>#N/A</v>
      </c>
    </row>
    <row r="209" spans="1:21" ht="12.75" hidden="1" customHeight="1" x14ac:dyDescent="0.2">
      <c r="A209" s="300" t="str">
        <f>Ma</f>
        <v>DC1CB11-DCK67</v>
      </c>
      <c r="B209" s="300" t="str">
        <f>MaHP</f>
        <v>DC1CB11</v>
      </c>
      <c r="C209" s="519">
        <v>208</v>
      </c>
      <c r="D209" s="519" t="s">
        <v>3497</v>
      </c>
      <c r="E209" s="519" t="s">
        <v>3498</v>
      </c>
      <c r="F209" s="519" t="s">
        <v>50</v>
      </c>
      <c r="G209" s="519" t="s">
        <v>3002</v>
      </c>
      <c r="H209" s="519" t="s">
        <v>1575</v>
      </c>
      <c r="I209" s="519" t="s">
        <v>2170</v>
      </c>
      <c r="J209" s="519">
        <v>60</v>
      </c>
      <c r="K209" s="520">
        <v>60</v>
      </c>
      <c r="L209" s="520" t="s">
        <v>3313</v>
      </c>
      <c r="M209" s="520" t="s">
        <v>3268</v>
      </c>
      <c r="N209" s="301" t="str">
        <f t="shared" si="24"/>
        <v>67DCMX21</v>
      </c>
      <c r="P209" s="232" t="e">
        <f>_trangay</f>
        <v>#N/A</v>
      </c>
      <c r="Q209" s="232" t="e">
        <f>_trangay</f>
        <v>#N/A</v>
      </c>
      <c r="R209" s="233" t="e">
        <f>_trangay</f>
        <v>#N/A</v>
      </c>
      <c r="S209" s="232" t="e">
        <f t="shared" si="37"/>
        <v>#N/A</v>
      </c>
      <c r="T209" s="335" t="e">
        <f t="shared" si="38"/>
        <v>#N/A</v>
      </c>
      <c r="U209" s="335" t="e">
        <f t="shared" si="39"/>
        <v>#N/A</v>
      </c>
    </row>
    <row r="210" spans="1:21" ht="12.75" hidden="1" customHeight="1" x14ac:dyDescent="0.2">
      <c r="A210" s="300" t="str">
        <f>Ma</f>
        <v>DC1CB11-DCK67</v>
      </c>
      <c r="B210" s="435" t="str">
        <f>MaHP</f>
        <v>DC1CB11</v>
      </c>
      <c r="C210" s="519">
        <v>209</v>
      </c>
      <c r="D210" s="519" t="s">
        <v>3499</v>
      </c>
      <c r="E210" s="519" t="s">
        <v>3500</v>
      </c>
      <c r="F210" s="519" t="s">
        <v>50</v>
      </c>
      <c r="G210" s="519" t="s">
        <v>3002</v>
      </c>
      <c r="H210" s="519" t="s">
        <v>1575</v>
      </c>
      <c r="I210" s="519" t="s">
        <v>2170</v>
      </c>
      <c r="J210" s="519">
        <v>59</v>
      </c>
      <c r="K210" s="520">
        <v>59</v>
      </c>
      <c r="L210" s="520" t="s">
        <v>3313</v>
      </c>
      <c r="M210" s="520" t="s">
        <v>3259</v>
      </c>
      <c r="N210" s="301" t="str">
        <f t="shared" si="24"/>
        <v>67DCMX22</v>
      </c>
      <c r="P210" s="232" t="e">
        <f>_trangay</f>
        <v>#N/A</v>
      </c>
      <c r="Q210" s="232" t="e">
        <f>_trangay</f>
        <v>#N/A</v>
      </c>
      <c r="R210" s="233" t="e">
        <f>_trangay</f>
        <v>#N/A</v>
      </c>
      <c r="S210" s="232" t="e">
        <f t="shared" si="37"/>
        <v>#N/A</v>
      </c>
      <c r="T210" s="335" t="e">
        <f t="shared" si="38"/>
        <v>#N/A</v>
      </c>
      <c r="U210" s="335" t="e">
        <f t="shared" si="39"/>
        <v>#N/A</v>
      </c>
    </row>
    <row r="211" spans="1:21" ht="12.75" hidden="1" customHeight="1" x14ac:dyDescent="0.2">
      <c r="A211" s="300" t="str">
        <f>Ma</f>
        <v>DC1CB11-DCK67</v>
      </c>
      <c r="B211" s="435" t="str">
        <f>MaHP</f>
        <v>DC1CB11</v>
      </c>
      <c r="C211" s="519">
        <v>210</v>
      </c>
      <c r="D211" s="519" t="s">
        <v>3501</v>
      </c>
      <c r="E211" s="519" t="s">
        <v>3841</v>
      </c>
      <c r="F211" s="519" t="s">
        <v>50</v>
      </c>
      <c r="G211" s="519" t="s">
        <v>3002</v>
      </c>
      <c r="H211" s="519" t="s">
        <v>1575</v>
      </c>
      <c r="I211" s="519" t="s">
        <v>2170</v>
      </c>
      <c r="J211" s="519">
        <v>55</v>
      </c>
      <c r="K211" s="520">
        <v>55</v>
      </c>
      <c r="L211" s="520" t="s">
        <v>3313</v>
      </c>
      <c r="M211" s="520" t="s">
        <v>3259</v>
      </c>
      <c r="N211" s="301" t="str">
        <f t="shared" si="24"/>
        <v>67DCDM21</v>
      </c>
      <c r="P211" s="232" t="e">
        <f>_trangay</f>
        <v>#N/A</v>
      </c>
      <c r="Q211" s="232" t="e">
        <f>_trangay</f>
        <v>#N/A</v>
      </c>
      <c r="R211" s="233" t="e">
        <f>_trangay</f>
        <v>#N/A</v>
      </c>
      <c r="S211" s="232" t="e">
        <f t="shared" si="37"/>
        <v>#N/A</v>
      </c>
      <c r="T211" s="335" t="e">
        <f t="shared" si="38"/>
        <v>#N/A</v>
      </c>
      <c r="U211" s="335" t="e">
        <f t="shared" si="39"/>
        <v>#N/A</v>
      </c>
    </row>
    <row r="212" spans="1:21" ht="12.75" hidden="1" customHeight="1" x14ac:dyDescent="0.2">
      <c r="A212" s="300" t="str">
        <f>Ma</f>
        <v>DC1CB11-DCK67</v>
      </c>
      <c r="B212" s="300" t="str">
        <f>MaHP</f>
        <v>DC1CB11</v>
      </c>
      <c r="C212" s="519">
        <v>211</v>
      </c>
      <c r="D212" s="519" t="s">
        <v>3501</v>
      </c>
      <c r="E212" s="519" t="s">
        <v>3842</v>
      </c>
      <c r="F212" s="519" t="s">
        <v>50</v>
      </c>
      <c r="G212" s="519" t="s">
        <v>3002</v>
      </c>
      <c r="H212" s="519" t="s">
        <v>1575</v>
      </c>
      <c r="I212" s="519" t="s">
        <v>2170</v>
      </c>
      <c r="J212" s="519">
        <v>55</v>
      </c>
      <c r="K212" s="520">
        <v>75</v>
      </c>
      <c r="L212" s="520" t="s">
        <v>3313</v>
      </c>
      <c r="M212" s="520" t="s">
        <v>3259</v>
      </c>
      <c r="N212" s="301" t="str">
        <f t="shared" si="24"/>
        <v>67DCMT21</v>
      </c>
      <c r="P212" s="232" t="e">
        <f>_trangay</f>
        <v>#N/A</v>
      </c>
      <c r="Q212" s="232" t="e">
        <f>_trangay</f>
        <v>#N/A</v>
      </c>
      <c r="R212" s="233" t="e">
        <f>_trangay</f>
        <v>#N/A</v>
      </c>
      <c r="S212" s="232" t="e">
        <f t="shared" si="37"/>
        <v>#N/A</v>
      </c>
      <c r="T212" s="335" t="e">
        <f t="shared" si="38"/>
        <v>#N/A</v>
      </c>
      <c r="U212" s="335" t="e">
        <f t="shared" si="39"/>
        <v>#N/A</v>
      </c>
    </row>
    <row r="213" spans="1:21" ht="12.75" hidden="1" customHeight="1" x14ac:dyDescent="0.2">
      <c r="A213" s="300" t="str">
        <f>Ma</f>
        <v>DC1CB11-DCK67</v>
      </c>
      <c r="B213" s="300" t="str">
        <f>MaHP</f>
        <v>DC1CB11</v>
      </c>
      <c r="C213" s="519">
        <v>212</v>
      </c>
      <c r="D213" s="519" t="s">
        <v>3502</v>
      </c>
      <c r="E213" s="519" t="s">
        <v>3503</v>
      </c>
      <c r="F213" s="519" t="s">
        <v>50</v>
      </c>
      <c r="G213" s="519" t="s">
        <v>3002</v>
      </c>
      <c r="H213" s="519" t="s">
        <v>1575</v>
      </c>
      <c r="I213" s="519" t="s">
        <v>2170</v>
      </c>
      <c r="J213" s="519">
        <v>60</v>
      </c>
      <c r="K213" s="520">
        <v>63</v>
      </c>
      <c r="L213" s="520" t="s">
        <v>3313</v>
      </c>
      <c r="M213" s="520" t="s">
        <v>3268</v>
      </c>
      <c r="N213" s="301" t="str">
        <f t="shared" si="24"/>
        <v>67DCVL21</v>
      </c>
      <c r="P213" s="232" t="e">
        <f>_trangay</f>
        <v>#N/A</v>
      </c>
      <c r="Q213" s="232" t="e">
        <f>_trangay</f>
        <v>#N/A</v>
      </c>
      <c r="R213" s="233" t="e">
        <f>_trangay</f>
        <v>#N/A</v>
      </c>
      <c r="S213" s="232" t="e">
        <f t="shared" si="37"/>
        <v>#N/A</v>
      </c>
      <c r="T213" s="335" t="e">
        <f t="shared" si="38"/>
        <v>#N/A</v>
      </c>
      <c r="U213" s="335" t="e">
        <f t="shared" si="39"/>
        <v>#N/A</v>
      </c>
    </row>
    <row r="214" spans="1:21" ht="12.75" hidden="1" customHeight="1" x14ac:dyDescent="0.2">
      <c r="A214" s="300" t="str">
        <f>Ma</f>
        <v>DC1CB11-DCK67</v>
      </c>
      <c r="B214" s="300" t="str">
        <f>MaHP</f>
        <v>DC1CB11</v>
      </c>
      <c r="C214" s="519">
        <v>213</v>
      </c>
      <c r="D214" s="519" t="s">
        <v>3504</v>
      </c>
      <c r="E214" s="519" t="s">
        <v>3505</v>
      </c>
      <c r="F214" s="519" t="s">
        <v>50</v>
      </c>
      <c r="G214" s="519" t="s">
        <v>3002</v>
      </c>
      <c r="H214" s="519" t="s">
        <v>1575</v>
      </c>
      <c r="I214" s="519" t="s">
        <v>2170</v>
      </c>
      <c r="J214" s="519">
        <v>56</v>
      </c>
      <c r="K214" s="520">
        <v>60</v>
      </c>
      <c r="L214" s="520" t="s">
        <v>3313</v>
      </c>
      <c r="M214" s="520" t="s">
        <v>3259</v>
      </c>
      <c r="N214" s="301" t="str">
        <f t="shared" si="24"/>
        <v>67DCVL22</v>
      </c>
      <c r="P214" s="232" t="e">
        <f>_trangay</f>
        <v>#N/A</v>
      </c>
      <c r="Q214" s="232" t="e">
        <f>_trangay</f>
        <v>#N/A</v>
      </c>
      <c r="R214" s="233" t="e">
        <f>_trangay</f>
        <v>#N/A</v>
      </c>
      <c r="S214" s="232" t="e">
        <f t="shared" si="37"/>
        <v>#N/A</v>
      </c>
      <c r="T214" s="335" t="e">
        <f t="shared" si="38"/>
        <v>#N/A</v>
      </c>
      <c r="U214" s="335" t="e">
        <f t="shared" si="39"/>
        <v>#N/A</v>
      </c>
    </row>
    <row r="215" spans="1:21" ht="12.75" hidden="1" customHeight="1" x14ac:dyDescent="0.2">
      <c r="A215" s="300" t="str">
        <f>Ma</f>
        <v>DC1CB11-DCK67</v>
      </c>
      <c r="B215" s="300" t="str">
        <f>MaHP</f>
        <v>DC1CB11</v>
      </c>
      <c r="C215" s="519">
        <v>214</v>
      </c>
      <c r="D215" s="519" t="s">
        <v>3506</v>
      </c>
      <c r="E215" s="519" t="s">
        <v>3507</v>
      </c>
      <c r="F215" s="519" t="s">
        <v>50</v>
      </c>
      <c r="G215" s="519" t="s">
        <v>3002</v>
      </c>
      <c r="H215" s="519" t="s">
        <v>1575</v>
      </c>
      <c r="I215" s="519" t="s">
        <v>2170</v>
      </c>
      <c r="J215" s="519">
        <v>70</v>
      </c>
      <c r="K215" s="520">
        <v>74</v>
      </c>
      <c r="L215" s="520" t="s">
        <v>3313</v>
      </c>
      <c r="M215" s="520" t="s">
        <v>3259</v>
      </c>
      <c r="N215" s="301" t="str">
        <f t="shared" si="24"/>
        <v>67DCVB21</v>
      </c>
      <c r="P215" s="232" t="e">
        <f>_trangay</f>
        <v>#N/A</v>
      </c>
      <c r="Q215" s="232" t="e">
        <f>_trangay</f>
        <v>#N/A</v>
      </c>
      <c r="R215" s="233" t="e">
        <f>_trangay</f>
        <v>#N/A</v>
      </c>
      <c r="S215" s="232" t="e">
        <f t="shared" si="31"/>
        <v>#N/A</v>
      </c>
      <c r="T215" s="335" t="e">
        <f>IF(P215&lt;S188,"??","")</f>
        <v>#N/A</v>
      </c>
      <c r="U215" s="335" t="e">
        <f>IF(P215&gt;S188+1,"??","")</f>
        <v>#N/A</v>
      </c>
    </row>
    <row r="216" spans="1:21" ht="12.75" hidden="1" customHeight="1" x14ac:dyDescent="0.2">
      <c r="A216" s="300" t="str">
        <f>Ma</f>
        <v>DC1CB18-DCK67</v>
      </c>
      <c r="B216" s="300" t="str">
        <f>MaHP</f>
        <v>DC1CB18</v>
      </c>
      <c r="C216" s="519">
        <v>215</v>
      </c>
      <c r="D216" s="519" t="s">
        <v>3508</v>
      </c>
      <c r="E216" s="519" t="s">
        <v>3509</v>
      </c>
      <c r="F216" s="519" t="s">
        <v>3269</v>
      </c>
      <c r="G216" s="519" t="s">
        <v>2990</v>
      </c>
      <c r="H216" s="519" t="s">
        <v>1575</v>
      </c>
      <c r="I216" s="519" t="s">
        <v>2170</v>
      </c>
      <c r="J216" s="519">
        <v>64</v>
      </c>
      <c r="K216" s="520">
        <v>67</v>
      </c>
      <c r="L216" s="520" t="s">
        <v>3313</v>
      </c>
      <c r="M216" s="520" t="s">
        <v>3271</v>
      </c>
      <c r="N216" s="301" t="str">
        <f t="shared" si="24"/>
        <v>67DCQT21</v>
      </c>
      <c r="P216" s="232" t="e">
        <f>_trangay</f>
        <v>#N/A</v>
      </c>
      <c r="Q216" s="232" t="e">
        <f>_trangay</f>
        <v>#N/A</v>
      </c>
      <c r="R216" s="233" t="e">
        <f>_trangay</f>
        <v>#N/A</v>
      </c>
      <c r="S216" s="232" t="e">
        <f t="shared" si="31"/>
        <v>#N/A</v>
      </c>
      <c r="T216" s="335" t="e">
        <f t="shared" si="32"/>
        <v>#N/A</v>
      </c>
      <c r="U216" s="335" t="e">
        <f t="shared" si="33"/>
        <v>#N/A</v>
      </c>
    </row>
    <row r="217" spans="1:21" ht="12.75" hidden="1" customHeight="1" x14ac:dyDescent="0.2">
      <c r="A217" s="300" t="str">
        <f>Ma</f>
        <v>DC1CB18-DCK67</v>
      </c>
      <c r="B217" s="300" t="str">
        <f>MaHP</f>
        <v>DC1CB18</v>
      </c>
      <c r="C217" s="519">
        <v>216</v>
      </c>
      <c r="D217" s="519" t="s">
        <v>3510</v>
      </c>
      <c r="E217" s="519" t="s">
        <v>3511</v>
      </c>
      <c r="F217" s="519" t="s">
        <v>3269</v>
      </c>
      <c r="G217" s="519" t="s">
        <v>2990</v>
      </c>
      <c r="H217" s="519" t="s">
        <v>1575</v>
      </c>
      <c r="I217" s="519" t="s">
        <v>2170</v>
      </c>
      <c r="J217" s="519">
        <v>65</v>
      </c>
      <c r="K217" s="520">
        <v>67</v>
      </c>
      <c r="L217" s="520" t="s">
        <v>3313</v>
      </c>
      <c r="M217" s="520" t="s">
        <v>3271</v>
      </c>
      <c r="N217" s="301" t="str">
        <f t="shared" si="24"/>
        <v>67DCQT22</v>
      </c>
      <c r="P217" s="232" t="e">
        <f>_trangay</f>
        <v>#N/A</v>
      </c>
      <c r="Q217" s="232" t="e">
        <f>_trangay</f>
        <v>#N/A</v>
      </c>
      <c r="R217" s="233" t="e">
        <f>_trangay</f>
        <v>#N/A</v>
      </c>
      <c r="S217" s="232" t="e">
        <f t="shared" si="31"/>
        <v>#N/A</v>
      </c>
      <c r="T217" s="335" t="e">
        <f t="shared" si="32"/>
        <v>#N/A</v>
      </c>
      <c r="U217" s="335" t="e">
        <f t="shared" si="33"/>
        <v>#N/A</v>
      </c>
    </row>
    <row r="218" spans="1:21" ht="12.75" hidden="1" customHeight="1" x14ac:dyDescent="0.2">
      <c r="A218" s="300" t="str">
        <f>Ma</f>
        <v>DC1CB41-DCK67</v>
      </c>
      <c r="B218" s="435" t="str">
        <f>MaHP</f>
        <v>DC1CB41</v>
      </c>
      <c r="C218" s="519">
        <v>217</v>
      </c>
      <c r="D218" s="519" t="s">
        <v>3749</v>
      </c>
      <c r="E218" s="519" t="s">
        <v>3750</v>
      </c>
      <c r="F218" s="519" t="s">
        <v>54</v>
      </c>
      <c r="G218" s="519" t="s">
        <v>2990</v>
      </c>
      <c r="H218" s="519" t="s">
        <v>1575</v>
      </c>
      <c r="I218" s="519" t="s">
        <v>2170</v>
      </c>
      <c r="J218" s="519">
        <v>0</v>
      </c>
      <c r="K218" s="520">
        <v>0</v>
      </c>
      <c r="L218" s="520" t="s">
        <v>3313</v>
      </c>
      <c r="M218" s="520" t="s">
        <v>3751</v>
      </c>
      <c r="N218" s="301" t="str">
        <f t="shared" si="24"/>
        <v>67DCDT21</v>
      </c>
      <c r="P218" s="232" t="e">
        <f>_trangay</f>
        <v>#N/A</v>
      </c>
      <c r="Q218" s="232" t="e">
        <f>_trangay</f>
        <v>#N/A</v>
      </c>
      <c r="R218" s="233" t="e">
        <f>_trangay</f>
        <v>#N/A</v>
      </c>
      <c r="S218" s="232" t="e">
        <f t="shared" si="31"/>
        <v>#N/A</v>
      </c>
      <c r="T218" s="335" t="e">
        <f t="shared" si="32"/>
        <v>#N/A</v>
      </c>
      <c r="U218" s="335" t="e">
        <f t="shared" si="33"/>
        <v>#N/A</v>
      </c>
    </row>
    <row r="219" spans="1:21" ht="12.75" hidden="1" customHeight="1" x14ac:dyDescent="0.2">
      <c r="A219" s="300" t="str">
        <f>Ma</f>
        <v>DC1CB41-DCK67</v>
      </c>
      <c r="B219" s="300" t="str">
        <f>MaHP</f>
        <v>DC1CB41</v>
      </c>
      <c r="C219" s="519">
        <v>218</v>
      </c>
      <c r="D219" s="519" t="s">
        <v>3752</v>
      </c>
      <c r="E219" s="519" t="s">
        <v>3753</v>
      </c>
      <c r="F219" s="519" t="s">
        <v>54</v>
      </c>
      <c r="G219" s="519" t="s">
        <v>2990</v>
      </c>
      <c r="H219" s="519" t="s">
        <v>1575</v>
      </c>
      <c r="I219" s="519" t="s">
        <v>2170</v>
      </c>
      <c r="J219" s="519">
        <v>0</v>
      </c>
      <c r="K219" s="520">
        <v>0</v>
      </c>
      <c r="L219" s="520" t="s">
        <v>3313</v>
      </c>
      <c r="M219" s="520" t="s">
        <v>3751</v>
      </c>
      <c r="N219" s="301" t="str">
        <f t="shared" si="24"/>
        <v>67DCDT22</v>
      </c>
      <c r="P219" s="232" t="e">
        <f>_trangay</f>
        <v>#N/A</v>
      </c>
      <c r="Q219" s="232" t="e">
        <f>_trangay</f>
        <v>#N/A</v>
      </c>
      <c r="R219" s="233" t="e">
        <f>_trangay</f>
        <v>#N/A</v>
      </c>
      <c r="S219" s="232" t="e">
        <f t="shared" si="31"/>
        <v>#N/A</v>
      </c>
      <c r="T219" s="335" t="e">
        <f t="shared" si="32"/>
        <v>#N/A</v>
      </c>
      <c r="U219" s="335" t="e">
        <f t="shared" si="33"/>
        <v>#N/A</v>
      </c>
    </row>
    <row r="220" spans="1:21" ht="12.75" hidden="1" customHeight="1" x14ac:dyDescent="0.2">
      <c r="A220" s="300" t="str">
        <f>Ma</f>
        <v>DC1CB41-DCK67</v>
      </c>
      <c r="B220" s="300" t="str">
        <f>MaHP</f>
        <v>DC1CB41</v>
      </c>
      <c r="C220" s="519">
        <v>219</v>
      </c>
      <c r="D220" s="519" t="s">
        <v>3754</v>
      </c>
      <c r="E220" s="519" t="s">
        <v>3755</v>
      </c>
      <c r="F220" s="519" t="s">
        <v>54</v>
      </c>
      <c r="G220" s="519" t="s">
        <v>2990</v>
      </c>
      <c r="H220" s="519" t="s">
        <v>1575</v>
      </c>
      <c r="I220" s="519" t="s">
        <v>2170</v>
      </c>
      <c r="J220" s="519">
        <v>0</v>
      </c>
      <c r="K220" s="520">
        <v>0</v>
      </c>
      <c r="L220" s="520" t="s">
        <v>3313</v>
      </c>
      <c r="M220" s="520" t="s">
        <v>3751</v>
      </c>
      <c r="N220" s="301" t="str">
        <f t="shared" si="24"/>
        <v>67DCKX21</v>
      </c>
      <c r="P220" s="232" t="e">
        <f>_trangay</f>
        <v>#N/A</v>
      </c>
      <c r="Q220" s="232" t="e">
        <f>_trangay</f>
        <v>#N/A</v>
      </c>
      <c r="R220" s="233" t="e">
        <f>_trangay</f>
        <v>#N/A</v>
      </c>
      <c r="S220" s="232" t="e">
        <f t="shared" si="31"/>
        <v>#N/A</v>
      </c>
      <c r="T220" s="335" t="e">
        <f t="shared" si="32"/>
        <v>#N/A</v>
      </c>
      <c r="U220" s="335" t="e">
        <f t="shared" si="33"/>
        <v>#N/A</v>
      </c>
    </row>
    <row r="221" spans="1:21" ht="12.75" hidden="1" customHeight="1" x14ac:dyDescent="0.2">
      <c r="A221" s="300" t="str">
        <f>Ma</f>
        <v>DC1CB41-DCK67</v>
      </c>
      <c r="B221" s="300" t="str">
        <f>MaHP</f>
        <v>DC1CB41</v>
      </c>
      <c r="C221" s="519">
        <v>220</v>
      </c>
      <c r="D221" s="519" t="s">
        <v>3756</v>
      </c>
      <c r="E221" s="519" t="s">
        <v>3757</v>
      </c>
      <c r="F221" s="519" t="s">
        <v>54</v>
      </c>
      <c r="G221" s="519" t="s">
        <v>2990</v>
      </c>
      <c r="H221" s="519" t="s">
        <v>1575</v>
      </c>
      <c r="I221" s="519" t="s">
        <v>2170</v>
      </c>
      <c r="J221" s="519">
        <v>0</v>
      </c>
      <c r="K221" s="520">
        <v>0</v>
      </c>
      <c r="L221" s="520" t="s">
        <v>3313</v>
      </c>
      <c r="M221" s="520" t="s">
        <v>3751</v>
      </c>
      <c r="N221" s="301" t="str">
        <f t="shared" si="24"/>
        <v>67DCKX22</v>
      </c>
      <c r="P221" s="232" t="e">
        <f>_trangay</f>
        <v>#N/A</v>
      </c>
      <c r="Q221" s="232" t="e">
        <f>_trangay</f>
        <v>#N/A</v>
      </c>
      <c r="R221" s="233" t="e">
        <f>_trangay</f>
        <v>#N/A</v>
      </c>
      <c r="S221" s="232" t="e">
        <f t="shared" si="31"/>
        <v>#N/A</v>
      </c>
      <c r="T221" s="335" t="e">
        <f t="shared" si="32"/>
        <v>#N/A</v>
      </c>
      <c r="U221" s="335" t="e">
        <f t="shared" si="33"/>
        <v>#N/A</v>
      </c>
    </row>
    <row r="222" spans="1:21" ht="12.75" hidden="1" customHeight="1" x14ac:dyDescent="0.2">
      <c r="A222" s="300" t="str">
        <f>Ma</f>
        <v>DC1CB41-DCK67</v>
      </c>
      <c r="B222" s="300" t="str">
        <f>MaHP</f>
        <v>DC1CB41</v>
      </c>
      <c r="C222" s="519">
        <v>221</v>
      </c>
      <c r="D222" s="519" t="s">
        <v>3512</v>
      </c>
      <c r="E222" s="519" t="s">
        <v>3513</v>
      </c>
      <c r="F222" s="519" t="s">
        <v>54</v>
      </c>
      <c r="G222" s="519" t="s">
        <v>2990</v>
      </c>
      <c r="H222" s="519" t="s">
        <v>1575</v>
      </c>
      <c r="I222" s="519" t="s">
        <v>2170</v>
      </c>
      <c r="J222" s="519">
        <v>83</v>
      </c>
      <c r="K222" s="520">
        <v>91</v>
      </c>
      <c r="L222" s="520" t="s">
        <v>3313</v>
      </c>
      <c r="M222" s="520" t="s">
        <v>3270</v>
      </c>
      <c r="N222" s="301" t="str">
        <f t="shared" si="24"/>
        <v>67DCCA21</v>
      </c>
      <c r="P222" s="232" t="e">
        <f>_trangay</f>
        <v>#N/A</v>
      </c>
      <c r="Q222" s="232" t="e">
        <f>_trangay</f>
        <v>#N/A</v>
      </c>
      <c r="R222" s="233" t="e">
        <f>_trangay</f>
        <v>#N/A</v>
      </c>
      <c r="S222" s="232" t="e">
        <f t="shared" si="31"/>
        <v>#N/A</v>
      </c>
      <c r="T222" s="335" t="e">
        <f t="shared" si="32"/>
        <v>#N/A</v>
      </c>
      <c r="U222" s="335" t="e">
        <f t="shared" si="33"/>
        <v>#N/A</v>
      </c>
    </row>
    <row r="223" spans="1:21" ht="12.75" hidden="1" customHeight="1" x14ac:dyDescent="0.2">
      <c r="A223" s="300" t="str">
        <f>Ma</f>
        <v>DC1CB41-DCK67</v>
      </c>
      <c r="B223" s="300" t="str">
        <f>MaHP</f>
        <v>DC1CB41</v>
      </c>
      <c r="C223" s="519">
        <v>222</v>
      </c>
      <c r="D223" s="519" t="s">
        <v>3747</v>
      </c>
      <c r="E223" s="519" t="s">
        <v>3748</v>
      </c>
      <c r="F223" s="519" t="s">
        <v>54</v>
      </c>
      <c r="G223" s="519" t="s">
        <v>2990</v>
      </c>
      <c r="H223" s="519" t="s">
        <v>1575</v>
      </c>
      <c r="I223" s="519" t="s">
        <v>2170</v>
      </c>
      <c r="J223" s="519">
        <v>60</v>
      </c>
      <c r="K223" s="520">
        <v>0</v>
      </c>
      <c r="L223" s="520" t="s">
        <v>3313</v>
      </c>
      <c r="M223" s="520" t="s">
        <v>3297</v>
      </c>
      <c r="N223" s="301" t="str">
        <f t="shared" si="24"/>
        <v>67DCCDA1</v>
      </c>
      <c r="P223" s="232" t="e">
        <f>_trangay</f>
        <v>#N/A</v>
      </c>
      <c r="Q223" s="232" t="e">
        <f>_trangay</f>
        <v>#N/A</v>
      </c>
      <c r="R223" s="233" t="e">
        <f>_trangay</f>
        <v>#N/A</v>
      </c>
      <c r="S223" s="232" t="e">
        <f t="shared" si="31"/>
        <v>#N/A</v>
      </c>
      <c r="T223" s="335" t="e">
        <f t="shared" si="32"/>
        <v>#N/A</v>
      </c>
      <c r="U223" s="335" t="e">
        <f t="shared" si="33"/>
        <v>#N/A</v>
      </c>
    </row>
    <row r="224" spans="1:21" ht="12.75" hidden="1" customHeight="1" x14ac:dyDescent="0.2">
      <c r="A224" s="300" t="str">
        <f>Ma</f>
        <v>DC1CB41-DCK67</v>
      </c>
      <c r="B224" s="300" t="str">
        <f>MaHP</f>
        <v>DC1CB41</v>
      </c>
      <c r="C224" s="519">
        <v>223</v>
      </c>
      <c r="D224" s="519" t="s">
        <v>3514</v>
      </c>
      <c r="E224" s="519" t="s">
        <v>3515</v>
      </c>
      <c r="F224" s="519" t="s">
        <v>54</v>
      </c>
      <c r="G224" s="519" t="s">
        <v>2990</v>
      </c>
      <c r="H224" s="519" t="s">
        <v>1575</v>
      </c>
      <c r="I224" s="519" t="s">
        <v>2170</v>
      </c>
      <c r="J224" s="519">
        <v>67</v>
      </c>
      <c r="K224" s="520">
        <v>66</v>
      </c>
      <c r="L224" s="520" t="s">
        <v>3313</v>
      </c>
      <c r="M224" s="520" t="s">
        <v>3270</v>
      </c>
      <c r="N224" s="301" t="str">
        <f t="shared" si="24"/>
        <v>67DCCD21</v>
      </c>
      <c r="P224" s="232" t="e">
        <f>_trangay</f>
        <v>#N/A</v>
      </c>
      <c r="Q224" s="232" t="e">
        <f>_trangay</f>
        <v>#N/A</v>
      </c>
      <c r="R224" s="233" t="e">
        <f>_trangay</f>
        <v>#N/A</v>
      </c>
      <c r="S224" s="232" t="e">
        <f>+P224+#REF!</f>
        <v>#N/A</v>
      </c>
      <c r="T224" s="335" t="e">
        <f t="shared" si="32"/>
        <v>#N/A</v>
      </c>
      <c r="U224" s="335" t="e">
        <f t="shared" si="33"/>
        <v>#N/A</v>
      </c>
    </row>
    <row r="225" spans="1:16137" ht="12.75" hidden="1" customHeight="1" x14ac:dyDescent="0.2">
      <c r="A225" s="300" t="str">
        <f>Ma</f>
        <v>DC1CB41-DCK67</v>
      </c>
      <c r="B225" s="300" t="str">
        <f>MaHP</f>
        <v>DC1CB41</v>
      </c>
      <c r="C225" s="519">
        <v>224</v>
      </c>
      <c r="D225" s="519" t="s">
        <v>3516</v>
      </c>
      <c r="E225" s="519" t="s">
        <v>3517</v>
      </c>
      <c r="F225" s="519" t="s">
        <v>54</v>
      </c>
      <c r="G225" s="519" t="s">
        <v>2990</v>
      </c>
      <c r="H225" s="519" t="s">
        <v>1575</v>
      </c>
      <c r="I225" s="519" t="s">
        <v>2170</v>
      </c>
      <c r="J225" s="519">
        <v>49</v>
      </c>
      <c r="K225" s="520">
        <v>63</v>
      </c>
      <c r="L225" s="520" t="s">
        <v>3313</v>
      </c>
      <c r="M225" s="520" t="s">
        <v>3518</v>
      </c>
      <c r="N225" s="301" t="str">
        <f t="shared" si="24"/>
        <v>67DCCD22</v>
      </c>
      <c r="P225" s="232" t="e">
        <f>_trangay</f>
        <v>#N/A</v>
      </c>
      <c r="Q225" s="232" t="e">
        <f>_trangay</f>
        <v>#N/A</v>
      </c>
      <c r="R225" s="233" t="e">
        <f>_trangay</f>
        <v>#N/A</v>
      </c>
      <c r="S225" s="232" t="e">
        <f>+P225+G226</f>
        <v>#N/A</v>
      </c>
      <c r="T225" s="335" t="e">
        <f>IF(P225&lt;#REF!,"??","")</f>
        <v>#N/A</v>
      </c>
      <c r="U225" s="335" t="e">
        <f>IF(P225&gt;#REF!+1,"??","")</f>
        <v>#N/A</v>
      </c>
    </row>
    <row r="226" spans="1:16137" ht="12.75" hidden="1" customHeight="1" x14ac:dyDescent="0.2">
      <c r="A226" s="300" t="str">
        <f>Ma</f>
        <v>DC1CB41-DCK67</v>
      </c>
      <c r="B226" s="300" t="str">
        <f>MaHP</f>
        <v>DC1CB41</v>
      </c>
      <c r="C226" s="519">
        <v>225</v>
      </c>
      <c r="D226" s="519" t="s">
        <v>3519</v>
      </c>
      <c r="E226" s="519" t="s">
        <v>3520</v>
      </c>
      <c r="F226" s="519" t="s">
        <v>54</v>
      </c>
      <c r="G226" s="519" t="s">
        <v>2990</v>
      </c>
      <c r="H226" s="519" t="s">
        <v>1575</v>
      </c>
      <c r="I226" s="519" t="s">
        <v>2170</v>
      </c>
      <c r="J226" s="519">
        <v>48</v>
      </c>
      <c r="K226" s="520">
        <v>55</v>
      </c>
      <c r="L226" s="520" t="s">
        <v>3313</v>
      </c>
      <c r="M226" s="520" t="s">
        <v>3270</v>
      </c>
      <c r="N226" s="301" t="str">
        <f t="shared" si="24"/>
        <v>67DCDB21</v>
      </c>
      <c r="P226" s="232" t="e">
        <f>_trangay</f>
        <v>#N/A</v>
      </c>
      <c r="Q226" s="232" t="e">
        <f>_trangay</f>
        <v>#N/A</v>
      </c>
      <c r="R226" s="233" t="e">
        <f>_trangay</f>
        <v>#N/A</v>
      </c>
      <c r="S226" s="232" t="e">
        <f>+P226+G227</f>
        <v>#N/A</v>
      </c>
      <c r="T226" s="335" t="e">
        <f>IF(P226&lt;S225,"??","")</f>
        <v>#N/A</v>
      </c>
      <c r="U226" s="335" t="e">
        <f>IF(P226&gt;S225+1,"??","")</f>
        <v>#N/A</v>
      </c>
    </row>
    <row r="227" spans="1:16137" ht="12.75" hidden="1" customHeight="1" x14ac:dyDescent="0.2">
      <c r="A227" s="300" t="str">
        <f>Ma</f>
        <v>DC1CB41-DCK67</v>
      </c>
      <c r="B227" s="435" t="str">
        <f>MaHP</f>
        <v>DC1CB41</v>
      </c>
      <c r="C227" s="519">
        <v>226</v>
      </c>
      <c r="D227" s="519" t="s">
        <v>3521</v>
      </c>
      <c r="E227" s="519" t="s">
        <v>3522</v>
      </c>
      <c r="F227" s="519" t="s">
        <v>54</v>
      </c>
      <c r="G227" s="519" t="s">
        <v>2990</v>
      </c>
      <c r="H227" s="519" t="s">
        <v>1575</v>
      </c>
      <c r="I227" s="519" t="s">
        <v>2170</v>
      </c>
      <c r="J227" s="519">
        <v>52</v>
      </c>
      <c r="K227" s="520">
        <v>54</v>
      </c>
      <c r="L227" s="520" t="s">
        <v>3313</v>
      </c>
      <c r="M227" s="520" t="s">
        <v>3523</v>
      </c>
      <c r="N227" s="301" t="str">
        <f t="shared" si="24"/>
        <v>67DCDB22</v>
      </c>
      <c r="P227" s="232" t="e">
        <f>_trangay</f>
        <v>#N/A</v>
      </c>
      <c r="Q227" s="232" t="e">
        <f>_trangay</f>
        <v>#N/A</v>
      </c>
      <c r="R227" s="233" t="e">
        <f>_trangay</f>
        <v>#N/A</v>
      </c>
      <c r="S227" s="232" t="e">
        <f>+P227+G228</f>
        <v>#N/A</v>
      </c>
      <c r="T227" s="335" t="e">
        <f>IF(P227&lt;S226,"??","")</f>
        <v>#N/A</v>
      </c>
      <c r="U227" s="335" t="e">
        <f>IF(P227&gt;S226+1,"??","")</f>
        <v>#N/A</v>
      </c>
    </row>
    <row r="228" spans="1:16137" ht="12.75" hidden="1" customHeight="1" x14ac:dyDescent="0.2">
      <c r="A228" s="300" t="str">
        <f>Ma</f>
        <v>DC1CB41-DCK67</v>
      </c>
      <c r="B228" s="502" t="str">
        <f>MaHP</f>
        <v>DC1CB41</v>
      </c>
      <c r="C228" s="519">
        <v>227</v>
      </c>
      <c r="D228" s="519" t="s">
        <v>3524</v>
      </c>
      <c r="E228" s="519" t="s">
        <v>3525</v>
      </c>
      <c r="F228" s="519" t="s">
        <v>54</v>
      </c>
      <c r="G228" s="519" t="s">
        <v>2990</v>
      </c>
      <c r="H228" s="519" t="s">
        <v>1575</v>
      </c>
      <c r="I228" s="519" t="s">
        <v>2170</v>
      </c>
      <c r="J228" s="519">
        <v>49</v>
      </c>
      <c r="K228" s="520">
        <v>60</v>
      </c>
      <c r="L228" s="520" t="s">
        <v>3313</v>
      </c>
      <c r="M228" s="520" t="s">
        <v>3270</v>
      </c>
      <c r="N228" s="301" t="str">
        <f t="shared" si="24"/>
        <v>67DCDB23</v>
      </c>
      <c r="O228" s="301"/>
      <c r="P228" s="232" t="e">
        <f>_trangay</f>
        <v>#N/A</v>
      </c>
      <c r="Q228" s="232" t="e">
        <f>_trangay</f>
        <v>#N/A</v>
      </c>
      <c r="R228" s="499" t="e">
        <f>_trangay</f>
        <v>#N/A</v>
      </c>
      <c r="S228" s="89"/>
      <c r="T228" s="500" t="e">
        <f>IF(P228&lt;S226,"??","")</f>
        <v>#N/A</v>
      </c>
      <c r="U228" s="500" t="e">
        <f>IF(P228&gt;S226+1,"??","")</f>
        <v>#N/A</v>
      </c>
      <c r="V228" s="89"/>
      <c r="W228" s="89"/>
      <c r="X228" s="89"/>
      <c r="Y228" s="89"/>
      <c r="Z228" s="89"/>
      <c r="AA228" s="89"/>
      <c r="AB228" s="89"/>
      <c r="AC228" s="89"/>
      <c r="AD228" s="89"/>
      <c r="AE228" s="89"/>
      <c r="AF228" s="89"/>
      <c r="AG228" s="89"/>
      <c r="AH228" s="89"/>
      <c r="AI228" s="89"/>
      <c r="AJ228" s="89"/>
      <c r="AK228" s="89"/>
      <c r="AL228" s="89"/>
      <c r="AM228" s="89"/>
      <c r="AN228" s="89"/>
      <c r="AO228" s="89"/>
      <c r="AP228" s="89"/>
      <c r="AQ228" s="89"/>
      <c r="AR228" s="89"/>
      <c r="AS228" s="89"/>
      <c r="AT228" s="89"/>
      <c r="AU228" s="89"/>
      <c r="AV228" s="89"/>
      <c r="AW228" s="89"/>
      <c r="AX228" s="89"/>
      <c r="AY228" s="89"/>
      <c r="AZ228" s="89"/>
      <c r="BA228" s="89"/>
      <c r="BB228" s="89"/>
      <c r="BC228" s="89"/>
      <c r="BD228" s="89"/>
      <c r="BE228" s="89"/>
      <c r="BF228" s="89"/>
      <c r="BG228" s="89"/>
      <c r="BH228" s="89"/>
      <c r="BI228" s="89"/>
      <c r="BJ228" s="89"/>
      <c r="BK228" s="89"/>
      <c r="BL228" s="89"/>
      <c r="BM228" s="89"/>
      <c r="BN228" s="89"/>
      <c r="BO228" s="89"/>
      <c r="BP228" s="89"/>
      <c r="BQ228" s="89"/>
      <c r="BR228" s="89"/>
      <c r="BS228" s="89"/>
      <c r="BT228" s="89"/>
      <c r="BU228" s="89"/>
      <c r="BV228" s="89"/>
      <c r="BW228" s="89"/>
      <c r="BX228" s="89"/>
      <c r="BY228" s="89"/>
      <c r="BZ228" s="89"/>
      <c r="CA228" s="89"/>
      <c r="CB228" s="89"/>
      <c r="CC228" s="89"/>
      <c r="CD228" s="89"/>
      <c r="CE228" s="89"/>
      <c r="CF228" s="89"/>
      <c r="CG228" s="89"/>
      <c r="CH228" s="89"/>
      <c r="CI228" s="89"/>
      <c r="CJ228" s="89"/>
      <c r="CK228" s="89"/>
      <c r="CL228" s="89"/>
      <c r="CM228" s="89"/>
      <c r="CN228" s="89"/>
      <c r="CO228" s="89"/>
      <c r="CP228" s="89"/>
      <c r="CQ228" s="89"/>
      <c r="CR228" s="89"/>
      <c r="CS228" s="89"/>
      <c r="CT228" s="89"/>
      <c r="CU228" s="89"/>
      <c r="CV228" s="89"/>
      <c r="CW228" s="89"/>
      <c r="CX228" s="89"/>
      <c r="CY228" s="89"/>
      <c r="CZ228" s="89"/>
      <c r="DA228" s="89"/>
      <c r="DB228" s="89"/>
      <c r="DC228" s="89"/>
      <c r="DD228" s="89"/>
      <c r="DE228" s="89"/>
      <c r="DF228" s="89"/>
      <c r="DG228" s="89"/>
      <c r="DH228" s="89"/>
      <c r="DI228" s="89"/>
      <c r="DJ228" s="89"/>
      <c r="DK228" s="89"/>
      <c r="DL228" s="89"/>
      <c r="DM228" s="89"/>
      <c r="DN228" s="89"/>
      <c r="DO228" s="89"/>
      <c r="DP228" s="89"/>
      <c r="DQ228" s="89"/>
      <c r="DR228" s="89"/>
      <c r="DS228" s="89"/>
      <c r="DT228" s="89"/>
      <c r="DU228" s="89"/>
      <c r="DV228" s="89"/>
      <c r="DW228" s="89"/>
      <c r="DX228" s="89"/>
      <c r="DY228" s="89"/>
      <c r="DZ228" s="89"/>
      <c r="EA228" s="89"/>
      <c r="EB228" s="89"/>
      <c r="EC228" s="89"/>
      <c r="ED228" s="89"/>
      <c r="EE228" s="89"/>
      <c r="EF228" s="89"/>
      <c r="EG228" s="89"/>
      <c r="EH228" s="89"/>
      <c r="EI228" s="89"/>
      <c r="EJ228" s="89"/>
      <c r="EK228" s="89"/>
      <c r="EL228" s="89"/>
      <c r="EM228" s="89"/>
      <c r="EN228" s="89"/>
      <c r="EO228" s="89"/>
      <c r="EP228" s="89"/>
      <c r="EQ228" s="89"/>
      <c r="ER228" s="89"/>
      <c r="ES228" s="89"/>
      <c r="ET228" s="89"/>
      <c r="EU228" s="89"/>
      <c r="EV228" s="89"/>
      <c r="EW228" s="89"/>
      <c r="EX228" s="89"/>
      <c r="EY228" s="89"/>
      <c r="EZ228" s="89"/>
      <c r="FA228" s="89"/>
      <c r="FB228" s="89"/>
      <c r="FC228" s="89"/>
      <c r="FD228" s="89"/>
      <c r="FE228" s="89"/>
      <c r="FF228" s="89"/>
      <c r="FG228" s="89"/>
      <c r="FH228" s="89"/>
      <c r="FI228" s="89"/>
      <c r="FJ228" s="89"/>
      <c r="FK228" s="89"/>
      <c r="FL228" s="89"/>
      <c r="FM228" s="89"/>
      <c r="FN228" s="89"/>
      <c r="FO228" s="89"/>
      <c r="FP228" s="89"/>
      <c r="FQ228" s="89"/>
      <c r="FR228" s="89"/>
      <c r="FS228" s="89"/>
      <c r="FT228" s="89"/>
      <c r="FU228" s="89"/>
      <c r="FV228" s="89"/>
      <c r="FW228" s="89"/>
      <c r="FX228" s="89"/>
      <c r="FY228" s="89"/>
      <c r="FZ228" s="89"/>
      <c r="GA228" s="89"/>
      <c r="GB228" s="89"/>
      <c r="GC228" s="89"/>
      <c r="GD228" s="89"/>
      <c r="GE228" s="89"/>
      <c r="GF228" s="89"/>
      <c r="GG228" s="89"/>
      <c r="GH228" s="89"/>
      <c r="GI228" s="89"/>
      <c r="GJ228" s="89"/>
      <c r="GK228" s="89"/>
      <c r="GL228" s="89"/>
      <c r="GM228" s="89"/>
      <c r="GN228" s="89"/>
      <c r="GO228" s="89"/>
      <c r="GP228" s="89"/>
      <c r="GQ228" s="89"/>
      <c r="GR228" s="89"/>
      <c r="GS228" s="89"/>
      <c r="GT228" s="89"/>
      <c r="GU228" s="89"/>
      <c r="GV228" s="89"/>
      <c r="GW228" s="89"/>
      <c r="GX228" s="89"/>
      <c r="GY228" s="89"/>
      <c r="GZ228" s="89"/>
      <c r="HA228" s="89"/>
      <c r="HB228" s="89"/>
      <c r="HC228" s="89"/>
      <c r="HD228" s="89"/>
      <c r="HE228" s="89"/>
      <c r="HF228" s="89"/>
      <c r="HG228" s="89"/>
      <c r="HH228" s="89"/>
      <c r="HI228" s="89"/>
      <c r="HJ228" s="89"/>
      <c r="HK228" s="89"/>
      <c r="HL228" s="89"/>
      <c r="HM228" s="89"/>
      <c r="HN228" s="89"/>
      <c r="HO228" s="89"/>
      <c r="HP228" s="89"/>
      <c r="HQ228" s="89"/>
      <c r="HR228" s="89"/>
      <c r="HS228" s="89"/>
      <c r="HT228" s="89"/>
      <c r="HU228" s="89"/>
      <c r="HV228" s="89"/>
      <c r="HW228" s="89"/>
      <c r="HX228" s="89"/>
      <c r="HY228" s="89"/>
      <c r="HZ228" s="89"/>
      <c r="IA228" s="89"/>
      <c r="IB228" s="89"/>
      <c r="IC228" s="89"/>
      <c r="ID228" s="89"/>
      <c r="IE228" s="89"/>
      <c r="IF228" s="89"/>
      <c r="IG228" s="89"/>
      <c r="IH228" s="89"/>
      <c r="II228" s="89"/>
      <c r="IJ228" s="89"/>
      <c r="IK228" s="89"/>
      <c r="IL228" s="89"/>
      <c r="IM228" s="89"/>
      <c r="IN228" s="89"/>
      <c r="IO228" s="89"/>
      <c r="IP228" s="89"/>
      <c r="IQ228" s="89"/>
      <c r="IR228" s="89"/>
      <c r="IS228" s="89"/>
      <c r="IT228" s="89"/>
      <c r="IU228" s="89"/>
      <c r="IV228" s="89"/>
      <c r="IW228" s="89"/>
      <c r="IX228" s="89"/>
      <c r="IY228" s="89"/>
      <c r="IZ228" s="89"/>
      <c r="JA228" s="89"/>
      <c r="JB228" s="89"/>
      <c r="JC228" s="89"/>
      <c r="JD228" s="89"/>
      <c r="JE228" s="89"/>
      <c r="JF228" s="89"/>
      <c r="JG228" s="89"/>
      <c r="JH228" s="89"/>
      <c r="JI228" s="89"/>
      <c r="JJ228" s="89"/>
      <c r="JK228" s="89"/>
      <c r="JL228" s="89"/>
      <c r="JM228" s="89"/>
      <c r="JN228" s="89"/>
      <c r="JO228" s="89"/>
      <c r="JP228" s="89"/>
      <c r="JQ228" s="89"/>
      <c r="JR228" s="89"/>
      <c r="JS228" s="89"/>
      <c r="JT228" s="89"/>
      <c r="JU228" s="89"/>
      <c r="JV228" s="89"/>
      <c r="JW228" s="89"/>
      <c r="JX228" s="89"/>
      <c r="JY228" s="89"/>
      <c r="JZ228" s="89"/>
      <c r="KA228" s="89"/>
      <c r="KB228" s="89"/>
      <c r="KC228" s="89"/>
      <c r="KD228" s="89"/>
      <c r="KE228" s="89"/>
      <c r="KF228" s="89"/>
      <c r="KG228" s="89"/>
      <c r="KH228" s="89"/>
      <c r="KI228" s="89"/>
      <c r="KJ228" s="89"/>
      <c r="KK228" s="89"/>
      <c r="KL228" s="89"/>
      <c r="KM228" s="89"/>
      <c r="KN228" s="89"/>
      <c r="KO228" s="89"/>
      <c r="KP228" s="89"/>
      <c r="KQ228" s="89"/>
      <c r="KR228" s="89"/>
      <c r="KS228" s="89"/>
      <c r="KT228" s="89"/>
      <c r="KU228" s="89"/>
      <c r="KV228" s="89"/>
      <c r="KW228" s="89"/>
      <c r="KX228" s="89"/>
      <c r="KY228" s="89"/>
      <c r="KZ228" s="89"/>
      <c r="LA228" s="89"/>
      <c r="LB228" s="89"/>
      <c r="LC228" s="89"/>
      <c r="LD228" s="89"/>
      <c r="LE228" s="89"/>
      <c r="LF228" s="89"/>
      <c r="LG228" s="89"/>
      <c r="LH228" s="89"/>
      <c r="LI228" s="89"/>
      <c r="LJ228" s="89"/>
      <c r="LK228" s="89"/>
      <c r="LL228" s="89"/>
      <c r="LM228" s="89"/>
      <c r="LN228" s="89"/>
      <c r="LO228" s="89"/>
      <c r="LP228" s="89"/>
      <c r="LQ228" s="89"/>
      <c r="LR228" s="89"/>
      <c r="LS228" s="89"/>
      <c r="LT228" s="89"/>
      <c r="LU228" s="89"/>
      <c r="LV228" s="89"/>
      <c r="LW228" s="89"/>
      <c r="LX228" s="89"/>
      <c r="LY228" s="89"/>
      <c r="LZ228" s="89"/>
      <c r="MA228" s="89"/>
      <c r="MB228" s="89"/>
      <c r="MC228" s="89"/>
      <c r="MD228" s="89"/>
      <c r="ME228" s="89"/>
      <c r="MF228" s="89"/>
      <c r="MG228" s="89"/>
      <c r="MH228" s="89"/>
      <c r="MI228" s="89"/>
      <c r="MJ228" s="89"/>
      <c r="MK228" s="89"/>
      <c r="ML228" s="89"/>
      <c r="MM228" s="89"/>
      <c r="MN228" s="89"/>
      <c r="MO228" s="89"/>
      <c r="MP228" s="89"/>
      <c r="MQ228" s="89"/>
      <c r="MR228" s="89"/>
      <c r="MS228" s="89"/>
      <c r="MT228" s="89"/>
      <c r="MU228" s="89"/>
      <c r="MV228" s="89"/>
      <c r="MW228" s="89"/>
      <c r="MX228" s="89"/>
      <c r="MY228" s="89"/>
      <c r="MZ228" s="89"/>
      <c r="NA228" s="89"/>
      <c r="NB228" s="89"/>
      <c r="NC228" s="89"/>
      <c r="ND228" s="89"/>
      <c r="NE228" s="89"/>
      <c r="NF228" s="89"/>
      <c r="NG228" s="89"/>
      <c r="NH228" s="89"/>
      <c r="NI228" s="89"/>
      <c r="NJ228" s="89"/>
      <c r="NK228" s="89"/>
      <c r="NL228" s="89"/>
      <c r="NM228" s="89"/>
      <c r="NN228" s="89"/>
      <c r="NO228" s="89"/>
      <c r="NP228" s="89"/>
      <c r="NQ228" s="89"/>
      <c r="NR228" s="89"/>
      <c r="NS228" s="89"/>
      <c r="NT228" s="89"/>
      <c r="NU228" s="89"/>
      <c r="NV228" s="89"/>
      <c r="NW228" s="89"/>
      <c r="NX228" s="89"/>
      <c r="NY228" s="89"/>
      <c r="NZ228" s="89"/>
      <c r="OA228" s="89"/>
      <c r="OB228" s="89"/>
      <c r="OC228" s="89"/>
      <c r="OD228" s="89"/>
      <c r="OE228" s="89"/>
      <c r="OF228" s="89"/>
      <c r="OG228" s="89"/>
      <c r="OH228" s="89"/>
      <c r="OI228" s="89"/>
      <c r="OJ228" s="89"/>
      <c r="OK228" s="89"/>
      <c r="OL228" s="89"/>
      <c r="OM228" s="89"/>
      <c r="ON228" s="89"/>
      <c r="OO228" s="89"/>
      <c r="OP228" s="89"/>
      <c r="OQ228" s="89"/>
      <c r="OR228" s="89"/>
      <c r="OS228" s="89"/>
      <c r="OT228" s="89"/>
      <c r="OU228" s="89"/>
      <c r="OV228" s="89"/>
      <c r="OW228" s="89"/>
      <c r="OX228" s="89"/>
      <c r="OY228" s="89"/>
      <c r="OZ228" s="89"/>
      <c r="PA228" s="89"/>
      <c r="PB228" s="89"/>
      <c r="PC228" s="89"/>
      <c r="PD228" s="89"/>
      <c r="PE228" s="89"/>
      <c r="PF228" s="89"/>
      <c r="PG228" s="89"/>
      <c r="PH228" s="89"/>
      <c r="PI228" s="89"/>
      <c r="PJ228" s="89"/>
      <c r="PK228" s="89"/>
      <c r="PL228" s="89"/>
      <c r="PM228" s="89"/>
      <c r="PN228" s="89"/>
      <c r="PO228" s="89"/>
      <c r="PP228" s="89"/>
      <c r="PQ228" s="89"/>
      <c r="PR228" s="89"/>
      <c r="PS228" s="89"/>
      <c r="PT228" s="89"/>
      <c r="PU228" s="89"/>
      <c r="PV228" s="89"/>
      <c r="PW228" s="89"/>
      <c r="PX228" s="89"/>
      <c r="PY228" s="89"/>
      <c r="PZ228" s="89"/>
      <c r="QA228" s="89"/>
      <c r="QB228" s="89"/>
      <c r="QC228" s="89"/>
      <c r="QD228" s="89"/>
      <c r="QE228" s="89"/>
      <c r="QF228" s="89"/>
      <c r="QG228" s="89"/>
      <c r="QH228" s="89"/>
      <c r="QI228" s="89"/>
      <c r="QJ228" s="89"/>
      <c r="QK228" s="89"/>
      <c r="QL228" s="89"/>
      <c r="QM228" s="89"/>
      <c r="QN228" s="89"/>
      <c r="QO228" s="89"/>
      <c r="QP228" s="89"/>
      <c r="QQ228" s="89"/>
      <c r="QR228" s="89"/>
      <c r="QS228" s="89"/>
      <c r="QT228" s="89"/>
      <c r="QU228" s="89"/>
      <c r="QV228" s="89"/>
      <c r="QW228" s="89"/>
      <c r="QX228" s="89"/>
      <c r="QY228" s="89"/>
      <c r="QZ228" s="89"/>
      <c r="RA228" s="89"/>
      <c r="RB228" s="89"/>
      <c r="RC228" s="89"/>
      <c r="RD228" s="89"/>
      <c r="RE228" s="89"/>
      <c r="RF228" s="89"/>
      <c r="RG228" s="89"/>
      <c r="RH228" s="89"/>
      <c r="RI228" s="89"/>
      <c r="RJ228" s="89"/>
      <c r="RK228" s="89"/>
      <c r="RL228" s="89"/>
      <c r="RM228" s="89"/>
      <c r="RN228" s="89"/>
      <c r="RO228" s="89"/>
      <c r="RP228" s="89"/>
      <c r="RQ228" s="89"/>
      <c r="RR228" s="89"/>
      <c r="RS228" s="89"/>
      <c r="RT228" s="89"/>
      <c r="RU228" s="89"/>
      <c r="RV228" s="89"/>
      <c r="RW228" s="89"/>
      <c r="RX228" s="89"/>
      <c r="RY228" s="89"/>
      <c r="RZ228" s="89"/>
      <c r="SA228" s="89"/>
      <c r="SB228" s="89"/>
      <c r="SC228" s="89"/>
      <c r="SD228" s="89"/>
      <c r="SE228" s="89"/>
      <c r="SF228" s="89"/>
      <c r="SG228" s="89"/>
      <c r="SH228" s="89"/>
      <c r="SI228" s="89"/>
      <c r="SJ228" s="89"/>
      <c r="SK228" s="89"/>
      <c r="SL228" s="89"/>
      <c r="SM228" s="89"/>
      <c r="SN228" s="89"/>
      <c r="SO228" s="89"/>
      <c r="SP228" s="89"/>
      <c r="SQ228" s="89"/>
      <c r="SR228" s="89"/>
      <c r="SS228" s="89"/>
      <c r="ST228" s="89"/>
      <c r="SU228" s="89"/>
      <c r="SV228" s="89"/>
      <c r="SW228" s="89"/>
      <c r="SX228" s="89"/>
      <c r="SY228" s="89"/>
      <c r="SZ228" s="89"/>
      <c r="TA228" s="89"/>
      <c r="TB228" s="89"/>
      <c r="TC228" s="89"/>
      <c r="TD228" s="89"/>
      <c r="TE228" s="89"/>
      <c r="TF228" s="89"/>
      <c r="TG228" s="89"/>
      <c r="TH228" s="89"/>
      <c r="TI228" s="89"/>
      <c r="TJ228" s="89"/>
      <c r="TK228" s="89"/>
      <c r="TL228" s="89"/>
      <c r="TM228" s="89"/>
      <c r="TN228" s="89"/>
      <c r="TO228" s="89"/>
      <c r="TP228" s="89"/>
      <c r="TQ228" s="89"/>
      <c r="TR228" s="89"/>
      <c r="TS228" s="89"/>
      <c r="TT228" s="89"/>
      <c r="TU228" s="89"/>
      <c r="TV228" s="89"/>
      <c r="TW228" s="89"/>
      <c r="TX228" s="89"/>
      <c r="TY228" s="89"/>
      <c r="TZ228" s="89"/>
      <c r="UA228" s="89"/>
      <c r="UB228" s="89"/>
      <c r="UC228" s="89"/>
      <c r="UD228" s="89"/>
      <c r="UE228" s="89"/>
      <c r="UF228" s="89"/>
      <c r="UG228" s="89"/>
      <c r="UH228" s="89"/>
      <c r="UI228" s="89"/>
      <c r="UJ228" s="89"/>
      <c r="UK228" s="89"/>
      <c r="UL228" s="89"/>
      <c r="UM228" s="89"/>
      <c r="UN228" s="89"/>
      <c r="UO228" s="89"/>
      <c r="UP228" s="89"/>
      <c r="UQ228" s="89"/>
      <c r="UR228" s="89"/>
      <c r="US228" s="89"/>
      <c r="UT228" s="89"/>
      <c r="UU228" s="89"/>
      <c r="UV228" s="89"/>
      <c r="UW228" s="89"/>
      <c r="UX228" s="89"/>
      <c r="UY228" s="89"/>
      <c r="UZ228" s="89"/>
      <c r="VA228" s="89"/>
      <c r="VB228" s="89"/>
      <c r="VC228" s="89"/>
      <c r="VD228" s="89"/>
      <c r="VE228" s="89"/>
      <c r="VF228" s="89"/>
      <c r="VG228" s="89"/>
      <c r="VH228" s="89"/>
      <c r="VI228" s="89"/>
      <c r="VJ228" s="89"/>
      <c r="VK228" s="89"/>
      <c r="VL228" s="89"/>
      <c r="VM228" s="89"/>
      <c r="VN228" s="89"/>
      <c r="VO228" s="89"/>
      <c r="VP228" s="89"/>
      <c r="VQ228" s="89"/>
      <c r="VR228" s="89"/>
      <c r="VS228" s="89"/>
      <c r="VT228" s="89"/>
      <c r="VU228" s="89"/>
      <c r="VV228" s="89"/>
      <c r="VW228" s="89"/>
      <c r="VX228" s="89"/>
      <c r="VY228" s="89"/>
      <c r="VZ228" s="89"/>
      <c r="WA228" s="89"/>
      <c r="WB228" s="89"/>
      <c r="WC228" s="89"/>
      <c r="WD228" s="89"/>
      <c r="WE228" s="89"/>
      <c r="WF228" s="89"/>
      <c r="WG228" s="89"/>
      <c r="WH228" s="89"/>
      <c r="WI228" s="89"/>
      <c r="WJ228" s="89"/>
      <c r="WK228" s="89"/>
      <c r="WL228" s="89"/>
      <c r="WM228" s="89"/>
      <c r="WN228" s="89"/>
      <c r="WO228" s="89"/>
      <c r="WP228" s="89"/>
      <c r="WQ228" s="89"/>
      <c r="WR228" s="89"/>
      <c r="WS228" s="89"/>
      <c r="WT228" s="89"/>
      <c r="WU228" s="89"/>
      <c r="WV228" s="89"/>
      <c r="WW228" s="89"/>
      <c r="WX228" s="89"/>
      <c r="WY228" s="89"/>
      <c r="WZ228" s="89"/>
      <c r="XA228" s="89"/>
      <c r="XB228" s="89"/>
      <c r="XC228" s="89"/>
      <c r="XD228" s="89"/>
      <c r="XE228" s="89"/>
      <c r="XF228" s="89"/>
      <c r="XG228" s="89"/>
      <c r="XH228" s="89"/>
      <c r="XI228" s="89"/>
      <c r="XJ228" s="89"/>
      <c r="XK228" s="89"/>
      <c r="XL228" s="89"/>
      <c r="XM228" s="89"/>
      <c r="XN228" s="89"/>
      <c r="XO228" s="89"/>
      <c r="XP228" s="89"/>
      <c r="XQ228" s="89"/>
      <c r="XR228" s="89"/>
      <c r="XS228" s="89"/>
      <c r="XT228" s="89"/>
      <c r="XU228" s="89"/>
      <c r="XV228" s="89"/>
      <c r="XW228" s="89"/>
      <c r="XX228" s="89"/>
      <c r="XY228" s="89"/>
      <c r="XZ228" s="89"/>
      <c r="YA228" s="89"/>
      <c r="YB228" s="89"/>
      <c r="YC228" s="89"/>
      <c r="YD228" s="89"/>
      <c r="YE228" s="89"/>
      <c r="YF228" s="89"/>
      <c r="YG228" s="89"/>
      <c r="YH228" s="89"/>
      <c r="YI228" s="89"/>
      <c r="YJ228" s="89"/>
      <c r="YK228" s="89"/>
      <c r="YL228" s="89"/>
      <c r="YM228" s="89"/>
      <c r="YN228" s="89"/>
      <c r="YO228" s="89"/>
      <c r="YP228" s="89"/>
      <c r="YQ228" s="89"/>
      <c r="YR228" s="89"/>
      <c r="YS228" s="89"/>
      <c r="YT228" s="89"/>
      <c r="YU228" s="89"/>
      <c r="YV228" s="89"/>
      <c r="YW228" s="89"/>
      <c r="YX228" s="89"/>
      <c r="YY228" s="89"/>
      <c r="YZ228" s="89"/>
      <c r="ZA228" s="89"/>
      <c r="ZB228" s="89"/>
      <c r="ZC228" s="89"/>
      <c r="ZD228" s="89"/>
      <c r="ZE228" s="89"/>
      <c r="ZF228" s="89"/>
      <c r="ZG228" s="89"/>
      <c r="ZH228" s="89"/>
      <c r="ZI228" s="89"/>
      <c r="ZJ228" s="89"/>
      <c r="ZK228" s="89"/>
      <c r="ZL228" s="89"/>
      <c r="ZM228" s="89"/>
      <c r="ZN228" s="89"/>
      <c r="ZO228" s="89"/>
      <c r="ZP228" s="89"/>
      <c r="ZQ228" s="89"/>
      <c r="ZR228" s="89"/>
      <c r="ZS228" s="89"/>
      <c r="ZT228" s="89"/>
      <c r="ZU228" s="89"/>
      <c r="ZV228" s="89"/>
      <c r="ZW228" s="89"/>
      <c r="ZX228" s="89"/>
      <c r="ZY228" s="89"/>
      <c r="ZZ228" s="89"/>
      <c r="AAA228" s="89"/>
      <c r="AAB228" s="89"/>
      <c r="AAC228" s="89"/>
      <c r="AAD228" s="89"/>
      <c r="AAE228" s="89"/>
      <c r="AAF228" s="89"/>
      <c r="AAG228" s="89"/>
      <c r="AAH228" s="89"/>
      <c r="AAI228" s="89"/>
      <c r="AAJ228" s="89"/>
      <c r="AAK228" s="89"/>
      <c r="AAL228" s="89"/>
      <c r="AAM228" s="89"/>
      <c r="AAN228" s="89"/>
      <c r="AAO228" s="89"/>
      <c r="AAP228" s="89"/>
      <c r="AAQ228" s="89"/>
      <c r="AAR228" s="89"/>
      <c r="AAS228" s="89"/>
      <c r="AAT228" s="89"/>
      <c r="AAU228" s="89"/>
      <c r="AAV228" s="89"/>
      <c r="AAW228" s="89"/>
      <c r="AAX228" s="89"/>
      <c r="AAY228" s="89"/>
      <c r="AAZ228" s="89"/>
      <c r="ABA228" s="89"/>
      <c r="ABB228" s="89"/>
      <c r="ABC228" s="89"/>
      <c r="ABD228" s="89"/>
      <c r="ABE228" s="89"/>
      <c r="ABF228" s="89"/>
      <c r="ABG228" s="89"/>
      <c r="ABH228" s="89"/>
      <c r="ABI228" s="89"/>
      <c r="ABJ228" s="89"/>
      <c r="ABK228" s="89"/>
      <c r="ABL228" s="89"/>
      <c r="ABM228" s="89"/>
      <c r="ABN228" s="89"/>
      <c r="ABO228" s="89"/>
      <c r="ABP228" s="89"/>
      <c r="ABQ228" s="89"/>
      <c r="ABR228" s="89"/>
      <c r="ABS228" s="89"/>
      <c r="ABT228" s="89"/>
      <c r="ABU228" s="89"/>
      <c r="ABV228" s="89"/>
      <c r="ABW228" s="89"/>
      <c r="ABX228" s="89"/>
      <c r="ABY228" s="89"/>
      <c r="ABZ228" s="89"/>
      <c r="ACA228" s="89"/>
      <c r="ACB228" s="89"/>
      <c r="ACC228" s="89"/>
      <c r="ACD228" s="89"/>
      <c r="ACE228" s="89"/>
      <c r="ACF228" s="89"/>
      <c r="ACG228" s="89"/>
      <c r="ACH228" s="89"/>
      <c r="ACI228" s="89"/>
      <c r="ACJ228" s="89"/>
      <c r="ACK228" s="89"/>
      <c r="ACL228" s="89"/>
      <c r="ACM228" s="89"/>
      <c r="ACN228" s="89"/>
      <c r="ACO228" s="89"/>
      <c r="ACP228" s="89"/>
      <c r="ACQ228" s="89"/>
      <c r="ACR228" s="89"/>
      <c r="ACS228" s="89"/>
      <c r="ACT228" s="89"/>
      <c r="ACU228" s="89"/>
      <c r="ACV228" s="89"/>
      <c r="ACW228" s="89"/>
      <c r="ACX228" s="89"/>
      <c r="ACY228" s="89"/>
      <c r="ACZ228" s="89"/>
      <c r="ADA228" s="89"/>
      <c r="ADB228" s="89"/>
      <c r="ADC228" s="89"/>
      <c r="ADD228" s="89"/>
      <c r="ADE228" s="89"/>
      <c r="ADF228" s="89"/>
      <c r="ADG228" s="89"/>
      <c r="ADH228" s="89"/>
      <c r="ADI228" s="89"/>
      <c r="ADJ228" s="89"/>
      <c r="ADK228" s="89"/>
      <c r="ADL228" s="89"/>
      <c r="ADM228" s="89"/>
      <c r="ADN228" s="89"/>
      <c r="ADO228" s="89"/>
      <c r="ADP228" s="89"/>
      <c r="ADQ228" s="89"/>
      <c r="ADR228" s="89"/>
      <c r="ADS228" s="89"/>
      <c r="ADT228" s="89"/>
      <c r="ADU228" s="89"/>
      <c r="ADV228" s="89"/>
      <c r="ADW228" s="89"/>
      <c r="ADX228" s="89"/>
      <c r="ADY228" s="89"/>
      <c r="ADZ228" s="89"/>
      <c r="AEA228" s="89"/>
      <c r="AEB228" s="89"/>
      <c r="AEC228" s="89"/>
      <c r="AED228" s="89"/>
      <c r="AEE228" s="89"/>
      <c r="AEF228" s="89"/>
      <c r="AEG228" s="89"/>
      <c r="AEH228" s="89"/>
      <c r="AEI228" s="89"/>
      <c r="AEJ228" s="89"/>
      <c r="AEK228" s="89"/>
      <c r="AEL228" s="89"/>
      <c r="AEM228" s="89"/>
      <c r="AEN228" s="89"/>
      <c r="AEO228" s="89"/>
      <c r="AEP228" s="89"/>
      <c r="AEQ228" s="89"/>
      <c r="AER228" s="89"/>
      <c r="AES228" s="89"/>
      <c r="AET228" s="89"/>
      <c r="AEU228" s="89"/>
      <c r="AEV228" s="89"/>
      <c r="AEW228" s="89"/>
      <c r="AEX228" s="89"/>
      <c r="AEY228" s="89"/>
      <c r="AEZ228" s="89"/>
      <c r="AFA228" s="89"/>
      <c r="AFB228" s="89"/>
      <c r="AFC228" s="89"/>
      <c r="AFD228" s="89"/>
      <c r="AFE228" s="89"/>
      <c r="AFF228" s="89"/>
      <c r="AFG228" s="89"/>
      <c r="AFH228" s="89"/>
      <c r="AFI228" s="89"/>
      <c r="AFJ228" s="89"/>
      <c r="AFK228" s="89"/>
      <c r="AFL228" s="89"/>
      <c r="AFM228" s="89"/>
      <c r="AFN228" s="89"/>
      <c r="AFO228" s="89"/>
      <c r="AFP228" s="89"/>
      <c r="AFQ228" s="89"/>
      <c r="AFR228" s="89"/>
      <c r="AFS228" s="89"/>
      <c r="AFT228" s="89"/>
      <c r="AFU228" s="89"/>
      <c r="AFV228" s="89"/>
      <c r="AFW228" s="89"/>
      <c r="AFX228" s="89"/>
      <c r="AFY228" s="89"/>
      <c r="AFZ228" s="89"/>
      <c r="AGA228" s="89"/>
      <c r="AGB228" s="89"/>
      <c r="AGC228" s="89"/>
      <c r="AGD228" s="89"/>
      <c r="AGE228" s="89"/>
      <c r="AGF228" s="89"/>
      <c r="AGG228" s="89"/>
      <c r="AGH228" s="89"/>
      <c r="AGI228" s="89"/>
      <c r="AGJ228" s="89"/>
      <c r="AGK228" s="89"/>
      <c r="AGL228" s="89"/>
      <c r="AGM228" s="89"/>
      <c r="AGN228" s="89"/>
      <c r="AGO228" s="89"/>
      <c r="AGP228" s="89"/>
      <c r="AGQ228" s="89"/>
      <c r="AGR228" s="89"/>
      <c r="AGS228" s="89"/>
      <c r="AGT228" s="89"/>
      <c r="AGU228" s="89"/>
      <c r="AGV228" s="89"/>
      <c r="AGW228" s="89"/>
      <c r="AGX228" s="89"/>
      <c r="AGY228" s="89"/>
      <c r="AGZ228" s="89"/>
      <c r="AHA228" s="89"/>
      <c r="AHB228" s="89"/>
      <c r="AHC228" s="89"/>
      <c r="AHD228" s="89"/>
      <c r="AHE228" s="89"/>
      <c r="AHF228" s="89"/>
      <c r="AHG228" s="89"/>
      <c r="AHH228" s="89"/>
      <c r="AHI228" s="89"/>
      <c r="AHJ228" s="89"/>
      <c r="AHK228" s="89"/>
      <c r="AHL228" s="89"/>
      <c r="AHM228" s="89"/>
      <c r="AHN228" s="89"/>
      <c r="AHO228" s="89"/>
      <c r="AHP228" s="89"/>
      <c r="AHQ228" s="89"/>
      <c r="AHR228" s="89"/>
      <c r="AHS228" s="89"/>
      <c r="AHT228" s="89"/>
      <c r="AHU228" s="89"/>
      <c r="AHV228" s="89"/>
      <c r="AHW228" s="89"/>
      <c r="AHX228" s="89"/>
      <c r="AHY228" s="89"/>
      <c r="AHZ228" s="89"/>
      <c r="AIA228" s="89"/>
      <c r="AIB228" s="89"/>
      <c r="AIC228" s="89"/>
      <c r="AID228" s="89"/>
      <c r="AIE228" s="89"/>
      <c r="AIF228" s="89"/>
      <c r="AIG228" s="89"/>
      <c r="AIH228" s="89"/>
      <c r="AII228" s="89"/>
      <c r="AIJ228" s="89"/>
      <c r="AIK228" s="89"/>
      <c r="AIL228" s="89"/>
      <c r="AIM228" s="89"/>
      <c r="AIN228" s="89"/>
      <c r="AIO228" s="89"/>
      <c r="AIP228" s="89"/>
      <c r="AIQ228" s="89"/>
      <c r="AIR228" s="89"/>
      <c r="AIS228" s="89"/>
      <c r="AIT228" s="89"/>
      <c r="AIU228" s="89"/>
      <c r="AIV228" s="89"/>
      <c r="AIW228" s="89"/>
      <c r="AIX228" s="89"/>
      <c r="AIY228" s="89"/>
      <c r="AIZ228" s="89"/>
      <c r="AJA228" s="89"/>
      <c r="AJB228" s="89"/>
      <c r="AJC228" s="89"/>
      <c r="AJD228" s="89"/>
      <c r="AJE228" s="89"/>
      <c r="AJF228" s="89"/>
      <c r="AJG228" s="89"/>
      <c r="AJH228" s="89"/>
      <c r="AJI228" s="89"/>
      <c r="AJJ228" s="89"/>
      <c r="AJK228" s="89"/>
      <c r="AJL228" s="89"/>
      <c r="AJM228" s="89"/>
      <c r="AJN228" s="89"/>
      <c r="AJO228" s="89"/>
      <c r="AJP228" s="89"/>
      <c r="AJQ228" s="89"/>
      <c r="AJR228" s="89"/>
      <c r="AJS228" s="89"/>
      <c r="AJT228" s="89"/>
      <c r="AJU228" s="89"/>
      <c r="AJV228" s="89"/>
      <c r="AJW228" s="89"/>
      <c r="AJX228" s="89"/>
      <c r="AJY228" s="89"/>
      <c r="AJZ228" s="89"/>
      <c r="AKA228" s="89"/>
      <c r="AKB228" s="89"/>
      <c r="AKC228" s="89"/>
      <c r="AKD228" s="89"/>
      <c r="AKE228" s="89"/>
      <c r="AKF228" s="89"/>
      <c r="AKG228" s="89"/>
      <c r="AKH228" s="89"/>
      <c r="AKI228" s="89"/>
      <c r="AKJ228" s="89"/>
      <c r="AKK228" s="89"/>
      <c r="AKL228" s="89"/>
      <c r="AKM228" s="89"/>
      <c r="AKN228" s="89"/>
      <c r="AKO228" s="89"/>
      <c r="AKP228" s="89"/>
      <c r="AKQ228" s="89"/>
      <c r="AKR228" s="89"/>
      <c r="AKS228" s="89"/>
      <c r="AKT228" s="89"/>
      <c r="AKU228" s="89"/>
      <c r="AKV228" s="89"/>
      <c r="AKW228" s="89"/>
      <c r="AKX228" s="89"/>
      <c r="AKY228" s="89"/>
      <c r="AKZ228" s="89"/>
      <c r="ALA228" s="89"/>
      <c r="ALB228" s="89"/>
      <c r="ALC228" s="89"/>
      <c r="ALD228" s="89"/>
      <c r="ALE228" s="89"/>
      <c r="ALF228" s="89"/>
      <c r="ALG228" s="89"/>
      <c r="ALH228" s="89"/>
      <c r="ALI228" s="89"/>
      <c r="ALJ228" s="89"/>
      <c r="ALK228" s="89"/>
      <c r="ALL228" s="89"/>
      <c r="ALM228" s="89"/>
      <c r="ALN228" s="89"/>
      <c r="ALO228" s="89"/>
      <c r="ALP228" s="89"/>
      <c r="ALQ228" s="89"/>
      <c r="ALR228" s="89"/>
      <c r="ALS228" s="89"/>
      <c r="ALT228" s="89"/>
      <c r="ALU228" s="89"/>
      <c r="ALV228" s="89"/>
      <c r="ALW228" s="89"/>
      <c r="ALX228" s="89"/>
      <c r="ALY228" s="89"/>
      <c r="ALZ228" s="89"/>
      <c r="AMA228" s="89"/>
      <c r="AMB228" s="89"/>
      <c r="AMC228" s="89"/>
      <c r="AMD228" s="89"/>
      <c r="AME228" s="89"/>
      <c r="AMF228" s="89"/>
      <c r="AMG228" s="89"/>
      <c r="AMH228" s="89"/>
      <c r="AMI228" s="89"/>
      <c r="AMJ228" s="89"/>
      <c r="AMK228" s="89"/>
      <c r="AML228" s="89"/>
      <c r="AMM228" s="89"/>
      <c r="AMN228" s="89"/>
      <c r="AMO228" s="89"/>
      <c r="AMP228" s="89"/>
      <c r="AMQ228" s="89"/>
      <c r="AMR228" s="89"/>
      <c r="AMS228" s="89"/>
      <c r="AMT228" s="89"/>
      <c r="AMU228" s="89"/>
      <c r="AMV228" s="89"/>
      <c r="AMW228" s="89"/>
      <c r="AMX228" s="89"/>
      <c r="AMY228" s="89"/>
      <c r="AMZ228" s="89"/>
      <c r="ANA228" s="89"/>
      <c r="ANB228" s="89"/>
      <c r="ANC228" s="89"/>
      <c r="AND228" s="89"/>
      <c r="ANE228" s="89"/>
      <c r="ANF228" s="89"/>
      <c r="ANG228" s="89"/>
      <c r="ANH228" s="89"/>
      <c r="ANI228" s="89"/>
      <c r="ANJ228" s="89"/>
      <c r="ANK228" s="89"/>
      <c r="ANL228" s="89"/>
      <c r="ANM228" s="89"/>
      <c r="ANN228" s="89"/>
      <c r="ANO228" s="89"/>
      <c r="ANP228" s="89"/>
      <c r="ANQ228" s="89"/>
      <c r="ANR228" s="89"/>
      <c r="ANS228" s="89"/>
      <c r="ANT228" s="89"/>
      <c r="ANU228" s="89"/>
      <c r="ANV228" s="89"/>
      <c r="ANW228" s="89"/>
      <c r="ANX228" s="89"/>
      <c r="ANY228" s="89"/>
      <c r="ANZ228" s="89"/>
      <c r="AOA228" s="89"/>
      <c r="AOB228" s="89"/>
      <c r="AOC228" s="89"/>
      <c r="AOD228" s="89"/>
      <c r="AOE228" s="89"/>
      <c r="AOF228" s="89"/>
      <c r="AOG228" s="89"/>
      <c r="AOH228" s="89"/>
      <c r="AOI228" s="89"/>
      <c r="AOJ228" s="89"/>
      <c r="AOK228" s="89"/>
      <c r="AOL228" s="89"/>
      <c r="AOM228" s="89"/>
      <c r="AON228" s="89"/>
      <c r="AOO228" s="89"/>
      <c r="AOP228" s="89"/>
      <c r="AOQ228" s="89"/>
      <c r="AOR228" s="89"/>
      <c r="AOS228" s="89"/>
      <c r="AOT228" s="89"/>
      <c r="AOU228" s="89"/>
      <c r="AOV228" s="89"/>
      <c r="AOW228" s="89"/>
      <c r="AOX228" s="89"/>
      <c r="AOY228" s="89"/>
      <c r="AOZ228" s="89"/>
      <c r="APA228" s="89"/>
      <c r="APB228" s="89"/>
      <c r="APC228" s="89"/>
      <c r="APD228" s="89"/>
      <c r="APE228" s="89"/>
      <c r="APF228" s="89"/>
      <c r="APG228" s="89"/>
      <c r="APH228" s="89"/>
      <c r="API228" s="89"/>
      <c r="APJ228" s="89"/>
      <c r="APK228" s="89"/>
      <c r="APL228" s="89"/>
      <c r="APM228" s="89"/>
      <c r="APN228" s="89"/>
      <c r="APO228" s="89"/>
      <c r="APP228" s="89"/>
      <c r="APQ228" s="89"/>
      <c r="APR228" s="89"/>
      <c r="APS228" s="89"/>
      <c r="APT228" s="89"/>
      <c r="APU228" s="89"/>
      <c r="APV228" s="89"/>
      <c r="APW228" s="89"/>
      <c r="APX228" s="89"/>
      <c r="APY228" s="89"/>
      <c r="APZ228" s="89"/>
      <c r="AQA228" s="89"/>
      <c r="AQB228" s="89"/>
      <c r="AQC228" s="89"/>
      <c r="AQD228" s="89"/>
      <c r="AQE228" s="89"/>
      <c r="AQF228" s="89"/>
      <c r="AQG228" s="89"/>
      <c r="AQH228" s="89"/>
      <c r="AQI228" s="89"/>
      <c r="AQJ228" s="89"/>
      <c r="AQK228" s="89"/>
      <c r="AQL228" s="89"/>
      <c r="AQM228" s="89"/>
      <c r="AQN228" s="89"/>
      <c r="AQO228" s="89"/>
      <c r="AQP228" s="89"/>
      <c r="AQQ228" s="89"/>
      <c r="AQR228" s="89"/>
      <c r="AQS228" s="89"/>
      <c r="AQT228" s="89"/>
      <c r="AQU228" s="89"/>
      <c r="AQV228" s="89"/>
      <c r="AQW228" s="89"/>
      <c r="AQX228" s="89"/>
      <c r="AQY228" s="89"/>
      <c r="AQZ228" s="89"/>
      <c r="ARA228" s="89"/>
      <c r="ARB228" s="89"/>
      <c r="ARC228" s="89"/>
      <c r="ARD228" s="89"/>
      <c r="ARE228" s="89"/>
      <c r="ARF228" s="89"/>
      <c r="ARG228" s="89"/>
      <c r="ARH228" s="89"/>
      <c r="ARI228" s="89"/>
      <c r="ARJ228" s="89"/>
      <c r="ARK228" s="89"/>
      <c r="ARL228" s="89"/>
      <c r="ARM228" s="89"/>
      <c r="ARN228" s="89"/>
      <c r="ARO228" s="89"/>
      <c r="ARP228" s="89"/>
      <c r="ARQ228" s="89"/>
      <c r="ARR228" s="89"/>
      <c r="ARS228" s="89"/>
      <c r="ART228" s="89"/>
      <c r="ARU228" s="89"/>
      <c r="ARV228" s="89"/>
      <c r="ARW228" s="89"/>
      <c r="ARX228" s="89"/>
      <c r="ARY228" s="89"/>
      <c r="ARZ228" s="89"/>
      <c r="ASA228" s="89"/>
      <c r="ASB228" s="89"/>
      <c r="ASC228" s="89"/>
      <c r="ASD228" s="89"/>
      <c r="ASE228" s="89"/>
      <c r="ASF228" s="89"/>
      <c r="ASG228" s="89"/>
      <c r="ASH228" s="89"/>
      <c r="ASI228" s="89"/>
      <c r="ASJ228" s="89"/>
      <c r="ASK228" s="89"/>
      <c r="ASL228" s="89"/>
      <c r="ASM228" s="89"/>
      <c r="ASN228" s="89"/>
      <c r="ASO228" s="89"/>
      <c r="ASP228" s="89"/>
      <c r="ASQ228" s="89"/>
      <c r="ASR228" s="89"/>
      <c r="ASS228" s="89"/>
      <c r="AST228" s="89"/>
      <c r="ASU228" s="89"/>
      <c r="ASV228" s="89"/>
      <c r="ASW228" s="89"/>
      <c r="ASX228" s="89"/>
      <c r="ASY228" s="89"/>
      <c r="ASZ228" s="89"/>
      <c r="ATA228" s="89"/>
      <c r="ATB228" s="89"/>
      <c r="ATC228" s="89"/>
      <c r="ATD228" s="89"/>
      <c r="ATE228" s="89"/>
      <c r="ATF228" s="89"/>
      <c r="ATG228" s="89"/>
      <c r="ATH228" s="89"/>
      <c r="ATI228" s="89"/>
      <c r="ATJ228" s="89"/>
      <c r="ATK228" s="89"/>
      <c r="ATL228" s="89"/>
      <c r="ATM228" s="89"/>
      <c r="ATN228" s="89"/>
      <c r="ATO228" s="89"/>
      <c r="ATP228" s="89"/>
      <c r="ATQ228" s="89"/>
      <c r="ATR228" s="89"/>
      <c r="ATS228" s="89"/>
      <c r="ATT228" s="89"/>
      <c r="ATU228" s="89"/>
      <c r="ATV228" s="89"/>
      <c r="ATW228" s="89"/>
      <c r="ATX228" s="89"/>
      <c r="ATY228" s="89"/>
      <c r="ATZ228" s="89"/>
      <c r="AUA228" s="89"/>
      <c r="AUB228" s="89"/>
      <c r="AUC228" s="89"/>
      <c r="AUD228" s="89"/>
      <c r="AUE228" s="89"/>
      <c r="AUF228" s="89"/>
      <c r="AUG228" s="89"/>
      <c r="AUH228" s="89"/>
      <c r="AUI228" s="89"/>
      <c r="AUJ228" s="89"/>
      <c r="AUK228" s="89"/>
      <c r="AUL228" s="89"/>
      <c r="AUM228" s="89"/>
      <c r="AUN228" s="89"/>
      <c r="AUO228" s="89"/>
      <c r="AUP228" s="89"/>
      <c r="AUQ228" s="89"/>
      <c r="AUR228" s="89"/>
      <c r="AUS228" s="89"/>
      <c r="AUT228" s="89"/>
      <c r="AUU228" s="89"/>
      <c r="AUV228" s="89"/>
      <c r="AUW228" s="89"/>
      <c r="AUX228" s="89"/>
      <c r="AUY228" s="89"/>
      <c r="AUZ228" s="89"/>
      <c r="AVA228" s="89"/>
      <c r="AVB228" s="89"/>
      <c r="AVC228" s="89"/>
      <c r="AVD228" s="89"/>
      <c r="AVE228" s="89"/>
      <c r="AVF228" s="89"/>
      <c r="AVG228" s="89"/>
      <c r="AVH228" s="89"/>
      <c r="AVI228" s="89"/>
      <c r="AVJ228" s="89"/>
      <c r="AVK228" s="89"/>
      <c r="AVL228" s="89"/>
      <c r="AVM228" s="89"/>
      <c r="AVN228" s="89"/>
      <c r="AVO228" s="89"/>
      <c r="AVP228" s="89"/>
      <c r="AVQ228" s="89"/>
      <c r="AVR228" s="89"/>
      <c r="AVS228" s="89"/>
      <c r="AVT228" s="89"/>
      <c r="AVU228" s="89"/>
      <c r="AVV228" s="89"/>
      <c r="AVW228" s="89"/>
      <c r="AVX228" s="89"/>
      <c r="AVY228" s="89"/>
      <c r="AVZ228" s="89"/>
      <c r="AWA228" s="89"/>
      <c r="AWB228" s="89"/>
      <c r="AWC228" s="89"/>
      <c r="AWD228" s="89"/>
      <c r="AWE228" s="89"/>
      <c r="AWF228" s="89"/>
      <c r="AWG228" s="89"/>
      <c r="AWH228" s="89"/>
      <c r="AWI228" s="89"/>
      <c r="AWJ228" s="89"/>
      <c r="AWK228" s="89"/>
      <c r="AWL228" s="89"/>
      <c r="AWM228" s="89"/>
      <c r="AWN228" s="89"/>
      <c r="AWO228" s="89"/>
      <c r="AWP228" s="89"/>
      <c r="AWQ228" s="89"/>
      <c r="AWR228" s="89"/>
      <c r="AWS228" s="89"/>
      <c r="AWT228" s="89"/>
      <c r="AWU228" s="89"/>
      <c r="AWV228" s="89"/>
      <c r="AWW228" s="89"/>
      <c r="AWX228" s="89"/>
      <c r="AWY228" s="89"/>
      <c r="AWZ228" s="89"/>
      <c r="AXA228" s="89"/>
      <c r="AXB228" s="89"/>
      <c r="AXC228" s="89"/>
      <c r="AXD228" s="89"/>
      <c r="AXE228" s="89"/>
      <c r="AXF228" s="89"/>
      <c r="AXG228" s="89"/>
      <c r="AXH228" s="89"/>
      <c r="AXI228" s="89"/>
      <c r="AXJ228" s="89"/>
      <c r="AXK228" s="89"/>
      <c r="AXL228" s="89"/>
      <c r="AXM228" s="89"/>
      <c r="AXN228" s="89"/>
      <c r="AXO228" s="89"/>
      <c r="AXP228" s="89"/>
      <c r="AXQ228" s="89"/>
      <c r="AXR228" s="89"/>
      <c r="AXS228" s="89"/>
      <c r="AXT228" s="89"/>
      <c r="AXU228" s="89"/>
      <c r="AXV228" s="89"/>
      <c r="AXW228" s="89"/>
      <c r="AXX228" s="89"/>
      <c r="AXY228" s="89"/>
      <c r="AXZ228" s="89"/>
      <c r="AYA228" s="89"/>
      <c r="AYB228" s="89"/>
      <c r="AYC228" s="89"/>
      <c r="AYD228" s="89"/>
      <c r="AYE228" s="89"/>
      <c r="AYF228" s="89"/>
      <c r="AYG228" s="89"/>
      <c r="AYH228" s="89"/>
      <c r="AYI228" s="89"/>
      <c r="AYJ228" s="89"/>
      <c r="AYK228" s="89"/>
      <c r="AYL228" s="89"/>
      <c r="AYM228" s="89"/>
      <c r="AYN228" s="89"/>
      <c r="AYO228" s="89"/>
      <c r="AYP228" s="89"/>
      <c r="AYQ228" s="89"/>
      <c r="AYR228" s="89"/>
      <c r="AYS228" s="89"/>
      <c r="AYT228" s="89"/>
      <c r="AYU228" s="89"/>
      <c r="AYV228" s="89"/>
      <c r="AYW228" s="89"/>
      <c r="AYX228" s="89"/>
      <c r="AYY228" s="89"/>
      <c r="AYZ228" s="89"/>
      <c r="AZA228" s="89"/>
      <c r="AZB228" s="89"/>
      <c r="AZC228" s="89"/>
      <c r="AZD228" s="89"/>
      <c r="AZE228" s="89"/>
      <c r="AZF228" s="89"/>
      <c r="AZG228" s="89"/>
      <c r="AZH228" s="89"/>
      <c r="AZI228" s="89"/>
      <c r="AZJ228" s="89"/>
      <c r="AZK228" s="89"/>
      <c r="AZL228" s="89"/>
      <c r="AZM228" s="89"/>
      <c r="AZN228" s="89"/>
      <c r="AZO228" s="89"/>
      <c r="AZP228" s="89"/>
      <c r="AZQ228" s="89"/>
      <c r="AZR228" s="89"/>
      <c r="AZS228" s="89"/>
      <c r="AZT228" s="89"/>
      <c r="AZU228" s="89"/>
      <c r="AZV228" s="89"/>
      <c r="AZW228" s="89"/>
      <c r="AZX228" s="89"/>
      <c r="AZY228" s="89"/>
      <c r="AZZ228" s="89"/>
      <c r="BAA228" s="89"/>
      <c r="BAB228" s="89"/>
      <c r="BAC228" s="89"/>
      <c r="BAD228" s="89"/>
      <c r="BAE228" s="89"/>
      <c r="BAF228" s="89"/>
      <c r="BAG228" s="89"/>
      <c r="BAH228" s="89"/>
      <c r="BAI228" s="89"/>
      <c r="BAJ228" s="89"/>
      <c r="BAK228" s="89"/>
      <c r="BAL228" s="89"/>
      <c r="BAM228" s="89"/>
      <c r="BAN228" s="89"/>
      <c r="BAO228" s="89"/>
      <c r="BAP228" s="89"/>
      <c r="BAQ228" s="89"/>
      <c r="BAR228" s="89"/>
      <c r="BAS228" s="89"/>
      <c r="BAT228" s="89"/>
      <c r="BAU228" s="89"/>
      <c r="BAV228" s="89"/>
      <c r="BAW228" s="89"/>
      <c r="BAX228" s="89"/>
      <c r="BAY228" s="89"/>
      <c r="BAZ228" s="89"/>
      <c r="BBA228" s="89"/>
      <c r="BBB228" s="89"/>
      <c r="BBC228" s="89"/>
      <c r="BBD228" s="89"/>
      <c r="BBE228" s="89"/>
      <c r="BBF228" s="89"/>
      <c r="BBG228" s="89"/>
      <c r="BBH228" s="89"/>
      <c r="BBI228" s="89"/>
      <c r="BBJ228" s="89"/>
      <c r="BBK228" s="89"/>
      <c r="BBL228" s="89"/>
      <c r="BBM228" s="89"/>
      <c r="BBN228" s="89"/>
      <c r="BBO228" s="89"/>
      <c r="BBP228" s="89"/>
      <c r="BBQ228" s="89"/>
      <c r="BBR228" s="89"/>
      <c r="BBS228" s="89"/>
      <c r="BBT228" s="89"/>
      <c r="BBU228" s="89"/>
      <c r="BBV228" s="89"/>
      <c r="BBW228" s="89"/>
      <c r="BBX228" s="89"/>
      <c r="BBY228" s="89"/>
      <c r="BBZ228" s="89"/>
      <c r="BCA228" s="89"/>
      <c r="BCB228" s="89"/>
      <c r="BCC228" s="89"/>
      <c r="BCD228" s="89"/>
      <c r="BCE228" s="89"/>
      <c r="BCF228" s="89"/>
      <c r="BCG228" s="89"/>
      <c r="BCH228" s="89"/>
      <c r="BCI228" s="89"/>
      <c r="BCJ228" s="89"/>
      <c r="BCK228" s="89"/>
      <c r="BCL228" s="89"/>
      <c r="BCM228" s="89"/>
      <c r="BCN228" s="89"/>
      <c r="BCO228" s="89"/>
      <c r="BCP228" s="89"/>
      <c r="BCQ228" s="89"/>
      <c r="BCR228" s="89"/>
      <c r="BCS228" s="89"/>
      <c r="BCT228" s="89"/>
      <c r="BCU228" s="89"/>
      <c r="BCV228" s="89"/>
      <c r="BCW228" s="89"/>
      <c r="BCX228" s="89"/>
      <c r="BCY228" s="89"/>
      <c r="BCZ228" s="89"/>
      <c r="BDA228" s="89"/>
      <c r="BDB228" s="89"/>
      <c r="BDC228" s="89"/>
      <c r="BDD228" s="89"/>
      <c r="BDE228" s="89"/>
      <c r="BDF228" s="89"/>
      <c r="BDG228" s="89"/>
      <c r="BDH228" s="89"/>
      <c r="BDI228" s="89"/>
      <c r="BDJ228" s="89"/>
      <c r="BDK228" s="89"/>
      <c r="BDL228" s="89"/>
      <c r="BDM228" s="89"/>
      <c r="BDN228" s="89"/>
      <c r="BDO228" s="89"/>
      <c r="BDP228" s="89"/>
      <c r="BDQ228" s="89"/>
      <c r="BDR228" s="89"/>
      <c r="BDS228" s="89"/>
      <c r="BDT228" s="89"/>
      <c r="BDU228" s="89"/>
      <c r="BDV228" s="89"/>
      <c r="BDW228" s="89"/>
      <c r="BDX228" s="89"/>
      <c r="BDY228" s="89"/>
      <c r="BDZ228" s="89"/>
      <c r="BEA228" s="89"/>
      <c r="BEB228" s="89"/>
      <c r="BEC228" s="89"/>
      <c r="BED228" s="89"/>
      <c r="BEE228" s="89"/>
      <c r="BEF228" s="89"/>
      <c r="BEG228" s="89"/>
      <c r="BEH228" s="89"/>
      <c r="BEI228" s="89"/>
      <c r="BEJ228" s="89"/>
      <c r="BEK228" s="89"/>
      <c r="BEL228" s="89"/>
      <c r="BEM228" s="89"/>
      <c r="BEN228" s="89"/>
      <c r="BEO228" s="89"/>
      <c r="BEP228" s="89"/>
      <c r="BEQ228" s="89"/>
      <c r="BER228" s="89"/>
      <c r="BES228" s="89"/>
      <c r="BET228" s="89"/>
      <c r="BEU228" s="89"/>
      <c r="BEV228" s="89"/>
      <c r="BEW228" s="89"/>
      <c r="BEX228" s="89"/>
      <c r="BEY228" s="89"/>
      <c r="BEZ228" s="89"/>
      <c r="BFA228" s="89"/>
      <c r="BFB228" s="89"/>
      <c r="BFC228" s="89"/>
      <c r="BFD228" s="89"/>
      <c r="BFE228" s="89"/>
      <c r="BFF228" s="89"/>
      <c r="BFG228" s="89"/>
      <c r="BFH228" s="89"/>
      <c r="BFI228" s="89"/>
      <c r="BFJ228" s="89"/>
      <c r="BFK228" s="89"/>
      <c r="BFL228" s="89"/>
      <c r="BFM228" s="89"/>
      <c r="BFN228" s="89"/>
      <c r="BFO228" s="89"/>
      <c r="BFP228" s="89"/>
      <c r="BFQ228" s="89"/>
      <c r="BFR228" s="89"/>
      <c r="BFS228" s="89"/>
      <c r="BFT228" s="89"/>
      <c r="BFU228" s="89"/>
      <c r="BFV228" s="89"/>
      <c r="BFW228" s="89"/>
      <c r="BFX228" s="89"/>
      <c r="BFY228" s="89"/>
      <c r="BFZ228" s="89"/>
      <c r="BGA228" s="89"/>
      <c r="BGB228" s="89"/>
      <c r="BGC228" s="89"/>
      <c r="BGD228" s="89"/>
      <c r="BGE228" s="89"/>
      <c r="BGF228" s="89"/>
      <c r="BGG228" s="89"/>
      <c r="BGH228" s="89"/>
      <c r="BGI228" s="89"/>
      <c r="BGJ228" s="89"/>
      <c r="BGK228" s="89"/>
      <c r="BGL228" s="89"/>
      <c r="BGM228" s="89"/>
      <c r="BGN228" s="89"/>
      <c r="BGO228" s="89"/>
      <c r="BGP228" s="89"/>
      <c r="BGQ228" s="89"/>
      <c r="BGR228" s="89"/>
      <c r="BGS228" s="89"/>
      <c r="BGT228" s="89"/>
      <c r="BGU228" s="89"/>
      <c r="BGV228" s="89"/>
      <c r="BGW228" s="89"/>
      <c r="BGX228" s="89"/>
      <c r="BGY228" s="89"/>
      <c r="BGZ228" s="89"/>
      <c r="BHA228" s="89"/>
      <c r="BHB228" s="89"/>
      <c r="BHC228" s="89"/>
      <c r="BHD228" s="89"/>
      <c r="BHE228" s="89"/>
      <c r="BHF228" s="89"/>
      <c r="BHG228" s="89"/>
      <c r="BHH228" s="89"/>
      <c r="BHI228" s="89"/>
      <c r="BHJ228" s="89"/>
      <c r="BHK228" s="89"/>
      <c r="BHL228" s="89"/>
      <c r="BHM228" s="89"/>
      <c r="BHN228" s="89"/>
      <c r="BHO228" s="89"/>
      <c r="BHP228" s="89"/>
      <c r="BHQ228" s="89"/>
      <c r="BHR228" s="89"/>
      <c r="BHS228" s="89"/>
      <c r="BHT228" s="89"/>
      <c r="BHU228" s="89"/>
      <c r="BHV228" s="89"/>
      <c r="BHW228" s="89"/>
      <c r="BHX228" s="89"/>
      <c r="BHY228" s="89"/>
      <c r="BHZ228" s="89"/>
      <c r="BIA228" s="89"/>
      <c r="BIB228" s="89"/>
      <c r="BIC228" s="89"/>
      <c r="BID228" s="89"/>
      <c r="BIE228" s="89"/>
      <c r="BIF228" s="89"/>
      <c r="BIG228" s="89"/>
      <c r="BIH228" s="89"/>
      <c r="BII228" s="89"/>
      <c r="BIJ228" s="89"/>
      <c r="BIK228" s="89"/>
      <c r="BIL228" s="89"/>
      <c r="BIM228" s="89"/>
      <c r="BIN228" s="89"/>
      <c r="BIO228" s="89"/>
      <c r="BIP228" s="89"/>
      <c r="BIQ228" s="89"/>
      <c r="BIR228" s="89"/>
      <c r="BIS228" s="89"/>
      <c r="BIT228" s="89"/>
      <c r="BIU228" s="89"/>
      <c r="BIV228" s="89"/>
      <c r="BIW228" s="89"/>
      <c r="BIX228" s="89"/>
      <c r="BIY228" s="89"/>
      <c r="BIZ228" s="89"/>
      <c r="BJA228" s="89"/>
      <c r="BJB228" s="89"/>
      <c r="BJC228" s="89"/>
      <c r="BJD228" s="89"/>
      <c r="BJE228" s="89"/>
      <c r="BJF228" s="89"/>
      <c r="BJG228" s="89"/>
      <c r="BJH228" s="89"/>
      <c r="BJI228" s="89"/>
      <c r="BJJ228" s="89"/>
      <c r="BJK228" s="89"/>
      <c r="BJL228" s="89"/>
      <c r="BJM228" s="89"/>
      <c r="BJN228" s="89"/>
      <c r="BJO228" s="89"/>
      <c r="BJP228" s="89"/>
      <c r="BJQ228" s="89"/>
      <c r="BJR228" s="89"/>
      <c r="BJS228" s="89"/>
      <c r="BJT228" s="89"/>
      <c r="BJU228" s="89"/>
      <c r="BJV228" s="89"/>
      <c r="BJW228" s="89"/>
      <c r="BJX228" s="89"/>
      <c r="BJY228" s="89"/>
      <c r="BJZ228" s="89"/>
      <c r="BKA228" s="89"/>
      <c r="BKB228" s="89"/>
      <c r="BKC228" s="89"/>
      <c r="BKD228" s="89"/>
      <c r="BKE228" s="89"/>
      <c r="BKF228" s="89"/>
      <c r="BKG228" s="89"/>
      <c r="BKH228" s="89"/>
      <c r="BKI228" s="89"/>
      <c r="BKJ228" s="89"/>
      <c r="BKK228" s="89"/>
      <c r="BKL228" s="89"/>
      <c r="BKM228" s="89"/>
      <c r="BKN228" s="89"/>
      <c r="BKO228" s="89"/>
      <c r="BKP228" s="89"/>
      <c r="BKQ228" s="89"/>
      <c r="BKR228" s="89"/>
      <c r="BKS228" s="89"/>
      <c r="BKT228" s="89"/>
      <c r="BKU228" s="89"/>
      <c r="BKV228" s="89"/>
      <c r="BKW228" s="89"/>
      <c r="BKX228" s="89"/>
      <c r="BKY228" s="89"/>
      <c r="BKZ228" s="89"/>
      <c r="BLA228" s="89"/>
      <c r="BLB228" s="89"/>
      <c r="BLC228" s="89"/>
      <c r="BLD228" s="89"/>
      <c r="BLE228" s="89"/>
      <c r="BLF228" s="89"/>
      <c r="BLG228" s="89"/>
      <c r="BLH228" s="89"/>
      <c r="BLI228" s="89"/>
      <c r="BLJ228" s="89"/>
      <c r="BLK228" s="89"/>
      <c r="BLL228" s="89"/>
      <c r="BLM228" s="89"/>
      <c r="BLN228" s="89"/>
      <c r="BLO228" s="89"/>
      <c r="BLP228" s="89"/>
      <c r="BLQ228" s="89"/>
      <c r="BLR228" s="89"/>
      <c r="BLS228" s="89"/>
      <c r="BLT228" s="89"/>
      <c r="BLU228" s="89"/>
      <c r="BLV228" s="89"/>
      <c r="BLW228" s="89"/>
      <c r="BLX228" s="89"/>
      <c r="BLY228" s="89"/>
      <c r="BLZ228" s="89"/>
      <c r="BMA228" s="89"/>
      <c r="BMB228" s="89"/>
      <c r="BMC228" s="89"/>
      <c r="BMD228" s="89"/>
      <c r="BME228" s="89"/>
      <c r="BMF228" s="89"/>
      <c r="BMG228" s="89"/>
      <c r="BMH228" s="89"/>
      <c r="BMI228" s="89"/>
      <c r="BMJ228" s="89"/>
      <c r="BMK228" s="89"/>
      <c r="BML228" s="89"/>
      <c r="BMM228" s="89"/>
      <c r="BMN228" s="89"/>
      <c r="BMO228" s="89"/>
      <c r="BMP228" s="89"/>
      <c r="BMQ228" s="89"/>
      <c r="BMR228" s="89"/>
      <c r="BMS228" s="89"/>
      <c r="BMT228" s="89"/>
      <c r="BMU228" s="89"/>
      <c r="BMV228" s="89"/>
      <c r="BMW228" s="89"/>
      <c r="BMX228" s="89"/>
      <c r="BMY228" s="89"/>
      <c r="BMZ228" s="89"/>
      <c r="BNA228" s="89"/>
      <c r="BNB228" s="89"/>
      <c r="BNC228" s="89"/>
      <c r="BND228" s="89"/>
      <c r="BNE228" s="89"/>
      <c r="BNF228" s="89"/>
      <c r="BNG228" s="89"/>
      <c r="BNH228" s="89"/>
      <c r="BNI228" s="89"/>
      <c r="BNJ228" s="89"/>
      <c r="BNK228" s="89"/>
      <c r="BNL228" s="89"/>
      <c r="BNM228" s="89"/>
      <c r="BNN228" s="89"/>
      <c r="BNO228" s="89"/>
      <c r="BNP228" s="89"/>
      <c r="BNQ228" s="89"/>
      <c r="BNR228" s="89"/>
      <c r="BNS228" s="89"/>
      <c r="BNT228" s="89"/>
      <c r="BNU228" s="89"/>
      <c r="BNV228" s="89"/>
      <c r="BNW228" s="89"/>
      <c r="BNX228" s="89"/>
      <c r="BNY228" s="89"/>
      <c r="BNZ228" s="89"/>
      <c r="BOA228" s="89"/>
      <c r="BOB228" s="89"/>
      <c r="BOC228" s="89"/>
      <c r="BOD228" s="89"/>
      <c r="BOE228" s="89"/>
      <c r="BOF228" s="89"/>
      <c r="BOG228" s="89"/>
      <c r="BOH228" s="89"/>
      <c r="BOI228" s="89"/>
      <c r="BOJ228" s="89"/>
      <c r="BOK228" s="89"/>
      <c r="BOL228" s="89"/>
      <c r="BOM228" s="89"/>
      <c r="BON228" s="89"/>
      <c r="BOO228" s="89"/>
      <c r="BOP228" s="89"/>
      <c r="BOQ228" s="89"/>
      <c r="BOR228" s="89"/>
      <c r="BOS228" s="89"/>
      <c r="BOT228" s="89"/>
      <c r="BOU228" s="89"/>
      <c r="BOV228" s="89"/>
      <c r="BOW228" s="89"/>
      <c r="BOX228" s="89"/>
      <c r="BOY228" s="89"/>
      <c r="BOZ228" s="89"/>
      <c r="BPA228" s="89"/>
      <c r="BPB228" s="89"/>
      <c r="BPC228" s="89"/>
      <c r="BPD228" s="89"/>
      <c r="BPE228" s="89"/>
      <c r="BPF228" s="89"/>
      <c r="BPG228" s="89"/>
      <c r="BPH228" s="89"/>
      <c r="BPI228" s="89"/>
      <c r="BPJ228" s="89"/>
      <c r="BPK228" s="89"/>
      <c r="BPL228" s="89"/>
      <c r="BPM228" s="89"/>
      <c r="BPN228" s="89"/>
      <c r="BPO228" s="89"/>
      <c r="BPP228" s="89"/>
      <c r="BPQ228" s="89"/>
      <c r="BPR228" s="89"/>
      <c r="BPS228" s="89"/>
      <c r="BPT228" s="89"/>
      <c r="BPU228" s="89"/>
      <c r="BPV228" s="89"/>
      <c r="BPW228" s="89"/>
      <c r="BPX228" s="89"/>
      <c r="BPY228" s="89"/>
      <c r="BPZ228" s="89"/>
      <c r="BQA228" s="89"/>
      <c r="BQB228" s="89"/>
      <c r="BQC228" s="89"/>
      <c r="BQD228" s="89"/>
      <c r="BQE228" s="89"/>
      <c r="BQF228" s="89"/>
      <c r="BQG228" s="89"/>
      <c r="BQH228" s="89"/>
      <c r="BQI228" s="89"/>
      <c r="BQJ228" s="89"/>
      <c r="BQK228" s="89"/>
      <c r="BQL228" s="89"/>
      <c r="BQM228" s="89"/>
      <c r="BQN228" s="89"/>
      <c r="BQO228" s="89"/>
      <c r="BQP228" s="89"/>
      <c r="BQQ228" s="89"/>
      <c r="BQR228" s="89"/>
      <c r="BQS228" s="89"/>
      <c r="BQT228" s="89"/>
      <c r="BQU228" s="89"/>
      <c r="BQV228" s="89"/>
      <c r="BQW228" s="89"/>
      <c r="BQX228" s="89"/>
      <c r="BQY228" s="89"/>
      <c r="BQZ228" s="89"/>
      <c r="BRA228" s="89"/>
      <c r="BRB228" s="89"/>
      <c r="BRC228" s="89"/>
      <c r="BRD228" s="89"/>
      <c r="BRE228" s="89"/>
      <c r="BRF228" s="89"/>
      <c r="BRG228" s="89"/>
      <c r="BRH228" s="89"/>
      <c r="BRI228" s="89"/>
      <c r="BRJ228" s="89"/>
      <c r="BRK228" s="89"/>
      <c r="BRL228" s="89"/>
      <c r="BRM228" s="89"/>
      <c r="BRN228" s="89"/>
      <c r="BRO228" s="89"/>
      <c r="BRP228" s="89"/>
      <c r="BRQ228" s="89"/>
      <c r="BRR228" s="89"/>
      <c r="BRS228" s="89"/>
      <c r="BRT228" s="89"/>
      <c r="BRU228" s="89"/>
      <c r="BRV228" s="89"/>
      <c r="BRW228" s="89"/>
      <c r="BRX228" s="89"/>
      <c r="BRY228" s="89"/>
      <c r="BRZ228" s="89"/>
      <c r="BSA228" s="89"/>
      <c r="BSB228" s="89"/>
      <c r="BSC228" s="89"/>
      <c r="BSD228" s="89"/>
      <c r="BSE228" s="89"/>
      <c r="BSF228" s="89"/>
      <c r="BSG228" s="89"/>
      <c r="BSH228" s="89"/>
      <c r="BSI228" s="89"/>
      <c r="BSJ228" s="89"/>
      <c r="BSK228" s="89"/>
      <c r="BSL228" s="89"/>
      <c r="BSM228" s="89"/>
      <c r="BSN228" s="89"/>
      <c r="BSO228" s="89"/>
      <c r="BSP228" s="89"/>
      <c r="BSQ228" s="89"/>
      <c r="BSR228" s="89"/>
      <c r="BSS228" s="89"/>
      <c r="BST228" s="89"/>
      <c r="BSU228" s="89"/>
      <c r="BSV228" s="89"/>
      <c r="BSW228" s="89"/>
      <c r="BSX228" s="89"/>
      <c r="BSY228" s="89"/>
      <c r="BSZ228" s="89"/>
      <c r="BTA228" s="89"/>
      <c r="BTB228" s="89"/>
      <c r="BTC228" s="89"/>
      <c r="BTD228" s="89"/>
      <c r="BTE228" s="89"/>
      <c r="BTF228" s="89"/>
      <c r="BTG228" s="89"/>
      <c r="BTH228" s="89"/>
      <c r="BTI228" s="89"/>
      <c r="BTJ228" s="89"/>
      <c r="BTK228" s="89"/>
      <c r="BTL228" s="89"/>
      <c r="BTM228" s="89"/>
      <c r="BTN228" s="89"/>
      <c r="BTO228" s="89"/>
      <c r="BTP228" s="89"/>
      <c r="BTQ228" s="89"/>
      <c r="BTR228" s="89"/>
      <c r="BTS228" s="89"/>
      <c r="BTT228" s="89"/>
      <c r="BTU228" s="89"/>
      <c r="BTV228" s="89"/>
      <c r="BTW228" s="89"/>
      <c r="BTX228" s="89"/>
      <c r="BTY228" s="89"/>
      <c r="BTZ228" s="89"/>
      <c r="BUA228" s="89"/>
      <c r="BUB228" s="89"/>
      <c r="BUC228" s="89"/>
      <c r="BUD228" s="89"/>
      <c r="BUE228" s="89"/>
      <c r="BUF228" s="89"/>
      <c r="BUG228" s="89"/>
      <c r="BUH228" s="89"/>
      <c r="BUI228" s="89"/>
      <c r="BUJ228" s="89"/>
      <c r="BUK228" s="89"/>
      <c r="BUL228" s="89"/>
      <c r="BUM228" s="89"/>
      <c r="BUN228" s="89"/>
      <c r="BUO228" s="89"/>
      <c r="BUP228" s="89"/>
      <c r="BUQ228" s="89"/>
      <c r="BUR228" s="89"/>
      <c r="BUS228" s="89"/>
      <c r="BUT228" s="89"/>
      <c r="BUU228" s="89"/>
      <c r="BUV228" s="89"/>
      <c r="BUW228" s="89"/>
      <c r="BUX228" s="89"/>
      <c r="BUY228" s="89"/>
      <c r="BUZ228" s="89"/>
      <c r="BVA228" s="89"/>
      <c r="BVB228" s="89"/>
      <c r="BVC228" s="89"/>
      <c r="BVD228" s="89"/>
      <c r="BVE228" s="89"/>
      <c r="BVF228" s="89"/>
      <c r="BVG228" s="89"/>
      <c r="BVH228" s="89"/>
      <c r="BVI228" s="89"/>
      <c r="BVJ228" s="89"/>
      <c r="BVK228" s="89"/>
      <c r="BVL228" s="89"/>
      <c r="BVM228" s="89"/>
      <c r="BVN228" s="89"/>
      <c r="BVO228" s="89"/>
      <c r="BVP228" s="89"/>
      <c r="BVQ228" s="89"/>
      <c r="BVR228" s="89"/>
      <c r="BVS228" s="89"/>
      <c r="BVT228" s="89"/>
      <c r="BVU228" s="89"/>
      <c r="BVV228" s="89"/>
      <c r="BVW228" s="89"/>
      <c r="BVX228" s="89"/>
      <c r="BVY228" s="89"/>
      <c r="BVZ228" s="89"/>
      <c r="BWA228" s="89"/>
      <c r="BWB228" s="89"/>
      <c r="BWC228" s="89"/>
      <c r="BWD228" s="89"/>
      <c r="BWE228" s="89"/>
      <c r="BWF228" s="89"/>
      <c r="BWG228" s="89"/>
      <c r="BWH228" s="89"/>
      <c r="BWI228" s="89"/>
      <c r="BWJ228" s="89"/>
      <c r="BWK228" s="89"/>
      <c r="BWL228" s="89"/>
      <c r="BWM228" s="89"/>
      <c r="BWN228" s="89"/>
      <c r="BWO228" s="89"/>
      <c r="BWP228" s="89"/>
      <c r="BWQ228" s="89"/>
      <c r="BWR228" s="89"/>
      <c r="BWS228" s="89"/>
      <c r="BWT228" s="89"/>
      <c r="BWU228" s="89"/>
      <c r="BWV228" s="89"/>
      <c r="BWW228" s="89"/>
      <c r="BWX228" s="89"/>
      <c r="BWY228" s="89"/>
      <c r="BWZ228" s="89"/>
      <c r="BXA228" s="89"/>
      <c r="BXB228" s="89"/>
      <c r="BXC228" s="89"/>
      <c r="BXD228" s="89"/>
      <c r="BXE228" s="89"/>
      <c r="BXF228" s="89"/>
      <c r="BXG228" s="89"/>
      <c r="BXH228" s="89"/>
      <c r="BXI228" s="89"/>
      <c r="BXJ228" s="89"/>
      <c r="BXK228" s="89"/>
      <c r="BXL228" s="89"/>
      <c r="BXM228" s="89"/>
      <c r="BXN228" s="89"/>
      <c r="BXO228" s="89"/>
      <c r="BXP228" s="89"/>
      <c r="BXQ228" s="89"/>
      <c r="BXR228" s="89"/>
      <c r="BXS228" s="89"/>
      <c r="BXT228" s="89"/>
      <c r="BXU228" s="89"/>
      <c r="BXV228" s="89"/>
      <c r="BXW228" s="89"/>
      <c r="BXX228" s="89"/>
      <c r="BXY228" s="89"/>
      <c r="BXZ228" s="89"/>
      <c r="BYA228" s="89"/>
      <c r="BYB228" s="89"/>
      <c r="BYC228" s="89"/>
      <c r="BYD228" s="89"/>
      <c r="BYE228" s="89"/>
      <c r="BYF228" s="89"/>
      <c r="BYG228" s="89"/>
      <c r="BYH228" s="89"/>
      <c r="BYI228" s="89"/>
      <c r="BYJ228" s="89"/>
      <c r="BYK228" s="89"/>
      <c r="BYL228" s="89"/>
      <c r="BYM228" s="89"/>
      <c r="BYN228" s="89"/>
      <c r="BYO228" s="89"/>
      <c r="BYP228" s="89"/>
      <c r="BYQ228" s="89"/>
      <c r="BYR228" s="89"/>
      <c r="BYS228" s="89"/>
      <c r="BYT228" s="89"/>
      <c r="BYU228" s="89"/>
      <c r="BYV228" s="89"/>
      <c r="BYW228" s="89"/>
      <c r="BYX228" s="89"/>
      <c r="BYY228" s="89"/>
      <c r="BYZ228" s="89"/>
      <c r="BZA228" s="89"/>
      <c r="BZB228" s="89"/>
      <c r="BZC228" s="89"/>
      <c r="BZD228" s="89"/>
      <c r="BZE228" s="89"/>
      <c r="BZF228" s="89"/>
      <c r="BZG228" s="89"/>
      <c r="BZH228" s="89"/>
      <c r="BZI228" s="89"/>
      <c r="BZJ228" s="89"/>
      <c r="BZK228" s="89"/>
      <c r="BZL228" s="89"/>
      <c r="BZM228" s="89"/>
      <c r="BZN228" s="89"/>
      <c r="BZO228" s="89"/>
      <c r="BZP228" s="89"/>
      <c r="BZQ228" s="89"/>
      <c r="BZR228" s="89"/>
      <c r="BZS228" s="89"/>
      <c r="BZT228" s="89"/>
      <c r="BZU228" s="89"/>
      <c r="BZV228" s="89"/>
      <c r="BZW228" s="89"/>
      <c r="BZX228" s="89"/>
      <c r="BZY228" s="89"/>
      <c r="BZZ228" s="89"/>
      <c r="CAA228" s="89"/>
      <c r="CAB228" s="89"/>
      <c r="CAC228" s="89"/>
      <c r="CAD228" s="89"/>
      <c r="CAE228" s="89"/>
      <c r="CAF228" s="89"/>
      <c r="CAG228" s="89"/>
      <c r="CAH228" s="89"/>
      <c r="CAI228" s="89"/>
      <c r="CAJ228" s="89"/>
      <c r="CAK228" s="89"/>
      <c r="CAL228" s="89"/>
      <c r="CAM228" s="89"/>
      <c r="CAN228" s="89"/>
      <c r="CAO228" s="89"/>
      <c r="CAP228" s="89"/>
      <c r="CAQ228" s="89"/>
      <c r="CAR228" s="89"/>
      <c r="CAS228" s="89"/>
      <c r="CAT228" s="89"/>
      <c r="CAU228" s="89"/>
      <c r="CAV228" s="89"/>
      <c r="CAW228" s="89"/>
      <c r="CAX228" s="89"/>
      <c r="CAY228" s="89"/>
      <c r="CAZ228" s="89"/>
      <c r="CBA228" s="89"/>
      <c r="CBB228" s="89"/>
      <c r="CBC228" s="89"/>
      <c r="CBD228" s="89"/>
      <c r="CBE228" s="89"/>
      <c r="CBF228" s="89"/>
      <c r="CBG228" s="89"/>
      <c r="CBH228" s="89"/>
      <c r="CBI228" s="89"/>
      <c r="CBJ228" s="89"/>
      <c r="CBK228" s="89"/>
      <c r="CBL228" s="89"/>
      <c r="CBM228" s="89"/>
      <c r="CBN228" s="89"/>
      <c r="CBO228" s="89"/>
      <c r="CBP228" s="89"/>
      <c r="CBQ228" s="89"/>
      <c r="CBR228" s="89"/>
      <c r="CBS228" s="89"/>
      <c r="CBT228" s="89"/>
      <c r="CBU228" s="89"/>
      <c r="CBV228" s="89"/>
      <c r="CBW228" s="89"/>
      <c r="CBX228" s="89"/>
      <c r="CBY228" s="89"/>
      <c r="CBZ228" s="89"/>
      <c r="CCA228" s="89"/>
      <c r="CCB228" s="89"/>
      <c r="CCC228" s="89"/>
      <c r="CCD228" s="89"/>
      <c r="CCE228" s="89"/>
      <c r="CCF228" s="89"/>
      <c r="CCG228" s="89"/>
      <c r="CCH228" s="89"/>
      <c r="CCI228" s="89"/>
      <c r="CCJ228" s="89"/>
      <c r="CCK228" s="89"/>
      <c r="CCL228" s="89"/>
      <c r="CCM228" s="89"/>
      <c r="CCN228" s="89"/>
      <c r="CCO228" s="89"/>
      <c r="CCP228" s="89"/>
      <c r="CCQ228" s="89"/>
      <c r="CCR228" s="89"/>
      <c r="CCS228" s="89"/>
      <c r="CCT228" s="89"/>
      <c r="CCU228" s="89"/>
      <c r="CCV228" s="89"/>
      <c r="CCW228" s="89"/>
      <c r="CCX228" s="89"/>
      <c r="CCY228" s="89"/>
      <c r="CCZ228" s="89"/>
      <c r="CDA228" s="89"/>
      <c r="CDB228" s="89"/>
      <c r="CDC228" s="89"/>
      <c r="CDD228" s="89"/>
      <c r="CDE228" s="89"/>
      <c r="CDF228" s="89"/>
      <c r="CDG228" s="89"/>
      <c r="CDH228" s="89"/>
      <c r="CDI228" s="89"/>
      <c r="CDJ228" s="89"/>
      <c r="CDK228" s="89"/>
      <c r="CDL228" s="89"/>
      <c r="CDM228" s="89"/>
      <c r="CDN228" s="89"/>
      <c r="CDO228" s="89"/>
      <c r="CDP228" s="89"/>
      <c r="CDQ228" s="89"/>
      <c r="CDR228" s="89"/>
      <c r="CDS228" s="89"/>
      <c r="CDT228" s="89"/>
      <c r="CDU228" s="89"/>
      <c r="CDV228" s="89"/>
      <c r="CDW228" s="89"/>
      <c r="CDX228" s="89"/>
      <c r="CDY228" s="89"/>
      <c r="CDZ228" s="89"/>
      <c r="CEA228" s="89"/>
      <c r="CEB228" s="89"/>
      <c r="CEC228" s="89"/>
      <c r="CED228" s="89"/>
      <c r="CEE228" s="89"/>
      <c r="CEF228" s="89"/>
      <c r="CEG228" s="89"/>
      <c r="CEH228" s="89"/>
      <c r="CEI228" s="89"/>
      <c r="CEJ228" s="89"/>
      <c r="CEK228" s="89"/>
      <c r="CEL228" s="89"/>
      <c r="CEM228" s="89"/>
      <c r="CEN228" s="89"/>
      <c r="CEO228" s="89"/>
      <c r="CEP228" s="89"/>
      <c r="CEQ228" s="89"/>
      <c r="CER228" s="89"/>
      <c r="CES228" s="89"/>
      <c r="CET228" s="89"/>
      <c r="CEU228" s="89"/>
      <c r="CEV228" s="89"/>
      <c r="CEW228" s="89"/>
      <c r="CEX228" s="89"/>
      <c r="CEY228" s="89"/>
      <c r="CEZ228" s="89"/>
      <c r="CFA228" s="89"/>
      <c r="CFB228" s="89"/>
      <c r="CFC228" s="89"/>
      <c r="CFD228" s="89"/>
      <c r="CFE228" s="89"/>
      <c r="CFF228" s="89"/>
      <c r="CFG228" s="89"/>
      <c r="CFH228" s="89"/>
      <c r="CFI228" s="89"/>
      <c r="CFJ228" s="89"/>
      <c r="CFK228" s="89"/>
      <c r="CFL228" s="89"/>
      <c r="CFM228" s="89"/>
      <c r="CFN228" s="89"/>
      <c r="CFO228" s="89"/>
      <c r="CFP228" s="89"/>
      <c r="CFQ228" s="89"/>
      <c r="CFR228" s="89"/>
      <c r="CFS228" s="89"/>
      <c r="CFT228" s="89"/>
      <c r="CFU228" s="89"/>
      <c r="CFV228" s="89"/>
      <c r="CFW228" s="89"/>
      <c r="CFX228" s="89"/>
      <c r="CFY228" s="89"/>
      <c r="CFZ228" s="89"/>
      <c r="CGA228" s="89"/>
      <c r="CGB228" s="89"/>
      <c r="CGC228" s="89"/>
      <c r="CGD228" s="89"/>
      <c r="CGE228" s="89"/>
      <c r="CGF228" s="89"/>
      <c r="CGG228" s="89"/>
      <c r="CGH228" s="89"/>
      <c r="CGI228" s="89"/>
      <c r="CGJ228" s="89"/>
      <c r="CGK228" s="89"/>
      <c r="CGL228" s="89"/>
      <c r="CGM228" s="89"/>
      <c r="CGN228" s="89"/>
      <c r="CGO228" s="89"/>
      <c r="CGP228" s="89"/>
      <c r="CGQ228" s="89"/>
      <c r="CGR228" s="89"/>
      <c r="CGS228" s="89"/>
      <c r="CGT228" s="89"/>
      <c r="CGU228" s="89"/>
      <c r="CGV228" s="89"/>
      <c r="CGW228" s="89"/>
      <c r="CGX228" s="89"/>
      <c r="CGY228" s="89"/>
      <c r="CGZ228" s="89"/>
      <c r="CHA228" s="89"/>
      <c r="CHB228" s="89"/>
      <c r="CHC228" s="89"/>
      <c r="CHD228" s="89"/>
      <c r="CHE228" s="89"/>
      <c r="CHF228" s="89"/>
      <c r="CHG228" s="89"/>
      <c r="CHH228" s="89"/>
      <c r="CHI228" s="89"/>
      <c r="CHJ228" s="89"/>
      <c r="CHK228" s="89"/>
      <c r="CHL228" s="89"/>
      <c r="CHM228" s="89"/>
      <c r="CHN228" s="89"/>
      <c r="CHO228" s="89"/>
      <c r="CHP228" s="89"/>
      <c r="CHQ228" s="89"/>
      <c r="CHR228" s="89"/>
      <c r="CHS228" s="89"/>
      <c r="CHT228" s="89"/>
      <c r="CHU228" s="89"/>
      <c r="CHV228" s="89"/>
      <c r="CHW228" s="89"/>
      <c r="CHX228" s="89"/>
      <c r="CHY228" s="89"/>
      <c r="CHZ228" s="89"/>
      <c r="CIA228" s="89"/>
      <c r="CIB228" s="89"/>
      <c r="CIC228" s="89"/>
      <c r="CID228" s="89"/>
      <c r="CIE228" s="89"/>
      <c r="CIF228" s="89"/>
      <c r="CIG228" s="89"/>
      <c r="CIH228" s="89"/>
      <c r="CII228" s="89"/>
      <c r="CIJ228" s="89"/>
      <c r="CIK228" s="89"/>
      <c r="CIL228" s="89"/>
      <c r="CIM228" s="89"/>
      <c r="CIN228" s="89"/>
      <c r="CIO228" s="89"/>
      <c r="CIP228" s="89"/>
      <c r="CIQ228" s="89"/>
      <c r="CIR228" s="89"/>
      <c r="CIS228" s="89"/>
      <c r="CIT228" s="89"/>
      <c r="CIU228" s="89"/>
      <c r="CIV228" s="89"/>
      <c r="CIW228" s="89"/>
      <c r="CIX228" s="89"/>
      <c r="CIY228" s="89"/>
      <c r="CIZ228" s="89"/>
      <c r="CJA228" s="89"/>
      <c r="CJB228" s="89"/>
      <c r="CJC228" s="89"/>
      <c r="CJD228" s="89"/>
      <c r="CJE228" s="89"/>
      <c r="CJF228" s="89"/>
      <c r="CJG228" s="89"/>
      <c r="CJH228" s="89"/>
      <c r="CJI228" s="89"/>
      <c r="CJJ228" s="89"/>
      <c r="CJK228" s="89"/>
      <c r="CJL228" s="89"/>
      <c r="CJM228" s="89"/>
      <c r="CJN228" s="89"/>
      <c r="CJO228" s="89"/>
      <c r="CJP228" s="89"/>
      <c r="CJQ228" s="89"/>
      <c r="CJR228" s="89"/>
      <c r="CJS228" s="89"/>
      <c r="CJT228" s="89"/>
      <c r="CJU228" s="89"/>
      <c r="CJV228" s="89"/>
      <c r="CJW228" s="89"/>
      <c r="CJX228" s="89"/>
      <c r="CJY228" s="89"/>
      <c r="CJZ228" s="89"/>
      <c r="CKA228" s="89"/>
      <c r="CKB228" s="89"/>
      <c r="CKC228" s="89"/>
      <c r="CKD228" s="89"/>
      <c r="CKE228" s="89"/>
      <c r="CKF228" s="89"/>
      <c r="CKG228" s="89"/>
      <c r="CKH228" s="89"/>
      <c r="CKI228" s="89"/>
      <c r="CKJ228" s="89"/>
      <c r="CKK228" s="89"/>
      <c r="CKL228" s="89"/>
      <c r="CKM228" s="89"/>
      <c r="CKN228" s="89"/>
      <c r="CKO228" s="89"/>
      <c r="CKP228" s="89"/>
      <c r="CKQ228" s="89"/>
      <c r="CKR228" s="89"/>
      <c r="CKS228" s="89"/>
      <c r="CKT228" s="89"/>
      <c r="CKU228" s="89"/>
      <c r="CKV228" s="89"/>
      <c r="CKW228" s="89"/>
      <c r="CKX228" s="89"/>
      <c r="CKY228" s="89"/>
      <c r="CKZ228" s="89"/>
      <c r="CLA228" s="89"/>
      <c r="CLB228" s="89"/>
      <c r="CLC228" s="89"/>
      <c r="CLD228" s="89"/>
      <c r="CLE228" s="89"/>
      <c r="CLF228" s="89"/>
      <c r="CLG228" s="89"/>
      <c r="CLH228" s="89"/>
      <c r="CLI228" s="89"/>
      <c r="CLJ228" s="89"/>
      <c r="CLK228" s="89"/>
      <c r="CLL228" s="89"/>
      <c r="CLM228" s="89"/>
      <c r="CLN228" s="89"/>
      <c r="CLO228" s="89"/>
      <c r="CLP228" s="89"/>
      <c r="CLQ228" s="89"/>
      <c r="CLR228" s="89"/>
      <c r="CLS228" s="89"/>
      <c r="CLT228" s="89"/>
      <c r="CLU228" s="89"/>
      <c r="CLV228" s="89"/>
      <c r="CLW228" s="89"/>
      <c r="CLX228" s="89"/>
      <c r="CLY228" s="89"/>
      <c r="CLZ228" s="89"/>
      <c r="CMA228" s="89"/>
      <c r="CMB228" s="89"/>
      <c r="CMC228" s="89"/>
      <c r="CMD228" s="89"/>
      <c r="CME228" s="89"/>
      <c r="CMF228" s="89"/>
      <c r="CMG228" s="89"/>
      <c r="CMH228" s="89"/>
      <c r="CMI228" s="89"/>
      <c r="CMJ228" s="89"/>
      <c r="CMK228" s="89"/>
      <c r="CML228" s="89"/>
      <c r="CMM228" s="89"/>
      <c r="CMN228" s="89"/>
      <c r="CMO228" s="89"/>
      <c r="CMP228" s="89"/>
      <c r="CMQ228" s="89"/>
      <c r="CMR228" s="89"/>
      <c r="CMS228" s="89"/>
      <c r="CMT228" s="89"/>
      <c r="CMU228" s="89"/>
      <c r="CMV228" s="89"/>
      <c r="CMW228" s="89"/>
      <c r="CMX228" s="89"/>
      <c r="CMY228" s="89"/>
      <c r="CMZ228" s="89"/>
      <c r="CNA228" s="89"/>
      <c r="CNB228" s="89"/>
      <c r="CNC228" s="89"/>
      <c r="CND228" s="89"/>
      <c r="CNE228" s="89"/>
      <c r="CNF228" s="89"/>
      <c r="CNG228" s="89"/>
      <c r="CNH228" s="89"/>
      <c r="CNI228" s="89"/>
      <c r="CNJ228" s="89"/>
      <c r="CNK228" s="89"/>
      <c r="CNL228" s="89"/>
      <c r="CNM228" s="89"/>
      <c r="CNN228" s="89"/>
      <c r="CNO228" s="89"/>
      <c r="CNP228" s="89"/>
      <c r="CNQ228" s="89"/>
      <c r="CNR228" s="89"/>
      <c r="CNS228" s="89"/>
      <c r="CNT228" s="89"/>
      <c r="CNU228" s="89"/>
      <c r="CNV228" s="89"/>
      <c r="CNW228" s="89"/>
      <c r="CNX228" s="89"/>
      <c r="CNY228" s="89"/>
      <c r="CNZ228" s="89"/>
      <c r="COA228" s="89"/>
      <c r="COB228" s="89"/>
      <c r="COC228" s="89"/>
      <c r="COD228" s="89"/>
      <c r="COE228" s="89"/>
      <c r="COF228" s="89"/>
      <c r="COG228" s="89"/>
      <c r="COH228" s="89"/>
      <c r="COI228" s="89"/>
      <c r="COJ228" s="89"/>
      <c r="COK228" s="89"/>
      <c r="COL228" s="89"/>
      <c r="COM228" s="89"/>
      <c r="CON228" s="89"/>
      <c r="COO228" s="89"/>
      <c r="COP228" s="89"/>
      <c r="COQ228" s="89"/>
      <c r="COR228" s="89"/>
      <c r="COS228" s="89"/>
      <c r="COT228" s="89"/>
      <c r="COU228" s="89"/>
      <c r="COV228" s="89"/>
      <c r="COW228" s="89"/>
      <c r="COX228" s="89"/>
      <c r="COY228" s="89"/>
      <c r="COZ228" s="89"/>
      <c r="CPA228" s="89"/>
      <c r="CPB228" s="89"/>
      <c r="CPC228" s="89"/>
      <c r="CPD228" s="89"/>
      <c r="CPE228" s="89"/>
      <c r="CPF228" s="89"/>
      <c r="CPG228" s="89"/>
      <c r="CPH228" s="89"/>
      <c r="CPI228" s="89"/>
      <c r="CPJ228" s="89"/>
      <c r="CPK228" s="89"/>
      <c r="CPL228" s="89"/>
      <c r="CPM228" s="89"/>
      <c r="CPN228" s="89"/>
      <c r="CPO228" s="89"/>
      <c r="CPP228" s="89"/>
      <c r="CPQ228" s="89"/>
      <c r="CPR228" s="89"/>
      <c r="CPS228" s="89"/>
      <c r="CPT228" s="89"/>
      <c r="CPU228" s="89"/>
      <c r="CPV228" s="89"/>
      <c r="CPW228" s="89"/>
      <c r="CPX228" s="89"/>
      <c r="CPY228" s="89"/>
      <c r="CPZ228" s="89"/>
      <c r="CQA228" s="89"/>
      <c r="CQB228" s="89"/>
      <c r="CQC228" s="89"/>
      <c r="CQD228" s="89"/>
      <c r="CQE228" s="89"/>
      <c r="CQF228" s="89"/>
      <c r="CQG228" s="89"/>
      <c r="CQH228" s="89"/>
      <c r="CQI228" s="89"/>
      <c r="CQJ228" s="89"/>
      <c r="CQK228" s="89"/>
      <c r="CQL228" s="89"/>
      <c r="CQM228" s="89"/>
      <c r="CQN228" s="89"/>
      <c r="CQO228" s="89"/>
      <c r="CQP228" s="89"/>
      <c r="CQQ228" s="89"/>
      <c r="CQR228" s="89"/>
      <c r="CQS228" s="89"/>
      <c r="CQT228" s="89"/>
      <c r="CQU228" s="89"/>
      <c r="CQV228" s="89"/>
      <c r="CQW228" s="89"/>
      <c r="CQX228" s="89"/>
      <c r="CQY228" s="89"/>
      <c r="CQZ228" s="89"/>
      <c r="CRA228" s="89"/>
      <c r="CRB228" s="89"/>
      <c r="CRC228" s="89"/>
      <c r="CRD228" s="89"/>
      <c r="CRE228" s="89"/>
      <c r="CRF228" s="89"/>
      <c r="CRG228" s="89"/>
      <c r="CRH228" s="89"/>
      <c r="CRI228" s="89"/>
      <c r="CRJ228" s="89"/>
      <c r="CRK228" s="89"/>
      <c r="CRL228" s="89"/>
      <c r="CRM228" s="89"/>
      <c r="CRN228" s="89"/>
      <c r="CRO228" s="89"/>
      <c r="CRP228" s="89"/>
      <c r="CRQ228" s="89"/>
      <c r="CRR228" s="89"/>
      <c r="CRS228" s="89"/>
      <c r="CRT228" s="89"/>
      <c r="CRU228" s="89"/>
      <c r="CRV228" s="89"/>
      <c r="CRW228" s="89"/>
      <c r="CRX228" s="89"/>
      <c r="CRY228" s="89"/>
      <c r="CRZ228" s="89"/>
      <c r="CSA228" s="89"/>
      <c r="CSB228" s="89"/>
      <c r="CSC228" s="89"/>
      <c r="CSD228" s="89"/>
      <c r="CSE228" s="89"/>
      <c r="CSF228" s="89"/>
      <c r="CSG228" s="89"/>
      <c r="CSH228" s="89"/>
      <c r="CSI228" s="89"/>
      <c r="CSJ228" s="89"/>
      <c r="CSK228" s="89"/>
      <c r="CSL228" s="89"/>
      <c r="CSM228" s="89"/>
      <c r="CSN228" s="89"/>
      <c r="CSO228" s="89"/>
      <c r="CSP228" s="89"/>
      <c r="CSQ228" s="89"/>
      <c r="CSR228" s="89"/>
      <c r="CSS228" s="89"/>
      <c r="CST228" s="89"/>
      <c r="CSU228" s="89"/>
      <c r="CSV228" s="89"/>
      <c r="CSW228" s="89"/>
      <c r="CSX228" s="89"/>
      <c r="CSY228" s="89"/>
      <c r="CSZ228" s="89"/>
      <c r="CTA228" s="89"/>
      <c r="CTB228" s="89"/>
      <c r="CTC228" s="89"/>
      <c r="CTD228" s="89"/>
      <c r="CTE228" s="89"/>
      <c r="CTF228" s="89"/>
      <c r="CTG228" s="89"/>
      <c r="CTH228" s="89"/>
      <c r="CTI228" s="89"/>
      <c r="CTJ228" s="89"/>
      <c r="CTK228" s="89"/>
      <c r="CTL228" s="89"/>
      <c r="CTM228" s="89"/>
      <c r="CTN228" s="89"/>
      <c r="CTO228" s="89"/>
      <c r="CTP228" s="89"/>
      <c r="CTQ228" s="89"/>
      <c r="CTR228" s="89"/>
      <c r="CTS228" s="89"/>
      <c r="CTT228" s="89"/>
      <c r="CTU228" s="89"/>
      <c r="CTV228" s="89"/>
      <c r="CTW228" s="89"/>
      <c r="CTX228" s="89"/>
      <c r="CTY228" s="89"/>
      <c r="CTZ228" s="89"/>
      <c r="CUA228" s="89"/>
      <c r="CUB228" s="89"/>
      <c r="CUC228" s="89"/>
      <c r="CUD228" s="89"/>
      <c r="CUE228" s="89"/>
      <c r="CUF228" s="89"/>
      <c r="CUG228" s="89"/>
      <c r="CUH228" s="89"/>
      <c r="CUI228" s="89"/>
      <c r="CUJ228" s="89"/>
      <c r="CUK228" s="89"/>
      <c r="CUL228" s="89"/>
      <c r="CUM228" s="89"/>
      <c r="CUN228" s="89"/>
      <c r="CUO228" s="89"/>
      <c r="CUP228" s="89"/>
      <c r="CUQ228" s="89"/>
      <c r="CUR228" s="89"/>
      <c r="CUS228" s="89"/>
      <c r="CUT228" s="89"/>
      <c r="CUU228" s="89"/>
      <c r="CUV228" s="89"/>
      <c r="CUW228" s="89"/>
      <c r="CUX228" s="89"/>
      <c r="CUY228" s="89"/>
      <c r="CUZ228" s="89"/>
      <c r="CVA228" s="89"/>
      <c r="CVB228" s="89"/>
      <c r="CVC228" s="89"/>
      <c r="CVD228" s="89"/>
      <c r="CVE228" s="89"/>
      <c r="CVF228" s="89"/>
      <c r="CVG228" s="89"/>
      <c r="CVH228" s="89"/>
      <c r="CVI228" s="89"/>
      <c r="CVJ228" s="89"/>
      <c r="CVK228" s="89"/>
      <c r="CVL228" s="89"/>
      <c r="CVM228" s="89"/>
      <c r="CVN228" s="89"/>
      <c r="CVO228" s="89"/>
      <c r="CVP228" s="89"/>
      <c r="CVQ228" s="89"/>
      <c r="CVR228" s="89"/>
      <c r="CVS228" s="89"/>
      <c r="CVT228" s="89"/>
      <c r="CVU228" s="89"/>
      <c r="CVV228" s="89"/>
      <c r="CVW228" s="89"/>
      <c r="CVX228" s="89"/>
      <c r="CVY228" s="89"/>
      <c r="CVZ228" s="89"/>
      <c r="CWA228" s="89"/>
      <c r="CWB228" s="89"/>
      <c r="CWC228" s="89"/>
      <c r="CWD228" s="89"/>
      <c r="CWE228" s="89"/>
      <c r="CWF228" s="89"/>
      <c r="CWG228" s="89"/>
      <c r="CWH228" s="89"/>
      <c r="CWI228" s="89"/>
      <c r="CWJ228" s="89"/>
      <c r="CWK228" s="89"/>
      <c r="CWL228" s="89"/>
      <c r="CWM228" s="89"/>
      <c r="CWN228" s="89"/>
      <c r="CWO228" s="89"/>
      <c r="CWP228" s="89"/>
      <c r="CWQ228" s="89"/>
      <c r="CWR228" s="89"/>
      <c r="CWS228" s="89"/>
      <c r="CWT228" s="89"/>
      <c r="CWU228" s="89"/>
      <c r="CWV228" s="89"/>
      <c r="CWW228" s="89"/>
      <c r="CWX228" s="89"/>
      <c r="CWY228" s="89"/>
      <c r="CWZ228" s="89"/>
      <c r="CXA228" s="89"/>
      <c r="CXB228" s="89"/>
      <c r="CXC228" s="89"/>
      <c r="CXD228" s="89"/>
      <c r="CXE228" s="89"/>
      <c r="CXF228" s="89"/>
      <c r="CXG228" s="89"/>
      <c r="CXH228" s="89"/>
      <c r="CXI228" s="89"/>
      <c r="CXJ228" s="89"/>
      <c r="CXK228" s="89"/>
      <c r="CXL228" s="89"/>
      <c r="CXM228" s="89"/>
      <c r="CXN228" s="89"/>
      <c r="CXO228" s="89"/>
      <c r="CXP228" s="89"/>
      <c r="CXQ228" s="89"/>
      <c r="CXR228" s="89"/>
      <c r="CXS228" s="89"/>
      <c r="CXT228" s="89"/>
      <c r="CXU228" s="89"/>
      <c r="CXV228" s="89"/>
      <c r="CXW228" s="89"/>
      <c r="CXX228" s="89"/>
      <c r="CXY228" s="89"/>
      <c r="CXZ228" s="89"/>
      <c r="CYA228" s="89"/>
      <c r="CYB228" s="89"/>
      <c r="CYC228" s="89"/>
      <c r="CYD228" s="89"/>
      <c r="CYE228" s="89"/>
      <c r="CYF228" s="89"/>
      <c r="CYG228" s="89"/>
      <c r="CYH228" s="89"/>
      <c r="CYI228" s="89"/>
      <c r="CYJ228" s="89"/>
      <c r="CYK228" s="89"/>
      <c r="CYL228" s="89"/>
      <c r="CYM228" s="89"/>
      <c r="CYN228" s="89"/>
      <c r="CYO228" s="89"/>
      <c r="CYP228" s="89"/>
      <c r="CYQ228" s="89"/>
      <c r="CYR228" s="89"/>
      <c r="CYS228" s="89"/>
      <c r="CYT228" s="89"/>
      <c r="CYU228" s="89"/>
      <c r="CYV228" s="89"/>
      <c r="CYW228" s="89"/>
      <c r="CYX228" s="89"/>
      <c r="CYY228" s="89"/>
      <c r="CYZ228" s="89"/>
      <c r="CZA228" s="89"/>
      <c r="CZB228" s="89"/>
      <c r="CZC228" s="89"/>
      <c r="CZD228" s="89"/>
      <c r="CZE228" s="89"/>
      <c r="CZF228" s="89"/>
      <c r="CZG228" s="89"/>
      <c r="CZH228" s="89"/>
      <c r="CZI228" s="89"/>
      <c r="CZJ228" s="89"/>
      <c r="CZK228" s="89"/>
      <c r="CZL228" s="89"/>
      <c r="CZM228" s="89"/>
      <c r="CZN228" s="89"/>
      <c r="CZO228" s="89"/>
      <c r="CZP228" s="89"/>
      <c r="CZQ228" s="89"/>
      <c r="CZR228" s="89"/>
      <c r="CZS228" s="89"/>
      <c r="CZT228" s="89"/>
      <c r="CZU228" s="89"/>
      <c r="CZV228" s="89"/>
      <c r="CZW228" s="89"/>
      <c r="CZX228" s="89"/>
      <c r="CZY228" s="89"/>
      <c r="CZZ228" s="89"/>
      <c r="DAA228" s="89"/>
      <c r="DAB228" s="89"/>
      <c r="DAC228" s="89"/>
      <c r="DAD228" s="89"/>
      <c r="DAE228" s="89"/>
      <c r="DAF228" s="89"/>
      <c r="DAG228" s="89"/>
      <c r="DAH228" s="89"/>
      <c r="DAI228" s="89"/>
      <c r="DAJ228" s="89"/>
      <c r="DAK228" s="89"/>
      <c r="DAL228" s="89"/>
      <c r="DAM228" s="89"/>
      <c r="DAN228" s="89"/>
      <c r="DAO228" s="89"/>
      <c r="DAP228" s="89"/>
      <c r="DAQ228" s="89"/>
      <c r="DAR228" s="89"/>
      <c r="DAS228" s="89"/>
      <c r="DAT228" s="89"/>
      <c r="DAU228" s="89"/>
      <c r="DAV228" s="89"/>
      <c r="DAW228" s="89"/>
      <c r="DAX228" s="89"/>
      <c r="DAY228" s="89"/>
      <c r="DAZ228" s="89"/>
      <c r="DBA228" s="89"/>
      <c r="DBB228" s="89"/>
      <c r="DBC228" s="89"/>
      <c r="DBD228" s="89"/>
      <c r="DBE228" s="89"/>
      <c r="DBF228" s="89"/>
      <c r="DBG228" s="89"/>
      <c r="DBH228" s="89"/>
      <c r="DBI228" s="89"/>
      <c r="DBJ228" s="89"/>
      <c r="DBK228" s="89"/>
      <c r="DBL228" s="89"/>
      <c r="DBM228" s="89"/>
      <c r="DBN228" s="89"/>
      <c r="DBO228" s="89"/>
      <c r="DBP228" s="89"/>
      <c r="DBQ228" s="89"/>
      <c r="DBR228" s="89"/>
      <c r="DBS228" s="89"/>
      <c r="DBT228" s="89"/>
      <c r="DBU228" s="89"/>
      <c r="DBV228" s="89"/>
      <c r="DBW228" s="89"/>
      <c r="DBX228" s="89"/>
      <c r="DBY228" s="89"/>
      <c r="DBZ228" s="89"/>
      <c r="DCA228" s="89"/>
      <c r="DCB228" s="89"/>
      <c r="DCC228" s="89"/>
      <c r="DCD228" s="89"/>
      <c r="DCE228" s="89"/>
      <c r="DCF228" s="89"/>
      <c r="DCG228" s="89"/>
      <c r="DCH228" s="89"/>
      <c r="DCI228" s="89"/>
      <c r="DCJ228" s="89"/>
      <c r="DCK228" s="89"/>
      <c r="DCL228" s="89"/>
      <c r="DCM228" s="89"/>
      <c r="DCN228" s="89"/>
      <c r="DCO228" s="89"/>
      <c r="DCP228" s="89"/>
      <c r="DCQ228" s="89"/>
      <c r="DCR228" s="89"/>
      <c r="DCS228" s="89"/>
      <c r="DCT228" s="89"/>
      <c r="DCU228" s="89"/>
      <c r="DCV228" s="89"/>
      <c r="DCW228" s="89"/>
      <c r="DCX228" s="89"/>
      <c r="DCY228" s="89"/>
      <c r="DCZ228" s="89"/>
      <c r="DDA228" s="89"/>
      <c r="DDB228" s="89"/>
      <c r="DDC228" s="89"/>
      <c r="DDD228" s="89"/>
      <c r="DDE228" s="89"/>
      <c r="DDF228" s="89"/>
      <c r="DDG228" s="89"/>
      <c r="DDH228" s="89"/>
      <c r="DDI228" s="89"/>
      <c r="DDJ228" s="89"/>
      <c r="DDK228" s="89"/>
      <c r="DDL228" s="89"/>
      <c r="DDM228" s="89"/>
      <c r="DDN228" s="89"/>
      <c r="DDO228" s="89"/>
      <c r="DDP228" s="89"/>
      <c r="DDQ228" s="89"/>
      <c r="DDR228" s="89"/>
      <c r="DDS228" s="89"/>
      <c r="DDT228" s="89"/>
      <c r="DDU228" s="89"/>
      <c r="DDV228" s="89"/>
      <c r="DDW228" s="89"/>
      <c r="DDX228" s="89"/>
      <c r="DDY228" s="89"/>
      <c r="DDZ228" s="89"/>
      <c r="DEA228" s="89"/>
      <c r="DEB228" s="89"/>
      <c r="DEC228" s="89"/>
      <c r="DED228" s="89"/>
      <c r="DEE228" s="89"/>
      <c r="DEF228" s="89"/>
      <c r="DEG228" s="89"/>
      <c r="DEH228" s="89"/>
      <c r="DEI228" s="89"/>
      <c r="DEJ228" s="89"/>
      <c r="DEK228" s="89"/>
      <c r="DEL228" s="89"/>
      <c r="DEM228" s="89"/>
      <c r="DEN228" s="89"/>
      <c r="DEO228" s="89"/>
      <c r="DEP228" s="89"/>
      <c r="DEQ228" s="89"/>
      <c r="DER228" s="89"/>
      <c r="DES228" s="89"/>
      <c r="DET228" s="89"/>
      <c r="DEU228" s="89"/>
      <c r="DEV228" s="89"/>
      <c r="DEW228" s="89"/>
      <c r="DEX228" s="89"/>
      <c r="DEY228" s="89"/>
      <c r="DEZ228" s="89"/>
      <c r="DFA228" s="89"/>
      <c r="DFB228" s="89"/>
      <c r="DFC228" s="89"/>
      <c r="DFD228" s="89"/>
      <c r="DFE228" s="89"/>
      <c r="DFF228" s="89"/>
      <c r="DFG228" s="89"/>
      <c r="DFH228" s="89"/>
      <c r="DFI228" s="89"/>
      <c r="DFJ228" s="89"/>
      <c r="DFK228" s="89"/>
      <c r="DFL228" s="89"/>
      <c r="DFM228" s="89"/>
      <c r="DFN228" s="89"/>
      <c r="DFO228" s="89"/>
      <c r="DFP228" s="89"/>
      <c r="DFQ228" s="89"/>
      <c r="DFR228" s="89"/>
      <c r="DFS228" s="89"/>
      <c r="DFT228" s="89"/>
      <c r="DFU228" s="89"/>
      <c r="DFV228" s="89"/>
      <c r="DFW228" s="89"/>
      <c r="DFX228" s="89"/>
      <c r="DFY228" s="89"/>
      <c r="DFZ228" s="89"/>
      <c r="DGA228" s="89"/>
      <c r="DGB228" s="89"/>
      <c r="DGC228" s="89"/>
      <c r="DGD228" s="89"/>
      <c r="DGE228" s="89"/>
      <c r="DGF228" s="89"/>
      <c r="DGG228" s="89"/>
      <c r="DGH228" s="89"/>
      <c r="DGI228" s="89"/>
      <c r="DGJ228" s="89"/>
      <c r="DGK228" s="89"/>
      <c r="DGL228" s="89"/>
      <c r="DGM228" s="89"/>
      <c r="DGN228" s="89"/>
      <c r="DGO228" s="89"/>
      <c r="DGP228" s="89"/>
      <c r="DGQ228" s="89"/>
      <c r="DGR228" s="89"/>
      <c r="DGS228" s="89"/>
      <c r="DGT228" s="89"/>
      <c r="DGU228" s="89"/>
      <c r="DGV228" s="89"/>
      <c r="DGW228" s="89"/>
      <c r="DGX228" s="89"/>
      <c r="DGY228" s="89"/>
      <c r="DGZ228" s="89"/>
      <c r="DHA228" s="89"/>
      <c r="DHB228" s="89"/>
      <c r="DHC228" s="89"/>
      <c r="DHD228" s="89"/>
      <c r="DHE228" s="89"/>
      <c r="DHF228" s="89"/>
      <c r="DHG228" s="89"/>
      <c r="DHH228" s="89"/>
      <c r="DHI228" s="89"/>
      <c r="DHJ228" s="89"/>
      <c r="DHK228" s="89"/>
      <c r="DHL228" s="89"/>
      <c r="DHM228" s="89"/>
      <c r="DHN228" s="89"/>
      <c r="DHO228" s="89"/>
      <c r="DHP228" s="89"/>
      <c r="DHQ228" s="89"/>
      <c r="DHR228" s="89"/>
      <c r="DHS228" s="89"/>
      <c r="DHT228" s="89"/>
      <c r="DHU228" s="89"/>
      <c r="DHV228" s="89"/>
      <c r="DHW228" s="89"/>
      <c r="DHX228" s="89"/>
      <c r="DHY228" s="89"/>
      <c r="DHZ228" s="89"/>
      <c r="DIA228" s="89"/>
      <c r="DIB228" s="89"/>
      <c r="DIC228" s="89"/>
      <c r="DID228" s="89"/>
      <c r="DIE228" s="89"/>
      <c r="DIF228" s="89"/>
      <c r="DIG228" s="89"/>
      <c r="DIH228" s="89"/>
      <c r="DII228" s="89"/>
      <c r="DIJ228" s="89"/>
      <c r="DIK228" s="89"/>
      <c r="DIL228" s="89"/>
      <c r="DIM228" s="89"/>
      <c r="DIN228" s="89"/>
      <c r="DIO228" s="89"/>
      <c r="DIP228" s="89"/>
      <c r="DIQ228" s="89"/>
      <c r="DIR228" s="89"/>
      <c r="DIS228" s="89"/>
      <c r="DIT228" s="89"/>
      <c r="DIU228" s="89"/>
      <c r="DIV228" s="89"/>
      <c r="DIW228" s="89"/>
      <c r="DIX228" s="89"/>
      <c r="DIY228" s="89"/>
      <c r="DIZ228" s="89"/>
      <c r="DJA228" s="89"/>
      <c r="DJB228" s="89"/>
      <c r="DJC228" s="89"/>
      <c r="DJD228" s="89"/>
      <c r="DJE228" s="89"/>
      <c r="DJF228" s="89"/>
      <c r="DJG228" s="89"/>
      <c r="DJH228" s="89"/>
      <c r="DJI228" s="89"/>
      <c r="DJJ228" s="89"/>
      <c r="DJK228" s="89"/>
      <c r="DJL228" s="89"/>
      <c r="DJM228" s="89"/>
      <c r="DJN228" s="89"/>
      <c r="DJO228" s="89"/>
      <c r="DJP228" s="89"/>
      <c r="DJQ228" s="89"/>
      <c r="DJR228" s="89"/>
      <c r="DJS228" s="89"/>
      <c r="DJT228" s="89"/>
      <c r="DJU228" s="89"/>
      <c r="DJV228" s="89"/>
      <c r="DJW228" s="89"/>
      <c r="DJX228" s="89"/>
      <c r="DJY228" s="89"/>
      <c r="DJZ228" s="89"/>
      <c r="DKA228" s="89"/>
      <c r="DKB228" s="89"/>
      <c r="DKC228" s="89"/>
      <c r="DKD228" s="89"/>
      <c r="DKE228" s="89"/>
      <c r="DKF228" s="89"/>
      <c r="DKG228" s="89"/>
      <c r="DKH228" s="89"/>
      <c r="DKI228" s="89"/>
      <c r="DKJ228" s="89"/>
      <c r="DKK228" s="89"/>
      <c r="DKL228" s="89"/>
      <c r="DKM228" s="89"/>
      <c r="DKN228" s="89"/>
      <c r="DKO228" s="89"/>
      <c r="DKP228" s="89"/>
      <c r="DKQ228" s="89"/>
      <c r="DKR228" s="89"/>
      <c r="DKS228" s="89"/>
      <c r="DKT228" s="89"/>
      <c r="DKU228" s="89"/>
      <c r="DKV228" s="89"/>
      <c r="DKW228" s="89"/>
      <c r="DKX228" s="89"/>
      <c r="DKY228" s="89"/>
      <c r="DKZ228" s="89"/>
      <c r="DLA228" s="89"/>
      <c r="DLB228" s="89"/>
      <c r="DLC228" s="89"/>
      <c r="DLD228" s="89"/>
      <c r="DLE228" s="89"/>
      <c r="DLF228" s="89"/>
      <c r="DLG228" s="89"/>
      <c r="DLH228" s="89"/>
      <c r="DLI228" s="89"/>
      <c r="DLJ228" s="89"/>
      <c r="DLK228" s="89"/>
      <c r="DLL228" s="89"/>
      <c r="DLM228" s="89"/>
      <c r="DLN228" s="89"/>
      <c r="DLO228" s="89"/>
      <c r="DLP228" s="89"/>
      <c r="DLQ228" s="89"/>
      <c r="DLR228" s="89"/>
      <c r="DLS228" s="89"/>
      <c r="DLT228" s="89"/>
      <c r="DLU228" s="89"/>
      <c r="DLV228" s="89"/>
      <c r="DLW228" s="89"/>
      <c r="DLX228" s="89"/>
      <c r="DLY228" s="89"/>
      <c r="DLZ228" s="89"/>
      <c r="DMA228" s="89"/>
      <c r="DMB228" s="89"/>
      <c r="DMC228" s="89"/>
      <c r="DMD228" s="89"/>
      <c r="DME228" s="89"/>
      <c r="DMF228" s="89"/>
      <c r="DMG228" s="89"/>
      <c r="DMH228" s="89"/>
      <c r="DMI228" s="89"/>
      <c r="DMJ228" s="89"/>
      <c r="DMK228" s="89"/>
      <c r="DML228" s="89"/>
      <c r="DMM228" s="89"/>
      <c r="DMN228" s="89"/>
      <c r="DMO228" s="89"/>
      <c r="DMP228" s="89"/>
      <c r="DMQ228" s="89"/>
      <c r="DMR228" s="89"/>
      <c r="DMS228" s="89"/>
      <c r="DMT228" s="89"/>
      <c r="DMU228" s="89"/>
      <c r="DMV228" s="89"/>
      <c r="DMW228" s="89"/>
      <c r="DMX228" s="89"/>
      <c r="DMY228" s="89"/>
      <c r="DMZ228" s="89"/>
      <c r="DNA228" s="89"/>
      <c r="DNB228" s="89"/>
      <c r="DNC228" s="89"/>
      <c r="DND228" s="89"/>
      <c r="DNE228" s="89"/>
      <c r="DNF228" s="89"/>
      <c r="DNG228" s="89"/>
      <c r="DNH228" s="89"/>
      <c r="DNI228" s="89"/>
      <c r="DNJ228" s="89"/>
      <c r="DNK228" s="89"/>
      <c r="DNL228" s="89"/>
      <c r="DNM228" s="89"/>
      <c r="DNN228" s="89"/>
      <c r="DNO228" s="89"/>
      <c r="DNP228" s="89"/>
      <c r="DNQ228" s="89"/>
      <c r="DNR228" s="89"/>
      <c r="DNS228" s="89"/>
      <c r="DNT228" s="89"/>
      <c r="DNU228" s="89"/>
      <c r="DNV228" s="89"/>
      <c r="DNW228" s="89"/>
      <c r="DNX228" s="89"/>
      <c r="DNY228" s="89"/>
      <c r="DNZ228" s="89"/>
      <c r="DOA228" s="89"/>
      <c r="DOB228" s="89"/>
      <c r="DOC228" s="89"/>
      <c r="DOD228" s="89"/>
      <c r="DOE228" s="89"/>
      <c r="DOF228" s="89"/>
      <c r="DOG228" s="89"/>
      <c r="DOH228" s="89"/>
      <c r="DOI228" s="89"/>
      <c r="DOJ228" s="89"/>
      <c r="DOK228" s="89"/>
      <c r="DOL228" s="89"/>
      <c r="DOM228" s="89"/>
      <c r="DON228" s="89"/>
      <c r="DOO228" s="89"/>
      <c r="DOP228" s="89"/>
      <c r="DOQ228" s="89"/>
      <c r="DOR228" s="89"/>
      <c r="DOS228" s="89"/>
      <c r="DOT228" s="89"/>
      <c r="DOU228" s="89"/>
      <c r="DOV228" s="89"/>
      <c r="DOW228" s="89"/>
      <c r="DOX228" s="89"/>
      <c r="DOY228" s="89"/>
      <c r="DOZ228" s="89"/>
      <c r="DPA228" s="89"/>
      <c r="DPB228" s="89"/>
      <c r="DPC228" s="89"/>
      <c r="DPD228" s="89"/>
      <c r="DPE228" s="89"/>
      <c r="DPF228" s="89"/>
      <c r="DPG228" s="89"/>
      <c r="DPH228" s="89"/>
      <c r="DPI228" s="89"/>
      <c r="DPJ228" s="89"/>
      <c r="DPK228" s="89"/>
      <c r="DPL228" s="89"/>
      <c r="DPM228" s="89"/>
      <c r="DPN228" s="89"/>
      <c r="DPO228" s="89"/>
      <c r="DPP228" s="89"/>
      <c r="DPQ228" s="89"/>
      <c r="DPR228" s="89"/>
      <c r="DPS228" s="89"/>
      <c r="DPT228" s="89"/>
      <c r="DPU228" s="89"/>
      <c r="DPV228" s="89"/>
      <c r="DPW228" s="89"/>
      <c r="DPX228" s="89"/>
      <c r="DPY228" s="89"/>
      <c r="DPZ228" s="89"/>
      <c r="DQA228" s="89"/>
      <c r="DQB228" s="89"/>
      <c r="DQC228" s="89"/>
      <c r="DQD228" s="89"/>
      <c r="DQE228" s="89"/>
      <c r="DQF228" s="89"/>
      <c r="DQG228" s="89"/>
      <c r="DQH228" s="89"/>
      <c r="DQI228" s="89"/>
      <c r="DQJ228" s="89"/>
      <c r="DQK228" s="89"/>
      <c r="DQL228" s="89"/>
      <c r="DQM228" s="89"/>
      <c r="DQN228" s="89"/>
      <c r="DQO228" s="89"/>
      <c r="DQP228" s="89"/>
      <c r="DQQ228" s="89"/>
      <c r="DQR228" s="89"/>
      <c r="DQS228" s="89"/>
      <c r="DQT228" s="89"/>
      <c r="DQU228" s="89"/>
      <c r="DQV228" s="89"/>
      <c r="DQW228" s="89"/>
      <c r="DQX228" s="89"/>
      <c r="DQY228" s="89"/>
      <c r="DQZ228" s="89"/>
      <c r="DRA228" s="89"/>
      <c r="DRB228" s="89"/>
      <c r="DRC228" s="89"/>
      <c r="DRD228" s="89"/>
      <c r="DRE228" s="89"/>
      <c r="DRF228" s="89"/>
      <c r="DRG228" s="89"/>
      <c r="DRH228" s="89"/>
      <c r="DRI228" s="89"/>
      <c r="DRJ228" s="89"/>
      <c r="DRK228" s="89"/>
      <c r="DRL228" s="89"/>
      <c r="DRM228" s="89"/>
      <c r="DRN228" s="89"/>
      <c r="DRO228" s="89"/>
      <c r="DRP228" s="89"/>
      <c r="DRQ228" s="89"/>
      <c r="DRR228" s="89"/>
      <c r="DRS228" s="89"/>
      <c r="DRT228" s="89"/>
      <c r="DRU228" s="89"/>
      <c r="DRV228" s="89"/>
      <c r="DRW228" s="89"/>
      <c r="DRX228" s="89"/>
      <c r="DRY228" s="89"/>
      <c r="DRZ228" s="89"/>
      <c r="DSA228" s="89"/>
      <c r="DSB228" s="89"/>
      <c r="DSC228" s="89"/>
      <c r="DSD228" s="89"/>
      <c r="DSE228" s="89"/>
      <c r="DSF228" s="89"/>
      <c r="DSG228" s="89"/>
      <c r="DSH228" s="89"/>
      <c r="DSI228" s="89"/>
      <c r="DSJ228" s="89"/>
      <c r="DSK228" s="89"/>
      <c r="DSL228" s="89"/>
      <c r="DSM228" s="89"/>
      <c r="DSN228" s="89"/>
      <c r="DSO228" s="89"/>
      <c r="DSP228" s="89"/>
      <c r="DSQ228" s="89"/>
      <c r="DSR228" s="89"/>
      <c r="DSS228" s="89"/>
      <c r="DST228" s="89"/>
      <c r="DSU228" s="89"/>
      <c r="DSV228" s="89"/>
      <c r="DSW228" s="89"/>
      <c r="DSX228" s="89"/>
      <c r="DSY228" s="89"/>
      <c r="DSZ228" s="89"/>
      <c r="DTA228" s="89"/>
      <c r="DTB228" s="89"/>
      <c r="DTC228" s="89"/>
      <c r="DTD228" s="89"/>
      <c r="DTE228" s="89"/>
      <c r="DTF228" s="89"/>
      <c r="DTG228" s="89"/>
      <c r="DTH228" s="89"/>
      <c r="DTI228" s="89"/>
      <c r="DTJ228" s="89"/>
      <c r="DTK228" s="89"/>
      <c r="DTL228" s="89"/>
      <c r="DTM228" s="89"/>
      <c r="DTN228" s="89"/>
      <c r="DTO228" s="89"/>
      <c r="DTP228" s="89"/>
      <c r="DTQ228" s="89"/>
      <c r="DTR228" s="89"/>
      <c r="DTS228" s="89"/>
      <c r="DTT228" s="89"/>
      <c r="DTU228" s="89"/>
      <c r="DTV228" s="89"/>
      <c r="DTW228" s="89"/>
      <c r="DTX228" s="89"/>
      <c r="DTY228" s="89"/>
      <c r="DTZ228" s="89"/>
      <c r="DUA228" s="89"/>
      <c r="DUB228" s="89"/>
      <c r="DUC228" s="89"/>
      <c r="DUD228" s="89"/>
      <c r="DUE228" s="89"/>
      <c r="DUF228" s="89"/>
      <c r="DUG228" s="89"/>
      <c r="DUH228" s="89"/>
      <c r="DUI228" s="89"/>
      <c r="DUJ228" s="89"/>
      <c r="DUK228" s="89"/>
      <c r="DUL228" s="89"/>
      <c r="DUM228" s="89"/>
      <c r="DUN228" s="89"/>
      <c r="DUO228" s="89"/>
      <c r="DUP228" s="89"/>
      <c r="DUQ228" s="89"/>
      <c r="DUR228" s="89"/>
      <c r="DUS228" s="89"/>
      <c r="DUT228" s="89"/>
      <c r="DUU228" s="89"/>
      <c r="DUV228" s="89"/>
      <c r="DUW228" s="89"/>
      <c r="DUX228" s="89"/>
      <c r="DUY228" s="89"/>
      <c r="DUZ228" s="89"/>
      <c r="DVA228" s="89"/>
      <c r="DVB228" s="89"/>
      <c r="DVC228" s="89"/>
      <c r="DVD228" s="89"/>
      <c r="DVE228" s="89"/>
      <c r="DVF228" s="89"/>
      <c r="DVG228" s="89"/>
      <c r="DVH228" s="89"/>
      <c r="DVI228" s="89"/>
      <c r="DVJ228" s="89"/>
      <c r="DVK228" s="89"/>
      <c r="DVL228" s="89"/>
      <c r="DVM228" s="89"/>
      <c r="DVN228" s="89"/>
      <c r="DVO228" s="89"/>
      <c r="DVP228" s="89"/>
      <c r="DVQ228" s="89"/>
      <c r="DVR228" s="89"/>
      <c r="DVS228" s="89"/>
      <c r="DVT228" s="89"/>
      <c r="DVU228" s="89"/>
      <c r="DVV228" s="89"/>
      <c r="DVW228" s="89"/>
      <c r="DVX228" s="89"/>
      <c r="DVY228" s="89"/>
      <c r="DVZ228" s="89"/>
      <c r="DWA228" s="89"/>
      <c r="DWB228" s="89"/>
      <c r="DWC228" s="89"/>
      <c r="DWD228" s="89"/>
      <c r="DWE228" s="89"/>
      <c r="DWF228" s="89"/>
      <c r="DWG228" s="89"/>
      <c r="DWH228" s="89"/>
      <c r="DWI228" s="89"/>
      <c r="DWJ228" s="89"/>
      <c r="DWK228" s="89"/>
      <c r="DWL228" s="89"/>
      <c r="DWM228" s="89"/>
      <c r="DWN228" s="89"/>
      <c r="DWO228" s="89"/>
      <c r="DWP228" s="89"/>
      <c r="DWQ228" s="89"/>
      <c r="DWR228" s="89"/>
      <c r="DWS228" s="89"/>
      <c r="DWT228" s="89"/>
      <c r="DWU228" s="89"/>
      <c r="DWV228" s="89"/>
      <c r="DWW228" s="89"/>
      <c r="DWX228" s="89"/>
      <c r="DWY228" s="89"/>
      <c r="DWZ228" s="89"/>
      <c r="DXA228" s="89"/>
      <c r="DXB228" s="89"/>
      <c r="DXC228" s="89"/>
      <c r="DXD228" s="89"/>
      <c r="DXE228" s="89"/>
      <c r="DXF228" s="89"/>
      <c r="DXG228" s="89"/>
      <c r="DXH228" s="89"/>
      <c r="DXI228" s="89"/>
      <c r="DXJ228" s="89"/>
      <c r="DXK228" s="89"/>
      <c r="DXL228" s="89"/>
      <c r="DXM228" s="89"/>
      <c r="DXN228" s="89"/>
      <c r="DXO228" s="89"/>
      <c r="DXP228" s="89"/>
      <c r="DXQ228" s="89"/>
      <c r="DXR228" s="89"/>
      <c r="DXS228" s="89"/>
      <c r="DXT228" s="89"/>
      <c r="DXU228" s="89"/>
      <c r="DXV228" s="89"/>
      <c r="DXW228" s="89"/>
      <c r="DXX228" s="89"/>
      <c r="DXY228" s="89"/>
      <c r="DXZ228" s="89"/>
      <c r="DYA228" s="89"/>
      <c r="DYB228" s="89"/>
      <c r="DYC228" s="89"/>
      <c r="DYD228" s="89"/>
      <c r="DYE228" s="89"/>
      <c r="DYF228" s="89"/>
      <c r="DYG228" s="89"/>
      <c r="DYH228" s="89"/>
      <c r="DYI228" s="89"/>
      <c r="DYJ228" s="89"/>
      <c r="DYK228" s="89"/>
      <c r="DYL228" s="89"/>
      <c r="DYM228" s="89"/>
      <c r="DYN228" s="89"/>
      <c r="DYO228" s="89"/>
      <c r="DYP228" s="89"/>
      <c r="DYQ228" s="89"/>
      <c r="DYR228" s="89"/>
      <c r="DYS228" s="89"/>
      <c r="DYT228" s="89"/>
      <c r="DYU228" s="89"/>
      <c r="DYV228" s="89"/>
      <c r="DYW228" s="89"/>
      <c r="DYX228" s="89"/>
      <c r="DYY228" s="89"/>
      <c r="DYZ228" s="89"/>
      <c r="DZA228" s="89"/>
      <c r="DZB228" s="89"/>
      <c r="DZC228" s="89"/>
      <c r="DZD228" s="89"/>
      <c r="DZE228" s="89"/>
      <c r="DZF228" s="89"/>
      <c r="DZG228" s="89"/>
      <c r="DZH228" s="89"/>
      <c r="DZI228" s="89"/>
      <c r="DZJ228" s="89"/>
      <c r="DZK228" s="89"/>
      <c r="DZL228" s="89"/>
      <c r="DZM228" s="89"/>
      <c r="DZN228" s="89"/>
      <c r="DZO228" s="89"/>
      <c r="DZP228" s="89"/>
      <c r="DZQ228" s="89"/>
      <c r="DZR228" s="89"/>
      <c r="DZS228" s="89"/>
      <c r="DZT228" s="89"/>
      <c r="DZU228" s="89"/>
      <c r="DZV228" s="89"/>
      <c r="DZW228" s="89"/>
      <c r="DZX228" s="89"/>
      <c r="DZY228" s="89"/>
      <c r="DZZ228" s="89"/>
      <c r="EAA228" s="89"/>
      <c r="EAB228" s="89"/>
      <c r="EAC228" s="89"/>
      <c r="EAD228" s="89"/>
      <c r="EAE228" s="89"/>
      <c r="EAF228" s="89"/>
      <c r="EAG228" s="89"/>
      <c r="EAH228" s="89"/>
      <c r="EAI228" s="89"/>
      <c r="EAJ228" s="89"/>
      <c r="EAK228" s="89"/>
      <c r="EAL228" s="89"/>
      <c r="EAM228" s="89"/>
      <c r="EAN228" s="89"/>
      <c r="EAO228" s="89"/>
      <c r="EAP228" s="89"/>
      <c r="EAQ228" s="89"/>
      <c r="EAR228" s="89"/>
      <c r="EAS228" s="89"/>
      <c r="EAT228" s="89"/>
      <c r="EAU228" s="89"/>
      <c r="EAV228" s="89"/>
      <c r="EAW228" s="89"/>
      <c r="EAX228" s="89"/>
      <c r="EAY228" s="89"/>
      <c r="EAZ228" s="89"/>
      <c r="EBA228" s="89"/>
      <c r="EBB228" s="89"/>
      <c r="EBC228" s="89"/>
      <c r="EBD228" s="89"/>
      <c r="EBE228" s="89"/>
      <c r="EBF228" s="89"/>
      <c r="EBG228" s="89"/>
      <c r="EBH228" s="89"/>
      <c r="EBI228" s="89"/>
      <c r="EBJ228" s="89"/>
      <c r="EBK228" s="89"/>
      <c r="EBL228" s="89"/>
      <c r="EBM228" s="89"/>
      <c r="EBN228" s="89"/>
      <c r="EBO228" s="89"/>
      <c r="EBP228" s="89"/>
      <c r="EBQ228" s="89"/>
      <c r="EBR228" s="89"/>
      <c r="EBS228" s="89"/>
      <c r="EBT228" s="89"/>
      <c r="EBU228" s="89"/>
      <c r="EBV228" s="89"/>
      <c r="EBW228" s="89"/>
      <c r="EBX228" s="89"/>
      <c r="EBY228" s="89"/>
      <c r="EBZ228" s="89"/>
      <c r="ECA228" s="89"/>
      <c r="ECB228" s="89"/>
      <c r="ECC228" s="89"/>
      <c r="ECD228" s="89"/>
      <c r="ECE228" s="89"/>
      <c r="ECF228" s="89"/>
      <c r="ECG228" s="89"/>
      <c r="ECH228" s="89"/>
      <c r="ECI228" s="89"/>
      <c r="ECJ228" s="89"/>
      <c r="ECK228" s="89"/>
      <c r="ECL228" s="89"/>
      <c r="ECM228" s="89"/>
      <c r="ECN228" s="89"/>
      <c r="ECO228" s="89"/>
      <c r="ECP228" s="89"/>
      <c r="ECQ228" s="89"/>
      <c r="ECR228" s="89"/>
      <c r="ECS228" s="89"/>
      <c r="ECT228" s="89"/>
      <c r="ECU228" s="89"/>
      <c r="ECV228" s="89"/>
      <c r="ECW228" s="89"/>
      <c r="ECX228" s="89"/>
      <c r="ECY228" s="89"/>
      <c r="ECZ228" s="89"/>
      <c r="EDA228" s="89"/>
      <c r="EDB228" s="89"/>
      <c r="EDC228" s="89"/>
      <c r="EDD228" s="89"/>
      <c r="EDE228" s="89"/>
      <c r="EDF228" s="89"/>
      <c r="EDG228" s="89"/>
      <c r="EDH228" s="89"/>
      <c r="EDI228" s="89"/>
      <c r="EDJ228" s="89"/>
      <c r="EDK228" s="89"/>
      <c r="EDL228" s="89"/>
      <c r="EDM228" s="89"/>
      <c r="EDN228" s="89"/>
      <c r="EDO228" s="89"/>
      <c r="EDP228" s="89"/>
      <c r="EDQ228" s="89"/>
      <c r="EDR228" s="89"/>
      <c r="EDS228" s="89"/>
      <c r="EDT228" s="89"/>
      <c r="EDU228" s="89"/>
      <c r="EDV228" s="89"/>
      <c r="EDW228" s="89"/>
      <c r="EDX228" s="89"/>
      <c r="EDY228" s="89"/>
      <c r="EDZ228" s="89"/>
      <c r="EEA228" s="89"/>
      <c r="EEB228" s="89"/>
      <c r="EEC228" s="89"/>
      <c r="EED228" s="89"/>
      <c r="EEE228" s="89"/>
      <c r="EEF228" s="89"/>
      <c r="EEG228" s="89"/>
      <c r="EEH228" s="89"/>
      <c r="EEI228" s="89"/>
      <c r="EEJ228" s="89"/>
      <c r="EEK228" s="89"/>
      <c r="EEL228" s="89"/>
      <c r="EEM228" s="89"/>
      <c r="EEN228" s="89"/>
      <c r="EEO228" s="89"/>
      <c r="EEP228" s="89"/>
      <c r="EEQ228" s="89"/>
      <c r="EER228" s="89"/>
      <c r="EES228" s="89"/>
      <c r="EET228" s="89"/>
      <c r="EEU228" s="89"/>
      <c r="EEV228" s="89"/>
      <c r="EEW228" s="89"/>
      <c r="EEX228" s="89"/>
      <c r="EEY228" s="89"/>
      <c r="EEZ228" s="89"/>
      <c r="EFA228" s="89"/>
      <c r="EFB228" s="89"/>
      <c r="EFC228" s="89"/>
      <c r="EFD228" s="89"/>
      <c r="EFE228" s="89"/>
      <c r="EFF228" s="89"/>
      <c r="EFG228" s="89"/>
      <c r="EFH228" s="89"/>
      <c r="EFI228" s="89"/>
      <c r="EFJ228" s="89"/>
      <c r="EFK228" s="89"/>
      <c r="EFL228" s="89"/>
      <c r="EFM228" s="89"/>
      <c r="EFN228" s="89"/>
      <c r="EFO228" s="89"/>
      <c r="EFP228" s="89"/>
      <c r="EFQ228" s="89"/>
      <c r="EFR228" s="89"/>
      <c r="EFS228" s="89"/>
      <c r="EFT228" s="89"/>
      <c r="EFU228" s="89"/>
      <c r="EFV228" s="89"/>
      <c r="EFW228" s="89"/>
      <c r="EFX228" s="89"/>
      <c r="EFY228" s="89"/>
      <c r="EFZ228" s="89"/>
      <c r="EGA228" s="89"/>
      <c r="EGB228" s="89"/>
      <c r="EGC228" s="89"/>
      <c r="EGD228" s="89"/>
      <c r="EGE228" s="89"/>
      <c r="EGF228" s="89"/>
      <c r="EGG228" s="89"/>
      <c r="EGH228" s="89"/>
      <c r="EGI228" s="89"/>
      <c r="EGJ228" s="89"/>
      <c r="EGK228" s="89"/>
      <c r="EGL228" s="89"/>
      <c r="EGM228" s="89"/>
      <c r="EGN228" s="89"/>
      <c r="EGO228" s="89"/>
      <c r="EGP228" s="89"/>
      <c r="EGQ228" s="89"/>
      <c r="EGR228" s="89"/>
      <c r="EGS228" s="89"/>
      <c r="EGT228" s="89"/>
      <c r="EGU228" s="89"/>
      <c r="EGV228" s="89"/>
      <c r="EGW228" s="89"/>
      <c r="EGX228" s="89"/>
      <c r="EGY228" s="89"/>
      <c r="EGZ228" s="89"/>
      <c r="EHA228" s="89"/>
      <c r="EHB228" s="89"/>
      <c r="EHC228" s="89"/>
      <c r="EHD228" s="89"/>
      <c r="EHE228" s="89"/>
      <c r="EHF228" s="89"/>
      <c r="EHG228" s="89"/>
      <c r="EHH228" s="89"/>
      <c r="EHI228" s="89"/>
      <c r="EHJ228" s="89"/>
      <c r="EHK228" s="89"/>
      <c r="EHL228" s="89"/>
      <c r="EHM228" s="89"/>
      <c r="EHN228" s="89"/>
      <c r="EHO228" s="89"/>
      <c r="EHP228" s="89"/>
      <c r="EHQ228" s="89"/>
      <c r="EHR228" s="89"/>
      <c r="EHS228" s="89"/>
      <c r="EHT228" s="89"/>
      <c r="EHU228" s="89"/>
      <c r="EHV228" s="89"/>
      <c r="EHW228" s="89"/>
      <c r="EHX228" s="89"/>
      <c r="EHY228" s="89"/>
      <c r="EHZ228" s="89"/>
      <c r="EIA228" s="89"/>
      <c r="EIB228" s="89"/>
      <c r="EIC228" s="89"/>
      <c r="EID228" s="89"/>
      <c r="EIE228" s="89"/>
      <c r="EIF228" s="89"/>
      <c r="EIG228" s="89"/>
      <c r="EIH228" s="89"/>
      <c r="EII228" s="89"/>
      <c r="EIJ228" s="89"/>
      <c r="EIK228" s="89"/>
      <c r="EIL228" s="89"/>
      <c r="EIM228" s="89"/>
      <c r="EIN228" s="89"/>
      <c r="EIO228" s="89"/>
      <c r="EIP228" s="89"/>
      <c r="EIQ228" s="89"/>
      <c r="EIR228" s="89"/>
      <c r="EIS228" s="89"/>
      <c r="EIT228" s="89"/>
      <c r="EIU228" s="89"/>
      <c r="EIV228" s="89"/>
      <c r="EIW228" s="89"/>
      <c r="EIX228" s="89"/>
      <c r="EIY228" s="89"/>
      <c r="EIZ228" s="89"/>
      <c r="EJA228" s="89"/>
      <c r="EJB228" s="89"/>
      <c r="EJC228" s="89"/>
      <c r="EJD228" s="89"/>
      <c r="EJE228" s="89"/>
      <c r="EJF228" s="89"/>
      <c r="EJG228" s="89"/>
      <c r="EJH228" s="89"/>
      <c r="EJI228" s="89"/>
      <c r="EJJ228" s="89"/>
      <c r="EJK228" s="89"/>
      <c r="EJL228" s="89"/>
      <c r="EJM228" s="89"/>
      <c r="EJN228" s="89"/>
      <c r="EJO228" s="89"/>
      <c r="EJP228" s="89"/>
      <c r="EJQ228" s="89"/>
      <c r="EJR228" s="89"/>
      <c r="EJS228" s="89"/>
      <c r="EJT228" s="89"/>
      <c r="EJU228" s="89"/>
      <c r="EJV228" s="89"/>
      <c r="EJW228" s="89"/>
      <c r="EJX228" s="89"/>
      <c r="EJY228" s="89"/>
      <c r="EJZ228" s="89"/>
      <c r="EKA228" s="89"/>
      <c r="EKB228" s="89"/>
      <c r="EKC228" s="89"/>
      <c r="EKD228" s="89"/>
      <c r="EKE228" s="89"/>
      <c r="EKF228" s="89"/>
      <c r="EKG228" s="89"/>
      <c r="EKH228" s="89"/>
      <c r="EKI228" s="89"/>
      <c r="EKJ228" s="89"/>
      <c r="EKK228" s="89"/>
      <c r="EKL228" s="89"/>
      <c r="EKM228" s="89"/>
      <c r="EKN228" s="89"/>
      <c r="EKO228" s="89"/>
      <c r="EKP228" s="89"/>
      <c r="EKQ228" s="89"/>
      <c r="EKR228" s="89"/>
      <c r="EKS228" s="89"/>
      <c r="EKT228" s="89"/>
      <c r="EKU228" s="89"/>
      <c r="EKV228" s="89"/>
      <c r="EKW228" s="89"/>
      <c r="EKX228" s="89"/>
      <c r="EKY228" s="89"/>
      <c r="EKZ228" s="89"/>
      <c r="ELA228" s="89"/>
      <c r="ELB228" s="89"/>
      <c r="ELC228" s="89"/>
      <c r="ELD228" s="89"/>
      <c r="ELE228" s="89"/>
      <c r="ELF228" s="89"/>
      <c r="ELG228" s="89"/>
      <c r="ELH228" s="89"/>
      <c r="ELI228" s="89"/>
      <c r="ELJ228" s="89"/>
      <c r="ELK228" s="89"/>
      <c r="ELL228" s="89"/>
      <c r="ELM228" s="89"/>
      <c r="ELN228" s="89"/>
      <c r="ELO228" s="89"/>
      <c r="ELP228" s="89"/>
      <c r="ELQ228" s="89"/>
      <c r="ELR228" s="89"/>
      <c r="ELS228" s="89"/>
      <c r="ELT228" s="89"/>
      <c r="ELU228" s="89"/>
      <c r="ELV228" s="89"/>
      <c r="ELW228" s="89"/>
      <c r="ELX228" s="89"/>
      <c r="ELY228" s="89"/>
      <c r="ELZ228" s="89"/>
      <c r="EMA228" s="89"/>
      <c r="EMB228" s="89"/>
      <c r="EMC228" s="89"/>
      <c r="EMD228" s="89"/>
      <c r="EME228" s="89"/>
      <c r="EMF228" s="89"/>
      <c r="EMG228" s="89"/>
      <c r="EMH228" s="89"/>
      <c r="EMI228" s="89"/>
      <c r="EMJ228" s="89"/>
      <c r="EMK228" s="89"/>
      <c r="EML228" s="89"/>
      <c r="EMM228" s="89"/>
      <c r="EMN228" s="89"/>
      <c r="EMO228" s="89"/>
      <c r="EMP228" s="89"/>
      <c r="EMQ228" s="89"/>
      <c r="EMR228" s="89"/>
      <c r="EMS228" s="89"/>
      <c r="EMT228" s="89"/>
      <c r="EMU228" s="89"/>
      <c r="EMV228" s="89"/>
      <c r="EMW228" s="89"/>
      <c r="EMX228" s="89"/>
      <c r="EMY228" s="89"/>
      <c r="EMZ228" s="89"/>
      <c r="ENA228" s="89"/>
      <c r="ENB228" s="89"/>
      <c r="ENC228" s="89"/>
      <c r="END228" s="89"/>
      <c r="ENE228" s="89"/>
      <c r="ENF228" s="89"/>
      <c r="ENG228" s="89"/>
      <c r="ENH228" s="89"/>
      <c r="ENI228" s="89"/>
      <c r="ENJ228" s="89"/>
      <c r="ENK228" s="89"/>
      <c r="ENL228" s="89"/>
      <c r="ENM228" s="89"/>
      <c r="ENN228" s="89"/>
      <c r="ENO228" s="89"/>
      <c r="ENP228" s="89"/>
      <c r="ENQ228" s="89"/>
      <c r="ENR228" s="89"/>
      <c r="ENS228" s="89"/>
      <c r="ENT228" s="89"/>
      <c r="ENU228" s="89"/>
      <c r="ENV228" s="89"/>
      <c r="ENW228" s="89"/>
      <c r="ENX228" s="89"/>
      <c r="ENY228" s="89"/>
      <c r="ENZ228" s="89"/>
      <c r="EOA228" s="89"/>
      <c r="EOB228" s="89"/>
      <c r="EOC228" s="89"/>
      <c r="EOD228" s="89"/>
      <c r="EOE228" s="89"/>
      <c r="EOF228" s="89"/>
      <c r="EOG228" s="89"/>
      <c r="EOH228" s="89"/>
      <c r="EOI228" s="89"/>
      <c r="EOJ228" s="89"/>
      <c r="EOK228" s="89"/>
      <c r="EOL228" s="89"/>
      <c r="EOM228" s="89"/>
      <c r="EON228" s="89"/>
      <c r="EOO228" s="89"/>
      <c r="EOP228" s="89"/>
      <c r="EOQ228" s="89"/>
      <c r="EOR228" s="89"/>
      <c r="EOS228" s="89"/>
      <c r="EOT228" s="89"/>
      <c r="EOU228" s="89"/>
      <c r="EOV228" s="89"/>
      <c r="EOW228" s="89"/>
      <c r="EOX228" s="89"/>
      <c r="EOY228" s="89"/>
      <c r="EOZ228" s="89"/>
      <c r="EPA228" s="89"/>
      <c r="EPB228" s="89"/>
      <c r="EPC228" s="89"/>
      <c r="EPD228" s="89"/>
      <c r="EPE228" s="89"/>
      <c r="EPF228" s="89"/>
      <c r="EPG228" s="89"/>
      <c r="EPH228" s="89"/>
      <c r="EPI228" s="89"/>
      <c r="EPJ228" s="89"/>
      <c r="EPK228" s="89"/>
      <c r="EPL228" s="89"/>
      <c r="EPM228" s="89"/>
      <c r="EPN228" s="89"/>
      <c r="EPO228" s="89"/>
      <c r="EPP228" s="89"/>
      <c r="EPQ228" s="89"/>
      <c r="EPR228" s="89"/>
      <c r="EPS228" s="89"/>
      <c r="EPT228" s="89"/>
      <c r="EPU228" s="89"/>
      <c r="EPV228" s="89"/>
      <c r="EPW228" s="89"/>
      <c r="EPX228" s="89"/>
      <c r="EPY228" s="89"/>
      <c r="EPZ228" s="89"/>
      <c r="EQA228" s="89"/>
      <c r="EQB228" s="89"/>
      <c r="EQC228" s="89"/>
      <c r="EQD228" s="89"/>
      <c r="EQE228" s="89"/>
      <c r="EQF228" s="89"/>
      <c r="EQG228" s="89"/>
      <c r="EQH228" s="89"/>
      <c r="EQI228" s="89"/>
      <c r="EQJ228" s="89"/>
      <c r="EQK228" s="89"/>
      <c r="EQL228" s="89"/>
      <c r="EQM228" s="89"/>
      <c r="EQN228" s="89"/>
      <c r="EQO228" s="89"/>
      <c r="EQP228" s="89"/>
      <c r="EQQ228" s="89"/>
      <c r="EQR228" s="89"/>
      <c r="EQS228" s="89"/>
      <c r="EQT228" s="89"/>
      <c r="EQU228" s="89"/>
      <c r="EQV228" s="89"/>
      <c r="EQW228" s="89"/>
      <c r="EQX228" s="89"/>
      <c r="EQY228" s="89"/>
      <c r="EQZ228" s="89"/>
      <c r="ERA228" s="89"/>
      <c r="ERB228" s="89"/>
      <c r="ERC228" s="89"/>
      <c r="ERD228" s="89"/>
      <c r="ERE228" s="89"/>
      <c r="ERF228" s="89"/>
      <c r="ERG228" s="89"/>
      <c r="ERH228" s="89"/>
      <c r="ERI228" s="89"/>
      <c r="ERJ228" s="89"/>
      <c r="ERK228" s="89"/>
      <c r="ERL228" s="89"/>
      <c r="ERM228" s="89"/>
      <c r="ERN228" s="89"/>
      <c r="ERO228" s="89"/>
      <c r="ERP228" s="89"/>
      <c r="ERQ228" s="89"/>
      <c r="ERR228" s="89"/>
      <c r="ERS228" s="89"/>
      <c r="ERT228" s="89"/>
      <c r="ERU228" s="89"/>
      <c r="ERV228" s="89"/>
      <c r="ERW228" s="89"/>
      <c r="ERX228" s="89"/>
      <c r="ERY228" s="89"/>
      <c r="ERZ228" s="89"/>
      <c r="ESA228" s="89"/>
      <c r="ESB228" s="89"/>
      <c r="ESC228" s="89"/>
      <c r="ESD228" s="89"/>
      <c r="ESE228" s="89"/>
      <c r="ESF228" s="89"/>
      <c r="ESG228" s="89"/>
      <c r="ESH228" s="89"/>
      <c r="ESI228" s="89"/>
      <c r="ESJ228" s="89"/>
      <c r="ESK228" s="89"/>
      <c r="ESL228" s="89"/>
      <c r="ESM228" s="89"/>
      <c r="ESN228" s="89"/>
      <c r="ESO228" s="89"/>
      <c r="ESP228" s="89"/>
      <c r="ESQ228" s="89"/>
      <c r="ESR228" s="89"/>
      <c r="ESS228" s="89"/>
      <c r="EST228" s="89"/>
      <c r="ESU228" s="89"/>
      <c r="ESV228" s="89"/>
      <c r="ESW228" s="89"/>
      <c r="ESX228" s="89"/>
      <c r="ESY228" s="89"/>
      <c r="ESZ228" s="89"/>
      <c r="ETA228" s="89"/>
      <c r="ETB228" s="89"/>
      <c r="ETC228" s="89"/>
      <c r="ETD228" s="89"/>
      <c r="ETE228" s="89"/>
      <c r="ETF228" s="89"/>
      <c r="ETG228" s="89"/>
      <c r="ETH228" s="89"/>
      <c r="ETI228" s="89"/>
      <c r="ETJ228" s="89"/>
      <c r="ETK228" s="89"/>
      <c r="ETL228" s="89"/>
      <c r="ETM228" s="89"/>
      <c r="ETN228" s="89"/>
      <c r="ETO228" s="89"/>
      <c r="ETP228" s="89"/>
      <c r="ETQ228" s="89"/>
      <c r="ETR228" s="89"/>
      <c r="ETS228" s="89"/>
      <c r="ETT228" s="89"/>
      <c r="ETU228" s="89"/>
      <c r="ETV228" s="89"/>
      <c r="ETW228" s="89"/>
      <c r="ETX228" s="89"/>
      <c r="ETY228" s="89"/>
      <c r="ETZ228" s="89"/>
      <c r="EUA228" s="89"/>
      <c r="EUB228" s="89"/>
      <c r="EUC228" s="89"/>
      <c r="EUD228" s="89"/>
      <c r="EUE228" s="89"/>
      <c r="EUF228" s="89"/>
      <c r="EUG228" s="89"/>
      <c r="EUH228" s="89"/>
      <c r="EUI228" s="89"/>
      <c r="EUJ228" s="89"/>
      <c r="EUK228" s="89"/>
      <c r="EUL228" s="89"/>
      <c r="EUM228" s="89"/>
      <c r="EUN228" s="89"/>
      <c r="EUO228" s="89"/>
      <c r="EUP228" s="89"/>
      <c r="EUQ228" s="89"/>
      <c r="EUR228" s="89"/>
      <c r="EUS228" s="89"/>
      <c r="EUT228" s="89"/>
      <c r="EUU228" s="89"/>
      <c r="EUV228" s="89"/>
      <c r="EUW228" s="89"/>
      <c r="EUX228" s="89"/>
      <c r="EUY228" s="89"/>
      <c r="EUZ228" s="89"/>
      <c r="EVA228" s="89"/>
      <c r="EVB228" s="89"/>
      <c r="EVC228" s="89"/>
      <c r="EVD228" s="89"/>
      <c r="EVE228" s="89"/>
      <c r="EVF228" s="89"/>
      <c r="EVG228" s="89"/>
      <c r="EVH228" s="89"/>
      <c r="EVI228" s="89"/>
      <c r="EVJ228" s="89"/>
      <c r="EVK228" s="89"/>
      <c r="EVL228" s="89"/>
      <c r="EVM228" s="89"/>
      <c r="EVN228" s="89"/>
      <c r="EVO228" s="89"/>
      <c r="EVP228" s="89"/>
      <c r="EVQ228" s="89"/>
      <c r="EVR228" s="89"/>
      <c r="EVS228" s="89"/>
      <c r="EVT228" s="89"/>
      <c r="EVU228" s="89"/>
      <c r="EVV228" s="89"/>
      <c r="EVW228" s="89"/>
      <c r="EVX228" s="89"/>
      <c r="EVY228" s="89"/>
      <c r="EVZ228" s="89"/>
      <c r="EWA228" s="89"/>
      <c r="EWB228" s="89"/>
      <c r="EWC228" s="89"/>
      <c r="EWD228" s="89"/>
      <c r="EWE228" s="89"/>
      <c r="EWF228" s="89"/>
      <c r="EWG228" s="89"/>
      <c r="EWH228" s="89"/>
      <c r="EWI228" s="89"/>
      <c r="EWJ228" s="89"/>
      <c r="EWK228" s="89"/>
      <c r="EWL228" s="89"/>
      <c r="EWM228" s="89"/>
      <c r="EWN228" s="89"/>
      <c r="EWO228" s="89"/>
      <c r="EWP228" s="89"/>
      <c r="EWQ228" s="89"/>
      <c r="EWR228" s="89"/>
      <c r="EWS228" s="89"/>
      <c r="EWT228" s="89"/>
      <c r="EWU228" s="89"/>
      <c r="EWV228" s="89"/>
      <c r="EWW228" s="89"/>
      <c r="EWX228" s="89"/>
      <c r="EWY228" s="89"/>
      <c r="EWZ228" s="89"/>
      <c r="EXA228" s="89"/>
      <c r="EXB228" s="89"/>
      <c r="EXC228" s="89"/>
      <c r="EXD228" s="89"/>
      <c r="EXE228" s="89"/>
      <c r="EXF228" s="89"/>
      <c r="EXG228" s="89"/>
      <c r="EXH228" s="89"/>
      <c r="EXI228" s="89"/>
      <c r="EXJ228" s="89"/>
      <c r="EXK228" s="89"/>
      <c r="EXL228" s="89"/>
      <c r="EXM228" s="89"/>
      <c r="EXN228" s="89"/>
      <c r="EXO228" s="89"/>
      <c r="EXP228" s="89"/>
      <c r="EXQ228" s="89"/>
      <c r="EXR228" s="89"/>
      <c r="EXS228" s="89"/>
      <c r="EXT228" s="89"/>
      <c r="EXU228" s="89"/>
      <c r="EXV228" s="89"/>
      <c r="EXW228" s="89"/>
      <c r="EXX228" s="89"/>
      <c r="EXY228" s="89"/>
      <c r="EXZ228" s="89"/>
      <c r="EYA228" s="89"/>
      <c r="EYB228" s="89"/>
      <c r="EYC228" s="89"/>
      <c r="EYD228" s="89"/>
      <c r="EYE228" s="89"/>
      <c r="EYF228" s="89"/>
      <c r="EYG228" s="89"/>
      <c r="EYH228" s="89"/>
      <c r="EYI228" s="89"/>
      <c r="EYJ228" s="89"/>
      <c r="EYK228" s="89"/>
      <c r="EYL228" s="89"/>
      <c r="EYM228" s="89"/>
      <c r="EYN228" s="89"/>
      <c r="EYO228" s="89"/>
      <c r="EYP228" s="89"/>
      <c r="EYQ228" s="89"/>
      <c r="EYR228" s="89"/>
      <c r="EYS228" s="89"/>
      <c r="EYT228" s="89"/>
      <c r="EYU228" s="89"/>
      <c r="EYV228" s="89"/>
      <c r="EYW228" s="89"/>
      <c r="EYX228" s="89"/>
      <c r="EYY228" s="89"/>
      <c r="EYZ228" s="89"/>
      <c r="EZA228" s="89"/>
      <c r="EZB228" s="89"/>
      <c r="EZC228" s="89"/>
      <c r="EZD228" s="89"/>
      <c r="EZE228" s="89"/>
      <c r="EZF228" s="89"/>
      <c r="EZG228" s="89"/>
      <c r="EZH228" s="89"/>
      <c r="EZI228" s="89"/>
      <c r="EZJ228" s="89"/>
      <c r="EZK228" s="89"/>
      <c r="EZL228" s="89"/>
      <c r="EZM228" s="89"/>
      <c r="EZN228" s="89"/>
      <c r="EZO228" s="89"/>
      <c r="EZP228" s="89"/>
      <c r="EZQ228" s="89"/>
      <c r="EZR228" s="89"/>
      <c r="EZS228" s="89"/>
      <c r="EZT228" s="89"/>
      <c r="EZU228" s="89"/>
      <c r="EZV228" s="89"/>
      <c r="EZW228" s="89"/>
      <c r="EZX228" s="89"/>
      <c r="EZY228" s="89"/>
      <c r="EZZ228" s="89"/>
      <c r="FAA228" s="89"/>
      <c r="FAB228" s="89"/>
      <c r="FAC228" s="89"/>
      <c r="FAD228" s="89"/>
      <c r="FAE228" s="89"/>
      <c r="FAF228" s="89"/>
      <c r="FAG228" s="89"/>
      <c r="FAH228" s="89"/>
      <c r="FAI228" s="89"/>
      <c r="FAJ228" s="89"/>
      <c r="FAK228" s="89"/>
      <c r="FAL228" s="89"/>
      <c r="FAM228" s="89"/>
      <c r="FAN228" s="89"/>
      <c r="FAO228" s="89"/>
      <c r="FAP228" s="89"/>
      <c r="FAQ228" s="89"/>
      <c r="FAR228" s="89"/>
      <c r="FAS228" s="89"/>
      <c r="FAT228" s="89"/>
      <c r="FAU228" s="89"/>
      <c r="FAV228" s="89"/>
      <c r="FAW228" s="89"/>
      <c r="FAX228" s="89"/>
      <c r="FAY228" s="89"/>
      <c r="FAZ228" s="89"/>
      <c r="FBA228" s="89"/>
      <c r="FBB228" s="89"/>
      <c r="FBC228" s="89"/>
      <c r="FBD228" s="89"/>
      <c r="FBE228" s="89"/>
      <c r="FBF228" s="89"/>
      <c r="FBG228" s="89"/>
      <c r="FBH228" s="89"/>
      <c r="FBI228" s="89"/>
      <c r="FBJ228" s="89"/>
      <c r="FBK228" s="89"/>
      <c r="FBL228" s="89"/>
      <c r="FBM228" s="89"/>
      <c r="FBN228" s="89"/>
      <c r="FBO228" s="89"/>
      <c r="FBP228" s="89"/>
      <c r="FBQ228" s="89"/>
      <c r="FBR228" s="89"/>
      <c r="FBS228" s="89"/>
      <c r="FBT228" s="89"/>
      <c r="FBU228" s="89"/>
      <c r="FBV228" s="89"/>
      <c r="FBW228" s="89"/>
      <c r="FBX228" s="89"/>
      <c r="FBY228" s="89"/>
      <c r="FBZ228" s="89"/>
      <c r="FCA228" s="89"/>
      <c r="FCB228" s="89"/>
      <c r="FCC228" s="89"/>
      <c r="FCD228" s="89"/>
      <c r="FCE228" s="89"/>
      <c r="FCF228" s="89"/>
      <c r="FCG228" s="89"/>
      <c r="FCH228" s="89"/>
      <c r="FCI228" s="89"/>
      <c r="FCJ228" s="89"/>
      <c r="FCK228" s="89"/>
      <c r="FCL228" s="89"/>
      <c r="FCM228" s="89"/>
      <c r="FCN228" s="89"/>
      <c r="FCO228" s="89"/>
      <c r="FCP228" s="89"/>
      <c r="FCQ228" s="89"/>
      <c r="FCR228" s="89"/>
      <c r="FCS228" s="89"/>
      <c r="FCT228" s="89"/>
      <c r="FCU228" s="89"/>
      <c r="FCV228" s="89"/>
      <c r="FCW228" s="89"/>
      <c r="FCX228" s="89"/>
      <c r="FCY228" s="89"/>
      <c r="FCZ228" s="89"/>
      <c r="FDA228" s="89"/>
      <c r="FDB228" s="89"/>
      <c r="FDC228" s="89"/>
      <c r="FDD228" s="89"/>
      <c r="FDE228" s="89"/>
      <c r="FDF228" s="89"/>
      <c r="FDG228" s="89"/>
      <c r="FDH228" s="89"/>
      <c r="FDI228" s="89"/>
      <c r="FDJ228" s="89"/>
      <c r="FDK228" s="89"/>
      <c r="FDL228" s="89"/>
      <c r="FDM228" s="89"/>
      <c r="FDN228" s="89"/>
      <c r="FDO228" s="89"/>
      <c r="FDP228" s="89"/>
      <c r="FDQ228" s="89"/>
      <c r="FDR228" s="89"/>
      <c r="FDS228" s="89"/>
      <c r="FDT228" s="89"/>
      <c r="FDU228" s="89"/>
      <c r="FDV228" s="89"/>
      <c r="FDW228" s="89"/>
      <c r="FDX228" s="89"/>
      <c r="FDY228" s="89"/>
      <c r="FDZ228" s="89"/>
      <c r="FEA228" s="89"/>
      <c r="FEB228" s="89"/>
      <c r="FEC228" s="89"/>
      <c r="FED228" s="89"/>
      <c r="FEE228" s="89"/>
      <c r="FEF228" s="89"/>
      <c r="FEG228" s="89"/>
      <c r="FEH228" s="89"/>
      <c r="FEI228" s="89"/>
      <c r="FEJ228" s="89"/>
      <c r="FEK228" s="89"/>
      <c r="FEL228" s="89"/>
      <c r="FEM228" s="89"/>
      <c r="FEN228" s="89"/>
      <c r="FEO228" s="89"/>
      <c r="FEP228" s="89"/>
      <c r="FEQ228" s="89"/>
      <c r="FER228" s="89"/>
      <c r="FES228" s="89"/>
      <c r="FET228" s="89"/>
      <c r="FEU228" s="89"/>
      <c r="FEV228" s="89"/>
      <c r="FEW228" s="89"/>
      <c r="FEX228" s="89"/>
      <c r="FEY228" s="89"/>
      <c r="FEZ228" s="89"/>
      <c r="FFA228" s="89"/>
      <c r="FFB228" s="89"/>
      <c r="FFC228" s="89"/>
      <c r="FFD228" s="89"/>
      <c r="FFE228" s="89"/>
      <c r="FFF228" s="89"/>
      <c r="FFG228" s="89"/>
      <c r="FFH228" s="89"/>
      <c r="FFI228" s="89"/>
      <c r="FFJ228" s="89"/>
      <c r="FFK228" s="89"/>
      <c r="FFL228" s="89"/>
      <c r="FFM228" s="89"/>
      <c r="FFN228" s="89"/>
      <c r="FFO228" s="89"/>
      <c r="FFP228" s="89"/>
      <c r="FFQ228" s="89"/>
      <c r="FFR228" s="89"/>
      <c r="FFS228" s="89"/>
      <c r="FFT228" s="89"/>
      <c r="FFU228" s="89"/>
      <c r="FFV228" s="89"/>
      <c r="FFW228" s="89"/>
      <c r="FFX228" s="89"/>
      <c r="FFY228" s="89"/>
      <c r="FFZ228" s="89"/>
      <c r="FGA228" s="89"/>
      <c r="FGB228" s="89"/>
      <c r="FGC228" s="89"/>
      <c r="FGD228" s="89"/>
      <c r="FGE228" s="89"/>
      <c r="FGF228" s="89"/>
      <c r="FGG228" s="89"/>
      <c r="FGH228" s="89"/>
      <c r="FGI228" s="89"/>
      <c r="FGJ228" s="89"/>
      <c r="FGK228" s="89"/>
      <c r="FGL228" s="89"/>
      <c r="FGM228" s="89"/>
      <c r="FGN228" s="89"/>
      <c r="FGO228" s="89"/>
      <c r="FGP228" s="89"/>
      <c r="FGQ228" s="89"/>
      <c r="FGR228" s="89"/>
      <c r="FGS228" s="89"/>
      <c r="FGT228" s="89"/>
      <c r="FGU228" s="89"/>
      <c r="FGV228" s="89"/>
      <c r="FGW228" s="89"/>
      <c r="FGX228" s="89"/>
      <c r="FGY228" s="89"/>
      <c r="FGZ228" s="89"/>
      <c r="FHA228" s="89"/>
      <c r="FHB228" s="89"/>
      <c r="FHC228" s="89"/>
      <c r="FHD228" s="89"/>
      <c r="FHE228" s="89"/>
      <c r="FHF228" s="89"/>
      <c r="FHG228" s="89"/>
      <c r="FHH228" s="89"/>
      <c r="FHI228" s="89"/>
      <c r="FHJ228" s="89"/>
      <c r="FHK228" s="89"/>
      <c r="FHL228" s="89"/>
      <c r="FHM228" s="89"/>
      <c r="FHN228" s="89"/>
      <c r="FHO228" s="89"/>
      <c r="FHP228" s="89"/>
      <c r="FHQ228" s="89"/>
      <c r="FHR228" s="89"/>
      <c r="FHS228" s="89"/>
      <c r="FHT228" s="89"/>
      <c r="FHU228" s="89"/>
      <c r="FHV228" s="89"/>
      <c r="FHW228" s="89"/>
      <c r="FHX228" s="89"/>
      <c r="FHY228" s="89"/>
      <c r="FHZ228" s="89"/>
      <c r="FIA228" s="89"/>
      <c r="FIB228" s="89"/>
      <c r="FIC228" s="89"/>
      <c r="FID228" s="89"/>
      <c r="FIE228" s="89"/>
      <c r="FIF228" s="89"/>
      <c r="FIG228" s="89"/>
      <c r="FIH228" s="89"/>
      <c r="FII228" s="89"/>
      <c r="FIJ228" s="89"/>
      <c r="FIK228" s="89"/>
      <c r="FIL228" s="89"/>
      <c r="FIM228" s="89"/>
      <c r="FIN228" s="89"/>
      <c r="FIO228" s="89"/>
      <c r="FIP228" s="89"/>
      <c r="FIQ228" s="89"/>
      <c r="FIR228" s="89"/>
      <c r="FIS228" s="89"/>
      <c r="FIT228" s="89"/>
      <c r="FIU228" s="89"/>
      <c r="FIV228" s="89"/>
      <c r="FIW228" s="89"/>
      <c r="FIX228" s="89"/>
      <c r="FIY228" s="89"/>
      <c r="FIZ228" s="89"/>
      <c r="FJA228" s="89"/>
      <c r="FJB228" s="89"/>
      <c r="FJC228" s="89"/>
      <c r="FJD228" s="89"/>
      <c r="FJE228" s="89"/>
      <c r="FJF228" s="89"/>
      <c r="FJG228" s="89"/>
      <c r="FJH228" s="89"/>
      <c r="FJI228" s="89"/>
      <c r="FJJ228" s="89"/>
      <c r="FJK228" s="89"/>
      <c r="FJL228" s="89"/>
      <c r="FJM228" s="89"/>
      <c r="FJN228" s="89"/>
      <c r="FJO228" s="89"/>
      <c r="FJP228" s="89"/>
      <c r="FJQ228" s="89"/>
      <c r="FJR228" s="89"/>
      <c r="FJS228" s="89"/>
      <c r="FJT228" s="89"/>
      <c r="FJU228" s="89"/>
      <c r="FJV228" s="89"/>
      <c r="FJW228" s="89"/>
      <c r="FJX228" s="89"/>
      <c r="FJY228" s="89"/>
      <c r="FJZ228" s="89"/>
      <c r="FKA228" s="89"/>
      <c r="FKB228" s="89"/>
      <c r="FKC228" s="89"/>
      <c r="FKD228" s="89"/>
      <c r="FKE228" s="89"/>
      <c r="FKF228" s="89"/>
      <c r="FKG228" s="89"/>
      <c r="FKH228" s="89"/>
      <c r="FKI228" s="89"/>
      <c r="FKJ228" s="89"/>
      <c r="FKK228" s="89"/>
      <c r="FKL228" s="89"/>
      <c r="FKM228" s="89"/>
      <c r="FKN228" s="89"/>
      <c r="FKO228" s="89"/>
      <c r="FKP228" s="89"/>
      <c r="FKQ228" s="89"/>
      <c r="FKR228" s="89"/>
      <c r="FKS228" s="89"/>
      <c r="FKT228" s="89"/>
      <c r="FKU228" s="89"/>
      <c r="FKV228" s="89"/>
      <c r="FKW228" s="89"/>
      <c r="FKX228" s="89"/>
      <c r="FKY228" s="89"/>
      <c r="FKZ228" s="89"/>
      <c r="FLA228" s="89"/>
      <c r="FLB228" s="89"/>
      <c r="FLC228" s="89"/>
      <c r="FLD228" s="89"/>
      <c r="FLE228" s="89"/>
      <c r="FLF228" s="89"/>
      <c r="FLG228" s="89"/>
      <c r="FLH228" s="89"/>
      <c r="FLI228" s="89"/>
      <c r="FLJ228" s="89"/>
      <c r="FLK228" s="89"/>
      <c r="FLL228" s="89"/>
      <c r="FLM228" s="89"/>
      <c r="FLN228" s="89"/>
      <c r="FLO228" s="89"/>
      <c r="FLP228" s="89"/>
      <c r="FLQ228" s="89"/>
      <c r="FLR228" s="89"/>
      <c r="FLS228" s="89"/>
      <c r="FLT228" s="89"/>
      <c r="FLU228" s="89"/>
      <c r="FLV228" s="89"/>
      <c r="FLW228" s="89"/>
      <c r="FLX228" s="89"/>
      <c r="FLY228" s="89"/>
      <c r="FLZ228" s="89"/>
      <c r="FMA228" s="89"/>
      <c r="FMB228" s="89"/>
      <c r="FMC228" s="89"/>
      <c r="FMD228" s="89"/>
      <c r="FME228" s="89"/>
      <c r="FMF228" s="89"/>
      <c r="FMG228" s="89"/>
      <c r="FMH228" s="89"/>
      <c r="FMI228" s="89"/>
      <c r="FMJ228" s="89"/>
      <c r="FMK228" s="89"/>
      <c r="FML228" s="89"/>
      <c r="FMM228" s="89"/>
      <c r="FMN228" s="89"/>
      <c r="FMO228" s="89"/>
      <c r="FMP228" s="89"/>
      <c r="FMQ228" s="89"/>
      <c r="FMR228" s="89"/>
      <c r="FMS228" s="89"/>
      <c r="FMT228" s="89"/>
      <c r="FMU228" s="89"/>
      <c r="FMV228" s="89"/>
      <c r="FMW228" s="89"/>
      <c r="FMX228" s="89"/>
      <c r="FMY228" s="89"/>
      <c r="FMZ228" s="89"/>
      <c r="FNA228" s="89"/>
      <c r="FNB228" s="89"/>
      <c r="FNC228" s="89"/>
      <c r="FND228" s="89"/>
      <c r="FNE228" s="89"/>
      <c r="FNF228" s="89"/>
      <c r="FNG228" s="89"/>
      <c r="FNH228" s="89"/>
      <c r="FNI228" s="89"/>
      <c r="FNJ228" s="89"/>
      <c r="FNK228" s="89"/>
      <c r="FNL228" s="89"/>
      <c r="FNM228" s="89"/>
      <c r="FNN228" s="89"/>
      <c r="FNO228" s="89"/>
      <c r="FNP228" s="89"/>
      <c r="FNQ228" s="89"/>
      <c r="FNR228" s="89"/>
      <c r="FNS228" s="89"/>
      <c r="FNT228" s="89"/>
      <c r="FNU228" s="89"/>
      <c r="FNV228" s="89"/>
      <c r="FNW228" s="89"/>
      <c r="FNX228" s="89"/>
      <c r="FNY228" s="89"/>
      <c r="FNZ228" s="89"/>
      <c r="FOA228" s="89"/>
      <c r="FOB228" s="89"/>
      <c r="FOC228" s="89"/>
      <c r="FOD228" s="89"/>
      <c r="FOE228" s="89"/>
      <c r="FOF228" s="89"/>
      <c r="FOG228" s="89"/>
      <c r="FOH228" s="89"/>
      <c r="FOI228" s="89"/>
      <c r="FOJ228" s="89"/>
      <c r="FOK228" s="89"/>
      <c r="FOL228" s="89"/>
      <c r="FOM228" s="89"/>
      <c r="FON228" s="89"/>
      <c r="FOO228" s="89"/>
      <c r="FOP228" s="89"/>
      <c r="FOQ228" s="89"/>
      <c r="FOR228" s="89"/>
      <c r="FOS228" s="89"/>
      <c r="FOT228" s="89"/>
      <c r="FOU228" s="89"/>
      <c r="FOV228" s="89"/>
      <c r="FOW228" s="89"/>
      <c r="FOX228" s="89"/>
      <c r="FOY228" s="89"/>
      <c r="FOZ228" s="89"/>
      <c r="FPA228" s="89"/>
      <c r="FPB228" s="89"/>
      <c r="FPC228" s="89"/>
      <c r="FPD228" s="89"/>
      <c r="FPE228" s="89"/>
      <c r="FPF228" s="89"/>
      <c r="FPG228" s="89"/>
      <c r="FPH228" s="89"/>
      <c r="FPI228" s="89"/>
      <c r="FPJ228" s="89"/>
      <c r="FPK228" s="89"/>
      <c r="FPL228" s="89"/>
      <c r="FPM228" s="89"/>
      <c r="FPN228" s="89"/>
      <c r="FPO228" s="89"/>
      <c r="FPP228" s="89"/>
      <c r="FPQ228" s="89"/>
      <c r="FPR228" s="89"/>
      <c r="FPS228" s="89"/>
      <c r="FPT228" s="89"/>
      <c r="FPU228" s="89"/>
      <c r="FPV228" s="89"/>
      <c r="FPW228" s="89"/>
      <c r="FPX228" s="89"/>
      <c r="FPY228" s="89"/>
      <c r="FPZ228" s="89"/>
      <c r="FQA228" s="89"/>
      <c r="FQB228" s="89"/>
      <c r="FQC228" s="89"/>
      <c r="FQD228" s="89"/>
      <c r="FQE228" s="89"/>
      <c r="FQF228" s="89"/>
      <c r="FQG228" s="89"/>
      <c r="FQH228" s="89"/>
      <c r="FQI228" s="89"/>
      <c r="FQJ228" s="89"/>
      <c r="FQK228" s="89"/>
      <c r="FQL228" s="89"/>
      <c r="FQM228" s="89"/>
      <c r="FQN228" s="89"/>
      <c r="FQO228" s="89"/>
      <c r="FQP228" s="89"/>
      <c r="FQQ228" s="89"/>
      <c r="FQR228" s="89"/>
      <c r="FQS228" s="89"/>
      <c r="FQT228" s="89"/>
      <c r="FQU228" s="89"/>
      <c r="FQV228" s="89"/>
      <c r="FQW228" s="89"/>
      <c r="FQX228" s="89"/>
      <c r="FQY228" s="89"/>
      <c r="FQZ228" s="89"/>
      <c r="FRA228" s="89"/>
      <c r="FRB228" s="89"/>
      <c r="FRC228" s="89"/>
      <c r="FRD228" s="89"/>
      <c r="FRE228" s="89"/>
      <c r="FRF228" s="89"/>
      <c r="FRG228" s="89"/>
      <c r="FRH228" s="89"/>
      <c r="FRI228" s="89"/>
      <c r="FRJ228" s="89"/>
      <c r="FRK228" s="89"/>
      <c r="FRL228" s="89"/>
      <c r="FRM228" s="89"/>
      <c r="FRN228" s="89"/>
      <c r="FRO228" s="89"/>
      <c r="FRP228" s="89"/>
      <c r="FRQ228" s="89"/>
      <c r="FRR228" s="89"/>
      <c r="FRS228" s="89"/>
      <c r="FRT228" s="89"/>
      <c r="FRU228" s="89"/>
      <c r="FRV228" s="89"/>
      <c r="FRW228" s="89"/>
      <c r="FRX228" s="89"/>
      <c r="FRY228" s="89"/>
      <c r="FRZ228" s="89"/>
      <c r="FSA228" s="89"/>
      <c r="FSB228" s="89"/>
      <c r="FSC228" s="89"/>
      <c r="FSD228" s="89"/>
      <c r="FSE228" s="89"/>
      <c r="FSF228" s="89"/>
      <c r="FSG228" s="89"/>
      <c r="FSH228" s="89"/>
      <c r="FSI228" s="89"/>
      <c r="FSJ228" s="89"/>
      <c r="FSK228" s="89"/>
      <c r="FSL228" s="89"/>
      <c r="FSM228" s="89"/>
      <c r="FSN228" s="89"/>
      <c r="FSO228" s="89"/>
      <c r="FSP228" s="89"/>
      <c r="FSQ228" s="89"/>
      <c r="FSR228" s="89"/>
      <c r="FSS228" s="89"/>
      <c r="FST228" s="89"/>
      <c r="FSU228" s="89"/>
      <c r="FSV228" s="89"/>
      <c r="FSW228" s="89"/>
      <c r="FSX228" s="89"/>
      <c r="FSY228" s="89"/>
      <c r="FSZ228" s="89"/>
      <c r="FTA228" s="89"/>
      <c r="FTB228" s="89"/>
      <c r="FTC228" s="89"/>
      <c r="FTD228" s="89"/>
      <c r="FTE228" s="89"/>
      <c r="FTF228" s="89"/>
      <c r="FTG228" s="89"/>
      <c r="FTH228" s="89"/>
      <c r="FTI228" s="89"/>
      <c r="FTJ228" s="89"/>
      <c r="FTK228" s="89"/>
      <c r="FTL228" s="89"/>
      <c r="FTM228" s="89"/>
      <c r="FTN228" s="89"/>
      <c r="FTO228" s="89"/>
      <c r="FTP228" s="89"/>
      <c r="FTQ228" s="89"/>
      <c r="FTR228" s="89"/>
      <c r="FTS228" s="89"/>
      <c r="FTT228" s="89"/>
      <c r="FTU228" s="89"/>
      <c r="FTV228" s="89"/>
      <c r="FTW228" s="89"/>
      <c r="FTX228" s="89"/>
      <c r="FTY228" s="89"/>
      <c r="FTZ228" s="89"/>
      <c r="FUA228" s="89"/>
      <c r="FUB228" s="89"/>
      <c r="FUC228" s="89"/>
      <c r="FUD228" s="89"/>
      <c r="FUE228" s="89"/>
      <c r="FUF228" s="89"/>
      <c r="FUG228" s="89"/>
      <c r="FUH228" s="89"/>
      <c r="FUI228" s="89"/>
      <c r="FUJ228" s="89"/>
      <c r="FUK228" s="89"/>
      <c r="FUL228" s="89"/>
      <c r="FUM228" s="89"/>
      <c r="FUN228" s="89"/>
      <c r="FUO228" s="89"/>
      <c r="FUP228" s="89"/>
      <c r="FUQ228" s="89"/>
      <c r="FUR228" s="89"/>
      <c r="FUS228" s="89"/>
      <c r="FUT228" s="89"/>
      <c r="FUU228" s="89"/>
      <c r="FUV228" s="89"/>
      <c r="FUW228" s="89"/>
      <c r="FUX228" s="89"/>
      <c r="FUY228" s="89"/>
      <c r="FUZ228" s="89"/>
      <c r="FVA228" s="89"/>
      <c r="FVB228" s="89"/>
      <c r="FVC228" s="89"/>
      <c r="FVD228" s="89"/>
      <c r="FVE228" s="89"/>
      <c r="FVF228" s="89"/>
      <c r="FVG228" s="89"/>
      <c r="FVH228" s="89"/>
      <c r="FVI228" s="89"/>
      <c r="FVJ228" s="89"/>
      <c r="FVK228" s="89"/>
      <c r="FVL228" s="89"/>
      <c r="FVM228" s="89"/>
      <c r="FVN228" s="89"/>
      <c r="FVO228" s="89"/>
      <c r="FVP228" s="89"/>
      <c r="FVQ228" s="89"/>
      <c r="FVR228" s="89"/>
      <c r="FVS228" s="89"/>
      <c r="FVT228" s="89"/>
      <c r="FVU228" s="89"/>
      <c r="FVV228" s="89"/>
      <c r="FVW228" s="89"/>
      <c r="FVX228" s="89"/>
      <c r="FVY228" s="89"/>
      <c r="FVZ228" s="89"/>
      <c r="FWA228" s="89"/>
      <c r="FWB228" s="89"/>
      <c r="FWC228" s="89"/>
      <c r="FWD228" s="89"/>
      <c r="FWE228" s="89"/>
      <c r="FWF228" s="89"/>
      <c r="FWG228" s="89"/>
      <c r="FWH228" s="89"/>
      <c r="FWI228" s="89"/>
      <c r="FWJ228" s="89"/>
      <c r="FWK228" s="89"/>
      <c r="FWL228" s="89"/>
      <c r="FWM228" s="89"/>
      <c r="FWN228" s="89"/>
      <c r="FWO228" s="89"/>
      <c r="FWP228" s="89"/>
      <c r="FWQ228" s="89"/>
      <c r="FWR228" s="89"/>
      <c r="FWS228" s="89"/>
      <c r="FWT228" s="89"/>
      <c r="FWU228" s="89"/>
      <c r="FWV228" s="89"/>
      <c r="FWW228" s="89"/>
      <c r="FWX228" s="89"/>
      <c r="FWY228" s="89"/>
      <c r="FWZ228" s="89"/>
      <c r="FXA228" s="89"/>
      <c r="FXB228" s="89"/>
      <c r="FXC228" s="89"/>
      <c r="FXD228" s="89"/>
      <c r="FXE228" s="89"/>
      <c r="FXF228" s="89"/>
      <c r="FXG228" s="89"/>
      <c r="FXH228" s="89"/>
      <c r="FXI228" s="89"/>
      <c r="FXJ228" s="89"/>
      <c r="FXK228" s="89"/>
      <c r="FXL228" s="89"/>
      <c r="FXM228" s="89"/>
      <c r="FXN228" s="89"/>
      <c r="FXO228" s="89"/>
      <c r="FXP228" s="89"/>
      <c r="FXQ228" s="89"/>
      <c r="FXR228" s="89"/>
      <c r="FXS228" s="89"/>
      <c r="FXT228" s="89"/>
      <c r="FXU228" s="89"/>
      <c r="FXV228" s="89"/>
      <c r="FXW228" s="89"/>
      <c r="FXX228" s="89"/>
      <c r="FXY228" s="89"/>
      <c r="FXZ228" s="89"/>
      <c r="FYA228" s="89"/>
      <c r="FYB228" s="89"/>
      <c r="FYC228" s="89"/>
      <c r="FYD228" s="89"/>
      <c r="FYE228" s="89"/>
      <c r="FYF228" s="89"/>
      <c r="FYG228" s="89"/>
      <c r="FYH228" s="89"/>
      <c r="FYI228" s="89"/>
      <c r="FYJ228" s="89"/>
      <c r="FYK228" s="89"/>
      <c r="FYL228" s="89"/>
      <c r="FYM228" s="89"/>
      <c r="FYN228" s="89"/>
      <c r="FYO228" s="89"/>
      <c r="FYP228" s="89"/>
      <c r="FYQ228" s="89"/>
      <c r="FYR228" s="89"/>
      <c r="FYS228" s="89"/>
      <c r="FYT228" s="89"/>
      <c r="FYU228" s="89"/>
      <c r="FYV228" s="89"/>
      <c r="FYW228" s="89"/>
      <c r="FYX228" s="89"/>
      <c r="FYY228" s="89"/>
      <c r="FYZ228" s="89"/>
      <c r="FZA228" s="89"/>
      <c r="FZB228" s="89"/>
      <c r="FZC228" s="89"/>
      <c r="FZD228" s="89"/>
      <c r="FZE228" s="89"/>
      <c r="FZF228" s="89"/>
      <c r="FZG228" s="89"/>
      <c r="FZH228" s="89"/>
      <c r="FZI228" s="89"/>
      <c r="FZJ228" s="89"/>
      <c r="FZK228" s="89"/>
      <c r="FZL228" s="89"/>
      <c r="FZM228" s="89"/>
      <c r="FZN228" s="89"/>
      <c r="FZO228" s="89"/>
      <c r="FZP228" s="89"/>
      <c r="FZQ228" s="89"/>
      <c r="FZR228" s="89"/>
      <c r="FZS228" s="89"/>
      <c r="FZT228" s="89"/>
      <c r="FZU228" s="89"/>
      <c r="FZV228" s="89"/>
      <c r="FZW228" s="89"/>
      <c r="FZX228" s="89"/>
      <c r="FZY228" s="89"/>
      <c r="FZZ228" s="89"/>
      <c r="GAA228" s="89"/>
      <c r="GAB228" s="89"/>
      <c r="GAC228" s="89"/>
      <c r="GAD228" s="89"/>
      <c r="GAE228" s="89"/>
      <c r="GAF228" s="89"/>
      <c r="GAG228" s="89"/>
      <c r="GAH228" s="89"/>
      <c r="GAI228" s="89"/>
      <c r="GAJ228" s="89"/>
      <c r="GAK228" s="89"/>
      <c r="GAL228" s="89"/>
      <c r="GAM228" s="89"/>
      <c r="GAN228" s="89"/>
      <c r="GAO228" s="89"/>
      <c r="GAP228" s="89"/>
      <c r="GAQ228" s="89"/>
      <c r="GAR228" s="89"/>
      <c r="GAS228" s="89"/>
      <c r="GAT228" s="89"/>
      <c r="GAU228" s="89"/>
      <c r="GAV228" s="89"/>
      <c r="GAW228" s="89"/>
      <c r="GAX228" s="89"/>
      <c r="GAY228" s="89"/>
      <c r="GAZ228" s="89"/>
      <c r="GBA228" s="89"/>
      <c r="GBB228" s="89"/>
      <c r="GBC228" s="89"/>
      <c r="GBD228" s="89"/>
      <c r="GBE228" s="89"/>
      <c r="GBF228" s="89"/>
      <c r="GBG228" s="89"/>
      <c r="GBH228" s="89"/>
      <c r="GBI228" s="89"/>
      <c r="GBJ228" s="89"/>
      <c r="GBK228" s="89"/>
      <c r="GBL228" s="89"/>
      <c r="GBM228" s="89"/>
      <c r="GBN228" s="89"/>
      <c r="GBO228" s="89"/>
      <c r="GBP228" s="89"/>
      <c r="GBQ228" s="89"/>
      <c r="GBR228" s="89"/>
      <c r="GBS228" s="89"/>
      <c r="GBT228" s="89"/>
      <c r="GBU228" s="89"/>
      <c r="GBV228" s="89"/>
      <c r="GBW228" s="89"/>
      <c r="GBX228" s="89"/>
      <c r="GBY228" s="89"/>
      <c r="GBZ228" s="89"/>
      <c r="GCA228" s="89"/>
      <c r="GCB228" s="89"/>
      <c r="GCC228" s="89"/>
      <c r="GCD228" s="89"/>
      <c r="GCE228" s="89"/>
      <c r="GCF228" s="89"/>
      <c r="GCG228" s="89"/>
      <c r="GCH228" s="89"/>
      <c r="GCI228" s="89"/>
      <c r="GCJ228" s="89"/>
      <c r="GCK228" s="89"/>
      <c r="GCL228" s="89"/>
      <c r="GCM228" s="89"/>
      <c r="GCN228" s="89"/>
      <c r="GCO228" s="89"/>
      <c r="GCP228" s="89"/>
      <c r="GCQ228" s="89"/>
      <c r="GCR228" s="89"/>
      <c r="GCS228" s="89"/>
      <c r="GCT228" s="89"/>
      <c r="GCU228" s="89"/>
      <c r="GCV228" s="89"/>
      <c r="GCW228" s="89"/>
      <c r="GCX228" s="89"/>
      <c r="GCY228" s="89"/>
      <c r="GCZ228" s="89"/>
      <c r="GDA228" s="89"/>
      <c r="GDB228" s="89"/>
      <c r="GDC228" s="89"/>
      <c r="GDD228" s="89"/>
      <c r="GDE228" s="89"/>
      <c r="GDF228" s="89"/>
      <c r="GDG228" s="89"/>
      <c r="GDH228" s="89"/>
      <c r="GDI228" s="89"/>
      <c r="GDJ228" s="89"/>
      <c r="GDK228" s="89"/>
      <c r="GDL228" s="89"/>
      <c r="GDM228" s="89"/>
      <c r="GDN228" s="89"/>
      <c r="GDO228" s="89"/>
      <c r="GDP228" s="89"/>
      <c r="GDQ228" s="89"/>
      <c r="GDR228" s="89"/>
      <c r="GDS228" s="89"/>
      <c r="GDT228" s="89"/>
      <c r="GDU228" s="89"/>
      <c r="GDV228" s="89"/>
      <c r="GDW228" s="89"/>
      <c r="GDX228" s="89"/>
      <c r="GDY228" s="89"/>
      <c r="GDZ228" s="89"/>
      <c r="GEA228" s="89"/>
      <c r="GEB228" s="89"/>
      <c r="GEC228" s="89"/>
      <c r="GED228" s="89"/>
      <c r="GEE228" s="89"/>
      <c r="GEF228" s="89"/>
      <c r="GEG228" s="89"/>
      <c r="GEH228" s="89"/>
      <c r="GEI228" s="89"/>
      <c r="GEJ228" s="89"/>
      <c r="GEK228" s="89"/>
      <c r="GEL228" s="89"/>
      <c r="GEM228" s="89"/>
      <c r="GEN228" s="89"/>
      <c r="GEO228" s="89"/>
      <c r="GEP228" s="89"/>
      <c r="GEQ228" s="89"/>
      <c r="GER228" s="89"/>
      <c r="GES228" s="89"/>
      <c r="GET228" s="89"/>
      <c r="GEU228" s="89"/>
      <c r="GEV228" s="89"/>
      <c r="GEW228" s="89"/>
      <c r="GEX228" s="89"/>
      <c r="GEY228" s="89"/>
      <c r="GEZ228" s="89"/>
      <c r="GFA228" s="89"/>
      <c r="GFB228" s="89"/>
      <c r="GFC228" s="89"/>
      <c r="GFD228" s="89"/>
      <c r="GFE228" s="89"/>
      <c r="GFF228" s="89"/>
      <c r="GFG228" s="89"/>
      <c r="GFH228" s="89"/>
      <c r="GFI228" s="89"/>
      <c r="GFJ228" s="89"/>
      <c r="GFK228" s="89"/>
      <c r="GFL228" s="89"/>
      <c r="GFM228" s="89"/>
      <c r="GFN228" s="89"/>
      <c r="GFO228" s="89"/>
      <c r="GFP228" s="89"/>
      <c r="GFQ228" s="89"/>
      <c r="GFR228" s="89"/>
      <c r="GFS228" s="89"/>
      <c r="GFT228" s="89"/>
      <c r="GFU228" s="89"/>
      <c r="GFV228" s="89"/>
      <c r="GFW228" s="89"/>
      <c r="GFX228" s="89"/>
      <c r="GFY228" s="89"/>
      <c r="GFZ228" s="89"/>
      <c r="GGA228" s="89"/>
      <c r="GGB228" s="89"/>
      <c r="GGC228" s="89"/>
      <c r="GGD228" s="89"/>
      <c r="GGE228" s="89"/>
      <c r="GGF228" s="89"/>
      <c r="GGG228" s="89"/>
      <c r="GGH228" s="89"/>
      <c r="GGI228" s="89"/>
      <c r="GGJ228" s="89"/>
      <c r="GGK228" s="89"/>
      <c r="GGL228" s="89"/>
      <c r="GGM228" s="89"/>
      <c r="GGN228" s="89"/>
      <c r="GGO228" s="89"/>
      <c r="GGP228" s="89"/>
      <c r="GGQ228" s="89"/>
      <c r="GGR228" s="89"/>
      <c r="GGS228" s="89"/>
      <c r="GGT228" s="89"/>
      <c r="GGU228" s="89"/>
      <c r="GGV228" s="89"/>
      <c r="GGW228" s="89"/>
      <c r="GGX228" s="89"/>
      <c r="GGY228" s="89"/>
      <c r="GGZ228" s="89"/>
      <c r="GHA228" s="89"/>
      <c r="GHB228" s="89"/>
      <c r="GHC228" s="89"/>
      <c r="GHD228" s="89"/>
      <c r="GHE228" s="89"/>
      <c r="GHF228" s="89"/>
      <c r="GHG228" s="89"/>
      <c r="GHH228" s="89"/>
      <c r="GHI228" s="89"/>
      <c r="GHJ228" s="89"/>
      <c r="GHK228" s="89"/>
      <c r="GHL228" s="89"/>
      <c r="GHM228" s="89"/>
      <c r="GHN228" s="89"/>
      <c r="GHO228" s="89"/>
      <c r="GHP228" s="89"/>
      <c r="GHQ228" s="89"/>
      <c r="GHR228" s="89"/>
      <c r="GHS228" s="89"/>
      <c r="GHT228" s="89"/>
      <c r="GHU228" s="89"/>
      <c r="GHV228" s="89"/>
      <c r="GHW228" s="89"/>
      <c r="GHX228" s="89"/>
      <c r="GHY228" s="89"/>
      <c r="GHZ228" s="89"/>
      <c r="GIA228" s="89"/>
      <c r="GIB228" s="89"/>
      <c r="GIC228" s="89"/>
      <c r="GID228" s="89"/>
      <c r="GIE228" s="89"/>
      <c r="GIF228" s="89"/>
      <c r="GIG228" s="89"/>
      <c r="GIH228" s="89"/>
      <c r="GII228" s="89"/>
      <c r="GIJ228" s="89"/>
      <c r="GIK228" s="89"/>
      <c r="GIL228" s="89"/>
      <c r="GIM228" s="89"/>
      <c r="GIN228" s="89"/>
      <c r="GIO228" s="89"/>
      <c r="GIP228" s="89"/>
      <c r="GIQ228" s="89"/>
      <c r="GIR228" s="89"/>
      <c r="GIS228" s="89"/>
      <c r="GIT228" s="89"/>
      <c r="GIU228" s="89"/>
      <c r="GIV228" s="89"/>
      <c r="GIW228" s="89"/>
      <c r="GIX228" s="89"/>
      <c r="GIY228" s="89"/>
      <c r="GIZ228" s="89"/>
      <c r="GJA228" s="89"/>
      <c r="GJB228" s="89"/>
      <c r="GJC228" s="89"/>
      <c r="GJD228" s="89"/>
      <c r="GJE228" s="89"/>
      <c r="GJF228" s="89"/>
      <c r="GJG228" s="89"/>
      <c r="GJH228" s="89"/>
      <c r="GJI228" s="89"/>
      <c r="GJJ228" s="89"/>
      <c r="GJK228" s="89"/>
      <c r="GJL228" s="89"/>
      <c r="GJM228" s="89"/>
      <c r="GJN228" s="89"/>
      <c r="GJO228" s="89"/>
      <c r="GJP228" s="89"/>
      <c r="GJQ228" s="89"/>
      <c r="GJR228" s="89"/>
      <c r="GJS228" s="89"/>
      <c r="GJT228" s="89"/>
      <c r="GJU228" s="89"/>
      <c r="GJV228" s="89"/>
      <c r="GJW228" s="89"/>
      <c r="GJX228" s="89"/>
      <c r="GJY228" s="89"/>
      <c r="GJZ228" s="89"/>
      <c r="GKA228" s="89"/>
      <c r="GKB228" s="89"/>
      <c r="GKC228" s="89"/>
      <c r="GKD228" s="89"/>
      <c r="GKE228" s="89"/>
      <c r="GKF228" s="89"/>
      <c r="GKG228" s="89"/>
      <c r="GKH228" s="89"/>
      <c r="GKI228" s="89"/>
      <c r="GKJ228" s="89"/>
      <c r="GKK228" s="89"/>
      <c r="GKL228" s="89"/>
      <c r="GKM228" s="89"/>
      <c r="GKN228" s="89"/>
      <c r="GKO228" s="89"/>
      <c r="GKP228" s="89"/>
      <c r="GKQ228" s="89"/>
      <c r="GKR228" s="89"/>
      <c r="GKS228" s="89"/>
      <c r="GKT228" s="89"/>
      <c r="GKU228" s="89"/>
      <c r="GKV228" s="89"/>
      <c r="GKW228" s="89"/>
      <c r="GKX228" s="89"/>
      <c r="GKY228" s="89"/>
      <c r="GKZ228" s="89"/>
      <c r="GLA228" s="89"/>
      <c r="GLB228" s="89"/>
      <c r="GLC228" s="89"/>
      <c r="GLD228" s="89"/>
      <c r="GLE228" s="89"/>
      <c r="GLF228" s="89"/>
      <c r="GLG228" s="89"/>
      <c r="GLH228" s="89"/>
      <c r="GLI228" s="89"/>
      <c r="GLJ228" s="89"/>
      <c r="GLK228" s="89"/>
      <c r="GLL228" s="89"/>
      <c r="GLM228" s="89"/>
      <c r="GLN228" s="89"/>
      <c r="GLO228" s="89"/>
      <c r="GLP228" s="89"/>
      <c r="GLQ228" s="89"/>
      <c r="GLR228" s="89"/>
      <c r="GLS228" s="89"/>
      <c r="GLT228" s="89"/>
      <c r="GLU228" s="89"/>
      <c r="GLV228" s="89"/>
      <c r="GLW228" s="89"/>
      <c r="GLX228" s="89"/>
      <c r="GLY228" s="89"/>
      <c r="GLZ228" s="89"/>
      <c r="GMA228" s="89"/>
      <c r="GMB228" s="89"/>
      <c r="GMC228" s="89"/>
      <c r="GMD228" s="89"/>
      <c r="GME228" s="89"/>
      <c r="GMF228" s="89"/>
      <c r="GMG228" s="89"/>
      <c r="GMH228" s="89"/>
      <c r="GMI228" s="89"/>
      <c r="GMJ228" s="89"/>
      <c r="GMK228" s="89"/>
      <c r="GML228" s="89"/>
      <c r="GMM228" s="89"/>
      <c r="GMN228" s="89"/>
      <c r="GMO228" s="89"/>
      <c r="GMP228" s="89"/>
      <c r="GMQ228" s="89"/>
      <c r="GMR228" s="89"/>
      <c r="GMS228" s="89"/>
      <c r="GMT228" s="89"/>
      <c r="GMU228" s="89"/>
      <c r="GMV228" s="89"/>
      <c r="GMW228" s="89"/>
      <c r="GMX228" s="89"/>
      <c r="GMY228" s="89"/>
      <c r="GMZ228" s="89"/>
      <c r="GNA228" s="89"/>
      <c r="GNB228" s="89"/>
      <c r="GNC228" s="89"/>
      <c r="GND228" s="89"/>
      <c r="GNE228" s="89"/>
      <c r="GNF228" s="89"/>
      <c r="GNG228" s="89"/>
      <c r="GNH228" s="89"/>
      <c r="GNI228" s="89"/>
      <c r="GNJ228" s="89"/>
      <c r="GNK228" s="89"/>
      <c r="GNL228" s="89"/>
      <c r="GNM228" s="89"/>
      <c r="GNN228" s="89"/>
      <c r="GNO228" s="89"/>
      <c r="GNP228" s="89"/>
      <c r="GNQ228" s="89"/>
      <c r="GNR228" s="89"/>
      <c r="GNS228" s="89"/>
      <c r="GNT228" s="89"/>
      <c r="GNU228" s="89"/>
      <c r="GNV228" s="89"/>
      <c r="GNW228" s="89"/>
      <c r="GNX228" s="89"/>
      <c r="GNY228" s="89"/>
      <c r="GNZ228" s="89"/>
      <c r="GOA228" s="89"/>
      <c r="GOB228" s="89"/>
      <c r="GOC228" s="89"/>
      <c r="GOD228" s="89"/>
      <c r="GOE228" s="89"/>
      <c r="GOF228" s="89"/>
      <c r="GOG228" s="89"/>
      <c r="GOH228" s="89"/>
      <c r="GOI228" s="89"/>
      <c r="GOJ228" s="89"/>
      <c r="GOK228" s="89"/>
      <c r="GOL228" s="89"/>
      <c r="GOM228" s="89"/>
      <c r="GON228" s="89"/>
      <c r="GOO228" s="89"/>
      <c r="GOP228" s="89"/>
      <c r="GOQ228" s="89"/>
      <c r="GOR228" s="89"/>
      <c r="GOS228" s="89"/>
      <c r="GOT228" s="89"/>
      <c r="GOU228" s="89"/>
      <c r="GOV228" s="89"/>
      <c r="GOW228" s="89"/>
      <c r="GOX228" s="89"/>
      <c r="GOY228" s="89"/>
      <c r="GOZ228" s="89"/>
      <c r="GPA228" s="89"/>
      <c r="GPB228" s="89"/>
      <c r="GPC228" s="89"/>
      <c r="GPD228" s="89"/>
      <c r="GPE228" s="89"/>
      <c r="GPF228" s="89"/>
      <c r="GPG228" s="89"/>
      <c r="GPH228" s="89"/>
      <c r="GPI228" s="89"/>
      <c r="GPJ228" s="89"/>
      <c r="GPK228" s="89"/>
      <c r="GPL228" s="89"/>
      <c r="GPM228" s="89"/>
      <c r="GPN228" s="89"/>
      <c r="GPO228" s="89"/>
      <c r="GPP228" s="89"/>
      <c r="GPQ228" s="89"/>
      <c r="GPR228" s="89"/>
      <c r="GPS228" s="89"/>
      <c r="GPT228" s="89"/>
      <c r="GPU228" s="89"/>
      <c r="GPV228" s="89"/>
      <c r="GPW228" s="89"/>
      <c r="GPX228" s="89"/>
      <c r="GPY228" s="89"/>
      <c r="GPZ228" s="89"/>
      <c r="GQA228" s="89"/>
      <c r="GQB228" s="89"/>
      <c r="GQC228" s="89"/>
      <c r="GQD228" s="89"/>
      <c r="GQE228" s="89"/>
      <c r="GQF228" s="89"/>
      <c r="GQG228" s="89"/>
      <c r="GQH228" s="89"/>
      <c r="GQI228" s="89"/>
      <c r="GQJ228" s="89"/>
      <c r="GQK228" s="89"/>
      <c r="GQL228" s="89"/>
      <c r="GQM228" s="89"/>
      <c r="GQN228" s="89"/>
      <c r="GQO228" s="89"/>
      <c r="GQP228" s="89"/>
      <c r="GQQ228" s="89"/>
      <c r="GQR228" s="89"/>
      <c r="GQS228" s="89"/>
      <c r="GQT228" s="89"/>
      <c r="GQU228" s="89"/>
      <c r="GQV228" s="89"/>
      <c r="GQW228" s="89"/>
      <c r="GQX228" s="89"/>
      <c r="GQY228" s="89"/>
      <c r="GQZ228" s="89"/>
      <c r="GRA228" s="89"/>
      <c r="GRB228" s="89"/>
      <c r="GRC228" s="89"/>
      <c r="GRD228" s="89"/>
      <c r="GRE228" s="89"/>
      <c r="GRF228" s="89"/>
      <c r="GRG228" s="89"/>
      <c r="GRH228" s="89"/>
      <c r="GRI228" s="89"/>
      <c r="GRJ228" s="89"/>
      <c r="GRK228" s="89"/>
      <c r="GRL228" s="89"/>
      <c r="GRM228" s="89"/>
      <c r="GRN228" s="89"/>
      <c r="GRO228" s="89"/>
      <c r="GRP228" s="89"/>
      <c r="GRQ228" s="89"/>
      <c r="GRR228" s="89"/>
      <c r="GRS228" s="89"/>
      <c r="GRT228" s="89"/>
      <c r="GRU228" s="89"/>
      <c r="GRV228" s="89"/>
      <c r="GRW228" s="89"/>
      <c r="GRX228" s="89"/>
      <c r="GRY228" s="89"/>
      <c r="GRZ228" s="89"/>
      <c r="GSA228" s="89"/>
      <c r="GSB228" s="89"/>
      <c r="GSC228" s="89"/>
      <c r="GSD228" s="89"/>
      <c r="GSE228" s="89"/>
      <c r="GSF228" s="89"/>
      <c r="GSG228" s="89"/>
      <c r="GSH228" s="89"/>
      <c r="GSI228" s="89"/>
      <c r="GSJ228" s="89"/>
      <c r="GSK228" s="89"/>
      <c r="GSL228" s="89"/>
      <c r="GSM228" s="89"/>
      <c r="GSN228" s="89"/>
      <c r="GSO228" s="89"/>
      <c r="GSP228" s="89"/>
      <c r="GSQ228" s="89"/>
      <c r="GSR228" s="89"/>
      <c r="GSS228" s="89"/>
      <c r="GST228" s="89"/>
      <c r="GSU228" s="89"/>
      <c r="GSV228" s="89"/>
      <c r="GSW228" s="89"/>
      <c r="GSX228" s="89"/>
      <c r="GSY228" s="89"/>
      <c r="GSZ228" s="89"/>
      <c r="GTA228" s="89"/>
      <c r="GTB228" s="89"/>
      <c r="GTC228" s="89"/>
      <c r="GTD228" s="89"/>
      <c r="GTE228" s="89"/>
      <c r="GTF228" s="89"/>
      <c r="GTG228" s="89"/>
      <c r="GTH228" s="89"/>
      <c r="GTI228" s="89"/>
      <c r="GTJ228" s="89"/>
      <c r="GTK228" s="89"/>
      <c r="GTL228" s="89"/>
      <c r="GTM228" s="89"/>
      <c r="GTN228" s="89"/>
      <c r="GTO228" s="89"/>
      <c r="GTP228" s="89"/>
      <c r="GTQ228" s="89"/>
      <c r="GTR228" s="89"/>
      <c r="GTS228" s="89"/>
      <c r="GTT228" s="89"/>
      <c r="GTU228" s="89"/>
      <c r="GTV228" s="89"/>
      <c r="GTW228" s="89"/>
      <c r="GTX228" s="89"/>
      <c r="GTY228" s="89"/>
      <c r="GTZ228" s="89"/>
      <c r="GUA228" s="89"/>
      <c r="GUB228" s="89"/>
      <c r="GUC228" s="89"/>
      <c r="GUD228" s="89"/>
      <c r="GUE228" s="89"/>
      <c r="GUF228" s="89"/>
      <c r="GUG228" s="89"/>
      <c r="GUH228" s="89"/>
      <c r="GUI228" s="89"/>
      <c r="GUJ228" s="89"/>
      <c r="GUK228" s="89"/>
      <c r="GUL228" s="89"/>
      <c r="GUM228" s="89"/>
      <c r="GUN228" s="89"/>
      <c r="GUO228" s="89"/>
      <c r="GUP228" s="89"/>
      <c r="GUQ228" s="89"/>
      <c r="GUR228" s="89"/>
      <c r="GUS228" s="89"/>
      <c r="GUT228" s="89"/>
      <c r="GUU228" s="89"/>
      <c r="GUV228" s="89"/>
      <c r="GUW228" s="89"/>
      <c r="GUX228" s="89"/>
      <c r="GUY228" s="89"/>
      <c r="GUZ228" s="89"/>
      <c r="GVA228" s="89"/>
      <c r="GVB228" s="89"/>
      <c r="GVC228" s="89"/>
      <c r="GVD228" s="89"/>
      <c r="GVE228" s="89"/>
      <c r="GVF228" s="89"/>
      <c r="GVG228" s="89"/>
      <c r="GVH228" s="89"/>
      <c r="GVI228" s="89"/>
      <c r="GVJ228" s="89"/>
      <c r="GVK228" s="89"/>
      <c r="GVL228" s="89"/>
      <c r="GVM228" s="89"/>
      <c r="GVN228" s="89"/>
      <c r="GVO228" s="89"/>
      <c r="GVP228" s="89"/>
      <c r="GVQ228" s="89"/>
      <c r="GVR228" s="89"/>
      <c r="GVS228" s="89"/>
      <c r="GVT228" s="89"/>
      <c r="GVU228" s="89"/>
      <c r="GVV228" s="89"/>
      <c r="GVW228" s="89"/>
      <c r="GVX228" s="89"/>
      <c r="GVY228" s="89"/>
      <c r="GVZ228" s="89"/>
      <c r="GWA228" s="89"/>
      <c r="GWB228" s="89"/>
      <c r="GWC228" s="89"/>
      <c r="GWD228" s="89"/>
      <c r="GWE228" s="89"/>
      <c r="GWF228" s="89"/>
      <c r="GWG228" s="89"/>
      <c r="GWH228" s="89"/>
      <c r="GWI228" s="89"/>
      <c r="GWJ228" s="89"/>
      <c r="GWK228" s="89"/>
      <c r="GWL228" s="89"/>
      <c r="GWM228" s="89"/>
      <c r="GWN228" s="89"/>
      <c r="GWO228" s="89"/>
      <c r="GWP228" s="89"/>
      <c r="GWQ228" s="89"/>
      <c r="GWR228" s="89"/>
      <c r="GWS228" s="89"/>
      <c r="GWT228" s="89"/>
      <c r="GWU228" s="89"/>
      <c r="GWV228" s="89"/>
      <c r="GWW228" s="89"/>
      <c r="GWX228" s="89"/>
      <c r="GWY228" s="89"/>
      <c r="GWZ228" s="89"/>
      <c r="GXA228" s="89"/>
      <c r="GXB228" s="89"/>
      <c r="GXC228" s="89"/>
      <c r="GXD228" s="89"/>
      <c r="GXE228" s="89"/>
      <c r="GXF228" s="89"/>
      <c r="GXG228" s="89"/>
      <c r="GXH228" s="89"/>
      <c r="GXI228" s="89"/>
      <c r="GXJ228" s="89"/>
      <c r="GXK228" s="89"/>
      <c r="GXL228" s="89"/>
      <c r="GXM228" s="89"/>
      <c r="GXN228" s="89"/>
      <c r="GXO228" s="89"/>
      <c r="GXP228" s="89"/>
      <c r="GXQ228" s="89"/>
      <c r="GXR228" s="89"/>
      <c r="GXS228" s="89"/>
      <c r="GXT228" s="89"/>
      <c r="GXU228" s="89"/>
      <c r="GXV228" s="89"/>
      <c r="GXW228" s="89"/>
      <c r="GXX228" s="89"/>
      <c r="GXY228" s="89"/>
      <c r="GXZ228" s="89"/>
      <c r="GYA228" s="89"/>
      <c r="GYB228" s="89"/>
      <c r="GYC228" s="89"/>
      <c r="GYD228" s="89"/>
      <c r="GYE228" s="89"/>
      <c r="GYF228" s="89"/>
      <c r="GYG228" s="89"/>
      <c r="GYH228" s="89"/>
      <c r="GYI228" s="89"/>
      <c r="GYJ228" s="89"/>
      <c r="GYK228" s="89"/>
      <c r="GYL228" s="89"/>
      <c r="GYM228" s="89"/>
      <c r="GYN228" s="89"/>
      <c r="GYO228" s="89"/>
      <c r="GYP228" s="89"/>
      <c r="GYQ228" s="89"/>
      <c r="GYR228" s="89"/>
      <c r="GYS228" s="89"/>
      <c r="GYT228" s="89"/>
      <c r="GYU228" s="89"/>
      <c r="GYV228" s="89"/>
      <c r="GYW228" s="89"/>
      <c r="GYX228" s="89"/>
      <c r="GYY228" s="89"/>
      <c r="GYZ228" s="89"/>
      <c r="GZA228" s="89"/>
      <c r="GZB228" s="89"/>
      <c r="GZC228" s="89"/>
      <c r="GZD228" s="89"/>
      <c r="GZE228" s="89"/>
      <c r="GZF228" s="89"/>
      <c r="GZG228" s="89"/>
      <c r="GZH228" s="89"/>
      <c r="GZI228" s="89"/>
      <c r="GZJ228" s="89"/>
      <c r="GZK228" s="89"/>
      <c r="GZL228" s="89"/>
      <c r="GZM228" s="89"/>
      <c r="GZN228" s="89"/>
      <c r="GZO228" s="89"/>
      <c r="GZP228" s="89"/>
      <c r="GZQ228" s="89"/>
      <c r="GZR228" s="89"/>
      <c r="GZS228" s="89"/>
      <c r="GZT228" s="89"/>
      <c r="GZU228" s="89"/>
      <c r="GZV228" s="89"/>
      <c r="GZW228" s="89"/>
      <c r="GZX228" s="89"/>
      <c r="GZY228" s="89"/>
      <c r="GZZ228" s="89"/>
      <c r="HAA228" s="89"/>
      <c r="HAB228" s="89"/>
      <c r="HAC228" s="89"/>
      <c r="HAD228" s="89"/>
      <c r="HAE228" s="89"/>
      <c r="HAF228" s="89"/>
      <c r="HAG228" s="89"/>
      <c r="HAH228" s="89"/>
      <c r="HAI228" s="89"/>
      <c r="HAJ228" s="89"/>
      <c r="HAK228" s="89"/>
      <c r="HAL228" s="89"/>
      <c r="HAM228" s="89"/>
      <c r="HAN228" s="89"/>
      <c r="HAO228" s="89"/>
      <c r="HAP228" s="89"/>
      <c r="HAQ228" s="89"/>
      <c r="HAR228" s="89"/>
      <c r="HAS228" s="89"/>
      <c r="HAT228" s="89"/>
      <c r="HAU228" s="89"/>
      <c r="HAV228" s="89"/>
      <c r="HAW228" s="89"/>
      <c r="HAX228" s="89"/>
      <c r="HAY228" s="89"/>
      <c r="HAZ228" s="89"/>
      <c r="HBA228" s="89"/>
      <c r="HBB228" s="89"/>
      <c r="HBC228" s="89"/>
      <c r="HBD228" s="89"/>
      <c r="HBE228" s="89"/>
      <c r="HBF228" s="89"/>
      <c r="HBG228" s="89"/>
      <c r="HBH228" s="89"/>
      <c r="HBI228" s="89"/>
      <c r="HBJ228" s="89"/>
      <c r="HBK228" s="89"/>
      <c r="HBL228" s="89"/>
      <c r="HBM228" s="89"/>
      <c r="HBN228" s="89"/>
      <c r="HBO228" s="89"/>
      <c r="HBP228" s="89"/>
      <c r="HBQ228" s="89"/>
      <c r="HBR228" s="89"/>
      <c r="HBS228" s="89"/>
      <c r="HBT228" s="89"/>
      <c r="HBU228" s="89"/>
      <c r="HBV228" s="89"/>
      <c r="HBW228" s="89"/>
      <c r="HBX228" s="89"/>
      <c r="HBY228" s="89"/>
      <c r="HBZ228" s="89"/>
      <c r="HCA228" s="89"/>
      <c r="HCB228" s="89"/>
      <c r="HCC228" s="89"/>
      <c r="HCD228" s="89"/>
      <c r="HCE228" s="89"/>
      <c r="HCF228" s="89"/>
      <c r="HCG228" s="89"/>
      <c r="HCH228" s="89"/>
      <c r="HCI228" s="89"/>
      <c r="HCJ228" s="89"/>
      <c r="HCK228" s="89"/>
      <c r="HCL228" s="89"/>
      <c r="HCM228" s="89"/>
      <c r="HCN228" s="89"/>
      <c r="HCO228" s="89"/>
      <c r="HCP228" s="89"/>
      <c r="HCQ228" s="89"/>
      <c r="HCR228" s="89"/>
      <c r="HCS228" s="89"/>
      <c r="HCT228" s="89"/>
      <c r="HCU228" s="89"/>
      <c r="HCV228" s="89"/>
      <c r="HCW228" s="89"/>
      <c r="HCX228" s="89"/>
      <c r="HCY228" s="89"/>
      <c r="HCZ228" s="89"/>
      <c r="HDA228" s="89"/>
      <c r="HDB228" s="89"/>
      <c r="HDC228" s="89"/>
      <c r="HDD228" s="89"/>
      <c r="HDE228" s="89"/>
      <c r="HDF228" s="89"/>
      <c r="HDG228" s="89"/>
      <c r="HDH228" s="89"/>
      <c r="HDI228" s="89"/>
      <c r="HDJ228" s="89"/>
      <c r="HDK228" s="89"/>
      <c r="HDL228" s="89"/>
      <c r="HDM228" s="89"/>
      <c r="HDN228" s="89"/>
      <c r="HDO228" s="89"/>
      <c r="HDP228" s="89"/>
      <c r="HDQ228" s="89"/>
      <c r="HDR228" s="89"/>
      <c r="HDS228" s="89"/>
      <c r="HDT228" s="89"/>
      <c r="HDU228" s="89"/>
      <c r="HDV228" s="89"/>
      <c r="HDW228" s="89"/>
      <c r="HDX228" s="89"/>
      <c r="HDY228" s="89"/>
      <c r="HDZ228" s="89"/>
      <c r="HEA228" s="89"/>
      <c r="HEB228" s="89"/>
      <c r="HEC228" s="89"/>
      <c r="HED228" s="89"/>
      <c r="HEE228" s="89"/>
      <c r="HEF228" s="89"/>
      <c r="HEG228" s="89"/>
      <c r="HEH228" s="89"/>
      <c r="HEI228" s="89"/>
      <c r="HEJ228" s="89"/>
      <c r="HEK228" s="89"/>
      <c r="HEL228" s="89"/>
      <c r="HEM228" s="89"/>
      <c r="HEN228" s="89"/>
      <c r="HEO228" s="89"/>
      <c r="HEP228" s="89"/>
      <c r="HEQ228" s="89"/>
      <c r="HER228" s="89"/>
      <c r="HES228" s="89"/>
      <c r="HET228" s="89"/>
      <c r="HEU228" s="89"/>
      <c r="HEV228" s="89"/>
      <c r="HEW228" s="89"/>
      <c r="HEX228" s="89"/>
      <c r="HEY228" s="89"/>
      <c r="HEZ228" s="89"/>
      <c r="HFA228" s="89"/>
      <c r="HFB228" s="89"/>
      <c r="HFC228" s="89"/>
      <c r="HFD228" s="89"/>
      <c r="HFE228" s="89"/>
      <c r="HFF228" s="89"/>
      <c r="HFG228" s="89"/>
      <c r="HFH228" s="89"/>
      <c r="HFI228" s="89"/>
      <c r="HFJ228" s="89"/>
      <c r="HFK228" s="89"/>
      <c r="HFL228" s="89"/>
      <c r="HFM228" s="89"/>
      <c r="HFN228" s="89"/>
      <c r="HFO228" s="89"/>
      <c r="HFP228" s="89"/>
      <c r="HFQ228" s="89"/>
      <c r="HFR228" s="89"/>
      <c r="HFS228" s="89"/>
      <c r="HFT228" s="89"/>
      <c r="HFU228" s="89"/>
      <c r="HFV228" s="89"/>
      <c r="HFW228" s="89"/>
      <c r="HFX228" s="89"/>
      <c r="HFY228" s="89"/>
      <c r="HFZ228" s="89"/>
      <c r="HGA228" s="89"/>
      <c r="HGB228" s="89"/>
      <c r="HGC228" s="89"/>
      <c r="HGD228" s="89"/>
      <c r="HGE228" s="89"/>
      <c r="HGF228" s="89"/>
      <c r="HGG228" s="89"/>
      <c r="HGH228" s="89"/>
      <c r="HGI228" s="89"/>
      <c r="HGJ228" s="89"/>
      <c r="HGK228" s="89"/>
      <c r="HGL228" s="89"/>
      <c r="HGM228" s="89"/>
      <c r="HGN228" s="89"/>
      <c r="HGO228" s="89"/>
      <c r="HGP228" s="89"/>
      <c r="HGQ228" s="89"/>
      <c r="HGR228" s="89"/>
      <c r="HGS228" s="89"/>
      <c r="HGT228" s="89"/>
      <c r="HGU228" s="89"/>
      <c r="HGV228" s="89"/>
      <c r="HGW228" s="89"/>
      <c r="HGX228" s="89"/>
      <c r="HGY228" s="89"/>
      <c r="HGZ228" s="89"/>
      <c r="HHA228" s="89"/>
      <c r="HHB228" s="89"/>
      <c r="HHC228" s="89"/>
      <c r="HHD228" s="89"/>
      <c r="HHE228" s="89"/>
      <c r="HHF228" s="89"/>
      <c r="HHG228" s="89"/>
      <c r="HHH228" s="89"/>
      <c r="HHI228" s="89"/>
      <c r="HHJ228" s="89"/>
      <c r="HHK228" s="89"/>
      <c r="HHL228" s="89"/>
      <c r="HHM228" s="89"/>
      <c r="HHN228" s="89"/>
      <c r="HHO228" s="89"/>
      <c r="HHP228" s="89"/>
      <c r="HHQ228" s="89"/>
      <c r="HHR228" s="89"/>
      <c r="HHS228" s="89"/>
      <c r="HHT228" s="89"/>
      <c r="HHU228" s="89"/>
      <c r="HHV228" s="89"/>
      <c r="HHW228" s="89"/>
      <c r="HHX228" s="89"/>
      <c r="HHY228" s="89"/>
      <c r="HHZ228" s="89"/>
      <c r="HIA228" s="89"/>
      <c r="HIB228" s="89"/>
      <c r="HIC228" s="89"/>
      <c r="HID228" s="89"/>
      <c r="HIE228" s="89"/>
      <c r="HIF228" s="89"/>
      <c r="HIG228" s="89"/>
      <c r="HIH228" s="89"/>
      <c r="HII228" s="89"/>
      <c r="HIJ228" s="89"/>
      <c r="HIK228" s="89"/>
      <c r="HIL228" s="89"/>
      <c r="HIM228" s="89"/>
      <c r="HIN228" s="89"/>
      <c r="HIO228" s="89"/>
      <c r="HIP228" s="89"/>
      <c r="HIQ228" s="89"/>
      <c r="HIR228" s="89"/>
      <c r="HIS228" s="89"/>
      <c r="HIT228" s="89"/>
      <c r="HIU228" s="89"/>
      <c r="HIV228" s="89"/>
      <c r="HIW228" s="89"/>
      <c r="HIX228" s="89"/>
      <c r="HIY228" s="89"/>
      <c r="HIZ228" s="89"/>
      <c r="HJA228" s="89"/>
      <c r="HJB228" s="89"/>
      <c r="HJC228" s="89"/>
      <c r="HJD228" s="89"/>
      <c r="HJE228" s="89"/>
      <c r="HJF228" s="89"/>
      <c r="HJG228" s="89"/>
      <c r="HJH228" s="89"/>
      <c r="HJI228" s="89"/>
      <c r="HJJ228" s="89"/>
      <c r="HJK228" s="89"/>
      <c r="HJL228" s="89"/>
      <c r="HJM228" s="89"/>
      <c r="HJN228" s="89"/>
      <c r="HJO228" s="89"/>
      <c r="HJP228" s="89"/>
      <c r="HJQ228" s="89"/>
      <c r="HJR228" s="89"/>
      <c r="HJS228" s="89"/>
      <c r="HJT228" s="89"/>
      <c r="HJU228" s="89"/>
      <c r="HJV228" s="89"/>
      <c r="HJW228" s="89"/>
      <c r="HJX228" s="89"/>
      <c r="HJY228" s="89"/>
      <c r="HJZ228" s="89"/>
      <c r="HKA228" s="89"/>
      <c r="HKB228" s="89"/>
      <c r="HKC228" s="89"/>
      <c r="HKD228" s="89"/>
      <c r="HKE228" s="89"/>
      <c r="HKF228" s="89"/>
      <c r="HKG228" s="89"/>
      <c r="HKH228" s="89"/>
      <c r="HKI228" s="89"/>
      <c r="HKJ228" s="89"/>
      <c r="HKK228" s="89"/>
      <c r="HKL228" s="89"/>
      <c r="HKM228" s="89"/>
      <c r="HKN228" s="89"/>
      <c r="HKO228" s="89"/>
      <c r="HKP228" s="89"/>
      <c r="HKQ228" s="89"/>
      <c r="HKR228" s="89"/>
      <c r="HKS228" s="89"/>
      <c r="HKT228" s="89"/>
      <c r="HKU228" s="89"/>
      <c r="HKV228" s="89"/>
      <c r="HKW228" s="89"/>
      <c r="HKX228" s="89"/>
      <c r="HKY228" s="89"/>
      <c r="HKZ228" s="89"/>
      <c r="HLA228" s="89"/>
      <c r="HLB228" s="89"/>
      <c r="HLC228" s="89"/>
      <c r="HLD228" s="89"/>
      <c r="HLE228" s="89"/>
      <c r="HLF228" s="89"/>
      <c r="HLG228" s="89"/>
      <c r="HLH228" s="89"/>
      <c r="HLI228" s="89"/>
      <c r="HLJ228" s="89"/>
      <c r="HLK228" s="89"/>
      <c r="HLL228" s="89"/>
      <c r="HLM228" s="89"/>
      <c r="HLN228" s="89"/>
      <c r="HLO228" s="89"/>
      <c r="HLP228" s="89"/>
      <c r="HLQ228" s="89"/>
      <c r="HLR228" s="89"/>
      <c r="HLS228" s="89"/>
      <c r="HLT228" s="89"/>
      <c r="HLU228" s="89"/>
      <c r="HLV228" s="89"/>
      <c r="HLW228" s="89"/>
      <c r="HLX228" s="89"/>
      <c r="HLY228" s="89"/>
      <c r="HLZ228" s="89"/>
      <c r="HMA228" s="89"/>
      <c r="HMB228" s="89"/>
      <c r="HMC228" s="89"/>
      <c r="HMD228" s="89"/>
      <c r="HME228" s="89"/>
      <c r="HMF228" s="89"/>
      <c r="HMG228" s="89"/>
      <c r="HMH228" s="89"/>
      <c r="HMI228" s="89"/>
      <c r="HMJ228" s="89"/>
      <c r="HMK228" s="89"/>
      <c r="HML228" s="89"/>
      <c r="HMM228" s="89"/>
      <c r="HMN228" s="89"/>
      <c r="HMO228" s="89"/>
      <c r="HMP228" s="89"/>
      <c r="HMQ228" s="89"/>
      <c r="HMR228" s="89"/>
      <c r="HMS228" s="89"/>
      <c r="HMT228" s="89"/>
      <c r="HMU228" s="89"/>
      <c r="HMV228" s="89"/>
      <c r="HMW228" s="89"/>
      <c r="HMX228" s="89"/>
      <c r="HMY228" s="89"/>
      <c r="HMZ228" s="89"/>
      <c r="HNA228" s="89"/>
      <c r="HNB228" s="89"/>
      <c r="HNC228" s="89"/>
      <c r="HND228" s="89"/>
      <c r="HNE228" s="89"/>
      <c r="HNF228" s="89"/>
      <c r="HNG228" s="89"/>
      <c r="HNH228" s="89"/>
      <c r="HNI228" s="89"/>
      <c r="HNJ228" s="89"/>
      <c r="HNK228" s="89"/>
      <c r="HNL228" s="89"/>
      <c r="HNM228" s="89"/>
      <c r="HNN228" s="89"/>
      <c r="HNO228" s="89"/>
      <c r="HNP228" s="89"/>
      <c r="HNQ228" s="89"/>
      <c r="HNR228" s="89"/>
      <c r="HNS228" s="89"/>
      <c r="HNT228" s="89"/>
      <c r="HNU228" s="89"/>
      <c r="HNV228" s="89"/>
      <c r="HNW228" s="89"/>
      <c r="HNX228" s="89"/>
      <c r="HNY228" s="89"/>
      <c r="HNZ228" s="89"/>
      <c r="HOA228" s="89"/>
      <c r="HOB228" s="89"/>
      <c r="HOC228" s="89"/>
      <c r="HOD228" s="89"/>
      <c r="HOE228" s="89"/>
      <c r="HOF228" s="89"/>
      <c r="HOG228" s="89"/>
      <c r="HOH228" s="89"/>
      <c r="HOI228" s="89"/>
      <c r="HOJ228" s="89"/>
      <c r="HOK228" s="89"/>
      <c r="HOL228" s="89"/>
      <c r="HOM228" s="89"/>
      <c r="HON228" s="89"/>
      <c r="HOO228" s="89"/>
      <c r="HOP228" s="89"/>
      <c r="HOQ228" s="89"/>
      <c r="HOR228" s="89"/>
      <c r="HOS228" s="89"/>
      <c r="HOT228" s="89"/>
      <c r="HOU228" s="89"/>
      <c r="HOV228" s="89"/>
      <c r="HOW228" s="89"/>
      <c r="HOX228" s="89"/>
      <c r="HOY228" s="89"/>
      <c r="HOZ228" s="89"/>
      <c r="HPA228" s="89"/>
      <c r="HPB228" s="89"/>
      <c r="HPC228" s="89"/>
      <c r="HPD228" s="89"/>
      <c r="HPE228" s="89"/>
      <c r="HPF228" s="89"/>
      <c r="HPG228" s="89"/>
      <c r="HPH228" s="89"/>
      <c r="HPI228" s="89"/>
      <c r="HPJ228" s="89"/>
      <c r="HPK228" s="89"/>
      <c r="HPL228" s="89"/>
      <c r="HPM228" s="89"/>
      <c r="HPN228" s="89"/>
      <c r="HPO228" s="89"/>
      <c r="HPP228" s="89"/>
      <c r="HPQ228" s="89"/>
      <c r="HPR228" s="89"/>
      <c r="HPS228" s="89"/>
      <c r="HPT228" s="89"/>
      <c r="HPU228" s="89"/>
      <c r="HPV228" s="89"/>
      <c r="HPW228" s="89"/>
      <c r="HPX228" s="89"/>
      <c r="HPY228" s="89"/>
      <c r="HPZ228" s="89"/>
      <c r="HQA228" s="89"/>
      <c r="HQB228" s="89"/>
      <c r="HQC228" s="89"/>
      <c r="HQD228" s="89"/>
      <c r="HQE228" s="89"/>
      <c r="HQF228" s="89"/>
      <c r="HQG228" s="89"/>
      <c r="HQH228" s="89"/>
      <c r="HQI228" s="89"/>
      <c r="HQJ228" s="89"/>
      <c r="HQK228" s="89"/>
      <c r="HQL228" s="89"/>
      <c r="HQM228" s="89"/>
      <c r="HQN228" s="89"/>
      <c r="HQO228" s="89"/>
      <c r="HQP228" s="89"/>
      <c r="HQQ228" s="89"/>
      <c r="HQR228" s="89"/>
      <c r="HQS228" s="89"/>
      <c r="HQT228" s="89"/>
      <c r="HQU228" s="89"/>
      <c r="HQV228" s="89"/>
      <c r="HQW228" s="89"/>
      <c r="HQX228" s="89"/>
      <c r="HQY228" s="89"/>
      <c r="HQZ228" s="89"/>
      <c r="HRA228" s="89"/>
      <c r="HRB228" s="89"/>
      <c r="HRC228" s="89"/>
      <c r="HRD228" s="89"/>
      <c r="HRE228" s="89"/>
      <c r="HRF228" s="89"/>
      <c r="HRG228" s="89"/>
      <c r="HRH228" s="89"/>
      <c r="HRI228" s="89"/>
      <c r="HRJ228" s="89"/>
      <c r="HRK228" s="89"/>
      <c r="HRL228" s="89"/>
      <c r="HRM228" s="89"/>
      <c r="HRN228" s="89"/>
      <c r="HRO228" s="89"/>
      <c r="HRP228" s="89"/>
      <c r="HRQ228" s="89"/>
      <c r="HRR228" s="89"/>
      <c r="HRS228" s="89"/>
      <c r="HRT228" s="89"/>
      <c r="HRU228" s="89"/>
      <c r="HRV228" s="89"/>
      <c r="HRW228" s="89"/>
      <c r="HRX228" s="89"/>
      <c r="HRY228" s="89"/>
      <c r="HRZ228" s="89"/>
      <c r="HSA228" s="89"/>
      <c r="HSB228" s="89"/>
      <c r="HSC228" s="89"/>
      <c r="HSD228" s="89"/>
      <c r="HSE228" s="89"/>
      <c r="HSF228" s="89"/>
      <c r="HSG228" s="89"/>
      <c r="HSH228" s="89"/>
      <c r="HSI228" s="89"/>
      <c r="HSJ228" s="89"/>
      <c r="HSK228" s="89"/>
      <c r="HSL228" s="89"/>
      <c r="HSM228" s="89"/>
      <c r="HSN228" s="89"/>
      <c r="HSO228" s="89"/>
      <c r="HSP228" s="89"/>
      <c r="HSQ228" s="89"/>
      <c r="HSR228" s="89"/>
      <c r="HSS228" s="89"/>
      <c r="HST228" s="89"/>
      <c r="HSU228" s="89"/>
      <c r="HSV228" s="89"/>
      <c r="HSW228" s="89"/>
      <c r="HSX228" s="89"/>
      <c r="HSY228" s="89"/>
      <c r="HSZ228" s="89"/>
      <c r="HTA228" s="89"/>
      <c r="HTB228" s="89"/>
      <c r="HTC228" s="89"/>
      <c r="HTD228" s="89"/>
      <c r="HTE228" s="89"/>
      <c r="HTF228" s="89"/>
      <c r="HTG228" s="89"/>
      <c r="HTH228" s="89"/>
      <c r="HTI228" s="89"/>
      <c r="HTJ228" s="89"/>
      <c r="HTK228" s="89"/>
      <c r="HTL228" s="89"/>
      <c r="HTM228" s="89"/>
      <c r="HTN228" s="89"/>
      <c r="HTO228" s="89"/>
      <c r="HTP228" s="89"/>
      <c r="HTQ228" s="89"/>
      <c r="HTR228" s="89"/>
      <c r="HTS228" s="89"/>
      <c r="HTT228" s="89"/>
      <c r="HTU228" s="89"/>
      <c r="HTV228" s="89"/>
      <c r="HTW228" s="89"/>
      <c r="HTX228" s="89"/>
      <c r="HTY228" s="89"/>
      <c r="HTZ228" s="89"/>
      <c r="HUA228" s="89"/>
      <c r="HUB228" s="89"/>
      <c r="HUC228" s="89"/>
      <c r="HUD228" s="89"/>
      <c r="HUE228" s="89"/>
      <c r="HUF228" s="89"/>
      <c r="HUG228" s="89"/>
      <c r="HUH228" s="89"/>
      <c r="HUI228" s="89"/>
      <c r="HUJ228" s="89"/>
      <c r="HUK228" s="89"/>
      <c r="HUL228" s="89"/>
      <c r="HUM228" s="89"/>
      <c r="HUN228" s="89"/>
      <c r="HUO228" s="89"/>
      <c r="HUP228" s="89"/>
      <c r="HUQ228" s="89"/>
      <c r="HUR228" s="89"/>
      <c r="HUS228" s="89"/>
      <c r="HUT228" s="89"/>
      <c r="HUU228" s="89"/>
      <c r="HUV228" s="89"/>
      <c r="HUW228" s="89"/>
      <c r="HUX228" s="89"/>
      <c r="HUY228" s="89"/>
      <c r="HUZ228" s="89"/>
      <c r="HVA228" s="89"/>
      <c r="HVB228" s="89"/>
      <c r="HVC228" s="89"/>
      <c r="HVD228" s="89"/>
      <c r="HVE228" s="89"/>
      <c r="HVF228" s="89"/>
      <c r="HVG228" s="89"/>
      <c r="HVH228" s="89"/>
      <c r="HVI228" s="89"/>
      <c r="HVJ228" s="89"/>
      <c r="HVK228" s="89"/>
      <c r="HVL228" s="89"/>
      <c r="HVM228" s="89"/>
      <c r="HVN228" s="89"/>
      <c r="HVO228" s="89"/>
      <c r="HVP228" s="89"/>
      <c r="HVQ228" s="89"/>
      <c r="HVR228" s="89"/>
      <c r="HVS228" s="89"/>
      <c r="HVT228" s="89"/>
      <c r="HVU228" s="89"/>
      <c r="HVV228" s="89"/>
      <c r="HVW228" s="89"/>
      <c r="HVX228" s="89"/>
      <c r="HVY228" s="89"/>
      <c r="HVZ228" s="89"/>
      <c r="HWA228" s="89"/>
      <c r="HWB228" s="89"/>
      <c r="HWC228" s="89"/>
      <c r="HWD228" s="89"/>
      <c r="HWE228" s="89"/>
      <c r="HWF228" s="89"/>
      <c r="HWG228" s="89"/>
      <c r="HWH228" s="89"/>
      <c r="HWI228" s="89"/>
      <c r="HWJ228" s="89"/>
      <c r="HWK228" s="89"/>
      <c r="HWL228" s="89"/>
      <c r="HWM228" s="89"/>
      <c r="HWN228" s="89"/>
      <c r="HWO228" s="89"/>
      <c r="HWP228" s="89"/>
      <c r="HWQ228" s="89"/>
      <c r="HWR228" s="89"/>
      <c r="HWS228" s="89"/>
      <c r="HWT228" s="89"/>
      <c r="HWU228" s="89"/>
      <c r="HWV228" s="89"/>
      <c r="HWW228" s="89"/>
      <c r="HWX228" s="89"/>
      <c r="HWY228" s="89"/>
      <c r="HWZ228" s="89"/>
      <c r="HXA228" s="89"/>
      <c r="HXB228" s="89"/>
      <c r="HXC228" s="89"/>
      <c r="HXD228" s="89"/>
      <c r="HXE228" s="89"/>
      <c r="HXF228" s="89"/>
      <c r="HXG228" s="89"/>
      <c r="HXH228" s="89"/>
      <c r="HXI228" s="89"/>
      <c r="HXJ228" s="89"/>
      <c r="HXK228" s="89"/>
      <c r="HXL228" s="89"/>
      <c r="HXM228" s="89"/>
      <c r="HXN228" s="89"/>
      <c r="HXO228" s="89"/>
      <c r="HXP228" s="89"/>
      <c r="HXQ228" s="89"/>
      <c r="HXR228" s="89"/>
      <c r="HXS228" s="89"/>
      <c r="HXT228" s="89"/>
      <c r="HXU228" s="89"/>
      <c r="HXV228" s="89"/>
      <c r="HXW228" s="89"/>
      <c r="HXX228" s="89"/>
      <c r="HXY228" s="89"/>
      <c r="HXZ228" s="89"/>
      <c r="HYA228" s="89"/>
      <c r="HYB228" s="89"/>
      <c r="HYC228" s="89"/>
      <c r="HYD228" s="89"/>
      <c r="HYE228" s="89"/>
      <c r="HYF228" s="89"/>
      <c r="HYG228" s="89"/>
      <c r="HYH228" s="89"/>
      <c r="HYI228" s="89"/>
      <c r="HYJ228" s="89"/>
      <c r="HYK228" s="89"/>
      <c r="HYL228" s="89"/>
      <c r="HYM228" s="89"/>
      <c r="HYN228" s="89"/>
      <c r="HYO228" s="89"/>
      <c r="HYP228" s="89"/>
      <c r="HYQ228" s="89"/>
      <c r="HYR228" s="89"/>
      <c r="HYS228" s="89"/>
      <c r="HYT228" s="89"/>
      <c r="HYU228" s="89"/>
      <c r="HYV228" s="89"/>
      <c r="HYW228" s="89"/>
      <c r="HYX228" s="89"/>
      <c r="HYY228" s="89"/>
      <c r="HYZ228" s="89"/>
      <c r="HZA228" s="89"/>
      <c r="HZB228" s="89"/>
      <c r="HZC228" s="89"/>
      <c r="HZD228" s="89"/>
      <c r="HZE228" s="89"/>
      <c r="HZF228" s="89"/>
      <c r="HZG228" s="89"/>
      <c r="HZH228" s="89"/>
      <c r="HZI228" s="89"/>
      <c r="HZJ228" s="89"/>
      <c r="HZK228" s="89"/>
      <c r="HZL228" s="89"/>
      <c r="HZM228" s="89"/>
      <c r="HZN228" s="89"/>
      <c r="HZO228" s="89"/>
      <c r="HZP228" s="89"/>
      <c r="HZQ228" s="89"/>
      <c r="HZR228" s="89"/>
      <c r="HZS228" s="89"/>
      <c r="HZT228" s="89"/>
      <c r="HZU228" s="89"/>
      <c r="HZV228" s="89"/>
      <c r="HZW228" s="89"/>
      <c r="HZX228" s="89"/>
      <c r="HZY228" s="89"/>
      <c r="HZZ228" s="89"/>
      <c r="IAA228" s="89"/>
      <c r="IAB228" s="89"/>
      <c r="IAC228" s="89"/>
      <c r="IAD228" s="89"/>
      <c r="IAE228" s="89"/>
      <c r="IAF228" s="89"/>
      <c r="IAG228" s="89"/>
      <c r="IAH228" s="89"/>
      <c r="IAI228" s="89"/>
      <c r="IAJ228" s="89"/>
      <c r="IAK228" s="89"/>
      <c r="IAL228" s="89"/>
      <c r="IAM228" s="89"/>
      <c r="IAN228" s="89"/>
      <c r="IAO228" s="89"/>
      <c r="IAP228" s="89"/>
      <c r="IAQ228" s="89"/>
      <c r="IAR228" s="89"/>
      <c r="IAS228" s="89"/>
      <c r="IAT228" s="89"/>
      <c r="IAU228" s="89"/>
      <c r="IAV228" s="89"/>
      <c r="IAW228" s="89"/>
      <c r="IAX228" s="89"/>
      <c r="IAY228" s="89"/>
      <c r="IAZ228" s="89"/>
      <c r="IBA228" s="89"/>
      <c r="IBB228" s="89"/>
      <c r="IBC228" s="89"/>
      <c r="IBD228" s="89"/>
      <c r="IBE228" s="89"/>
      <c r="IBF228" s="89"/>
      <c r="IBG228" s="89"/>
      <c r="IBH228" s="89"/>
      <c r="IBI228" s="89"/>
      <c r="IBJ228" s="89"/>
      <c r="IBK228" s="89"/>
      <c r="IBL228" s="89"/>
      <c r="IBM228" s="89"/>
      <c r="IBN228" s="89"/>
      <c r="IBO228" s="89"/>
      <c r="IBP228" s="89"/>
      <c r="IBQ228" s="89"/>
      <c r="IBR228" s="89"/>
      <c r="IBS228" s="89"/>
      <c r="IBT228" s="89"/>
      <c r="IBU228" s="89"/>
      <c r="IBV228" s="89"/>
      <c r="IBW228" s="89"/>
      <c r="IBX228" s="89"/>
      <c r="IBY228" s="89"/>
      <c r="IBZ228" s="89"/>
      <c r="ICA228" s="89"/>
      <c r="ICB228" s="89"/>
      <c r="ICC228" s="89"/>
      <c r="ICD228" s="89"/>
      <c r="ICE228" s="89"/>
      <c r="ICF228" s="89"/>
      <c r="ICG228" s="89"/>
      <c r="ICH228" s="89"/>
      <c r="ICI228" s="89"/>
      <c r="ICJ228" s="89"/>
      <c r="ICK228" s="89"/>
      <c r="ICL228" s="89"/>
      <c r="ICM228" s="89"/>
      <c r="ICN228" s="89"/>
      <c r="ICO228" s="89"/>
      <c r="ICP228" s="89"/>
      <c r="ICQ228" s="89"/>
      <c r="ICR228" s="89"/>
      <c r="ICS228" s="89"/>
      <c r="ICT228" s="89"/>
      <c r="ICU228" s="89"/>
      <c r="ICV228" s="89"/>
      <c r="ICW228" s="89"/>
      <c r="ICX228" s="89"/>
      <c r="ICY228" s="89"/>
      <c r="ICZ228" s="89"/>
      <c r="IDA228" s="89"/>
      <c r="IDB228" s="89"/>
      <c r="IDC228" s="89"/>
      <c r="IDD228" s="89"/>
      <c r="IDE228" s="89"/>
      <c r="IDF228" s="89"/>
      <c r="IDG228" s="89"/>
      <c r="IDH228" s="89"/>
      <c r="IDI228" s="89"/>
      <c r="IDJ228" s="89"/>
      <c r="IDK228" s="89"/>
      <c r="IDL228" s="89"/>
      <c r="IDM228" s="89"/>
      <c r="IDN228" s="89"/>
      <c r="IDO228" s="89"/>
      <c r="IDP228" s="89"/>
      <c r="IDQ228" s="89"/>
      <c r="IDR228" s="89"/>
      <c r="IDS228" s="89"/>
      <c r="IDT228" s="89"/>
      <c r="IDU228" s="89"/>
      <c r="IDV228" s="89"/>
      <c r="IDW228" s="89"/>
      <c r="IDX228" s="89"/>
      <c r="IDY228" s="89"/>
      <c r="IDZ228" s="89"/>
      <c r="IEA228" s="89"/>
      <c r="IEB228" s="89"/>
      <c r="IEC228" s="89"/>
      <c r="IED228" s="89"/>
      <c r="IEE228" s="89"/>
      <c r="IEF228" s="89"/>
      <c r="IEG228" s="89"/>
      <c r="IEH228" s="89"/>
      <c r="IEI228" s="89"/>
      <c r="IEJ228" s="89"/>
      <c r="IEK228" s="89"/>
      <c r="IEL228" s="89"/>
      <c r="IEM228" s="89"/>
      <c r="IEN228" s="89"/>
      <c r="IEO228" s="89"/>
      <c r="IEP228" s="89"/>
      <c r="IEQ228" s="89"/>
      <c r="IER228" s="89"/>
      <c r="IES228" s="89"/>
      <c r="IET228" s="89"/>
      <c r="IEU228" s="89"/>
      <c r="IEV228" s="89"/>
      <c r="IEW228" s="89"/>
      <c r="IEX228" s="89"/>
      <c r="IEY228" s="89"/>
      <c r="IEZ228" s="89"/>
      <c r="IFA228" s="89"/>
      <c r="IFB228" s="89"/>
      <c r="IFC228" s="89"/>
      <c r="IFD228" s="89"/>
      <c r="IFE228" s="89"/>
      <c r="IFF228" s="89"/>
      <c r="IFG228" s="89"/>
      <c r="IFH228" s="89"/>
      <c r="IFI228" s="89"/>
      <c r="IFJ228" s="89"/>
      <c r="IFK228" s="89"/>
      <c r="IFL228" s="89"/>
      <c r="IFM228" s="89"/>
      <c r="IFN228" s="89"/>
      <c r="IFO228" s="89"/>
      <c r="IFP228" s="89"/>
      <c r="IFQ228" s="89"/>
      <c r="IFR228" s="89"/>
      <c r="IFS228" s="89"/>
      <c r="IFT228" s="89"/>
      <c r="IFU228" s="89"/>
      <c r="IFV228" s="89"/>
      <c r="IFW228" s="89"/>
      <c r="IFX228" s="89"/>
      <c r="IFY228" s="89"/>
      <c r="IFZ228" s="89"/>
      <c r="IGA228" s="89"/>
      <c r="IGB228" s="89"/>
      <c r="IGC228" s="89"/>
      <c r="IGD228" s="89"/>
      <c r="IGE228" s="89"/>
      <c r="IGF228" s="89"/>
      <c r="IGG228" s="89"/>
      <c r="IGH228" s="89"/>
      <c r="IGI228" s="89"/>
      <c r="IGJ228" s="89"/>
      <c r="IGK228" s="89"/>
      <c r="IGL228" s="89"/>
      <c r="IGM228" s="89"/>
      <c r="IGN228" s="89"/>
      <c r="IGO228" s="89"/>
      <c r="IGP228" s="89"/>
      <c r="IGQ228" s="89"/>
      <c r="IGR228" s="89"/>
      <c r="IGS228" s="89"/>
      <c r="IGT228" s="89"/>
      <c r="IGU228" s="89"/>
      <c r="IGV228" s="89"/>
      <c r="IGW228" s="89"/>
      <c r="IGX228" s="89"/>
      <c r="IGY228" s="89"/>
      <c r="IGZ228" s="89"/>
      <c r="IHA228" s="89"/>
      <c r="IHB228" s="89"/>
      <c r="IHC228" s="89"/>
      <c r="IHD228" s="89"/>
      <c r="IHE228" s="89"/>
      <c r="IHF228" s="89"/>
      <c r="IHG228" s="89"/>
      <c r="IHH228" s="89"/>
      <c r="IHI228" s="89"/>
      <c r="IHJ228" s="89"/>
      <c r="IHK228" s="89"/>
      <c r="IHL228" s="89"/>
      <c r="IHM228" s="89"/>
      <c r="IHN228" s="89"/>
      <c r="IHO228" s="89"/>
      <c r="IHP228" s="89"/>
      <c r="IHQ228" s="89"/>
      <c r="IHR228" s="89"/>
      <c r="IHS228" s="89"/>
      <c r="IHT228" s="89"/>
      <c r="IHU228" s="89"/>
      <c r="IHV228" s="89"/>
      <c r="IHW228" s="89"/>
      <c r="IHX228" s="89"/>
      <c r="IHY228" s="89"/>
      <c r="IHZ228" s="89"/>
      <c r="IIA228" s="89"/>
      <c r="IIB228" s="89"/>
      <c r="IIC228" s="89"/>
      <c r="IID228" s="89"/>
      <c r="IIE228" s="89"/>
      <c r="IIF228" s="89"/>
      <c r="IIG228" s="89"/>
      <c r="IIH228" s="89"/>
      <c r="III228" s="89"/>
      <c r="IIJ228" s="89"/>
      <c r="IIK228" s="89"/>
      <c r="IIL228" s="89"/>
      <c r="IIM228" s="89"/>
      <c r="IIN228" s="89"/>
      <c r="IIO228" s="89"/>
      <c r="IIP228" s="89"/>
      <c r="IIQ228" s="89"/>
      <c r="IIR228" s="89"/>
      <c r="IIS228" s="89"/>
      <c r="IIT228" s="89"/>
      <c r="IIU228" s="89"/>
      <c r="IIV228" s="89"/>
      <c r="IIW228" s="89"/>
      <c r="IIX228" s="89"/>
      <c r="IIY228" s="89"/>
      <c r="IIZ228" s="89"/>
      <c r="IJA228" s="89"/>
      <c r="IJB228" s="89"/>
      <c r="IJC228" s="89"/>
      <c r="IJD228" s="89"/>
      <c r="IJE228" s="89"/>
      <c r="IJF228" s="89"/>
      <c r="IJG228" s="89"/>
      <c r="IJH228" s="89"/>
      <c r="IJI228" s="89"/>
      <c r="IJJ228" s="89"/>
      <c r="IJK228" s="89"/>
      <c r="IJL228" s="89"/>
      <c r="IJM228" s="89"/>
      <c r="IJN228" s="89"/>
      <c r="IJO228" s="89"/>
      <c r="IJP228" s="89"/>
      <c r="IJQ228" s="89"/>
      <c r="IJR228" s="89"/>
      <c r="IJS228" s="89"/>
      <c r="IJT228" s="89"/>
      <c r="IJU228" s="89"/>
      <c r="IJV228" s="89"/>
      <c r="IJW228" s="89"/>
      <c r="IJX228" s="89"/>
      <c r="IJY228" s="89"/>
      <c r="IJZ228" s="89"/>
      <c r="IKA228" s="89"/>
      <c r="IKB228" s="89"/>
      <c r="IKC228" s="89"/>
      <c r="IKD228" s="89"/>
      <c r="IKE228" s="89"/>
      <c r="IKF228" s="89"/>
      <c r="IKG228" s="89"/>
      <c r="IKH228" s="89"/>
      <c r="IKI228" s="89"/>
      <c r="IKJ228" s="89"/>
      <c r="IKK228" s="89"/>
      <c r="IKL228" s="89"/>
      <c r="IKM228" s="89"/>
      <c r="IKN228" s="89"/>
      <c r="IKO228" s="89"/>
      <c r="IKP228" s="89"/>
      <c r="IKQ228" s="89"/>
      <c r="IKR228" s="89"/>
      <c r="IKS228" s="89"/>
      <c r="IKT228" s="89"/>
      <c r="IKU228" s="89"/>
      <c r="IKV228" s="89"/>
      <c r="IKW228" s="89"/>
      <c r="IKX228" s="89"/>
      <c r="IKY228" s="89"/>
      <c r="IKZ228" s="89"/>
      <c r="ILA228" s="89"/>
      <c r="ILB228" s="89"/>
      <c r="ILC228" s="89"/>
      <c r="ILD228" s="89"/>
      <c r="ILE228" s="89"/>
      <c r="ILF228" s="89"/>
      <c r="ILG228" s="89"/>
      <c r="ILH228" s="89"/>
      <c r="ILI228" s="89"/>
      <c r="ILJ228" s="89"/>
      <c r="ILK228" s="89"/>
      <c r="ILL228" s="89"/>
      <c r="ILM228" s="89"/>
      <c r="ILN228" s="89"/>
      <c r="ILO228" s="89"/>
      <c r="ILP228" s="89"/>
      <c r="ILQ228" s="89"/>
      <c r="ILR228" s="89"/>
      <c r="ILS228" s="89"/>
      <c r="ILT228" s="89"/>
      <c r="ILU228" s="89"/>
      <c r="ILV228" s="89"/>
      <c r="ILW228" s="89"/>
      <c r="ILX228" s="89"/>
      <c r="ILY228" s="89"/>
      <c r="ILZ228" s="89"/>
      <c r="IMA228" s="89"/>
      <c r="IMB228" s="89"/>
      <c r="IMC228" s="89"/>
      <c r="IMD228" s="89"/>
      <c r="IME228" s="89"/>
      <c r="IMF228" s="89"/>
      <c r="IMG228" s="89"/>
      <c r="IMH228" s="89"/>
      <c r="IMI228" s="89"/>
      <c r="IMJ228" s="89"/>
      <c r="IMK228" s="89"/>
      <c r="IML228" s="89"/>
      <c r="IMM228" s="89"/>
      <c r="IMN228" s="89"/>
      <c r="IMO228" s="89"/>
      <c r="IMP228" s="89"/>
      <c r="IMQ228" s="89"/>
      <c r="IMR228" s="89"/>
      <c r="IMS228" s="89"/>
      <c r="IMT228" s="89"/>
      <c r="IMU228" s="89"/>
      <c r="IMV228" s="89"/>
      <c r="IMW228" s="89"/>
      <c r="IMX228" s="89"/>
      <c r="IMY228" s="89"/>
      <c r="IMZ228" s="89"/>
      <c r="INA228" s="89"/>
      <c r="INB228" s="89"/>
      <c r="INC228" s="89"/>
      <c r="IND228" s="89"/>
      <c r="INE228" s="89"/>
      <c r="INF228" s="89"/>
      <c r="ING228" s="89"/>
      <c r="INH228" s="89"/>
      <c r="INI228" s="89"/>
      <c r="INJ228" s="89"/>
      <c r="INK228" s="89"/>
      <c r="INL228" s="89"/>
      <c r="INM228" s="89"/>
      <c r="INN228" s="89"/>
      <c r="INO228" s="89"/>
      <c r="INP228" s="89"/>
      <c r="INQ228" s="89"/>
      <c r="INR228" s="89"/>
      <c r="INS228" s="89"/>
      <c r="INT228" s="89"/>
      <c r="INU228" s="89"/>
      <c r="INV228" s="89"/>
      <c r="INW228" s="89"/>
      <c r="INX228" s="89"/>
      <c r="INY228" s="89"/>
      <c r="INZ228" s="89"/>
      <c r="IOA228" s="89"/>
      <c r="IOB228" s="89"/>
      <c r="IOC228" s="89"/>
      <c r="IOD228" s="89"/>
      <c r="IOE228" s="89"/>
      <c r="IOF228" s="89"/>
      <c r="IOG228" s="89"/>
      <c r="IOH228" s="89"/>
      <c r="IOI228" s="89"/>
      <c r="IOJ228" s="89"/>
      <c r="IOK228" s="89"/>
      <c r="IOL228" s="89"/>
      <c r="IOM228" s="89"/>
      <c r="ION228" s="89"/>
      <c r="IOO228" s="89"/>
      <c r="IOP228" s="89"/>
      <c r="IOQ228" s="89"/>
      <c r="IOR228" s="89"/>
      <c r="IOS228" s="89"/>
      <c r="IOT228" s="89"/>
      <c r="IOU228" s="89"/>
      <c r="IOV228" s="89"/>
      <c r="IOW228" s="89"/>
      <c r="IOX228" s="89"/>
      <c r="IOY228" s="89"/>
      <c r="IOZ228" s="89"/>
      <c r="IPA228" s="89"/>
      <c r="IPB228" s="89"/>
      <c r="IPC228" s="89"/>
      <c r="IPD228" s="89"/>
      <c r="IPE228" s="89"/>
      <c r="IPF228" s="89"/>
      <c r="IPG228" s="89"/>
      <c r="IPH228" s="89"/>
      <c r="IPI228" s="89"/>
      <c r="IPJ228" s="89"/>
      <c r="IPK228" s="89"/>
      <c r="IPL228" s="89"/>
      <c r="IPM228" s="89"/>
      <c r="IPN228" s="89"/>
      <c r="IPO228" s="89"/>
      <c r="IPP228" s="89"/>
      <c r="IPQ228" s="89"/>
      <c r="IPR228" s="89"/>
      <c r="IPS228" s="89"/>
      <c r="IPT228" s="89"/>
      <c r="IPU228" s="89"/>
      <c r="IPV228" s="89"/>
      <c r="IPW228" s="89"/>
      <c r="IPX228" s="89"/>
      <c r="IPY228" s="89"/>
      <c r="IPZ228" s="89"/>
      <c r="IQA228" s="89"/>
      <c r="IQB228" s="89"/>
      <c r="IQC228" s="89"/>
      <c r="IQD228" s="89"/>
      <c r="IQE228" s="89"/>
      <c r="IQF228" s="89"/>
      <c r="IQG228" s="89"/>
      <c r="IQH228" s="89"/>
      <c r="IQI228" s="89"/>
      <c r="IQJ228" s="89"/>
      <c r="IQK228" s="89"/>
      <c r="IQL228" s="89"/>
      <c r="IQM228" s="89"/>
      <c r="IQN228" s="89"/>
      <c r="IQO228" s="89"/>
      <c r="IQP228" s="89"/>
      <c r="IQQ228" s="89"/>
      <c r="IQR228" s="89"/>
      <c r="IQS228" s="89"/>
      <c r="IQT228" s="89"/>
      <c r="IQU228" s="89"/>
      <c r="IQV228" s="89"/>
      <c r="IQW228" s="89"/>
      <c r="IQX228" s="89"/>
      <c r="IQY228" s="89"/>
      <c r="IQZ228" s="89"/>
      <c r="IRA228" s="89"/>
      <c r="IRB228" s="89"/>
      <c r="IRC228" s="89"/>
      <c r="IRD228" s="89"/>
      <c r="IRE228" s="89"/>
      <c r="IRF228" s="89"/>
      <c r="IRG228" s="89"/>
      <c r="IRH228" s="89"/>
      <c r="IRI228" s="89"/>
      <c r="IRJ228" s="89"/>
      <c r="IRK228" s="89"/>
      <c r="IRL228" s="89"/>
      <c r="IRM228" s="89"/>
      <c r="IRN228" s="89"/>
      <c r="IRO228" s="89"/>
      <c r="IRP228" s="89"/>
      <c r="IRQ228" s="89"/>
      <c r="IRR228" s="89"/>
      <c r="IRS228" s="89"/>
      <c r="IRT228" s="89"/>
      <c r="IRU228" s="89"/>
      <c r="IRV228" s="89"/>
      <c r="IRW228" s="89"/>
      <c r="IRX228" s="89"/>
      <c r="IRY228" s="89"/>
      <c r="IRZ228" s="89"/>
      <c r="ISA228" s="89"/>
      <c r="ISB228" s="89"/>
      <c r="ISC228" s="89"/>
      <c r="ISD228" s="89"/>
      <c r="ISE228" s="89"/>
      <c r="ISF228" s="89"/>
      <c r="ISG228" s="89"/>
      <c r="ISH228" s="89"/>
      <c r="ISI228" s="89"/>
      <c r="ISJ228" s="89"/>
      <c r="ISK228" s="89"/>
      <c r="ISL228" s="89"/>
      <c r="ISM228" s="89"/>
      <c r="ISN228" s="89"/>
      <c r="ISO228" s="89"/>
      <c r="ISP228" s="89"/>
      <c r="ISQ228" s="89"/>
      <c r="ISR228" s="89"/>
      <c r="ISS228" s="89"/>
      <c r="IST228" s="89"/>
      <c r="ISU228" s="89"/>
      <c r="ISV228" s="89"/>
      <c r="ISW228" s="89"/>
      <c r="ISX228" s="89"/>
      <c r="ISY228" s="89"/>
      <c r="ISZ228" s="89"/>
      <c r="ITA228" s="89"/>
      <c r="ITB228" s="89"/>
      <c r="ITC228" s="89"/>
      <c r="ITD228" s="89"/>
      <c r="ITE228" s="89"/>
      <c r="ITF228" s="89"/>
      <c r="ITG228" s="89"/>
      <c r="ITH228" s="89"/>
      <c r="ITI228" s="89"/>
      <c r="ITJ228" s="89"/>
      <c r="ITK228" s="89"/>
      <c r="ITL228" s="89"/>
      <c r="ITM228" s="89"/>
      <c r="ITN228" s="89"/>
      <c r="ITO228" s="89"/>
      <c r="ITP228" s="89"/>
      <c r="ITQ228" s="89"/>
      <c r="ITR228" s="89"/>
      <c r="ITS228" s="89"/>
      <c r="ITT228" s="89"/>
      <c r="ITU228" s="89"/>
      <c r="ITV228" s="89"/>
      <c r="ITW228" s="89"/>
      <c r="ITX228" s="89"/>
      <c r="ITY228" s="89"/>
      <c r="ITZ228" s="89"/>
      <c r="IUA228" s="89"/>
      <c r="IUB228" s="89"/>
      <c r="IUC228" s="89"/>
      <c r="IUD228" s="89"/>
      <c r="IUE228" s="89"/>
      <c r="IUF228" s="89"/>
      <c r="IUG228" s="89"/>
      <c r="IUH228" s="89"/>
      <c r="IUI228" s="89"/>
      <c r="IUJ228" s="89"/>
      <c r="IUK228" s="89"/>
      <c r="IUL228" s="89"/>
      <c r="IUM228" s="89"/>
      <c r="IUN228" s="89"/>
      <c r="IUO228" s="89"/>
      <c r="IUP228" s="89"/>
      <c r="IUQ228" s="89"/>
      <c r="IUR228" s="89"/>
      <c r="IUS228" s="89"/>
      <c r="IUT228" s="89"/>
      <c r="IUU228" s="89"/>
      <c r="IUV228" s="89"/>
      <c r="IUW228" s="89"/>
      <c r="IUX228" s="89"/>
      <c r="IUY228" s="89"/>
      <c r="IUZ228" s="89"/>
      <c r="IVA228" s="89"/>
      <c r="IVB228" s="89"/>
      <c r="IVC228" s="89"/>
      <c r="IVD228" s="89"/>
      <c r="IVE228" s="89"/>
      <c r="IVF228" s="89"/>
      <c r="IVG228" s="89"/>
      <c r="IVH228" s="89"/>
      <c r="IVI228" s="89"/>
      <c r="IVJ228" s="89"/>
      <c r="IVK228" s="89"/>
      <c r="IVL228" s="89"/>
      <c r="IVM228" s="89"/>
      <c r="IVN228" s="89"/>
      <c r="IVO228" s="89"/>
      <c r="IVP228" s="89"/>
      <c r="IVQ228" s="89"/>
      <c r="IVR228" s="89"/>
      <c r="IVS228" s="89"/>
      <c r="IVT228" s="89"/>
      <c r="IVU228" s="89"/>
      <c r="IVV228" s="89"/>
      <c r="IVW228" s="89"/>
      <c r="IVX228" s="89"/>
      <c r="IVY228" s="89"/>
      <c r="IVZ228" s="89"/>
      <c r="IWA228" s="89"/>
      <c r="IWB228" s="89"/>
      <c r="IWC228" s="89"/>
      <c r="IWD228" s="89"/>
      <c r="IWE228" s="89"/>
      <c r="IWF228" s="89"/>
      <c r="IWG228" s="89"/>
      <c r="IWH228" s="89"/>
      <c r="IWI228" s="89"/>
      <c r="IWJ228" s="89"/>
      <c r="IWK228" s="89"/>
      <c r="IWL228" s="89"/>
      <c r="IWM228" s="89"/>
      <c r="IWN228" s="89"/>
      <c r="IWO228" s="89"/>
      <c r="IWP228" s="89"/>
      <c r="IWQ228" s="89"/>
      <c r="IWR228" s="89"/>
      <c r="IWS228" s="89"/>
      <c r="IWT228" s="89"/>
      <c r="IWU228" s="89"/>
      <c r="IWV228" s="89"/>
      <c r="IWW228" s="89"/>
      <c r="IWX228" s="89"/>
      <c r="IWY228" s="89"/>
      <c r="IWZ228" s="89"/>
      <c r="IXA228" s="89"/>
      <c r="IXB228" s="89"/>
      <c r="IXC228" s="89"/>
      <c r="IXD228" s="89"/>
      <c r="IXE228" s="89"/>
      <c r="IXF228" s="89"/>
      <c r="IXG228" s="89"/>
      <c r="IXH228" s="89"/>
      <c r="IXI228" s="89"/>
      <c r="IXJ228" s="89"/>
      <c r="IXK228" s="89"/>
      <c r="IXL228" s="89"/>
      <c r="IXM228" s="89"/>
      <c r="IXN228" s="89"/>
      <c r="IXO228" s="89"/>
      <c r="IXP228" s="89"/>
      <c r="IXQ228" s="89"/>
      <c r="IXR228" s="89"/>
      <c r="IXS228" s="89"/>
      <c r="IXT228" s="89"/>
      <c r="IXU228" s="89"/>
      <c r="IXV228" s="89"/>
      <c r="IXW228" s="89"/>
      <c r="IXX228" s="89"/>
      <c r="IXY228" s="89"/>
      <c r="IXZ228" s="89"/>
      <c r="IYA228" s="89"/>
      <c r="IYB228" s="89"/>
      <c r="IYC228" s="89"/>
      <c r="IYD228" s="89"/>
      <c r="IYE228" s="89"/>
      <c r="IYF228" s="89"/>
      <c r="IYG228" s="89"/>
      <c r="IYH228" s="89"/>
      <c r="IYI228" s="89"/>
      <c r="IYJ228" s="89"/>
      <c r="IYK228" s="89"/>
      <c r="IYL228" s="89"/>
      <c r="IYM228" s="89"/>
      <c r="IYN228" s="89"/>
      <c r="IYO228" s="89"/>
      <c r="IYP228" s="89"/>
      <c r="IYQ228" s="89"/>
      <c r="IYR228" s="89"/>
      <c r="IYS228" s="89"/>
      <c r="IYT228" s="89"/>
      <c r="IYU228" s="89"/>
      <c r="IYV228" s="89"/>
      <c r="IYW228" s="89"/>
      <c r="IYX228" s="89"/>
      <c r="IYY228" s="89"/>
      <c r="IYZ228" s="89"/>
      <c r="IZA228" s="89"/>
      <c r="IZB228" s="89"/>
      <c r="IZC228" s="89"/>
      <c r="IZD228" s="89"/>
      <c r="IZE228" s="89"/>
      <c r="IZF228" s="89"/>
      <c r="IZG228" s="89"/>
      <c r="IZH228" s="89"/>
      <c r="IZI228" s="89"/>
      <c r="IZJ228" s="89"/>
      <c r="IZK228" s="89"/>
      <c r="IZL228" s="89"/>
      <c r="IZM228" s="89"/>
      <c r="IZN228" s="89"/>
      <c r="IZO228" s="89"/>
      <c r="IZP228" s="89"/>
      <c r="IZQ228" s="89"/>
      <c r="IZR228" s="89"/>
      <c r="IZS228" s="89"/>
      <c r="IZT228" s="89"/>
      <c r="IZU228" s="89"/>
      <c r="IZV228" s="89"/>
      <c r="IZW228" s="89"/>
      <c r="IZX228" s="89"/>
      <c r="IZY228" s="89"/>
      <c r="IZZ228" s="89"/>
      <c r="JAA228" s="89"/>
      <c r="JAB228" s="89"/>
      <c r="JAC228" s="89"/>
      <c r="JAD228" s="89"/>
      <c r="JAE228" s="89"/>
      <c r="JAF228" s="89"/>
      <c r="JAG228" s="89"/>
      <c r="JAH228" s="89"/>
      <c r="JAI228" s="89"/>
      <c r="JAJ228" s="89"/>
      <c r="JAK228" s="89"/>
      <c r="JAL228" s="89"/>
      <c r="JAM228" s="89"/>
      <c r="JAN228" s="89"/>
      <c r="JAO228" s="89"/>
      <c r="JAP228" s="89"/>
      <c r="JAQ228" s="89"/>
      <c r="JAR228" s="89"/>
      <c r="JAS228" s="89"/>
      <c r="JAT228" s="89"/>
      <c r="JAU228" s="89"/>
      <c r="JAV228" s="89"/>
      <c r="JAW228" s="89"/>
      <c r="JAX228" s="89"/>
      <c r="JAY228" s="89"/>
      <c r="JAZ228" s="89"/>
      <c r="JBA228" s="89"/>
      <c r="JBB228" s="89"/>
      <c r="JBC228" s="89"/>
      <c r="JBD228" s="89"/>
      <c r="JBE228" s="89"/>
      <c r="JBF228" s="89"/>
      <c r="JBG228" s="89"/>
      <c r="JBH228" s="89"/>
      <c r="JBI228" s="89"/>
      <c r="JBJ228" s="89"/>
      <c r="JBK228" s="89"/>
      <c r="JBL228" s="89"/>
      <c r="JBM228" s="89"/>
      <c r="JBN228" s="89"/>
      <c r="JBO228" s="89"/>
      <c r="JBP228" s="89"/>
      <c r="JBQ228" s="89"/>
      <c r="JBR228" s="89"/>
      <c r="JBS228" s="89"/>
      <c r="JBT228" s="89"/>
      <c r="JBU228" s="89"/>
      <c r="JBV228" s="89"/>
      <c r="JBW228" s="89"/>
      <c r="JBX228" s="89"/>
      <c r="JBY228" s="89"/>
      <c r="JBZ228" s="89"/>
      <c r="JCA228" s="89"/>
      <c r="JCB228" s="89"/>
      <c r="JCC228" s="89"/>
      <c r="JCD228" s="89"/>
      <c r="JCE228" s="89"/>
      <c r="JCF228" s="89"/>
      <c r="JCG228" s="89"/>
      <c r="JCH228" s="89"/>
      <c r="JCI228" s="89"/>
      <c r="JCJ228" s="89"/>
      <c r="JCK228" s="89"/>
      <c r="JCL228" s="89"/>
      <c r="JCM228" s="89"/>
      <c r="JCN228" s="89"/>
      <c r="JCO228" s="89"/>
      <c r="JCP228" s="89"/>
      <c r="JCQ228" s="89"/>
      <c r="JCR228" s="89"/>
      <c r="JCS228" s="89"/>
      <c r="JCT228" s="89"/>
      <c r="JCU228" s="89"/>
      <c r="JCV228" s="89"/>
      <c r="JCW228" s="89"/>
      <c r="JCX228" s="89"/>
      <c r="JCY228" s="89"/>
      <c r="JCZ228" s="89"/>
      <c r="JDA228" s="89"/>
      <c r="JDB228" s="89"/>
      <c r="JDC228" s="89"/>
      <c r="JDD228" s="89"/>
      <c r="JDE228" s="89"/>
      <c r="JDF228" s="89"/>
      <c r="JDG228" s="89"/>
      <c r="JDH228" s="89"/>
      <c r="JDI228" s="89"/>
      <c r="JDJ228" s="89"/>
      <c r="JDK228" s="89"/>
      <c r="JDL228" s="89"/>
      <c r="JDM228" s="89"/>
      <c r="JDN228" s="89"/>
      <c r="JDO228" s="89"/>
      <c r="JDP228" s="89"/>
      <c r="JDQ228" s="89"/>
      <c r="JDR228" s="89"/>
      <c r="JDS228" s="89"/>
      <c r="JDT228" s="89"/>
      <c r="JDU228" s="89"/>
      <c r="JDV228" s="89"/>
      <c r="JDW228" s="89"/>
      <c r="JDX228" s="89"/>
      <c r="JDY228" s="89"/>
      <c r="JDZ228" s="89"/>
      <c r="JEA228" s="89"/>
      <c r="JEB228" s="89"/>
      <c r="JEC228" s="89"/>
      <c r="JED228" s="89"/>
      <c r="JEE228" s="89"/>
      <c r="JEF228" s="89"/>
      <c r="JEG228" s="89"/>
      <c r="JEH228" s="89"/>
      <c r="JEI228" s="89"/>
      <c r="JEJ228" s="89"/>
      <c r="JEK228" s="89"/>
      <c r="JEL228" s="89"/>
      <c r="JEM228" s="89"/>
      <c r="JEN228" s="89"/>
      <c r="JEO228" s="89"/>
      <c r="JEP228" s="89"/>
      <c r="JEQ228" s="89"/>
      <c r="JER228" s="89"/>
      <c r="JES228" s="89"/>
      <c r="JET228" s="89"/>
      <c r="JEU228" s="89"/>
      <c r="JEV228" s="89"/>
      <c r="JEW228" s="89"/>
      <c r="JEX228" s="89"/>
      <c r="JEY228" s="89"/>
      <c r="JEZ228" s="89"/>
      <c r="JFA228" s="89"/>
      <c r="JFB228" s="89"/>
      <c r="JFC228" s="89"/>
      <c r="JFD228" s="89"/>
      <c r="JFE228" s="89"/>
      <c r="JFF228" s="89"/>
      <c r="JFG228" s="89"/>
      <c r="JFH228" s="89"/>
      <c r="JFI228" s="89"/>
      <c r="JFJ228" s="89"/>
      <c r="JFK228" s="89"/>
      <c r="JFL228" s="89"/>
      <c r="JFM228" s="89"/>
      <c r="JFN228" s="89"/>
      <c r="JFO228" s="89"/>
      <c r="JFP228" s="89"/>
      <c r="JFQ228" s="89"/>
      <c r="JFR228" s="89"/>
      <c r="JFS228" s="89"/>
      <c r="JFT228" s="89"/>
      <c r="JFU228" s="89"/>
      <c r="JFV228" s="89"/>
      <c r="JFW228" s="89"/>
      <c r="JFX228" s="89"/>
      <c r="JFY228" s="89"/>
      <c r="JFZ228" s="89"/>
      <c r="JGA228" s="89"/>
      <c r="JGB228" s="89"/>
      <c r="JGC228" s="89"/>
      <c r="JGD228" s="89"/>
      <c r="JGE228" s="89"/>
      <c r="JGF228" s="89"/>
      <c r="JGG228" s="89"/>
      <c r="JGH228" s="89"/>
      <c r="JGI228" s="89"/>
      <c r="JGJ228" s="89"/>
      <c r="JGK228" s="89"/>
      <c r="JGL228" s="89"/>
      <c r="JGM228" s="89"/>
      <c r="JGN228" s="89"/>
      <c r="JGO228" s="89"/>
      <c r="JGP228" s="89"/>
      <c r="JGQ228" s="89"/>
      <c r="JGR228" s="89"/>
      <c r="JGS228" s="89"/>
      <c r="JGT228" s="89"/>
      <c r="JGU228" s="89"/>
      <c r="JGV228" s="89"/>
      <c r="JGW228" s="89"/>
      <c r="JGX228" s="89"/>
      <c r="JGY228" s="89"/>
      <c r="JGZ228" s="89"/>
      <c r="JHA228" s="89"/>
      <c r="JHB228" s="89"/>
      <c r="JHC228" s="89"/>
      <c r="JHD228" s="89"/>
      <c r="JHE228" s="89"/>
      <c r="JHF228" s="89"/>
      <c r="JHG228" s="89"/>
      <c r="JHH228" s="89"/>
      <c r="JHI228" s="89"/>
      <c r="JHJ228" s="89"/>
      <c r="JHK228" s="89"/>
      <c r="JHL228" s="89"/>
      <c r="JHM228" s="89"/>
      <c r="JHN228" s="89"/>
      <c r="JHO228" s="89"/>
      <c r="JHP228" s="89"/>
      <c r="JHQ228" s="89"/>
      <c r="JHR228" s="89"/>
      <c r="JHS228" s="89"/>
      <c r="JHT228" s="89"/>
      <c r="JHU228" s="89"/>
      <c r="JHV228" s="89"/>
      <c r="JHW228" s="89"/>
      <c r="JHX228" s="89"/>
      <c r="JHY228" s="89"/>
      <c r="JHZ228" s="89"/>
      <c r="JIA228" s="89"/>
      <c r="JIB228" s="89"/>
      <c r="JIC228" s="89"/>
      <c r="JID228" s="89"/>
      <c r="JIE228" s="89"/>
      <c r="JIF228" s="89"/>
      <c r="JIG228" s="89"/>
      <c r="JIH228" s="89"/>
      <c r="JII228" s="89"/>
      <c r="JIJ228" s="89"/>
      <c r="JIK228" s="89"/>
      <c r="JIL228" s="89"/>
      <c r="JIM228" s="89"/>
      <c r="JIN228" s="89"/>
      <c r="JIO228" s="89"/>
      <c r="JIP228" s="89"/>
      <c r="JIQ228" s="89"/>
      <c r="JIR228" s="89"/>
      <c r="JIS228" s="89"/>
      <c r="JIT228" s="89"/>
      <c r="JIU228" s="89"/>
      <c r="JIV228" s="89"/>
      <c r="JIW228" s="89"/>
      <c r="JIX228" s="89"/>
      <c r="JIY228" s="89"/>
      <c r="JIZ228" s="89"/>
      <c r="JJA228" s="89"/>
      <c r="JJB228" s="89"/>
      <c r="JJC228" s="89"/>
      <c r="JJD228" s="89"/>
      <c r="JJE228" s="89"/>
      <c r="JJF228" s="89"/>
      <c r="JJG228" s="89"/>
      <c r="JJH228" s="89"/>
      <c r="JJI228" s="89"/>
      <c r="JJJ228" s="89"/>
      <c r="JJK228" s="89"/>
      <c r="JJL228" s="89"/>
      <c r="JJM228" s="89"/>
      <c r="JJN228" s="89"/>
      <c r="JJO228" s="89"/>
      <c r="JJP228" s="89"/>
      <c r="JJQ228" s="89"/>
      <c r="JJR228" s="89"/>
      <c r="JJS228" s="89"/>
      <c r="JJT228" s="89"/>
      <c r="JJU228" s="89"/>
      <c r="JJV228" s="89"/>
      <c r="JJW228" s="89"/>
      <c r="JJX228" s="89"/>
      <c r="JJY228" s="89"/>
      <c r="JJZ228" s="89"/>
      <c r="JKA228" s="89"/>
      <c r="JKB228" s="89"/>
      <c r="JKC228" s="89"/>
      <c r="JKD228" s="89"/>
      <c r="JKE228" s="89"/>
      <c r="JKF228" s="89"/>
      <c r="JKG228" s="89"/>
      <c r="JKH228" s="89"/>
      <c r="JKI228" s="89"/>
      <c r="JKJ228" s="89"/>
      <c r="JKK228" s="89"/>
      <c r="JKL228" s="89"/>
      <c r="JKM228" s="89"/>
      <c r="JKN228" s="89"/>
      <c r="JKO228" s="89"/>
      <c r="JKP228" s="89"/>
      <c r="JKQ228" s="89"/>
      <c r="JKR228" s="89"/>
      <c r="JKS228" s="89"/>
      <c r="JKT228" s="89"/>
      <c r="JKU228" s="89"/>
      <c r="JKV228" s="89"/>
      <c r="JKW228" s="89"/>
      <c r="JKX228" s="89"/>
      <c r="JKY228" s="89"/>
      <c r="JKZ228" s="89"/>
      <c r="JLA228" s="89"/>
      <c r="JLB228" s="89"/>
      <c r="JLC228" s="89"/>
      <c r="JLD228" s="89"/>
      <c r="JLE228" s="89"/>
      <c r="JLF228" s="89"/>
      <c r="JLG228" s="89"/>
      <c r="JLH228" s="89"/>
      <c r="JLI228" s="89"/>
      <c r="JLJ228" s="89"/>
      <c r="JLK228" s="89"/>
      <c r="JLL228" s="89"/>
      <c r="JLM228" s="89"/>
      <c r="JLN228" s="89"/>
      <c r="JLO228" s="89"/>
      <c r="JLP228" s="89"/>
      <c r="JLQ228" s="89"/>
      <c r="JLR228" s="89"/>
      <c r="JLS228" s="89"/>
      <c r="JLT228" s="89"/>
      <c r="JLU228" s="89"/>
      <c r="JLV228" s="89"/>
      <c r="JLW228" s="89"/>
      <c r="JLX228" s="89"/>
      <c r="JLY228" s="89"/>
      <c r="JLZ228" s="89"/>
      <c r="JMA228" s="89"/>
      <c r="JMB228" s="89"/>
      <c r="JMC228" s="89"/>
      <c r="JMD228" s="89"/>
      <c r="JME228" s="89"/>
      <c r="JMF228" s="89"/>
      <c r="JMG228" s="89"/>
      <c r="JMH228" s="89"/>
      <c r="JMI228" s="89"/>
      <c r="JMJ228" s="89"/>
      <c r="JMK228" s="89"/>
      <c r="JML228" s="89"/>
      <c r="JMM228" s="89"/>
      <c r="JMN228" s="89"/>
      <c r="JMO228" s="89"/>
      <c r="JMP228" s="89"/>
      <c r="JMQ228" s="89"/>
      <c r="JMR228" s="89"/>
      <c r="JMS228" s="89"/>
      <c r="JMT228" s="89"/>
      <c r="JMU228" s="89"/>
      <c r="JMV228" s="89"/>
      <c r="JMW228" s="89"/>
      <c r="JMX228" s="89"/>
      <c r="JMY228" s="89"/>
      <c r="JMZ228" s="89"/>
      <c r="JNA228" s="89"/>
      <c r="JNB228" s="89"/>
      <c r="JNC228" s="89"/>
      <c r="JND228" s="89"/>
      <c r="JNE228" s="89"/>
      <c r="JNF228" s="89"/>
      <c r="JNG228" s="89"/>
      <c r="JNH228" s="89"/>
      <c r="JNI228" s="89"/>
      <c r="JNJ228" s="89"/>
      <c r="JNK228" s="89"/>
      <c r="JNL228" s="89"/>
      <c r="JNM228" s="89"/>
      <c r="JNN228" s="89"/>
      <c r="JNO228" s="89"/>
      <c r="JNP228" s="89"/>
      <c r="JNQ228" s="89"/>
      <c r="JNR228" s="89"/>
      <c r="JNS228" s="89"/>
      <c r="JNT228" s="89"/>
      <c r="JNU228" s="89"/>
      <c r="JNV228" s="89"/>
      <c r="JNW228" s="89"/>
      <c r="JNX228" s="89"/>
      <c r="JNY228" s="89"/>
      <c r="JNZ228" s="89"/>
      <c r="JOA228" s="89"/>
      <c r="JOB228" s="89"/>
      <c r="JOC228" s="89"/>
      <c r="JOD228" s="89"/>
      <c r="JOE228" s="89"/>
      <c r="JOF228" s="89"/>
      <c r="JOG228" s="89"/>
      <c r="JOH228" s="89"/>
      <c r="JOI228" s="89"/>
      <c r="JOJ228" s="89"/>
      <c r="JOK228" s="89"/>
      <c r="JOL228" s="89"/>
      <c r="JOM228" s="89"/>
      <c r="JON228" s="89"/>
      <c r="JOO228" s="89"/>
      <c r="JOP228" s="89"/>
      <c r="JOQ228" s="89"/>
      <c r="JOR228" s="89"/>
      <c r="JOS228" s="89"/>
      <c r="JOT228" s="89"/>
      <c r="JOU228" s="89"/>
      <c r="JOV228" s="89"/>
      <c r="JOW228" s="89"/>
      <c r="JOX228" s="89"/>
      <c r="JOY228" s="89"/>
      <c r="JOZ228" s="89"/>
      <c r="JPA228" s="89"/>
      <c r="JPB228" s="89"/>
      <c r="JPC228" s="89"/>
      <c r="JPD228" s="89"/>
      <c r="JPE228" s="89"/>
      <c r="JPF228" s="89"/>
      <c r="JPG228" s="89"/>
      <c r="JPH228" s="89"/>
      <c r="JPI228" s="89"/>
      <c r="JPJ228" s="89"/>
      <c r="JPK228" s="89"/>
      <c r="JPL228" s="89"/>
      <c r="JPM228" s="89"/>
      <c r="JPN228" s="89"/>
      <c r="JPO228" s="89"/>
      <c r="JPP228" s="89"/>
      <c r="JPQ228" s="89"/>
      <c r="JPR228" s="89"/>
      <c r="JPS228" s="89"/>
      <c r="JPT228" s="89"/>
      <c r="JPU228" s="89"/>
      <c r="JPV228" s="89"/>
      <c r="JPW228" s="89"/>
      <c r="JPX228" s="89"/>
      <c r="JPY228" s="89"/>
      <c r="JPZ228" s="89"/>
      <c r="JQA228" s="89"/>
      <c r="JQB228" s="89"/>
      <c r="JQC228" s="89"/>
      <c r="JQD228" s="89"/>
      <c r="JQE228" s="89"/>
      <c r="JQF228" s="89"/>
      <c r="JQG228" s="89"/>
      <c r="JQH228" s="89"/>
      <c r="JQI228" s="89"/>
      <c r="JQJ228" s="89"/>
      <c r="JQK228" s="89"/>
      <c r="JQL228" s="89"/>
      <c r="JQM228" s="89"/>
      <c r="JQN228" s="89"/>
      <c r="JQO228" s="89"/>
      <c r="JQP228" s="89"/>
      <c r="JQQ228" s="89"/>
      <c r="JQR228" s="89"/>
      <c r="JQS228" s="89"/>
      <c r="JQT228" s="89"/>
      <c r="JQU228" s="89"/>
      <c r="JQV228" s="89"/>
      <c r="JQW228" s="89"/>
      <c r="JQX228" s="89"/>
      <c r="JQY228" s="89"/>
      <c r="JQZ228" s="89"/>
      <c r="JRA228" s="89"/>
      <c r="JRB228" s="89"/>
      <c r="JRC228" s="89"/>
      <c r="JRD228" s="89"/>
      <c r="JRE228" s="89"/>
      <c r="JRF228" s="89"/>
      <c r="JRG228" s="89"/>
      <c r="JRH228" s="89"/>
      <c r="JRI228" s="89"/>
      <c r="JRJ228" s="89"/>
      <c r="JRK228" s="89"/>
      <c r="JRL228" s="89"/>
      <c r="JRM228" s="89"/>
      <c r="JRN228" s="89"/>
      <c r="JRO228" s="89"/>
      <c r="JRP228" s="89"/>
      <c r="JRQ228" s="89"/>
      <c r="JRR228" s="89"/>
      <c r="JRS228" s="89"/>
      <c r="JRT228" s="89"/>
      <c r="JRU228" s="89"/>
      <c r="JRV228" s="89"/>
      <c r="JRW228" s="89"/>
      <c r="JRX228" s="89"/>
      <c r="JRY228" s="89"/>
      <c r="JRZ228" s="89"/>
      <c r="JSA228" s="89"/>
      <c r="JSB228" s="89"/>
      <c r="JSC228" s="89"/>
      <c r="JSD228" s="89"/>
      <c r="JSE228" s="89"/>
      <c r="JSF228" s="89"/>
      <c r="JSG228" s="89"/>
      <c r="JSH228" s="89"/>
      <c r="JSI228" s="89"/>
      <c r="JSJ228" s="89"/>
      <c r="JSK228" s="89"/>
      <c r="JSL228" s="89"/>
      <c r="JSM228" s="89"/>
      <c r="JSN228" s="89"/>
      <c r="JSO228" s="89"/>
      <c r="JSP228" s="89"/>
      <c r="JSQ228" s="89"/>
      <c r="JSR228" s="89"/>
      <c r="JSS228" s="89"/>
      <c r="JST228" s="89"/>
      <c r="JSU228" s="89"/>
      <c r="JSV228" s="89"/>
      <c r="JSW228" s="89"/>
      <c r="JSX228" s="89"/>
      <c r="JSY228" s="89"/>
      <c r="JSZ228" s="89"/>
      <c r="JTA228" s="89"/>
      <c r="JTB228" s="89"/>
      <c r="JTC228" s="89"/>
      <c r="JTD228" s="89"/>
      <c r="JTE228" s="89"/>
      <c r="JTF228" s="89"/>
      <c r="JTG228" s="89"/>
      <c r="JTH228" s="89"/>
      <c r="JTI228" s="89"/>
      <c r="JTJ228" s="89"/>
      <c r="JTK228" s="89"/>
      <c r="JTL228" s="89"/>
      <c r="JTM228" s="89"/>
      <c r="JTN228" s="89"/>
      <c r="JTO228" s="89"/>
      <c r="JTP228" s="89"/>
      <c r="JTQ228" s="89"/>
      <c r="JTR228" s="89"/>
      <c r="JTS228" s="89"/>
      <c r="JTT228" s="89"/>
      <c r="JTU228" s="89"/>
      <c r="JTV228" s="89"/>
      <c r="JTW228" s="89"/>
      <c r="JTX228" s="89"/>
      <c r="JTY228" s="89"/>
      <c r="JTZ228" s="89"/>
      <c r="JUA228" s="89"/>
      <c r="JUB228" s="89"/>
      <c r="JUC228" s="89"/>
      <c r="JUD228" s="89"/>
      <c r="JUE228" s="89"/>
      <c r="JUF228" s="89"/>
      <c r="JUG228" s="89"/>
      <c r="JUH228" s="89"/>
      <c r="JUI228" s="89"/>
      <c r="JUJ228" s="89"/>
      <c r="JUK228" s="89"/>
      <c r="JUL228" s="89"/>
      <c r="JUM228" s="89"/>
      <c r="JUN228" s="89"/>
      <c r="JUO228" s="89"/>
      <c r="JUP228" s="89"/>
      <c r="JUQ228" s="89"/>
      <c r="JUR228" s="89"/>
      <c r="JUS228" s="89"/>
      <c r="JUT228" s="89"/>
      <c r="JUU228" s="89"/>
      <c r="JUV228" s="89"/>
      <c r="JUW228" s="89"/>
      <c r="JUX228" s="89"/>
      <c r="JUY228" s="89"/>
      <c r="JUZ228" s="89"/>
      <c r="JVA228" s="89"/>
      <c r="JVB228" s="89"/>
      <c r="JVC228" s="89"/>
      <c r="JVD228" s="89"/>
      <c r="JVE228" s="89"/>
      <c r="JVF228" s="89"/>
      <c r="JVG228" s="89"/>
      <c r="JVH228" s="89"/>
      <c r="JVI228" s="89"/>
      <c r="JVJ228" s="89"/>
      <c r="JVK228" s="89"/>
      <c r="JVL228" s="89"/>
      <c r="JVM228" s="89"/>
      <c r="JVN228" s="89"/>
      <c r="JVO228" s="89"/>
      <c r="JVP228" s="89"/>
      <c r="JVQ228" s="89"/>
      <c r="JVR228" s="89"/>
      <c r="JVS228" s="89"/>
      <c r="JVT228" s="89"/>
      <c r="JVU228" s="89"/>
      <c r="JVV228" s="89"/>
      <c r="JVW228" s="89"/>
      <c r="JVX228" s="89"/>
      <c r="JVY228" s="89"/>
      <c r="JVZ228" s="89"/>
      <c r="JWA228" s="89"/>
      <c r="JWB228" s="89"/>
      <c r="JWC228" s="89"/>
      <c r="JWD228" s="89"/>
      <c r="JWE228" s="89"/>
      <c r="JWF228" s="89"/>
      <c r="JWG228" s="89"/>
      <c r="JWH228" s="89"/>
      <c r="JWI228" s="89"/>
      <c r="JWJ228" s="89"/>
      <c r="JWK228" s="89"/>
      <c r="JWL228" s="89"/>
      <c r="JWM228" s="89"/>
      <c r="JWN228" s="89"/>
      <c r="JWO228" s="89"/>
      <c r="JWP228" s="89"/>
      <c r="JWQ228" s="89"/>
      <c r="JWR228" s="89"/>
      <c r="JWS228" s="89"/>
      <c r="JWT228" s="89"/>
      <c r="JWU228" s="89"/>
      <c r="JWV228" s="89"/>
      <c r="JWW228" s="89"/>
      <c r="JWX228" s="89"/>
      <c r="JWY228" s="89"/>
      <c r="JWZ228" s="89"/>
      <c r="JXA228" s="89"/>
      <c r="JXB228" s="89"/>
      <c r="JXC228" s="89"/>
      <c r="JXD228" s="89"/>
      <c r="JXE228" s="89"/>
      <c r="JXF228" s="89"/>
      <c r="JXG228" s="89"/>
      <c r="JXH228" s="89"/>
      <c r="JXI228" s="89"/>
      <c r="JXJ228" s="89"/>
      <c r="JXK228" s="89"/>
      <c r="JXL228" s="89"/>
      <c r="JXM228" s="89"/>
      <c r="JXN228" s="89"/>
      <c r="JXO228" s="89"/>
      <c r="JXP228" s="89"/>
      <c r="JXQ228" s="89"/>
      <c r="JXR228" s="89"/>
      <c r="JXS228" s="89"/>
      <c r="JXT228" s="89"/>
      <c r="JXU228" s="89"/>
      <c r="JXV228" s="89"/>
      <c r="JXW228" s="89"/>
      <c r="JXX228" s="89"/>
      <c r="JXY228" s="89"/>
      <c r="JXZ228" s="89"/>
      <c r="JYA228" s="89"/>
      <c r="JYB228" s="89"/>
      <c r="JYC228" s="89"/>
      <c r="JYD228" s="89"/>
      <c r="JYE228" s="89"/>
      <c r="JYF228" s="89"/>
      <c r="JYG228" s="89"/>
      <c r="JYH228" s="89"/>
      <c r="JYI228" s="89"/>
      <c r="JYJ228" s="89"/>
      <c r="JYK228" s="89"/>
      <c r="JYL228" s="89"/>
      <c r="JYM228" s="89"/>
      <c r="JYN228" s="89"/>
      <c r="JYO228" s="89"/>
      <c r="JYP228" s="89"/>
      <c r="JYQ228" s="89"/>
      <c r="JYR228" s="89"/>
      <c r="JYS228" s="89"/>
      <c r="JYT228" s="89"/>
      <c r="JYU228" s="89"/>
      <c r="JYV228" s="89"/>
      <c r="JYW228" s="89"/>
      <c r="JYX228" s="89"/>
      <c r="JYY228" s="89"/>
      <c r="JYZ228" s="89"/>
      <c r="JZA228" s="89"/>
      <c r="JZB228" s="89"/>
      <c r="JZC228" s="89"/>
      <c r="JZD228" s="89"/>
      <c r="JZE228" s="89"/>
      <c r="JZF228" s="89"/>
      <c r="JZG228" s="89"/>
      <c r="JZH228" s="89"/>
      <c r="JZI228" s="89"/>
      <c r="JZJ228" s="89"/>
      <c r="JZK228" s="89"/>
      <c r="JZL228" s="89"/>
      <c r="JZM228" s="89"/>
      <c r="JZN228" s="89"/>
      <c r="JZO228" s="89"/>
      <c r="JZP228" s="89"/>
      <c r="JZQ228" s="89"/>
      <c r="JZR228" s="89"/>
      <c r="JZS228" s="89"/>
      <c r="JZT228" s="89"/>
      <c r="JZU228" s="89"/>
      <c r="JZV228" s="89"/>
      <c r="JZW228" s="89"/>
      <c r="JZX228" s="89"/>
      <c r="JZY228" s="89"/>
      <c r="JZZ228" s="89"/>
      <c r="KAA228" s="89"/>
      <c r="KAB228" s="89"/>
      <c r="KAC228" s="89"/>
      <c r="KAD228" s="89"/>
      <c r="KAE228" s="89"/>
      <c r="KAF228" s="89"/>
      <c r="KAG228" s="89"/>
      <c r="KAH228" s="89"/>
      <c r="KAI228" s="89"/>
      <c r="KAJ228" s="89"/>
      <c r="KAK228" s="89"/>
      <c r="KAL228" s="89"/>
      <c r="KAM228" s="89"/>
      <c r="KAN228" s="89"/>
      <c r="KAO228" s="89"/>
      <c r="KAP228" s="89"/>
      <c r="KAQ228" s="89"/>
      <c r="KAR228" s="89"/>
      <c r="KAS228" s="89"/>
      <c r="KAT228" s="89"/>
      <c r="KAU228" s="89"/>
      <c r="KAV228" s="89"/>
      <c r="KAW228" s="89"/>
      <c r="KAX228" s="89"/>
      <c r="KAY228" s="89"/>
      <c r="KAZ228" s="89"/>
      <c r="KBA228" s="89"/>
      <c r="KBB228" s="89"/>
      <c r="KBC228" s="89"/>
      <c r="KBD228" s="89"/>
      <c r="KBE228" s="89"/>
      <c r="KBF228" s="89"/>
      <c r="KBG228" s="89"/>
      <c r="KBH228" s="89"/>
      <c r="KBI228" s="89"/>
      <c r="KBJ228" s="89"/>
      <c r="KBK228" s="89"/>
      <c r="KBL228" s="89"/>
      <c r="KBM228" s="89"/>
      <c r="KBN228" s="89"/>
      <c r="KBO228" s="89"/>
      <c r="KBP228" s="89"/>
      <c r="KBQ228" s="89"/>
      <c r="KBR228" s="89"/>
      <c r="KBS228" s="89"/>
      <c r="KBT228" s="89"/>
      <c r="KBU228" s="89"/>
      <c r="KBV228" s="89"/>
      <c r="KBW228" s="89"/>
      <c r="KBX228" s="89"/>
      <c r="KBY228" s="89"/>
      <c r="KBZ228" s="89"/>
      <c r="KCA228" s="89"/>
      <c r="KCB228" s="89"/>
      <c r="KCC228" s="89"/>
      <c r="KCD228" s="89"/>
      <c r="KCE228" s="89"/>
      <c r="KCF228" s="89"/>
      <c r="KCG228" s="89"/>
      <c r="KCH228" s="89"/>
      <c r="KCI228" s="89"/>
      <c r="KCJ228" s="89"/>
      <c r="KCK228" s="89"/>
      <c r="KCL228" s="89"/>
      <c r="KCM228" s="89"/>
      <c r="KCN228" s="89"/>
      <c r="KCO228" s="89"/>
      <c r="KCP228" s="89"/>
      <c r="KCQ228" s="89"/>
      <c r="KCR228" s="89"/>
      <c r="KCS228" s="89"/>
      <c r="KCT228" s="89"/>
      <c r="KCU228" s="89"/>
      <c r="KCV228" s="89"/>
      <c r="KCW228" s="89"/>
      <c r="KCX228" s="89"/>
      <c r="KCY228" s="89"/>
      <c r="KCZ228" s="89"/>
      <c r="KDA228" s="89"/>
      <c r="KDB228" s="89"/>
      <c r="KDC228" s="89"/>
      <c r="KDD228" s="89"/>
      <c r="KDE228" s="89"/>
      <c r="KDF228" s="89"/>
      <c r="KDG228" s="89"/>
      <c r="KDH228" s="89"/>
      <c r="KDI228" s="89"/>
      <c r="KDJ228" s="89"/>
      <c r="KDK228" s="89"/>
      <c r="KDL228" s="89"/>
      <c r="KDM228" s="89"/>
      <c r="KDN228" s="89"/>
      <c r="KDO228" s="89"/>
      <c r="KDP228" s="89"/>
      <c r="KDQ228" s="89"/>
      <c r="KDR228" s="89"/>
      <c r="KDS228" s="89"/>
      <c r="KDT228" s="89"/>
      <c r="KDU228" s="89"/>
      <c r="KDV228" s="89"/>
      <c r="KDW228" s="89"/>
      <c r="KDX228" s="89"/>
      <c r="KDY228" s="89"/>
      <c r="KDZ228" s="89"/>
      <c r="KEA228" s="89"/>
      <c r="KEB228" s="89"/>
      <c r="KEC228" s="89"/>
      <c r="KED228" s="89"/>
      <c r="KEE228" s="89"/>
      <c r="KEF228" s="89"/>
      <c r="KEG228" s="89"/>
      <c r="KEH228" s="89"/>
      <c r="KEI228" s="89"/>
      <c r="KEJ228" s="89"/>
      <c r="KEK228" s="89"/>
      <c r="KEL228" s="89"/>
      <c r="KEM228" s="89"/>
      <c r="KEN228" s="89"/>
      <c r="KEO228" s="89"/>
      <c r="KEP228" s="89"/>
      <c r="KEQ228" s="89"/>
      <c r="KER228" s="89"/>
      <c r="KES228" s="89"/>
      <c r="KET228" s="89"/>
      <c r="KEU228" s="89"/>
      <c r="KEV228" s="89"/>
      <c r="KEW228" s="89"/>
      <c r="KEX228" s="89"/>
      <c r="KEY228" s="89"/>
      <c r="KEZ228" s="89"/>
      <c r="KFA228" s="89"/>
      <c r="KFB228" s="89"/>
      <c r="KFC228" s="89"/>
      <c r="KFD228" s="89"/>
      <c r="KFE228" s="89"/>
      <c r="KFF228" s="89"/>
      <c r="KFG228" s="89"/>
      <c r="KFH228" s="89"/>
      <c r="KFI228" s="89"/>
      <c r="KFJ228" s="89"/>
      <c r="KFK228" s="89"/>
      <c r="KFL228" s="89"/>
      <c r="KFM228" s="89"/>
      <c r="KFN228" s="89"/>
      <c r="KFO228" s="89"/>
      <c r="KFP228" s="89"/>
      <c r="KFQ228" s="89"/>
      <c r="KFR228" s="89"/>
      <c r="KFS228" s="89"/>
      <c r="KFT228" s="89"/>
      <c r="KFU228" s="89"/>
      <c r="KFV228" s="89"/>
      <c r="KFW228" s="89"/>
      <c r="KFX228" s="89"/>
      <c r="KFY228" s="89"/>
      <c r="KFZ228" s="89"/>
      <c r="KGA228" s="89"/>
      <c r="KGB228" s="89"/>
      <c r="KGC228" s="89"/>
      <c r="KGD228" s="89"/>
      <c r="KGE228" s="89"/>
      <c r="KGF228" s="89"/>
      <c r="KGG228" s="89"/>
      <c r="KGH228" s="89"/>
      <c r="KGI228" s="89"/>
      <c r="KGJ228" s="89"/>
      <c r="KGK228" s="89"/>
      <c r="KGL228" s="89"/>
      <c r="KGM228" s="89"/>
      <c r="KGN228" s="89"/>
      <c r="KGO228" s="89"/>
      <c r="KGP228" s="89"/>
      <c r="KGQ228" s="89"/>
      <c r="KGR228" s="89"/>
      <c r="KGS228" s="89"/>
      <c r="KGT228" s="89"/>
      <c r="KGU228" s="89"/>
      <c r="KGV228" s="89"/>
      <c r="KGW228" s="89"/>
      <c r="KGX228" s="89"/>
      <c r="KGY228" s="89"/>
      <c r="KGZ228" s="89"/>
      <c r="KHA228" s="89"/>
      <c r="KHB228" s="89"/>
      <c r="KHC228" s="89"/>
      <c r="KHD228" s="89"/>
      <c r="KHE228" s="89"/>
      <c r="KHF228" s="89"/>
      <c r="KHG228" s="89"/>
      <c r="KHH228" s="89"/>
      <c r="KHI228" s="89"/>
      <c r="KHJ228" s="89"/>
      <c r="KHK228" s="89"/>
      <c r="KHL228" s="89"/>
      <c r="KHM228" s="89"/>
      <c r="KHN228" s="89"/>
      <c r="KHO228" s="89"/>
      <c r="KHP228" s="89"/>
      <c r="KHQ228" s="89"/>
      <c r="KHR228" s="89"/>
      <c r="KHS228" s="89"/>
      <c r="KHT228" s="89"/>
      <c r="KHU228" s="89"/>
      <c r="KHV228" s="89"/>
      <c r="KHW228" s="89"/>
      <c r="KHX228" s="89"/>
      <c r="KHY228" s="89"/>
      <c r="KHZ228" s="89"/>
      <c r="KIA228" s="89"/>
      <c r="KIB228" s="89"/>
      <c r="KIC228" s="89"/>
      <c r="KID228" s="89"/>
      <c r="KIE228" s="89"/>
      <c r="KIF228" s="89"/>
      <c r="KIG228" s="89"/>
      <c r="KIH228" s="89"/>
      <c r="KII228" s="89"/>
      <c r="KIJ228" s="89"/>
      <c r="KIK228" s="89"/>
      <c r="KIL228" s="89"/>
      <c r="KIM228" s="89"/>
      <c r="KIN228" s="89"/>
      <c r="KIO228" s="89"/>
      <c r="KIP228" s="89"/>
      <c r="KIQ228" s="89"/>
      <c r="KIR228" s="89"/>
      <c r="KIS228" s="89"/>
      <c r="KIT228" s="89"/>
      <c r="KIU228" s="89"/>
      <c r="KIV228" s="89"/>
      <c r="KIW228" s="89"/>
      <c r="KIX228" s="89"/>
      <c r="KIY228" s="89"/>
      <c r="KIZ228" s="89"/>
      <c r="KJA228" s="89"/>
      <c r="KJB228" s="89"/>
      <c r="KJC228" s="89"/>
      <c r="KJD228" s="89"/>
      <c r="KJE228" s="89"/>
      <c r="KJF228" s="89"/>
      <c r="KJG228" s="89"/>
      <c r="KJH228" s="89"/>
      <c r="KJI228" s="89"/>
      <c r="KJJ228" s="89"/>
      <c r="KJK228" s="89"/>
      <c r="KJL228" s="89"/>
      <c r="KJM228" s="89"/>
      <c r="KJN228" s="89"/>
      <c r="KJO228" s="89"/>
      <c r="KJP228" s="89"/>
      <c r="KJQ228" s="89"/>
      <c r="KJR228" s="89"/>
      <c r="KJS228" s="89"/>
      <c r="KJT228" s="89"/>
      <c r="KJU228" s="89"/>
      <c r="KJV228" s="89"/>
      <c r="KJW228" s="89"/>
      <c r="KJX228" s="89"/>
      <c r="KJY228" s="89"/>
      <c r="KJZ228" s="89"/>
      <c r="KKA228" s="89"/>
      <c r="KKB228" s="89"/>
      <c r="KKC228" s="89"/>
      <c r="KKD228" s="89"/>
      <c r="KKE228" s="89"/>
      <c r="KKF228" s="89"/>
      <c r="KKG228" s="89"/>
      <c r="KKH228" s="89"/>
      <c r="KKI228" s="89"/>
      <c r="KKJ228" s="89"/>
      <c r="KKK228" s="89"/>
      <c r="KKL228" s="89"/>
      <c r="KKM228" s="89"/>
      <c r="KKN228" s="89"/>
      <c r="KKO228" s="89"/>
      <c r="KKP228" s="89"/>
      <c r="KKQ228" s="89"/>
      <c r="KKR228" s="89"/>
      <c r="KKS228" s="89"/>
      <c r="KKT228" s="89"/>
      <c r="KKU228" s="89"/>
      <c r="KKV228" s="89"/>
      <c r="KKW228" s="89"/>
      <c r="KKX228" s="89"/>
      <c r="KKY228" s="89"/>
      <c r="KKZ228" s="89"/>
      <c r="KLA228" s="89"/>
      <c r="KLB228" s="89"/>
      <c r="KLC228" s="89"/>
      <c r="KLD228" s="89"/>
      <c r="KLE228" s="89"/>
      <c r="KLF228" s="89"/>
      <c r="KLG228" s="89"/>
      <c r="KLH228" s="89"/>
      <c r="KLI228" s="89"/>
      <c r="KLJ228" s="89"/>
      <c r="KLK228" s="89"/>
      <c r="KLL228" s="89"/>
      <c r="KLM228" s="89"/>
      <c r="KLN228" s="89"/>
      <c r="KLO228" s="89"/>
      <c r="KLP228" s="89"/>
      <c r="KLQ228" s="89"/>
      <c r="KLR228" s="89"/>
      <c r="KLS228" s="89"/>
      <c r="KLT228" s="89"/>
      <c r="KLU228" s="89"/>
      <c r="KLV228" s="89"/>
      <c r="KLW228" s="89"/>
      <c r="KLX228" s="89"/>
      <c r="KLY228" s="89"/>
      <c r="KLZ228" s="89"/>
      <c r="KMA228" s="89"/>
      <c r="KMB228" s="89"/>
      <c r="KMC228" s="89"/>
      <c r="KMD228" s="89"/>
      <c r="KME228" s="89"/>
      <c r="KMF228" s="89"/>
      <c r="KMG228" s="89"/>
      <c r="KMH228" s="89"/>
      <c r="KMI228" s="89"/>
      <c r="KMJ228" s="89"/>
      <c r="KMK228" s="89"/>
      <c r="KML228" s="89"/>
      <c r="KMM228" s="89"/>
      <c r="KMN228" s="89"/>
      <c r="KMO228" s="89"/>
      <c r="KMP228" s="89"/>
      <c r="KMQ228" s="89"/>
      <c r="KMR228" s="89"/>
      <c r="KMS228" s="89"/>
      <c r="KMT228" s="89"/>
      <c r="KMU228" s="89"/>
      <c r="KMV228" s="89"/>
      <c r="KMW228" s="89"/>
      <c r="KMX228" s="89"/>
      <c r="KMY228" s="89"/>
      <c r="KMZ228" s="89"/>
      <c r="KNA228" s="89"/>
      <c r="KNB228" s="89"/>
      <c r="KNC228" s="89"/>
      <c r="KND228" s="89"/>
      <c r="KNE228" s="89"/>
      <c r="KNF228" s="89"/>
      <c r="KNG228" s="89"/>
      <c r="KNH228" s="89"/>
      <c r="KNI228" s="89"/>
      <c r="KNJ228" s="89"/>
      <c r="KNK228" s="89"/>
      <c r="KNL228" s="89"/>
      <c r="KNM228" s="89"/>
      <c r="KNN228" s="89"/>
      <c r="KNO228" s="89"/>
      <c r="KNP228" s="89"/>
      <c r="KNQ228" s="89"/>
      <c r="KNR228" s="89"/>
      <c r="KNS228" s="89"/>
      <c r="KNT228" s="89"/>
      <c r="KNU228" s="89"/>
      <c r="KNV228" s="89"/>
      <c r="KNW228" s="89"/>
      <c r="KNX228" s="89"/>
      <c r="KNY228" s="89"/>
      <c r="KNZ228" s="89"/>
      <c r="KOA228" s="89"/>
      <c r="KOB228" s="89"/>
      <c r="KOC228" s="89"/>
      <c r="KOD228" s="89"/>
      <c r="KOE228" s="89"/>
      <c r="KOF228" s="89"/>
      <c r="KOG228" s="89"/>
      <c r="KOH228" s="89"/>
      <c r="KOI228" s="89"/>
      <c r="KOJ228" s="89"/>
      <c r="KOK228" s="89"/>
      <c r="KOL228" s="89"/>
      <c r="KOM228" s="89"/>
      <c r="KON228" s="89"/>
      <c r="KOO228" s="89"/>
      <c r="KOP228" s="89"/>
      <c r="KOQ228" s="89"/>
      <c r="KOR228" s="89"/>
      <c r="KOS228" s="89"/>
      <c r="KOT228" s="89"/>
      <c r="KOU228" s="89"/>
      <c r="KOV228" s="89"/>
      <c r="KOW228" s="89"/>
      <c r="KOX228" s="89"/>
      <c r="KOY228" s="89"/>
      <c r="KOZ228" s="89"/>
      <c r="KPA228" s="89"/>
      <c r="KPB228" s="89"/>
      <c r="KPC228" s="89"/>
      <c r="KPD228" s="89"/>
      <c r="KPE228" s="89"/>
      <c r="KPF228" s="89"/>
      <c r="KPG228" s="89"/>
      <c r="KPH228" s="89"/>
      <c r="KPI228" s="89"/>
      <c r="KPJ228" s="89"/>
      <c r="KPK228" s="89"/>
      <c r="KPL228" s="89"/>
      <c r="KPM228" s="89"/>
      <c r="KPN228" s="89"/>
      <c r="KPO228" s="89"/>
      <c r="KPP228" s="89"/>
      <c r="KPQ228" s="89"/>
      <c r="KPR228" s="89"/>
      <c r="KPS228" s="89"/>
      <c r="KPT228" s="89"/>
      <c r="KPU228" s="89"/>
      <c r="KPV228" s="89"/>
      <c r="KPW228" s="89"/>
      <c r="KPX228" s="89"/>
      <c r="KPY228" s="89"/>
      <c r="KPZ228" s="89"/>
      <c r="KQA228" s="89"/>
      <c r="KQB228" s="89"/>
      <c r="KQC228" s="89"/>
      <c r="KQD228" s="89"/>
      <c r="KQE228" s="89"/>
      <c r="KQF228" s="89"/>
      <c r="KQG228" s="89"/>
      <c r="KQH228" s="89"/>
      <c r="KQI228" s="89"/>
      <c r="KQJ228" s="89"/>
      <c r="KQK228" s="89"/>
      <c r="KQL228" s="89"/>
      <c r="KQM228" s="89"/>
      <c r="KQN228" s="89"/>
      <c r="KQO228" s="89"/>
      <c r="KQP228" s="89"/>
      <c r="KQQ228" s="89"/>
      <c r="KQR228" s="89"/>
      <c r="KQS228" s="89"/>
      <c r="KQT228" s="89"/>
      <c r="KQU228" s="89"/>
      <c r="KQV228" s="89"/>
      <c r="KQW228" s="89"/>
      <c r="KQX228" s="89"/>
      <c r="KQY228" s="89"/>
      <c r="KQZ228" s="89"/>
      <c r="KRA228" s="89"/>
      <c r="KRB228" s="89"/>
      <c r="KRC228" s="89"/>
      <c r="KRD228" s="89"/>
      <c r="KRE228" s="89"/>
      <c r="KRF228" s="89"/>
      <c r="KRG228" s="89"/>
      <c r="KRH228" s="89"/>
      <c r="KRI228" s="89"/>
      <c r="KRJ228" s="89"/>
      <c r="KRK228" s="89"/>
      <c r="KRL228" s="89"/>
      <c r="KRM228" s="89"/>
      <c r="KRN228" s="89"/>
      <c r="KRO228" s="89"/>
      <c r="KRP228" s="89"/>
      <c r="KRQ228" s="89"/>
      <c r="KRR228" s="89"/>
      <c r="KRS228" s="89"/>
      <c r="KRT228" s="89"/>
      <c r="KRU228" s="89"/>
      <c r="KRV228" s="89"/>
      <c r="KRW228" s="89"/>
      <c r="KRX228" s="89"/>
      <c r="KRY228" s="89"/>
      <c r="KRZ228" s="89"/>
      <c r="KSA228" s="89"/>
      <c r="KSB228" s="89"/>
      <c r="KSC228" s="89"/>
      <c r="KSD228" s="89"/>
      <c r="KSE228" s="89"/>
      <c r="KSF228" s="89"/>
      <c r="KSG228" s="89"/>
      <c r="KSH228" s="89"/>
      <c r="KSI228" s="89"/>
      <c r="KSJ228" s="89"/>
      <c r="KSK228" s="89"/>
      <c r="KSL228" s="89"/>
      <c r="KSM228" s="89"/>
      <c r="KSN228" s="89"/>
      <c r="KSO228" s="89"/>
      <c r="KSP228" s="89"/>
      <c r="KSQ228" s="89"/>
      <c r="KSR228" s="89"/>
      <c r="KSS228" s="89"/>
      <c r="KST228" s="89"/>
      <c r="KSU228" s="89"/>
      <c r="KSV228" s="89"/>
      <c r="KSW228" s="89"/>
      <c r="KSX228" s="89"/>
      <c r="KSY228" s="89"/>
      <c r="KSZ228" s="89"/>
      <c r="KTA228" s="89"/>
      <c r="KTB228" s="89"/>
      <c r="KTC228" s="89"/>
      <c r="KTD228" s="89"/>
      <c r="KTE228" s="89"/>
      <c r="KTF228" s="89"/>
      <c r="KTG228" s="89"/>
      <c r="KTH228" s="89"/>
      <c r="KTI228" s="89"/>
      <c r="KTJ228" s="89"/>
      <c r="KTK228" s="89"/>
      <c r="KTL228" s="89"/>
      <c r="KTM228" s="89"/>
      <c r="KTN228" s="89"/>
      <c r="KTO228" s="89"/>
      <c r="KTP228" s="89"/>
      <c r="KTQ228" s="89"/>
      <c r="KTR228" s="89"/>
      <c r="KTS228" s="89"/>
      <c r="KTT228" s="89"/>
      <c r="KTU228" s="89"/>
      <c r="KTV228" s="89"/>
      <c r="KTW228" s="89"/>
      <c r="KTX228" s="89"/>
      <c r="KTY228" s="89"/>
      <c r="KTZ228" s="89"/>
      <c r="KUA228" s="89"/>
      <c r="KUB228" s="89"/>
      <c r="KUC228" s="89"/>
      <c r="KUD228" s="89"/>
      <c r="KUE228" s="89"/>
      <c r="KUF228" s="89"/>
      <c r="KUG228" s="89"/>
      <c r="KUH228" s="89"/>
      <c r="KUI228" s="89"/>
      <c r="KUJ228" s="89"/>
      <c r="KUK228" s="89"/>
      <c r="KUL228" s="89"/>
      <c r="KUM228" s="89"/>
      <c r="KUN228" s="89"/>
      <c r="KUO228" s="89"/>
      <c r="KUP228" s="89"/>
      <c r="KUQ228" s="89"/>
      <c r="KUR228" s="89"/>
      <c r="KUS228" s="89"/>
      <c r="KUT228" s="89"/>
      <c r="KUU228" s="89"/>
      <c r="KUV228" s="89"/>
      <c r="KUW228" s="89"/>
      <c r="KUX228" s="89"/>
      <c r="KUY228" s="89"/>
      <c r="KUZ228" s="89"/>
      <c r="KVA228" s="89"/>
      <c r="KVB228" s="89"/>
      <c r="KVC228" s="89"/>
      <c r="KVD228" s="89"/>
      <c r="KVE228" s="89"/>
      <c r="KVF228" s="89"/>
      <c r="KVG228" s="89"/>
      <c r="KVH228" s="89"/>
      <c r="KVI228" s="89"/>
      <c r="KVJ228" s="89"/>
      <c r="KVK228" s="89"/>
      <c r="KVL228" s="89"/>
      <c r="KVM228" s="89"/>
      <c r="KVN228" s="89"/>
      <c r="KVO228" s="89"/>
      <c r="KVP228" s="89"/>
      <c r="KVQ228" s="89"/>
      <c r="KVR228" s="89"/>
      <c r="KVS228" s="89"/>
      <c r="KVT228" s="89"/>
      <c r="KVU228" s="89"/>
      <c r="KVV228" s="89"/>
      <c r="KVW228" s="89"/>
      <c r="KVX228" s="89"/>
      <c r="KVY228" s="89"/>
      <c r="KVZ228" s="89"/>
      <c r="KWA228" s="89"/>
      <c r="KWB228" s="89"/>
      <c r="KWC228" s="89"/>
      <c r="KWD228" s="89"/>
      <c r="KWE228" s="89"/>
      <c r="KWF228" s="89"/>
      <c r="KWG228" s="89"/>
      <c r="KWH228" s="89"/>
      <c r="KWI228" s="89"/>
      <c r="KWJ228" s="89"/>
      <c r="KWK228" s="89"/>
      <c r="KWL228" s="89"/>
      <c r="KWM228" s="89"/>
      <c r="KWN228" s="89"/>
      <c r="KWO228" s="89"/>
      <c r="KWP228" s="89"/>
      <c r="KWQ228" s="89"/>
      <c r="KWR228" s="89"/>
      <c r="KWS228" s="89"/>
      <c r="KWT228" s="89"/>
      <c r="KWU228" s="89"/>
      <c r="KWV228" s="89"/>
      <c r="KWW228" s="89"/>
      <c r="KWX228" s="89"/>
      <c r="KWY228" s="89"/>
      <c r="KWZ228" s="89"/>
      <c r="KXA228" s="89"/>
      <c r="KXB228" s="89"/>
      <c r="KXC228" s="89"/>
      <c r="KXD228" s="89"/>
      <c r="KXE228" s="89"/>
      <c r="KXF228" s="89"/>
      <c r="KXG228" s="89"/>
      <c r="KXH228" s="89"/>
      <c r="KXI228" s="89"/>
      <c r="KXJ228" s="89"/>
      <c r="KXK228" s="89"/>
      <c r="KXL228" s="89"/>
      <c r="KXM228" s="89"/>
      <c r="KXN228" s="89"/>
      <c r="KXO228" s="89"/>
      <c r="KXP228" s="89"/>
      <c r="KXQ228" s="89"/>
      <c r="KXR228" s="89"/>
      <c r="KXS228" s="89"/>
      <c r="KXT228" s="89"/>
      <c r="KXU228" s="89"/>
      <c r="KXV228" s="89"/>
      <c r="KXW228" s="89"/>
      <c r="KXX228" s="89"/>
      <c r="KXY228" s="89"/>
      <c r="KXZ228" s="89"/>
      <c r="KYA228" s="89"/>
      <c r="KYB228" s="89"/>
      <c r="KYC228" s="89"/>
      <c r="KYD228" s="89"/>
      <c r="KYE228" s="89"/>
      <c r="KYF228" s="89"/>
      <c r="KYG228" s="89"/>
      <c r="KYH228" s="89"/>
      <c r="KYI228" s="89"/>
      <c r="KYJ228" s="89"/>
      <c r="KYK228" s="89"/>
      <c r="KYL228" s="89"/>
      <c r="KYM228" s="89"/>
      <c r="KYN228" s="89"/>
      <c r="KYO228" s="89"/>
      <c r="KYP228" s="89"/>
      <c r="KYQ228" s="89"/>
      <c r="KYR228" s="89"/>
      <c r="KYS228" s="89"/>
      <c r="KYT228" s="89"/>
      <c r="KYU228" s="89"/>
      <c r="KYV228" s="89"/>
      <c r="KYW228" s="89"/>
      <c r="KYX228" s="89"/>
      <c r="KYY228" s="89"/>
      <c r="KYZ228" s="89"/>
      <c r="KZA228" s="89"/>
      <c r="KZB228" s="89"/>
      <c r="KZC228" s="89"/>
      <c r="KZD228" s="89"/>
      <c r="KZE228" s="89"/>
      <c r="KZF228" s="89"/>
      <c r="KZG228" s="89"/>
      <c r="KZH228" s="89"/>
      <c r="KZI228" s="89"/>
      <c r="KZJ228" s="89"/>
      <c r="KZK228" s="89"/>
      <c r="KZL228" s="89"/>
      <c r="KZM228" s="89"/>
      <c r="KZN228" s="89"/>
      <c r="KZO228" s="89"/>
      <c r="KZP228" s="89"/>
      <c r="KZQ228" s="89"/>
      <c r="KZR228" s="89"/>
      <c r="KZS228" s="89"/>
      <c r="KZT228" s="89"/>
      <c r="KZU228" s="89"/>
      <c r="KZV228" s="89"/>
      <c r="KZW228" s="89"/>
      <c r="KZX228" s="89"/>
      <c r="KZY228" s="89"/>
      <c r="KZZ228" s="89"/>
      <c r="LAA228" s="89"/>
      <c r="LAB228" s="89"/>
      <c r="LAC228" s="89"/>
      <c r="LAD228" s="89"/>
      <c r="LAE228" s="89"/>
      <c r="LAF228" s="89"/>
      <c r="LAG228" s="89"/>
      <c r="LAH228" s="89"/>
      <c r="LAI228" s="89"/>
      <c r="LAJ228" s="89"/>
      <c r="LAK228" s="89"/>
      <c r="LAL228" s="89"/>
      <c r="LAM228" s="89"/>
      <c r="LAN228" s="89"/>
      <c r="LAO228" s="89"/>
      <c r="LAP228" s="89"/>
      <c r="LAQ228" s="89"/>
      <c r="LAR228" s="89"/>
      <c r="LAS228" s="89"/>
      <c r="LAT228" s="89"/>
      <c r="LAU228" s="89"/>
      <c r="LAV228" s="89"/>
      <c r="LAW228" s="89"/>
      <c r="LAX228" s="89"/>
      <c r="LAY228" s="89"/>
      <c r="LAZ228" s="89"/>
      <c r="LBA228" s="89"/>
      <c r="LBB228" s="89"/>
      <c r="LBC228" s="89"/>
      <c r="LBD228" s="89"/>
      <c r="LBE228" s="89"/>
      <c r="LBF228" s="89"/>
      <c r="LBG228" s="89"/>
      <c r="LBH228" s="89"/>
      <c r="LBI228" s="89"/>
      <c r="LBJ228" s="89"/>
      <c r="LBK228" s="89"/>
      <c r="LBL228" s="89"/>
      <c r="LBM228" s="89"/>
      <c r="LBN228" s="89"/>
      <c r="LBO228" s="89"/>
      <c r="LBP228" s="89"/>
      <c r="LBQ228" s="89"/>
      <c r="LBR228" s="89"/>
      <c r="LBS228" s="89"/>
      <c r="LBT228" s="89"/>
      <c r="LBU228" s="89"/>
      <c r="LBV228" s="89"/>
      <c r="LBW228" s="89"/>
      <c r="LBX228" s="89"/>
      <c r="LBY228" s="89"/>
      <c r="LBZ228" s="89"/>
      <c r="LCA228" s="89"/>
      <c r="LCB228" s="89"/>
      <c r="LCC228" s="89"/>
      <c r="LCD228" s="89"/>
      <c r="LCE228" s="89"/>
      <c r="LCF228" s="89"/>
      <c r="LCG228" s="89"/>
      <c r="LCH228" s="89"/>
      <c r="LCI228" s="89"/>
      <c r="LCJ228" s="89"/>
      <c r="LCK228" s="89"/>
      <c r="LCL228" s="89"/>
      <c r="LCM228" s="89"/>
      <c r="LCN228" s="89"/>
      <c r="LCO228" s="89"/>
      <c r="LCP228" s="89"/>
      <c r="LCQ228" s="89"/>
      <c r="LCR228" s="89"/>
      <c r="LCS228" s="89"/>
      <c r="LCT228" s="89"/>
      <c r="LCU228" s="89"/>
      <c r="LCV228" s="89"/>
      <c r="LCW228" s="89"/>
      <c r="LCX228" s="89"/>
      <c r="LCY228" s="89"/>
      <c r="LCZ228" s="89"/>
      <c r="LDA228" s="89"/>
      <c r="LDB228" s="89"/>
      <c r="LDC228" s="89"/>
      <c r="LDD228" s="89"/>
      <c r="LDE228" s="89"/>
      <c r="LDF228" s="89"/>
      <c r="LDG228" s="89"/>
      <c r="LDH228" s="89"/>
      <c r="LDI228" s="89"/>
      <c r="LDJ228" s="89"/>
      <c r="LDK228" s="89"/>
      <c r="LDL228" s="89"/>
      <c r="LDM228" s="89"/>
      <c r="LDN228" s="89"/>
      <c r="LDO228" s="89"/>
      <c r="LDP228" s="89"/>
      <c r="LDQ228" s="89"/>
      <c r="LDR228" s="89"/>
      <c r="LDS228" s="89"/>
      <c r="LDT228" s="89"/>
      <c r="LDU228" s="89"/>
      <c r="LDV228" s="89"/>
      <c r="LDW228" s="89"/>
      <c r="LDX228" s="89"/>
      <c r="LDY228" s="89"/>
      <c r="LDZ228" s="89"/>
      <c r="LEA228" s="89"/>
      <c r="LEB228" s="89"/>
      <c r="LEC228" s="89"/>
      <c r="LED228" s="89"/>
      <c r="LEE228" s="89"/>
      <c r="LEF228" s="89"/>
      <c r="LEG228" s="89"/>
      <c r="LEH228" s="89"/>
      <c r="LEI228" s="89"/>
      <c r="LEJ228" s="89"/>
      <c r="LEK228" s="89"/>
      <c r="LEL228" s="89"/>
      <c r="LEM228" s="89"/>
      <c r="LEN228" s="89"/>
      <c r="LEO228" s="89"/>
      <c r="LEP228" s="89"/>
      <c r="LEQ228" s="89"/>
      <c r="LER228" s="89"/>
      <c r="LES228" s="89"/>
      <c r="LET228" s="89"/>
      <c r="LEU228" s="89"/>
      <c r="LEV228" s="89"/>
      <c r="LEW228" s="89"/>
      <c r="LEX228" s="89"/>
      <c r="LEY228" s="89"/>
      <c r="LEZ228" s="89"/>
      <c r="LFA228" s="89"/>
      <c r="LFB228" s="89"/>
      <c r="LFC228" s="89"/>
      <c r="LFD228" s="89"/>
      <c r="LFE228" s="89"/>
      <c r="LFF228" s="89"/>
      <c r="LFG228" s="89"/>
      <c r="LFH228" s="89"/>
      <c r="LFI228" s="89"/>
      <c r="LFJ228" s="89"/>
      <c r="LFK228" s="89"/>
      <c r="LFL228" s="89"/>
      <c r="LFM228" s="89"/>
      <c r="LFN228" s="89"/>
      <c r="LFO228" s="89"/>
      <c r="LFP228" s="89"/>
      <c r="LFQ228" s="89"/>
      <c r="LFR228" s="89"/>
      <c r="LFS228" s="89"/>
      <c r="LFT228" s="89"/>
      <c r="LFU228" s="89"/>
      <c r="LFV228" s="89"/>
      <c r="LFW228" s="89"/>
      <c r="LFX228" s="89"/>
      <c r="LFY228" s="89"/>
      <c r="LFZ228" s="89"/>
      <c r="LGA228" s="89"/>
      <c r="LGB228" s="89"/>
      <c r="LGC228" s="89"/>
      <c r="LGD228" s="89"/>
      <c r="LGE228" s="89"/>
      <c r="LGF228" s="89"/>
      <c r="LGG228" s="89"/>
      <c r="LGH228" s="89"/>
      <c r="LGI228" s="89"/>
      <c r="LGJ228" s="89"/>
      <c r="LGK228" s="89"/>
      <c r="LGL228" s="89"/>
      <c r="LGM228" s="89"/>
      <c r="LGN228" s="89"/>
      <c r="LGO228" s="89"/>
      <c r="LGP228" s="89"/>
      <c r="LGQ228" s="89"/>
      <c r="LGR228" s="89"/>
      <c r="LGS228" s="89"/>
      <c r="LGT228" s="89"/>
      <c r="LGU228" s="89"/>
      <c r="LGV228" s="89"/>
      <c r="LGW228" s="89"/>
      <c r="LGX228" s="89"/>
      <c r="LGY228" s="89"/>
      <c r="LGZ228" s="89"/>
      <c r="LHA228" s="89"/>
      <c r="LHB228" s="89"/>
      <c r="LHC228" s="89"/>
      <c r="LHD228" s="89"/>
      <c r="LHE228" s="89"/>
      <c r="LHF228" s="89"/>
      <c r="LHG228" s="89"/>
      <c r="LHH228" s="89"/>
      <c r="LHI228" s="89"/>
      <c r="LHJ228" s="89"/>
      <c r="LHK228" s="89"/>
      <c r="LHL228" s="89"/>
      <c r="LHM228" s="89"/>
      <c r="LHN228" s="89"/>
      <c r="LHO228" s="89"/>
      <c r="LHP228" s="89"/>
      <c r="LHQ228" s="89"/>
      <c r="LHR228" s="89"/>
      <c r="LHS228" s="89"/>
      <c r="LHT228" s="89"/>
      <c r="LHU228" s="89"/>
      <c r="LHV228" s="89"/>
      <c r="LHW228" s="89"/>
      <c r="LHX228" s="89"/>
      <c r="LHY228" s="89"/>
      <c r="LHZ228" s="89"/>
      <c r="LIA228" s="89"/>
      <c r="LIB228" s="89"/>
      <c r="LIC228" s="89"/>
      <c r="LID228" s="89"/>
      <c r="LIE228" s="89"/>
      <c r="LIF228" s="89"/>
      <c r="LIG228" s="89"/>
      <c r="LIH228" s="89"/>
      <c r="LII228" s="89"/>
      <c r="LIJ228" s="89"/>
      <c r="LIK228" s="89"/>
      <c r="LIL228" s="89"/>
      <c r="LIM228" s="89"/>
      <c r="LIN228" s="89"/>
      <c r="LIO228" s="89"/>
      <c r="LIP228" s="89"/>
      <c r="LIQ228" s="89"/>
      <c r="LIR228" s="89"/>
      <c r="LIS228" s="89"/>
      <c r="LIT228" s="89"/>
      <c r="LIU228" s="89"/>
      <c r="LIV228" s="89"/>
      <c r="LIW228" s="89"/>
      <c r="LIX228" s="89"/>
      <c r="LIY228" s="89"/>
      <c r="LIZ228" s="89"/>
      <c r="LJA228" s="89"/>
      <c r="LJB228" s="89"/>
      <c r="LJC228" s="89"/>
      <c r="LJD228" s="89"/>
      <c r="LJE228" s="89"/>
      <c r="LJF228" s="89"/>
      <c r="LJG228" s="89"/>
      <c r="LJH228" s="89"/>
      <c r="LJI228" s="89"/>
      <c r="LJJ228" s="89"/>
      <c r="LJK228" s="89"/>
      <c r="LJL228" s="89"/>
      <c r="LJM228" s="89"/>
      <c r="LJN228" s="89"/>
      <c r="LJO228" s="89"/>
      <c r="LJP228" s="89"/>
      <c r="LJQ228" s="89"/>
      <c r="LJR228" s="89"/>
      <c r="LJS228" s="89"/>
      <c r="LJT228" s="89"/>
      <c r="LJU228" s="89"/>
      <c r="LJV228" s="89"/>
      <c r="LJW228" s="89"/>
      <c r="LJX228" s="89"/>
      <c r="LJY228" s="89"/>
      <c r="LJZ228" s="89"/>
      <c r="LKA228" s="89"/>
      <c r="LKB228" s="89"/>
      <c r="LKC228" s="89"/>
      <c r="LKD228" s="89"/>
      <c r="LKE228" s="89"/>
      <c r="LKF228" s="89"/>
      <c r="LKG228" s="89"/>
      <c r="LKH228" s="89"/>
      <c r="LKI228" s="89"/>
      <c r="LKJ228" s="89"/>
      <c r="LKK228" s="89"/>
      <c r="LKL228" s="89"/>
      <c r="LKM228" s="89"/>
      <c r="LKN228" s="89"/>
      <c r="LKO228" s="89"/>
      <c r="LKP228" s="89"/>
      <c r="LKQ228" s="89"/>
      <c r="LKR228" s="89"/>
      <c r="LKS228" s="89"/>
      <c r="LKT228" s="89"/>
      <c r="LKU228" s="89"/>
      <c r="LKV228" s="89"/>
      <c r="LKW228" s="89"/>
      <c r="LKX228" s="89"/>
      <c r="LKY228" s="89"/>
      <c r="LKZ228" s="89"/>
      <c r="LLA228" s="89"/>
      <c r="LLB228" s="89"/>
      <c r="LLC228" s="89"/>
      <c r="LLD228" s="89"/>
      <c r="LLE228" s="89"/>
      <c r="LLF228" s="89"/>
      <c r="LLG228" s="89"/>
      <c r="LLH228" s="89"/>
      <c r="LLI228" s="89"/>
      <c r="LLJ228" s="89"/>
      <c r="LLK228" s="89"/>
      <c r="LLL228" s="89"/>
      <c r="LLM228" s="89"/>
      <c r="LLN228" s="89"/>
      <c r="LLO228" s="89"/>
      <c r="LLP228" s="89"/>
      <c r="LLQ228" s="89"/>
      <c r="LLR228" s="89"/>
      <c r="LLS228" s="89"/>
      <c r="LLT228" s="89"/>
      <c r="LLU228" s="89"/>
      <c r="LLV228" s="89"/>
      <c r="LLW228" s="89"/>
      <c r="LLX228" s="89"/>
      <c r="LLY228" s="89"/>
      <c r="LLZ228" s="89"/>
      <c r="LMA228" s="89"/>
      <c r="LMB228" s="89"/>
      <c r="LMC228" s="89"/>
      <c r="LMD228" s="89"/>
      <c r="LME228" s="89"/>
      <c r="LMF228" s="89"/>
      <c r="LMG228" s="89"/>
      <c r="LMH228" s="89"/>
      <c r="LMI228" s="89"/>
      <c r="LMJ228" s="89"/>
      <c r="LMK228" s="89"/>
      <c r="LML228" s="89"/>
      <c r="LMM228" s="89"/>
      <c r="LMN228" s="89"/>
      <c r="LMO228" s="89"/>
      <c r="LMP228" s="89"/>
      <c r="LMQ228" s="89"/>
      <c r="LMR228" s="89"/>
      <c r="LMS228" s="89"/>
      <c r="LMT228" s="89"/>
      <c r="LMU228" s="89"/>
      <c r="LMV228" s="89"/>
      <c r="LMW228" s="89"/>
      <c r="LMX228" s="89"/>
      <c r="LMY228" s="89"/>
      <c r="LMZ228" s="89"/>
      <c r="LNA228" s="89"/>
      <c r="LNB228" s="89"/>
      <c r="LNC228" s="89"/>
      <c r="LND228" s="89"/>
      <c r="LNE228" s="89"/>
      <c r="LNF228" s="89"/>
      <c r="LNG228" s="89"/>
      <c r="LNH228" s="89"/>
      <c r="LNI228" s="89"/>
      <c r="LNJ228" s="89"/>
      <c r="LNK228" s="89"/>
      <c r="LNL228" s="89"/>
      <c r="LNM228" s="89"/>
      <c r="LNN228" s="89"/>
      <c r="LNO228" s="89"/>
      <c r="LNP228" s="89"/>
      <c r="LNQ228" s="89"/>
      <c r="LNR228" s="89"/>
      <c r="LNS228" s="89"/>
      <c r="LNT228" s="89"/>
      <c r="LNU228" s="89"/>
      <c r="LNV228" s="89"/>
      <c r="LNW228" s="89"/>
      <c r="LNX228" s="89"/>
      <c r="LNY228" s="89"/>
      <c r="LNZ228" s="89"/>
      <c r="LOA228" s="89"/>
      <c r="LOB228" s="89"/>
      <c r="LOC228" s="89"/>
      <c r="LOD228" s="89"/>
      <c r="LOE228" s="89"/>
      <c r="LOF228" s="89"/>
      <c r="LOG228" s="89"/>
      <c r="LOH228" s="89"/>
      <c r="LOI228" s="89"/>
      <c r="LOJ228" s="89"/>
      <c r="LOK228" s="89"/>
      <c r="LOL228" s="89"/>
      <c r="LOM228" s="89"/>
      <c r="LON228" s="89"/>
      <c r="LOO228" s="89"/>
      <c r="LOP228" s="89"/>
      <c r="LOQ228" s="89"/>
      <c r="LOR228" s="89"/>
      <c r="LOS228" s="89"/>
      <c r="LOT228" s="89"/>
      <c r="LOU228" s="89"/>
      <c r="LOV228" s="89"/>
      <c r="LOW228" s="89"/>
      <c r="LOX228" s="89"/>
      <c r="LOY228" s="89"/>
      <c r="LOZ228" s="89"/>
      <c r="LPA228" s="89"/>
      <c r="LPB228" s="89"/>
      <c r="LPC228" s="89"/>
      <c r="LPD228" s="89"/>
      <c r="LPE228" s="89"/>
      <c r="LPF228" s="89"/>
      <c r="LPG228" s="89"/>
      <c r="LPH228" s="89"/>
      <c r="LPI228" s="89"/>
      <c r="LPJ228" s="89"/>
      <c r="LPK228" s="89"/>
      <c r="LPL228" s="89"/>
      <c r="LPM228" s="89"/>
      <c r="LPN228" s="89"/>
      <c r="LPO228" s="89"/>
      <c r="LPP228" s="89"/>
      <c r="LPQ228" s="89"/>
      <c r="LPR228" s="89"/>
      <c r="LPS228" s="89"/>
      <c r="LPT228" s="89"/>
      <c r="LPU228" s="89"/>
      <c r="LPV228" s="89"/>
      <c r="LPW228" s="89"/>
      <c r="LPX228" s="89"/>
      <c r="LPY228" s="89"/>
      <c r="LPZ228" s="89"/>
      <c r="LQA228" s="89"/>
      <c r="LQB228" s="89"/>
      <c r="LQC228" s="89"/>
      <c r="LQD228" s="89"/>
      <c r="LQE228" s="89"/>
      <c r="LQF228" s="89"/>
      <c r="LQG228" s="89"/>
      <c r="LQH228" s="89"/>
      <c r="LQI228" s="89"/>
      <c r="LQJ228" s="89"/>
      <c r="LQK228" s="89"/>
      <c r="LQL228" s="89"/>
      <c r="LQM228" s="89"/>
      <c r="LQN228" s="89"/>
      <c r="LQO228" s="89"/>
      <c r="LQP228" s="89"/>
      <c r="LQQ228" s="89"/>
      <c r="LQR228" s="89"/>
      <c r="LQS228" s="89"/>
      <c r="LQT228" s="89"/>
      <c r="LQU228" s="89"/>
      <c r="LQV228" s="89"/>
      <c r="LQW228" s="89"/>
      <c r="LQX228" s="89"/>
      <c r="LQY228" s="89"/>
      <c r="LQZ228" s="89"/>
      <c r="LRA228" s="89"/>
      <c r="LRB228" s="89"/>
      <c r="LRC228" s="89"/>
      <c r="LRD228" s="89"/>
      <c r="LRE228" s="89"/>
      <c r="LRF228" s="89"/>
      <c r="LRG228" s="89"/>
      <c r="LRH228" s="89"/>
      <c r="LRI228" s="89"/>
      <c r="LRJ228" s="89"/>
      <c r="LRK228" s="89"/>
      <c r="LRL228" s="89"/>
      <c r="LRM228" s="89"/>
      <c r="LRN228" s="89"/>
      <c r="LRO228" s="89"/>
      <c r="LRP228" s="89"/>
      <c r="LRQ228" s="89"/>
      <c r="LRR228" s="89"/>
      <c r="LRS228" s="89"/>
      <c r="LRT228" s="89"/>
      <c r="LRU228" s="89"/>
      <c r="LRV228" s="89"/>
      <c r="LRW228" s="89"/>
      <c r="LRX228" s="89"/>
      <c r="LRY228" s="89"/>
      <c r="LRZ228" s="89"/>
      <c r="LSA228" s="89"/>
      <c r="LSB228" s="89"/>
      <c r="LSC228" s="89"/>
      <c r="LSD228" s="89"/>
      <c r="LSE228" s="89"/>
      <c r="LSF228" s="89"/>
      <c r="LSG228" s="89"/>
      <c r="LSH228" s="89"/>
      <c r="LSI228" s="89"/>
      <c r="LSJ228" s="89"/>
      <c r="LSK228" s="89"/>
      <c r="LSL228" s="89"/>
      <c r="LSM228" s="89"/>
      <c r="LSN228" s="89"/>
      <c r="LSO228" s="89"/>
      <c r="LSP228" s="89"/>
      <c r="LSQ228" s="89"/>
      <c r="LSR228" s="89"/>
      <c r="LSS228" s="89"/>
      <c r="LST228" s="89"/>
      <c r="LSU228" s="89"/>
      <c r="LSV228" s="89"/>
      <c r="LSW228" s="89"/>
      <c r="LSX228" s="89"/>
      <c r="LSY228" s="89"/>
      <c r="LSZ228" s="89"/>
      <c r="LTA228" s="89"/>
      <c r="LTB228" s="89"/>
      <c r="LTC228" s="89"/>
      <c r="LTD228" s="89"/>
      <c r="LTE228" s="89"/>
      <c r="LTF228" s="89"/>
      <c r="LTG228" s="89"/>
      <c r="LTH228" s="89"/>
      <c r="LTI228" s="89"/>
      <c r="LTJ228" s="89"/>
      <c r="LTK228" s="89"/>
      <c r="LTL228" s="89"/>
      <c r="LTM228" s="89"/>
      <c r="LTN228" s="89"/>
      <c r="LTO228" s="89"/>
      <c r="LTP228" s="89"/>
      <c r="LTQ228" s="89"/>
      <c r="LTR228" s="89"/>
      <c r="LTS228" s="89"/>
      <c r="LTT228" s="89"/>
      <c r="LTU228" s="89"/>
      <c r="LTV228" s="89"/>
      <c r="LTW228" s="89"/>
      <c r="LTX228" s="89"/>
      <c r="LTY228" s="89"/>
      <c r="LTZ228" s="89"/>
      <c r="LUA228" s="89"/>
      <c r="LUB228" s="89"/>
      <c r="LUC228" s="89"/>
      <c r="LUD228" s="89"/>
      <c r="LUE228" s="89"/>
      <c r="LUF228" s="89"/>
      <c r="LUG228" s="89"/>
      <c r="LUH228" s="89"/>
      <c r="LUI228" s="89"/>
      <c r="LUJ228" s="89"/>
      <c r="LUK228" s="89"/>
      <c r="LUL228" s="89"/>
      <c r="LUM228" s="89"/>
      <c r="LUN228" s="89"/>
      <c r="LUO228" s="89"/>
      <c r="LUP228" s="89"/>
      <c r="LUQ228" s="89"/>
      <c r="LUR228" s="89"/>
      <c r="LUS228" s="89"/>
      <c r="LUT228" s="89"/>
      <c r="LUU228" s="89"/>
      <c r="LUV228" s="89"/>
      <c r="LUW228" s="89"/>
      <c r="LUX228" s="89"/>
      <c r="LUY228" s="89"/>
      <c r="LUZ228" s="89"/>
      <c r="LVA228" s="89"/>
      <c r="LVB228" s="89"/>
      <c r="LVC228" s="89"/>
      <c r="LVD228" s="89"/>
      <c r="LVE228" s="89"/>
      <c r="LVF228" s="89"/>
      <c r="LVG228" s="89"/>
      <c r="LVH228" s="89"/>
      <c r="LVI228" s="89"/>
      <c r="LVJ228" s="89"/>
      <c r="LVK228" s="89"/>
      <c r="LVL228" s="89"/>
      <c r="LVM228" s="89"/>
      <c r="LVN228" s="89"/>
      <c r="LVO228" s="89"/>
      <c r="LVP228" s="89"/>
      <c r="LVQ228" s="89"/>
      <c r="LVR228" s="89"/>
      <c r="LVS228" s="89"/>
      <c r="LVT228" s="89"/>
      <c r="LVU228" s="89"/>
      <c r="LVV228" s="89"/>
      <c r="LVW228" s="89"/>
      <c r="LVX228" s="89"/>
      <c r="LVY228" s="89"/>
      <c r="LVZ228" s="89"/>
      <c r="LWA228" s="89"/>
      <c r="LWB228" s="89"/>
      <c r="LWC228" s="89"/>
      <c r="LWD228" s="89"/>
      <c r="LWE228" s="89"/>
      <c r="LWF228" s="89"/>
      <c r="LWG228" s="89"/>
      <c r="LWH228" s="89"/>
      <c r="LWI228" s="89"/>
      <c r="LWJ228" s="89"/>
      <c r="LWK228" s="89"/>
      <c r="LWL228" s="89"/>
      <c r="LWM228" s="89"/>
      <c r="LWN228" s="89"/>
      <c r="LWO228" s="89"/>
      <c r="LWP228" s="89"/>
      <c r="LWQ228" s="89"/>
      <c r="LWR228" s="89"/>
      <c r="LWS228" s="89"/>
      <c r="LWT228" s="89"/>
      <c r="LWU228" s="89"/>
      <c r="LWV228" s="89"/>
      <c r="LWW228" s="89"/>
      <c r="LWX228" s="89"/>
      <c r="LWY228" s="89"/>
      <c r="LWZ228" s="89"/>
      <c r="LXA228" s="89"/>
      <c r="LXB228" s="89"/>
      <c r="LXC228" s="89"/>
      <c r="LXD228" s="89"/>
      <c r="LXE228" s="89"/>
      <c r="LXF228" s="89"/>
      <c r="LXG228" s="89"/>
      <c r="LXH228" s="89"/>
      <c r="LXI228" s="89"/>
      <c r="LXJ228" s="89"/>
      <c r="LXK228" s="89"/>
      <c r="LXL228" s="89"/>
      <c r="LXM228" s="89"/>
      <c r="LXN228" s="89"/>
      <c r="LXO228" s="89"/>
      <c r="LXP228" s="89"/>
      <c r="LXQ228" s="89"/>
      <c r="LXR228" s="89"/>
      <c r="LXS228" s="89"/>
      <c r="LXT228" s="89"/>
      <c r="LXU228" s="89"/>
      <c r="LXV228" s="89"/>
      <c r="LXW228" s="89"/>
      <c r="LXX228" s="89"/>
      <c r="LXY228" s="89"/>
      <c r="LXZ228" s="89"/>
      <c r="LYA228" s="89"/>
      <c r="LYB228" s="89"/>
      <c r="LYC228" s="89"/>
      <c r="LYD228" s="89"/>
      <c r="LYE228" s="89"/>
      <c r="LYF228" s="89"/>
      <c r="LYG228" s="89"/>
      <c r="LYH228" s="89"/>
      <c r="LYI228" s="89"/>
      <c r="LYJ228" s="89"/>
      <c r="LYK228" s="89"/>
      <c r="LYL228" s="89"/>
      <c r="LYM228" s="89"/>
      <c r="LYN228" s="89"/>
      <c r="LYO228" s="89"/>
      <c r="LYP228" s="89"/>
      <c r="LYQ228" s="89"/>
      <c r="LYR228" s="89"/>
      <c r="LYS228" s="89"/>
      <c r="LYT228" s="89"/>
      <c r="LYU228" s="89"/>
      <c r="LYV228" s="89"/>
      <c r="LYW228" s="89"/>
      <c r="LYX228" s="89"/>
      <c r="LYY228" s="89"/>
      <c r="LYZ228" s="89"/>
      <c r="LZA228" s="89"/>
      <c r="LZB228" s="89"/>
      <c r="LZC228" s="89"/>
      <c r="LZD228" s="89"/>
      <c r="LZE228" s="89"/>
      <c r="LZF228" s="89"/>
      <c r="LZG228" s="89"/>
      <c r="LZH228" s="89"/>
      <c r="LZI228" s="89"/>
      <c r="LZJ228" s="89"/>
      <c r="LZK228" s="89"/>
      <c r="LZL228" s="89"/>
      <c r="LZM228" s="89"/>
      <c r="LZN228" s="89"/>
      <c r="LZO228" s="89"/>
      <c r="LZP228" s="89"/>
      <c r="LZQ228" s="89"/>
      <c r="LZR228" s="89"/>
      <c r="LZS228" s="89"/>
      <c r="LZT228" s="89"/>
      <c r="LZU228" s="89"/>
      <c r="LZV228" s="89"/>
      <c r="LZW228" s="89"/>
      <c r="LZX228" s="89"/>
      <c r="LZY228" s="89"/>
      <c r="LZZ228" s="89"/>
      <c r="MAA228" s="89"/>
      <c r="MAB228" s="89"/>
      <c r="MAC228" s="89"/>
      <c r="MAD228" s="89"/>
      <c r="MAE228" s="89"/>
      <c r="MAF228" s="89"/>
      <c r="MAG228" s="89"/>
      <c r="MAH228" s="89"/>
      <c r="MAI228" s="89"/>
      <c r="MAJ228" s="89"/>
      <c r="MAK228" s="89"/>
      <c r="MAL228" s="89"/>
      <c r="MAM228" s="89"/>
      <c r="MAN228" s="89"/>
      <c r="MAO228" s="89"/>
      <c r="MAP228" s="89"/>
      <c r="MAQ228" s="89"/>
      <c r="MAR228" s="89"/>
      <c r="MAS228" s="89"/>
      <c r="MAT228" s="89"/>
      <c r="MAU228" s="89"/>
      <c r="MAV228" s="89"/>
      <c r="MAW228" s="89"/>
      <c r="MAX228" s="89"/>
      <c r="MAY228" s="89"/>
      <c r="MAZ228" s="89"/>
      <c r="MBA228" s="89"/>
      <c r="MBB228" s="89"/>
      <c r="MBC228" s="89"/>
      <c r="MBD228" s="89"/>
      <c r="MBE228" s="89"/>
      <c r="MBF228" s="89"/>
      <c r="MBG228" s="89"/>
      <c r="MBH228" s="89"/>
      <c r="MBI228" s="89"/>
      <c r="MBJ228" s="89"/>
      <c r="MBK228" s="89"/>
      <c r="MBL228" s="89"/>
      <c r="MBM228" s="89"/>
      <c r="MBN228" s="89"/>
      <c r="MBO228" s="89"/>
      <c r="MBP228" s="89"/>
      <c r="MBQ228" s="89"/>
      <c r="MBR228" s="89"/>
      <c r="MBS228" s="89"/>
      <c r="MBT228" s="89"/>
      <c r="MBU228" s="89"/>
      <c r="MBV228" s="89"/>
      <c r="MBW228" s="89"/>
      <c r="MBX228" s="89"/>
      <c r="MBY228" s="89"/>
      <c r="MBZ228" s="89"/>
      <c r="MCA228" s="89"/>
      <c r="MCB228" s="89"/>
      <c r="MCC228" s="89"/>
      <c r="MCD228" s="89"/>
      <c r="MCE228" s="89"/>
      <c r="MCF228" s="89"/>
      <c r="MCG228" s="89"/>
      <c r="MCH228" s="89"/>
      <c r="MCI228" s="89"/>
      <c r="MCJ228" s="89"/>
      <c r="MCK228" s="89"/>
      <c r="MCL228" s="89"/>
      <c r="MCM228" s="89"/>
      <c r="MCN228" s="89"/>
      <c r="MCO228" s="89"/>
      <c r="MCP228" s="89"/>
      <c r="MCQ228" s="89"/>
      <c r="MCR228" s="89"/>
      <c r="MCS228" s="89"/>
      <c r="MCT228" s="89"/>
      <c r="MCU228" s="89"/>
      <c r="MCV228" s="89"/>
      <c r="MCW228" s="89"/>
      <c r="MCX228" s="89"/>
      <c r="MCY228" s="89"/>
      <c r="MCZ228" s="89"/>
      <c r="MDA228" s="89"/>
      <c r="MDB228" s="89"/>
      <c r="MDC228" s="89"/>
      <c r="MDD228" s="89"/>
      <c r="MDE228" s="89"/>
      <c r="MDF228" s="89"/>
      <c r="MDG228" s="89"/>
      <c r="MDH228" s="89"/>
      <c r="MDI228" s="89"/>
      <c r="MDJ228" s="89"/>
      <c r="MDK228" s="89"/>
      <c r="MDL228" s="89"/>
      <c r="MDM228" s="89"/>
      <c r="MDN228" s="89"/>
      <c r="MDO228" s="89"/>
      <c r="MDP228" s="89"/>
      <c r="MDQ228" s="89"/>
      <c r="MDR228" s="89"/>
      <c r="MDS228" s="89"/>
      <c r="MDT228" s="89"/>
      <c r="MDU228" s="89"/>
      <c r="MDV228" s="89"/>
      <c r="MDW228" s="89"/>
      <c r="MDX228" s="89"/>
      <c r="MDY228" s="89"/>
      <c r="MDZ228" s="89"/>
      <c r="MEA228" s="89"/>
      <c r="MEB228" s="89"/>
      <c r="MEC228" s="89"/>
      <c r="MED228" s="89"/>
      <c r="MEE228" s="89"/>
      <c r="MEF228" s="89"/>
      <c r="MEG228" s="89"/>
      <c r="MEH228" s="89"/>
      <c r="MEI228" s="89"/>
      <c r="MEJ228" s="89"/>
      <c r="MEK228" s="89"/>
      <c r="MEL228" s="89"/>
      <c r="MEM228" s="89"/>
      <c r="MEN228" s="89"/>
      <c r="MEO228" s="89"/>
      <c r="MEP228" s="89"/>
      <c r="MEQ228" s="89"/>
      <c r="MER228" s="89"/>
      <c r="MES228" s="89"/>
      <c r="MET228" s="89"/>
      <c r="MEU228" s="89"/>
      <c r="MEV228" s="89"/>
      <c r="MEW228" s="89"/>
      <c r="MEX228" s="89"/>
      <c r="MEY228" s="89"/>
      <c r="MEZ228" s="89"/>
      <c r="MFA228" s="89"/>
      <c r="MFB228" s="89"/>
      <c r="MFC228" s="89"/>
      <c r="MFD228" s="89"/>
      <c r="MFE228" s="89"/>
      <c r="MFF228" s="89"/>
      <c r="MFG228" s="89"/>
      <c r="MFH228" s="89"/>
      <c r="MFI228" s="89"/>
      <c r="MFJ228" s="89"/>
      <c r="MFK228" s="89"/>
      <c r="MFL228" s="89"/>
      <c r="MFM228" s="89"/>
      <c r="MFN228" s="89"/>
      <c r="MFO228" s="89"/>
      <c r="MFP228" s="89"/>
      <c r="MFQ228" s="89"/>
      <c r="MFR228" s="89"/>
      <c r="MFS228" s="89"/>
      <c r="MFT228" s="89"/>
      <c r="MFU228" s="89"/>
      <c r="MFV228" s="89"/>
      <c r="MFW228" s="89"/>
      <c r="MFX228" s="89"/>
      <c r="MFY228" s="89"/>
      <c r="MFZ228" s="89"/>
      <c r="MGA228" s="89"/>
      <c r="MGB228" s="89"/>
      <c r="MGC228" s="89"/>
      <c r="MGD228" s="89"/>
      <c r="MGE228" s="89"/>
      <c r="MGF228" s="89"/>
      <c r="MGG228" s="89"/>
      <c r="MGH228" s="89"/>
      <c r="MGI228" s="89"/>
      <c r="MGJ228" s="89"/>
      <c r="MGK228" s="89"/>
      <c r="MGL228" s="89"/>
      <c r="MGM228" s="89"/>
      <c r="MGN228" s="89"/>
      <c r="MGO228" s="89"/>
      <c r="MGP228" s="89"/>
      <c r="MGQ228" s="89"/>
      <c r="MGR228" s="89"/>
      <c r="MGS228" s="89"/>
      <c r="MGT228" s="89"/>
      <c r="MGU228" s="89"/>
      <c r="MGV228" s="89"/>
      <c r="MGW228" s="89"/>
      <c r="MGX228" s="89"/>
      <c r="MGY228" s="89"/>
      <c r="MGZ228" s="89"/>
      <c r="MHA228" s="89"/>
      <c r="MHB228" s="89"/>
      <c r="MHC228" s="89"/>
      <c r="MHD228" s="89"/>
      <c r="MHE228" s="89"/>
      <c r="MHF228" s="89"/>
      <c r="MHG228" s="89"/>
      <c r="MHH228" s="89"/>
      <c r="MHI228" s="89"/>
      <c r="MHJ228" s="89"/>
      <c r="MHK228" s="89"/>
      <c r="MHL228" s="89"/>
      <c r="MHM228" s="89"/>
      <c r="MHN228" s="89"/>
      <c r="MHO228" s="89"/>
      <c r="MHP228" s="89"/>
      <c r="MHQ228" s="89"/>
      <c r="MHR228" s="89"/>
      <c r="MHS228" s="89"/>
      <c r="MHT228" s="89"/>
      <c r="MHU228" s="89"/>
      <c r="MHV228" s="89"/>
      <c r="MHW228" s="89"/>
      <c r="MHX228" s="89"/>
      <c r="MHY228" s="89"/>
      <c r="MHZ228" s="89"/>
      <c r="MIA228" s="89"/>
      <c r="MIB228" s="89"/>
      <c r="MIC228" s="89"/>
      <c r="MID228" s="89"/>
      <c r="MIE228" s="89"/>
      <c r="MIF228" s="89"/>
      <c r="MIG228" s="89"/>
      <c r="MIH228" s="89"/>
      <c r="MII228" s="89"/>
      <c r="MIJ228" s="89"/>
      <c r="MIK228" s="89"/>
      <c r="MIL228" s="89"/>
      <c r="MIM228" s="89"/>
      <c r="MIN228" s="89"/>
      <c r="MIO228" s="89"/>
      <c r="MIP228" s="89"/>
      <c r="MIQ228" s="89"/>
      <c r="MIR228" s="89"/>
      <c r="MIS228" s="89"/>
      <c r="MIT228" s="89"/>
      <c r="MIU228" s="89"/>
      <c r="MIV228" s="89"/>
      <c r="MIW228" s="89"/>
      <c r="MIX228" s="89"/>
      <c r="MIY228" s="89"/>
      <c r="MIZ228" s="89"/>
      <c r="MJA228" s="89"/>
      <c r="MJB228" s="89"/>
      <c r="MJC228" s="89"/>
      <c r="MJD228" s="89"/>
      <c r="MJE228" s="89"/>
      <c r="MJF228" s="89"/>
      <c r="MJG228" s="89"/>
      <c r="MJH228" s="89"/>
      <c r="MJI228" s="89"/>
      <c r="MJJ228" s="89"/>
      <c r="MJK228" s="89"/>
      <c r="MJL228" s="89"/>
      <c r="MJM228" s="89"/>
      <c r="MJN228" s="89"/>
      <c r="MJO228" s="89"/>
      <c r="MJP228" s="89"/>
      <c r="MJQ228" s="89"/>
      <c r="MJR228" s="89"/>
      <c r="MJS228" s="89"/>
      <c r="MJT228" s="89"/>
      <c r="MJU228" s="89"/>
      <c r="MJV228" s="89"/>
      <c r="MJW228" s="89"/>
      <c r="MJX228" s="89"/>
      <c r="MJY228" s="89"/>
      <c r="MJZ228" s="89"/>
      <c r="MKA228" s="89"/>
      <c r="MKB228" s="89"/>
      <c r="MKC228" s="89"/>
      <c r="MKD228" s="89"/>
      <c r="MKE228" s="89"/>
      <c r="MKF228" s="89"/>
      <c r="MKG228" s="89"/>
      <c r="MKH228" s="89"/>
      <c r="MKI228" s="89"/>
      <c r="MKJ228" s="89"/>
      <c r="MKK228" s="89"/>
      <c r="MKL228" s="89"/>
      <c r="MKM228" s="89"/>
      <c r="MKN228" s="89"/>
      <c r="MKO228" s="89"/>
      <c r="MKP228" s="89"/>
      <c r="MKQ228" s="89"/>
      <c r="MKR228" s="89"/>
      <c r="MKS228" s="89"/>
      <c r="MKT228" s="89"/>
      <c r="MKU228" s="89"/>
      <c r="MKV228" s="89"/>
      <c r="MKW228" s="89"/>
      <c r="MKX228" s="89"/>
      <c r="MKY228" s="89"/>
      <c r="MKZ228" s="89"/>
      <c r="MLA228" s="89"/>
      <c r="MLB228" s="89"/>
      <c r="MLC228" s="89"/>
      <c r="MLD228" s="89"/>
      <c r="MLE228" s="89"/>
      <c r="MLF228" s="89"/>
      <c r="MLG228" s="89"/>
      <c r="MLH228" s="89"/>
      <c r="MLI228" s="89"/>
      <c r="MLJ228" s="89"/>
      <c r="MLK228" s="89"/>
      <c r="MLL228" s="89"/>
      <c r="MLM228" s="89"/>
      <c r="MLN228" s="89"/>
      <c r="MLO228" s="89"/>
      <c r="MLP228" s="89"/>
      <c r="MLQ228" s="89"/>
      <c r="MLR228" s="89"/>
      <c r="MLS228" s="89"/>
      <c r="MLT228" s="89"/>
      <c r="MLU228" s="89"/>
      <c r="MLV228" s="89"/>
      <c r="MLW228" s="89"/>
      <c r="MLX228" s="89"/>
      <c r="MLY228" s="89"/>
      <c r="MLZ228" s="89"/>
      <c r="MMA228" s="89"/>
      <c r="MMB228" s="89"/>
      <c r="MMC228" s="89"/>
      <c r="MMD228" s="89"/>
      <c r="MME228" s="89"/>
      <c r="MMF228" s="89"/>
      <c r="MMG228" s="89"/>
      <c r="MMH228" s="89"/>
      <c r="MMI228" s="89"/>
      <c r="MMJ228" s="89"/>
      <c r="MMK228" s="89"/>
      <c r="MML228" s="89"/>
      <c r="MMM228" s="89"/>
      <c r="MMN228" s="89"/>
      <c r="MMO228" s="89"/>
      <c r="MMP228" s="89"/>
      <c r="MMQ228" s="89"/>
      <c r="MMR228" s="89"/>
      <c r="MMS228" s="89"/>
      <c r="MMT228" s="89"/>
      <c r="MMU228" s="89"/>
      <c r="MMV228" s="89"/>
      <c r="MMW228" s="89"/>
      <c r="MMX228" s="89"/>
      <c r="MMY228" s="89"/>
      <c r="MMZ228" s="89"/>
      <c r="MNA228" s="89"/>
      <c r="MNB228" s="89"/>
      <c r="MNC228" s="89"/>
      <c r="MND228" s="89"/>
      <c r="MNE228" s="89"/>
      <c r="MNF228" s="89"/>
      <c r="MNG228" s="89"/>
      <c r="MNH228" s="89"/>
      <c r="MNI228" s="89"/>
      <c r="MNJ228" s="89"/>
      <c r="MNK228" s="89"/>
      <c r="MNL228" s="89"/>
      <c r="MNM228" s="89"/>
      <c r="MNN228" s="89"/>
      <c r="MNO228" s="89"/>
      <c r="MNP228" s="89"/>
      <c r="MNQ228" s="89"/>
      <c r="MNR228" s="89"/>
      <c r="MNS228" s="89"/>
      <c r="MNT228" s="89"/>
      <c r="MNU228" s="89"/>
      <c r="MNV228" s="89"/>
      <c r="MNW228" s="89"/>
      <c r="MNX228" s="89"/>
      <c r="MNY228" s="89"/>
      <c r="MNZ228" s="89"/>
      <c r="MOA228" s="89"/>
      <c r="MOB228" s="89"/>
      <c r="MOC228" s="89"/>
      <c r="MOD228" s="89"/>
      <c r="MOE228" s="89"/>
      <c r="MOF228" s="89"/>
      <c r="MOG228" s="89"/>
      <c r="MOH228" s="89"/>
      <c r="MOI228" s="89"/>
      <c r="MOJ228" s="89"/>
      <c r="MOK228" s="89"/>
      <c r="MOL228" s="89"/>
      <c r="MOM228" s="89"/>
      <c r="MON228" s="89"/>
      <c r="MOO228" s="89"/>
      <c r="MOP228" s="89"/>
      <c r="MOQ228" s="89"/>
      <c r="MOR228" s="89"/>
      <c r="MOS228" s="89"/>
      <c r="MOT228" s="89"/>
      <c r="MOU228" s="89"/>
      <c r="MOV228" s="89"/>
      <c r="MOW228" s="89"/>
      <c r="MOX228" s="89"/>
      <c r="MOY228" s="89"/>
      <c r="MOZ228" s="89"/>
      <c r="MPA228" s="89"/>
      <c r="MPB228" s="89"/>
      <c r="MPC228" s="89"/>
      <c r="MPD228" s="89"/>
      <c r="MPE228" s="89"/>
      <c r="MPF228" s="89"/>
      <c r="MPG228" s="89"/>
      <c r="MPH228" s="89"/>
      <c r="MPI228" s="89"/>
      <c r="MPJ228" s="89"/>
      <c r="MPK228" s="89"/>
      <c r="MPL228" s="89"/>
      <c r="MPM228" s="89"/>
      <c r="MPN228" s="89"/>
      <c r="MPO228" s="89"/>
      <c r="MPP228" s="89"/>
      <c r="MPQ228" s="89"/>
      <c r="MPR228" s="89"/>
      <c r="MPS228" s="89"/>
      <c r="MPT228" s="89"/>
      <c r="MPU228" s="89"/>
      <c r="MPV228" s="89"/>
      <c r="MPW228" s="89"/>
      <c r="MPX228" s="89"/>
      <c r="MPY228" s="89"/>
      <c r="MPZ228" s="89"/>
      <c r="MQA228" s="89"/>
      <c r="MQB228" s="89"/>
      <c r="MQC228" s="89"/>
      <c r="MQD228" s="89"/>
      <c r="MQE228" s="89"/>
      <c r="MQF228" s="89"/>
      <c r="MQG228" s="89"/>
      <c r="MQH228" s="89"/>
      <c r="MQI228" s="89"/>
      <c r="MQJ228" s="89"/>
      <c r="MQK228" s="89"/>
      <c r="MQL228" s="89"/>
      <c r="MQM228" s="89"/>
      <c r="MQN228" s="89"/>
      <c r="MQO228" s="89"/>
      <c r="MQP228" s="89"/>
      <c r="MQQ228" s="89"/>
      <c r="MQR228" s="89"/>
      <c r="MQS228" s="89"/>
      <c r="MQT228" s="89"/>
      <c r="MQU228" s="89"/>
      <c r="MQV228" s="89"/>
      <c r="MQW228" s="89"/>
      <c r="MQX228" s="89"/>
      <c r="MQY228" s="89"/>
      <c r="MQZ228" s="89"/>
      <c r="MRA228" s="89"/>
      <c r="MRB228" s="89"/>
      <c r="MRC228" s="89"/>
      <c r="MRD228" s="89"/>
      <c r="MRE228" s="89"/>
      <c r="MRF228" s="89"/>
      <c r="MRG228" s="89"/>
      <c r="MRH228" s="89"/>
      <c r="MRI228" s="89"/>
      <c r="MRJ228" s="89"/>
      <c r="MRK228" s="89"/>
      <c r="MRL228" s="89"/>
      <c r="MRM228" s="89"/>
      <c r="MRN228" s="89"/>
      <c r="MRO228" s="89"/>
      <c r="MRP228" s="89"/>
      <c r="MRQ228" s="89"/>
      <c r="MRR228" s="89"/>
      <c r="MRS228" s="89"/>
      <c r="MRT228" s="89"/>
      <c r="MRU228" s="89"/>
      <c r="MRV228" s="89"/>
      <c r="MRW228" s="89"/>
      <c r="MRX228" s="89"/>
      <c r="MRY228" s="89"/>
      <c r="MRZ228" s="89"/>
      <c r="MSA228" s="89"/>
      <c r="MSB228" s="89"/>
      <c r="MSC228" s="89"/>
      <c r="MSD228" s="89"/>
      <c r="MSE228" s="89"/>
      <c r="MSF228" s="89"/>
      <c r="MSG228" s="89"/>
      <c r="MSH228" s="89"/>
      <c r="MSI228" s="89"/>
      <c r="MSJ228" s="89"/>
      <c r="MSK228" s="89"/>
      <c r="MSL228" s="89"/>
      <c r="MSM228" s="89"/>
      <c r="MSN228" s="89"/>
      <c r="MSO228" s="89"/>
      <c r="MSP228" s="89"/>
      <c r="MSQ228" s="89"/>
      <c r="MSR228" s="89"/>
      <c r="MSS228" s="89"/>
      <c r="MST228" s="89"/>
      <c r="MSU228" s="89"/>
      <c r="MSV228" s="89"/>
      <c r="MSW228" s="89"/>
      <c r="MSX228" s="89"/>
      <c r="MSY228" s="89"/>
      <c r="MSZ228" s="89"/>
      <c r="MTA228" s="89"/>
      <c r="MTB228" s="89"/>
      <c r="MTC228" s="89"/>
      <c r="MTD228" s="89"/>
      <c r="MTE228" s="89"/>
      <c r="MTF228" s="89"/>
      <c r="MTG228" s="89"/>
      <c r="MTH228" s="89"/>
      <c r="MTI228" s="89"/>
      <c r="MTJ228" s="89"/>
      <c r="MTK228" s="89"/>
      <c r="MTL228" s="89"/>
      <c r="MTM228" s="89"/>
      <c r="MTN228" s="89"/>
      <c r="MTO228" s="89"/>
      <c r="MTP228" s="89"/>
      <c r="MTQ228" s="89"/>
      <c r="MTR228" s="89"/>
      <c r="MTS228" s="89"/>
      <c r="MTT228" s="89"/>
      <c r="MTU228" s="89"/>
      <c r="MTV228" s="89"/>
      <c r="MTW228" s="89"/>
      <c r="MTX228" s="89"/>
      <c r="MTY228" s="89"/>
      <c r="MTZ228" s="89"/>
      <c r="MUA228" s="89"/>
      <c r="MUB228" s="89"/>
      <c r="MUC228" s="89"/>
      <c r="MUD228" s="89"/>
      <c r="MUE228" s="89"/>
      <c r="MUF228" s="89"/>
      <c r="MUG228" s="89"/>
      <c r="MUH228" s="89"/>
      <c r="MUI228" s="89"/>
      <c r="MUJ228" s="89"/>
      <c r="MUK228" s="89"/>
      <c r="MUL228" s="89"/>
      <c r="MUM228" s="89"/>
      <c r="MUN228" s="89"/>
      <c r="MUO228" s="89"/>
      <c r="MUP228" s="89"/>
      <c r="MUQ228" s="89"/>
      <c r="MUR228" s="89"/>
      <c r="MUS228" s="89"/>
      <c r="MUT228" s="89"/>
      <c r="MUU228" s="89"/>
      <c r="MUV228" s="89"/>
      <c r="MUW228" s="89"/>
      <c r="MUX228" s="89"/>
      <c r="MUY228" s="89"/>
      <c r="MUZ228" s="89"/>
      <c r="MVA228" s="89"/>
      <c r="MVB228" s="89"/>
      <c r="MVC228" s="89"/>
      <c r="MVD228" s="89"/>
      <c r="MVE228" s="89"/>
      <c r="MVF228" s="89"/>
      <c r="MVG228" s="89"/>
      <c r="MVH228" s="89"/>
      <c r="MVI228" s="89"/>
      <c r="MVJ228" s="89"/>
      <c r="MVK228" s="89"/>
      <c r="MVL228" s="89"/>
      <c r="MVM228" s="89"/>
      <c r="MVN228" s="89"/>
      <c r="MVO228" s="89"/>
      <c r="MVP228" s="89"/>
      <c r="MVQ228" s="89"/>
      <c r="MVR228" s="89"/>
      <c r="MVS228" s="89"/>
      <c r="MVT228" s="89"/>
      <c r="MVU228" s="89"/>
      <c r="MVV228" s="89"/>
      <c r="MVW228" s="89"/>
      <c r="MVX228" s="89"/>
      <c r="MVY228" s="89"/>
      <c r="MVZ228" s="89"/>
      <c r="MWA228" s="89"/>
      <c r="MWB228" s="89"/>
      <c r="MWC228" s="89"/>
      <c r="MWD228" s="89"/>
      <c r="MWE228" s="89"/>
      <c r="MWF228" s="89"/>
      <c r="MWG228" s="89"/>
      <c r="MWH228" s="89"/>
      <c r="MWI228" s="89"/>
      <c r="MWJ228" s="89"/>
      <c r="MWK228" s="89"/>
      <c r="MWL228" s="89"/>
      <c r="MWM228" s="89"/>
      <c r="MWN228" s="89"/>
      <c r="MWO228" s="89"/>
      <c r="MWP228" s="89"/>
      <c r="MWQ228" s="89"/>
      <c r="MWR228" s="89"/>
      <c r="MWS228" s="89"/>
      <c r="MWT228" s="89"/>
      <c r="MWU228" s="89"/>
      <c r="MWV228" s="89"/>
      <c r="MWW228" s="89"/>
      <c r="MWX228" s="89"/>
      <c r="MWY228" s="89"/>
      <c r="MWZ228" s="89"/>
      <c r="MXA228" s="89"/>
      <c r="MXB228" s="89"/>
      <c r="MXC228" s="89"/>
      <c r="MXD228" s="89"/>
      <c r="MXE228" s="89"/>
      <c r="MXF228" s="89"/>
      <c r="MXG228" s="89"/>
      <c r="MXH228" s="89"/>
      <c r="MXI228" s="89"/>
      <c r="MXJ228" s="89"/>
      <c r="MXK228" s="89"/>
      <c r="MXL228" s="89"/>
      <c r="MXM228" s="89"/>
      <c r="MXN228" s="89"/>
      <c r="MXO228" s="89"/>
      <c r="MXP228" s="89"/>
      <c r="MXQ228" s="89"/>
      <c r="MXR228" s="89"/>
      <c r="MXS228" s="89"/>
      <c r="MXT228" s="89"/>
      <c r="MXU228" s="89"/>
      <c r="MXV228" s="89"/>
      <c r="MXW228" s="89"/>
      <c r="MXX228" s="89"/>
      <c r="MXY228" s="89"/>
      <c r="MXZ228" s="89"/>
      <c r="MYA228" s="89"/>
      <c r="MYB228" s="89"/>
      <c r="MYC228" s="89"/>
      <c r="MYD228" s="89"/>
      <c r="MYE228" s="89"/>
      <c r="MYF228" s="89"/>
      <c r="MYG228" s="89"/>
      <c r="MYH228" s="89"/>
      <c r="MYI228" s="89"/>
      <c r="MYJ228" s="89"/>
      <c r="MYK228" s="89"/>
      <c r="MYL228" s="89"/>
      <c r="MYM228" s="89"/>
      <c r="MYN228" s="89"/>
      <c r="MYO228" s="89"/>
      <c r="MYP228" s="89"/>
      <c r="MYQ228" s="89"/>
      <c r="MYR228" s="89"/>
      <c r="MYS228" s="89"/>
      <c r="MYT228" s="89"/>
      <c r="MYU228" s="89"/>
      <c r="MYV228" s="89"/>
      <c r="MYW228" s="89"/>
      <c r="MYX228" s="89"/>
      <c r="MYY228" s="89"/>
      <c r="MYZ228" s="89"/>
      <c r="MZA228" s="89"/>
      <c r="MZB228" s="89"/>
      <c r="MZC228" s="89"/>
      <c r="MZD228" s="89"/>
      <c r="MZE228" s="89"/>
      <c r="MZF228" s="89"/>
      <c r="MZG228" s="89"/>
      <c r="MZH228" s="89"/>
      <c r="MZI228" s="89"/>
      <c r="MZJ228" s="89"/>
      <c r="MZK228" s="89"/>
      <c r="MZL228" s="89"/>
      <c r="MZM228" s="89"/>
      <c r="MZN228" s="89"/>
      <c r="MZO228" s="89"/>
      <c r="MZP228" s="89"/>
      <c r="MZQ228" s="89"/>
      <c r="MZR228" s="89"/>
      <c r="MZS228" s="89"/>
      <c r="MZT228" s="89"/>
      <c r="MZU228" s="89"/>
      <c r="MZV228" s="89"/>
      <c r="MZW228" s="89"/>
      <c r="MZX228" s="89"/>
      <c r="MZY228" s="89"/>
      <c r="MZZ228" s="89"/>
      <c r="NAA228" s="89"/>
      <c r="NAB228" s="89"/>
      <c r="NAC228" s="89"/>
      <c r="NAD228" s="89"/>
      <c r="NAE228" s="89"/>
      <c r="NAF228" s="89"/>
      <c r="NAG228" s="89"/>
      <c r="NAH228" s="89"/>
      <c r="NAI228" s="89"/>
      <c r="NAJ228" s="89"/>
      <c r="NAK228" s="89"/>
      <c r="NAL228" s="89"/>
      <c r="NAM228" s="89"/>
      <c r="NAN228" s="89"/>
      <c r="NAO228" s="89"/>
      <c r="NAP228" s="89"/>
      <c r="NAQ228" s="89"/>
      <c r="NAR228" s="89"/>
      <c r="NAS228" s="89"/>
      <c r="NAT228" s="89"/>
      <c r="NAU228" s="89"/>
      <c r="NAV228" s="89"/>
      <c r="NAW228" s="89"/>
      <c r="NAX228" s="89"/>
      <c r="NAY228" s="89"/>
      <c r="NAZ228" s="89"/>
      <c r="NBA228" s="89"/>
      <c r="NBB228" s="89"/>
      <c r="NBC228" s="89"/>
      <c r="NBD228" s="89"/>
      <c r="NBE228" s="89"/>
      <c r="NBF228" s="89"/>
      <c r="NBG228" s="89"/>
      <c r="NBH228" s="89"/>
      <c r="NBI228" s="89"/>
      <c r="NBJ228" s="89"/>
      <c r="NBK228" s="89"/>
      <c r="NBL228" s="89"/>
      <c r="NBM228" s="89"/>
      <c r="NBN228" s="89"/>
      <c r="NBO228" s="89"/>
      <c r="NBP228" s="89"/>
      <c r="NBQ228" s="89"/>
      <c r="NBR228" s="89"/>
      <c r="NBS228" s="89"/>
      <c r="NBT228" s="89"/>
      <c r="NBU228" s="89"/>
      <c r="NBV228" s="89"/>
      <c r="NBW228" s="89"/>
      <c r="NBX228" s="89"/>
      <c r="NBY228" s="89"/>
      <c r="NBZ228" s="89"/>
      <c r="NCA228" s="89"/>
      <c r="NCB228" s="89"/>
      <c r="NCC228" s="89"/>
      <c r="NCD228" s="89"/>
      <c r="NCE228" s="89"/>
      <c r="NCF228" s="89"/>
      <c r="NCG228" s="89"/>
      <c r="NCH228" s="89"/>
      <c r="NCI228" s="89"/>
      <c r="NCJ228" s="89"/>
      <c r="NCK228" s="89"/>
      <c r="NCL228" s="89"/>
      <c r="NCM228" s="89"/>
      <c r="NCN228" s="89"/>
      <c r="NCO228" s="89"/>
      <c r="NCP228" s="89"/>
      <c r="NCQ228" s="89"/>
      <c r="NCR228" s="89"/>
      <c r="NCS228" s="89"/>
      <c r="NCT228" s="89"/>
      <c r="NCU228" s="89"/>
      <c r="NCV228" s="89"/>
      <c r="NCW228" s="89"/>
      <c r="NCX228" s="89"/>
      <c r="NCY228" s="89"/>
      <c r="NCZ228" s="89"/>
      <c r="NDA228" s="89"/>
      <c r="NDB228" s="89"/>
      <c r="NDC228" s="89"/>
      <c r="NDD228" s="89"/>
      <c r="NDE228" s="89"/>
      <c r="NDF228" s="89"/>
      <c r="NDG228" s="89"/>
      <c r="NDH228" s="89"/>
      <c r="NDI228" s="89"/>
      <c r="NDJ228" s="89"/>
      <c r="NDK228" s="89"/>
      <c r="NDL228" s="89"/>
      <c r="NDM228" s="89"/>
      <c r="NDN228" s="89"/>
      <c r="NDO228" s="89"/>
      <c r="NDP228" s="89"/>
      <c r="NDQ228" s="89"/>
      <c r="NDR228" s="89"/>
      <c r="NDS228" s="89"/>
      <c r="NDT228" s="89"/>
      <c r="NDU228" s="89"/>
      <c r="NDV228" s="89"/>
      <c r="NDW228" s="89"/>
      <c r="NDX228" s="89"/>
      <c r="NDY228" s="89"/>
      <c r="NDZ228" s="89"/>
      <c r="NEA228" s="89"/>
      <c r="NEB228" s="89"/>
      <c r="NEC228" s="89"/>
      <c r="NED228" s="89"/>
      <c r="NEE228" s="89"/>
      <c r="NEF228" s="89"/>
      <c r="NEG228" s="89"/>
      <c r="NEH228" s="89"/>
      <c r="NEI228" s="89"/>
      <c r="NEJ228" s="89"/>
      <c r="NEK228" s="89"/>
      <c r="NEL228" s="89"/>
      <c r="NEM228" s="89"/>
      <c r="NEN228" s="89"/>
      <c r="NEO228" s="89"/>
      <c r="NEP228" s="89"/>
      <c r="NEQ228" s="89"/>
      <c r="NER228" s="89"/>
      <c r="NES228" s="89"/>
      <c r="NET228" s="89"/>
      <c r="NEU228" s="89"/>
      <c r="NEV228" s="89"/>
      <c r="NEW228" s="89"/>
      <c r="NEX228" s="89"/>
      <c r="NEY228" s="89"/>
      <c r="NEZ228" s="89"/>
      <c r="NFA228" s="89"/>
      <c r="NFB228" s="89"/>
      <c r="NFC228" s="89"/>
      <c r="NFD228" s="89"/>
      <c r="NFE228" s="89"/>
      <c r="NFF228" s="89"/>
      <c r="NFG228" s="89"/>
      <c r="NFH228" s="89"/>
      <c r="NFI228" s="89"/>
      <c r="NFJ228" s="89"/>
      <c r="NFK228" s="89"/>
      <c r="NFL228" s="89"/>
      <c r="NFM228" s="89"/>
      <c r="NFN228" s="89"/>
      <c r="NFO228" s="89"/>
      <c r="NFP228" s="89"/>
      <c r="NFQ228" s="89"/>
      <c r="NFR228" s="89"/>
      <c r="NFS228" s="89"/>
      <c r="NFT228" s="89"/>
      <c r="NFU228" s="89"/>
      <c r="NFV228" s="89"/>
      <c r="NFW228" s="89"/>
      <c r="NFX228" s="89"/>
      <c r="NFY228" s="89"/>
      <c r="NFZ228" s="89"/>
      <c r="NGA228" s="89"/>
      <c r="NGB228" s="89"/>
      <c r="NGC228" s="89"/>
      <c r="NGD228" s="89"/>
      <c r="NGE228" s="89"/>
      <c r="NGF228" s="89"/>
      <c r="NGG228" s="89"/>
      <c r="NGH228" s="89"/>
      <c r="NGI228" s="89"/>
      <c r="NGJ228" s="89"/>
      <c r="NGK228" s="89"/>
      <c r="NGL228" s="89"/>
      <c r="NGM228" s="89"/>
      <c r="NGN228" s="89"/>
      <c r="NGO228" s="89"/>
      <c r="NGP228" s="89"/>
      <c r="NGQ228" s="89"/>
      <c r="NGR228" s="89"/>
      <c r="NGS228" s="89"/>
      <c r="NGT228" s="89"/>
      <c r="NGU228" s="89"/>
      <c r="NGV228" s="89"/>
      <c r="NGW228" s="89"/>
      <c r="NGX228" s="89"/>
      <c r="NGY228" s="89"/>
      <c r="NGZ228" s="89"/>
      <c r="NHA228" s="89"/>
      <c r="NHB228" s="89"/>
      <c r="NHC228" s="89"/>
      <c r="NHD228" s="89"/>
      <c r="NHE228" s="89"/>
      <c r="NHF228" s="89"/>
      <c r="NHG228" s="89"/>
      <c r="NHH228" s="89"/>
      <c r="NHI228" s="89"/>
      <c r="NHJ228" s="89"/>
      <c r="NHK228" s="89"/>
      <c r="NHL228" s="89"/>
      <c r="NHM228" s="89"/>
      <c r="NHN228" s="89"/>
      <c r="NHO228" s="89"/>
      <c r="NHP228" s="89"/>
      <c r="NHQ228" s="89"/>
      <c r="NHR228" s="89"/>
      <c r="NHS228" s="89"/>
      <c r="NHT228" s="89"/>
      <c r="NHU228" s="89"/>
      <c r="NHV228" s="89"/>
      <c r="NHW228" s="89"/>
      <c r="NHX228" s="89"/>
      <c r="NHY228" s="89"/>
      <c r="NHZ228" s="89"/>
      <c r="NIA228" s="89"/>
      <c r="NIB228" s="89"/>
      <c r="NIC228" s="89"/>
      <c r="NID228" s="89"/>
      <c r="NIE228" s="89"/>
      <c r="NIF228" s="89"/>
      <c r="NIG228" s="89"/>
      <c r="NIH228" s="89"/>
      <c r="NII228" s="89"/>
      <c r="NIJ228" s="89"/>
      <c r="NIK228" s="89"/>
      <c r="NIL228" s="89"/>
      <c r="NIM228" s="89"/>
      <c r="NIN228" s="89"/>
      <c r="NIO228" s="89"/>
      <c r="NIP228" s="89"/>
      <c r="NIQ228" s="89"/>
      <c r="NIR228" s="89"/>
      <c r="NIS228" s="89"/>
      <c r="NIT228" s="89"/>
      <c r="NIU228" s="89"/>
      <c r="NIV228" s="89"/>
      <c r="NIW228" s="89"/>
      <c r="NIX228" s="89"/>
      <c r="NIY228" s="89"/>
      <c r="NIZ228" s="89"/>
      <c r="NJA228" s="89"/>
      <c r="NJB228" s="89"/>
      <c r="NJC228" s="89"/>
      <c r="NJD228" s="89"/>
      <c r="NJE228" s="89"/>
      <c r="NJF228" s="89"/>
      <c r="NJG228" s="89"/>
      <c r="NJH228" s="89"/>
      <c r="NJI228" s="89"/>
      <c r="NJJ228" s="89"/>
      <c r="NJK228" s="89"/>
      <c r="NJL228" s="89"/>
      <c r="NJM228" s="89"/>
      <c r="NJN228" s="89"/>
      <c r="NJO228" s="89"/>
      <c r="NJP228" s="89"/>
      <c r="NJQ228" s="89"/>
      <c r="NJR228" s="89"/>
      <c r="NJS228" s="89"/>
      <c r="NJT228" s="89"/>
      <c r="NJU228" s="89"/>
      <c r="NJV228" s="89"/>
      <c r="NJW228" s="89"/>
      <c r="NJX228" s="89"/>
      <c r="NJY228" s="89"/>
      <c r="NJZ228" s="89"/>
      <c r="NKA228" s="89"/>
      <c r="NKB228" s="89"/>
      <c r="NKC228" s="89"/>
      <c r="NKD228" s="89"/>
      <c r="NKE228" s="89"/>
      <c r="NKF228" s="89"/>
      <c r="NKG228" s="89"/>
      <c r="NKH228" s="89"/>
      <c r="NKI228" s="89"/>
      <c r="NKJ228" s="89"/>
      <c r="NKK228" s="89"/>
      <c r="NKL228" s="89"/>
      <c r="NKM228" s="89"/>
      <c r="NKN228" s="89"/>
      <c r="NKO228" s="89"/>
      <c r="NKP228" s="89"/>
      <c r="NKQ228" s="89"/>
      <c r="NKR228" s="89"/>
      <c r="NKS228" s="89"/>
      <c r="NKT228" s="89"/>
      <c r="NKU228" s="89"/>
      <c r="NKV228" s="89"/>
      <c r="NKW228" s="89"/>
      <c r="NKX228" s="89"/>
      <c r="NKY228" s="89"/>
      <c r="NKZ228" s="89"/>
      <c r="NLA228" s="89"/>
      <c r="NLB228" s="89"/>
      <c r="NLC228" s="89"/>
      <c r="NLD228" s="89"/>
      <c r="NLE228" s="89"/>
      <c r="NLF228" s="89"/>
      <c r="NLG228" s="89"/>
      <c r="NLH228" s="89"/>
      <c r="NLI228" s="89"/>
      <c r="NLJ228" s="89"/>
      <c r="NLK228" s="89"/>
      <c r="NLL228" s="89"/>
      <c r="NLM228" s="89"/>
      <c r="NLN228" s="89"/>
      <c r="NLO228" s="89"/>
      <c r="NLP228" s="89"/>
      <c r="NLQ228" s="89"/>
      <c r="NLR228" s="89"/>
      <c r="NLS228" s="89"/>
      <c r="NLT228" s="89"/>
      <c r="NLU228" s="89"/>
      <c r="NLV228" s="89"/>
      <c r="NLW228" s="89"/>
      <c r="NLX228" s="89"/>
      <c r="NLY228" s="89"/>
      <c r="NLZ228" s="89"/>
      <c r="NMA228" s="89"/>
      <c r="NMB228" s="89"/>
      <c r="NMC228" s="89"/>
      <c r="NMD228" s="89"/>
      <c r="NME228" s="89"/>
      <c r="NMF228" s="89"/>
      <c r="NMG228" s="89"/>
      <c r="NMH228" s="89"/>
      <c r="NMI228" s="89"/>
      <c r="NMJ228" s="89"/>
      <c r="NMK228" s="89"/>
      <c r="NML228" s="89"/>
      <c r="NMM228" s="89"/>
      <c r="NMN228" s="89"/>
      <c r="NMO228" s="89"/>
      <c r="NMP228" s="89"/>
      <c r="NMQ228" s="89"/>
      <c r="NMR228" s="89"/>
      <c r="NMS228" s="89"/>
      <c r="NMT228" s="89"/>
      <c r="NMU228" s="89"/>
      <c r="NMV228" s="89"/>
      <c r="NMW228" s="89"/>
      <c r="NMX228" s="89"/>
      <c r="NMY228" s="89"/>
      <c r="NMZ228" s="89"/>
      <c r="NNA228" s="89"/>
      <c r="NNB228" s="89"/>
      <c r="NNC228" s="89"/>
      <c r="NND228" s="89"/>
      <c r="NNE228" s="89"/>
      <c r="NNF228" s="89"/>
      <c r="NNG228" s="89"/>
      <c r="NNH228" s="89"/>
      <c r="NNI228" s="89"/>
      <c r="NNJ228" s="89"/>
      <c r="NNK228" s="89"/>
      <c r="NNL228" s="89"/>
      <c r="NNM228" s="89"/>
      <c r="NNN228" s="89"/>
      <c r="NNO228" s="89"/>
      <c r="NNP228" s="89"/>
      <c r="NNQ228" s="89"/>
      <c r="NNR228" s="89"/>
      <c r="NNS228" s="89"/>
      <c r="NNT228" s="89"/>
      <c r="NNU228" s="89"/>
      <c r="NNV228" s="89"/>
      <c r="NNW228" s="89"/>
      <c r="NNX228" s="89"/>
      <c r="NNY228" s="89"/>
      <c r="NNZ228" s="89"/>
      <c r="NOA228" s="89"/>
      <c r="NOB228" s="89"/>
      <c r="NOC228" s="89"/>
      <c r="NOD228" s="89"/>
      <c r="NOE228" s="89"/>
      <c r="NOF228" s="89"/>
      <c r="NOG228" s="89"/>
      <c r="NOH228" s="89"/>
      <c r="NOI228" s="89"/>
      <c r="NOJ228" s="89"/>
      <c r="NOK228" s="89"/>
      <c r="NOL228" s="89"/>
      <c r="NOM228" s="89"/>
      <c r="NON228" s="89"/>
      <c r="NOO228" s="89"/>
      <c r="NOP228" s="89"/>
      <c r="NOQ228" s="89"/>
      <c r="NOR228" s="89"/>
      <c r="NOS228" s="89"/>
      <c r="NOT228" s="89"/>
      <c r="NOU228" s="89"/>
      <c r="NOV228" s="89"/>
      <c r="NOW228" s="89"/>
      <c r="NOX228" s="89"/>
      <c r="NOY228" s="89"/>
      <c r="NOZ228" s="89"/>
      <c r="NPA228" s="89"/>
      <c r="NPB228" s="89"/>
      <c r="NPC228" s="89"/>
      <c r="NPD228" s="89"/>
      <c r="NPE228" s="89"/>
      <c r="NPF228" s="89"/>
      <c r="NPG228" s="89"/>
      <c r="NPH228" s="89"/>
      <c r="NPI228" s="89"/>
      <c r="NPJ228" s="89"/>
      <c r="NPK228" s="89"/>
      <c r="NPL228" s="89"/>
      <c r="NPM228" s="89"/>
      <c r="NPN228" s="89"/>
      <c r="NPO228" s="89"/>
      <c r="NPP228" s="89"/>
      <c r="NPQ228" s="89"/>
      <c r="NPR228" s="89"/>
      <c r="NPS228" s="89"/>
      <c r="NPT228" s="89"/>
      <c r="NPU228" s="89"/>
      <c r="NPV228" s="89"/>
      <c r="NPW228" s="89"/>
      <c r="NPX228" s="89"/>
      <c r="NPY228" s="89"/>
      <c r="NPZ228" s="89"/>
      <c r="NQA228" s="89"/>
      <c r="NQB228" s="89"/>
      <c r="NQC228" s="89"/>
      <c r="NQD228" s="89"/>
      <c r="NQE228" s="89"/>
      <c r="NQF228" s="89"/>
      <c r="NQG228" s="89"/>
      <c r="NQH228" s="89"/>
      <c r="NQI228" s="89"/>
      <c r="NQJ228" s="89"/>
      <c r="NQK228" s="89"/>
      <c r="NQL228" s="89"/>
      <c r="NQM228" s="89"/>
      <c r="NQN228" s="89"/>
      <c r="NQO228" s="89"/>
      <c r="NQP228" s="89"/>
      <c r="NQQ228" s="89"/>
      <c r="NQR228" s="89"/>
      <c r="NQS228" s="89"/>
      <c r="NQT228" s="89"/>
      <c r="NQU228" s="89"/>
      <c r="NQV228" s="89"/>
      <c r="NQW228" s="89"/>
      <c r="NQX228" s="89"/>
      <c r="NQY228" s="89"/>
      <c r="NQZ228" s="89"/>
      <c r="NRA228" s="89"/>
      <c r="NRB228" s="89"/>
      <c r="NRC228" s="89"/>
      <c r="NRD228" s="89"/>
      <c r="NRE228" s="89"/>
      <c r="NRF228" s="89"/>
      <c r="NRG228" s="89"/>
      <c r="NRH228" s="89"/>
      <c r="NRI228" s="89"/>
      <c r="NRJ228" s="89"/>
      <c r="NRK228" s="89"/>
      <c r="NRL228" s="89"/>
      <c r="NRM228" s="89"/>
      <c r="NRN228" s="89"/>
      <c r="NRO228" s="89"/>
      <c r="NRP228" s="89"/>
      <c r="NRQ228" s="89"/>
      <c r="NRR228" s="89"/>
      <c r="NRS228" s="89"/>
      <c r="NRT228" s="89"/>
      <c r="NRU228" s="89"/>
      <c r="NRV228" s="89"/>
      <c r="NRW228" s="89"/>
      <c r="NRX228" s="89"/>
      <c r="NRY228" s="89"/>
      <c r="NRZ228" s="89"/>
      <c r="NSA228" s="89"/>
      <c r="NSB228" s="89"/>
      <c r="NSC228" s="89"/>
      <c r="NSD228" s="89"/>
      <c r="NSE228" s="89"/>
      <c r="NSF228" s="89"/>
      <c r="NSG228" s="89"/>
      <c r="NSH228" s="89"/>
      <c r="NSI228" s="89"/>
      <c r="NSJ228" s="89"/>
      <c r="NSK228" s="89"/>
      <c r="NSL228" s="89"/>
      <c r="NSM228" s="89"/>
      <c r="NSN228" s="89"/>
      <c r="NSO228" s="89"/>
      <c r="NSP228" s="89"/>
      <c r="NSQ228" s="89"/>
      <c r="NSR228" s="89"/>
      <c r="NSS228" s="89"/>
      <c r="NST228" s="89"/>
      <c r="NSU228" s="89"/>
      <c r="NSV228" s="89"/>
      <c r="NSW228" s="89"/>
      <c r="NSX228" s="89"/>
      <c r="NSY228" s="89"/>
      <c r="NSZ228" s="89"/>
      <c r="NTA228" s="89"/>
      <c r="NTB228" s="89"/>
      <c r="NTC228" s="89"/>
      <c r="NTD228" s="89"/>
      <c r="NTE228" s="89"/>
      <c r="NTF228" s="89"/>
      <c r="NTG228" s="89"/>
      <c r="NTH228" s="89"/>
      <c r="NTI228" s="89"/>
      <c r="NTJ228" s="89"/>
      <c r="NTK228" s="89"/>
      <c r="NTL228" s="89"/>
      <c r="NTM228" s="89"/>
      <c r="NTN228" s="89"/>
      <c r="NTO228" s="89"/>
      <c r="NTP228" s="89"/>
      <c r="NTQ228" s="89"/>
      <c r="NTR228" s="89"/>
      <c r="NTS228" s="89"/>
      <c r="NTT228" s="89"/>
      <c r="NTU228" s="89"/>
      <c r="NTV228" s="89"/>
      <c r="NTW228" s="89"/>
      <c r="NTX228" s="89"/>
      <c r="NTY228" s="89"/>
      <c r="NTZ228" s="89"/>
      <c r="NUA228" s="89"/>
      <c r="NUB228" s="89"/>
      <c r="NUC228" s="89"/>
      <c r="NUD228" s="89"/>
      <c r="NUE228" s="89"/>
      <c r="NUF228" s="89"/>
      <c r="NUG228" s="89"/>
      <c r="NUH228" s="89"/>
      <c r="NUI228" s="89"/>
      <c r="NUJ228" s="89"/>
      <c r="NUK228" s="89"/>
      <c r="NUL228" s="89"/>
      <c r="NUM228" s="89"/>
      <c r="NUN228" s="89"/>
      <c r="NUO228" s="89"/>
      <c r="NUP228" s="89"/>
      <c r="NUQ228" s="89"/>
      <c r="NUR228" s="89"/>
      <c r="NUS228" s="89"/>
      <c r="NUT228" s="89"/>
      <c r="NUU228" s="89"/>
      <c r="NUV228" s="89"/>
      <c r="NUW228" s="89"/>
      <c r="NUX228" s="89"/>
      <c r="NUY228" s="89"/>
      <c r="NUZ228" s="89"/>
      <c r="NVA228" s="89"/>
      <c r="NVB228" s="89"/>
      <c r="NVC228" s="89"/>
      <c r="NVD228" s="89"/>
      <c r="NVE228" s="89"/>
      <c r="NVF228" s="89"/>
      <c r="NVG228" s="89"/>
      <c r="NVH228" s="89"/>
      <c r="NVI228" s="89"/>
      <c r="NVJ228" s="89"/>
      <c r="NVK228" s="89"/>
      <c r="NVL228" s="89"/>
      <c r="NVM228" s="89"/>
      <c r="NVN228" s="89"/>
      <c r="NVO228" s="89"/>
      <c r="NVP228" s="89"/>
      <c r="NVQ228" s="89"/>
      <c r="NVR228" s="89"/>
      <c r="NVS228" s="89"/>
      <c r="NVT228" s="89"/>
      <c r="NVU228" s="89"/>
      <c r="NVV228" s="89"/>
      <c r="NVW228" s="89"/>
      <c r="NVX228" s="89"/>
      <c r="NVY228" s="89"/>
      <c r="NVZ228" s="89"/>
      <c r="NWA228" s="89"/>
      <c r="NWB228" s="89"/>
      <c r="NWC228" s="89"/>
      <c r="NWD228" s="89"/>
      <c r="NWE228" s="89"/>
      <c r="NWF228" s="89"/>
      <c r="NWG228" s="89"/>
      <c r="NWH228" s="89"/>
      <c r="NWI228" s="89"/>
      <c r="NWJ228" s="89"/>
      <c r="NWK228" s="89"/>
      <c r="NWL228" s="89"/>
      <c r="NWM228" s="89"/>
      <c r="NWN228" s="89"/>
      <c r="NWO228" s="89"/>
      <c r="NWP228" s="89"/>
      <c r="NWQ228" s="89"/>
      <c r="NWR228" s="89"/>
      <c r="NWS228" s="89"/>
      <c r="NWT228" s="89"/>
      <c r="NWU228" s="89"/>
      <c r="NWV228" s="89"/>
      <c r="NWW228" s="89"/>
      <c r="NWX228" s="89"/>
      <c r="NWY228" s="89"/>
      <c r="NWZ228" s="89"/>
      <c r="NXA228" s="89"/>
      <c r="NXB228" s="89"/>
      <c r="NXC228" s="89"/>
      <c r="NXD228" s="89"/>
      <c r="NXE228" s="89"/>
      <c r="NXF228" s="89"/>
      <c r="NXG228" s="89"/>
      <c r="NXH228" s="89"/>
      <c r="NXI228" s="89"/>
      <c r="NXJ228" s="89"/>
      <c r="NXK228" s="89"/>
      <c r="NXL228" s="89"/>
      <c r="NXM228" s="89"/>
      <c r="NXN228" s="89"/>
      <c r="NXO228" s="89"/>
      <c r="NXP228" s="89"/>
      <c r="NXQ228" s="89"/>
      <c r="NXR228" s="89"/>
      <c r="NXS228" s="89"/>
      <c r="NXT228" s="89"/>
      <c r="NXU228" s="89"/>
      <c r="NXV228" s="89"/>
      <c r="NXW228" s="89"/>
      <c r="NXX228" s="89"/>
      <c r="NXY228" s="89"/>
      <c r="NXZ228" s="89"/>
      <c r="NYA228" s="89"/>
      <c r="NYB228" s="89"/>
      <c r="NYC228" s="89"/>
      <c r="NYD228" s="89"/>
      <c r="NYE228" s="89"/>
      <c r="NYF228" s="89"/>
      <c r="NYG228" s="89"/>
      <c r="NYH228" s="89"/>
      <c r="NYI228" s="89"/>
      <c r="NYJ228" s="89"/>
      <c r="NYK228" s="89"/>
      <c r="NYL228" s="89"/>
      <c r="NYM228" s="89"/>
      <c r="NYN228" s="89"/>
      <c r="NYO228" s="89"/>
      <c r="NYP228" s="89"/>
      <c r="NYQ228" s="89"/>
      <c r="NYR228" s="89"/>
      <c r="NYS228" s="89"/>
      <c r="NYT228" s="89"/>
      <c r="NYU228" s="89"/>
      <c r="NYV228" s="89"/>
      <c r="NYW228" s="89"/>
      <c r="NYX228" s="89"/>
      <c r="NYY228" s="89"/>
      <c r="NYZ228" s="89"/>
      <c r="NZA228" s="89"/>
      <c r="NZB228" s="89"/>
      <c r="NZC228" s="89"/>
      <c r="NZD228" s="89"/>
      <c r="NZE228" s="89"/>
      <c r="NZF228" s="89"/>
      <c r="NZG228" s="89"/>
      <c r="NZH228" s="89"/>
      <c r="NZI228" s="89"/>
      <c r="NZJ228" s="89"/>
      <c r="NZK228" s="89"/>
      <c r="NZL228" s="89"/>
      <c r="NZM228" s="89"/>
      <c r="NZN228" s="89"/>
      <c r="NZO228" s="89"/>
      <c r="NZP228" s="89"/>
      <c r="NZQ228" s="89"/>
      <c r="NZR228" s="89"/>
      <c r="NZS228" s="89"/>
      <c r="NZT228" s="89"/>
      <c r="NZU228" s="89"/>
      <c r="NZV228" s="89"/>
      <c r="NZW228" s="89"/>
      <c r="NZX228" s="89"/>
      <c r="NZY228" s="89"/>
      <c r="NZZ228" s="89"/>
      <c r="OAA228" s="89"/>
      <c r="OAB228" s="89"/>
      <c r="OAC228" s="89"/>
      <c r="OAD228" s="89"/>
      <c r="OAE228" s="89"/>
      <c r="OAF228" s="89"/>
      <c r="OAG228" s="89"/>
      <c r="OAH228" s="89"/>
      <c r="OAI228" s="89"/>
      <c r="OAJ228" s="89"/>
      <c r="OAK228" s="89"/>
      <c r="OAL228" s="89"/>
      <c r="OAM228" s="89"/>
      <c r="OAN228" s="89"/>
      <c r="OAO228" s="89"/>
      <c r="OAP228" s="89"/>
      <c r="OAQ228" s="89"/>
      <c r="OAR228" s="89"/>
      <c r="OAS228" s="89"/>
      <c r="OAT228" s="89"/>
      <c r="OAU228" s="89"/>
      <c r="OAV228" s="89"/>
      <c r="OAW228" s="89"/>
      <c r="OAX228" s="89"/>
      <c r="OAY228" s="89"/>
      <c r="OAZ228" s="89"/>
      <c r="OBA228" s="89"/>
      <c r="OBB228" s="89"/>
      <c r="OBC228" s="89"/>
      <c r="OBD228" s="89"/>
      <c r="OBE228" s="89"/>
      <c r="OBF228" s="89"/>
      <c r="OBG228" s="89"/>
      <c r="OBH228" s="89"/>
      <c r="OBI228" s="89"/>
      <c r="OBJ228" s="89"/>
      <c r="OBK228" s="89"/>
      <c r="OBL228" s="89"/>
      <c r="OBM228" s="89"/>
      <c r="OBN228" s="89"/>
      <c r="OBO228" s="89"/>
      <c r="OBP228" s="89"/>
      <c r="OBQ228" s="89"/>
      <c r="OBR228" s="89"/>
      <c r="OBS228" s="89"/>
      <c r="OBT228" s="89"/>
      <c r="OBU228" s="89"/>
      <c r="OBV228" s="89"/>
      <c r="OBW228" s="89"/>
      <c r="OBX228" s="89"/>
      <c r="OBY228" s="89"/>
      <c r="OBZ228" s="89"/>
      <c r="OCA228" s="89"/>
      <c r="OCB228" s="89"/>
      <c r="OCC228" s="89"/>
      <c r="OCD228" s="89"/>
      <c r="OCE228" s="89"/>
      <c r="OCF228" s="89"/>
      <c r="OCG228" s="89"/>
      <c r="OCH228" s="89"/>
      <c r="OCI228" s="89"/>
      <c r="OCJ228" s="89"/>
      <c r="OCK228" s="89"/>
      <c r="OCL228" s="89"/>
      <c r="OCM228" s="89"/>
      <c r="OCN228" s="89"/>
      <c r="OCO228" s="89"/>
      <c r="OCP228" s="89"/>
      <c r="OCQ228" s="89"/>
      <c r="OCR228" s="89"/>
      <c r="OCS228" s="89"/>
      <c r="OCT228" s="89"/>
      <c r="OCU228" s="89"/>
      <c r="OCV228" s="89"/>
      <c r="OCW228" s="89"/>
      <c r="OCX228" s="89"/>
      <c r="OCY228" s="89"/>
      <c r="OCZ228" s="89"/>
      <c r="ODA228" s="89"/>
      <c r="ODB228" s="89"/>
      <c r="ODC228" s="89"/>
      <c r="ODD228" s="89"/>
      <c r="ODE228" s="89"/>
      <c r="ODF228" s="89"/>
      <c r="ODG228" s="89"/>
      <c r="ODH228" s="89"/>
      <c r="ODI228" s="89"/>
      <c r="ODJ228" s="89"/>
      <c r="ODK228" s="89"/>
      <c r="ODL228" s="89"/>
      <c r="ODM228" s="89"/>
      <c r="ODN228" s="89"/>
      <c r="ODO228" s="89"/>
      <c r="ODP228" s="89"/>
      <c r="ODQ228" s="89"/>
      <c r="ODR228" s="89"/>
      <c r="ODS228" s="89"/>
      <c r="ODT228" s="89"/>
      <c r="ODU228" s="89"/>
      <c r="ODV228" s="89"/>
      <c r="ODW228" s="89"/>
      <c r="ODX228" s="89"/>
      <c r="ODY228" s="89"/>
      <c r="ODZ228" s="89"/>
      <c r="OEA228" s="89"/>
      <c r="OEB228" s="89"/>
      <c r="OEC228" s="89"/>
      <c r="OED228" s="89"/>
      <c r="OEE228" s="89"/>
      <c r="OEF228" s="89"/>
      <c r="OEG228" s="89"/>
      <c r="OEH228" s="89"/>
      <c r="OEI228" s="89"/>
      <c r="OEJ228" s="89"/>
      <c r="OEK228" s="89"/>
      <c r="OEL228" s="89"/>
      <c r="OEM228" s="89"/>
      <c r="OEN228" s="89"/>
      <c r="OEO228" s="89"/>
      <c r="OEP228" s="89"/>
      <c r="OEQ228" s="89"/>
      <c r="OER228" s="89"/>
      <c r="OES228" s="89"/>
      <c r="OET228" s="89"/>
      <c r="OEU228" s="89"/>
      <c r="OEV228" s="89"/>
      <c r="OEW228" s="89"/>
      <c r="OEX228" s="89"/>
      <c r="OEY228" s="89"/>
      <c r="OEZ228" s="89"/>
      <c r="OFA228" s="89"/>
      <c r="OFB228" s="89"/>
      <c r="OFC228" s="89"/>
      <c r="OFD228" s="89"/>
      <c r="OFE228" s="89"/>
      <c r="OFF228" s="89"/>
      <c r="OFG228" s="89"/>
      <c r="OFH228" s="89"/>
      <c r="OFI228" s="89"/>
      <c r="OFJ228" s="89"/>
      <c r="OFK228" s="89"/>
      <c r="OFL228" s="89"/>
      <c r="OFM228" s="89"/>
      <c r="OFN228" s="89"/>
      <c r="OFO228" s="89"/>
      <c r="OFP228" s="89"/>
      <c r="OFQ228" s="89"/>
      <c r="OFR228" s="89"/>
      <c r="OFS228" s="89"/>
      <c r="OFT228" s="89"/>
      <c r="OFU228" s="89"/>
      <c r="OFV228" s="89"/>
      <c r="OFW228" s="89"/>
      <c r="OFX228" s="89"/>
      <c r="OFY228" s="89"/>
      <c r="OFZ228" s="89"/>
      <c r="OGA228" s="89"/>
      <c r="OGB228" s="89"/>
      <c r="OGC228" s="89"/>
      <c r="OGD228" s="89"/>
      <c r="OGE228" s="89"/>
      <c r="OGF228" s="89"/>
      <c r="OGG228" s="89"/>
      <c r="OGH228" s="89"/>
      <c r="OGI228" s="89"/>
      <c r="OGJ228" s="89"/>
      <c r="OGK228" s="89"/>
      <c r="OGL228" s="89"/>
      <c r="OGM228" s="89"/>
      <c r="OGN228" s="89"/>
      <c r="OGO228" s="89"/>
      <c r="OGP228" s="89"/>
      <c r="OGQ228" s="89"/>
      <c r="OGR228" s="89"/>
      <c r="OGS228" s="89"/>
      <c r="OGT228" s="89"/>
      <c r="OGU228" s="89"/>
      <c r="OGV228" s="89"/>
      <c r="OGW228" s="89"/>
      <c r="OGX228" s="89"/>
      <c r="OGY228" s="89"/>
      <c r="OGZ228" s="89"/>
      <c r="OHA228" s="89"/>
      <c r="OHB228" s="89"/>
      <c r="OHC228" s="89"/>
      <c r="OHD228" s="89"/>
      <c r="OHE228" s="89"/>
      <c r="OHF228" s="89"/>
      <c r="OHG228" s="89"/>
      <c r="OHH228" s="89"/>
      <c r="OHI228" s="89"/>
      <c r="OHJ228" s="89"/>
      <c r="OHK228" s="89"/>
      <c r="OHL228" s="89"/>
      <c r="OHM228" s="89"/>
      <c r="OHN228" s="89"/>
      <c r="OHO228" s="89"/>
      <c r="OHP228" s="89"/>
      <c r="OHQ228" s="89"/>
      <c r="OHR228" s="89"/>
      <c r="OHS228" s="89"/>
      <c r="OHT228" s="89"/>
      <c r="OHU228" s="89"/>
      <c r="OHV228" s="89"/>
      <c r="OHW228" s="89"/>
      <c r="OHX228" s="89"/>
      <c r="OHY228" s="89"/>
      <c r="OHZ228" s="89"/>
      <c r="OIA228" s="89"/>
      <c r="OIB228" s="89"/>
      <c r="OIC228" s="89"/>
      <c r="OID228" s="89"/>
      <c r="OIE228" s="89"/>
      <c r="OIF228" s="89"/>
      <c r="OIG228" s="89"/>
      <c r="OIH228" s="89"/>
      <c r="OII228" s="89"/>
      <c r="OIJ228" s="89"/>
      <c r="OIK228" s="89"/>
      <c r="OIL228" s="89"/>
      <c r="OIM228" s="89"/>
      <c r="OIN228" s="89"/>
      <c r="OIO228" s="89"/>
      <c r="OIP228" s="89"/>
      <c r="OIQ228" s="89"/>
      <c r="OIR228" s="89"/>
      <c r="OIS228" s="89"/>
      <c r="OIT228" s="89"/>
      <c r="OIU228" s="89"/>
      <c r="OIV228" s="89"/>
      <c r="OIW228" s="89"/>
      <c r="OIX228" s="89"/>
      <c r="OIY228" s="89"/>
      <c r="OIZ228" s="89"/>
      <c r="OJA228" s="89"/>
      <c r="OJB228" s="89"/>
      <c r="OJC228" s="89"/>
      <c r="OJD228" s="89"/>
      <c r="OJE228" s="89"/>
      <c r="OJF228" s="89"/>
      <c r="OJG228" s="89"/>
      <c r="OJH228" s="89"/>
      <c r="OJI228" s="89"/>
      <c r="OJJ228" s="89"/>
      <c r="OJK228" s="89"/>
      <c r="OJL228" s="89"/>
      <c r="OJM228" s="89"/>
      <c r="OJN228" s="89"/>
      <c r="OJO228" s="89"/>
      <c r="OJP228" s="89"/>
      <c r="OJQ228" s="89"/>
      <c r="OJR228" s="89"/>
      <c r="OJS228" s="89"/>
      <c r="OJT228" s="89"/>
      <c r="OJU228" s="89"/>
      <c r="OJV228" s="89"/>
      <c r="OJW228" s="89"/>
      <c r="OJX228" s="89"/>
      <c r="OJY228" s="89"/>
      <c r="OJZ228" s="89"/>
      <c r="OKA228" s="89"/>
      <c r="OKB228" s="89"/>
      <c r="OKC228" s="89"/>
      <c r="OKD228" s="89"/>
      <c r="OKE228" s="89"/>
      <c r="OKF228" s="89"/>
      <c r="OKG228" s="89"/>
      <c r="OKH228" s="89"/>
      <c r="OKI228" s="89"/>
      <c r="OKJ228" s="89"/>
      <c r="OKK228" s="89"/>
      <c r="OKL228" s="89"/>
      <c r="OKM228" s="89"/>
      <c r="OKN228" s="89"/>
      <c r="OKO228" s="89"/>
      <c r="OKP228" s="89"/>
      <c r="OKQ228" s="89"/>
      <c r="OKR228" s="89"/>
      <c r="OKS228" s="89"/>
      <c r="OKT228" s="89"/>
      <c r="OKU228" s="89"/>
      <c r="OKV228" s="89"/>
      <c r="OKW228" s="89"/>
      <c r="OKX228" s="89"/>
      <c r="OKY228" s="89"/>
      <c r="OKZ228" s="89"/>
      <c r="OLA228" s="89"/>
      <c r="OLB228" s="89"/>
      <c r="OLC228" s="89"/>
      <c r="OLD228" s="89"/>
      <c r="OLE228" s="89"/>
      <c r="OLF228" s="89"/>
      <c r="OLG228" s="89"/>
      <c r="OLH228" s="89"/>
      <c r="OLI228" s="89"/>
      <c r="OLJ228" s="89"/>
      <c r="OLK228" s="89"/>
      <c r="OLL228" s="89"/>
      <c r="OLM228" s="89"/>
      <c r="OLN228" s="89"/>
      <c r="OLO228" s="89"/>
      <c r="OLP228" s="89"/>
      <c r="OLQ228" s="89"/>
      <c r="OLR228" s="89"/>
      <c r="OLS228" s="89"/>
      <c r="OLT228" s="89"/>
      <c r="OLU228" s="89"/>
      <c r="OLV228" s="89"/>
      <c r="OLW228" s="89"/>
      <c r="OLX228" s="89"/>
      <c r="OLY228" s="89"/>
      <c r="OLZ228" s="89"/>
      <c r="OMA228" s="89"/>
      <c r="OMB228" s="89"/>
      <c r="OMC228" s="89"/>
      <c r="OMD228" s="89"/>
      <c r="OME228" s="89"/>
      <c r="OMF228" s="89"/>
      <c r="OMG228" s="89"/>
      <c r="OMH228" s="89"/>
      <c r="OMI228" s="89"/>
      <c r="OMJ228" s="89"/>
      <c r="OMK228" s="89"/>
      <c r="OML228" s="89"/>
      <c r="OMM228" s="89"/>
      <c r="OMN228" s="89"/>
      <c r="OMO228" s="89"/>
      <c r="OMP228" s="89"/>
      <c r="OMQ228" s="89"/>
      <c r="OMR228" s="89"/>
      <c r="OMS228" s="89"/>
      <c r="OMT228" s="89"/>
      <c r="OMU228" s="89"/>
      <c r="OMV228" s="89"/>
      <c r="OMW228" s="89"/>
      <c r="OMX228" s="89"/>
      <c r="OMY228" s="89"/>
      <c r="OMZ228" s="89"/>
      <c r="ONA228" s="89"/>
      <c r="ONB228" s="89"/>
      <c r="ONC228" s="89"/>
      <c r="OND228" s="89"/>
      <c r="ONE228" s="89"/>
      <c r="ONF228" s="89"/>
      <c r="ONG228" s="89"/>
      <c r="ONH228" s="89"/>
      <c r="ONI228" s="89"/>
      <c r="ONJ228" s="89"/>
      <c r="ONK228" s="89"/>
      <c r="ONL228" s="89"/>
      <c r="ONM228" s="89"/>
      <c r="ONN228" s="89"/>
      <c r="ONO228" s="89"/>
      <c r="ONP228" s="89"/>
      <c r="ONQ228" s="89"/>
      <c r="ONR228" s="89"/>
      <c r="ONS228" s="89"/>
      <c r="ONT228" s="89"/>
      <c r="ONU228" s="89"/>
      <c r="ONV228" s="89"/>
      <c r="ONW228" s="89"/>
      <c r="ONX228" s="89"/>
      <c r="ONY228" s="89"/>
      <c r="ONZ228" s="89"/>
      <c r="OOA228" s="89"/>
      <c r="OOB228" s="89"/>
      <c r="OOC228" s="89"/>
      <c r="OOD228" s="89"/>
      <c r="OOE228" s="89"/>
      <c r="OOF228" s="89"/>
      <c r="OOG228" s="89"/>
      <c r="OOH228" s="89"/>
      <c r="OOI228" s="89"/>
      <c r="OOJ228" s="89"/>
      <c r="OOK228" s="89"/>
      <c r="OOL228" s="89"/>
      <c r="OOM228" s="89"/>
      <c r="OON228" s="89"/>
      <c r="OOO228" s="89"/>
      <c r="OOP228" s="89"/>
      <c r="OOQ228" s="89"/>
      <c r="OOR228" s="89"/>
      <c r="OOS228" s="89"/>
      <c r="OOT228" s="89"/>
      <c r="OOU228" s="89"/>
      <c r="OOV228" s="89"/>
      <c r="OOW228" s="89"/>
      <c r="OOX228" s="89"/>
      <c r="OOY228" s="89"/>
      <c r="OOZ228" s="89"/>
      <c r="OPA228" s="89"/>
      <c r="OPB228" s="89"/>
      <c r="OPC228" s="89"/>
      <c r="OPD228" s="89"/>
      <c r="OPE228" s="89"/>
      <c r="OPF228" s="89"/>
      <c r="OPG228" s="89"/>
      <c r="OPH228" s="89"/>
      <c r="OPI228" s="89"/>
      <c r="OPJ228" s="89"/>
      <c r="OPK228" s="89"/>
      <c r="OPL228" s="89"/>
      <c r="OPM228" s="89"/>
      <c r="OPN228" s="89"/>
      <c r="OPO228" s="89"/>
      <c r="OPP228" s="89"/>
      <c r="OPQ228" s="89"/>
      <c r="OPR228" s="89"/>
      <c r="OPS228" s="89"/>
      <c r="OPT228" s="89"/>
      <c r="OPU228" s="89"/>
      <c r="OPV228" s="89"/>
      <c r="OPW228" s="89"/>
      <c r="OPX228" s="89"/>
      <c r="OPY228" s="89"/>
      <c r="OPZ228" s="89"/>
      <c r="OQA228" s="89"/>
      <c r="OQB228" s="89"/>
      <c r="OQC228" s="89"/>
      <c r="OQD228" s="89"/>
      <c r="OQE228" s="89"/>
      <c r="OQF228" s="89"/>
      <c r="OQG228" s="89"/>
      <c r="OQH228" s="89"/>
      <c r="OQI228" s="89"/>
      <c r="OQJ228" s="89"/>
      <c r="OQK228" s="89"/>
      <c r="OQL228" s="89"/>
      <c r="OQM228" s="89"/>
      <c r="OQN228" s="89"/>
      <c r="OQO228" s="89"/>
      <c r="OQP228" s="89"/>
      <c r="OQQ228" s="89"/>
      <c r="OQR228" s="89"/>
      <c r="OQS228" s="89"/>
      <c r="OQT228" s="89"/>
      <c r="OQU228" s="89"/>
      <c r="OQV228" s="89"/>
      <c r="OQW228" s="89"/>
      <c r="OQX228" s="89"/>
      <c r="OQY228" s="89"/>
      <c r="OQZ228" s="89"/>
      <c r="ORA228" s="89"/>
      <c r="ORB228" s="89"/>
      <c r="ORC228" s="89"/>
      <c r="ORD228" s="89"/>
      <c r="ORE228" s="89"/>
      <c r="ORF228" s="89"/>
      <c r="ORG228" s="89"/>
      <c r="ORH228" s="89"/>
      <c r="ORI228" s="89"/>
      <c r="ORJ228" s="89"/>
      <c r="ORK228" s="89"/>
      <c r="ORL228" s="89"/>
      <c r="ORM228" s="89"/>
      <c r="ORN228" s="89"/>
      <c r="ORO228" s="89"/>
      <c r="ORP228" s="89"/>
      <c r="ORQ228" s="89"/>
      <c r="ORR228" s="89"/>
      <c r="ORS228" s="89"/>
      <c r="ORT228" s="89"/>
      <c r="ORU228" s="89"/>
      <c r="ORV228" s="89"/>
      <c r="ORW228" s="89"/>
      <c r="ORX228" s="89"/>
      <c r="ORY228" s="89"/>
      <c r="ORZ228" s="89"/>
      <c r="OSA228" s="89"/>
      <c r="OSB228" s="89"/>
      <c r="OSC228" s="89"/>
      <c r="OSD228" s="89"/>
      <c r="OSE228" s="89"/>
      <c r="OSF228" s="89"/>
      <c r="OSG228" s="89"/>
      <c r="OSH228" s="89"/>
      <c r="OSI228" s="89"/>
      <c r="OSJ228" s="89"/>
      <c r="OSK228" s="89"/>
      <c r="OSL228" s="89"/>
      <c r="OSM228" s="89"/>
      <c r="OSN228" s="89"/>
      <c r="OSO228" s="89"/>
      <c r="OSP228" s="89"/>
      <c r="OSQ228" s="89"/>
      <c r="OSR228" s="89"/>
      <c r="OSS228" s="89"/>
      <c r="OST228" s="89"/>
      <c r="OSU228" s="89"/>
      <c r="OSV228" s="89"/>
      <c r="OSW228" s="89"/>
      <c r="OSX228" s="89"/>
      <c r="OSY228" s="89"/>
      <c r="OSZ228" s="89"/>
      <c r="OTA228" s="89"/>
      <c r="OTB228" s="89"/>
      <c r="OTC228" s="89"/>
      <c r="OTD228" s="89"/>
      <c r="OTE228" s="89"/>
      <c r="OTF228" s="89"/>
      <c r="OTG228" s="89"/>
      <c r="OTH228" s="89"/>
      <c r="OTI228" s="89"/>
      <c r="OTJ228" s="89"/>
      <c r="OTK228" s="89"/>
      <c r="OTL228" s="89"/>
      <c r="OTM228" s="89"/>
      <c r="OTN228" s="89"/>
      <c r="OTO228" s="89"/>
      <c r="OTP228" s="89"/>
      <c r="OTQ228" s="89"/>
      <c r="OTR228" s="89"/>
      <c r="OTS228" s="89"/>
      <c r="OTT228" s="89"/>
      <c r="OTU228" s="89"/>
      <c r="OTV228" s="89"/>
      <c r="OTW228" s="89"/>
      <c r="OTX228" s="89"/>
      <c r="OTY228" s="89"/>
      <c r="OTZ228" s="89"/>
      <c r="OUA228" s="89"/>
      <c r="OUB228" s="89"/>
      <c r="OUC228" s="89"/>
      <c r="OUD228" s="89"/>
      <c r="OUE228" s="89"/>
      <c r="OUF228" s="89"/>
      <c r="OUG228" s="89"/>
      <c r="OUH228" s="89"/>
      <c r="OUI228" s="89"/>
      <c r="OUJ228" s="89"/>
      <c r="OUK228" s="89"/>
      <c r="OUL228" s="89"/>
      <c r="OUM228" s="89"/>
      <c r="OUN228" s="89"/>
      <c r="OUO228" s="89"/>
      <c r="OUP228" s="89"/>
      <c r="OUQ228" s="89"/>
      <c r="OUR228" s="89"/>
      <c r="OUS228" s="89"/>
      <c r="OUT228" s="89"/>
      <c r="OUU228" s="89"/>
      <c r="OUV228" s="89"/>
      <c r="OUW228" s="89"/>
      <c r="OUX228" s="89"/>
      <c r="OUY228" s="89"/>
      <c r="OUZ228" s="89"/>
      <c r="OVA228" s="89"/>
      <c r="OVB228" s="89"/>
      <c r="OVC228" s="89"/>
      <c r="OVD228" s="89"/>
      <c r="OVE228" s="89"/>
      <c r="OVF228" s="89"/>
      <c r="OVG228" s="89"/>
      <c r="OVH228" s="89"/>
      <c r="OVI228" s="89"/>
      <c r="OVJ228" s="89"/>
      <c r="OVK228" s="89"/>
      <c r="OVL228" s="89"/>
      <c r="OVM228" s="89"/>
      <c r="OVN228" s="89"/>
      <c r="OVO228" s="89"/>
      <c r="OVP228" s="89"/>
      <c r="OVQ228" s="89"/>
      <c r="OVR228" s="89"/>
      <c r="OVS228" s="89"/>
      <c r="OVT228" s="89"/>
      <c r="OVU228" s="89"/>
      <c r="OVV228" s="89"/>
      <c r="OVW228" s="89"/>
      <c r="OVX228" s="89"/>
      <c r="OVY228" s="89"/>
      <c r="OVZ228" s="89"/>
      <c r="OWA228" s="89"/>
      <c r="OWB228" s="89"/>
      <c r="OWC228" s="89"/>
      <c r="OWD228" s="89"/>
      <c r="OWE228" s="89"/>
      <c r="OWF228" s="89"/>
      <c r="OWG228" s="89"/>
      <c r="OWH228" s="89"/>
      <c r="OWI228" s="89"/>
      <c r="OWJ228" s="89"/>
      <c r="OWK228" s="89"/>
      <c r="OWL228" s="89"/>
      <c r="OWM228" s="89"/>
      <c r="OWN228" s="89"/>
      <c r="OWO228" s="89"/>
      <c r="OWP228" s="89"/>
      <c r="OWQ228" s="89"/>
      <c r="OWR228" s="89"/>
      <c r="OWS228" s="89"/>
      <c r="OWT228" s="89"/>
      <c r="OWU228" s="89"/>
      <c r="OWV228" s="89"/>
      <c r="OWW228" s="89"/>
      <c r="OWX228" s="89"/>
      <c r="OWY228" s="89"/>
      <c r="OWZ228" s="89"/>
      <c r="OXA228" s="89"/>
      <c r="OXB228" s="89"/>
      <c r="OXC228" s="89"/>
      <c r="OXD228" s="89"/>
      <c r="OXE228" s="89"/>
      <c r="OXF228" s="89"/>
      <c r="OXG228" s="89"/>
      <c r="OXH228" s="89"/>
      <c r="OXI228" s="89"/>
      <c r="OXJ228" s="89"/>
      <c r="OXK228" s="89"/>
      <c r="OXL228" s="89"/>
      <c r="OXM228" s="89"/>
      <c r="OXN228" s="89"/>
      <c r="OXO228" s="89"/>
      <c r="OXP228" s="89"/>
      <c r="OXQ228" s="89"/>
      <c r="OXR228" s="89"/>
      <c r="OXS228" s="89"/>
      <c r="OXT228" s="89"/>
      <c r="OXU228" s="89"/>
      <c r="OXV228" s="89"/>
      <c r="OXW228" s="89"/>
      <c r="OXX228" s="89"/>
      <c r="OXY228" s="89"/>
      <c r="OXZ228" s="89"/>
      <c r="OYA228" s="89"/>
      <c r="OYB228" s="89"/>
      <c r="OYC228" s="89"/>
      <c r="OYD228" s="89"/>
      <c r="OYE228" s="89"/>
      <c r="OYF228" s="89"/>
      <c r="OYG228" s="89"/>
      <c r="OYH228" s="89"/>
      <c r="OYI228" s="89"/>
      <c r="OYJ228" s="89"/>
      <c r="OYK228" s="89"/>
      <c r="OYL228" s="89"/>
      <c r="OYM228" s="89"/>
      <c r="OYN228" s="89"/>
      <c r="OYO228" s="89"/>
      <c r="OYP228" s="89"/>
      <c r="OYQ228" s="89"/>
      <c r="OYR228" s="89"/>
      <c r="OYS228" s="89"/>
      <c r="OYT228" s="89"/>
      <c r="OYU228" s="89"/>
      <c r="OYV228" s="89"/>
      <c r="OYW228" s="89"/>
      <c r="OYX228" s="89"/>
      <c r="OYY228" s="89"/>
      <c r="OYZ228" s="89"/>
      <c r="OZA228" s="89"/>
      <c r="OZB228" s="89"/>
      <c r="OZC228" s="89"/>
      <c r="OZD228" s="89"/>
      <c r="OZE228" s="89"/>
      <c r="OZF228" s="89"/>
      <c r="OZG228" s="89"/>
      <c r="OZH228" s="89"/>
      <c r="OZI228" s="89"/>
      <c r="OZJ228" s="89"/>
      <c r="OZK228" s="89"/>
      <c r="OZL228" s="89"/>
      <c r="OZM228" s="89"/>
      <c r="OZN228" s="89"/>
      <c r="OZO228" s="89"/>
      <c r="OZP228" s="89"/>
      <c r="OZQ228" s="89"/>
      <c r="OZR228" s="89"/>
      <c r="OZS228" s="89"/>
      <c r="OZT228" s="89"/>
      <c r="OZU228" s="89"/>
      <c r="OZV228" s="89"/>
      <c r="OZW228" s="89"/>
      <c r="OZX228" s="89"/>
      <c r="OZY228" s="89"/>
      <c r="OZZ228" s="89"/>
      <c r="PAA228" s="89"/>
      <c r="PAB228" s="89"/>
      <c r="PAC228" s="89"/>
      <c r="PAD228" s="89"/>
      <c r="PAE228" s="89"/>
      <c r="PAF228" s="89"/>
      <c r="PAG228" s="89"/>
      <c r="PAH228" s="89"/>
      <c r="PAI228" s="89"/>
      <c r="PAJ228" s="89"/>
      <c r="PAK228" s="89"/>
      <c r="PAL228" s="89"/>
      <c r="PAM228" s="89"/>
      <c r="PAN228" s="89"/>
      <c r="PAO228" s="89"/>
      <c r="PAP228" s="89"/>
      <c r="PAQ228" s="89"/>
      <c r="PAR228" s="89"/>
      <c r="PAS228" s="89"/>
      <c r="PAT228" s="89"/>
      <c r="PAU228" s="89"/>
      <c r="PAV228" s="89"/>
      <c r="PAW228" s="89"/>
      <c r="PAX228" s="89"/>
      <c r="PAY228" s="89"/>
      <c r="PAZ228" s="89"/>
      <c r="PBA228" s="89"/>
      <c r="PBB228" s="89"/>
      <c r="PBC228" s="89"/>
      <c r="PBD228" s="89"/>
      <c r="PBE228" s="89"/>
      <c r="PBF228" s="89"/>
      <c r="PBG228" s="89"/>
      <c r="PBH228" s="89"/>
      <c r="PBI228" s="89"/>
      <c r="PBJ228" s="89"/>
      <c r="PBK228" s="89"/>
      <c r="PBL228" s="89"/>
      <c r="PBM228" s="89"/>
      <c r="PBN228" s="89"/>
      <c r="PBO228" s="89"/>
      <c r="PBP228" s="89"/>
      <c r="PBQ228" s="89"/>
      <c r="PBR228" s="89"/>
      <c r="PBS228" s="89"/>
      <c r="PBT228" s="89"/>
      <c r="PBU228" s="89"/>
      <c r="PBV228" s="89"/>
      <c r="PBW228" s="89"/>
      <c r="PBX228" s="89"/>
      <c r="PBY228" s="89"/>
      <c r="PBZ228" s="89"/>
      <c r="PCA228" s="89"/>
      <c r="PCB228" s="89"/>
      <c r="PCC228" s="89"/>
      <c r="PCD228" s="89"/>
      <c r="PCE228" s="89"/>
      <c r="PCF228" s="89"/>
      <c r="PCG228" s="89"/>
      <c r="PCH228" s="89"/>
      <c r="PCI228" s="89"/>
      <c r="PCJ228" s="89"/>
      <c r="PCK228" s="89"/>
      <c r="PCL228" s="89"/>
      <c r="PCM228" s="89"/>
      <c r="PCN228" s="89"/>
      <c r="PCO228" s="89"/>
      <c r="PCP228" s="89"/>
      <c r="PCQ228" s="89"/>
      <c r="PCR228" s="89"/>
      <c r="PCS228" s="89"/>
      <c r="PCT228" s="89"/>
      <c r="PCU228" s="89"/>
      <c r="PCV228" s="89"/>
      <c r="PCW228" s="89"/>
      <c r="PCX228" s="89"/>
      <c r="PCY228" s="89"/>
      <c r="PCZ228" s="89"/>
      <c r="PDA228" s="89"/>
      <c r="PDB228" s="89"/>
      <c r="PDC228" s="89"/>
      <c r="PDD228" s="89"/>
      <c r="PDE228" s="89"/>
      <c r="PDF228" s="89"/>
      <c r="PDG228" s="89"/>
      <c r="PDH228" s="89"/>
      <c r="PDI228" s="89"/>
      <c r="PDJ228" s="89"/>
      <c r="PDK228" s="89"/>
      <c r="PDL228" s="89"/>
      <c r="PDM228" s="89"/>
      <c r="PDN228" s="89"/>
      <c r="PDO228" s="89"/>
      <c r="PDP228" s="89"/>
      <c r="PDQ228" s="89"/>
      <c r="PDR228" s="89"/>
      <c r="PDS228" s="89"/>
      <c r="PDT228" s="89"/>
      <c r="PDU228" s="89"/>
      <c r="PDV228" s="89"/>
      <c r="PDW228" s="89"/>
      <c r="PDX228" s="89"/>
      <c r="PDY228" s="89"/>
      <c r="PDZ228" s="89"/>
      <c r="PEA228" s="89"/>
      <c r="PEB228" s="89"/>
      <c r="PEC228" s="89"/>
      <c r="PED228" s="89"/>
      <c r="PEE228" s="89"/>
      <c r="PEF228" s="89"/>
      <c r="PEG228" s="89"/>
      <c r="PEH228" s="89"/>
      <c r="PEI228" s="89"/>
      <c r="PEJ228" s="89"/>
      <c r="PEK228" s="89"/>
      <c r="PEL228" s="89"/>
      <c r="PEM228" s="89"/>
      <c r="PEN228" s="89"/>
      <c r="PEO228" s="89"/>
      <c r="PEP228" s="89"/>
      <c r="PEQ228" s="89"/>
      <c r="PER228" s="89"/>
      <c r="PES228" s="89"/>
      <c r="PET228" s="89"/>
      <c r="PEU228" s="89"/>
      <c r="PEV228" s="89"/>
      <c r="PEW228" s="89"/>
      <c r="PEX228" s="89"/>
      <c r="PEY228" s="89"/>
      <c r="PEZ228" s="89"/>
      <c r="PFA228" s="89"/>
      <c r="PFB228" s="89"/>
      <c r="PFC228" s="89"/>
      <c r="PFD228" s="89"/>
      <c r="PFE228" s="89"/>
      <c r="PFF228" s="89"/>
      <c r="PFG228" s="89"/>
      <c r="PFH228" s="89"/>
      <c r="PFI228" s="89"/>
      <c r="PFJ228" s="89"/>
      <c r="PFK228" s="89"/>
      <c r="PFL228" s="89"/>
      <c r="PFM228" s="89"/>
      <c r="PFN228" s="89"/>
      <c r="PFO228" s="89"/>
      <c r="PFP228" s="89"/>
      <c r="PFQ228" s="89"/>
      <c r="PFR228" s="89"/>
      <c r="PFS228" s="89"/>
      <c r="PFT228" s="89"/>
      <c r="PFU228" s="89"/>
      <c r="PFV228" s="89"/>
      <c r="PFW228" s="89"/>
      <c r="PFX228" s="89"/>
      <c r="PFY228" s="89"/>
      <c r="PFZ228" s="89"/>
      <c r="PGA228" s="89"/>
      <c r="PGB228" s="89"/>
      <c r="PGC228" s="89"/>
      <c r="PGD228" s="89"/>
      <c r="PGE228" s="89"/>
      <c r="PGF228" s="89"/>
      <c r="PGG228" s="89"/>
      <c r="PGH228" s="89"/>
      <c r="PGI228" s="89"/>
      <c r="PGJ228" s="89"/>
      <c r="PGK228" s="89"/>
      <c r="PGL228" s="89"/>
      <c r="PGM228" s="89"/>
      <c r="PGN228" s="89"/>
      <c r="PGO228" s="89"/>
      <c r="PGP228" s="89"/>
      <c r="PGQ228" s="89"/>
      <c r="PGR228" s="89"/>
      <c r="PGS228" s="89"/>
      <c r="PGT228" s="89"/>
      <c r="PGU228" s="89"/>
      <c r="PGV228" s="89"/>
      <c r="PGW228" s="89"/>
      <c r="PGX228" s="89"/>
      <c r="PGY228" s="89"/>
      <c r="PGZ228" s="89"/>
      <c r="PHA228" s="89"/>
      <c r="PHB228" s="89"/>
      <c r="PHC228" s="89"/>
      <c r="PHD228" s="89"/>
      <c r="PHE228" s="89"/>
      <c r="PHF228" s="89"/>
      <c r="PHG228" s="89"/>
      <c r="PHH228" s="89"/>
      <c r="PHI228" s="89"/>
      <c r="PHJ228" s="89"/>
      <c r="PHK228" s="89"/>
      <c r="PHL228" s="89"/>
      <c r="PHM228" s="89"/>
      <c r="PHN228" s="89"/>
      <c r="PHO228" s="89"/>
      <c r="PHP228" s="89"/>
      <c r="PHQ228" s="89"/>
      <c r="PHR228" s="89"/>
      <c r="PHS228" s="89"/>
      <c r="PHT228" s="89"/>
      <c r="PHU228" s="89"/>
      <c r="PHV228" s="89"/>
      <c r="PHW228" s="89"/>
      <c r="PHX228" s="89"/>
      <c r="PHY228" s="89"/>
      <c r="PHZ228" s="89"/>
      <c r="PIA228" s="89"/>
      <c r="PIB228" s="89"/>
      <c r="PIC228" s="89"/>
      <c r="PID228" s="89"/>
      <c r="PIE228" s="89"/>
      <c r="PIF228" s="89"/>
      <c r="PIG228" s="89"/>
      <c r="PIH228" s="89"/>
      <c r="PII228" s="89"/>
      <c r="PIJ228" s="89"/>
      <c r="PIK228" s="89"/>
      <c r="PIL228" s="89"/>
      <c r="PIM228" s="89"/>
      <c r="PIN228" s="89"/>
      <c r="PIO228" s="89"/>
      <c r="PIP228" s="89"/>
      <c r="PIQ228" s="89"/>
      <c r="PIR228" s="89"/>
      <c r="PIS228" s="89"/>
      <c r="PIT228" s="89"/>
      <c r="PIU228" s="89"/>
      <c r="PIV228" s="89"/>
      <c r="PIW228" s="89"/>
      <c r="PIX228" s="89"/>
      <c r="PIY228" s="89"/>
      <c r="PIZ228" s="89"/>
      <c r="PJA228" s="89"/>
      <c r="PJB228" s="89"/>
      <c r="PJC228" s="89"/>
      <c r="PJD228" s="89"/>
      <c r="PJE228" s="89"/>
      <c r="PJF228" s="89"/>
      <c r="PJG228" s="89"/>
      <c r="PJH228" s="89"/>
      <c r="PJI228" s="89"/>
      <c r="PJJ228" s="89"/>
      <c r="PJK228" s="89"/>
      <c r="PJL228" s="89"/>
      <c r="PJM228" s="89"/>
      <c r="PJN228" s="89"/>
      <c r="PJO228" s="89"/>
      <c r="PJP228" s="89"/>
      <c r="PJQ228" s="89"/>
      <c r="PJR228" s="89"/>
      <c r="PJS228" s="89"/>
      <c r="PJT228" s="89"/>
      <c r="PJU228" s="89"/>
      <c r="PJV228" s="89"/>
      <c r="PJW228" s="89"/>
      <c r="PJX228" s="89"/>
      <c r="PJY228" s="89"/>
      <c r="PJZ228" s="89"/>
      <c r="PKA228" s="89"/>
      <c r="PKB228" s="89"/>
      <c r="PKC228" s="89"/>
      <c r="PKD228" s="89"/>
      <c r="PKE228" s="89"/>
      <c r="PKF228" s="89"/>
      <c r="PKG228" s="89"/>
      <c r="PKH228" s="89"/>
      <c r="PKI228" s="89"/>
      <c r="PKJ228" s="89"/>
      <c r="PKK228" s="89"/>
      <c r="PKL228" s="89"/>
      <c r="PKM228" s="89"/>
      <c r="PKN228" s="89"/>
      <c r="PKO228" s="89"/>
      <c r="PKP228" s="89"/>
      <c r="PKQ228" s="89"/>
      <c r="PKR228" s="89"/>
      <c r="PKS228" s="89"/>
      <c r="PKT228" s="89"/>
      <c r="PKU228" s="89"/>
      <c r="PKV228" s="89"/>
      <c r="PKW228" s="89"/>
      <c r="PKX228" s="89"/>
      <c r="PKY228" s="89"/>
      <c r="PKZ228" s="89"/>
      <c r="PLA228" s="89"/>
      <c r="PLB228" s="89"/>
      <c r="PLC228" s="89"/>
      <c r="PLD228" s="89"/>
      <c r="PLE228" s="89"/>
      <c r="PLF228" s="89"/>
      <c r="PLG228" s="89"/>
      <c r="PLH228" s="89"/>
      <c r="PLI228" s="89"/>
      <c r="PLJ228" s="89"/>
      <c r="PLK228" s="89"/>
      <c r="PLL228" s="89"/>
      <c r="PLM228" s="89"/>
      <c r="PLN228" s="89"/>
      <c r="PLO228" s="89"/>
      <c r="PLP228" s="89"/>
      <c r="PLQ228" s="89"/>
      <c r="PLR228" s="89"/>
      <c r="PLS228" s="89"/>
      <c r="PLT228" s="89"/>
      <c r="PLU228" s="89"/>
      <c r="PLV228" s="89"/>
      <c r="PLW228" s="89"/>
      <c r="PLX228" s="89"/>
      <c r="PLY228" s="89"/>
      <c r="PLZ228" s="89"/>
      <c r="PMA228" s="89"/>
      <c r="PMB228" s="89"/>
      <c r="PMC228" s="89"/>
      <c r="PMD228" s="89"/>
      <c r="PME228" s="89"/>
      <c r="PMF228" s="89"/>
      <c r="PMG228" s="89"/>
      <c r="PMH228" s="89"/>
      <c r="PMI228" s="89"/>
      <c r="PMJ228" s="89"/>
      <c r="PMK228" s="89"/>
      <c r="PML228" s="89"/>
      <c r="PMM228" s="89"/>
      <c r="PMN228" s="89"/>
      <c r="PMO228" s="89"/>
      <c r="PMP228" s="89"/>
      <c r="PMQ228" s="89"/>
      <c r="PMR228" s="89"/>
      <c r="PMS228" s="89"/>
      <c r="PMT228" s="89"/>
      <c r="PMU228" s="89"/>
      <c r="PMV228" s="89"/>
      <c r="PMW228" s="89"/>
      <c r="PMX228" s="89"/>
      <c r="PMY228" s="89"/>
      <c r="PMZ228" s="89"/>
      <c r="PNA228" s="89"/>
      <c r="PNB228" s="89"/>
      <c r="PNC228" s="89"/>
      <c r="PND228" s="89"/>
      <c r="PNE228" s="89"/>
      <c r="PNF228" s="89"/>
      <c r="PNG228" s="89"/>
      <c r="PNH228" s="89"/>
      <c r="PNI228" s="89"/>
      <c r="PNJ228" s="89"/>
      <c r="PNK228" s="89"/>
      <c r="PNL228" s="89"/>
      <c r="PNM228" s="89"/>
      <c r="PNN228" s="89"/>
      <c r="PNO228" s="89"/>
      <c r="PNP228" s="89"/>
      <c r="PNQ228" s="89"/>
      <c r="PNR228" s="89"/>
      <c r="PNS228" s="89"/>
      <c r="PNT228" s="89"/>
      <c r="PNU228" s="89"/>
      <c r="PNV228" s="89"/>
      <c r="PNW228" s="89"/>
      <c r="PNX228" s="89"/>
      <c r="PNY228" s="89"/>
      <c r="PNZ228" s="89"/>
      <c r="POA228" s="89"/>
      <c r="POB228" s="89"/>
      <c r="POC228" s="89"/>
      <c r="POD228" s="89"/>
      <c r="POE228" s="89"/>
      <c r="POF228" s="89"/>
      <c r="POG228" s="89"/>
      <c r="POH228" s="89"/>
      <c r="POI228" s="89"/>
      <c r="POJ228" s="89"/>
      <c r="POK228" s="89"/>
      <c r="POL228" s="89"/>
      <c r="POM228" s="89"/>
      <c r="PON228" s="89"/>
      <c r="POO228" s="89"/>
      <c r="POP228" s="89"/>
      <c r="POQ228" s="89"/>
      <c r="POR228" s="89"/>
      <c r="POS228" s="89"/>
      <c r="POT228" s="89"/>
      <c r="POU228" s="89"/>
      <c r="POV228" s="89"/>
      <c r="POW228" s="89"/>
      <c r="POX228" s="89"/>
      <c r="POY228" s="89"/>
      <c r="POZ228" s="89"/>
      <c r="PPA228" s="89"/>
      <c r="PPB228" s="89"/>
      <c r="PPC228" s="89"/>
      <c r="PPD228" s="89"/>
      <c r="PPE228" s="89"/>
      <c r="PPF228" s="89"/>
      <c r="PPG228" s="89"/>
      <c r="PPH228" s="89"/>
      <c r="PPI228" s="89"/>
      <c r="PPJ228" s="89"/>
      <c r="PPK228" s="89"/>
      <c r="PPL228" s="89"/>
      <c r="PPM228" s="89"/>
      <c r="PPN228" s="89"/>
      <c r="PPO228" s="89"/>
      <c r="PPP228" s="89"/>
      <c r="PPQ228" s="89"/>
      <c r="PPR228" s="89"/>
      <c r="PPS228" s="89"/>
      <c r="PPT228" s="89"/>
      <c r="PPU228" s="89"/>
      <c r="PPV228" s="89"/>
      <c r="PPW228" s="89"/>
      <c r="PPX228" s="89"/>
      <c r="PPY228" s="89"/>
      <c r="PPZ228" s="89"/>
      <c r="PQA228" s="89"/>
      <c r="PQB228" s="89"/>
      <c r="PQC228" s="89"/>
      <c r="PQD228" s="89"/>
      <c r="PQE228" s="89"/>
      <c r="PQF228" s="89"/>
      <c r="PQG228" s="89"/>
      <c r="PQH228" s="89"/>
      <c r="PQI228" s="89"/>
      <c r="PQJ228" s="89"/>
      <c r="PQK228" s="89"/>
      <c r="PQL228" s="89"/>
      <c r="PQM228" s="89"/>
      <c r="PQN228" s="89"/>
      <c r="PQO228" s="89"/>
      <c r="PQP228" s="89"/>
      <c r="PQQ228" s="89"/>
      <c r="PQR228" s="89"/>
      <c r="PQS228" s="89"/>
      <c r="PQT228" s="89"/>
      <c r="PQU228" s="89"/>
      <c r="PQV228" s="89"/>
      <c r="PQW228" s="89"/>
      <c r="PQX228" s="89"/>
      <c r="PQY228" s="89"/>
      <c r="PQZ228" s="89"/>
      <c r="PRA228" s="89"/>
      <c r="PRB228" s="89"/>
      <c r="PRC228" s="89"/>
      <c r="PRD228" s="89"/>
      <c r="PRE228" s="89"/>
      <c r="PRF228" s="89"/>
      <c r="PRG228" s="89"/>
      <c r="PRH228" s="89"/>
      <c r="PRI228" s="89"/>
      <c r="PRJ228" s="89"/>
      <c r="PRK228" s="89"/>
      <c r="PRL228" s="89"/>
      <c r="PRM228" s="89"/>
      <c r="PRN228" s="89"/>
      <c r="PRO228" s="89"/>
      <c r="PRP228" s="89"/>
      <c r="PRQ228" s="89"/>
      <c r="PRR228" s="89"/>
      <c r="PRS228" s="89"/>
      <c r="PRT228" s="89"/>
      <c r="PRU228" s="89"/>
      <c r="PRV228" s="89"/>
      <c r="PRW228" s="89"/>
      <c r="PRX228" s="89"/>
      <c r="PRY228" s="89"/>
      <c r="PRZ228" s="89"/>
      <c r="PSA228" s="89"/>
      <c r="PSB228" s="89"/>
      <c r="PSC228" s="89"/>
      <c r="PSD228" s="89"/>
      <c r="PSE228" s="89"/>
      <c r="PSF228" s="89"/>
      <c r="PSG228" s="89"/>
      <c r="PSH228" s="89"/>
      <c r="PSI228" s="89"/>
      <c r="PSJ228" s="89"/>
      <c r="PSK228" s="89"/>
      <c r="PSL228" s="89"/>
      <c r="PSM228" s="89"/>
      <c r="PSN228" s="89"/>
      <c r="PSO228" s="89"/>
      <c r="PSP228" s="89"/>
      <c r="PSQ228" s="89"/>
      <c r="PSR228" s="89"/>
      <c r="PSS228" s="89"/>
      <c r="PST228" s="89"/>
      <c r="PSU228" s="89"/>
      <c r="PSV228" s="89"/>
      <c r="PSW228" s="89"/>
      <c r="PSX228" s="89"/>
      <c r="PSY228" s="89"/>
      <c r="PSZ228" s="89"/>
      <c r="PTA228" s="89"/>
      <c r="PTB228" s="89"/>
      <c r="PTC228" s="89"/>
      <c r="PTD228" s="89"/>
      <c r="PTE228" s="89"/>
      <c r="PTF228" s="89"/>
      <c r="PTG228" s="89"/>
      <c r="PTH228" s="89"/>
      <c r="PTI228" s="89"/>
      <c r="PTJ228" s="89"/>
      <c r="PTK228" s="89"/>
      <c r="PTL228" s="89"/>
      <c r="PTM228" s="89"/>
      <c r="PTN228" s="89"/>
      <c r="PTO228" s="89"/>
      <c r="PTP228" s="89"/>
      <c r="PTQ228" s="89"/>
      <c r="PTR228" s="89"/>
      <c r="PTS228" s="89"/>
      <c r="PTT228" s="89"/>
      <c r="PTU228" s="89"/>
      <c r="PTV228" s="89"/>
      <c r="PTW228" s="89"/>
      <c r="PTX228" s="89"/>
      <c r="PTY228" s="89"/>
      <c r="PTZ228" s="89"/>
      <c r="PUA228" s="89"/>
      <c r="PUB228" s="89"/>
      <c r="PUC228" s="89"/>
      <c r="PUD228" s="89"/>
      <c r="PUE228" s="89"/>
      <c r="PUF228" s="89"/>
      <c r="PUG228" s="89"/>
      <c r="PUH228" s="89"/>
      <c r="PUI228" s="89"/>
      <c r="PUJ228" s="89"/>
      <c r="PUK228" s="89"/>
      <c r="PUL228" s="89"/>
      <c r="PUM228" s="89"/>
      <c r="PUN228" s="89"/>
      <c r="PUO228" s="89"/>
      <c r="PUP228" s="89"/>
      <c r="PUQ228" s="89"/>
      <c r="PUR228" s="89"/>
      <c r="PUS228" s="89"/>
      <c r="PUT228" s="89"/>
      <c r="PUU228" s="89"/>
      <c r="PUV228" s="89"/>
      <c r="PUW228" s="89"/>
      <c r="PUX228" s="89"/>
      <c r="PUY228" s="89"/>
      <c r="PUZ228" s="89"/>
      <c r="PVA228" s="89"/>
      <c r="PVB228" s="89"/>
      <c r="PVC228" s="89"/>
      <c r="PVD228" s="89"/>
      <c r="PVE228" s="89"/>
      <c r="PVF228" s="89"/>
      <c r="PVG228" s="89"/>
      <c r="PVH228" s="89"/>
      <c r="PVI228" s="89"/>
      <c r="PVJ228" s="89"/>
      <c r="PVK228" s="89"/>
      <c r="PVL228" s="89"/>
      <c r="PVM228" s="89"/>
      <c r="PVN228" s="89"/>
      <c r="PVO228" s="89"/>
      <c r="PVP228" s="89"/>
      <c r="PVQ228" s="89"/>
      <c r="PVR228" s="89"/>
      <c r="PVS228" s="89"/>
      <c r="PVT228" s="89"/>
      <c r="PVU228" s="89"/>
      <c r="PVV228" s="89"/>
      <c r="PVW228" s="89"/>
      <c r="PVX228" s="89"/>
      <c r="PVY228" s="89"/>
      <c r="PVZ228" s="89"/>
      <c r="PWA228" s="89"/>
      <c r="PWB228" s="89"/>
      <c r="PWC228" s="89"/>
      <c r="PWD228" s="89"/>
      <c r="PWE228" s="89"/>
      <c r="PWF228" s="89"/>
      <c r="PWG228" s="89"/>
      <c r="PWH228" s="89"/>
      <c r="PWI228" s="89"/>
      <c r="PWJ228" s="89"/>
      <c r="PWK228" s="89"/>
      <c r="PWL228" s="89"/>
      <c r="PWM228" s="89"/>
      <c r="PWN228" s="89"/>
      <c r="PWO228" s="89"/>
      <c r="PWP228" s="89"/>
      <c r="PWQ228" s="89"/>
      <c r="PWR228" s="89"/>
      <c r="PWS228" s="89"/>
      <c r="PWT228" s="89"/>
      <c r="PWU228" s="89"/>
      <c r="PWV228" s="89"/>
      <c r="PWW228" s="89"/>
      <c r="PWX228" s="89"/>
      <c r="PWY228" s="89"/>
      <c r="PWZ228" s="89"/>
      <c r="PXA228" s="89"/>
      <c r="PXB228" s="89"/>
      <c r="PXC228" s="89"/>
      <c r="PXD228" s="89"/>
      <c r="PXE228" s="89"/>
      <c r="PXF228" s="89"/>
      <c r="PXG228" s="89"/>
      <c r="PXH228" s="89"/>
      <c r="PXI228" s="89"/>
      <c r="PXJ228" s="89"/>
      <c r="PXK228" s="89"/>
      <c r="PXL228" s="89"/>
      <c r="PXM228" s="89"/>
      <c r="PXN228" s="89"/>
      <c r="PXO228" s="89"/>
      <c r="PXP228" s="89"/>
      <c r="PXQ228" s="89"/>
      <c r="PXR228" s="89"/>
      <c r="PXS228" s="89"/>
      <c r="PXT228" s="89"/>
      <c r="PXU228" s="89"/>
      <c r="PXV228" s="89"/>
      <c r="PXW228" s="89"/>
      <c r="PXX228" s="89"/>
      <c r="PXY228" s="89"/>
      <c r="PXZ228" s="89"/>
      <c r="PYA228" s="89"/>
      <c r="PYB228" s="89"/>
      <c r="PYC228" s="89"/>
      <c r="PYD228" s="89"/>
      <c r="PYE228" s="89"/>
      <c r="PYF228" s="89"/>
      <c r="PYG228" s="89"/>
      <c r="PYH228" s="89"/>
      <c r="PYI228" s="89"/>
      <c r="PYJ228" s="89"/>
      <c r="PYK228" s="89"/>
      <c r="PYL228" s="89"/>
      <c r="PYM228" s="89"/>
      <c r="PYN228" s="89"/>
      <c r="PYO228" s="89"/>
      <c r="PYP228" s="89"/>
      <c r="PYQ228" s="89"/>
      <c r="PYR228" s="89"/>
      <c r="PYS228" s="89"/>
      <c r="PYT228" s="89"/>
      <c r="PYU228" s="89"/>
      <c r="PYV228" s="89"/>
      <c r="PYW228" s="89"/>
      <c r="PYX228" s="89"/>
      <c r="PYY228" s="89"/>
      <c r="PYZ228" s="89"/>
      <c r="PZA228" s="89"/>
      <c r="PZB228" s="89"/>
      <c r="PZC228" s="89"/>
      <c r="PZD228" s="89"/>
      <c r="PZE228" s="89"/>
      <c r="PZF228" s="89"/>
      <c r="PZG228" s="89"/>
      <c r="PZH228" s="89"/>
      <c r="PZI228" s="89"/>
      <c r="PZJ228" s="89"/>
      <c r="PZK228" s="89"/>
      <c r="PZL228" s="89"/>
      <c r="PZM228" s="89"/>
      <c r="PZN228" s="89"/>
      <c r="PZO228" s="89"/>
      <c r="PZP228" s="89"/>
      <c r="PZQ228" s="89"/>
      <c r="PZR228" s="89"/>
      <c r="PZS228" s="89"/>
      <c r="PZT228" s="89"/>
      <c r="PZU228" s="89"/>
      <c r="PZV228" s="89"/>
      <c r="PZW228" s="89"/>
      <c r="PZX228" s="89"/>
      <c r="PZY228" s="89"/>
      <c r="PZZ228" s="89"/>
      <c r="QAA228" s="89"/>
      <c r="QAB228" s="89"/>
      <c r="QAC228" s="89"/>
      <c r="QAD228" s="89"/>
      <c r="QAE228" s="89"/>
      <c r="QAF228" s="89"/>
      <c r="QAG228" s="89"/>
      <c r="QAH228" s="89"/>
      <c r="QAI228" s="89"/>
      <c r="QAJ228" s="89"/>
      <c r="QAK228" s="89"/>
      <c r="QAL228" s="89"/>
      <c r="QAM228" s="89"/>
      <c r="QAN228" s="89"/>
      <c r="QAO228" s="89"/>
      <c r="QAP228" s="89"/>
      <c r="QAQ228" s="89"/>
      <c r="QAR228" s="89"/>
      <c r="QAS228" s="89"/>
      <c r="QAT228" s="89"/>
      <c r="QAU228" s="89"/>
      <c r="QAV228" s="89"/>
      <c r="QAW228" s="89"/>
      <c r="QAX228" s="89"/>
      <c r="QAY228" s="89"/>
      <c r="QAZ228" s="89"/>
      <c r="QBA228" s="89"/>
      <c r="QBB228" s="89"/>
      <c r="QBC228" s="89"/>
      <c r="QBD228" s="89"/>
      <c r="QBE228" s="89"/>
      <c r="QBF228" s="89"/>
      <c r="QBG228" s="89"/>
      <c r="QBH228" s="89"/>
      <c r="QBI228" s="89"/>
      <c r="QBJ228" s="89"/>
      <c r="QBK228" s="89"/>
      <c r="QBL228" s="89"/>
      <c r="QBM228" s="89"/>
      <c r="QBN228" s="89"/>
      <c r="QBO228" s="89"/>
      <c r="QBP228" s="89"/>
      <c r="QBQ228" s="89"/>
      <c r="QBR228" s="89"/>
      <c r="QBS228" s="89"/>
      <c r="QBT228" s="89"/>
      <c r="QBU228" s="89"/>
      <c r="QBV228" s="89"/>
      <c r="QBW228" s="89"/>
      <c r="QBX228" s="89"/>
      <c r="QBY228" s="89"/>
      <c r="QBZ228" s="89"/>
      <c r="QCA228" s="89"/>
      <c r="QCB228" s="89"/>
      <c r="QCC228" s="89"/>
      <c r="QCD228" s="89"/>
      <c r="QCE228" s="89"/>
      <c r="QCF228" s="89"/>
      <c r="QCG228" s="89"/>
      <c r="QCH228" s="89"/>
      <c r="QCI228" s="89"/>
      <c r="QCJ228" s="89"/>
      <c r="QCK228" s="89"/>
      <c r="QCL228" s="89"/>
      <c r="QCM228" s="89"/>
      <c r="QCN228" s="89"/>
      <c r="QCO228" s="89"/>
      <c r="QCP228" s="89"/>
      <c r="QCQ228" s="89"/>
      <c r="QCR228" s="89"/>
      <c r="QCS228" s="89"/>
      <c r="QCT228" s="89"/>
      <c r="QCU228" s="89"/>
      <c r="QCV228" s="89"/>
      <c r="QCW228" s="89"/>
      <c r="QCX228" s="89"/>
      <c r="QCY228" s="89"/>
      <c r="QCZ228" s="89"/>
      <c r="QDA228" s="89"/>
      <c r="QDB228" s="89"/>
      <c r="QDC228" s="89"/>
      <c r="QDD228" s="89"/>
      <c r="QDE228" s="89"/>
      <c r="QDF228" s="89"/>
      <c r="QDG228" s="89"/>
      <c r="QDH228" s="89"/>
      <c r="QDI228" s="89"/>
      <c r="QDJ228" s="89"/>
      <c r="QDK228" s="89"/>
      <c r="QDL228" s="89"/>
      <c r="QDM228" s="89"/>
      <c r="QDN228" s="89"/>
      <c r="QDO228" s="89"/>
      <c r="QDP228" s="89"/>
      <c r="QDQ228" s="89"/>
      <c r="QDR228" s="89"/>
      <c r="QDS228" s="89"/>
      <c r="QDT228" s="89"/>
      <c r="QDU228" s="89"/>
      <c r="QDV228" s="89"/>
      <c r="QDW228" s="89"/>
      <c r="QDX228" s="89"/>
      <c r="QDY228" s="89"/>
      <c r="QDZ228" s="89"/>
      <c r="QEA228" s="89"/>
      <c r="QEB228" s="89"/>
      <c r="QEC228" s="89"/>
      <c r="QED228" s="89"/>
      <c r="QEE228" s="89"/>
      <c r="QEF228" s="89"/>
      <c r="QEG228" s="89"/>
      <c r="QEH228" s="89"/>
      <c r="QEI228" s="89"/>
      <c r="QEJ228" s="89"/>
      <c r="QEK228" s="89"/>
      <c r="QEL228" s="89"/>
      <c r="QEM228" s="89"/>
      <c r="QEN228" s="89"/>
      <c r="QEO228" s="89"/>
      <c r="QEP228" s="89"/>
      <c r="QEQ228" s="89"/>
      <c r="QER228" s="89"/>
      <c r="QES228" s="89"/>
      <c r="QET228" s="89"/>
      <c r="QEU228" s="89"/>
      <c r="QEV228" s="89"/>
      <c r="QEW228" s="89"/>
      <c r="QEX228" s="89"/>
      <c r="QEY228" s="89"/>
      <c r="QEZ228" s="89"/>
      <c r="QFA228" s="89"/>
      <c r="QFB228" s="89"/>
      <c r="QFC228" s="89"/>
      <c r="QFD228" s="89"/>
      <c r="QFE228" s="89"/>
      <c r="QFF228" s="89"/>
      <c r="QFG228" s="89"/>
      <c r="QFH228" s="89"/>
      <c r="QFI228" s="89"/>
      <c r="QFJ228" s="89"/>
      <c r="QFK228" s="89"/>
      <c r="QFL228" s="89"/>
      <c r="QFM228" s="89"/>
      <c r="QFN228" s="89"/>
      <c r="QFO228" s="89"/>
      <c r="QFP228" s="89"/>
      <c r="QFQ228" s="89"/>
      <c r="QFR228" s="89"/>
      <c r="QFS228" s="89"/>
      <c r="QFT228" s="89"/>
      <c r="QFU228" s="89"/>
      <c r="QFV228" s="89"/>
      <c r="QFW228" s="89"/>
      <c r="QFX228" s="89"/>
      <c r="QFY228" s="89"/>
      <c r="QFZ228" s="89"/>
      <c r="QGA228" s="89"/>
      <c r="QGB228" s="89"/>
      <c r="QGC228" s="89"/>
      <c r="QGD228" s="89"/>
      <c r="QGE228" s="89"/>
      <c r="QGF228" s="89"/>
      <c r="QGG228" s="89"/>
      <c r="QGH228" s="89"/>
      <c r="QGI228" s="89"/>
      <c r="QGJ228" s="89"/>
      <c r="QGK228" s="89"/>
      <c r="QGL228" s="89"/>
      <c r="QGM228" s="89"/>
      <c r="QGN228" s="89"/>
      <c r="QGO228" s="89"/>
      <c r="QGP228" s="89"/>
      <c r="QGQ228" s="89"/>
      <c r="QGR228" s="89"/>
      <c r="QGS228" s="89"/>
      <c r="QGT228" s="89"/>
      <c r="QGU228" s="89"/>
      <c r="QGV228" s="89"/>
      <c r="QGW228" s="89"/>
      <c r="QGX228" s="89"/>
      <c r="QGY228" s="89"/>
      <c r="QGZ228" s="89"/>
      <c r="QHA228" s="89"/>
      <c r="QHB228" s="89"/>
      <c r="QHC228" s="89"/>
      <c r="QHD228" s="89"/>
      <c r="QHE228" s="89"/>
      <c r="QHF228" s="89"/>
      <c r="QHG228" s="89"/>
      <c r="QHH228" s="89"/>
      <c r="QHI228" s="89"/>
      <c r="QHJ228" s="89"/>
      <c r="QHK228" s="89"/>
      <c r="QHL228" s="89"/>
      <c r="QHM228" s="89"/>
      <c r="QHN228" s="89"/>
      <c r="QHO228" s="89"/>
      <c r="QHP228" s="89"/>
      <c r="QHQ228" s="89"/>
      <c r="QHR228" s="89"/>
      <c r="QHS228" s="89"/>
      <c r="QHT228" s="89"/>
      <c r="QHU228" s="89"/>
      <c r="QHV228" s="89"/>
      <c r="QHW228" s="89"/>
      <c r="QHX228" s="89"/>
      <c r="QHY228" s="89"/>
      <c r="QHZ228" s="89"/>
      <c r="QIA228" s="89"/>
      <c r="QIB228" s="89"/>
      <c r="QIC228" s="89"/>
      <c r="QID228" s="89"/>
      <c r="QIE228" s="89"/>
      <c r="QIF228" s="89"/>
      <c r="QIG228" s="89"/>
      <c r="QIH228" s="89"/>
      <c r="QII228" s="89"/>
      <c r="QIJ228" s="89"/>
      <c r="QIK228" s="89"/>
      <c r="QIL228" s="89"/>
      <c r="QIM228" s="89"/>
      <c r="QIN228" s="89"/>
      <c r="QIO228" s="89"/>
      <c r="QIP228" s="89"/>
      <c r="QIQ228" s="89"/>
      <c r="QIR228" s="89"/>
      <c r="QIS228" s="89"/>
      <c r="QIT228" s="89"/>
      <c r="QIU228" s="89"/>
      <c r="QIV228" s="89"/>
      <c r="QIW228" s="89"/>
      <c r="QIX228" s="89"/>
      <c r="QIY228" s="89"/>
      <c r="QIZ228" s="89"/>
      <c r="QJA228" s="89"/>
      <c r="QJB228" s="89"/>
      <c r="QJC228" s="89"/>
      <c r="QJD228" s="89"/>
      <c r="QJE228" s="89"/>
      <c r="QJF228" s="89"/>
      <c r="QJG228" s="89"/>
      <c r="QJH228" s="89"/>
      <c r="QJI228" s="89"/>
      <c r="QJJ228" s="89"/>
      <c r="QJK228" s="89"/>
      <c r="QJL228" s="89"/>
      <c r="QJM228" s="89"/>
      <c r="QJN228" s="89"/>
      <c r="QJO228" s="89"/>
      <c r="QJP228" s="89"/>
      <c r="QJQ228" s="89"/>
      <c r="QJR228" s="89"/>
      <c r="QJS228" s="89"/>
      <c r="QJT228" s="89"/>
      <c r="QJU228" s="89"/>
      <c r="QJV228" s="89"/>
      <c r="QJW228" s="89"/>
      <c r="QJX228" s="89"/>
      <c r="QJY228" s="89"/>
      <c r="QJZ228" s="89"/>
      <c r="QKA228" s="89"/>
      <c r="QKB228" s="89"/>
      <c r="QKC228" s="89"/>
      <c r="QKD228" s="89"/>
      <c r="QKE228" s="89"/>
      <c r="QKF228" s="89"/>
      <c r="QKG228" s="89"/>
      <c r="QKH228" s="89"/>
      <c r="QKI228" s="89"/>
      <c r="QKJ228" s="89"/>
      <c r="QKK228" s="89"/>
      <c r="QKL228" s="89"/>
      <c r="QKM228" s="89"/>
      <c r="QKN228" s="89"/>
      <c r="QKO228" s="89"/>
      <c r="QKP228" s="89"/>
      <c r="QKQ228" s="89"/>
      <c r="QKR228" s="89"/>
      <c r="QKS228" s="89"/>
      <c r="QKT228" s="89"/>
      <c r="QKU228" s="89"/>
      <c r="QKV228" s="89"/>
      <c r="QKW228" s="89"/>
      <c r="QKX228" s="89"/>
      <c r="QKY228" s="89"/>
      <c r="QKZ228" s="89"/>
      <c r="QLA228" s="89"/>
      <c r="QLB228" s="89"/>
      <c r="QLC228" s="89"/>
      <c r="QLD228" s="89"/>
      <c r="QLE228" s="89"/>
      <c r="QLF228" s="89"/>
      <c r="QLG228" s="89"/>
      <c r="QLH228" s="89"/>
      <c r="QLI228" s="89"/>
      <c r="QLJ228" s="89"/>
      <c r="QLK228" s="89"/>
      <c r="QLL228" s="89"/>
      <c r="QLM228" s="89"/>
      <c r="QLN228" s="89"/>
      <c r="QLO228" s="89"/>
      <c r="QLP228" s="89"/>
      <c r="QLQ228" s="89"/>
      <c r="QLR228" s="89"/>
      <c r="QLS228" s="89"/>
      <c r="QLT228" s="89"/>
      <c r="QLU228" s="89"/>
      <c r="QLV228" s="89"/>
      <c r="QLW228" s="89"/>
      <c r="QLX228" s="89"/>
      <c r="QLY228" s="89"/>
      <c r="QLZ228" s="89"/>
      <c r="QMA228" s="89"/>
      <c r="QMB228" s="89"/>
      <c r="QMC228" s="89"/>
      <c r="QMD228" s="89"/>
      <c r="QME228" s="89"/>
      <c r="QMF228" s="89"/>
      <c r="QMG228" s="89"/>
      <c r="QMH228" s="89"/>
      <c r="QMI228" s="89"/>
      <c r="QMJ228" s="89"/>
      <c r="QMK228" s="89"/>
      <c r="QML228" s="89"/>
      <c r="QMM228" s="89"/>
      <c r="QMN228" s="89"/>
      <c r="QMO228" s="89"/>
      <c r="QMP228" s="89"/>
      <c r="QMQ228" s="89"/>
      <c r="QMR228" s="89"/>
      <c r="QMS228" s="89"/>
      <c r="QMT228" s="89"/>
      <c r="QMU228" s="89"/>
      <c r="QMV228" s="89"/>
      <c r="QMW228" s="89"/>
      <c r="QMX228" s="89"/>
      <c r="QMY228" s="89"/>
      <c r="QMZ228" s="89"/>
      <c r="QNA228" s="89"/>
      <c r="QNB228" s="89"/>
      <c r="QNC228" s="89"/>
      <c r="QND228" s="89"/>
      <c r="QNE228" s="89"/>
      <c r="QNF228" s="89"/>
      <c r="QNG228" s="89"/>
      <c r="QNH228" s="89"/>
      <c r="QNI228" s="89"/>
      <c r="QNJ228" s="89"/>
      <c r="QNK228" s="89"/>
      <c r="QNL228" s="89"/>
      <c r="QNM228" s="89"/>
      <c r="QNN228" s="89"/>
      <c r="QNO228" s="89"/>
      <c r="QNP228" s="89"/>
      <c r="QNQ228" s="89"/>
      <c r="QNR228" s="89"/>
      <c r="QNS228" s="89"/>
      <c r="QNT228" s="89"/>
      <c r="QNU228" s="89"/>
      <c r="QNV228" s="89"/>
      <c r="QNW228" s="89"/>
      <c r="QNX228" s="89"/>
      <c r="QNY228" s="89"/>
      <c r="QNZ228" s="89"/>
      <c r="QOA228" s="89"/>
      <c r="QOB228" s="89"/>
      <c r="QOC228" s="89"/>
      <c r="QOD228" s="89"/>
      <c r="QOE228" s="89"/>
      <c r="QOF228" s="89"/>
      <c r="QOG228" s="89"/>
      <c r="QOH228" s="89"/>
      <c r="QOI228" s="89"/>
      <c r="QOJ228" s="89"/>
      <c r="QOK228" s="89"/>
      <c r="QOL228" s="89"/>
      <c r="QOM228" s="89"/>
      <c r="QON228" s="89"/>
      <c r="QOO228" s="89"/>
      <c r="QOP228" s="89"/>
      <c r="QOQ228" s="89"/>
      <c r="QOR228" s="89"/>
      <c r="QOS228" s="89"/>
      <c r="QOT228" s="89"/>
      <c r="QOU228" s="89"/>
      <c r="QOV228" s="89"/>
      <c r="QOW228" s="89"/>
      <c r="QOX228" s="89"/>
      <c r="QOY228" s="89"/>
      <c r="QOZ228" s="89"/>
      <c r="QPA228" s="89"/>
      <c r="QPB228" s="89"/>
      <c r="QPC228" s="89"/>
      <c r="QPD228" s="89"/>
      <c r="QPE228" s="89"/>
      <c r="QPF228" s="89"/>
      <c r="QPG228" s="89"/>
      <c r="QPH228" s="89"/>
      <c r="QPI228" s="89"/>
      <c r="QPJ228" s="89"/>
      <c r="QPK228" s="89"/>
      <c r="QPL228" s="89"/>
      <c r="QPM228" s="89"/>
      <c r="QPN228" s="89"/>
      <c r="QPO228" s="89"/>
      <c r="QPP228" s="89"/>
      <c r="QPQ228" s="89"/>
      <c r="QPR228" s="89"/>
      <c r="QPS228" s="89"/>
      <c r="QPT228" s="89"/>
      <c r="QPU228" s="89"/>
      <c r="QPV228" s="89"/>
      <c r="QPW228" s="89"/>
      <c r="QPX228" s="89"/>
      <c r="QPY228" s="89"/>
      <c r="QPZ228" s="89"/>
      <c r="QQA228" s="89"/>
      <c r="QQB228" s="89"/>
      <c r="QQC228" s="89"/>
      <c r="QQD228" s="89"/>
      <c r="QQE228" s="89"/>
      <c r="QQF228" s="89"/>
      <c r="QQG228" s="89"/>
      <c r="QQH228" s="89"/>
      <c r="QQI228" s="89"/>
      <c r="QQJ228" s="89"/>
      <c r="QQK228" s="89"/>
      <c r="QQL228" s="89"/>
      <c r="QQM228" s="89"/>
      <c r="QQN228" s="89"/>
      <c r="QQO228" s="89"/>
      <c r="QQP228" s="89"/>
      <c r="QQQ228" s="89"/>
      <c r="QQR228" s="89"/>
      <c r="QQS228" s="89"/>
      <c r="QQT228" s="89"/>
      <c r="QQU228" s="89"/>
      <c r="QQV228" s="89"/>
      <c r="QQW228" s="89"/>
      <c r="QQX228" s="89"/>
      <c r="QQY228" s="89"/>
      <c r="QQZ228" s="89"/>
      <c r="QRA228" s="89"/>
      <c r="QRB228" s="89"/>
      <c r="QRC228" s="89"/>
      <c r="QRD228" s="89"/>
      <c r="QRE228" s="89"/>
      <c r="QRF228" s="89"/>
      <c r="QRG228" s="89"/>
      <c r="QRH228" s="89"/>
      <c r="QRI228" s="89"/>
      <c r="QRJ228" s="89"/>
      <c r="QRK228" s="89"/>
      <c r="QRL228" s="89"/>
      <c r="QRM228" s="89"/>
      <c r="QRN228" s="89"/>
      <c r="QRO228" s="89"/>
      <c r="QRP228" s="89"/>
      <c r="QRQ228" s="89"/>
      <c r="QRR228" s="89"/>
      <c r="QRS228" s="89"/>
      <c r="QRT228" s="89"/>
      <c r="QRU228" s="89"/>
      <c r="QRV228" s="89"/>
      <c r="QRW228" s="89"/>
      <c r="QRX228" s="89"/>
      <c r="QRY228" s="89"/>
      <c r="QRZ228" s="89"/>
      <c r="QSA228" s="89"/>
      <c r="QSB228" s="89"/>
      <c r="QSC228" s="89"/>
      <c r="QSD228" s="89"/>
      <c r="QSE228" s="89"/>
      <c r="QSF228" s="89"/>
      <c r="QSG228" s="89"/>
      <c r="QSH228" s="89"/>
      <c r="QSI228" s="89"/>
      <c r="QSJ228" s="89"/>
      <c r="QSK228" s="89"/>
      <c r="QSL228" s="89"/>
      <c r="QSM228" s="89"/>
      <c r="QSN228" s="89"/>
      <c r="QSO228" s="89"/>
      <c r="QSP228" s="89"/>
      <c r="QSQ228" s="89"/>
      <c r="QSR228" s="89"/>
      <c r="QSS228" s="89"/>
      <c r="QST228" s="89"/>
      <c r="QSU228" s="89"/>
      <c r="QSV228" s="89"/>
      <c r="QSW228" s="89"/>
      <c r="QSX228" s="89"/>
      <c r="QSY228" s="89"/>
      <c r="QSZ228" s="89"/>
      <c r="QTA228" s="89"/>
      <c r="QTB228" s="89"/>
      <c r="QTC228" s="89"/>
      <c r="QTD228" s="89"/>
      <c r="QTE228" s="89"/>
      <c r="QTF228" s="89"/>
      <c r="QTG228" s="89"/>
      <c r="QTH228" s="89"/>
      <c r="QTI228" s="89"/>
      <c r="QTJ228" s="89"/>
      <c r="QTK228" s="89"/>
      <c r="QTL228" s="89"/>
      <c r="QTM228" s="89"/>
      <c r="QTN228" s="89"/>
      <c r="QTO228" s="89"/>
      <c r="QTP228" s="89"/>
      <c r="QTQ228" s="89"/>
      <c r="QTR228" s="89"/>
      <c r="QTS228" s="89"/>
      <c r="QTT228" s="89"/>
      <c r="QTU228" s="89"/>
      <c r="QTV228" s="89"/>
      <c r="QTW228" s="89"/>
      <c r="QTX228" s="89"/>
      <c r="QTY228" s="89"/>
      <c r="QTZ228" s="89"/>
      <c r="QUA228" s="89"/>
      <c r="QUB228" s="89"/>
      <c r="QUC228" s="89"/>
      <c r="QUD228" s="89"/>
      <c r="QUE228" s="89"/>
      <c r="QUF228" s="89"/>
      <c r="QUG228" s="89"/>
      <c r="QUH228" s="89"/>
      <c r="QUI228" s="89"/>
      <c r="QUJ228" s="89"/>
      <c r="QUK228" s="89"/>
      <c r="QUL228" s="89"/>
      <c r="QUM228" s="89"/>
      <c r="QUN228" s="89"/>
      <c r="QUO228" s="89"/>
      <c r="QUP228" s="89"/>
      <c r="QUQ228" s="89"/>
      <c r="QUR228" s="89"/>
      <c r="QUS228" s="89"/>
      <c r="QUT228" s="89"/>
      <c r="QUU228" s="89"/>
      <c r="QUV228" s="89"/>
      <c r="QUW228" s="89"/>
      <c r="QUX228" s="89"/>
      <c r="QUY228" s="89"/>
      <c r="QUZ228" s="89"/>
      <c r="QVA228" s="89"/>
      <c r="QVB228" s="89"/>
      <c r="QVC228" s="89"/>
      <c r="QVD228" s="89"/>
      <c r="QVE228" s="89"/>
      <c r="QVF228" s="89"/>
      <c r="QVG228" s="89"/>
      <c r="QVH228" s="89"/>
      <c r="QVI228" s="89"/>
      <c r="QVJ228" s="89"/>
      <c r="QVK228" s="89"/>
      <c r="QVL228" s="89"/>
      <c r="QVM228" s="89"/>
      <c r="QVN228" s="89"/>
      <c r="QVO228" s="89"/>
      <c r="QVP228" s="89"/>
      <c r="QVQ228" s="89"/>
      <c r="QVR228" s="89"/>
      <c r="QVS228" s="89"/>
      <c r="QVT228" s="89"/>
      <c r="QVU228" s="89"/>
      <c r="QVV228" s="89"/>
      <c r="QVW228" s="89"/>
      <c r="QVX228" s="89"/>
      <c r="QVY228" s="89"/>
      <c r="QVZ228" s="89"/>
      <c r="QWA228" s="89"/>
      <c r="QWB228" s="89"/>
      <c r="QWC228" s="89"/>
      <c r="QWD228" s="89"/>
      <c r="QWE228" s="89"/>
      <c r="QWF228" s="89"/>
      <c r="QWG228" s="89"/>
      <c r="QWH228" s="89"/>
      <c r="QWI228" s="89"/>
      <c r="QWJ228" s="89"/>
      <c r="QWK228" s="89"/>
      <c r="QWL228" s="89"/>
      <c r="QWM228" s="89"/>
      <c r="QWN228" s="89"/>
      <c r="QWO228" s="89"/>
      <c r="QWP228" s="89"/>
      <c r="QWQ228" s="89"/>
      <c r="QWR228" s="89"/>
      <c r="QWS228" s="89"/>
      <c r="QWT228" s="89"/>
      <c r="QWU228" s="89"/>
      <c r="QWV228" s="89"/>
      <c r="QWW228" s="89"/>
      <c r="QWX228" s="89"/>
      <c r="QWY228" s="89"/>
      <c r="QWZ228" s="89"/>
      <c r="QXA228" s="89"/>
      <c r="QXB228" s="89"/>
      <c r="QXC228" s="89"/>
      <c r="QXD228" s="89"/>
      <c r="QXE228" s="89"/>
      <c r="QXF228" s="89"/>
      <c r="QXG228" s="89"/>
      <c r="QXH228" s="89"/>
      <c r="QXI228" s="89"/>
      <c r="QXJ228" s="89"/>
      <c r="QXK228" s="89"/>
      <c r="QXL228" s="89"/>
      <c r="QXM228" s="89"/>
      <c r="QXN228" s="89"/>
      <c r="QXO228" s="89"/>
      <c r="QXP228" s="89"/>
      <c r="QXQ228" s="89"/>
      <c r="QXR228" s="89"/>
      <c r="QXS228" s="89"/>
      <c r="QXT228" s="89"/>
      <c r="QXU228" s="89"/>
      <c r="QXV228" s="89"/>
      <c r="QXW228" s="89"/>
      <c r="QXX228" s="89"/>
      <c r="QXY228" s="89"/>
      <c r="QXZ228" s="89"/>
      <c r="QYA228" s="89"/>
      <c r="QYB228" s="89"/>
      <c r="QYC228" s="89"/>
      <c r="QYD228" s="89"/>
      <c r="QYE228" s="89"/>
      <c r="QYF228" s="89"/>
      <c r="QYG228" s="89"/>
      <c r="QYH228" s="89"/>
      <c r="QYI228" s="89"/>
      <c r="QYJ228" s="89"/>
      <c r="QYK228" s="89"/>
      <c r="QYL228" s="89"/>
      <c r="QYM228" s="89"/>
      <c r="QYN228" s="89"/>
      <c r="QYO228" s="89"/>
      <c r="QYP228" s="89"/>
      <c r="QYQ228" s="89"/>
      <c r="QYR228" s="89"/>
      <c r="QYS228" s="89"/>
      <c r="QYT228" s="89"/>
      <c r="QYU228" s="89"/>
      <c r="QYV228" s="89"/>
      <c r="QYW228" s="89"/>
      <c r="QYX228" s="89"/>
      <c r="QYY228" s="89"/>
      <c r="QYZ228" s="89"/>
      <c r="QZA228" s="89"/>
      <c r="QZB228" s="89"/>
      <c r="QZC228" s="89"/>
      <c r="QZD228" s="89"/>
      <c r="QZE228" s="89"/>
      <c r="QZF228" s="89"/>
      <c r="QZG228" s="89"/>
      <c r="QZH228" s="89"/>
      <c r="QZI228" s="89"/>
      <c r="QZJ228" s="89"/>
      <c r="QZK228" s="89"/>
      <c r="QZL228" s="89"/>
      <c r="QZM228" s="89"/>
      <c r="QZN228" s="89"/>
      <c r="QZO228" s="89"/>
      <c r="QZP228" s="89"/>
      <c r="QZQ228" s="89"/>
      <c r="QZR228" s="89"/>
      <c r="QZS228" s="89"/>
      <c r="QZT228" s="89"/>
      <c r="QZU228" s="89"/>
      <c r="QZV228" s="89"/>
      <c r="QZW228" s="89"/>
      <c r="QZX228" s="89"/>
      <c r="QZY228" s="89"/>
      <c r="QZZ228" s="89"/>
      <c r="RAA228" s="89"/>
      <c r="RAB228" s="89"/>
      <c r="RAC228" s="89"/>
      <c r="RAD228" s="89"/>
      <c r="RAE228" s="89"/>
      <c r="RAF228" s="89"/>
      <c r="RAG228" s="89"/>
      <c r="RAH228" s="89"/>
      <c r="RAI228" s="89"/>
      <c r="RAJ228" s="89"/>
      <c r="RAK228" s="89"/>
      <c r="RAL228" s="89"/>
      <c r="RAM228" s="89"/>
      <c r="RAN228" s="89"/>
      <c r="RAO228" s="89"/>
      <c r="RAP228" s="89"/>
      <c r="RAQ228" s="89"/>
      <c r="RAR228" s="89"/>
      <c r="RAS228" s="89"/>
      <c r="RAT228" s="89"/>
      <c r="RAU228" s="89"/>
      <c r="RAV228" s="89"/>
      <c r="RAW228" s="89"/>
      <c r="RAX228" s="89"/>
      <c r="RAY228" s="89"/>
      <c r="RAZ228" s="89"/>
      <c r="RBA228" s="89"/>
      <c r="RBB228" s="89"/>
      <c r="RBC228" s="89"/>
      <c r="RBD228" s="89"/>
      <c r="RBE228" s="89"/>
      <c r="RBF228" s="89"/>
      <c r="RBG228" s="89"/>
      <c r="RBH228" s="89"/>
      <c r="RBI228" s="89"/>
      <c r="RBJ228" s="89"/>
      <c r="RBK228" s="89"/>
      <c r="RBL228" s="89"/>
      <c r="RBM228" s="89"/>
      <c r="RBN228" s="89"/>
      <c r="RBO228" s="89"/>
      <c r="RBP228" s="89"/>
      <c r="RBQ228" s="89"/>
      <c r="RBR228" s="89"/>
      <c r="RBS228" s="89"/>
      <c r="RBT228" s="89"/>
      <c r="RBU228" s="89"/>
      <c r="RBV228" s="89"/>
      <c r="RBW228" s="89"/>
      <c r="RBX228" s="89"/>
      <c r="RBY228" s="89"/>
      <c r="RBZ228" s="89"/>
      <c r="RCA228" s="89"/>
      <c r="RCB228" s="89"/>
      <c r="RCC228" s="89"/>
      <c r="RCD228" s="89"/>
      <c r="RCE228" s="89"/>
      <c r="RCF228" s="89"/>
      <c r="RCG228" s="89"/>
      <c r="RCH228" s="89"/>
      <c r="RCI228" s="89"/>
      <c r="RCJ228" s="89"/>
      <c r="RCK228" s="89"/>
      <c r="RCL228" s="89"/>
      <c r="RCM228" s="89"/>
      <c r="RCN228" s="89"/>
      <c r="RCO228" s="89"/>
      <c r="RCP228" s="89"/>
      <c r="RCQ228" s="89"/>
      <c r="RCR228" s="89"/>
      <c r="RCS228" s="89"/>
      <c r="RCT228" s="89"/>
      <c r="RCU228" s="89"/>
      <c r="RCV228" s="89"/>
      <c r="RCW228" s="89"/>
      <c r="RCX228" s="89"/>
      <c r="RCY228" s="89"/>
      <c r="RCZ228" s="89"/>
      <c r="RDA228" s="89"/>
      <c r="RDB228" s="89"/>
      <c r="RDC228" s="89"/>
      <c r="RDD228" s="89"/>
      <c r="RDE228" s="89"/>
      <c r="RDF228" s="89"/>
      <c r="RDG228" s="89"/>
      <c r="RDH228" s="89"/>
      <c r="RDI228" s="89"/>
      <c r="RDJ228" s="89"/>
      <c r="RDK228" s="89"/>
      <c r="RDL228" s="89"/>
      <c r="RDM228" s="89"/>
      <c r="RDN228" s="89"/>
      <c r="RDO228" s="89"/>
      <c r="RDP228" s="89"/>
      <c r="RDQ228" s="89"/>
      <c r="RDR228" s="89"/>
      <c r="RDS228" s="89"/>
      <c r="RDT228" s="89"/>
      <c r="RDU228" s="89"/>
      <c r="RDV228" s="89"/>
      <c r="RDW228" s="89"/>
      <c r="RDX228" s="89"/>
      <c r="RDY228" s="89"/>
      <c r="RDZ228" s="89"/>
      <c r="REA228" s="89"/>
      <c r="REB228" s="89"/>
      <c r="REC228" s="89"/>
      <c r="RED228" s="89"/>
      <c r="REE228" s="89"/>
      <c r="REF228" s="89"/>
      <c r="REG228" s="89"/>
      <c r="REH228" s="89"/>
      <c r="REI228" s="89"/>
      <c r="REJ228" s="89"/>
      <c r="REK228" s="89"/>
      <c r="REL228" s="89"/>
      <c r="REM228" s="89"/>
      <c r="REN228" s="89"/>
      <c r="REO228" s="89"/>
      <c r="REP228" s="89"/>
      <c r="REQ228" s="89"/>
      <c r="RER228" s="89"/>
      <c r="RES228" s="89"/>
      <c r="RET228" s="89"/>
      <c r="REU228" s="89"/>
      <c r="REV228" s="89"/>
      <c r="REW228" s="89"/>
      <c r="REX228" s="89"/>
      <c r="REY228" s="89"/>
      <c r="REZ228" s="89"/>
      <c r="RFA228" s="89"/>
      <c r="RFB228" s="89"/>
      <c r="RFC228" s="89"/>
      <c r="RFD228" s="89"/>
      <c r="RFE228" s="89"/>
      <c r="RFF228" s="89"/>
      <c r="RFG228" s="89"/>
      <c r="RFH228" s="89"/>
      <c r="RFI228" s="89"/>
      <c r="RFJ228" s="89"/>
      <c r="RFK228" s="89"/>
      <c r="RFL228" s="89"/>
      <c r="RFM228" s="89"/>
      <c r="RFN228" s="89"/>
      <c r="RFO228" s="89"/>
      <c r="RFP228" s="89"/>
      <c r="RFQ228" s="89"/>
      <c r="RFR228" s="89"/>
      <c r="RFS228" s="89"/>
      <c r="RFT228" s="89"/>
      <c r="RFU228" s="89"/>
      <c r="RFV228" s="89"/>
      <c r="RFW228" s="89"/>
      <c r="RFX228" s="89"/>
      <c r="RFY228" s="89"/>
      <c r="RFZ228" s="89"/>
      <c r="RGA228" s="89"/>
      <c r="RGB228" s="89"/>
      <c r="RGC228" s="89"/>
      <c r="RGD228" s="89"/>
      <c r="RGE228" s="89"/>
      <c r="RGF228" s="89"/>
      <c r="RGG228" s="89"/>
      <c r="RGH228" s="89"/>
      <c r="RGI228" s="89"/>
      <c r="RGJ228" s="89"/>
      <c r="RGK228" s="89"/>
      <c r="RGL228" s="89"/>
      <c r="RGM228" s="89"/>
      <c r="RGN228" s="89"/>
      <c r="RGO228" s="89"/>
      <c r="RGP228" s="89"/>
      <c r="RGQ228" s="89"/>
      <c r="RGR228" s="89"/>
      <c r="RGS228" s="89"/>
      <c r="RGT228" s="89"/>
      <c r="RGU228" s="89"/>
      <c r="RGV228" s="89"/>
      <c r="RGW228" s="89"/>
      <c r="RGX228" s="89"/>
      <c r="RGY228" s="89"/>
      <c r="RGZ228" s="89"/>
      <c r="RHA228" s="89"/>
      <c r="RHB228" s="89"/>
      <c r="RHC228" s="89"/>
      <c r="RHD228" s="89"/>
      <c r="RHE228" s="89"/>
      <c r="RHF228" s="89"/>
      <c r="RHG228" s="89"/>
      <c r="RHH228" s="89"/>
      <c r="RHI228" s="89"/>
      <c r="RHJ228" s="89"/>
      <c r="RHK228" s="89"/>
      <c r="RHL228" s="89"/>
      <c r="RHM228" s="89"/>
      <c r="RHN228" s="89"/>
      <c r="RHO228" s="89"/>
      <c r="RHP228" s="89"/>
      <c r="RHQ228" s="89"/>
      <c r="RHR228" s="89"/>
      <c r="RHS228" s="89"/>
      <c r="RHT228" s="89"/>
      <c r="RHU228" s="89"/>
      <c r="RHV228" s="89"/>
      <c r="RHW228" s="89"/>
      <c r="RHX228" s="89"/>
      <c r="RHY228" s="89"/>
      <c r="RHZ228" s="89"/>
      <c r="RIA228" s="89"/>
      <c r="RIB228" s="89"/>
      <c r="RIC228" s="89"/>
      <c r="RID228" s="89"/>
      <c r="RIE228" s="89"/>
      <c r="RIF228" s="89"/>
      <c r="RIG228" s="89"/>
      <c r="RIH228" s="89"/>
      <c r="RII228" s="89"/>
      <c r="RIJ228" s="89"/>
      <c r="RIK228" s="89"/>
      <c r="RIL228" s="89"/>
      <c r="RIM228" s="89"/>
      <c r="RIN228" s="89"/>
      <c r="RIO228" s="89"/>
      <c r="RIP228" s="89"/>
      <c r="RIQ228" s="89"/>
      <c r="RIR228" s="89"/>
      <c r="RIS228" s="89"/>
      <c r="RIT228" s="89"/>
      <c r="RIU228" s="89"/>
      <c r="RIV228" s="89"/>
      <c r="RIW228" s="89"/>
      <c r="RIX228" s="89"/>
      <c r="RIY228" s="89"/>
      <c r="RIZ228" s="89"/>
      <c r="RJA228" s="89"/>
      <c r="RJB228" s="89"/>
      <c r="RJC228" s="89"/>
      <c r="RJD228" s="89"/>
      <c r="RJE228" s="89"/>
      <c r="RJF228" s="89"/>
      <c r="RJG228" s="89"/>
      <c r="RJH228" s="89"/>
      <c r="RJI228" s="89"/>
      <c r="RJJ228" s="89"/>
      <c r="RJK228" s="89"/>
      <c r="RJL228" s="89"/>
      <c r="RJM228" s="89"/>
      <c r="RJN228" s="89"/>
      <c r="RJO228" s="89"/>
      <c r="RJP228" s="89"/>
      <c r="RJQ228" s="89"/>
      <c r="RJR228" s="89"/>
      <c r="RJS228" s="89"/>
      <c r="RJT228" s="89"/>
      <c r="RJU228" s="89"/>
      <c r="RJV228" s="89"/>
      <c r="RJW228" s="89"/>
      <c r="RJX228" s="89"/>
      <c r="RJY228" s="89"/>
      <c r="RJZ228" s="89"/>
      <c r="RKA228" s="89"/>
      <c r="RKB228" s="89"/>
      <c r="RKC228" s="89"/>
      <c r="RKD228" s="89"/>
      <c r="RKE228" s="89"/>
      <c r="RKF228" s="89"/>
      <c r="RKG228" s="89"/>
      <c r="RKH228" s="89"/>
      <c r="RKI228" s="89"/>
      <c r="RKJ228" s="89"/>
      <c r="RKK228" s="89"/>
      <c r="RKL228" s="89"/>
      <c r="RKM228" s="89"/>
      <c r="RKN228" s="89"/>
      <c r="RKO228" s="89"/>
      <c r="RKP228" s="89"/>
      <c r="RKQ228" s="89"/>
      <c r="RKR228" s="89"/>
      <c r="RKS228" s="89"/>
      <c r="RKT228" s="89"/>
      <c r="RKU228" s="89"/>
      <c r="RKV228" s="89"/>
      <c r="RKW228" s="89"/>
      <c r="RKX228" s="89"/>
      <c r="RKY228" s="89"/>
      <c r="RKZ228" s="89"/>
      <c r="RLA228" s="89"/>
      <c r="RLB228" s="89"/>
      <c r="RLC228" s="89"/>
      <c r="RLD228" s="89"/>
      <c r="RLE228" s="89"/>
      <c r="RLF228" s="89"/>
      <c r="RLG228" s="89"/>
      <c r="RLH228" s="89"/>
      <c r="RLI228" s="89"/>
      <c r="RLJ228" s="89"/>
      <c r="RLK228" s="89"/>
      <c r="RLL228" s="89"/>
      <c r="RLM228" s="89"/>
      <c r="RLN228" s="89"/>
      <c r="RLO228" s="89"/>
      <c r="RLP228" s="89"/>
      <c r="RLQ228" s="89"/>
      <c r="RLR228" s="89"/>
      <c r="RLS228" s="89"/>
      <c r="RLT228" s="89"/>
      <c r="RLU228" s="89"/>
      <c r="RLV228" s="89"/>
      <c r="RLW228" s="89"/>
      <c r="RLX228" s="89"/>
      <c r="RLY228" s="89"/>
      <c r="RLZ228" s="89"/>
      <c r="RMA228" s="89"/>
      <c r="RMB228" s="89"/>
      <c r="RMC228" s="89"/>
      <c r="RMD228" s="89"/>
      <c r="RME228" s="89"/>
      <c r="RMF228" s="89"/>
      <c r="RMG228" s="89"/>
      <c r="RMH228" s="89"/>
      <c r="RMI228" s="89"/>
      <c r="RMJ228" s="89"/>
      <c r="RMK228" s="89"/>
      <c r="RML228" s="89"/>
      <c r="RMM228" s="89"/>
      <c r="RMN228" s="89"/>
      <c r="RMO228" s="89"/>
      <c r="RMP228" s="89"/>
      <c r="RMQ228" s="89"/>
      <c r="RMR228" s="89"/>
      <c r="RMS228" s="89"/>
      <c r="RMT228" s="89"/>
      <c r="RMU228" s="89"/>
      <c r="RMV228" s="89"/>
      <c r="RMW228" s="89"/>
      <c r="RMX228" s="89"/>
      <c r="RMY228" s="89"/>
      <c r="RMZ228" s="89"/>
      <c r="RNA228" s="89"/>
      <c r="RNB228" s="89"/>
      <c r="RNC228" s="89"/>
      <c r="RND228" s="89"/>
      <c r="RNE228" s="89"/>
      <c r="RNF228" s="89"/>
      <c r="RNG228" s="89"/>
      <c r="RNH228" s="89"/>
      <c r="RNI228" s="89"/>
      <c r="RNJ228" s="89"/>
      <c r="RNK228" s="89"/>
      <c r="RNL228" s="89"/>
      <c r="RNM228" s="89"/>
      <c r="RNN228" s="89"/>
      <c r="RNO228" s="89"/>
      <c r="RNP228" s="89"/>
      <c r="RNQ228" s="89"/>
      <c r="RNR228" s="89"/>
      <c r="RNS228" s="89"/>
      <c r="RNT228" s="89"/>
      <c r="RNU228" s="89"/>
      <c r="RNV228" s="89"/>
      <c r="RNW228" s="89"/>
      <c r="RNX228" s="89"/>
      <c r="RNY228" s="89"/>
      <c r="RNZ228" s="89"/>
      <c r="ROA228" s="89"/>
      <c r="ROB228" s="89"/>
      <c r="ROC228" s="89"/>
      <c r="ROD228" s="89"/>
      <c r="ROE228" s="89"/>
      <c r="ROF228" s="89"/>
      <c r="ROG228" s="89"/>
      <c r="ROH228" s="89"/>
      <c r="ROI228" s="89"/>
      <c r="ROJ228" s="89"/>
      <c r="ROK228" s="89"/>
      <c r="ROL228" s="89"/>
      <c r="ROM228" s="89"/>
      <c r="RON228" s="89"/>
      <c r="ROO228" s="89"/>
      <c r="ROP228" s="89"/>
      <c r="ROQ228" s="89"/>
      <c r="ROR228" s="89"/>
      <c r="ROS228" s="89"/>
      <c r="ROT228" s="89"/>
      <c r="ROU228" s="89"/>
      <c r="ROV228" s="89"/>
      <c r="ROW228" s="89"/>
      <c r="ROX228" s="89"/>
      <c r="ROY228" s="89"/>
      <c r="ROZ228" s="89"/>
      <c r="RPA228" s="89"/>
      <c r="RPB228" s="89"/>
      <c r="RPC228" s="89"/>
      <c r="RPD228" s="89"/>
      <c r="RPE228" s="89"/>
      <c r="RPF228" s="89"/>
      <c r="RPG228" s="89"/>
      <c r="RPH228" s="89"/>
      <c r="RPI228" s="89"/>
      <c r="RPJ228" s="89"/>
      <c r="RPK228" s="89"/>
      <c r="RPL228" s="89"/>
      <c r="RPM228" s="89"/>
      <c r="RPN228" s="89"/>
      <c r="RPO228" s="89"/>
      <c r="RPP228" s="89"/>
      <c r="RPQ228" s="89"/>
      <c r="RPR228" s="89"/>
      <c r="RPS228" s="89"/>
      <c r="RPT228" s="89"/>
      <c r="RPU228" s="89"/>
      <c r="RPV228" s="89"/>
      <c r="RPW228" s="89"/>
      <c r="RPX228" s="89"/>
      <c r="RPY228" s="89"/>
      <c r="RPZ228" s="89"/>
      <c r="RQA228" s="89"/>
      <c r="RQB228" s="89"/>
      <c r="RQC228" s="89"/>
      <c r="RQD228" s="89"/>
      <c r="RQE228" s="89"/>
      <c r="RQF228" s="89"/>
      <c r="RQG228" s="89"/>
      <c r="RQH228" s="89"/>
      <c r="RQI228" s="89"/>
      <c r="RQJ228" s="89"/>
      <c r="RQK228" s="89"/>
      <c r="RQL228" s="89"/>
      <c r="RQM228" s="89"/>
      <c r="RQN228" s="89"/>
      <c r="RQO228" s="89"/>
      <c r="RQP228" s="89"/>
      <c r="RQQ228" s="89"/>
      <c r="RQR228" s="89"/>
      <c r="RQS228" s="89"/>
      <c r="RQT228" s="89"/>
      <c r="RQU228" s="89"/>
      <c r="RQV228" s="89"/>
      <c r="RQW228" s="89"/>
      <c r="RQX228" s="89"/>
      <c r="RQY228" s="89"/>
      <c r="RQZ228" s="89"/>
      <c r="RRA228" s="89"/>
      <c r="RRB228" s="89"/>
      <c r="RRC228" s="89"/>
      <c r="RRD228" s="89"/>
      <c r="RRE228" s="89"/>
      <c r="RRF228" s="89"/>
      <c r="RRG228" s="89"/>
      <c r="RRH228" s="89"/>
      <c r="RRI228" s="89"/>
      <c r="RRJ228" s="89"/>
      <c r="RRK228" s="89"/>
      <c r="RRL228" s="89"/>
      <c r="RRM228" s="89"/>
      <c r="RRN228" s="89"/>
      <c r="RRO228" s="89"/>
      <c r="RRP228" s="89"/>
      <c r="RRQ228" s="89"/>
      <c r="RRR228" s="89"/>
      <c r="RRS228" s="89"/>
      <c r="RRT228" s="89"/>
      <c r="RRU228" s="89"/>
      <c r="RRV228" s="89"/>
      <c r="RRW228" s="89"/>
      <c r="RRX228" s="89"/>
      <c r="RRY228" s="89"/>
      <c r="RRZ228" s="89"/>
      <c r="RSA228" s="89"/>
      <c r="RSB228" s="89"/>
      <c r="RSC228" s="89"/>
      <c r="RSD228" s="89"/>
      <c r="RSE228" s="89"/>
      <c r="RSF228" s="89"/>
      <c r="RSG228" s="89"/>
      <c r="RSH228" s="89"/>
      <c r="RSI228" s="89"/>
      <c r="RSJ228" s="89"/>
      <c r="RSK228" s="89"/>
      <c r="RSL228" s="89"/>
      <c r="RSM228" s="89"/>
      <c r="RSN228" s="89"/>
      <c r="RSO228" s="89"/>
      <c r="RSP228" s="89"/>
      <c r="RSQ228" s="89"/>
      <c r="RSR228" s="89"/>
      <c r="RSS228" s="89"/>
      <c r="RST228" s="89"/>
      <c r="RSU228" s="89"/>
      <c r="RSV228" s="89"/>
      <c r="RSW228" s="89"/>
      <c r="RSX228" s="89"/>
      <c r="RSY228" s="89"/>
      <c r="RSZ228" s="89"/>
      <c r="RTA228" s="89"/>
      <c r="RTB228" s="89"/>
      <c r="RTC228" s="89"/>
      <c r="RTD228" s="89"/>
      <c r="RTE228" s="89"/>
      <c r="RTF228" s="89"/>
      <c r="RTG228" s="89"/>
      <c r="RTH228" s="89"/>
      <c r="RTI228" s="89"/>
      <c r="RTJ228" s="89"/>
      <c r="RTK228" s="89"/>
      <c r="RTL228" s="89"/>
      <c r="RTM228" s="89"/>
      <c r="RTN228" s="89"/>
      <c r="RTO228" s="89"/>
      <c r="RTP228" s="89"/>
      <c r="RTQ228" s="89"/>
      <c r="RTR228" s="89"/>
      <c r="RTS228" s="89"/>
      <c r="RTT228" s="89"/>
      <c r="RTU228" s="89"/>
      <c r="RTV228" s="89"/>
      <c r="RTW228" s="89"/>
      <c r="RTX228" s="89"/>
      <c r="RTY228" s="89"/>
      <c r="RTZ228" s="89"/>
      <c r="RUA228" s="89"/>
      <c r="RUB228" s="89"/>
      <c r="RUC228" s="89"/>
      <c r="RUD228" s="89"/>
      <c r="RUE228" s="89"/>
      <c r="RUF228" s="89"/>
      <c r="RUG228" s="89"/>
      <c r="RUH228" s="89"/>
      <c r="RUI228" s="89"/>
      <c r="RUJ228" s="89"/>
      <c r="RUK228" s="89"/>
      <c r="RUL228" s="89"/>
      <c r="RUM228" s="89"/>
      <c r="RUN228" s="89"/>
      <c r="RUO228" s="89"/>
      <c r="RUP228" s="89"/>
      <c r="RUQ228" s="89"/>
      <c r="RUR228" s="89"/>
      <c r="RUS228" s="89"/>
      <c r="RUT228" s="89"/>
      <c r="RUU228" s="89"/>
      <c r="RUV228" s="89"/>
      <c r="RUW228" s="89"/>
      <c r="RUX228" s="89"/>
      <c r="RUY228" s="89"/>
      <c r="RUZ228" s="89"/>
      <c r="RVA228" s="89"/>
      <c r="RVB228" s="89"/>
      <c r="RVC228" s="89"/>
      <c r="RVD228" s="89"/>
      <c r="RVE228" s="89"/>
      <c r="RVF228" s="89"/>
      <c r="RVG228" s="89"/>
      <c r="RVH228" s="89"/>
      <c r="RVI228" s="89"/>
      <c r="RVJ228" s="89"/>
      <c r="RVK228" s="89"/>
      <c r="RVL228" s="89"/>
      <c r="RVM228" s="89"/>
      <c r="RVN228" s="89"/>
      <c r="RVO228" s="89"/>
      <c r="RVP228" s="89"/>
      <c r="RVQ228" s="89"/>
      <c r="RVR228" s="89"/>
      <c r="RVS228" s="89"/>
      <c r="RVT228" s="89"/>
      <c r="RVU228" s="89"/>
      <c r="RVV228" s="89"/>
      <c r="RVW228" s="89"/>
      <c r="RVX228" s="89"/>
      <c r="RVY228" s="89"/>
      <c r="RVZ228" s="89"/>
      <c r="RWA228" s="89"/>
      <c r="RWB228" s="89"/>
      <c r="RWC228" s="89"/>
      <c r="RWD228" s="89"/>
      <c r="RWE228" s="89"/>
      <c r="RWF228" s="89"/>
      <c r="RWG228" s="89"/>
      <c r="RWH228" s="89"/>
      <c r="RWI228" s="89"/>
      <c r="RWJ228" s="89"/>
      <c r="RWK228" s="89"/>
      <c r="RWL228" s="89"/>
      <c r="RWM228" s="89"/>
      <c r="RWN228" s="89"/>
      <c r="RWO228" s="89"/>
      <c r="RWP228" s="89"/>
      <c r="RWQ228" s="89"/>
      <c r="RWR228" s="89"/>
      <c r="RWS228" s="89"/>
      <c r="RWT228" s="89"/>
      <c r="RWU228" s="89"/>
      <c r="RWV228" s="89"/>
      <c r="RWW228" s="89"/>
      <c r="RWX228" s="89"/>
      <c r="RWY228" s="89"/>
      <c r="RWZ228" s="89"/>
      <c r="RXA228" s="89"/>
      <c r="RXB228" s="89"/>
      <c r="RXC228" s="89"/>
      <c r="RXD228" s="89"/>
      <c r="RXE228" s="89"/>
      <c r="RXF228" s="89"/>
      <c r="RXG228" s="89"/>
      <c r="RXH228" s="89"/>
      <c r="RXI228" s="89"/>
      <c r="RXJ228" s="89"/>
      <c r="RXK228" s="89"/>
      <c r="RXL228" s="89"/>
      <c r="RXM228" s="89"/>
      <c r="RXN228" s="89"/>
      <c r="RXO228" s="89"/>
      <c r="RXP228" s="89"/>
      <c r="RXQ228" s="89"/>
      <c r="RXR228" s="89"/>
      <c r="RXS228" s="89"/>
      <c r="RXT228" s="89"/>
      <c r="RXU228" s="89"/>
      <c r="RXV228" s="89"/>
      <c r="RXW228" s="89"/>
      <c r="RXX228" s="89"/>
      <c r="RXY228" s="89"/>
      <c r="RXZ228" s="89"/>
      <c r="RYA228" s="89"/>
      <c r="RYB228" s="89"/>
      <c r="RYC228" s="89"/>
      <c r="RYD228" s="89"/>
      <c r="RYE228" s="89"/>
      <c r="RYF228" s="89"/>
      <c r="RYG228" s="89"/>
      <c r="RYH228" s="89"/>
      <c r="RYI228" s="89"/>
      <c r="RYJ228" s="89"/>
      <c r="RYK228" s="89"/>
      <c r="RYL228" s="89"/>
      <c r="RYM228" s="89"/>
      <c r="RYN228" s="89"/>
      <c r="RYO228" s="89"/>
      <c r="RYP228" s="89"/>
      <c r="RYQ228" s="89"/>
      <c r="RYR228" s="89"/>
      <c r="RYS228" s="89"/>
      <c r="RYT228" s="89"/>
      <c r="RYU228" s="89"/>
      <c r="RYV228" s="89"/>
      <c r="RYW228" s="89"/>
      <c r="RYX228" s="89"/>
      <c r="RYY228" s="89"/>
      <c r="RYZ228" s="89"/>
      <c r="RZA228" s="89"/>
      <c r="RZB228" s="89"/>
      <c r="RZC228" s="89"/>
      <c r="RZD228" s="89"/>
      <c r="RZE228" s="89"/>
      <c r="RZF228" s="89"/>
      <c r="RZG228" s="89"/>
      <c r="RZH228" s="89"/>
      <c r="RZI228" s="89"/>
      <c r="RZJ228" s="89"/>
      <c r="RZK228" s="89"/>
      <c r="RZL228" s="89"/>
      <c r="RZM228" s="89"/>
      <c r="RZN228" s="89"/>
      <c r="RZO228" s="89"/>
      <c r="RZP228" s="89"/>
      <c r="RZQ228" s="89"/>
      <c r="RZR228" s="89"/>
      <c r="RZS228" s="89"/>
      <c r="RZT228" s="89"/>
      <c r="RZU228" s="89"/>
      <c r="RZV228" s="89"/>
      <c r="RZW228" s="89"/>
      <c r="RZX228" s="89"/>
      <c r="RZY228" s="89"/>
      <c r="RZZ228" s="89"/>
      <c r="SAA228" s="89"/>
      <c r="SAB228" s="89"/>
      <c r="SAC228" s="89"/>
      <c r="SAD228" s="89"/>
      <c r="SAE228" s="89"/>
      <c r="SAF228" s="89"/>
      <c r="SAG228" s="89"/>
      <c r="SAH228" s="89"/>
      <c r="SAI228" s="89"/>
      <c r="SAJ228" s="89"/>
      <c r="SAK228" s="89"/>
      <c r="SAL228" s="89"/>
      <c r="SAM228" s="89"/>
      <c r="SAN228" s="89"/>
      <c r="SAO228" s="89"/>
      <c r="SAP228" s="89"/>
      <c r="SAQ228" s="89"/>
      <c r="SAR228" s="89"/>
      <c r="SAS228" s="89"/>
      <c r="SAT228" s="89"/>
      <c r="SAU228" s="89"/>
      <c r="SAV228" s="89"/>
      <c r="SAW228" s="89"/>
      <c r="SAX228" s="89"/>
      <c r="SAY228" s="89"/>
      <c r="SAZ228" s="89"/>
      <c r="SBA228" s="89"/>
      <c r="SBB228" s="89"/>
      <c r="SBC228" s="89"/>
      <c r="SBD228" s="89"/>
      <c r="SBE228" s="89"/>
      <c r="SBF228" s="89"/>
      <c r="SBG228" s="89"/>
      <c r="SBH228" s="89"/>
      <c r="SBI228" s="89"/>
      <c r="SBJ228" s="89"/>
      <c r="SBK228" s="89"/>
      <c r="SBL228" s="89"/>
      <c r="SBM228" s="89"/>
      <c r="SBN228" s="89"/>
      <c r="SBO228" s="89"/>
      <c r="SBP228" s="89"/>
      <c r="SBQ228" s="89"/>
      <c r="SBR228" s="89"/>
      <c r="SBS228" s="89"/>
      <c r="SBT228" s="89"/>
      <c r="SBU228" s="89"/>
      <c r="SBV228" s="89"/>
      <c r="SBW228" s="89"/>
      <c r="SBX228" s="89"/>
      <c r="SBY228" s="89"/>
      <c r="SBZ228" s="89"/>
      <c r="SCA228" s="89"/>
      <c r="SCB228" s="89"/>
      <c r="SCC228" s="89"/>
      <c r="SCD228" s="89"/>
      <c r="SCE228" s="89"/>
      <c r="SCF228" s="89"/>
      <c r="SCG228" s="89"/>
      <c r="SCH228" s="89"/>
      <c r="SCI228" s="89"/>
      <c r="SCJ228" s="89"/>
      <c r="SCK228" s="89"/>
      <c r="SCL228" s="89"/>
      <c r="SCM228" s="89"/>
      <c r="SCN228" s="89"/>
      <c r="SCO228" s="89"/>
      <c r="SCP228" s="89"/>
      <c r="SCQ228" s="89"/>
      <c r="SCR228" s="89"/>
      <c r="SCS228" s="89"/>
      <c r="SCT228" s="89"/>
      <c r="SCU228" s="89"/>
      <c r="SCV228" s="89"/>
      <c r="SCW228" s="89"/>
      <c r="SCX228" s="89"/>
      <c r="SCY228" s="89"/>
      <c r="SCZ228" s="89"/>
      <c r="SDA228" s="89"/>
      <c r="SDB228" s="89"/>
      <c r="SDC228" s="89"/>
      <c r="SDD228" s="89"/>
      <c r="SDE228" s="89"/>
      <c r="SDF228" s="89"/>
      <c r="SDG228" s="89"/>
      <c r="SDH228" s="89"/>
      <c r="SDI228" s="89"/>
      <c r="SDJ228" s="89"/>
      <c r="SDK228" s="89"/>
      <c r="SDL228" s="89"/>
      <c r="SDM228" s="89"/>
      <c r="SDN228" s="89"/>
      <c r="SDO228" s="89"/>
      <c r="SDP228" s="89"/>
      <c r="SDQ228" s="89"/>
      <c r="SDR228" s="89"/>
      <c r="SDS228" s="89"/>
      <c r="SDT228" s="89"/>
      <c r="SDU228" s="89"/>
      <c r="SDV228" s="89"/>
      <c r="SDW228" s="89"/>
      <c r="SDX228" s="89"/>
      <c r="SDY228" s="89"/>
      <c r="SDZ228" s="89"/>
      <c r="SEA228" s="89"/>
      <c r="SEB228" s="89"/>
      <c r="SEC228" s="89"/>
      <c r="SED228" s="89"/>
      <c r="SEE228" s="89"/>
      <c r="SEF228" s="89"/>
      <c r="SEG228" s="89"/>
      <c r="SEH228" s="89"/>
      <c r="SEI228" s="89"/>
      <c r="SEJ228" s="89"/>
      <c r="SEK228" s="89"/>
      <c r="SEL228" s="89"/>
      <c r="SEM228" s="89"/>
      <c r="SEN228" s="89"/>
      <c r="SEO228" s="89"/>
      <c r="SEP228" s="89"/>
      <c r="SEQ228" s="89"/>
      <c r="SER228" s="89"/>
      <c r="SES228" s="89"/>
      <c r="SET228" s="89"/>
      <c r="SEU228" s="89"/>
      <c r="SEV228" s="89"/>
      <c r="SEW228" s="89"/>
      <c r="SEX228" s="89"/>
      <c r="SEY228" s="89"/>
      <c r="SEZ228" s="89"/>
      <c r="SFA228" s="89"/>
      <c r="SFB228" s="89"/>
      <c r="SFC228" s="89"/>
      <c r="SFD228" s="89"/>
      <c r="SFE228" s="89"/>
      <c r="SFF228" s="89"/>
      <c r="SFG228" s="89"/>
      <c r="SFH228" s="89"/>
      <c r="SFI228" s="89"/>
      <c r="SFJ228" s="89"/>
      <c r="SFK228" s="89"/>
      <c r="SFL228" s="89"/>
      <c r="SFM228" s="89"/>
      <c r="SFN228" s="89"/>
      <c r="SFO228" s="89"/>
      <c r="SFP228" s="89"/>
      <c r="SFQ228" s="89"/>
      <c r="SFR228" s="89"/>
      <c r="SFS228" s="89"/>
      <c r="SFT228" s="89"/>
      <c r="SFU228" s="89"/>
      <c r="SFV228" s="89"/>
      <c r="SFW228" s="89"/>
      <c r="SFX228" s="89"/>
      <c r="SFY228" s="89"/>
      <c r="SFZ228" s="89"/>
      <c r="SGA228" s="89"/>
      <c r="SGB228" s="89"/>
      <c r="SGC228" s="89"/>
      <c r="SGD228" s="89"/>
      <c r="SGE228" s="89"/>
      <c r="SGF228" s="89"/>
      <c r="SGG228" s="89"/>
      <c r="SGH228" s="89"/>
      <c r="SGI228" s="89"/>
      <c r="SGJ228" s="89"/>
      <c r="SGK228" s="89"/>
      <c r="SGL228" s="89"/>
      <c r="SGM228" s="89"/>
      <c r="SGN228" s="89"/>
      <c r="SGO228" s="89"/>
      <c r="SGP228" s="89"/>
      <c r="SGQ228" s="89"/>
      <c r="SGR228" s="89"/>
      <c r="SGS228" s="89"/>
      <c r="SGT228" s="89"/>
      <c r="SGU228" s="89"/>
      <c r="SGV228" s="89"/>
      <c r="SGW228" s="89"/>
      <c r="SGX228" s="89"/>
      <c r="SGY228" s="89"/>
      <c r="SGZ228" s="89"/>
      <c r="SHA228" s="89"/>
      <c r="SHB228" s="89"/>
      <c r="SHC228" s="89"/>
      <c r="SHD228" s="89"/>
      <c r="SHE228" s="89"/>
      <c r="SHF228" s="89"/>
      <c r="SHG228" s="89"/>
      <c r="SHH228" s="89"/>
      <c r="SHI228" s="89"/>
      <c r="SHJ228" s="89"/>
      <c r="SHK228" s="89"/>
      <c r="SHL228" s="89"/>
      <c r="SHM228" s="89"/>
      <c r="SHN228" s="89"/>
      <c r="SHO228" s="89"/>
      <c r="SHP228" s="89"/>
      <c r="SHQ228" s="89"/>
      <c r="SHR228" s="89"/>
      <c r="SHS228" s="89"/>
      <c r="SHT228" s="89"/>
      <c r="SHU228" s="89"/>
      <c r="SHV228" s="89"/>
      <c r="SHW228" s="89"/>
      <c r="SHX228" s="89"/>
      <c r="SHY228" s="89"/>
      <c r="SHZ228" s="89"/>
      <c r="SIA228" s="89"/>
      <c r="SIB228" s="89"/>
      <c r="SIC228" s="89"/>
      <c r="SID228" s="89"/>
      <c r="SIE228" s="89"/>
      <c r="SIF228" s="89"/>
      <c r="SIG228" s="89"/>
      <c r="SIH228" s="89"/>
      <c r="SII228" s="89"/>
      <c r="SIJ228" s="89"/>
      <c r="SIK228" s="89"/>
      <c r="SIL228" s="89"/>
      <c r="SIM228" s="89"/>
      <c r="SIN228" s="89"/>
      <c r="SIO228" s="89"/>
      <c r="SIP228" s="89"/>
      <c r="SIQ228" s="89"/>
      <c r="SIR228" s="89"/>
      <c r="SIS228" s="89"/>
      <c r="SIT228" s="89"/>
      <c r="SIU228" s="89"/>
      <c r="SIV228" s="89"/>
      <c r="SIW228" s="89"/>
      <c r="SIX228" s="89"/>
      <c r="SIY228" s="89"/>
      <c r="SIZ228" s="89"/>
      <c r="SJA228" s="89"/>
      <c r="SJB228" s="89"/>
      <c r="SJC228" s="89"/>
      <c r="SJD228" s="89"/>
      <c r="SJE228" s="89"/>
      <c r="SJF228" s="89"/>
      <c r="SJG228" s="89"/>
      <c r="SJH228" s="89"/>
      <c r="SJI228" s="89"/>
      <c r="SJJ228" s="89"/>
      <c r="SJK228" s="89"/>
      <c r="SJL228" s="89"/>
      <c r="SJM228" s="89"/>
      <c r="SJN228" s="89"/>
      <c r="SJO228" s="89"/>
      <c r="SJP228" s="89"/>
      <c r="SJQ228" s="89"/>
      <c r="SJR228" s="89"/>
      <c r="SJS228" s="89"/>
      <c r="SJT228" s="89"/>
      <c r="SJU228" s="89"/>
      <c r="SJV228" s="89"/>
      <c r="SJW228" s="89"/>
      <c r="SJX228" s="89"/>
      <c r="SJY228" s="89"/>
      <c r="SJZ228" s="89"/>
      <c r="SKA228" s="89"/>
      <c r="SKB228" s="89"/>
      <c r="SKC228" s="89"/>
      <c r="SKD228" s="89"/>
      <c r="SKE228" s="89"/>
      <c r="SKF228" s="89"/>
      <c r="SKG228" s="89"/>
      <c r="SKH228" s="89"/>
      <c r="SKI228" s="89"/>
      <c r="SKJ228" s="89"/>
      <c r="SKK228" s="89"/>
      <c r="SKL228" s="89"/>
      <c r="SKM228" s="89"/>
      <c r="SKN228" s="89"/>
      <c r="SKO228" s="89"/>
      <c r="SKP228" s="89"/>
      <c r="SKQ228" s="89"/>
      <c r="SKR228" s="89"/>
      <c r="SKS228" s="89"/>
      <c r="SKT228" s="89"/>
      <c r="SKU228" s="89"/>
      <c r="SKV228" s="89"/>
      <c r="SKW228" s="89"/>
      <c r="SKX228" s="89"/>
      <c r="SKY228" s="89"/>
      <c r="SKZ228" s="89"/>
      <c r="SLA228" s="89"/>
      <c r="SLB228" s="89"/>
      <c r="SLC228" s="89"/>
      <c r="SLD228" s="89"/>
      <c r="SLE228" s="89"/>
      <c r="SLF228" s="89"/>
      <c r="SLG228" s="89"/>
      <c r="SLH228" s="89"/>
      <c r="SLI228" s="89"/>
      <c r="SLJ228" s="89"/>
      <c r="SLK228" s="89"/>
      <c r="SLL228" s="89"/>
      <c r="SLM228" s="89"/>
      <c r="SLN228" s="89"/>
      <c r="SLO228" s="89"/>
      <c r="SLP228" s="89"/>
      <c r="SLQ228" s="89"/>
      <c r="SLR228" s="89"/>
      <c r="SLS228" s="89"/>
      <c r="SLT228" s="89"/>
      <c r="SLU228" s="89"/>
      <c r="SLV228" s="89"/>
      <c r="SLW228" s="89"/>
      <c r="SLX228" s="89"/>
      <c r="SLY228" s="89"/>
      <c r="SLZ228" s="89"/>
      <c r="SMA228" s="89"/>
      <c r="SMB228" s="89"/>
      <c r="SMC228" s="89"/>
      <c r="SMD228" s="89"/>
      <c r="SME228" s="89"/>
      <c r="SMF228" s="89"/>
      <c r="SMG228" s="89"/>
      <c r="SMH228" s="89"/>
      <c r="SMI228" s="89"/>
      <c r="SMJ228" s="89"/>
      <c r="SMK228" s="89"/>
      <c r="SML228" s="89"/>
      <c r="SMM228" s="89"/>
      <c r="SMN228" s="89"/>
      <c r="SMO228" s="89"/>
      <c r="SMP228" s="89"/>
      <c r="SMQ228" s="89"/>
      <c r="SMR228" s="89"/>
      <c r="SMS228" s="89"/>
      <c r="SMT228" s="89"/>
      <c r="SMU228" s="89"/>
      <c r="SMV228" s="89"/>
      <c r="SMW228" s="89"/>
      <c r="SMX228" s="89"/>
      <c r="SMY228" s="89"/>
      <c r="SMZ228" s="89"/>
      <c r="SNA228" s="89"/>
      <c r="SNB228" s="89"/>
      <c r="SNC228" s="89"/>
      <c r="SND228" s="89"/>
      <c r="SNE228" s="89"/>
      <c r="SNF228" s="89"/>
      <c r="SNG228" s="89"/>
      <c r="SNH228" s="89"/>
      <c r="SNI228" s="89"/>
      <c r="SNJ228" s="89"/>
      <c r="SNK228" s="89"/>
      <c r="SNL228" s="89"/>
      <c r="SNM228" s="89"/>
      <c r="SNN228" s="89"/>
      <c r="SNO228" s="89"/>
      <c r="SNP228" s="89"/>
      <c r="SNQ228" s="89"/>
      <c r="SNR228" s="89"/>
      <c r="SNS228" s="89"/>
      <c r="SNT228" s="89"/>
      <c r="SNU228" s="89"/>
      <c r="SNV228" s="89"/>
      <c r="SNW228" s="89"/>
      <c r="SNX228" s="89"/>
      <c r="SNY228" s="89"/>
      <c r="SNZ228" s="89"/>
      <c r="SOA228" s="89"/>
      <c r="SOB228" s="89"/>
      <c r="SOC228" s="89"/>
      <c r="SOD228" s="89"/>
      <c r="SOE228" s="89"/>
      <c r="SOF228" s="89"/>
      <c r="SOG228" s="89"/>
      <c r="SOH228" s="89"/>
      <c r="SOI228" s="89"/>
      <c r="SOJ228" s="89"/>
      <c r="SOK228" s="89"/>
      <c r="SOL228" s="89"/>
      <c r="SOM228" s="89"/>
      <c r="SON228" s="89"/>
      <c r="SOO228" s="89"/>
      <c r="SOP228" s="89"/>
      <c r="SOQ228" s="89"/>
      <c r="SOR228" s="89"/>
      <c r="SOS228" s="89"/>
      <c r="SOT228" s="89"/>
      <c r="SOU228" s="89"/>
      <c r="SOV228" s="89"/>
      <c r="SOW228" s="89"/>
      <c r="SOX228" s="89"/>
      <c r="SOY228" s="89"/>
      <c r="SOZ228" s="89"/>
      <c r="SPA228" s="89"/>
      <c r="SPB228" s="89"/>
      <c r="SPC228" s="89"/>
      <c r="SPD228" s="89"/>
      <c r="SPE228" s="89"/>
      <c r="SPF228" s="89"/>
      <c r="SPG228" s="89"/>
      <c r="SPH228" s="89"/>
      <c r="SPI228" s="89"/>
      <c r="SPJ228" s="89"/>
      <c r="SPK228" s="89"/>
      <c r="SPL228" s="89"/>
      <c r="SPM228" s="89"/>
      <c r="SPN228" s="89"/>
      <c r="SPO228" s="89"/>
      <c r="SPP228" s="89"/>
      <c r="SPQ228" s="89"/>
      <c r="SPR228" s="89"/>
      <c r="SPS228" s="89"/>
      <c r="SPT228" s="89"/>
      <c r="SPU228" s="89"/>
      <c r="SPV228" s="89"/>
      <c r="SPW228" s="89"/>
      <c r="SPX228" s="89"/>
      <c r="SPY228" s="89"/>
      <c r="SPZ228" s="89"/>
      <c r="SQA228" s="89"/>
      <c r="SQB228" s="89"/>
      <c r="SQC228" s="89"/>
      <c r="SQD228" s="89"/>
      <c r="SQE228" s="89"/>
      <c r="SQF228" s="89"/>
      <c r="SQG228" s="89"/>
      <c r="SQH228" s="89"/>
      <c r="SQI228" s="89"/>
      <c r="SQJ228" s="89"/>
      <c r="SQK228" s="89"/>
      <c r="SQL228" s="89"/>
      <c r="SQM228" s="89"/>
      <c r="SQN228" s="89"/>
      <c r="SQO228" s="89"/>
      <c r="SQP228" s="89"/>
      <c r="SQQ228" s="89"/>
      <c r="SQR228" s="89"/>
      <c r="SQS228" s="89"/>
      <c r="SQT228" s="89"/>
      <c r="SQU228" s="89"/>
      <c r="SQV228" s="89"/>
      <c r="SQW228" s="89"/>
      <c r="SQX228" s="89"/>
      <c r="SQY228" s="89"/>
      <c r="SQZ228" s="89"/>
      <c r="SRA228" s="89"/>
      <c r="SRB228" s="89"/>
      <c r="SRC228" s="89"/>
      <c r="SRD228" s="89"/>
      <c r="SRE228" s="89"/>
      <c r="SRF228" s="89"/>
      <c r="SRG228" s="89"/>
      <c r="SRH228" s="89"/>
      <c r="SRI228" s="89"/>
      <c r="SRJ228" s="89"/>
      <c r="SRK228" s="89"/>
      <c r="SRL228" s="89"/>
      <c r="SRM228" s="89"/>
      <c r="SRN228" s="89"/>
      <c r="SRO228" s="89"/>
      <c r="SRP228" s="89"/>
      <c r="SRQ228" s="89"/>
      <c r="SRR228" s="89"/>
      <c r="SRS228" s="89"/>
      <c r="SRT228" s="89"/>
      <c r="SRU228" s="89"/>
      <c r="SRV228" s="89"/>
      <c r="SRW228" s="89"/>
      <c r="SRX228" s="89"/>
      <c r="SRY228" s="89"/>
      <c r="SRZ228" s="89"/>
      <c r="SSA228" s="89"/>
      <c r="SSB228" s="89"/>
      <c r="SSC228" s="89"/>
      <c r="SSD228" s="89"/>
      <c r="SSE228" s="89"/>
      <c r="SSF228" s="89"/>
      <c r="SSG228" s="89"/>
      <c r="SSH228" s="89"/>
      <c r="SSI228" s="89"/>
      <c r="SSJ228" s="89"/>
      <c r="SSK228" s="89"/>
      <c r="SSL228" s="89"/>
      <c r="SSM228" s="89"/>
      <c r="SSN228" s="89"/>
      <c r="SSO228" s="89"/>
      <c r="SSP228" s="89"/>
      <c r="SSQ228" s="89"/>
      <c r="SSR228" s="89"/>
      <c r="SSS228" s="89"/>
      <c r="SST228" s="89"/>
      <c r="SSU228" s="89"/>
      <c r="SSV228" s="89"/>
      <c r="SSW228" s="89"/>
      <c r="SSX228" s="89"/>
      <c r="SSY228" s="89"/>
      <c r="SSZ228" s="89"/>
      <c r="STA228" s="89"/>
      <c r="STB228" s="89"/>
      <c r="STC228" s="89"/>
      <c r="STD228" s="89"/>
      <c r="STE228" s="89"/>
      <c r="STF228" s="89"/>
      <c r="STG228" s="89"/>
      <c r="STH228" s="89"/>
      <c r="STI228" s="89"/>
      <c r="STJ228" s="89"/>
      <c r="STK228" s="89"/>
      <c r="STL228" s="89"/>
      <c r="STM228" s="89"/>
      <c r="STN228" s="89"/>
      <c r="STO228" s="89"/>
      <c r="STP228" s="89"/>
      <c r="STQ228" s="89"/>
      <c r="STR228" s="89"/>
      <c r="STS228" s="89"/>
      <c r="STT228" s="89"/>
      <c r="STU228" s="89"/>
      <c r="STV228" s="89"/>
      <c r="STW228" s="89"/>
      <c r="STX228" s="89"/>
      <c r="STY228" s="89"/>
      <c r="STZ228" s="89"/>
      <c r="SUA228" s="89"/>
      <c r="SUB228" s="89"/>
      <c r="SUC228" s="89"/>
      <c r="SUD228" s="89"/>
      <c r="SUE228" s="89"/>
      <c r="SUF228" s="89"/>
      <c r="SUG228" s="89"/>
      <c r="SUH228" s="89"/>
      <c r="SUI228" s="89"/>
      <c r="SUJ228" s="89"/>
      <c r="SUK228" s="89"/>
      <c r="SUL228" s="89"/>
      <c r="SUM228" s="89"/>
      <c r="SUN228" s="89"/>
      <c r="SUO228" s="89"/>
      <c r="SUP228" s="89"/>
      <c r="SUQ228" s="89"/>
      <c r="SUR228" s="89"/>
      <c r="SUS228" s="89"/>
      <c r="SUT228" s="89"/>
      <c r="SUU228" s="89"/>
      <c r="SUV228" s="89"/>
      <c r="SUW228" s="89"/>
      <c r="SUX228" s="89"/>
      <c r="SUY228" s="89"/>
      <c r="SUZ228" s="89"/>
      <c r="SVA228" s="89"/>
      <c r="SVB228" s="89"/>
      <c r="SVC228" s="89"/>
      <c r="SVD228" s="89"/>
      <c r="SVE228" s="89"/>
      <c r="SVF228" s="89"/>
      <c r="SVG228" s="89"/>
      <c r="SVH228" s="89"/>
      <c r="SVI228" s="89"/>
      <c r="SVJ228" s="89"/>
      <c r="SVK228" s="89"/>
      <c r="SVL228" s="89"/>
      <c r="SVM228" s="89"/>
      <c r="SVN228" s="89"/>
      <c r="SVO228" s="89"/>
      <c r="SVP228" s="89"/>
      <c r="SVQ228" s="89"/>
      <c r="SVR228" s="89"/>
      <c r="SVS228" s="89"/>
      <c r="SVT228" s="89"/>
      <c r="SVU228" s="89"/>
      <c r="SVV228" s="89"/>
      <c r="SVW228" s="89"/>
      <c r="SVX228" s="89"/>
      <c r="SVY228" s="89"/>
      <c r="SVZ228" s="89"/>
      <c r="SWA228" s="89"/>
      <c r="SWB228" s="89"/>
      <c r="SWC228" s="89"/>
      <c r="SWD228" s="89"/>
      <c r="SWE228" s="89"/>
      <c r="SWF228" s="89"/>
      <c r="SWG228" s="89"/>
      <c r="SWH228" s="89"/>
      <c r="SWI228" s="89"/>
      <c r="SWJ228" s="89"/>
      <c r="SWK228" s="89"/>
      <c r="SWL228" s="89"/>
      <c r="SWM228" s="89"/>
      <c r="SWN228" s="89"/>
      <c r="SWO228" s="89"/>
      <c r="SWP228" s="89"/>
      <c r="SWQ228" s="89"/>
      <c r="SWR228" s="89"/>
      <c r="SWS228" s="89"/>
      <c r="SWT228" s="89"/>
      <c r="SWU228" s="89"/>
      <c r="SWV228" s="89"/>
      <c r="SWW228" s="89"/>
      <c r="SWX228" s="89"/>
      <c r="SWY228" s="89"/>
      <c r="SWZ228" s="89"/>
      <c r="SXA228" s="89"/>
      <c r="SXB228" s="89"/>
      <c r="SXC228" s="89"/>
      <c r="SXD228" s="89"/>
      <c r="SXE228" s="89"/>
      <c r="SXF228" s="89"/>
      <c r="SXG228" s="89"/>
      <c r="SXH228" s="89"/>
      <c r="SXI228" s="89"/>
      <c r="SXJ228" s="89"/>
      <c r="SXK228" s="89"/>
      <c r="SXL228" s="89"/>
      <c r="SXM228" s="89"/>
      <c r="SXN228" s="89"/>
      <c r="SXO228" s="89"/>
      <c r="SXP228" s="89"/>
      <c r="SXQ228" s="89"/>
      <c r="SXR228" s="89"/>
      <c r="SXS228" s="89"/>
      <c r="SXT228" s="89"/>
      <c r="SXU228" s="89"/>
      <c r="SXV228" s="89"/>
      <c r="SXW228" s="89"/>
      <c r="SXX228" s="89"/>
      <c r="SXY228" s="89"/>
      <c r="SXZ228" s="89"/>
      <c r="SYA228" s="89"/>
      <c r="SYB228" s="89"/>
      <c r="SYC228" s="89"/>
      <c r="SYD228" s="89"/>
      <c r="SYE228" s="89"/>
      <c r="SYF228" s="89"/>
      <c r="SYG228" s="89"/>
      <c r="SYH228" s="89"/>
      <c r="SYI228" s="89"/>
      <c r="SYJ228" s="89"/>
      <c r="SYK228" s="89"/>
      <c r="SYL228" s="89"/>
      <c r="SYM228" s="89"/>
      <c r="SYN228" s="89"/>
      <c r="SYO228" s="89"/>
      <c r="SYP228" s="89"/>
      <c r="SYQ228" s="89"/>
      <c r="SYR228" s="89"/>
      <c r="SYS228" s="89"/>
      <c r="SYT228" s="89"/>
      <c r="SYU228" s="89"/>
      <c r="SYV228" s="89"/>
      <c r="SYW228" s="89"/>
      <c r="SYX228" s="89"/>
      <c r="SYY228" s="89"/>
      <c r="SYZ228" s="89"/>
      <c r="SZA228" s="89"/>
      <c r="SZB228" s="89"/>
      <c r="SZC228" s="89"/>
      <c r="SZD228" s="89"/>
      <c r="SZE228" s="89"/>
      <c r="SZF228" s="89"/>
      <c r="SZG228" s="89"/>
      <c r="SZH228" s="89"/>
      <c r="SZI228" s="89"/>
      <c r="SZJ228" s="89"/>
      <c r="SZK228" s="89"/>
      <c r="SZL228" s="89"/>
      <c r="SZM228" s="89"/>
      <c r="SZN228" s="89"/>
      <c r="SZO228" s="89"/>
      <c r="SZP228" s="89"/>
      <c r="SZQ228" s="89"/>
      <c r="SZR228" s="89"/>
      <c r="SZS228" s="89"/>
      <c r="SZT228" s="89"/>
      <c r="SZU228" s="89"/>
      <c r="SZV228" s="89"/>
      <c r="SZW228" s="89"/>
      <c r="SZX228" s="89"/>
      <c r="SZY228" s="89"/>
      <c r="SZZ228" s="89"/>
      <c r="TAA228" s="89"/>
      <c r="TAB228" s="89"/>
      <c r="TAC228" s="89"/>
      <c r="TAD228" s="89"/>
      <c r="TAE228" s="89"/>
      <c r="TAF228" s="89"/>
      <c r="TAG228" s="89"/>
      <c r="TAH228" s="89"/>
      <c r="TAI228" s="89"/>
      <c r="TAJ228" s="89"/>
      <c r="TAK228" s="89"/>
      <c r="TAL228" s="89"/>
      <c r="TAM228" s="89"/>
      <c r="TAN228" s="89"/>
      <c r="TAO228" s="89"/>
      <c r="TAP228" s="89"/>
      <c r="TAQ228" s="89"/>
      <c r="TAR228" s="89"/>
      <c r="TAS228" s="89"/>
      <c r="TAT228" s="89"/>
      <c r="TAU228" s="89"/>
      <c r="TAV228" s="89"/>
      <c r="TAW228" s="89"/>
      <c r="TAX228" s="89"/>
      <c r="TAY228" s="89"/>
      <c r="TAZ228" s="89"/>
      <c r="TBA228" s="89"/>
      <c r="TBB228" s="89"/>
      <c r="TBC228" s="89"/>
      <c r="TBD228" s="89"/>
      <c r="TBE228" s="89"/>
      <c r="TBF228" s="89"/>
      <c r="TBG228" s="89"/>
      <c r="TBH228" s="89"/>
      <c r="TBI228" s="89"/>
      <c r="TBJ228" s="89"/>
      <c r="TBK228" s="89"/>
      <c r="TBL228" s="89"/>
      <c r="TBM228" s="89"/>
      <c r="TBN228" s="89"/>
      <c r="TBO228" s="89"/>
      <c r="TBP228" s="89"/>
      <c r="TBQ228" s="89"/>
      <c r="TBR228" s="89"/>
      <c r="TBS228" s="89"/>
      <c r="TBT228" s="89"/>
      <c r="TBU228" s="89"/>
      <c r="TBV228" s="89"/>
      <c r="TBW228" s="89"/>
      <c r="TBX228" s="89"/>
      <c r="TBY228" s="89"/>
      <c r="TBZ228" s="89"/>
      <c r="TCA228" s="89"/>
      <c r="TCB228" s="89"/>
      <c r="TCC228" s="89"/>
      <c r="TCD228" s="89"/>
      <c r="TCE228" s="89"/>
      <c r="TCF228" s="89"/>
      <c r="TCG228" s="89"/>
      <c r="TCH228" s="89"/>
      <c r="TCI228" s="89"/>
      <c r="TCJ228" s="89"/>
      <c r="TCK228" s="89"/>
      <c r="TCL228" s="89"/>
      <c r="TCM228" s="89"/>
      <c r="TCN228" s="89"/>
      <c r="TCO228" s="89"/>
      <c r="TCP228" s="89"/>
      <c r="TCQ228" s="89"/>
      <c r="TCR228" s="89"/>
      <c r="TCS228" s="89"/>
      <c r="TCT228" s="89"/>
      <c r="TCU228" s="89"/>
      <c r="TCV228" s="89"/>
      <c r="TCW228" s="89"/>
      <c r="TCX228" s="89"/>
      <c r="TCY228" s="89"/>
      <c r="TCZ228" s="89"/>
      <c r="TDA228" s="89"/>
      <c r="TDB228" s="89"/>
      <c r="TDC228" s="89"/>
      <c r="TDD228" s="89"/>
      <c r="TDE228" s="89"/>
      <c r="TDF228" s="89"/>
      <c r="TDG228" s="89"/>
      <c r="TDH228" s="89"/>
      <c r="TDI228" s="89"/>
      <c r="TDJ228" s="89"/>
      <c r="TDK228" s="89"/>
      <c r="TDL228" s="89"/>
      <c r="TDM228" s="89"/>
      <c r="TDN228" s="89"/>
      <c r="TDO228" s="89"/>
      <c r="TDP228" s="89"/>
      <c r="TDQ228" s="89"/>
      <c r="TDR228" s="89"/>
      <c r="TDS228" s="89"/>
      <c r="TDT228" s="89"/>
      <c r="TDU228" s="89"/>
      <c r="TDV228" s="89"/>
      <c r="TDW228" s="89"/>
      <c r="TDX228" s="89"/>
      <c r="TDY228" s="89"/>
      <c r="TDZ228" s="89"/>
      <c r="TEA228" s="89"/>
      <c r="TEB228" s="89"/>
      <c r="TEC228" s="89"/>
      <c r="TED228" s="89"/>
      <c r="TEE228" s="89"/>
      <c r="TEF228" s="89"/>
      <c r="TEG228" s="89"/>
      <c r="TEH228" s="89"/>
      <c r="TEI228" s="89"/>
      <c r="TEJ228" s="89"/>
      <c r="TEK228" s="89"/>
      <c r="TEL228" s="89"/>
      <c r="TEM228" s="89"/>
      <c r="TEN228" s="89"/>
      <c r="TEO228" s="89"/>
      <c r="TEP228" s="89"/>
      <c r="TEQ228" s="89"/>
      <c r="TER228" s="89"/>
      <c r="TES228" s="89"/>
      <c r="TET228" s="89"/>
      <c r="TEU228" s="89"/>
      <c r="TEV228" s="89"/>
      <c r="TEW228" s="89"/>
      <c r="TEX228" s="89"/>
      <c r="TEY228" s="89"/>
      <c r="TEZ228" s="89"/>
      <c r="TFA228" s="89"/>
      <c r="TFB228" s="89"/>
      <c r="TFC228" s="89"/>
      <c r="TFD228" s="89"/>
      <c r="TFE228" s="89"/>
      <c r="TFF228" s="89"/>
      <c r="TFG228" s="89"/>
      <c r="TFH228" s="89"/>
      <c r="TFI228" s="89"/>
      <c r="TFJ228" s="89"/>
      <c r="TFK228" s="89"/>
      <c r="TFL228" s="89"/>
      <c r="TFM228" s="89"/>
      <c r="TFN228" s="89"/>
      <c r="TFO228" s="89"/>
      <c r="TFP228" s="89"/>
      <c r="TFQ228" s="89"/>
      <c r="TFR228" s="89"/>
      <c r="TFS228" s="89"/>
      <c r="TFT228" s="89"/>
      <c r="TFU228" s="89"/>
      <c r="TFV228" s="89"/>
      <c r="TFW228" s="89"/>
      <c r="TFX228" s="89"/>
      <c r="TFY228" s="89"/>
      <c r="TFZ228" s="89"/>
      <c r="TGA228" s="89"/>
      <c r="TGB228" s="89"/>
      <c r="TGC228" s="89"/>
      <c r="TGD228" s="89"/>
      <c r="TGE228" s="89"/>
      <c r="TGF228" s="89"/>
      <c r="TGG228" s="89"/>
      <c r="TGH228" s="89"/>
      <c r="TGI228" s="89"/>
      <c r="TGJ228" s="89"/>
      <c r="TGK228" s="89"/>
      <c r="TGL228" s="89"/>
      <c r="TGM228" s="89"/>
      <c r="TGN228" s="89"/>
      <c r="TGO228" s="89"/>
      <c r="TGP228" s="89"/>
      <c r="TGQ228" s="89"/>
      <c r="TGR228" s="89"/>
      <c r="TGS228" s="89"/>
      <c r="TGT228" s="89"/>
      <c r="TGU228" s="89"/>
      <c r="TGV228" s="89"/>
      <c r="TGW228" s="89"/>
      <c r="TGX228" s="89"/>
      <c r="TGY228" s="89"/>
      <c r="TGZ228" s="89"/>
      <c r="THA228" s="89"/>
      <c r="THB228" s="89"/>
      <c r="THC228" s="89"/>
      <c r="THD228" s="89"/>
      <c r="THE228" s="89"/>
      <c r="THF228" s="89"/>
      <c r="THG228" s="89"/>
      <c r="THH228" s="89"/>
      <c r="THI228" s="89"/>
      <c r="THJ228" s="89"/>
      <c r="THK228" s="89"/>
      <c r="THL228" s="89"/>
      <c r="THM228" s="89"/>
      <c r="THN228" s="89"/>
      <c r="THO228" s="89"/>
      <c r="THP228" s="89"/>
      <c r="THQ228" s="89"/>
      <c r="THR228" s="89"/>
      <c r="THS228" s="89"/>
      <c r="THT228" s="89"/>
      <c r="THU228" s="89"/>
      <c r="THV228" s="89"/>
      <c r="THW228" s="89"/>
      <c r="THX228" s="89"/>
      <c r="THY228" s="89"/>
      <c r="THZ228" s="89"/>
      <c r="TIA228" s="89"/>
      <c r="TIB228" s="89"/>
      <c r="TIC228" s="89"/>
      <c r="TID228" s="89"/>
      <c r="TIE228" s="89"/>
      <c r="TIF228" s="89"/>
      <c r="TIG228" s="89"/>
      <c r="TIH228" s="89"/>
      <c r="TII228" s="89"/>
      <c r="TIJ228" s="89"/>
      <c r="TIK228" s="89"/>
      <c r="TIL228" s="89"/>
      <c r="TIM228" s="89"/>
      <c r="TIN228" s="89"/>
      <c r="TIO228" s="89"/>
      <c r="TIP228" s="89"/>
      <c r="TIQ228" s="89"/>
      <c r="TIR228" s="89"/>
      <c r="TIS228" s="89"/>
      <c r="TIT228" s="89"/>
      <c r="TIU228" s="89"/>
      <c r="TIV228" s="89"/>
      <c r="TIW228" s="89"/>
      <c r="TIX228" s="89"/>
      <c r="TIY228" s="89"/>
      <c r="TIZ228" s="89"/>
      <c r="TJA228" s="89"/>
      <c r="TJB228" s="89"/>
      <c r="TJC228" s="89"/>
      <c r="TJD228" s="89"/>
      <c r="TJE228" s="89"/>
      <c r="TJF228" s="89"/>
      <c r="TJG228" s="89"/>
      <c r="TJH228" s="89"/>
      <c r="TJI228" s="89"/>
      <c r="TJJ228" s="89"/>
      <c r="TJK228" s="89"/>
      <c r="TJL228" s="89"/>
      <c r="TJM228" s="89"/>
      <c r="TJN228" s="89"/>
      <c r="TJO228" s="89"/>
      <c r="TJP228" s="89"/>
      <c r="TJQ228" s="89"/>
      <c r="TJR228" s="89"/>
      <c r="TJS228" s="89"/>
      <c r="TJT228" s="89"/>
      <c r="TJU228" s="89"/>
      <c r="TJV228" s="89"/>
      <c r="TJW228" s="89"/>
      <c r="TJX228" s="89"/>
      <c r="TJY228" s="89"/>
      <c r="TJZ228" s="89"/>
      <c r="TKA228" s="89"/>
      <c r="TKB228" s="89"/>
      <c r="TKC228" s="89"/>
      <c r="TKD228" s="89"/>
      <c r="TKE228" s="89"/>
      <c r="TKF228" s="89"/>
      <c r="TKG228" s="89"/>
      <c r="TKH228" s="89"/>
      <c r="TKI228" s="89"/>
      <c r="TKJ228" s="89"/>
      <c r="TKK228" s="89"/>
      <c r="TKL228" s="89"/>
      <c r="TKM228" s="89"/>
      <c r="TKN228" s="89"/>
      <c r="TKO228" s="89"/>
      <c r="TKP228" s="89"/>
      <c r="TKQ228" s="89"/>
      <c r="TKR228" s="89"/>
      <c r="TKS228" s="89"/>
      <c r="TKT228" s="89"/>
      <c r="TKU228" s="89"/>
      <c r="TKV228" s="89"/>
      <c r="TKW228" s="89"/>
      <c r="TKX228" s="89"/>
      <c r="TKY228" s="89"/>
      <c r="TKZ228" s="89"/>
      <c r="TLA228" s="89"/>
      <c r="TLB228" s="89"/>
      <c r="TLC228" s="89"/>
      <c r="TLD228" s="89"/>
      <c r="TLE228" s="89"/>
      <c r="TLF228" s="89"/>
      <c r="TLG228" s="89"/>
      <c r="TLH228" s="89"/>
      <c r="TLI228" s="89"/>
      <c r="TLJ228" s="89"/>
      <c r="TLK228" s="89"/>
      <c r="TLL228" s="89"/>
      <c r="TLM228" s="89"/>
      <c r="TLN228" s="89"/>
      <c r="TLO228" s="89"/>
      <c r="TLP228" s="89"/>
      <c r="TLQ228" s="89"/>
      <c r="TLR228" s="89"/>
      <c r="TLS228" s="89"/>
      <c r="TLT228" s="89"/>
      <c r="TLU228" s="89"/>
      <c r="TLV228" s="89"/>
      <c r="TLW228" s="89"/>
      <c r="TLX228" s="89"/>
      <c r="TLY228" s="89"/>
      <c r="TLZ228" s="89"/>
      <c r="TMA228" s="89"/>
      <c r="TMB228" s="89"/>
      <c r="TMC228" s="89"/>
      <c r="TMD228" s="89"/>
      <c r="TME228" s="89"/>
      <c r="TMF228" s="89"/>
      <c r="TMG228" s="89"/>
      <c r="TMH228" s="89"/>
      <c r="TMI228" s="89"/>
      <c r="TMJ228" s="89"/>
      <c r="TMK228" s="89"/>
      <c r="TML228" s="89"/>
      <c r="TMM228" s="89"/>
      <c r="TMN228" s="89"/>
      <c r="TMO228" s="89"/>
      <c r="TMP228" s="89"/>
      <c r="TMQ228" s="89"/>
      <c r="TMR228" s="89"/>
      <c r="TMS228" s="89"/>
      <c r="TMT228" s="89"/>
      <c r="TMU228" s="89"/>
      <c r="TMV228" s="89"/>
      <c r="TMW228" s="89"/>
      <c r="TMX228" s="89"/>
      <c r="TMY228" s="89"/>
      <c r="TMZ228" s="89"/>
      <c r="TNA228" s="89"/>
      <c r="TNB228" s="89"/>
      <c r="TNC228" s="89"/>
      <c r="TND228" s="89"/>
      <c r="TNE228" s="89"/>
      <c r="TNF228" s="89"/>
      <c r="TNG228" s="89"/>
      <c r="TNH228" s="89"/>
      <c r="TNI228" s="89"/>
      <c r="TNJ228" s="89"/>
      <c r="TNK228" s="89"/>
      <c r="TNL228" s="89"/>
      <c r="TNM228" s="89"/>
      <c r="TNN228" s="89"/>
      <c r="TNO228" s="89"/>
      <c r="TNP228" s="89"/>
      <c r="TNQ228" s="89"/>
      <c r="TNR228" s="89"/>
      <c r="TNS228" s="89"/>
      <c r="TNT228" s="89"/>
      <c r="TNU228" s="89"/>
      <c r="TNV228" s="89"/>
      <c r="TNW228" s="89"/>
      <c r="TNX228" s="89"/>
      <c r="TNY228" s="89"/>
      <c r="TNZ228" s="89"/>
      <c r="TOA228" s="89"/>
      <c r="TOB228" s="89"/>
      <c r="TOC228" s="89"/>
      <c r="TOD228" s="89"/>
      <c r="TOE228" s="89"/>
      <c r="TOF228" s="89"/>
      <c r="TOG228" s="89"/>
      <c r="TOH228" s="89"/>
      <c r="TOI228" s="89"/>
      <c r="TOJ228" s="89"/>
      <c r="TOK228" s="89"/>
      <c r="TOL228" s="89"/>
      <c r="TOM228" s="89"/>
      <c r="TON228" s="89"/>
      <c r="TOO228" s="89"/>
      <c r="TOP228" s="89"/>
      <c r="TOQ228" s="89"/>
      <c r="TOR228" s="89"/>
      <c r="TOS228" s="89"/>
      <c r="TOT228" s="89"/>
      <c r="TOU228" s="89"/>
      <c r="TOV228" s="89"/>
      <c r="TOW228" s="89"/>
      <c r="TOX228" s="89"/>
      <c r="TOY228" s="89"/>
      <c r="TOZ228" s="89"/>
      <c r="TPA228" s="89"/>
      <c r="TPB228" s="89"/>
      <c r="TPC228" s="89"/>
      <c r="TPD228" s="89"/>
      <c r="TPE228" s="89"/>
      <c r="TPF228" s="89"/>
      <c r="TPG228" s="89"/>
      <c r="TPH228" s="89"/>
      <c r="TPI228" s="89"/>
      <c r="TPJ228" s="89"/>
      <c r="TPK228" s="89"/>
      <c r="TPL228" s="89"/>
      <c r="TPM228" s="89"/>
      <c r="TPN228" s="89"/>
      <c r="TPO228" s="89"/>
      <c r="TPP228" s="89"/>
      <c r="TPQ228" s="89"/>
      <c r="TPR228" s="89"/>
      <c r="TPS228" s="89"/>
      <c r="TPT228" s="89"/>
      <c r="TPU228" s="89"/>
      <c r="TPV228" s="89"/>
      <c r="TPW228" s="89"/>
      <c r="TPX228" s="89"/>
      <c r="TPY228" s="89"/>
      <c r="TPZ228" s="89"/>
      <c r="TQA228" s="89"/>
      <c r="TQB228" s="89"/>
      <c r="TQC228" s="89"/>
      <c r="TQD228" s="89"/>
      <c r="TQE228" s="89"/>
      <c r="TQF228" s="89"/>
      <c r="TQG228" s="89"/>
      <c r="TQH228" s="89"/>
      <c r="TQI228" s="89"/>
      <c r="TQJ228" s="89"/>
      <c r="TQK228" s="89"/>
      <c r="TQL228" s="89"/>
      <c r="TQM228" s="89"/>
      <c r="TQN228" s="89"/>
      <c r="TQO228" s="89"/>
      <c r="TQP228" s="89"/>
      <c r="TQQ228" s="89"/>
      <c r="TQR228" s="89"/>
      <c r="TQS228" s="89"/>
      <c r="TQT228" s="89"/>
      <c r="TQU228" s="89"/>
      <c r="TQV228" s="89"/>
      <c r="TQW228" s="89"/>
      <c r="TQX228" s="89"/>
      <c r="TQY228" s="89"/>
      <c r="TQZ228" s="89"/>
      <c r="TRA228" s="89"/>
      <c r="TRB228" s="89"/>
      <c r="TRC228" s="89"/>
      <c r="TRD228" s="89"/>
      <c r="TRE228" s="89"/>
      <c r="TRF228" s="89"/>
      <c r="TRG228" s="89"/>
      <c r="TRH228" s="89"/>
      <c r="TRI228" s="89"/>
      <c r="TRJ228" s="89"/>
      <c r="TRK228" s="89"/>
      <c r="TRL228" s="89"/>
      <c r="TRM228" s="89"/>
      <c r="TRN228" s="89"/>
      <c r="TRO228" s="89"/>
      <c r="TRP228" s="89"/>
      <c r="TRQ228" s="89"/>
      <c r="TRR228" s="89"/>
      <c r="TRS228" s="89"/>
      <c r="TRT228" s="89"/>
      <c r="TRU228" s="89"/>
      <c r="TRV228" s="89"/>
      <c r="TRW228" s="89"/>
      <c r="TRX228" s="89"/>
      <c r="TRY228" s="89"/>
      <c r="TRZ228" s="89"/>
      <c r="TSA228" s="89"/>
      <c r="TSB228" s="89"/>
      <c r="TSC228" s="89"/>
      <c r="TSD228" s="89"/>
      <c r="TSE228" s="89"/>
      <c r="TSF228" s="89"/>
      <c r="TSG228" s="89"/>
      <c r="TSH228" s="89"/>
      <c r="TSI228" s="89"/>
      <c r="TSJ228" s="89"/>
      <c r="TSK228" s="89"/>
      <c r="TSL228" s="89"/>
      <c r="TSM228" s="89"/>
      <c r="TSN228" s="89"/>
      <c r="TSO228" s="89"/>
      <c r="TSP228" s="89"/>
      <c r="TSQ228" s="89"/>
      <c r="TSR228" s="89"/>
      <c r="TSS228" s="89"/>
      <c r="TST228" s="89"/>
      <c r="TSU228" s="89"/>
      <c r="TSV228" s="89"/>
      <c r="TSW228" s="89"/>
      <c r="TSX228" s="89"/>
      <c r="TSY228" s="89"/>
      <c r="TSZ228" s="89"/>
      <c r="TTA228" s="89"/>
      <c r="TTB228" s="89"/>
      <c r="TTC228" s="89"/>
      <c r="TTD228" s="89"/>
      <c r="TTE228" s="89"/>
      <c r="TTF228" s="89"/>
      <c r="TTG228" s="89"/>
      <c r="TTH228" s="89"/>
      <c r="TTI228" s="89"/>
      <c r="TTJ228" s="89"/>
      <c r="TTK228" s="89"/>
      <c r="TTL228" s="89"/>
      <c r="TTM228" s="89"/>
      <c r="TTN228" s="89"/>
      <c r="TTO228" s="89"/>
      <c r="TTP228" s="89"/>
      <c r="TTQ228" s="89"/>
      <c r="TTR228" s="89"/>
      <c r="TTS228" s="89"/>
      <c r="TTT228" s="89"/>
      <c r="TTU228" s="89"/>
      <c r="TTV228" s="89"/>
      <c r="TTW228" s="89"/>
      <c r="TTX228" s="89"/>
      <c r="TTY228" s="89"/>
      <c r="TTZ228" s="89"/>
      <c r="TUA228" s="89"/>
      <c r="TUB228" s="89"/>
      <c r="TUC228" s="89"/>
      <c r="TUD228" s="89"/>
      <c r="TUE228" s="89"/>
      <c r="TUF228" s="89"/>
      <c r="TUG228" s="89"/>
      <c r="TUH228" s="89"/>
      <c r="TUI228" s="89"/>
      <c r="TUJ228" s="89"/>
      <c r="TUK228" s="89"/>
      <c r="TUL228" s="89"/>
      <c r="TUM228" s="89"/>
      <c r="TUN228" s="89"/>
      <c r="TUO228" s="89"/>
      <c r="TUP228" s="89"/>
      <c r="TUQ228" s="89"/>
      <c r="TUR228" s="89"/>
      <c r="TUS228" s="89"/>
      <c r="TUT228" s="89"/>
      <c r="TUU228" s="89"/>
      <c r="TUV228" s="89"/>
      <c r="TUW228" s="89"/>
      <c r="TUX228" s="89"/>
      <c r="TUY228" s="89"/>
      <c r="TUZ228" s="89"/>
      <c r="TVA228" s="89"/>
      <c r="TVB228" s="89"/>
      <c r="TVC228" s="89"/>
      <c r="TVD228" s="89"/>
      <c r="TVE228" s="89"/>
      <c r="TVF228" s="89"/>
      <c r="TVG228" s="89"/>
      <c r="TVH228" s="89"/>
      <c r="TVI228" s="89"/>
      <c r="TVJ228" s="89"/>
      <c r="TVK228" s="89"/>
      <c r="TVL228" s="89"/>
      <c r="TVM228" s="89"/>
      <c r="TVN228" s="89"/>
      <c r="TVO228" s="89"/>
      <c r="TVP228" s="89"/>
      <c r="TVQ228" s="89"/>
      <c r="TVR228" s="89"/>
      <c r="TVS228" s="89"/>
      <c r="TVT228" s="89"/>
      <c r="TVU228" s="89"/>
      <c r="TVV228" s="89"/>
      <c r="TVW228" s="89"/>
      <c r="TVX228" s="89"/>
      <c r="TVY228" s="89"/>
      <c r="TVZ228" s="89"/>
      <c r="TWA228" s="89"/>
      <c r="TWB228" s="89"/>
      <c r="TWC228" s="89"/>
      <c r="TWD228" s="89"/>
      <c r="TWE228" s="89"/>
      <c r="TWF228" s="89"/>
      <c r="TWG228" s="89"/>
      <c r="TWH228" s="89"/>
      <c r="TWI228" s="89"/>
      <c r="TWJ228" s="89"/>
      <c r="TWK228" s="89"/>
      <c r="TWL228" s="89"/>
      <c r="TWM228" s="89"/>
      <c r="TWN228" s="89"/>
      <c r="TWO228" s="89"/>
      <c r="TWP228" s="89"/>
      <c r="TWQ228" s="89"/>
      <c r="TWR228" s="89"/>
      <c r="TWS228" s="89"/>
      <c r="TWT228" s="89"/>
      <c r="TWU228" s="89"/>
      <c r="TWV228" s="89"/>
      <c r="TWW228" s="89"/>
      <c r="TWX228" s="89"/>
      <c r="TWY228" s="89"/>
      <c r="TWZ228" s="89"/>
      <c r="TXA228" s="89"/>
      <c r="TXB228" s="89"/>
      <c r="TXC228" s="89"/>
      <c r="TXD228" s="89"/>
      <c r="TXE228" s="89"/>
      <c r="TXF228" s="89"/>
      <c r="TXG228" s="89"/>
      <c r="TXH228" s="89"/>
      <c r="TXI228" s="89"/>
      <c r="TXJ228" s="89"/>
      <c r="TXK228" s="89"/>
      <c r="TXL228" s="89"/>
      <c r="TXM228" s="89"/>
      <c r="TXN228" s="89"/>
      <c r="TXO228" s="89"/>
      <c r="TXP228" s="89"/>
      <c r="TXQ228" s="89"/>
      <c r="TXR228" s="89"/>
      <c r="TXS228" s="89"/>
      <c r="TXT228" s="89"/>
      <c r="TXU228" s="89"/>
      <c r="TXV228" s="89"/>
      <c r="TXW228" s="89"/>
      <c r="TXX228" s="89"/>
      <c r="TXY228" s="89"/>
      <c r="TXZ228" s="89"/>
      <c r="TYA228" s="89"/>
      <c r="TYB228" s="89"/>
      <c r="TYC228" s="89"/>
      <c r="TYD228" s="89"/>
      <c r="TYE228" s="89"/>
      <c r="TYF228" s="89"/>
      <c r="TYG228" s="89"/>
      <c r="TYH228" s="89"/>
      <c r="TYI228" s="89"/>
      <c r="TYJ228" s="89"/>
      <c r="TYK228" s="89"/>
      <c r="TYL228" s="89"/>
      <c r="TYM228" s="89"/>
      <c r="TYN228" s="89"/>
      <c r="TYO228" s="89"/>
      <c r="TYP228" s="89"/>
      <c r="TYQ228" s="89"/>
      <c r="TYR228" s="89"/>
      <c r="TYS228" s="89"/>
      <c r="TYT228" s="89"/>
      <c r="TYU228" s="89"/>
      <c r="TYV228" s="89"/>
      <c r="TYW228" s="89"/>
      <c r="TYX228" s="89"/>
      <c r="TYY228" s="89"/>
      <c r="TYZ228" s="89"/>
      <c r="TZA228" s="89"/>
      <c r="TZB228" s="89"/>
      <c r="TZC228" s="89"/>
      <c r="TZD228" s="89"/>
      <c r="TZE228" s="89"/>
      <c r="TZF228" s="89"/>
      <c r="TZG228" s="89"/>
      <c r="TZH228" s="89"/>
      <c r="TZI228" s="89"/>
      <c r="TZJ228" s="89"/>
      <c r="TZK228" s="89"/>
      <c r="TZL228" s="89"/>
      <c r="TZM228" s="89"/>
      <c r="TZN228" s="89"/>
      <c r="TZO228" s="89"/>
      <c r="TZP228" s="89"/>
      <c r="TZQ228" s="89"/>
      <c r="TZR228" s="89"/>
      <c r="TZS228" s="89"/>
      <c r="TZT228" s="89"/>
      <c r="TZU228" s="89"/>
      <c r="TZV228" s="89"/>
      <c r="TZW228" s="89"/>
      <c r="TZX228" s="89"/>
      <c r="TZY228" s="89"/>
      <c r="TZZ228" s="89"/>
      <c r="UAA228" s="89"/>
      <c r="UAB228" s="89"/>
      <c r="UAC228" s="89"/>
      <c r="UAD228" s="89"/>
      <c r="UAE228" s="89"/>
      <c r="UAF228" s="89"/>
      <c r="UAG228" s="89"/>
      <c r="UAH228" s="89"/>
      <c r="UAI228" s="89"/>
      <c r="UAJ228" s="89"/>
      <c r="UAK228" s="89"/>
      <c r="UAL228" s="89"/>
      <c r="UAM228" s="89"/>
      <c r="UAN228" s="89"/>
      <c r="UAO228" s="89"/>
      <c r="UAP228" s="89"/>
      <c r="UAQ228" s="89"/>
      <c r="UAR228" s="89"/>
      <c r="UAS228" s="89"/>
      <c r="UAT228" s="89"/>
      <c r="UAU228" s="89"/>
      <c r="UAV228" s="89"/>
      <c r="UAW228" s="89"/>
      <c r="UAX228" s="89"/>
      <c r="UAY228" s="89"/>
      <c r="UAZ228" s="89"/>
      <c r="UBA228" s="89"/>
      <c r="UBB228" s="89"/>
      <c r="UBC228" s="89"/>
      <c r="UBD228" s="89"/>
      <c r="UBE228" s="89"/>
      <c r="UBF228" s="89"/>
      <c r="UBG228" s="89"/>
      <c r="UBH228" s="89"/>
      <c r="UBI228" s="89"/>
      <c r="UBJ228" s="89"/>
      <c r="UBK228" s="89"/>
      <c r="UBL228" s="89"/>
      <c r="UBM228" s="89"/>
      <c r="UBN228" s="89"/>
      <c r="UBO228" s="89"/>
      <c r="UBP228" s="89"/>
      <c r="UBQ228" s="89"/>
      <c r="UBR228" s="89"/>
      <c r="UBS228" s="89"/>
      <c r="UBT228" s="89"/>
      <c r="UBU228" s="89"/>
      <c r="UBV228" s="89"/>
      <c r="UBW228" s="89"/>
      <c r="UBX228" s="89"/>
      <c r="UBY228" s="89"/>
      <c r="UBZ228" s="89"/>
      <c r="UCA228" s="89"/>
      <c r="UCB228" s="89"/>
      <c r="UCC228" s="89"/>
      <c r="UCD228" s="89"/>
      <c r="UCE228" s="89"/>
      <c r="UCF228" s="89"/>
      <c r="UCG228" s="89"/>
      <c r="UCH228" s="89"/>
      <c r="UCI228" s="89"/>
      <c r="UCJ228" s="89"/>
      <c r="UCK228" s="89"/>
      <c r="UCL228" s="89"/>
      <c r="UCM228" s="89"/>
      <c r="UCN228" s="89"/>
      <c r="UCO228" s="89"/>
      <c r="UCP228" s="89"/>
      <c r="UCQ228" s="89"/>
      <c r="UCR228" s="89"/>
      <c r="UCS228" s="89"/>
      <c r="UCT228" s="89"/>
      <c r="UCU228" s="89"/>
      <c r="UCV228" s="89"/>
      <c r="UCW228" s="89"/>
      <c r="UCX228" s="89"/>
      <c r="UCY228" s="89"/>
      <c r="UCZ228" s="89"/>
      <c r="UDA228" s="89"/>
      <c r="UDB228" s="89"/>
      <c r="UDC228" s="89"/>
      <c r="UDD228" s="89"/>
      <c r="UDE228" s="89"/>
      <c r="UDF228" s="89"/>
      <c r="UDG228" s="89"/>
      <c r="UDH228" s="89"/>
      <c r="UDI228" s="89"/>
      <c r="UDJ228" s="89"/>
      <c r="UDK228" s="89"/>
      <c r="UDL228" s="89"/>
      <c r="UDM228" s="89"/>
      <c r="UDN228" s="89"/>
      <c r="UDO228" s="89"/>
      <c r="UDP228" s="89"/>
      <c r="UDQ228" s="89"/>
      <c r="UDR228" s="89"/>
      <c r="UDS228" s="89"/>
      <c r="UDT228" s="89"/>
      <c r="UDU228" s="89"/>
      <c r="UDV228" s="89"/>
      <c r="UDW228" s="89"/>
      <c r="UDX228" s="89"/>
      <c r="UDY228" s="89"/>
      <c r="UDZ228" s="89"/>
      <c r="UEA228" s="89"/>
      <c r="UEB228" s="89"/>
      <c r="UEC228" s="89"/>
      <c r="UED228" s="89"/>
      <c r="UEE228" s="89"/>
      <c r="UEF228" s="89"/>
      <c r="UEG228" s="89"/>
      <c r="UEH228" s="89"/>
      <c r="UEI228" s="89"/>
      <c r="UEJ228" s="89"/>
      <c r="UEK228" s="89"/>
      <c r="UEL228" s="89"/>
      <c r="UEM228" s="89"/>
      <c r="UEN228" s="89"/>
      <c r="UEO228" s="89"/>
      <c r="UEP228" s="89"/>
      <c r="UEQ228" s="89"/>
      <c r="UER228" s="89"/>
      <c r="UES228" s="89"/>
      <c r="UET228" s="89"/>
      <c r="UEU228" s="89"/>
      <c r="UEV228" s="89"/>
      <c r="UEW228" s="89"/>
      <c r="UEX228" s="89"/>
      <c r="UEY228" s="89"/>
      <c r="UEZ228" s="89"/>
      <c r="UFA228" s="89"/>
      <c r="UFB228" s="89"/>
      <c r="UFC228" s="89"/>
      <c r="UFD228" s="89"/>
      <c r="UFE228" s="89"/>
      <c r="UFF228" s="89"/>
      <c r="UFG228" s="89"/>
      <c r="UFH228" s="89"/>
      <c r="UFI228" s="89"/>
      <c r="UFJ228" s="89"/>
      <c r="UFK228" s="89"/>
      <c r="UFL228" s="89"/>
      <c r="UFM228" s="89"/>
      <c r="UFN228" s="89"/>
      <c r="UFO228" s="89"/>
      <c r="UFP228" s="89"/>
      <c r="UFQ228" s="89"/>
      <c r="UFR228" s="89"/>
      <c r="UFS228" s="89"/>
      <c r="UFT228" s="89"/>
      <c r="UFU228" s="89"/>
      <c r="UFV228" s="89"/>
      <c r="UFW228" s="89"/>
      <c r="UFX228" s="89"/>
      <c r="UFY228" s="89"/>
      <c r="UFZ228" s="89"/>
      <c r="UGA228" s="89"/>
      <c r="UGB228" s="89"/>
      <c r="UGC228" s="89"/>
      <c r="UGD228" s="89"/>
      <c r="UGE228" s="89"/>
      <c r="UGF228" s="89"/>
      <c r="UGG228" s="89"/>
      <c r="UGH228" s="89"/>
      <c r="UGI228" s="89"/>
      <c r="UGJ228" s="89"/>
      <c r="UGK228" s="89"/>
      <c r="UGL228" s="89"/>
      <c r="UGM228" s="89"/>
      <c r="UGN228" s="89"/>
      <c r="UGO228" s="89"/>
      <c r="UGP228" s="89"/>
      <c r="UGQ228" s="89"/>
      <c r="UGR228" s="89"/>
      <c r="UGS228" s="89"/>
      <c r="UGT228" s="89"/>
      <c r="UGU228" s="89"/>
      <c r="UGV228" s="89"/>
      <c r="UGW228" s="89"/>
      <c r="UGX228" s="89"/>
      <c r="UGY228" s="89"/>
      <c r="UGZ228" s="89"/>
      <c r="UHA228" s="89"/>
      <c r="UHB228" s="89"/>
      <c r="UHC228" s="89"/>
      <c r="UHD228" s="89"/>
      <c r="UHE228" s="89"/>
      <c r="UHF228" s="89"/>
      <c r="UHG228" s="89"/>
      <c r="UHH228" s="89"/>
      <c r="UHI228" s="89"/>
      <c r="UHJ228" s="89"/>
      <c r="UHK228" s="89"/>
      <c r="UHL228" s="89"/>
      <c r="UHM228" s="89"/>
      <c r="UHN228" s="89"/>
      <c r="UHO228" s="89"/>
      <c r="UHP228" s="89"/>
      <c r="UHQ228" s="89"/>
      <c r="UHR228" s="89"/>
      <c r="UHS228" s="89"/>
      <c r="UHT228" s="89"/>
      <c r="UHU228" s="89"/>
      <c r="UHV228" s="89"/>
      <c r="UHW228" s="89"/>
      <c r="UHX228" s="89"/>
      <c r="UHY228" s="89"/>
      <c r="UHZ228" s="89"/>
      <c r="UIA228" s="89"/>
      <c r="UIB228" s="89"/>
      <c r="UIC228" s="89"/>
      <c r="UID228" s="89"/>
      <c r="UIE228" s="89"/>
      <c r="UIF228" s="89"/>
      <c r="UIG228" s="89"/>
      <c r="UIH228" s="89"/>
      <c r="UII228" s="89"/>
      <c r="UIJ228" s="89"/>
      <c r="UIK228" s="89"/>
      <c r="UIL228" s="89"/>
      <c r="UIM228" s="89"/>
      <c r="UIN228" s="89"/>
      <c r="UIO228" s="89"/>
      <c r="UIP228" s="89"/>
      <c r="UIQ228" s="89"/>
      <c r="UIR228" s="89"/>
      <c r="UIS228" s="89"/>
      <c r="UIT228" s="89"/>
      <c r="UIU228" s="89"/>
      <c r="UIV228" s="89"/>
      <c r="UIW228" s="89"/>
      <c r="UIX228" s="89"/>
      <c r="UIY228" s="89"/>
      <c r="UIZ228" s="89"/>
      <c r="UJA228" s="89"/>
      <c r="UJB228" s="89"/>
      <c r="UJC228" s="89"/>
      <c r="UJD228" s="89"/>
      <c r="UJE228" s="89"/>
      <c r="UJF228" s="89"/>
      <c r="UJG228" s="89"/>
      <c r="UJH228" s="89"/>
      <c r="UJI228" s="89"/>
      <c r="UJJ228" s="89"/>
      <c r="UJK228" s="89"/>
      <c r="UJL228" s="89"/>
      <c r="UJM228" s="89"/>
      <c r="UJN228" s="89"/>
      <c r="UJO228" s="89"/>
      <c r="UJP228" s="89"/>
      <c r="UJQ228" s="89"/>
      <c r="UJR228" s="89"/>
      <c r="UJS228" s="89"/>
      <c r="UJT228" s="89"/>
      <c r="UJU228" s="89"/>
      <c r="UJV228" s="89"/>
      <c r="UJW228" s="89"/>
      <c r="UJX228" s="89"/>
      <c r="UJY228" s="89"/>
      <c r="UJZ228" s="89"/>
      <c r="UKA228" s="89"/>
      <c r="UKB228" s="89"/>
      <c r="UKC228" s="89"/>
      <c r="UKD228" s="89"/>
      <c r="UKE228" s="89"/>
      <c r="UKF228" s="89"/>
      <c r="UKG228" s="89"/>
      <c r="UKH228" s="89"/>
      <c r="UKI228" s="89"/>
      <c r="UKJ228" s="89"/>
      <c r="UKK228" s="89"/>
      <c r="UKL228" s="89"/>
      <c r="UKM228" s="89"/>
      <c r="UKN228" s="89"/>
      <c r="UKO228" s="89"/>
      <c r="UKP228" s="89"/>
      <c r="UKQ228" s="89"/>
      <c r="UKR228" s="89"/>
      <c r="UKS228" s="89"/>
      <c r="UKT228" s="89"/>
      <c r="UKU228" s="89"/>
      <c r="UKV228" s="89"/>
      <c r="UKW228" s="89"/>
      <c r="UKX228" s="89"/>
      <c r="UKY228" s="89"/>
      <c r="UKZ228" s="89"/>
      <c r="ULA228" s="89"/>
      <c r="ULB228" s="89"/>
      <c r="ULC228" s="89"/>
      <c r="ULD228" s="89"/>
      <c r="ULE228" s="89"/>
      <c r="ULF228" s="89"/>
      <c r="ULG228" s="89"/>
      <c r="ULH228" s="89"/>
      <c r="ULI228" s="89"/>
      <c r="ULJ228" s="89"/>
      <c r="ULK228" s="89"/>
      <c r="ULL228" s="89"/>
      <c r="ULM228" s="89"/>
      <c r="ULN228" s="89"/>
      <c r="ULO228" s="89"/>
      <c r="ULP228" s="89"/>
      <c r="ULQ228" s="89"/>
      <c r="ULR228" s="89"/>
      <c r="ULS228" s="89"/>
      <c r="ULT228" s="89"/>
      <c r="ULU228" s="89"/>
      <c r="ULV228" s="89"/>
      <c r="ULW228" s="89"/>
      <c r="ULX228" s="89"/>
      <c r="ULY228" s="89"/>
      <c r="ULZ228" s="89"/>
      <c r="UMA228" s="89"/>
      <c r="UMB228" s="89"/>
      <c r="UMC228" s="89"/>
      <c r="UMD228" s="89"/>
      <c r="UME228" s="89"/>
      <c r="UMF228" s="89"/>
      <c r="UMG228" s="89"/>
      <c r="UMH228" s="89"/>
      <c r="UMI228" s="89"/>
      <c r="UMJ228" s="89"/>
      <c r="UMK228" s="89"/>
      <c r="UML228" s="89"/>
      <c r="UMM228" s="89"/>
      <c r="UMN228" s="89"/>
      <c r="UMO228" s="89"/>
      <c r="UMP228" s="89"/>
      <c r="UMQ228" s="89"/>
      <c r="UMR228" s="89"/>
      <c r="UMS228" s="89"/>
      <c r="UMT228" s="89"/>
      <c r="UMU228" s="89"/>
      <c r="UMV228" s="89"/>
      <c r="UMW228" s="89"/>
      <c r="UMX228" s="89"/>
      <c r="UMY228" s="89"/>
      <c r="UMZ228" s="89"/>
      <c r="UNA228" s="89"/>
      <c r="UNB228" s="89"/>
      <c r="UNC228" s="89"/>
      <c r="UND228" s="89"/>
      <c r="UNE228" s="89"/>
      <c r="UNF228" s="89"/>
      <c r="UNG228" s="89"/>
      <c r="UNH228" s="89"/>
      <c r="UNI228" s="89"/>
      <c r="UNJ228" s="89"/>
      <c r="UNK228" s="89"/>
      <c r="UNL228" s="89"/>
      <c r="UNM228" s="89"/>
      <c r="UNN228" s="89"/>
      <c r="UNO228" s="89"/>
      <c r="UNP228" s="89"/>
      <c r="UNQ228" s="89"/>
      <c r="UNR228" s="89"/>
      <c r="UNS228" s="89"/>
      <c r="UNT228" s="89"/>
      <c r="UNU228" s="89"/>
      <c r="UNV228" s="89"/>
      <c r="UNW228" s="89"/>
      <c r="UNX228" s="89"/>
      <c r="UNY228" s="89"/>
      <c r="UNZ228" s="89"/>
      <c r="UOA228" s="89"/>
      <c r="UOB228" s="89"/>
      <c r="UOC228" s="89"/>
      <c r="UOD228" s="89"/>
      <c r="UOE228" s="89"/>
      <c r="UOF228" s="89"/>
      <c r="UOG228" s="89"/>
      <c r="UOH228" s="89"/>
      <c r="UOI228" s="89"/>
      <c r="UOJ228" s="89"/>
      <c r="UOK228" s="89"/>
      <c r="UOL228" s="89"/>
      <c r="UOM228" s="89"/>
      <c r="UON228" s="89"/>
      <c r="UOO228" s="89"/>
      <c r="UOP228" s="89"/>
      <c r="UOQ228" s="89"/>
      <c r="UOR228" s="89"/>
      <c r="UOS228" s="89"/>
      <c r="UOT228" s="89"/>
      <c r="UOU228" s="89"/>
      <c r="UOV228" s="89"/>
      <c r="UOW228" s="89"/>
      <c r="UOX228" s="89"/>
      <c r="UOY228" s="89"/>
      <c r="UOZ228" s="89"/>
      <c r="UPA228" s="89"/>
      <c r="UPB228" s="89"/>
      <c r="UPC228" s="89"/>
      <c r="UPD228" s="89"/>
      <c r="UPE228" s="89"/>
      <c r="UPF228" s="89"/>
      <c r="UPG228" s="89"/>
      <c r="UPH228" s="89"/>
      <c r="UPI228" s="89"/>
      <c r="UPJ228" s="89"/>
      <c r="UPK228" s="89"/>
      <c r="UPL228" s="89"/>
      <c r="UPM228" s="89"/>
      <c r="UPN228" s="89"/>
      <c r="UPO228" s="89"/>
      <c r="UPP228" s="89"/>
      <c r="UPQ228" s="89"/>
      <c r="UPR228" s="89"/>
      <c r="UPS228" s="89"/>
      <c r="UPT228" s="89"/>
      <c r="UPU228" s="89"/>
      <c r="UPV228" s="89"/>
      <c r="UPW228" s="89"/>
      <c r="UPX228" s="89"/>
      <c r="UPY228" s="89"/>
      <c r="UPZ228" s="89"/>
      <c r="UQA228" s="89"/>
      <c r="UQB228" s="89"/>
      <c r="UQC228" s="89"/>
      <c r="UQD228" s="89"/>
      <c r="UQE228" s="89"/>
      <c r="UQF228" s="89"/>
      <c r="UQG228" s="89"/>
      <c r="UQH228" s="89"/>
      <c r="UQI228" s="89"/>
      <c r="UQJ228" s="89"/>
      <c r="UQK228" s="89"/>
      <c r="UQL228" s="89"/>
      <c r="UQM228" s="89"/>
      <c r="UQN228" s="89"/>
      <c r="UQO228" s="89"/>
      <c r="UQP228" s="89"/>
      <c r="UQQ228" s="89"/>
      <c r="UQR228" s="89"/>
      <c r="UQS228" s="89"/>
      <c r="UQT228" s="89"/>
      <c r="UQU228" s="89"/>
      <c r="UQV228" s="89"/>
      <c r="UQW228" s="89"/>
      <c r="UQX228" s="89"/>
      <c r="UQY228" s="89"/>
      <c r="UQZ228" s="89"/>
      <c r="URA228" s="89"/>
      <c r="URB228" s="89"/>
      <c r="URC228" s="89"/>
      <c r="URD228" s="89"/>
      <c r="URE228" s="89"/>
      <c r="URF228" s="89"/>
      <c r="URG228" s="89"/>
      <c r="URH228" s="89"/>
      <c r="URI228" s="89"/>
      <c r="URJ228" s="89"/>
      <c r="URK228" s="89"/>
      <c r="URL228" s="89"/>
      <c r="URM228" s="89"/>
      <c r="URN228" s="89"/>
      <c r="URO228" s="89"/>
      <c r="URP228" s="89"/>
      <c r="URQ228" s="89"/>
      <c r="URR228" s="89"/>
      <c r="URS228" s="89"/>
      <c r="URT228" s="89"/>
      <c r="URU228" s="89"/>
      <c r="URV228" s="89"/>
      <c r="URW228" s="89"/>
      <c r="URX228" s="89"/>
      <c r="URY228" s="89"/>
      <c r="URZ228" s="89"/>
      <c r="USA228" s="89"/>
      <c r="USB228" s="89"/>
      <c r="USC228" s="89"/>
      <c r="USD228" s="89"/>
      <c r="USE228" s="89"/>
      <c r="USF228" s="89"/>
      <c r="USG228" s="89"/>
      <c r="USH228" s="89"/>
      <c r="USI228" s="89"/>
      <c r="USJ228" s="89"/>
      <c r="USK228" s="89"/>
      <c r="USL228" s="89"/>
      <c r="USM228" s="89"/>
      <c r="USN228" s="89"/>
      <c r="USO228" s="89"/>
      <c r="USP228" s="89"/>
      <c r="USQ228" s="89"/>
      <c r="USR228" s="89"/>
      <c r="USS228" s="89"/>
      <c r="UST228" s="89"/>
      <c r="USU228" s="89"/>
      <c r="USV228" s="89"/>
      <c r="USW228" s="89"/>
      <c r="USX228" s="89"/>
      <c r="USY228" s="89"/>
      <c r="USZ228" s="89"/>
      <c r="UTA228" s="89"/>
      <c r="UTB228" s="89"/>
      <c r="UTC228" s="89"/>
      <c r="UTD228" s="89"/>
      <c r="UTE228" s="89"/>
      <c r="UTF228" s="89"/>
      <c r="UTG228" s="89"/>
      <c r="UTH228" s="89"/>
      <c r="UTI228" s="89"/>
      <c r="UTJ228" s="89"/>
      <c r="UTK228" s="89"/>
      <c r="UTL228" s="89"/>
      <c r="UTM228" s="89"/>
      <c r="UTN228" s="89"/>
      <c r="UTO228" s="89"/>
      <c r="UTP228" s="89"/>
      <c r="UTQ228" s="89"/>
      <c r="UTR228" s="89"/>
      <c r="UTS228" s="89"/>
      <c r="UTT228" s="89"/>
      <c r="UTU228" s="89"/>
      <c r="UTV228" s="89"/>
      <c r="UTW228" s="89"/>
      <c r="UTX228" s="89"/>
      <c r="UTY228" s="89"/>
      <c r="UTZ228" s="89"/>
      <c r="UUA228" s="89"/>
      <c r="UUB228" s="89"/>
      <c r="UUC228" s="89"/>
      <c r="UUD228" s="89"/>
      <c r="UUE228" s="89"/>
      <c r="UUF228" s="89"/>
      <c r="UUG228" s="89"/>
      <c r="UUH228" s="89"/>
      <c r="UUI228" s="89"/>
      <c r="UUJ228" s="89"/>
      <c r="UUK228" s="89"/>
      <c r="UUL228" s="89"/>
      <c r="UUM228" s="89"/>
      <c r="UUN228" s="89"/>
      <c r="UUO228" s="89"/>
      <c r="UUP228" s="89"/>
      <c r="UUQ228" s="89"/>
      <c r="UUR228" s="89"/>
      <c r="UUS228" s="89"/>
      <c r="UUT228" s="89"/>
      <c r="UUU228" s="89"/>
      <c r="UUV228" s="89"/>
      <c r="UUW228" s="89"/>
      <c r="UUX228" s="89"/>
      <c r="UUY228" s="89"/>
      <c r="UUZ228" s="89"/>
      <c r="UVA228" s="89"/>
      <c r="UVB228" s="89"/>
      <c r="UVC228" s="89"/>
      <c r="UVD228" s="89"/>
      <c r="UVE228" s="89"/>
      <c r="UVF228" s="89"/>
      <c r="UVG228" s="89"/>
      <c r="UVH228" s="89"/>
      <c r="UVI228" s="89"/>
      <c r="UVJ228" s="89"/>
      <c r="UVK228" s="89"/>
      <c r="UVL228" s="89"/>
      <c r="UVM228" s="89"/>
      <c r="UVN228" s="89"/>
      <c r="UVO228" s="89"/>
      <c r="UVP228" s="89"/>
      <c r="UVQ228" s="89"/>
      <c r="UVR228" s="89"/>
      <c r="UVS228" s="89"/>
      <c r="UVT228" s="89"/>
      <c r="UVU228" s="89"/>
      <c r="UVV228" s="89"/>
      <c r="UVW228" s="89"/>
      <c r="UVX228" s="89"/>
      <c r="UVY228" s="89"/>
      <c r="UVZ228" s="89"/>
      <c r="UWA228" s="89"/>
      <c r="UWB228" s="89"/>
      <c r="UWC228" s="89"/>
      <c r="UWD228" s="89"/>
      <c r="UWE228" s="89"/>
      <c r="UWF228" s="89"/>
      <c r="UWG228" s="89"/>
      <c r="UWH228" s="89"/>
      <c r="UWI228" s="89"/>
      <c r="UWJ228" s="89"/>
      <c r="UWK228" s="89"/>
      <c r="UWL228" s="89"/>
      <c r="UWM228" s="89"/>
      <c r="UWN228" s="89"/>
      <c r="UWO228" s="89"/>
      <c r="UWP228" s="89"/>
      <c r="UWQ228" s="89"/>
      <c r="UWR228" s="89"/>
      <c r="UWS228" s="89"/>
      <c r="UWT228" s="89"/>
      <c r="UWU228" s="89"/>
      <c r="UWV228" s="89"/>
      <c r="UWW228" s="89"/>
      <c r="UWX228" s="89"/>
      <c r="UWY228" s="89"/>
      <c r="UWZ228" s="89"/>
      <c r="UXA228" s="89"/>
      <c r="UXB228" s="89"/>
      <c r="UXC228" s="89"/>
      <c r="UXD228" s="89"/>
      <c r="UXE228" s="89"/>
      <c r="UXF228" s="89"/>
      <c r="UXG228" s="89"/>
      <c r="UXH228" s="89"/>
      <c r="UXI228" s="89"/>
      <c r="UXJ228" s="89"/>
      <c r="UXK228" s="89"/>
      <c r="UXL228" s="89"/>
      <c r="UXM228" s="89"/>
      <c r="UXN228" s="89"/>
      <c r="UXO228" s="89"/>
      <c r="UXP228" s="89"/>
      <c r="UXQ228" s="89"/>
      <c r="UXR228" s="89"/>
      <c r="UXS228" s="89"/>
      <c r="UXT228" s="89"/>
      <c r="UXU228" s="89"/>
      <c r="UXV228" s="89"/>
      <c r="UXW228" s="89"/>
      <c r="UXX228" s="89"/>
      <c r="UXY228" s="89"/>
      <c r="UXZ228" s="89"/>
      <c r="UYA228" s="89"/>
      <c r="UYB228" s="89"/>
      <c r="UYC228" s="89"/>
      <c r="UYD228" s="89"/>
      <c r="UYE228" s="89"/>
      <c r="UYF228" s="89"/>
      <c r="UYG228" s="89"/>
      <c r="UYH228" s="89"/>
      <c r="UYI228" s="89"/>
      <c r="UYJ228" s="89"/>
      <c r="UYK228" s="89"/>
      <c r="UYL228" s="89"/>
      <c r="UYM228" s="89"/>
      <c r="UYN228" s="89"/>
      <c r="UYO228" s="89"/>
      <c r="UYP228" s="89"/>
      <c r="UYQ228" s="89"/>
      <c r="UYR228" s="89"/>
      <c r="UYS228" s="89"/>
      <c r="UYT228" s="89"/>
      <c r="UYU228" s="89"/>
      <c r="UYV228" s="89"/>
      <c r="UYW228" s="89"/>
      <c r="UYX228" s="89"/>
      <c r="UYY228" s="89"/>
      <c r="UYZ228" s="89"/>
      <c r="UZA228" s="89"/>
      <c r="UZB228" s="89"/>
      <c r="UZC228" s="89"/>
      <c r="UZD228" s="89"/>
      <c r="UZE228" s="89"/>
      <c r="UZF228" s="89"/>
      <c r="UZG228" s="89"/>
      <c r="UZH228" s="89"/>
      <c r="UZI228" s="89"/>
      <c r="UZJ228" s="89"/>
      <c r="UZK228" s="89"/>
      <c r="UZL228" s="89"/>
      <c r="UZM228" s="89"/>
      <c r="UZN228" s="89"/>
      <c r="UZO228" s="89"/>
      <c r="UZP228" s="89"/>
      <c r="UZQ228" s="89"/>
      <c r="UZR228" s="89"/>
      <c r="UZS228" s="89"/>
      <c r="UZT228" s="89"/>
      <c r="UZU228" s="89"/>
      <c r="UZV228" s="89"/>
      <c r="UZW228" s="89"/>
      <c r="UZX228" s="89"/>
      <c r="UZY228" s="89"/>
      <c r="UZZ228" s="89"/>
      <c r="VAA228" s="89"/>
      <c r="VAB228" s="89"/>
      <c r="VAC228" s="89"/>
      <c r="VAD228" s="89"/>
      <c r="VAE228" s="89"/>
      <c r="VAF228" s="89"/>
      <c r="VAG228" s="89"/>
      <c r="VAH228" s="89"/>
      <c r="VAI228" s="89"/>
      <c r="VAJ228" s="89"/>
      <c r="VAK228" s="89"/>
      <c r="VAL228" s="89"/>
      <c r="VAM228" s="89"/>
      <c r="VAN228" s="89"/>
      <c r="VAO228" s="89"/>
      <c r="VAP228" s="89"/>
      <c r="VAQ228" s="89"/>
      <c r="VAR228" s="89"/>
      <c r="VAS228" s="89"/>
      <c r="VAT228" s="89"/>
      <c r="VAU228" s="89"/>
      <c r="VAV228" s="89"/>
      <c r="VAW228" s="89"/>
      <c r="VAX228" s="89"/>
      <c r="VAY228" s="89"/>
      <c r="VAZ228" s="89"/>
      <c r="VBA228" s="89"/>
      <c r="VBB228" s="89"/>
      <c r="VBC228" s="89"/>
      <c r="VBD228" s="89"/>
      <c r="VBE228" s="89"/>
      <c r="VBF228" s="89"/>
      <c r="VBG228" s="89"/>
      <c r="VBH228" s="89"/>
      <c r="VBI228" s="89"/>
      <c r="VBJ228" s="89"/>
      <c r="VBK228" s="89"/>
      <c r="VBL228" s="89"/>
      <c r="VBM228" s="89"/>
      <c r="VBN228" s="89"/>
      <c r="VBO228" s="89"/>
      <c r="VBP228" s="89"/>
      <c r="VBQ228" s="89"/>
      <c r="VBR228" s="89"/>
      <c r="VBS228" s="89"/>
      <c r="VBT228" s="89"/>
      <c r="VBU228" s="89"/>
      <c r="VBV228" s="89"/>
      <c r="VBW228" s="89"/>
      <c r="VBX228" s="89"/>
      <c r="VBY228" s="89"/>
      <c r="VBZ228" s="89"/>
      <c r="VCA228" s="89"/>
      <c r="VCB228" s="89"/>
      <c r="VCC228" s="89"/>
      <c r="VCD228" s="89"/>
      <c r="VCE228" s="89"/>
      <c r="VCF228" s="89"/>
      <c r="VCG228" s="89"/>
      <c r="VCH228" s="89"/>
      <c r="VCI228" s="89"/>
      <c r="VCJ228" s="89"/>
      <c r="VCK228" s="89"/>
      <c r="VCL228" s="89"/>
      <c r="VCM228" s="89"/>
      <c r="VCN228" s="89"/>
      <c r="VCO228" s="89"/>
      <c r="VCP228" s="89"/>
      <c r="VCQ228" s="89"/>
      <c r="VCR228" s="89"/>
      <c r="VCS228" s="89"/>
      <c r="VCT228" s="89"/>
      <c r="VCU228" s="89"/>
      <c r="VCV228" s="89"/>
      <c r="VCW228" s="89"/>
      <c r="VCX228" s="89"/>
      <c r="VCY228" s="89"/>
      <c r="VCZ228" s="89"/>
      <c r="VDA228" s="89"/>
      <c r="VDB228" s="89"/>
      <c r="VDC228" s="89"/>
      <c r="VDD228" s="89"/>
      <c r="VDE228" s="89"/>
      <c r="VDF228" s="89"/>
      <c r="VDG228" s="89"/>
      <c r="VDH228" s="89"/>
      <c r="VDI228" s="89"/>
      <c r="VDJ228" s="89"/>
      <c r="VDK228" s="89"/>
      <c r="VDL228" s="89"/>
      <c r="VDM228" s="89"/>
      <c r="VDN228" s="89"/>
      <c r="VDO228" s="89"/>
      <c r="VDP228" s="89"/>
      <c r="VDQ228" s="89"/>
      <c r="VDR228" s="89"/>
      <c r="VDS228" s="89"/>
      <c r="VDT228" s="89"/>
      <c r="VDU228" s="89"/>
      <c r="VDV228" s="89"/>
      <c r="VDW228" s="89"/>
      <c r="VDX228" s="89"/>
      <c r="VDY228" s="89"/>
      <c r="VDZ228" s="89"/>
      <c r="VEA228" s="89"/>
      <c r="VEB228" s="89"/>
      <c r="VEC228" s="89"/>
      <c r="VED228" s="89"/>
      <c r="VEE228" s="89"/>
      <c r="VEF228" s="89"/>
      <c r="VEG228" s="89"/>
      <c r="VEH228" s="89"/>
      <c r="VEI228" s="89"/>
      <c r="VEJ228" s="89"/>
      <c r="VEK228" s="89"/>
      <c r="VEL228" s="89"/>
      <c r="VEM228" s="89"/>
      <c r="VEN228" s="89"/>
      <c r="VEO228" s="89"/>
      <c r="VEP228" s="89"/>
      <c r="VEQ228" s="89"/>
      <c r="VER228" s="89"/>
      <c r="VES228" s="89"/>
      <c r="VET228" s="89"/>
      <c r="VEU228" s="89"/>
      <c r="VEV228" s="89"/>
      <c r="VEW228" s="89"/>
      <c r="VEX228" s="89"/>
      <c r="VEY228" s="89"/>
      <c r="VEZ228" s="89"/>
      <c r="VFA228" s="89"/>
      <c r="VFB228" s="89"/>
      <c r="VFC228" s="89"/>
      <c r="VFD228" s="89"/>
      <c r="VFE228" s="89"/>
      <c r="VFF228" s="89"/>
      <c r="VFG228" s="89"/>
      <c r="VFH228" s="89"/>
      <c r="VFI228" s="89"/>
      <c r="VFJ228" s="89"/>
      <c r="VFK228" s="89"/>
      <c r="VFL228" s="89"/>
      <c r="VFM228" s="89"/>
      <c r="VFN228" s="89"/>
      <c r="VFO228" s="89"/>
      <c r="VFP228" s="89"/>
      <c r="VFQ228" s="89"/>
      <c r="VFR228" s="89"/>
      <c r="VFS228" s="89"/>
      <c r="VFT228" s="89"/>
      <c r="VFU228" s="89"/>
      <c r="VFV228" s="89"/>
      <c r="VFW228" s="89"/>
      <c r="VFX228" s="89"/>
      <c r="VFY228" s="89"/>
      <c r="VFZ228" s="89"/>
      <c r="VGA228" s="89"/>
      <c r="VGB228" s="89"/>
      <c r="VGC228" s="89"/>
      <c r="VGD228" s="89"/>
      <c r="VGE228" s="89"/>
      <c r="VGF228" s="89"/>
      <c r="VGG228" s="89"/>
      <c r="VGH228" s="89"/>
      <c r="VGI228" s="89"/>
      <c r="VGJ228" s="89"/>
      <c r="VGK228" s="89"/>
      <c r="VGL228" s="89"/>
      <c r="VGM228" s="89"/>
      <c r="VGN228" s="89"/>
      <c r="VGO228" s="89"/>
      <c r="VGP228" s="89"/>
      <c r="VGQ228" s="89"/>
      <c r="VGR228" s="89"/>
      <c r="VGS228" s="89"/>
      <c r="VGT228" s="89"/>
      <c r="VGU228" s="89"/>
      <c r="VGV228" s="89"/>
      <c r="VGW228" s="89"/>
      <c r="VGX228" s="89"/>
      <c r="VGY228" s="89"/>
      <c r="VGZ228" s="89"/>
      <c r="VHA228" s="89"/>
      <c r="VHB228" s="89"/>
      <c r="VHC228" s="89"/>
      <c r="VHD228" s="89"/>
      <c r="VHE228" s="89"/>
      <c r="VHF228" s="89"/>
      <c r="VHG228" s="89"/>
      <c r="VHH228" s="89"/>
      <c r="VHI228" s="89"/>
      <c r="VHJ228" s="89"/>
      <c r="VHK228" s="89"/>
      <c r="VHL228" s="89"/>
      <c r="VHM228" s="89"/>
      <c r="VHN228" s="89"/>
      <c r="VHO228" s="89"/>
      <c r="VHP228" s="89"/>
      <c r="VHQ228" s="89"/>
      <c r="VHR228" s="89"/>
      <c r="VHS228" s="89"/>
      <c r="VHT228" s="89"/>
      <c r="VHU228" s="89"/>
      <c r="VHV228" s="89"/>
      <c r="VHW228" s="89"/>
      <c r="VHX228" s="89"/>
      <c r="VHY228" s="89"/>
      <c r="VHZ228" s="89"/>
      <c r="VIA228" s="89"/>
      <c r="VIB228" s="89"/>
      <c r="VIC228" s="89"/>
      <c r="VID228" s="89"/>
      <c r="VIE228" s="89"/>
      <c r="VIF228" s="89"/>
      <c r="VIG228" s="89"/>
      <c r="VIH228" s="89"/>
      <c r="VII228" s="89"/>
      <c r="VIJ228" s="89"/>
      <c r="VIK228" s="89"/>
      <c r="VIL228" s="89"/>
      <c r="VIM228" s="89"/>
      <c r="VIN228" s="89"/>
      <c r="VIO228" s="89"/>
      <c r="VIP228" s="89"/>
      <c r="VIQ228" s="89"/>
      <c r="VIR228" s="89"/>
      <c r="VIS228" s="89"/>
      <c r="VIT228" s="89"/>
      <c r="VIU228" s="89"/>
      <c r="VIV228" s="89"/>
      <c r="VIW228" s="89"/>
      <c r="VIX228" s="89"/>
      <c r="VIY228" s="89"/>
      <c r="VIZ228" s="89"/>
      <c r="VJA228" s="89"/>
      <c r="VJB228" s="89"/>
      <c r="VJC228" s="89"/>
      <c r="VJD228" s="89"/>
      <c r="VJE228" s="89"/>
      <c r="VJF228" s="89"/>
      <c r="VJG228" s="89"/>
      <c r="VJH228" s="89"/>
      <c r="VJI228" s="89"/>
      <c r="VJJ228" s="89"/>
      <c r="VJK228" s="89"/>
      <c r="VJL228" s="89"/>
      <c r="VJM228" s="89"/>
      <c r="VJN228" s="89"/>
      <c r="VJO228" s="89"/>
      <c r="VJP228" s="89"/>
      <c r="VJQ228" s="89"/>
      <c r="VJR228" s="89"/>
      <c r="VJS228" s="89"/>
      <c r="VJT228" s="89"/>
      <c r="VJU228" s="89"/>
      <c r="VJV228" s="89"/>
      <c r="VJW228" s="89"/>
      <c r="VJX228" s="89"/>
      <c r="VJY228" s="89"/>
      <c r="VJZ228" s="89"/>
      <c r="VKA228" s="89"/>
      <c r="VKB228" s="89"/>
      <c r="VKC228" s="89"/>
      <c r="VKD228" s="89"/>
      <c r="VKE228" s="89"/>
      <c r="VKF228" s="89"/>
      <c r="VKG228" s="89"/>
      <c r="VKH228" s="89"/>
      <c r="VKI228" s="89"/>
      <c r="VKJ228" s="89"/>
      <c r="VKK228" s="89"/>
      <c r="VKL228" s="89"/>
      <c r="VKM228" s="89"/>
      <c r="VKN228" s="89"/>
      <c r="VKO228" s="89"/>
      <c r="VKP228" s="89"/>
      <c r="VKQ228" s="89"/>
      <c r="VKR228" s="89"/>
      <c r="VKS228" s="89"/>
      <c r="VKT228" s="89"/>
      <c r="VKU228" s="89"/>
      <c r="VKV228" s="89"/>
      <c r="VKW228" s="89"/>
      <c r="VKX228" s="89"/>
      <c r="VKY228" s="89"/>
      <c r="VKZ228" s="89"/>
      <c r="VLA228" s="89"/>
      <c r="VLB228" s="89"/>
      <c r="VLC228" s="89"/>
      <c r="VLD228" s="89"/>
      <c r="VLE228" s="89"/>
      <c r="VLF228" s="89"/>
      <c r="VLG228" s="89"/>
      <c r="VLH228" s="89"/>
      <c r="VLI228" s="89"/>
      <c r="VLJ228" s="89"/>
      <c r="VLK228" s="89"/>
      <c r="VLL228" s="89"/>
      <c r="VLM228" s="89"/>
      <c r="VLN228" s="89"/>
      <c r="VLO228" s="89"/>
      <c r="VLP228" s="89"/>
      <c r="VLQ228" s="89"/>
      <c r="VLR228" s="89"/>
      <c r="VLS228" s="89"/>
      <c r="VLT228" s="89"/>
      <c r="VLU228" s="89"/>
      <c r="VLV228" s="89"/>
      <c r="VLW228" s="89"/>
      <c r="VLX228" s="89"/>
      <c r="VLY228" s="89"/>
      <c r="VLZ228" s="89"/>
      <c r="VMA228" s="89"/>
      <c r="VMB228" s="89"/>
      <c r="VMC228" s="89"/>
      <c r="VMD228" s="89"/>
      <c r="VME228" s="89"/>
      <c r="VMF228" s="89"/>
      <c r="VMG228" s="89"/>
      <c r="VMH228" s="89"/>
      <c r="VMI228" s="89"/>
      <c r="VMJ228" s="89"/>
      <c r="VMK228" s="89"/>
      <c r="VML228" s="89"/>
      <c r="VMM228" s="89"/>
      <c r="VMN228" s="89"/>
      <c r="VMO228" s="89"/>
      <c r="VMP228" s="89"/>
      <c r="VMQ228" s="89"/>
      <c r="VMR228" s="89"/>
      <c r="VMS228" s="89"/>
      <c r="VMT228" s="89"/>
      <c r="VMU228" s="89"/>
      <c r="VMV228" s="89"/>
      <c r="VMW228" s="89"/>
      <c r="VMX228" s="89"/>
      <c r="VMY228" s="89"/>
      <c r="VMZ228" s="89"/>
      <c r="VNA228" s="89"/>
      <c r="VNB228" s="89"/>
      <c r="VNC228" s="89"/>
      <c r="VND228" s="89"/>
      <c r="VNE228" s="89"/>
      <c r="VNF228" s="89"/>
      <c r="VNG228" s="89"/>
      <c r="VNH228" s="89"/>
      <c r="VNI228" s="89"/>
      <c r="VNJ228" s="89"/>
      <c r="VNK228" s="89"/>
      <c r="VNL228" s="89"/>
      <c r="VNM228" s="89"/>
      <c r="VNN228" s="89"/>
      <c r="VNO228" s="89"/>
      <c r="VNP228" s="89"/>
      <c r="VNQ228" s="89"/>
      <c r="VNR228" s="89"/>
      <c r="VNS228" s="89"/>
      <c r="VNT228" s="89"/>
      <c r="VNU228" s="89"/>
      <c r="VNV228" s="89"/>
      <c r="VNW228" s="89"/>
      <c r="VNX228" s="89"/>
      <c r="VNY228" s="89"/>
      <c r="VNZ228" s="89"/>
      <c r="VOA228" s="89"/>
      <c r="VOB228" s="89"/>
      <c r="VOC228" s="89"/>
      <c r="VOD228" s="89"/>
      <c r="VOE228" s="89"/>
      <c r="VOF228" s="89"/>
      <c r="VOG228" s="89"/>
      <c r="VOH228" s="89"/>
      <c r="VOI228" s="89"/>
      <c r="VOJ228" s="89"/>
      <c r="VOK228" s="89"/>
      <c r="VOL228" s="89"/>
      <c r="VOM228" s="89"/>
      <c r="VON228" s="89"/>
      <c r="VOO228" s="89"/>
      <c r="VOP228" s="89"/>
      <c r="VOQ228" s="89"/>
      <c r="VOR228" s="89"/>
      <c r="VOS228" s="89"/>
      <c r="VOT228" s="89"/>
      <c r="VOU228" s="89"/>
      <c r="VOV228" s="89"/>
      <c r="VOW228" s="89"/>
      <c r="VOX228" s="89"/>
      <c r="VOY228" s="89"/>
      <c r="VOZ228" s="89"/>
      <c r="VPA228" s="89"/>
      <c r="VPB228" s="89"/>
      <c r="VPC228" s="89"/>
      <c r="VPD228" s="89"/>
      <c r="VPE228" s="89"/>
      <c r="VPF228" s="89"/>
      <c r="VPG228" s="89"/>
      <c r="VPH228" s="89"/>
      <c r="VPI228" s="89"/>
      <c r="VPJ228" s="89"/>
      <c r="VPK228" s="89"/>
      <c r="VPL228" s="89"/>
      <c r="VPM228" s="89"/>
      <c r="VPN228" s="89"/>
      <c r="VPO228" s="89"/>
      <c r="VPP228" s="89"/>
      <c r="VPQ228" s="89"/>
      <c r="VPR228" s="89"/>
      <c r="VPS228" s="89"/>
      <c r="VPT228" s="89"/>
      <c r="VPU228" s="89"/>
      <c r="VPV228" s="89"/>
      <c r="VPW228" s="89"/>
      <c r="VPX228" s="89"/>
      <c r="VPY228" s="89"/>
      <c r="VPZ228" s="89"/>
      <c r="VQA228" s="89"/>
      <c r="VQB228" s="89"/>
      <c r="VQC228" s="89"/>
      <c r="VQD228" s="89"/>
      <c r="VQE228" s="89"/>
      <c r="VQF228" s="89"/>
      <c r="VQG228" s="89"/>
      <c r="VQH228" s="89"/>
      <c r="VQI228" s="89"/>
      <c r="VQJ228" s="89"/>
      <c r="VQK228" s="89"/>
      <c r="VQL228" s="89"/>
      <c r="VQM228" s="89"/>
      <c r="VQN228" s="89"/>
      <c r="VQO228" s="89"/>
      <c r="VQP228" s="89"/>
      <c r="VQQ228" s="89"/>
      <c r="VQR228" s="89"/>
      <c r="VQS228" s="89"/>
      <c r="VQT228" s="89"/>
      <c r="VQU228" s="89"/>
      <c r="VQV228" s="89"/>
      <c r="VQW228" s="89"/>
      <c r="VQX228" s="89"/>
      <c r="VQY228" s="89"/>
      <c r="VQZ228" s="89"/>
      <c r="VRA228" s="89"/>
      <c r="VRB228" s="89"/>
      <c r="VRC228" s="89"/>
      <c r="VRD228" s="89"/>
      <c r="VRE228" s="89"/>
      <c r="VRF228" s="89"/>
      <c r="VRG228" s="89"/>
      <c r="VRH228" s="89"/>
      <c r="VRI228" s="89"/>
      <c r="VRJ228" s="89"/>
      <c r="VRK228" s="89"/>
      <c r="VRL228" s="89"/>
      <c r="VRM228" s="89"/>
      <c r="VRN228" s="89"/>
      <c r="VRO228" s="89"/>
      <c r="VRP228" s="89"/>
      <c r="VRQ228" s="89"/>
      <c r="VRR228" s="89"/>
      <c r="VRS228" s="89"/>
      <c r="VRT228" s="89"/>
      <c r="VRU228" s="89"/>
      <c r="VRV228" s="89"/>
      <c r="VRW228" s="89"/>
      <c r="VRX228" s="89"/>
      <c r="VRY228" s="89"/>
      <c r="VRZ228" s="89"/>
      <c r="VSA228" s="89"/>
      <c r="VSB228" s="89"/>
      <c r="VSC228" s="89"/>
      <c r="VSD228" s="89"/>
      <c r="VSE228" s="89"/>
      <c r="VSF228" s="89"/>
      <c r="VSG228" s="89"/>
      <c r="VSH228" s="89"/>
      <c r="VSI228" s="89"/>
      <c r="VSJ228" s="89"/>
      <c r="VSK228" s="89"/>
      <c r="VSL228" s="89"/>
      <c r="VSM228" s="89"/>
      <c r="VSN228" s="89"/>
      <c r="VSO228" s="89"/>
      <c r="VSP228" s="89"/>
      <c r="VSQ228" s="89"/>
      <c r="VSR228" s="89"/>
      <c r="VSS228" s="89"/>
      <c r="VST228" s="89"/>
      <c r="VSU228" s="89"/>
      <c r="VSV228" s="89"/>
      <c r="VSW228" s="89"/>
      <c r="VSX228" s="89"/>
      <c r="VSY228" s="89"/>
      <c r="VSZ228" s="89"/>
      <c r="VTA228" s="89"/>
      <c r="VTB228" s="89"/>
      <c r="VTC228" s="89"/>
      <c r="VTD228" s="89"/>
      <c r="VTE228" s="89"/>
      <c r="VTF228" s="89"/>
      <c r="VTG228" s="89"/>
      <c r="VTH228" s="89"/>
      <c r="VTI228" s="89"/>
      <c r="VTJ228" s="89"/>
      <c r="VTK228" s="89"/>
      <c r="VTL228" s="89"/>
      <c r="VTM228" s="89"/>
      <c r="VTN228" s="89"/>
      <c r="VTO228" s="89"/>
      <c r="VTP228" s="89"/>
      <c r="VTQ228" s="89"/>
      <c r="VTR228" s="89"/>
      <c r="VTS228" s="89"/>
      <c r="VTT228" s="89"/>
      <c r="VTU228" s="89"/>
      <c r="VTV228" s="89"/>
      <c r="VTW228" s="89"/>
      <c r="VTX228" s="89"/>
      <c r="VTY228" s="89"/>
      <c r="VTZ228" s="89"/>
      <c r="VUA228" s="89"/>
      <c r="VUB228" s="89"/>
      <c r="VUC228" s="89"/>
      <c r="VUD228" s="89"/>
      <c r="VUE228" s="89"/>
      <c r="VUF228" s="89"/>
      <c r="VUG228" s="89"/>
      <c r="VUH228" s="89"/>
      <c r="VUI228" s="89"/>
      <c r="VUJ228" s="89"/>
      <c r="VUK228" s="89"/>
      <c r="VUL228" s="89"/>
      <c r="VUM228" s="89"/>
      <c r="VUN228" s="89"/>
      <c r="VUO228" s="89"/>
      <c r="VUP228" s="89"/>
      <c r="VUQ228" s="89"/>
      <c r="VUR228" s="89"/>
      <c r="VUS228" s="89"/>
      <c r="VUT228" s="89"/>
      <c r="VUU228" s="89"/>
      <c r="VUV228" s="89"/>
      <c r="VUW228" s="89"/>
      <c r="VUX228" s="89"/>
      <c r="VUY228" s="89"/>
      <c r="VUZ228" s="89"/>
      <c r="VVA228" s="89"/>
      <c r="VVB228" s="89"/>
      <c r="VVC228" s="89"/>
      <c r="VVD228" s="89"/>
      <c r="VVE228" s="89"/>
      <c r="VVF228" s="89"/>
      <c r="VVG228" s="89"/>
      <c r="VVH228" s="89"/>
      <c r="VVI228" s="89"/>
      <c r="VVJ228" s="89"/>
      <c r="VVK228" s="89"/>
      <c r="VVL228" s="89"/>
      <c r="VVM228" s="89"/>
      <c r="VVN228" s="89"/>
      <c r="VVO228" s="89"/>
      <c r="VVP228" s="89"/>
      <c r="VVQ228" s="89"/>
      <c r="VVR228" s="89"/>
      <c r="VVS228" s="89"/>
      <c r="VVT228" s="89"/>
      <c r="VVU228" s="89"/>
      <c r="VVV228" s="89"/>
      <c r="VVW228" s="89"/>
      <c r="VVX228" s="89"/>
      <c r="VVY228" s="89"/>
      <c r="VVZ228" s="89"/>
      <c r="VWA228" s="89"/>
      <c r="VWB228" s="89"/>
      <c r="VWC228" s="89"/>
      <c r="VWD228" s="89"/>
      <c r="VWE228" s="89"/>
      <c r="VWF228" s="89"/>
      <c r="VWG228" s="89"/>
      <c r="VWH228" s="89"/>
      <c r="VWI228" s="89"/>
      <c r="VWJ228" s="89"/>
      <c r="VWK228" s="89"/>
      <c r="VWL228" s="89"/>
      <c r="VWM228" s="89"/>
      <c r="VWN228" s="89"/>
      <c r="VWO228" s="89"/>
      <c r="VWP228" s="89"/>
      <c r="VWQ228" s="89"/>
      <c r="VWR228" s="89"/>
      <c r="VWS228" s="89"/>
      <c r="VWT228" s="89"/>
      <c r="VWU228" s="89"/>
      <c r="VWV228" s="89"/>
      <c r="VWW228" s="89"/>
      <c r="VWX228" s="89"/>
      <c r="VWY228" s="89"/>
      <c r="VWZ228" s="89"/>
      <c r="VXA228" s="89"/>
      <c r="VXB228" s="89"/>
      <c r="VXC228" s="89"/>
      <c r="VXD228" s="89"/>
      <c r="VXE228" s="89"/>
      <c r="VXF228" s="89"/>
      <c r="VXG228" s="89"/>
      <c r="VXH228" s="89"/>
      <c r="VXI228" s="89"/>
      <c r="VXJ228" s="89"/>
      <c r="VXK228" s="89"/>
      <c r="VXL228" s="89"/>
      <c r="VXM228" s="89"/>
      <c r="VXN228" s="89"/>
      <c r="VXO228" s="89"/>
      <c r="VXP228" s="89"/>
      <c r="VXQ228" s="89"/>
      <c r="VXR228" s="89"/>
      <c r="VXS228" s="89"/>
      <c r="VXT228" s="89"/>
      <c r="VXU228" s="89"/>
      <c r="VXV228" s="89"/>
      <c r="VXW228" s="89"/>
      <c r="VXX228" s="89"/>
      <c r="VXY228" s="89"/>
      <c r="VXZ228" s="89"/>
      <c r="VYA228" s="89"/>
      <c r="VYB228" s="89"/>
      <c r="VYC228" s="89"/>
      <c r="VYD228" s="89"/>
      <c r="VYE228" s="89"/>
      <c r="VYF228" s="89"/>
      <c r="VYG228" s="89"/>
      <c r="VYH228" s="89"/>
      <c r="VYI228" s="89"/>
      <c r="VYJ228" s="89"/>
      <c r="VYK228" s="89"/>
      <c r="VYL228" s="89"/>
      <c r="VYM228" s="89"/>
      <c r="VYN228" s="89"/>
      <c r="VYO228" s="89"/>
      <c r="VYP228" s="89"/>
      <c r="VYQ228" s="89"/>
      <c r="VYR228" s="89"/>
      <c r="VYS228" s="89"/>
      <c r="VYT228" s="89"/>
      <c r="VYU228" s="89"/>
      <c r="VYV228" s="89"/>
      <c r="VYW228" s="89"/>
      <c r="VYX228" s="89"/>
      <c r="VYY228" s="89"/>
      <c r="VYZ228" s="89"/>
      <c r="VZA228" s="89"/>
      <c r="VZB228" s="89"/>
      <c r="VZC228" s="89"/>
      <c r="VZD228" s="89"/>
      <c r="VZE228" s="89"/>
      <c r="VZF228" s="89"/>
      <c r="VZG228" s="89"/>
      <c r="VZH228" s="89"/>
      <c r="VZI228" s="89"/>
      <c r="VZJ228" s="89"/>
      <c r="VZK228" s="89"/>
      <c r="VZL228" s="89"/>
      <c r="VZM228" s="89"/>
      <c r="VZN228" s="89"/>
      <c r="VZO228" s="89"/>
      <c r="VZP228" s="89"/>
      <c r="VZQ228" s="89"/>
      <c r="VZR228" s="89"/>
      <c r="VZS228" s="89"/>
      <c r="VZT228" s="89"/>
      <c r="VZU228" s="89"/>
      <c r="VZV228" s="89"/>
      <c r="VZW228" s="89"/>
      <c r="VZX228" s="89"/>
      <c r="VZY228" s="89"/>
      <c r="VZZ228" s="89"/>
      <c r="WAA228" s="89"/>
      <c r="WAB228" s="89"/>
      <c r="WAC228" s="89"/>
      <c r="WAD228" s="89"/>
      <c r="WAE228" s="89"/>
      <c r="WAF228" s="89"/>
      <c r="WAG228" s="89"/>
      <c r="WAH228" s="89"/>
      <c r="WAI228" s="89"/>
      <c r="WAJ228" s="89"/>
      <c r="WAK228" s="89"/>
      <c r="WAL228" s="89"/>
      <c r="WAM228" s="89"/>
      <c r="WAN228" s="89"/>
      <c r="WAO228" s="89"/>
      <c r="WAP228" s="89"/>
      <c r="WAQ228" s="89"/>
      <c r="WAR228" s="89"/>
      <c r="WAS228" s="89"/>
      <c r="WAT228" s="89"/>
      <c r="WAU228" s="89"/>
      <c r="WAV228" s="89"/>
      <c r="WAW228" s="89"/>
      <c r="WAX228" s="89"/>
      <c r="WAY228" s="89"/>
      <c r="WAZ228" s="89"/>
      <c r="WBA228" s="89"/>
      <c r="WBB228" s="89"/>
      <c r="WBC228" s="89"/>
      <c r="WBD228" s="89"/>
      <c r="WBE228" s="89"/>
      <c r="WBF228" s="89"/>
      <c r="WBG228" s="89"/>
      <c r="WBH228" s="89"/>
      <c r="WBI228" s="89"/>
      <c r="WBJ228" s="89"/>
      <c r="WBK228" s="89"/>
      <c r="WBL228" s="89"/>
      <c r="WBM228" s="89"/>
      <c r="WBN228" s="89"/>
      <c r="WBO228" s="89"/>
      <c r="WBP228" s="89"/>
      <c r="WBQ228" s="89"/>
      <c r="WBR228" s="89"/>
      <c r="WBS228" s="89"/>
      <c r="WBT228" s="89"/>
      <c r="WBU228" s="89"/>
      <c r="WBV228" s="89"/>
      <c r="WBW228" s="89"/>
      <c r="WBX228" s="89"/>
      <c r="WBY228" s="89"/>
      <c r="WBZ228" s="89"/>
      <c r="WCA228" s="89"/>
      <c r="WCB228" s="89"/>
      <c r="WCC228" s="89"/>
      <c r="WCD228" s="89"/>
      <c r="WCE228" s="89"/>
      <c r="WCF228" s="89"/>
      <c r="WCG228" s="89"/>
      <c r="WCH228" s="89"/>
      <c r="WCI228" s="89"/>
      <c r="WCJ228" s="89"/>
      <c r="WCK228" s="89"/>
      <c r="WCL228" s="89"/>
      <c r="WCM228" s="89"/>
      <c r="WCN228" s="89"/>
      <c r="WCO228" s="89"/>
      <c r="WCP228" s="89"/>
      <c r="WCQ228" s="89"/>
      <c r="WCR228" s="89"/>
      <c r="WCS228" s="89"/>
      <c r="WCT228" s="89"/>
      <c r="WCU228" s="89"/>
      <c r="WCV228" s="89"/>
      <c r="WCW228" s="89"/>
      <c r="WCX228" s="89"/>
      <c r="WCY228" s="89"/>
      <c r="WCZ228" s="89"/>
      <c r="WDA228" s="89"/>
      <c r="WDB228" s="89"/>
      <c r="WDC228" s="89"/>
      <c r="WDD228" s="89"/>
      <c r="WDE228" s="89"/>
      <c r="WDF228" s="89"/>
      <c r="WDG228" s="89"/>
      <c r="WDH228" s="89"/>
      <c r="WDI228" s="89"/>
      <c r="WDJ228" s="89"/>
      <c r="WDK228" s="89"/>
      <c r="WDL228" s="89"/>
      <c r="WDM228" s="89"/>
      <c r="WDN228" s="89"/>
      <c r="WDO228" s="89"/>
      <c r="WDP228" s="89"/>
      <c r="WDQ228" s="89"/>
      <c r="WDR228" s="89"/>
      <c r="WDS228" s="89"/>
      <c r="WDT228" s="89"/>
      <c r="WDU228" s="89"/>
      <c r="WDV228" s="89"/>
      <c r="WDW228" s="89"/>
      <c r="WDX228" s="89"/>
      <c r="WDY228" s="89"/>
      <c r="WDZ228" s="89"/>
      <c r="WEA228" s="89"/>
      <c r="WEB228" s="89"/>
      <c r="WEC228" s="89"/>
      <c r="WED228" s="89"/>
      <c r="WEE228" s="89"/>
      <c r="WEF228" s="89"/>
      <c r="WEG228" s="89"/>
      <c r="WEH228" s="89"/>
      <c r="WEI228" s="89"/>
      <c r="WEJ228" s="89"/>
      <c r="WEK228" s="89"/>
      <c r="WEL228" s="89"/>
      <c r="WEM228" s="89"/>
      <c r="WEN228" s="89"/>
      <c r="WEO228" s="89"/>
      <c r="WEP228" s="89"/>
      <c r="WEQ228" s="89"/>
      <c r="WER228" s="89"/>
      <c r="WES228" s="89"/>
      <c r="WET228" s="89"/>
      <c r="WEU228" s="89"/>
      <c r="WEV228" s="89"/>
      <c r="WEW228" s="89"/>
      <c r="WEX228" s="89"/>
      <c r="WEY228" s="89"/>
      <c r="WEZ228" s="89"/>
      <c r="WFA228" s="89"/>
      <c r="WFB228" s="89"/>
      <c r="WFC228" s="89"/>
      <c r="WFD228" s="89"/>
      <c r="WFE228" s="89"/>
      <c r="WFF228" s="89"/>
      <c r="WFG228" s="89"/>
      <c r="WFH228" s="89"/>
      <c r="WFI228" s="89"/>
      <c r="WFJ228" s="89"/>
      <c r="WFK228" s="89"/>
      <c r="WFL228" s="89"/>
      <c r="WFM228" s="89"/>
      <c r="WFN228" s="89"/>
      <c r="WFO228" s="89"/>
      <c r="WFP228" s="89"/>
      <c r="WFQ228" s="89"/>
      <c r="WFR228" s="89"/>
      <c r="WFS228" s="89"/>
      <c r="WFT228" s="89"/>
      <c r="WFU228" s="89"/>
      <c r="WFV228" s="89"/>
      <c r="WFW228" s="89"/>
      <c r="WFX228" s="89"/>
      <c r="WFY228" s="89"/>
      <c r="WFZ228" s="89"/>
      <c r="WGA228" s="89"/>
      <c r="WGB228" s="89"/>
      <c r="WGC228" s="89"/>
      <c r="WGD228" s="89"/>
      <c r="WGE228" s="89"/>
      <c r="WGF228" s="89"/>
      <c r="WGG228" s="89"/>
      <c r="WGH228" s="89"/>
      <c r="WGI228" s="89"/>
      <c r="WGJ228" s="89"/>
      <c r="WGK228" s="89"/>
      <c r="WGL228" s="89"/>
      <c r="WGM228" s="89"/>
      <c r="WGN228" s="89"/>
      <c r="WGO228" s="89"/>
      <c r="WGP228" s="89"/>
      <c r="WGQ228" s="89"/>
      <c r="WGR228" s="89"/>
      <c r="WGS228" s="89"/>
      <c r="WGT228" s="89"/>
      <c r="WGU228" s="89"/>
      <c r="WGV228" s="89"/>
      <c r="WGW228" s="89"/>
      <c r="WGX228" s="89"/>
      <c r="WGY228" s="89"/>
      <c r="WGZ228" s="89"/>
      <c r="WHA228" s="89"/>
      <c r="WHB228" s="89"/>
      <c r="WHC228" s="89"/>
      <c r="WHD228" s="89"/>
      <c r="WHE228" s="89"/>
      <c r="WHF228" s="89"/>
      <c r="WHG228" s="89"/>
      <c r="WHH228" s="89"/>
      <c r="WHI228" s="89"/>
      <c r="WHJ228" s="89"/>
      <c r="WHK228" s="89"/>
      <c r="WHL228" s="89"/>
      <c r="WHM228" s="89"/>
      <c r="WHN228" s="89"/>
      <c r="WHO228" s="89"/>
      <c r="WHP228" s="89"/>
      <c r="WHQ228" s="89"/>
      <c r="WHR228" s="89"/>
      <c r="WHS228" s="89"/>
      <c r="WHT228" s="89"/>
      <c r="WHU228" s="89"/>
      <c r="WHV228" s="89"/>
      <c r="WHW228" s="89"/>
      <c r="WHX228" s="89"/>
      <c r="WHY228" s="89"/>
      <c r="WHZ228" s="89"/>
      <c r="WIA228" s="89"/>
      <c r="WIB228" s="89"/>
      <c r="WIC228" s="89"/>
      <c r="WID228" s="89"/>
      <c r="WIE228" s="89"/>
      <c r="WIF228" s="89"/>
      <c r="WIG228" s="89"/>
      <c r="WIH228" s="89"/>
      <c r="WII228" s="89"/>
      <c r="WIJ228" s="89"/>
      <c r="WIK228" s="89"/>
      <c r="WIL228" s="89"/>
      <c r="WIM228" s="89"/>
      <c r="WIN228" s="89"/>
      <c r="WIO228" s="89"/>
      <c r="WIP228" s="89"/>
      <c r="WIQ228" s="89"/>
      <c r="WIR228" s="89"/>
      <c r="WIS228" s="89"/>
      <c r="WIT228" s="89"/>
      <c r="WIU228" s="89"/>
      <c r="WIV228" s="89"/>
      <c r="WIW228" s="89"/>
      <c r="WIX228" s="89"/>
      <c r="WIY228" s="89"/>
      <c r="WIZ228" s="89"/>
      <c r="WJA228" s="89"/>
      <c r="WJB228" s="89"/>
      <c r="WJC228" s="89"/>
      <c r="WJD228" s="89"/>
      <c r="WJE228" s="89"/>
      <c r="WJF228" s="89"/>
      <c r="WJG228" s="89"/>
      <c r="WJH228" s="89"/>
      <c r="WJI228" s="89"/>
      <c r="WJJ228" s="89"/>
      <c r="WJK228" s="89"/>
      <c r="WJL228" s="89"/>
      <c r="WJM228" s="89"/>
      <c r="WJN228" s="89"/>
      <c r="WJO228" s="89"/>
      <c r="WJP228" s="89"/>
      <c r="WJQ228" s="89"/>
      <c r="WJR228" s="89"/>
      <c r="WJS228" s="89"/>
      <c r="WJT228" s="89"/>
      <c r="WJU228" s="89"/>
      <c r="WJV228" s="89"/>
      <c r="WJW228" s="89"/>
      <c r="WJX228" s="89"/>
      <c r="WJY228" s="89"/>
      <c r="WJZ228" s="89"/>
      <c r="WKA228" s="89"/>
      <c r="WKB228" s="89"/>
      <c r="WKC228" s="89"/>
      <c r="WKD228" s="89"/>
      <c r="WKE228" s="89"/>
      <c r="WKF228" s="89"/>
      <c r="WKG228" s="89"/>
      <c r="WKH228" s="89"/>
      <c r="WKI228" s="89"/>
      <c r="WKJ228" s="89"/>
      <c r="WKK228" s="89"/>
      <c r="WKL228" s="89"/>
      <c r="WKM228" s="89"/>
      <c r="WKN228" s="89"/>
      <c r="WKO228" s="89"/>
      <c r="WKP228" s="89"/>
      <c r="WKQ228" s="89"/>
      <c r="WKR228" s="89"/>
      <c r="WKS228" s="89"/>
      <c r="WKT228" s="89"/>
      <c r="WKU228" s="89"/>
      <c r="WKV228" s="89"/>
      <c r="WKW228" s="89"/>
      <c r="WKX228" s="89"/>
      <c r="WKY228" s="89"/>
      <c r="WKZ228" s="89"/>
      <c r="WLA228" s="89"/>
      <c r="WLB228" s="89"/>
      <c r="WLC228" s="89"/>
      <c r="WLD228" s="89"/>
      <c r="WLE228" s="89"/>
      <c r="WLF228" s="89"/>
      <c r="WLG228" s="89"/>
      <c r="WLH228" s="89"/>
      <c r="WLI228" s="89"/>
      <c r="WLJ228" s="89"/>
      <c r="WLK228" s="89"/>
      <c r="WLL228" s="89"/>
      <c r="WLM228" s="89"/>
      <c r="WLN228" s="89"/>
      <c r="WLO228" s="89"/>
      <c r="WLP228" s="89"/>
      <c r="WLQ228" s="89"/>
      <c r="WLR228" s="89"/>
      <c r="WLS228" s="89"/>
      <c r="WLT228" s="89"/>
      <c r="WLU228" s="89"/>
      <c r="WLV228" s="89"/>
      <c r="WLW228" s="89"/>
      <c r="WLX228" s="89"/>
      <c r="WLY228" s="89"/>
      <c r="WLZ228" s="89"/>
      <c r="WMA228" s="89"/>
      <c r="WMB228" s="89"/>
      <c r="WMC228" s="89"/>
      <c r="WMD228" s="89"/>
      <c r="WME228" s="89"/>
      <c r="WMF228" s="89"/>
      <c r="WMG228" s="89"/>
      <c r="WMH228" s="89"/>
      <c r="WMI228" s="89"/>
      <c r="WMJ228" s="89"/>
      <c r="WMK228" s="89"/>
      <c r="WML228" s="89"/>
      <c r="WMM228" s="89"/>
      <c r="WMN228" s="89"/>
      <c r="WMO228" s="89"/>
      <c r="WMP228" s="89"/>
      <c r="WMQ228" s="89"/>
      <c r="WMR228" s="89"/>
      <c r="WMS228" s="89"/>
      <c r="WMT228" s="89"/>
      <c r="WMU228" s="89"/>
      <c r="WMV228" s="89"/>
      <c r="WMW228" s="89"/>
      <c r="WMX228" s="89"/>
      <c r="WMY228" s="89"/>
      <c r="WMZ228" s="89"/>
      <c r="WNA228" s="89"/>
      <c r="WNB228" s="89"/>
      <c r="WNC228" s="89"/>
      <c r="WND228" s="89"/>
      <c r="WNE228" s="89"/>
      <c r="WNF228" s="89"/>
      <c r="WNG228" s="89"/>
      <c r="WNH228" s="89"/>
      <c r="WNI228" s="89"/>
      <c r="WNJ228" s="89"/>
      <c r="WNK228" s="89"/>
      <c r="WNL228" s="89"/>
      <c r="WNM228" s="89"/>
      <c r="WNN228" s="89"/>
      <c r="WNO228" s="89"/>
      <c r="WNP228" s="89"/>
      <c r="WNQ228" s="89"/>
      <c r="WNR228" s="89"/>
      <c r="WNS228" s="89"/>
      <c r="WNT228" s="89"/>
      <c r="WNU228" s="89"/>
      <c r="WNV228" s="89"/>
      <c r="WNW228" s="89"/>
      <c r="WNX228" s="89"/>
      <c r="WNY228" s="89"/>
      <c r="WNZ228" s="89"/>
      <c r="WOA228" s="89"/>
      <c r="WOB228" s="89"/>
      <c r="WOC228" s="89"/>
      <c r="WOD228" s="89"/>
      <c r="WOE228" s="89"/>
      <c r="WOF228" s="89"/>
      <c r="WOG228" s="89"/>
      <c r="WOH228" s="89"/>
      <c r="WOI228" s="89"/>
      <c r="WOJ228" s="89"/>
      <c r="WOK228" s="89"/>
      <c r="WOL228" s="89"/>
      <c r="WOM228" s="89"/>
      <c r="WON228" s="89"/>
      <c r="WOO228" s="89"/>
      <c r="WOP228" s="89"/>
      <c r="WOQ228" s="89"/>
      <c r="WOR228" s="89"/>
      <c r="WOS228" s="89"/>
      <c r="WOT228" s="89"/>
      <c r="WOU228" s="89"/>
      <c r="WOV228" s="89"/>
      <c r="WOW228" s="89"/>
      <c r="WOX228" s="89"/>
      <c r="WOY228" s="89"/>
      <c r="WOZ228" s="89"/>
      <c r="WPA228" s="89"/>
      <c r="WPB228" s="89"/>
      <c r="WPC228" s="89"/>
      <c r="WPD228" s="89"/>
      <c r="WPE228" s="89"/>
      <c r="WPF228" s="89"/>
      <c r="WPG228" s="89"/>
      <c r="WPH228" s="89"/>
      <c r="WPI228" s="89"/>
      <c r="WPJ228" s="89"/>
      <c r="WPK228" s="89"/>
      <c r="WPL228" s="89"/>
      <c r="WPM228" s="89"/>
      <c r="WPN228" s="89"/>
      <c r="WPO228" s="89"/>
      <c r="WPP228" s="89"/>
      <c r="WPQ228" s="89"/>
      <c r="WPR228" s="89"/>
      <c r="WPS228" s="89"/>
      <c r="WPT228" s="89"/>
      <c r="WPU228" s="89"/>
      <c r="WPV228" s="89"/>
      <c r="WPW228" s="89"/>
      <c r="WPX228" s="89"/>
      <c r="WPY228" s="89"/>
      <c r="WPZ228" s="89"/>
      <c r="WQA228" s="89"/>
      <c r="WQB228" s="89"/>
      <c r="WQC228" s="89"/>
      <c r="WQD228" s="89"/>
      <c r="WQE228" s="89"/>
      <c r="WQF228" s="89"/>
      <c r="WQG228" s="89"/>
      <c r="WQH228" s="89"/>
      <c r="WQI228" s="89"/>
      <c r="WQJ228" s="89"/>
      <c r="WQK228" s="89"/>
      <c r="WQL228" s="89"/>
      <c r="WQM228" s="89"/>
      <c r="WQN228" s="89"/>
      <c r="WQO228" s="89"/>
      <c r="WQP228" s="89"/>
      <c r="WQQ228" s="89"/>
      <c r="WQR228" s="89"/>
      <c r="WQS228" s="89"/>
      <c r="WQT228" s="89"/>
      <c r="WQU228" s="89"/>
      <c r="WQV228" s="89"/>
      <c r="WQW228" s="89"/>
      <c r="WQX228" s="89"/>
      <c r="WQY228" s="89"/>
      <c r="WQZ228" s="89"/>
      <c r="WRA228" s="89"/>
      <c r="WRB228" s="89"/>
      <c r="WRC228" s="89"/>
      <c r="WRD228" s="89"/>
      <c r="WRE228" s="89"/>
      <c r="WRF228" s="89"/>
      <c r="WRG228" s="89"/>
      <c r="WRH228" s="89"/>
      <c r="WRI228" s="89"/>
      <c r="WRJ228" s="89"/>
      <c r="WRK228" s="89"/>
      <c r="WRL228" s="89"/>
      <c r="WRM228" s="89"/>
      <c r="WRN228" s="89"/>
      <c r="WRO228" s="89"/>
      <c r="WRP228" s="89"/>
      <c r="WRQ228" s="89"/>
      <c r="WRR228" s="89"/>
      <c r="WRS228" s="89"/>
      <c r="WRT228" s="89"/>
      <c r="WRU228" s="89"/>
      <c r="WRV228" s="89"/>
      <c r="WRW228" s="89"/>
      <c r="WRX228" s="89"/>
      <c r="WRY228" s="89"/>
      <c r="WRZ228" s="89"/>
      <c r="WSA228" s="89"/>
      <c r="WSB228" s="89"/>
      <c r="WSC228" s="89"/>
      <c r="WSD228" s="89"/>
      <c r="WSE228" s="89"/>
      <c r="WSF228" s="89"/>
      <c r="WSG228" s="89"/>
      <c r="WSH228" s="89"/>
      <c r="WSI228" s="89"/>
      <c r="WSJ228" s="89"/>
      <c r="WSK228" s="89"/>
      <c r="WSL228" s="89"/>
      <c r="WSM228" s="89"/>
      <c r="WSN228" s="89"/>
      <c r="WSO228" s="89"/>
      <c r="WSP228" s="89"/>
      <c r="WSQ228" s="89"/>
      <c r="WSR228" s="89"/>
      <c r="WSS228" s="89"/>
      <c r="WST228" s="89"/>
      <c r="WSU228" s="89"/>
      <c r="WSV228" s="89"/>
      <c r="WSW228" s="89"/>
      <c r="WSX228" s="89"/>
      <c r="WSY228" s="89"/>
      <c r="WSZ228" s="89"/>
      <c r="WTA228" s="89"/>
      <c r="WTB228" s="89"/>
      <c r="WTC228" s="89"/>
      <c r="WTD228" s="89"/>
      <c r="WTE228" s="89"/>
      <c r="WTF228" s="89"/>
      <c r="WTG228" s="89"/>
      <c r="WTH228" s="89"/>
      <c r="WTI228" s="89"/>
      <c r="WTJ228" s="89"/>
      <c r="WTK228" s="89"/>
      <c r="WTL228" s="89"/>
      <c r="WTM228" s="89"/>
      <c r="WTN228" s="89"/>
      <c r="WTO228" s="89"/>
      <c r="WTP228" s="89"/>
      <c r="WTQ228" s="89"/>
      <c r="WTR228" s="89"/>
      <c r="WTS228" s="89"/>
      <c r="WTT228" s="89"/>
      <c r="WTU228" s="89"/>
      <c r="WTV228" s="89"/>
      <c r="WTW228" s="89"/>
      <c r="WTX228" s="89"/>
      <c r="WTY228" s="89"/>
      <c r="WTZ228" s="89"/>
      <c r="WUA228" s="89"/>
      <c r="WUB228" s="89"/>
      <c r="WUC228" s="89"/>
      <c r="WUD228" s="89"/>
      <c r="WUE228" s="89"/>
      <c r="WUF228" s="89"/>
      <c r="WUG228" s="89"/>
      <c r="WUH228" s="89"/>
      <c r="WUI228" s="89"/>
      <c r="WUJ228" s="89"/>
      <c r="WUK228" s="89"/>
      <c r="WUL228" s="89"/>
      <c r="WUM228" s="89"/>
      <c r="WUN228" s="89"/>
      <c r="WUO228" s="89"/>
      <c r="WUP228" s="89"/>
      <c r="WUQ228" s="89"/>
      <c r="WUR228" s="89"/>
      <c r="WUS228" s="89"/>
      <c r="WUT228" s="89"/>
      <c r="WUU228" s="89"/>
      <c r="WUV228" s="89"/>
      <c r="WUW228" s="89"/>
      <c r="WUX228" s="89"/>
      <c r="WUY228" s="89"/>
      <c r="WUZ228" s="89"/>
      <c r="WVA228" s="89"/>
      <c r="WVB228" s="89"/>
      <c r="WVC228" s="89"/>
      <c r="WVD228" s="89"/>
      <c r="WVE228" s="89"/>
      <c r="WVF228" s="89"/>
      <c r="WVG228" s="89"/>
      <c r="WVH228" s="89"/>
      <c r="WVI228" s="89"/>
      <c r="WVJ228" s="89"/>
      <c r="WVK228" s="89"/>
      <c r="WVL228" s="89"/>
      <c r="WVM228" s="89"/>
      <c r="WVN228" s="89"/>
      <c r="WVO228" s="89"/>
      <c r="WVP228" s="89"/>
      <c r="WVQ228" s="89"/>
    </row>
    <row r="229" spans="1:16137" ht="12.75" hidden="1" customHeight="1" x14ac:dyDescent="0.2">
      <c r="A229" s="300" t="str">
        <f>Ma</f>
        <v>DC1CB41-DCK67</v>
      </c>
      <c r="B229" s="300" t="str">
        <f>MaHP</f>
        <v>DC1CB41</v>
      </c>
      <c r="C229" s="519">
        <v>228</v>
      </c>
      <c r="D229" s="519" t="s">
        <v>3526</v>
      </c>
      <c r="E229" s="519" t="s">
        <v>3843</v>
      </c>
      <c r="F229" s="519" t="s">
        <v>54</v>
      </c>
      <c r="G229" s="519" t="s">
        <v>2990</v>
      </c>
      <c r="H229" s="519" t="s">
        <v>1575</v>
      </c>
      <c r="I229" s="519" t="s">
        <v>2170</v>
      </c>
      <c r="J229" s="519">
        <v>28</v>
      </c>
      <c r="K229" s="520">
        <v>56</v>
      </c>
      <c r="L229" s="520" t="s">
        <v>3313</v>
      </c>
      <c r="M229" s="520" t="s">
        <v>3270</v>
      </c>
      <c r="N229" s="341" t="str">
        <f t="shared" si="24"/>
        <v>67DCCS21</v>
      </c>
      <c r="P229" s="232" t="e">
        <f>_trangay</f>
        <v>#N/A</v>
      </c>
      <c r="Q229" s="232" t="e">
        <f>_trangay</f>
        <v>#N/A</v>
      </c>
      <c r="R229" s="233" t="e">
        <f>_trangay</f>
        <v>#N/A</v>
      </c>
      <c r="S229" s="232" t="e">
        <f t="shared" ref="S229:S240" si="40">+P229+G230</f>
        <v>#N/A</v>
      </c>
      <c r="T229" s="335" t="e">
        <f>IF(P229&lt;S228,"??","")</f>
        <v>#N/A</v>
      </c>
      <c r="U229" s="335" t="e">
        <f>IF(P229&gt;S228+1,"??","")</f>
        <v>#N/A</v>
      </c>
    </row>
    <row r="230" spans="1:16137" ht="12.75" hidden="1" customHeight="1" x14ac:dyDescent="0.2">
      <c r="A230" s="300" t="str">
        <f>Ma</f>
        <v>DC1CB41-DCK67</v>
      </c>
      <c r="B230" s="300" t="str">
        <f>MaHP</f>
        <v>DC1CB41</v>
      </c>
      <c r="C230" s="519">
        <v>229</v>
      </c>
      <c r="D230" s="519" t="s">
        <v>3526</v>
      </c>
      <c r="E230" s="519" t="s">
        <v>3844</v>
      </c>
      <c r="F230" s="519" t="s">
        <v>54</v>
      </c>
      <c r="G230" s="519" t="s">
        <v>2990</v>
      </c>
      <c r="H230" s="519" t="s">
        <v>1575</v>
      </c>
      <c r="I230" s="519" t="s">
        <v>2170</v>
      </c>
      <c r="J230" s="519">
        <v>0</v>
      </c>
      <c r="K230" s="520">
        <v>0</v>
      </c>
      <c r="L230" s="520" t="s">
        <v>3313</v>
      </c>
      <c r="M230" s="520" t="s">
        <v>3270</v>
      </c>
      <c r="N230" s="301" t="str">
        <f t="shared" si="24"/>
        <v>7DCCCC1</v>
      </c>
      <c r="P230" s="232" t="e">
        <f>_trangay</f>
        <v>#N/A</v>
      </c>
      <c r="Q230" s="232" t="e">
        <f>_trangay</f>
        <v>#N/A</v>
      </c>
      <c r="R230" s="233" t="e">
        <f>_trangay</f>
        <v>#N/A</v>
      </c>
      <c r="S230" s="232" t="e">
        <f t="shared" si="40"/>
        <v>#N/A</v>
      </c>
      <c r="T230" s="335" t="e">
        <f>IF(P230&lt;S229,"??","")</f>
        <v>#N/A</v>
      </c>
      <c r="U230" s="335" t="e">
        <f>IF(P230&gt;S229+1,"??","")</f>
        <v>#N/A</v>
      </c>
    </row>
    <row r="231" spans="1:16137" ht="12.75" hidden="1" customHeight="1" x14ac:dyDescent="0.2">
      <c r="A231" s="300" t="str">
        <f>Ma</f>
        <v>DC1CB41-DCK67</v>
      </c>
      <c r="B231" s="300" t="str">
        <f>MaHP</f>
        <v>DC1CB41</v>
      </c>
      <c r="C231" s="519">
        <v>230</v>
      </c>
      <c r="D231" s="519" t="s">
        <v>3527</v>
      </c>
      <c r="E231" s="519" t="s">
        <v>3528</v>
      </c>
      <c r="F231" s="519" t="s">
        <v>54</v>
      </c>
      <c r="G231" s="519" t="s">
        <v>2990</v>
      </c>
      <c r="H231" s="519" t="s">
        <v>1575</v>
      </c>
      <c r="I231" s="519" t="s">
        <v>2170</v>
      </c>
      <c r="J231" s="519">
        <v>52</v>
      </c>
      <c r="K231" s="520">
        <v>64</v>
      </c>
      <c r="L231" s="520" t="s">
        <v>3313</v>
      </c>
      <c r="M231" s="520" t="s">
        <v>3518</v>
      </c>
      <c r="N231" s="301" t="str">
        <f t="shared" si="24"/>
        <v>67DCDD21</v>
      </c>
      <c r="P231" s="232" t="e">
        <f>_trangay</f>
        <v>#N/A</v>
      </c>
      <c r="Q231" s="232" t="e">
        <f>_trangay</f>
        <v>#N/A</v>
      </c>
      <c r="R231" s="233" t="e">
        <f>_trangay</f>
        <v>#N/A</v>
      </c>
      <c r="S231" s="232" t="e">
        <f t="shared" si="40"/>
        <v>#N/A</v>
      </c>
      <c r="T231" s="335" t="e">
        <f>IF(P231&lt;S230,"??","")</f>
        <v>#N/A</v>
      </c>
      <c r="U231" s="335" t="e">
        <f>IF(P231&gt;S230+1,"??","")</f>
        <v>#N/A</v>
      </c>
    </row>
    <row r="232" spans="1:16137" ht="12.75" hidden="1" customHeight="1" x14ac:dyDescent="0.2">
      <c r="A232" s="300" t="str">
        <f>Ma</f>
        <v>DC1CB41-DCK67</v>
      </c>
      <c r="B232" s="300" t="str">
        <f>MaHP</f>
        <v>DC1CB41</v>
      </c>
      <c r="C232" s="519">
        <v>231</v>
      </c>
      <c r="D232" s="519" t="s">
        <v>3529</v>
      </c>
      <c r="E232" s="519" t="s">
        <v>3530</v>
      </c>
      <c r="F232" s="519" t="s">
        <v>54</v>
      </c>
      <c r="G232" s="519" t="s">
        <v>2990</v>
      </c>
      <c r="H232" s="519" t="s">
        <v>1575</v>
      </c>
      <c r="I232" s="519" t="s">
        <v>2170</v>
      </c>
      <c r="J232" s="519">
        <v>47</v>
      </c>
      <c r="K232" s="520">
        <v>62</v>
      </c>
      <c r="L232" s="520" t="s">
        <v>3313</v>
      </c>
      <c r="M232" s="520" t="s">
        <v>3270</v>
      </c>
      <c r="N232" s="301" t="str">
        <f t="shared" si="24"/>
        <v>67DCDD22</v>
      </c>
      <c r="P232" s="232" t="e">
        <f>_trangay</f>
        <v>#N/A</v>
      </c>
      <c r="Q232" s="232" t="e">
        <f>_trangay</f>
        <v>#N/A</v>
      </c>
      <c r="R232" s="233" t="e">
        <f>_trangay</f>
        <v>#N/A</v>
      </c>
      <c r="S232" s="232" t="e">
        <f t="shared" si="40"/>
        <v>#N/A</v>
      </c>
      <c r="T232" s="335" t="e">
        <f>IF(P232&lt;#REF!,"??","")</f>
        <v>#N/A</v>
      </c>
      <c r="U232" s="335" t="e">
        <f>IF(P232&gt;#REF!+1,"??","")</f>
        <v>#N/A</v>
      </c>
    </row>
    <row r="233" spans="1:16137" ht="12.75" hidden="1" customHeight="1" x14ac:dyDescent="0.2">
      <c r="A233" s="300" t="str">
        <f>Ma</f>
        <v>DC1CB41-DCK67</v>
      </c>
      <c r="B233" s="435" t="str">
        <f>MaHP</f>
        <v>DC1CB41</v>
      </c>
      <c r="C233" s="519">
        <v>232</v>
      </c>
      <c r="D233" s="519" t="s">
        <v>3531</v>
      </c>
      <c r="E233" s="519" t="s">
        <v>3532</v>
      </c>
      <c r="F233" s="519" t="s">
        <v>54</v>
      </c>
      <c r="G233" s="519" t="s">
        <v>2990</v>
      </c>
      <c r="H233" s="519" t="s">
        <v>1575</v>
      </c>
      <c r="I233" s="519" t="s">
        <v>2170</v>
      </c>
      <c r="J233" s="519">
        <v>36</v>
      </c>
      <c r="K233" s="520">
        <v>44</v>
      </c>
      <c r="L233" s="520" t="s">
        <v>3313</v>
      </c>
      <c r="M233" s="520" t="s">
        <v>3523</v>
      </c>
      <c r="N233" s="301" t="str">
        <f t="shared" si="24"/>
        <v>67DCMO21</v>
      </c>
      <c r="P233" s="232" t="e">
        <f>_trangay</f>
        <v>#N/A</v>
      </c>
      <c r="Q233" s="232" t="e">
        <f>_trangay</f>
        <v>#N/A</v>
      </c>
      <c r="R233" s="233" t="e">
        <f>_trangay</f>
        <v>#N/A</v>
      </c>
      <c r="S233" s="232" t="e">
        <f t="shared" si="40"/>
        <v>#N/A</v>
      </c>
      <c r="T233" s="335" t="e">
        <f t="shared" ref="T233:T241" si="41">IF(P233&lt;S232,"??","")</f>
        <v>#N/A</v>
      </c>
      <c r="U233" s="335" t="e">
        <f t="shared" ref="U233:U241" si="42">IF(P233&gt;S232+1,"??","")</f>
        <v>#N/A</v>
      </c>
    </row>
    <row r="234" spans="1:16137" ht="12.75" hidden="1" customHeight="1" x14ac:dyDescent="0.2">
      <c r="A234" s="300" t="str">
        <f>Ma</f>
        <v>DC1CB41-DCK67</v>
      </c>
      <c r="B234" s="300" t="str">
        <f>MaHP</f>
        <v>DC1CB41</v>
      </c>
      <c r="C234" s="519">
        <v>233</v>
      </c>
      <c r="D234" s="519" t="s">
        <v>3533</v>
      </c>
      <c r="E234" s="519" t="s">
        <v>3534</v>
      </c>
      <c r="F234" s="519" t="s">
        <v>54</v>
      </c>
      <c r="G234" s="519" t="s">
        <v>2990</v>
      </c>
      <c r="H234" s="519" t="s">
        <v>1575</v>
      </c>
      <c r="I234" s="519" t="s">
        <v>2170</v>
      </c>
      <c r="J234" s="519">
        <v>60</v>
      </c>
      <c r="K234" s="520">
        <v>60</v>
      </c>
      <c r="L234" s="520" t="s">
        <v>3313</v>
      </c>
      <c r="M234" s="520" t="s">
        <v>3270</v>
      </c>
      <c r="N234" s="301" t="str">
        <f t="shared" si="24"/>
        <v>67DCMX21</v>
      </c>
      <c r="P234" s="232" t="e">
        <f>_trangay</f>
        <v>#N/A</v>
      </c>
      <c r="Q234" s="232" t="e">
        <f>_trangay</f>
        <v>#N/A</v>
      </c>
      <c r="R234" s="233" t="e">
        <f>_trangay</f>
        <v>#N/A</v>
      </c>
      <c r="S234" s="232" t="e">
        <f t="shared" si="40"/>
        <v>#N/A</v>
      </c>
      <c r="T234" s="335" t="e">
        <f t="shared" si="41"/>
        <v>#N/A</v>
      </c>
      <c r="U234" s="335" t="e">
        <f t="shared" si="42"/>
        <v>#N/A</v>
      </c>
    </row>
    <row r="235" spans="1:16137" ht="12.75" hidden="1" customHeight="1" x14ac:dyDescent="0.2">
      <c r="A235" s="300" t="str">
        <f>Ma</f>
        <v>DC1CB41-DCK67</v>
      </c>
      <c r="B235" s="300" t="str">
        <f>MaHP</f>
        <v>DC1CB41</v>
      </c>
      <c r="C235" s="519">
        <v>234</v>
      </c>
      <c r="D235" s="519" t="s">
        <v>3535</v>
      </c>
      <c r="E235" s="519" t="s">
        <v>3536</v>
      </c>
      <c r="F235" s="519" t="s">
        <v>54</v>
      </c>
      <c r="G235" s="519" t="s">
        <v>2990</v>
      </c>
      <c r="H235" s="519" t="s">
        <v>1575</v>
      </c>
      <c r="I235" s="519" t="s">
        <v>2170</v>
      </c>
      <c r="J235" s="519">
        <v>59</v>
      </c>
      <c r="K235" s="520">
        <v>59</v>
      </c>
      <c r="L235" s="520" t="s">
        <v>3313</v>
      </c>
      <c r="M235" s="520" t="s">
        <v>3297</v>
      </c>
      <c r="N235" s="301" t="str">
        <f t="shared" si="24"/>
        <v>67DCMX22</v>
      </c>
      <c r="P235" s="232" t="e">
        <f>_trangay</f>
        <v>#N/A</v>
      </c>
      <c r="Q235" s="232" t="e">
        <f>_trangay</f>
        <v>#N/A</v>
      </c>
      <c r="R235" s="233" t="e">
        <f>_trangay</f>
        <v>#N/A</v>
      </c>
      <c r="S235" s="232" t="e">
        <f t="shared" si="40"/>
        <v>#N/A</v>
      </c>
      <c r="T235" s="335" t="e">
        <f t="shared" si="41"/>
        <v>#N/A</v>
      </c>
      <c r="U235" s="335" t="e">
        <f t="shared" si="42"/>
        <v>#N/A</v>
      </c>
    </row>
    <row r="236" spans="1:16137" ht="12.75" hidden="1" customHeight="1" x14ac:dyDescent="0.2">
      <c r="A236" s="300" t="str">
        <f>Ma</f>
        <v>DC1CB41-DCK67</v>
      </c>
      <c r="B236" s="435" t="str">
        <f>MaHP</f>
        <v>DC1CB41</v>
      </c>
      <c r="C236" s="519">
        <v>235</v>
      </c>
      <c r="D236" s="519" t="s">
        <v>3537</v>
      </c>
      <c r="E236" s="519" t="s">
        <v>3845</v>
      </c>
      <c r="F236" s="519" t="s">
        <v>54</v>
      </c>
      <c r="G236" s="519" t="s">
        <v>2990</v>
      </c>
      <c r="H236" s="519" t="s">
        <v>1575</v>
      </c>
      <c r="I236" s="519" t="s">
        <v>2170</v>
      </c>
      <c r="J236" s="519">
        <v>55</v>
      </c>
      <c r="K236" s="520">
        <v>55</v>
      </c>
      <c r="L236" s="520" t="s">
        <v>3313</v>
      </c>
      <c r="M236" s="520" t="s">
        <v>3297</v>
      </c>
      <c r="N236" s="301" t="str">
        <f t="shared" si="24"/>
        <v>67DCDM21</v>
      </c>
      <c r="P236" s="232" t="e">
        <f>_trangay</f>
        <v>#N/A</v>
      </c>
      <c r="Q236" s="232" t="e">
        <f>_trangay</f>
        <v>#N/A</v>
      </c>
      <c r="R236" s="233" t="e">
        <f>_trangay</f>
        <v>#N/A</v>
      </c>
      <c r="S236" s="232" t="e">
        <f t="shared" si="40"/>
        <v>#N/A</v>
      </c>
      <c r="T236" s="335" t="e">
        <f t="shared" si="41"/>
        <v>#N/A</v>
      </c>
      <c r="U236" s="335" t="e">
        <f t="shared" si="42"/>
        <v>#N/A</v>
      </c>
    </row>
    <row r="237" spans="1:16137" ht="12.75" hidden="1" customHeight="1" x14ac:dyDescent="0.2">
      <c r="A237" s="300" t="str">
        <f>Ma</f>
        <v>DC1CB41-DCK67</v>
      </c>
      <c r="B237" s="435" t="str">
        <f>MaHP</f>
        <v>DC1CB41</v>
      </c>
      <c r="C237" s="519">
        <v>236</v>
      </c>
      <c r="D237" s="519" t="s">
        <v>3537</v>
      </c>
      <c r="E237" s="519" t="s">
        <v>3846</v>
      </c>
      <c r="F237" s="519" t="s">
        <v>54</v>
      </c>
      <c r="G237" s="519" t="s">
        <v>2990</v>
      </c>
      <c r="H237" s="519" t="s">
        <v>1575</v>
      </c>
      <c r="I237" s="519" t="s">
        <v>2170</v>
      </c>
      <c r="J237" s="519">
        <v>55</v>
      </c>
      <c r="K237" s="520">
        <v>75</v>
      </c>
      <c r="L237" s="520" t="s">
        <v>3313</v>
      </c>
      <c r="M237" s="520" t="s">
        <v>3297</v>
      </c>
      <c r="N237" s="301" t="str">
        <f t="shared" si="24"/>
        <v>67DCMT21</v>
      </c>
      <c r="P237" s="232" t="e">
        <f>_trangay</f>
        <v>#N/A</v>
      </c>
      <c r="Q237" s="232" t="e">
        <f>_trangay</f>
        <v>#N/A</v>
      </c>
      <c r="R237" s="233" t="e">
        <f>_trangay</f>
        <v>#N/A</v>
      </c>
      <c r="S237" s="232" t="e">
        <f t="shared" si="40"/>
        <v>#N/A</v>
      </c>
      <c r="T237" s="335" t="e">
        <f t="shared" si="41"/>
        <v>#N/A</v>
      </c>
      <c r="U237" s="335" t="e">
        <f t="shared" si="42"/>
        <v>#N/A</v>
      </c>
    </row>
    <row r="238" spans="1:16137" ht="12.75" hidden="1" customHeight="1" x14ac:dyDescent="0.2">
      <c r="A238" s="300" t="str">
        <f>Ma</f>
        <v>DC1CB41-DCK67</v>
      </c>
      <c r="B238" s="300" t="str">
        <f>MaHP</f>
        <v>DC1CB41</v>
      </c>
      <c r="C238" s="519">
        <v>237</v>
      </c>
      <c r="D238" s="519" t="s">
        <v>3538</v>
      </c>
      <c r="E238" s="519" t="s">
        <v>3539</v>
      </c>
      <c r="F238" s="519" t="s">
        <v>54</v>
      </c>
      <c r="G238" s="519" t="s">
        <v>2990</v>
      </c>
      <c r="H238" s="519" t="s">
        <v>1575</v>
      </c>
      <c r="I238" s="519" t="s">
        <v>2170</v>
      </c>
      <c r="J238" s="519">
        <v>60</v>
      </c>
      <c r="K238" s="520">
        <v>63</v>
      </c>
      <c r="L238" s="520" t="s">
        <v>3313</v>
      </c>
      <c r="M238" s="520" t="s">
        <v>3270</v>
      </c>
      <c r="N238" s="301" t="str">
        <f t="shared" si="24"/>
        <v>67DCVL21</v>
      </c>
      <c r="P238" s="232" t="e">
        <f>_trangay</f>
        <v>#N/A</v>
      </c>
      <c r="Q238" s="232" t="e">
        <f>_trangay</f>
        <v>#N/A</v>
      </c>
      <c r="R238" s="233" t="e">
        <f>_trangay</f>
        <v>#N/A</v>
      </c>
      <c r="S238" s="232" t="e">
        <f t="shared" si="40"/>
        <v>#N/A</v>
      </c>
      <c r="T238" s="335" t="e">
        <f t="shared" si="41"/>
        <v>#N/A</v>
      </c>
      <c r="U238" s="335" t="e">
        <f t="shared" si="42"/>
        <v>#N/A</v>
      </c>
    </row>
    <row r="239" spans="1:16137" ht="12.75" hidden="1" customHeight="1" x14ac:dyDescent="0.2">
      <c r="A239" s="300" t="str">
        <f>Ma</f>
        <v>DC1CB41-DCK67</v>
      </c>
      <c r="B239" s="300" t="str">
        <f>MaHP</f>
        <v>DC1CB41</v>
      </c>
      <c r="C239" s="519">
        <v>238</v>
      </c>
      <c r="D239" s="519" t="s">
        <v>3540</v>
      </c>
      <c r="E239" s="519" t="s">
        <v>3541</v>
      </c>
      <c r="F239" s="519" t="s">
        <v>54</v>
      </c>
      <c r="G239" s="519" t="s">
        <v>2990</v>
      </c>
      <c r="H239" s="519" t="s">
        <v>1575</v>
      </c>
      <c r="I239" s="519" t="s">
        <v>2170</v>
      </c>
      <c r="J239" s="519">
        <v>56</v>
      </c>
      <c r="K239" s="520">
        <v>60</v>
      </c>
      <c r="L239" s="520" t="s">
        <v>3313</v>
      </c>
      <c r="M239" s="520" t="s">
        <v>3297</v>
      </c>
      <c r="N239" s="301" t="str">
        <f t="shared" si="24"/>
        <v>67DCVL22</v>
      </c>
      <c r="P239" s="232" t="e">
        <f>_trangay</f>
        <v>#N/A</v>
      </c>
      <c r="Q239" s="232" t="e">
        <f>_trangay</f>
        <v>#N/A</v>
      </c>
      <c r="R239" s="233" t="e">
        <f>_trangay</f>
        <v>#N/A</v>
      </c>
      <c r="S239" s="232" t="e">
        <f t="shared" si="40"/>
        <v>#N/A</v>
      </c>
      <c r="T239" s="335" t="e">
        <f t="shared" si="41"/>
        <v>#N/A</v>
      </c>
      <c r="U239" s="335" t="e">
        <f t="shared" si="42"/>
        <v>#N/A</v>
      </c>
    </row>
    <row r="240" spans="1:16137" ht="12.75" hidden="1" customHeight="1" x14ac:dyDescent="0.2">
      <c r="A240" s="300" t="str">
        <f>Ma</f>
        <v>DC1CB41-DCK67</v>
      </c>
      <c r="B240" s="300" t="str">
        <f>MaHP</f>
        <v>DC1CB41</v>
      </c>
      <c r="C240" s="519">
        <v>239</v>
      </c>
      <c r="D240" s="519" t="s">
        <v>3542</v>
      </c>
      <c r="E240" s="519" t="s">
        <v>3543</v>
      </c>
      <c r="F240" s="519" t="s">
        <v>54</v>
      </c>
      <c r="G240" s="519" t="s">
        <v>2990</v>
      </c>
      <c r="H240" s="519" t="s">
        <v>1575</v>
      </c>
      <c r="I240" s="519" t="s">
        <v>2170</v>
      </c>
      <c r="J240" s="519">
        <v>70</v>
      </c>
      <c r="K240" s="520">
        <v>74</v>
      </c>
      <c r="L240" s="520" t="s">
        <v>3313</v>
      </c>
      <c r="M240" s="520" t="s">
        <v>3297</v>
      </c>
      <c r="N240" s="301" t="str">
        <f t="shared" si="24"/>
        <v>67DCVB21</v>
      </c>
      <c r="P240" s="232" t="e">
        <f>_trangay</f>
        <v>#N/A</v>
      </c>
      <c r="Q240" s="232" t="e">
        <f>_trangay</f>
        <v>#N/A</v>
      </c>
      <c r="R240" s="233" t="e">
        <f>_trangay</f>
        <v>#N/A</v>
      </c>
      <c r="S240" s="232" t="e">
        <f t="shared" si="40"/>
        <v>#N/A</v>
      </c>
      <c r="T240" s="335" t="e">
        <f t="shared" si="41"/>
        <v>#N/A</v>
      </c>
      <c r="U240" s="335" t="e">
        <f t="shared" si="42"/>
        <v>#N/A</v>
      </c>
    </row>
    <row r="241" spans="1:21" ht="12.75" hidden="1" customHeight="1" x14ac:dyDescent="0.2">
      <c r="A241" s="300" t="str">
        <f>Ma</f>
        <v>DC2CB94-DCK67</v>
      </c>
      <c r="B241" s="300" t="str">
        <f>MaHP</f>
        <v>DC2CB94</v>
      </c>
      <c r="C241" s="519">
        <v>240</v>
      </c>
      <c r="D241" s="519" t="s">
        <v>3544</v>
      </c>
      <c r="E241" s="519" t="s">
        <v>3545</v>
      </c>
      <c r="F241" s="519" t="s">
        <v>3298</v>
      </c>
      <c r="G241" s="519" t="s">
        <v>2990</v>
      </c>
      <c r="H241" s="519" t="s">
        <v>2158</v>
      </c>
      <c r="I241" s="519" t="s">
        <v>2159</v>
      </c>
      <c r="J241" s="519">
        <v>60</v>
      </c>
      <c r="K241" s="520">
        <v>63</v>
      </c>
      <c r="L241" s="520" t="s">
        <v>3313</v>
      </c>
      <c r="M241" s="520" t="s">
        <v>3333</v>
      </c>
      <c r="N241" s="301" t="str">
        <f t="shared" si="24"/>
        <v>67DCVL21</v>
      </c>
      <c r="P241" s="232" t="e">
        <f>_trangay</f>
        <v>#N/A</v>
      </c>
      <c r="Q241" s="232" t="e">
        <f>_trangay</f>
        <v>#N/A</v>
      </c>
      <c r="R241" s="233" t="e">
        <f>_trangay</f>
        <v>#N/A</v>
      </c>
      <c r="S241" s="232" t="e">
        <f>+P241+#REF!</f>
        <v>#N/A</v>
      </c>
      <c r="T241" s="335" t="e">
        <f t="shared" si="41"/>
        <v>#N/A</v>
      </c>
      <c r="U241" s="335" t="e">
        <f t="shared" si="42"/>
        <v>#N/A</v>
      </c>
    </row>
    <row r="242" spans="1:21" ht="12.75" hidden="1" customHeight="1" x14ac:dyDescent="0.2">
      <c r="A242" s="300" t="str">
        <f>Ma</f>
        <v>DC2CB94-DCK67</v>
      </c>
      <c r="B242" s="300" t="str">
        <f>MaHP</f>
        <v>DC2CB94</v>
      </c>
      <c r="C242" s="519">
        <v>241</v>
      </c>
      <c r="D242" s="519" t="s">
        <v>3546</v>
      </c>
      <c r="E242" s="519" t="s">
        <v>3547</v>
      </c>
      <c r="F242" s="519" t="s">
        <v>3298</v>
      </c>
      <c r="G242" s="519" t="s">
        <v>2990</v>
      </c>
      <c r="H242" s="519" t="s">
        <v>2158</v>
      </c>
      <c r="I242" s="519" t="s">
        <v>2159</v>
      </c>
      <c r="J242" s="519">
        <v>56</v>
      </c>
      <c r="K242" s="520">
        <v>60</v>
      </c>
      <c r="L242" s="520" t="s">
        <v>3313</v>
      </c>
      <c r="M242" s="520" t="s">
        <v>3333</v>
      </c>
      <c r="N242" s="301" t="str">
        <f t="shared" si="24"/>
        <v>67DCVL22</v>
      </c>
      <c r="P242" s="232" t="e">
        <f>_trangay</f>
        <v>#N/A</v>
      </c>
      <c r="Q242" s="232" t="e">
        <f>_trangay</f>
        <v>#N/A</v>
      </c>
      <c r="R242" s="233" t="e">
        <f>_trangay</f>
        <v>#N/A</v>
      </c>
      <c r="S242" s="232" t="e">
        <f>+P242+G243</f>
        <v>#N/A</v>
      </c>
      <c r="T242" s="335" t="e">
        <f>IF(P242&lt;#REF!,"??","")</f>
        <v>#N/A</v>
      </c>
      <c r="U242" s="335" t="e">
        <f>IF(P242&gt;#REF!+1,"??","")</f>
        <v>#N/A</v>
      </c>
    </row>
    <row r="243" spans="1:21" ht="12.75" hidden="1" customHeight="1" x14ac:dyDescent="0.2">
      <c r="A243" s="300" t="str">
        <f>Ma</f>
        <v>DC2CB94-DCK67</v>
      </c>
      <c r="B243" s="300" t="str">
        <f>MaHP</f>
        <v>DC2CB94</v>
      </c>
      <c r="C243" s="519">
        <v>242</v>
      </c>
      <c r="D243" s="519" t="s">
        <v>3548</v>
      </c>
      <c r="E243" s="519" t="s">
        <v>3549</v>
      </c>
      <c r="F243" s="519" t="s">
        <v>3298</v>
      </c>
      <c r="G243" s="519" t="s">
        <v>2990</v>
      </c>
      <c r="H243" s="519" t="s">
        <v>2158</v>
      </c>
      <c r="I243" s="519" t="s">
        <v>2159</v>
      </c>
      <c r="J243" s="519">
        <v>68</v>
      </c>
      <c r="K243" s="520">
        <v>72</v>
      </c>
      <c r="L243" s="520" t="s">
        <v>3313</v>
      </c>
      <c r="M243" s="520" t="s">
        <v>3333</v>
      </c>
      <c r="N243" s="301" t="str">
        <f t="shared" si="24"/>
        <v>67DCTN21</v>
      </c>
      <c r="P243" s="232" t="e">
        <f>_trangay</f>
        <v>#N/A</v>
      </c>
      <c r="Q243" s="232" t="e">
        <f>_trangay</f>
        <v>#N/A</v>
      </c>
      <c r="R243" s="233" t="e">
        <f>_trangay</f>
        <v>#N/A</v>
      </c>
      <c r="S243" s="232" t="e">
        <f>+P243+#REF!</f>
        <v>#N/A</v>
      </c>
      <c r="T243" s="335" t="e">
        <f>IF(P243&lt;S242,"??","")</f>
        <v>#N/A</v>
      </c>
      <c r="U243" s="335" t="e">
        <f>IF(P243&gt;S242+1,"??","")</f>
        <v>#N/A</v>
      </c>
    </row>
    <row r="244" spans="1:21" ht="12.75" hidden="1" customHeight="1" x14ac:dyDescent="0.2">
      <c r="A244" s="300" t="str">
        <f>Ma</f>
        <v>CC2GT35-CCK67</v>
      </c>
      <c r="B244" s="300" t="str">
        <f>MaHP</f>
        <v>CC2GT35</v>
      </c>
      <c r="C244" s="519">
        <v>243</v>
      </c>
      <c r="D244" s="519" t="s">
        <v>3913</v>
      </c>
      <c r="E244" s="519" t="s">
        <v>3914</v>
      </c>
      <c r="F244" s="519" t="s">
        <v>190</v>
      </c>
      <c r="G244" s="519" t="s">
        <v>2996</v>
      </c>
      <c r="H244" s="519" t="s">
        <v>1614</v>
      </c>
      <c r="I244" s="519" t="s">
        <v>2155</v>
      </c>
      <c r="J244" s="519">
        <v>47</v>
      </c>
      <c r="K244" s="520">
        <v>47</v>
      </c>
      <c r="L244" s="520" t="s">
        <v>3854</v>
      </c>
      <c r="M244" s="520" t="s">
        <v>3915</v>
      </c>
      <c r="N244" s="301" t="str">
        <f t="shared" si="24"/>
        <v>67CCCD21</v>
      </c>
      <c r="P244" s="232" t="e">
        <f>_trangay</f>
        <v>#N/A</v>
      </c>
      <c r="Q244" s="232" t="e">
        <f>_trangay</f>
        <v>#N/A</v>
      </c>
      <c r="R244" s="233" t="e">
        <f>_trangay</f>
        <v>#N/A</v>
      </c>
      <c r="S244" s="232" t="e">
        <f>+P244+G245</f>
        <v>#N/A</v>
      </c>
      <c r="T244" s="335" t="e">
        <f>IF(P244&lt;S243,"??","")</f>
        <v>#N/A</v>
      </c>
      <c r="U244" s="335" t="e">
        <f>IF(P244&gt;S243+1,"??","")</f>
        <v>#N/A</v>
      </c>
    </row>
    <row r="245" spans="1:21" ht="12.75" hidden="1" customHeight="1" x14ac:dyDescent="0.2">
      <c r="A245" s="435" t="str">
        <f>Ma</f>
        <v>CC2DD35-CCK67</v>
      </c>
      <c r="B245" s="435" t="str">
        <f>MaHP</f>
        <v>CC2DD35</v>
      </c>
      <c r="C245" s="519">
        <v>244</v>
      </c>
      <c r="D245" s="519" t="s">
        <v>3916</v>
      </c>
      <c r="E245" s="519" t="s">
        <v>3917</v>
      </c>
      <c r="F245" s="519" t="s">
        <v>190</v>
      </c>
      <c r="G245" s="519" t="s">
        <v>2996</v>
      </c>
      <c r="H245" s="519" t="s">
        <v>1614</v>
      </c>
      <c r="I245" s="519" t="s">
        <v>2155</v>
      </c>
      <c r="J245" s="519">
        <v>16</v>
      </c>
      <c r="K245" s="520">
        <v>17</v>
      </c>
      <c r="L245" s="520" t="s">
        <v>3854</v>
      </c>
      <c r="M245" s="520" t="s">
        <v>3918</v>
      </c>
      <c r="N245" s="301" t="str">
        <f t="shared" si="24"/>
        <v>67CCDD21</v>
      </c>
      <c r="P245" s="232" t="e">
        <f>_trangay</f>
        <v>#N/A</v>
      </c>
      <c r="Q245" s="232" t="e">
        <f>_trangay</f>
        <v>#N/A</v>
      </c>
      <c r="R245" s="233" t="e">
        <f>_trangay</f>
        <v>#N/A</v>
      </c>
      <c r="S245" s="232" t="e">
        <f>+P245+#REF!</f>
        <v>#N/A</v>
      </c>
      <c r="T245" s="335" t="e">
        <f>IF(P245&lt;S244,"??","")</f>
        <v>#N/A</v>
      </c>
      <c r="U245" s="335" t="e">
        <f>IF(P245&gt;S244+1,"??","")</f>
        <v>#N/A</v>
      </c>
    </row>
    <row r="246" spans="1:21" ht="12.75" hidden="1" customHeight="1" x14ac:dyDescent="0.2">
      <c r="A246" s="300" t="str">
        <f>Ma</f>
        <v>CC1CB21-CCK67</v>
      </c>
      <c r="B246" s="300" t="str">
        <f>MaHP</f>
        <v>CC1CB21</v>
      </c>
      <c r="C246" s="519">
        <v>245</v>
      </c>
      <c r="D246" s="519" t="s">
        <v>3919</v>
      </c>
      <c r="E246" s="519" t="s">
        <v>3920</v>
      </c>
      <c r="F246" s="519" t="s">
        <v>64</v>
      </c>
      <c r="G246" s="519" t="s">
        <v>2996</v>
      </c>
      <c r="H246" s="519" t="s">
        <v>3255</v>
      </c>
      <c r="I246" s="519" t="s">
        <v>2170</v>
      </c>
      <c r="J246" s="519">
        <v>57</v>
      </c>
      <c r="K246" s="520">
        <v>60</v>
      </c>
      <c r="L246" s="520" t="s">
        <v>3854</v>
      </c>
      <c r="M246" s="520" t="s">
        <v>3556</v>
      </c>
      <c r="N246" s="301" t="str">
        <f t="shared" si="24"/>
        <v>67CCOT21</v>
      </c>
      <c r="P246" s="232" t="e">
        <f>_trangay</f>
        <v>#N/A</v>
      </c>
      <c r="Q246" s="232" t="e">
        <f>_trangay</f>
        <v>#N/A</v>
      </c>
      <c r="R246" s="233" t="e">
        <f>_trangay</f>
        <v>#N/A</v>
      </c>
      <c r="S246" s="232" t="e">
        <f t="shared" ref="S246" si="43">+P246+G247</f>
        <v>#N/A</v>
      </c>
      <c r="T246" s="335" t="e">
        <f t="shared" ref="T246:T247" si="44">IF(P246&lt;S245,"??","")</f>
        <v>#N/A</v>
      </c>
      <c r="U246" s="335" t="e">
        <f t="shared" ref="U246:U247" si="45">IF(P246&gt;S245+1,"??","")</f>
        <v>#N/A</v>
      </c>
    </row>
    <row r="247" spans="1:21" ht="12.75" hidden="1" customHeight="1" x14ac:dyDescent="0.2">
      <c r="A247" s="300" t="str">
        <f>Ma</f>
        <v>DC1DT21-DCK67</v>
      </c>
      <c r="B247" s="300" t="str">
        <f>MaHP</f>
        <v>DC1DT21</v>
      </c>
      <c r="C247" s="519">
        <v>246</v>
      </c>
      <c r="D247" s="519" t="s">
        <v>3760</v>
      </c>
      <c r="E247" s="519" t="s">
        <v>3761</v>
      </c>
      <c r="F247" s="519" t="s">
        <v>64</v>
      </c>
      <c r="G247" s="519" t="s">
        <v>2996</v>
      </c>
      <c r="H247" s="519" t="s">
        <v>3255</v>
      </c>
      <c r="I247" s="519" t="s">
        <v>2170</v>
      </c>
      <c r="J247" s="519">
        <v>0</v>
      </c>
      <c r="K247" s="520">
        <v>0</v>
      </c>
      <c r="L247" s="520" t="s">
        <v>3313</v>
      </c>
      <c r="M247" s="520" t="s">
        <v>3274</v>
      </c>
      <c r="N247" s="301" t="str">
        <f t="shared" ref="N247:N310" si="46">Loclop</f>
        <v>67DCDT21</v>
      </c>
      <c r="P247" s="232" t="e">
        <f>_trangay</f>
        <v>#N/A</v>
      </c>
      <c r="Q247" s="232" t="e">
        <f>_trangay</f>
        <v>#N/A</v>
      </c>
      <c r="R247" s="233" t="e">
        <f>_trangay</f>
        <v>#N/A</v>
      </c>
      <c r="S247" s="232" t="e">
        <f>+P247+G274</f>
        <v>#N/A</v>
      </c>
      <c r="T247" s="335" t="e">
        <f t="shared" si="44"/>
        <v>#N/A</v>
      </c>
      <c r="U247" s="335" t="e">
        <f t="shared" si="45"/>
        <v>#N/A</v>
      </c>
    </row>
    <row r="248" spans="1:21" ht="12.75" hidden="1" customHeight="1" x14ac:dyDescent="0.2">
      <c r="A248" s="300" t="str">
        <f>Ma</f>
        <v>DC1CK21-DCK67</v>
      </c>
      <c r="B248" s="300" t="str">
        <f>MaHP</f>
        <v>DC1CK21</v>
      </c>
      <c r="C248" s="519">
        <v>247</v>
      </c>
      <c r="D248" s="519" t="s">
        <v>3762</v>
      </c>
      <c r="E248" s="519" t="s">
        <v>3576</v>
      </c>
      <c r="F248" s="519" t="s">
        <v>64</v>
      </c>
      <c r="G248" s="519" t="s">
        <v>2996</v>
      </c>
      <c r="H248" s="519" t="s">
        <v>3255</v>
      </c>
      <c r="I248" s="519" t="s">
        <v>2170</v>
      </c>
      <c r="J248" s="519">
        <v>0</v>
      </c>
      <c r="K248" s="520">
        <v>0</v>
      </c>
      <c r="L248" s="520" t="s">
        <v>3313</v>
      </c>
      <c r="M248" s="520" t="s">
        <v>3577</v>
      </c>
      <c r="N248" s="301" t="str">
        <f t="shared" si="46"/>
        <v>67DCOT21</v>
      </c>
      <c r="P248" s="232" t="e">
        <f>_trangay</f>
        <v>#N/A</v>
      </c>
      <c r="Q248" s="232" t="e">
        <f>_trangay</f>
        <v>#N/A</v>
      </c>
      <c r="R248" s="233" t="e">
        <f>_trangay</f>
        <v>#N/A</v>
      </c>
      <c r="S248" s="232" t="e">
        <f t="shared" ref="S248:S256" si="47">+P248+G249</f>
        <v>#N/A</v>
      </c>
      <c r="T248" s="335" t="e">
        <f>IF(P248&lt;S221,"??","")</f>
        <v>#N/A</v>
      </c>
      <c r="U248" s="335" t="e">
        <f>IF(P248&gt;S221+1,"??","")</f>
        <v>#N/A</v>
      </c>
    </row>
    <row r="249" spans="1:21" ht="12.75" hidden="1" customHeight="1" x14ac:dyDescent="0.2">
      <c r="A249" s="300" t="str">
        <f>Ma</f>
        <v>DC1DT21-DCK67</v>
      </c>
      <c r="B249" s="300" t="str">
        <f>MaHP</f>
        <v>DC1DT21</v>
      </c>
      <c r="C249" s="519">
        <v>248</v>
      </c>
      <c r="D249" s="519" t="s">
        <v>3763</v>
      </c>
      <c r="E249" s="519" t="s">
        <v>3764</v>
      </c>
      <c r="F249" s="519" t="s">
        <v>64</v>
      </c>
      <c r="G249" s="519" t="s">
        <v>2996</v>
      </c>
      <c r="H249" s="519" t="s">
        <v>3255</v>
      </c>
      <c r="I249" s="519" t="s">
        <v>2170</v>
      </c>
      <c r="J249" s="519">
        <v>0</v>
      </c>
      <c r="K249" s="520">
        <v>0</v>
      </c>
      <c r="L249" s="520" t="s">
        <v>3313</v>
      </c>
      <c r="M249" s="520" t="s">
        <v>3577</v>
      </c>
      <c r="N249" s="301" t="str">
        <f t="shared" si="46"/>
        <v>67DCDT22</v>
      </c>
      <c r="P249" s="232" t="e">
        <f>_trangay</f>
        <v>#N/A</v>
      </c>
      <c r="Q249" s="232" t="e">
        <f>_trangay</f>
        <v>#N/A</v>
      </c>
      <c r="R249" s="233" t="e">
        <f>_trangay</f>
        <v>#N/A</v>
      </c>
      <c r="S249" s="232" t="e">
        <f t="shared" si="47"/>
        <v>#N/A</v>
      </c>
      <c r="T249" s="335" t="e">
        <f t="shared" ref="T249:T257" si="48">IF(P249&lt;S248,"??","")</f>
        <v>#N/A</v>
      </c>
      <c r="U249" s="335" t="e">
        <f t="shared" ref="U249:U257" si="49">IF(P249&gt;S248+1,"??","")</f>
        <v>#N/A</v>
      </c>
    </row>
    <row r="250" spans="1:21" ht="12.75" hidden="1" customHeight="1" x14ac:dyDescent="0.2">
      <c r="A250" s="300" t="str">
        <f>Ma</f>
        <v>CC1CB21-CCK67</v>
      </c>
      <c r="B250" s="300" t="str">
        <f>MaHP</f>
        <v>CC1CB21</v>
      </c>
      <c r="C250" s="519">
        <v>249</v>
      </c>
      <c r="D250" s="519" t="s">
        <v>3921</v>
      </c>
      <c r="E250" s="519" t="s">
        <v>3922</v>
      </c>
      <c r="F250" s="519" t="s">
        <v>64</v>
      </c>
      <c r="G250" s="519" t="s">
        <v>2996</v>
      </c>
      <c r="H250" s="519" t="s">
        <v>3255</v>
      </c>
      <c r="I250" s="519" t="s">
        <v>2170</v>
      </c>
      <c r="J250" s="519">
        <v>63</v>
      </c>
      <c r="K250" s="520">
        <v>64</v>
      </c>
      <c r="L250" s="520" t="s">
        <v>3854</v>
      </c>
      <c r="M250" s="520" t="s">
        <v>3275</v>
      </c>
      <c r="N250" s="301" t="str">
        <f t="shared" si="46"/>
        <v>67CCCD21</v>
      </c>
      <c r="P250" s="232" t="e">
        <f>_trangay</f>
        <v>#N/A</v>
      </c>
      <c r="Q250" s="232" t="e">
        <f>_trangay</f>
        <v>#N/A</v>
      </c>
      <c r="R250" s="233" t="e">
        <f>_trangay</f>
        <v>#N/A</v>
      </c>
      <c r="S250" s="232" t="e">
        <f t="shared" si="47"/>
        <v>#N/A</v>
      </c>
      <c r="T250" s="335" t="e">
        <f t="shared" si="48"/>
        <v>#N/A</v>
      </c>
      <c r="U250" s="335" t="e">
        <f t="shared" si="49"/>
        <v>#N/A</v>
      </c>
    </row>
    <row r="251" spans="1:21" ht="12.75" hidden="1" customHeight="1" x14ac:dyDescent="0.2">
      <c r="A251" s="300" t="str">
        <f>Ma</f>
        <v>CC1CB21-CCK67</v>
      </c>
      <c r="B251" s="435" t="str">
        <f>MaHP</f>
        <v>CC1CB21</v>
      </c>
      <c r="C251" s="519">
        <v>250</v>
      </c>
      <c r="D251" s="519" t="s">
        <v>3921</v>
      </c>
      <c r="E251" s="519" t="s">
        <v>3923</v>
      </c>
      <c r="F251" s="519" t="s">
        <v>64</v>
      </c>
      <c r="G251" s="519" t="s">
        <v>2996</v>
      </c>
      <c r="H251" s="519" t="s">
        <v>3255</v>
      </c>
      <c r="I251" s="519" t="s">
        <v>2170</v>
      </c>
      <c r="J251" s="519">
        <v>0</v>
      </c>
      <c r="K251" s="520">
        <v>0</v>
      </c>
      <c r="L251" s="520" t="s">
        <v>3854</v>
      </c>
      <c r="M251" s="520" t="s">
        <v>3275</v>
      </c>
      <c r="N251" s="301" t="str">
        <f t="shared" si="46"/>
        <v>67CCDD21</v>
      </c>
      <c r="P251" s="232" t="e">
        <f>_trangay</f>
        <v>#N/A</v>
      </c>
      <c r="Q251" s="232" t="e">
        <f>_trangay</f>
        <v>#N/A</v>
      </c>
      <c r="R251" s="233" t="e">
        <f>_trangay</f>
        <v>#N/A</v>
      </c>
      <c r="S251" s="232" t="e">
        <f t="shared" si="47"/>
        <v>#N/A</v>
      </c>
      <c r="T251" s="335" t="e">
        <f t="shared" si="48"/>
        <v>#N/A</v>
      </c>
      <c r="U251" s="335" t="e">
        <f t="shared" si="49"/>
        <v>#N/A</v>
      </c>
    </row>
    <row r="252" spans="1:21" ht="12.75" hidden="1" customHeight="1" x14ac:dyDescent="0.2">
      <c r="A252" s="300" t="str">
        <f>Ma</f>
        <v>DC1CK21-DCK67</v>
      </c>
      <c r="B252" s="300" t="str">
        <f>MaHP</f>
        <v>DC1CK21</v>
      </c>
      <c r="C252" s="519">
        <v>251</v>
      </c>
      <c r="D252" s="519" t="s">
        <v>3765</v>
      </c>
      <c r="E252" s="519" t="s">
        <v>3578</v>
      </c>
      <c r="F252" s="519" t="s">
        <v>64</v>
      </c>
      <c r="G252" s="519" t="s">
        <v>2996</v>
      </c>
      <c r="H252" s="519" t="s">
        <v>3255</v>
      </c>
      <c r="I252" s="519" t="s">
        <v>2170</v>
      </c>
      <c r="J252" s="519">
        <v>0</v>
      </c>
      <c r="K252" s="520">
        <v>0</v>
      </c>
      <c r="L252" s="520" t="s">
        <v>3313</v>
      </c>
      <c r="M252" s="520" t="s">
        <v>3274</v>
      </c>
      <c r="N252" s="301" t="str">
        <f t="shared" si="46"/>
        <v>67DCOT22</v>
      </c>
      <c r="P252" s="232" t="e">
        <f>_trangay</f>
        <v>#N/A</v>
      </c>
      <c r="Q252" s="232" t="e">
        <f>_trangay</f>
        <v>#N/A</v>
      </c>
      <c r="R252" s="233" t="e">
        <f>_trangay</f>
        <v>#N/A</v>
      </c>
      <c r="S252" s="232" t="e">
        <f t="shared" si="47"/>
        <v>#N/A</v>
      </c>
      <c r="T252" s="335" t="e">
        <f t="shared" si="48"/>
        <v>#N/A</v>
      </c>
      <c r="U252" s="335" t="e">
        <f t="shared" si="49"/>
        <v>#N/A</v>
      </c>
    </row>
    <row r="253" spans="1:21" ht="12.75" hidden="1" customHeight="1" x14ac:dyDescent="0.2">
      <c r="A253" s="300" t="str">
        <f>Ma</f>
        <v>DC1CK21-DCK67</v>
      </c>
      <c r="B253" s="300" t="str">
        <f>MaHP</f>
        <v>DC1CK21</v>
      </c>
      <c r="C253" s="519">
        <v>252</v>
      </c>
      <c r="D253" s="519" t="s">
        <v>3766</v>
      </c>
      <c r="E253" s="519" t="s">
        <v>3767</v>
      </c>
      <c r="F253" s="519" t="s">
        <v>64</v>
      </c>
      <c r="G253" s="519" t="s">
        <v>2996</v>
      </c>
      <c r="H253" s="519" t="s">
        <v>3255</v>
      </c>
      <c r="I253" s="519" t="s">
        <v>2170</v>
      </c>
      <c r="J253" s="519">
        <v>0</v>
      </c>
      <c r="K253" s="520">
        <v>0</v>
      </c>
      <c r="L253" s="520" t="s">
        <v>3313</v>
      </c>
      <c r="M253" s="520" t="s">
        <v>3274</v>
      </c>
      <c r="N253" s="301" t="str">
        <f t="shared" si="46"/>
        <v>67DCOT23</v>
      </c>
      <c r="P253" s="232" t="e">
        <f>_trangay</f>
        <v>#N/A</v>
      </c>
      <c r="Q253" s="232" t="e">
        <f>_trangay</f>
        <v>#N/A</v>
      </c>
      <c r="R253" s="233" t="e">
        <f>_trangay</f>
        <v>#N/A</v>
      </c>
      <c r="S253" s="232" t="e">
        <f t="shared" si="47"/>
        <v>#N/A</v>
      </c>
      <c r="T253" s="335" t="e">
        <f t="shared" si="48"/>
        <v>#N/A</v>
      </c>
      <c r="U253" s="335" t="e">
        <f t="shared" si="49"/>
        <v>#N/A</v>
      </c>
    </row>
    <row r="254" spans="1:21" ht="12.75" hidden="1" customHeight="1" x14ac:dyDescent="0.2">
      <c r="A254" s="300" t="str">
        <f>Ma</f>
        <v>CC1CB21-CCK67</v>
      </c>
      <c r="B254" s="300" t="str">
        <f>MaHP</f>
        <v>CC1CB21</v>
      </c>
      <c r="C254" s="519">
        <v>253</v>
      </c>
      <c r="D254" s="519" t="s">
        <v>3924</v>
      </c>
      <c r="E254" s="519" t="s">
        <v>3925</v>
      </c>
      <c r="F254" s="519" t="s">
        <v>64</v>
      </c>
      <c r="G254" s="519" t="s">
        <v>2996</v>
      </c>
      <c r="H254" s="519" t="s">
        <v>3255</v>
      </c>
      <c r="I254" s="519" t="s">
        <v>2170</v>
      </c>
      <c r="J254" s="519">
        <v>28</v>
      </c>
      <c r="K254" s="520">
        <v>28</v>
      </c>
      <c r="L254" s="520" t="s">
        <v>3854</v>
      </c>
      <c r="M254" s="520" t="s">
        <v>3273</v>
      </c>
      <c r="N254" s="301" t="str">
        <f t="shared" si="46"/>
        <v>67CCTH21</v>
      </c>
      <c r="P254" s="232" t="e">
        <f>_trangay</f>
        <v>#N/A</v>
      </c>
      <c r="Q254" s="232" t="e">
        <f>_trangay</f>
        <v>#N/A</v>
      </c>
      <c r="R254" s="233" t="e">
        <f>_trangay</f>
        <v>#N/A</v>
      </c>
      <c r="S254" s="232" t="e">
        <f t="shared" si="47"/>
        <v>#N/A</v>
      </c>
      <c r="T254" s="335" t="e">
        <f t="shared" si="48"/>
        <v>#N/A</v>
      </c>
      <c r="U254" s="335" t="e">
        <f t="shared" si="49"/>
        <v>#N/A</v>
      </c>
    </row>
    <row r="255" spans="1:21" ht="12.75" hidden="1" customHeight="1" x14ac:dyDescent="0.2">
      <c r="A255" s="300" t="str">
        <f>Ma</f>
        <v>DC1CK21-DCK67</v>
      </c>
      <c r="B255" s="300" t="str">
        <f>MaHP</f>
        <v>DC1CK21</v>
      </c>
      <c r="C255" s="519">
        <v>254</v>
      </c>
      <c r="D255" s="519" t="s">
        <v>3768</v>
      </c>
      <c r="E255" s="519" t="s">
        <v>3769</v>
      </c>
      <c r="F255" s="519" t="s">
        <v>64</v>
      </c>
      <c r="G255" s="519" t="s">
        <v>2996</v>
      </c>
      <c r="H255" s="519" t="s">
        <v>3255</v>
      </c>
      <c r="I255" s="519" t="s">
        <v>2170</v>
      </c>
      <c r="J255" s="519">
        <v>0</v>
      </c>
      <c r="K255" s="520">
        <v>0</v>
      </c>
      <c r="L255" s="520" t="s">
        <v>3313</v>
      </c>
      <c r="M255" s="520" t="s">
        <v>3577</v>
      </c>
      <c r="N255" s="301" t="str">
        <f t="shared" si="46"/>
        <v>67DCOT24</v>
      </c>
      <c r="P255" s="232" t="e">
        <f>_trangay</f>
        <v>#N/A</v>
      </c>
      <c r="Q255" s="232" t="e">
        <f>_trangay</f>
        <v>#N/A</v>
      </c>
      <c r="R255" s="233" t="e">
        <f>_trangay</f>
        <v>#N/A</v>
      </c>
      <c r="S255" s="232" t="e">
        <f t="shared" si="47"/>
        <v>#N/A</v>
      </c>
      <c r="T255" s="335" t="e">
        <f t="shared" si="48"/>
        <v>#N/A</v>
      </c>
      <c r="U255" s="335" t="e">
        <f t="shared" si="49"/>
        <v>#N/A</v>
      </c>
    </row>
    <row r="256" spans="1:21" ht="12.75" hidden="1" customHeight="1" x14ac:dyDescent="0.2">
      <c r="A256" s="300" t="str">
        <f>Ma</f>
        <v>DC1CK21-DCK67</v>
      </c>
      <c r="B256" s="300" t="str">
        <f>MaHP</f>
        <v>DC1CK21</v>
      </c>
      <c r="C256" s="519">
        <v>255</v>
      </c>
      <c r="D256" s="519" t="s">
        <v>3770</v>
      </c>
      <c r="E256" s="519" t="s">
        <v>3771</v>
      </c>
      <c r="F256" s="519" t="s">
        <v>64</v>
      </c>
      <c r="G256" s="519" t="s">
        <v>2996</v>
      </c>
      <c r="H256" s="519" t="s">
        <v>3255</v>
      </c>
      <c r="I256" s="519" t="s">
        <v>2170</v>
      </c>
      <c r="J256" s="519">
        <v>0</v>
      </c>
      <c r="K256" s="520">
        <v>0</v>
      </c>
      <c r="L256" s="520" t="s">
        <v>3313</v>
      </c>
      <c r="M256" s="520" t="s">
        <v>3274</v>
      </c>
      <c r="N256" s="301" t="str">
        <f t="shared" si="46"/>
        <v>67DCOT25</v>
      </c>
      <c r="P256" s="232" t="e">
        <f>_trangay</f>
        <v>#N/A</v>
      </c>
      <c r="Q256" s="232" t="e">
        <f>_trangay</f>
        <v>#N/A</v>
      </c>
      <c r="R256" s="233" t="e">
        <f>_trangay</f>
        <v>#N/A</v>
      </c>
      <c r="S256" s="232" t="e">
        <f t="shared" si="47"/>
        <v>#N/A</v>
      </c>
      <c r="T256" s="335" t="e">
        <f t="shared" si="48"/>
        <v>#N/A</v>
      </c>
      <c r="U256" s="335" t="e">
        <f t="shared" si="49"/>
        <v>#N/A</v>
      </c>
    </row>
    <row r="257" spans="1:16137" ht="12.75" hidden="1" customHeight="1" x14ac:dyDescent="0.2">
      <c r="A257" s="300" t="str">
        <f>Ma</f>
        <v>DC1CK21-DCK67</v>
      </c>
      <c r="B257" s="300" t="str">
        <f>MaHP</f>
        <v>DC1CK21</v>
      </c>
      <c r="C257" s="519">
        <v>256</v>
      </c>
      <c r="D257" s="519" t="s">
        <v>3772</v>
      </c>
      <c r="E257" s="519" t="s">
        <v>3579</v>
      </c>
      <c r="F257" s="519" t="s">
        <v>64</v>
      </c>
      <c r="G257" s="519" t="s">
        <v>2996</v>
      </c>
      <c r="H257" s="519" t="s">
        <v>3255</v>
      </c>
      <c r="I257" s="519" t="s">
        <v>2170</v>
      </c>
      <c r="J257" s="519">
        <v>0</v>
      </c>
      <c r="K257" s="520">
        <v>0</v>
      </c>
      <c r="L257" s="520" t="s">
        <v>3313</v>
      </c>
      <c r="M257" s="520" t="s">
        <v>3577</v>
      </c>
      <c r="N257" s="301" t="str">
        <f t="shared" si="46"/>
        <v>67DCCO21</v>
      </c>
      <c r="P257" s="232" t="e">
        <f>_trangay</f>
        <v>#N/A</v>
      </c>
      <c r="Q257" s="232" t="e">
        <f>_trangay</f>
        <v>#N/A</v>
      </c>
      <c r="R257" s="233" t="e">
        <f>_trangay</f>
        <v>#N/A</v>
      </c>
      <c r="S257" s="232" t="e">
        <f>+P257+#REF!</f>
        <v>#N/A</v>
      </c>
      <c r="T257" s="335" t="e">
        <f t="shared" si="48"/>
        <v>#N/A</v>
      </c>
      <c r="U257" s="335" t="e">
        <f t="shared" si="49"/>
        <v>#N/A</v>
      </c>
    </row>
    <row r="258" spans="1:16137" ht="12.75" hidden="1" customHeight="1" x14ac:dyDescent="0.2">
      <c r="A258" s="300" t="str">
        <f>Ma</f>
        <v>DC1CK21-DCK67</v>
      </c>
      <c r="B258" s="300" t="str">
        <f>MaHP</f>
        <v>DC1CK21</v>
      </c>
      <c r="C258" s="519">
        <v>257</v>
      </c>
      <c r="D258" s="519" t="s">
        <v>3773</v>
      </c>
      <c r="E258" s="519" t="s">
        <v>3774</v>
      </c>
      <c r="F258" s="519" t="s">
        <v>64</v>
      </c>
      <c r="G258" s="519" t="s">
        <v>2996</v>
      </c>
      <c r="H258" s="519" t="s">
        <v>3255</v>
      </c>
      <c r="I258" s="519" t="s">
        <v>2170</v>
      </c>
      <c r="J258" s="519">
        <v>0</v>
      </c>
      <c r="K258" s="520">
        <v>0</v>
      </c>
      <c r="L258" s="520" t="s">
        <v>3313</v>
      </c>
      <c r="M258" s="520" t="s">
        <v>3274</v>
      </c>
      <c r="N258" s="301" t="str">
        <f t="shared" si="46"/>
        <v>67DCCO22</v>
      </c>
      <c r="P258" s="232" t="e">
        <f>_trangay</f>
        <v>#N/A</v>
      </c>
      <c r="Q258" s="232" t="e">
        <f>_trangay</f>
        <v>#N/A</v>
      </c>
      <c r="R258" s="233" t="e">
        <f>_trangay</f>
        <v>#N/A</v>
      </c>
      <c r="S258" s="232" t="e">
        <f>+P258+G259</f>
        <v>#N/A</v>
      </c>
      <c r="T258" s="335" t="e">
        <f>IF(P258&lt;#REF!,"??","")</f>
        <v>#N/A</v>
      </c>
      <c r="U258" s="335" t="e">
        <f>IF(P258&gt;#REF!+1,"??","")</f>
        <v>#N/A</v>
      </c>
    </row>
    <row r="259" spans="1:16137" ht="12.75" hidden="1" customHeight="1" x14ac:dyDescent="0.2">
      <c r="A259" s="300" t="str">
        <f>Ma</f>
        <v>DC1CK21-DCK67</v>
      </c>
      <c r="B259" s="300" t="str">
        <f>MaHP</f>
        <v>DC1CK21</v>
      </c>
      <c r="C259" s="519">
        <v>258</v>
      </c>
      <c r="D259" s="519" t="s">
        <v>3775</v>
      </c>
      <c r="E259" s="519" t="s">
        <v>3776</v>
      </c>
      <c r="F259" s="519" t="s">
        <v>64</v>
      </c>
      <c r="G259" s="519" t="s">
        <v>2996</v>
      </c>
      <c r="H259" s="519" t="s">
        <v>3255</v>
      </c>
      <c r="I259" s="519" t="s">
        <v>2170</v>
      </c>
      <c r="J259" s="519">
        <v>0</v>
      </c>
      <c r="K259" s="520">
        <v>0</v>
      </c>
      <c r="L259" s="520" t="s">
        <v>3313</v>
      </c>
      <c r="M259" s="520" t="s">
        <v>3577</v>
      </c>
      <c r="N259" s="301" t="str">
        <f t="shared" si="46"/>
        <v>67DCCO23</v>
      </c>
      <c r="P259" s="232" t="e">
        <f>_trangay</f>
        <v>#N/A</v>
      </c>
      <c r="Q259" s="232" t="e">
        <f>_trangay</f>
        <v>#N/A</v>
      </c>
      <c r="R259" s="233" t="e">
        <f>_trangay</f>
        <v>#N/A</v>
      </c>
      <c r="S259" s="232" t="e">
        <f>+P259+G260</f>
        <v>#N/A</v>
      </c>
      <c r="T259" s="335" t="e">
        <f>IF(P259&lt;S258,"??","")</f>
        <v>#N/A</v>
      </c>
      <c r="U259" s="335" t="e">
        <f>IF(P259&gt;S258+1,"??","")</f>
        <v>#N/A</v>
      </c>
    </row>
    <row r="260" spans="1:16137" ht="12.75" hidden="1" customHeight="1" x14ac:dyDescent="0.2">
      <c r="A260" s="300" t="str">
        <f>Ma</f>
        <v>DC1CB21-DCK67</v>
      </c>
      <c r="B260" s="435" t="str">
        <f>MaHP</f>
        <v>DC1CB21</v>
      </c>
      <c r="C260" s="519">
        <v>259</v>
      </c>
      <c r="D260" s="519" t="s">
        <v>3550</v>
      </c>
      <c r="E260" s="519" t="s">
        <v>3551</v>
      </c>
      <c r="F260" s="519" t="s">
        <v>64</v>
      </c>
      <c r="G260" s="519" t="s">
        <v>3002</v>
      </c>
      <c r="H260" s="519" t="s">
        <v>3255</v>
      </c>
      <c r="I260" s="519" t="s">
        <v>2170</v>
      </c>
      <c r="J260" s="519">
        <v>83</v>
      </c>
      <c r="K260" s="520">
        <v>91</v>
      </c>
      <c r="L260" s="520" t="s">
        <v>3313</v>
      </c>
      <c r="M260" s="520" t="s">
        <v>3552</v>
      </c>
      <c r="N260" s="301" t="str">
        <f t="shared" si="46"/>
        <v>67DCCA21</v>
      </c>
      <c r="P260" s="232" t="e">
        <f>_trangay</f>
        <v>#N/A</v>
      </c>
      <c r="Q260" s="232" t="e">
        <f>_trangay</f>
        <v>#N/A</v>
      </c>
      <c r="R260" s="233" t="e">
        <f>_trangay</f>
        <v>#N/A</v>
      </c>
      <c r="S260" s="232" t="e">
        <f>+P260+G261</f>
        <v>#N/A</v>
      </c>
      <c r="T260" s="335" t="e">
        <f>IF(P260&lt;S259,"??","")</f>
        <v>#N/A</v>
      </c>
      <c r="U260" s="335" t="e">
        <f>IF(P260&gt;S259+1,"??","")</f>
        <v>#N/A</v>
      </c>
    </row>
    <row r="261" spans="1:16137" ht="12.75" hidden="1" customHeight="1" x14ac:dyDescent="0.2">
      <c r="A261" s="300" t="str">
        <f>Ma</f>
        <v>DC1CK21-DCK67</v>
      </c>
      <c r="B261" s="502" t="str">
        <f>MaHP</f>
        <v>DC1CK21</v>
      </c>
      <c r="C261" s="519">
        <v>260</v>
      </c>
      <c r="D261" s="519" t="s">
        <v>3553</v>
      </c>
      <c r="E261" s="519" t="s">
        <v>3847</v>
      </c>
      <c r="F261" s="519" t="s">
        <v>64</v>
      </c>
      <c r="G261" s="519" t="s">
        <v>2996</v>
      </c>
      <c r="H261" s="519" t="s">
        <v>3255</v>
      </c>
      <c r="I261" s="519" t="s">
        <v>2170</v>
      </c>
      <c r="J261" s="519">
        <v>55</v>
      </c>
      <c r="K261" s="520">
        <v>55</v>
      </c>
      <c r="L261" s="520" t="s">
        <v>3313</v>
      </c>
      <c r="M261" s="520" t="s">
        <v>3299</v>
      </c>
      <c r="N261" s="301" t="str">
        <f t="shared" si="46"/>
        <v>67DCDM21</v>
      </c>
      <c r="O261" s="301"/>
      <c r="P261" s="232" t="e">
        <f>_trangay</f>
        <v>#N/A</v>
      </c>
      <c r="Q261" s="232" t="e">
        <f>_trangay</f>
        <v>#N/A</v>
      </c>
      <c r="R261" s="499" t="e">
        <f>_trangay</f>
        <v>#N/A</v>
      </c>
      <c r="S261" s="89"/>
      <c r="T261" s="500" t="e">
        <f>IF(P261&lt;S259,"??","")</f>
        <v>#N/A</v>
      </c>
      <c r="U261" s="500" t="e">
        <f>IF(P261&gt;S259+1,"??","")</f>
        <v>#N/A</v>
      </c>
      <c r="V261" s="89"/>
      <c r="W261" s="89"/>
      <c r="X261" s="89"/>
      <c r="Y261" s="89"/>
      <c r="Z261" s="89"/>
      <c r="AA261" s="89"/>
      <c r="AB261" s="89"/>
      <c r="AC261" s="89"/>
      <c r="AD261" s="89"/>
      <c r="AE261" s="89"/>
      <c r="AF261" s="89"/>
      <c r="AG261" s="89"/>
      <c r="AH261" s="89"/>
      <c r="AI261" s="89"/>
      <c r="AJ261" s="89"/>
      <c r="AK261" s="89"/>
      <c r="AL261" s="89"/>
      <c r="AM261" s="89"/>
      <c r="AN261" s="89"/>
      <c r="AO261" s="89"/>
      <c r="AP261" s="89"/>
      <c r="AQ261" s="89"/>
      <c r="AR261" s="89"/>
      <c r="AS261" s="89"/>
      <c r="AT261" s="89"/>
      <c r="AU261" s="89"/>
      <c r="AV261" s="89"/>
      <c r="AW261" s="89"/>
      <c r="AX261" s="89"/>
      <c r="AY261" s="89"/>
      <c r="AZ261" s="89"/>
      <c r="BA261" s="89"/>
      <c r="BB261" s="89"/>
      <c r="BC261" s="89"/>
      <c r="BD261" s="89"/>
      <c r="BE261" s="89"/>
      <c r="BF261" s="89"/>
      <c r="BG261" s="89"/>
      <c r="BH261" s="89"/>
      <c r="BI261" s="89"/>
      <c r="BJ261" s="89"/>
      <c r="BK261" s="89"/>
      <c r="BL261" s="89"/>
      <c r="BM261" s="89"/>
      <c r="BN261" s="89"/>
      <c r="BO261" s="89"/>
      <c r="BP261" s="89"/>
      <c r="BQ261" s="89"/>
      <c r="BR261" s="89"/>
      <c r="BS261" s="89"/>
      <c r="BT261" s="89"/>
      <c r="BU261" s="89"/>
      <c r="BV261" s="89"/>
      <c r="BW261" s="89"/>
      <c r="BX261" s="89"/>
      <c r="BY261" s="89"/>
      <c r="BZ261" s="89"/>
      <c r="CA261" s="89"/>
      <c r="CB261" s="89"/>
      <c r="CC261" s="89"/>
      <c r="CD261" s="89"/>
      <c r="CE261" s="89"/>
      <c r="CF261" s="89"/>
      <c r="CG261" s="89"/>
      <c r="CH261" s="89"/>
      <c r="CI261" s="89"/>
      <c r="CJ261" s="89"/>
      <c r="CK261" s="89"/>
      <c r="CL261" s="89"/>
      <c r="CM261" s="89"/>
      <c r="CN261" s="89"/>
      <c r="CO261" s="89"/>
      <c r="CP261" s="89"/>
      <c r="CQ261" s="89"/>
      <c r="CR261" s="89"/>
      <c r="CS261" s="89"/>
      <c r="CT261" s="89"/>
      <c r="CU261" s="89"/>
      <c r="CV261" s="89"/>
      <c r="CW261" s="89"/>
      <c r="CX261" s="89"/>
      <c r="CY261" s="89"/>
      <c r="CZ261" s="89"/>
      <c r="DA261" s="89"/>
      <c r="DB261" s="89"/>
      <c r="DC261" s="89"/>
      <c r="DD261" s="89"/>
      <c r="DE261" s="89"/>
      <c r="DF261" s="89"/>
      <c r="DG261" s="89"/>
      <c r="DH261" s="89"/>
      <c r="DI261" s="89"/>
      <c r="DJ261" s="89"/>
      <c r="DK261" s="89"/>
      <c r="DL261" s="89"/>
      <c r="DM261" s="89"/>
      <c r="DN261" s="89"/>
      <c r="DO261" s="89"/>
      <c r="DP261" s="89"/>
      <c r="DQ261" s="89"/>
      <c r="DR261" s="89"/>
      <c r="DS261" s="89"/>
      <c r="DT261" s="89"/>
      <c r="DU261" s="89"/>
      <c r="DV261" s="89"/>
      <c r="DW261" s="89"/>
      <c r="DX261" s="89"/>
      <c r="DY261" s="89"/>
      <c r="DZ261" s="89"/>
      <c r="EA261" s="89"/>
      <c r="EB261" s="89"/>
      <c r="EC261" s="89"/>
      <c r="ED261" s="89"/>
      <c r="EE261" s="89"/>
      <c r="EF261" s="89"/>
      <c r="EG261" s="89"/>
      <c r="EH261" s="89"/>
      <c r="EI261" s="89"/>
      <c r="EJ261" s="89"/>
      <c r="EK261" s="89"/>
      <c r="EL261" s="89"/>
      <c r="EM261" s="89"/>
      <c r="EN261" s="89"/>
      <c r="EO261" s="89"/>
      <c r="EP261" s="89"/>
      <c r="EQ261" s="89"/>
      <c r="ER261" s="89"/>
      <c r="ES261" s="89"/>
      <c r="ET261" s="89"/>
      <c r="EU261" s="89"/>
      <c r="EV261" s="89"/>
      <c r="EW261" s="89"/>
      <c r="EX261" s="89"/>
      <c r="EY261" s="89"/>
      <c r="EZ261" s="89"/>
      <c r="FA261" s="89"/>
      <c r="FB261" s="89"/>
      <c r="FC261" s="89"/>
      <c r="FD261" s="89"/>
      <c r="FE261" s="89"/>
      <c r="FF261" s="89"/>
      <c r="FG261" s="89"/>
      <c r="FH261" s="89"/>
      <c r="FI261" s="89"/>
      <c r="FJ261" s="89"/>
      <c r="FK261" s="89"/>
      <c r="FL261" s="89"/>
      <c r="FM261" s="89"/>
      <c r="FN261" s="89"/>
      <c r="FO261" s="89"/>
      <c r="FP261" s="89"/>
      <c r="FQ261" s="89"/>
      <c r="FR261" s="89"/>
      <c r="FS261" s="89"/>
      <c r="FT261" s="89"/>
      <c r="FU261" s="89"/>
      <c r="FV261" s="89"/>
      <c r="FW261" s="89"/>
      <c r="FX261" s="89"/>
      <c r="FY261" s="89"/>
      <c r="FZ261" s="89"/>
      <c r="GA261" s="89"/>
      <c r="GB261" s="89"/>
      <c r="GC261" s="89"/>
      <c r="GD261" s="89"/>
      <c r="GE261" s="89"/>
      <c r="GF261" s="89"/>
      <c r="GG261" s="89"/>
      <c r="GH261" s="89"/>
      <c r="GI261" s="89"/>
      <c r="GJ261" s="89"/>
      <c r="GK261" s="89"/>
      <c r="GL261" s="89"/>
      <c r="GM261" s="89"/>
      <c r="GN261" s="89"/>
      <c r="GO261" s="89"/>
      <c r="GP261" s="89"/>
      <c r="GQ261" s="89"/>
      <c r="GR261" s="89"/>
      <c r="GS261" s="89"/>
      <c r="GT261" s="89"/>
      <c r="GU261" s="89"/>
      <c r="GV261" s="89"/>
      <c r="GW261" s="89"/>
      <c r="GX261" s="89"/>
      <c r="GY261" s="89"/>
      <c r="GZ261" s="89"/>
      <c r="HA261" s="89"/>
      <c r="HB261" s="89"/>
      <c r="HC261" s="89"/>
      <c r="HD261" s="89"/>
      <c r="HE261" s="89"/>
      <c r="HF261" s="89"/>
      <c r="HG261" s="89"/>
      <c r="HH261" s="89"/>
      <c r="HI261" s="89"/>
      <c r="HJ261" s="89"/>
      <c r="HK261" s="89"/>
      <c r="HL261" s="89"/>
      <c r="HM261" s="89"/>
      <c r="HN261" s="89"/>
      <c r="HO261" s="89"/>
      <c r="HP261" s="89"/>
      <c r="HQ261" s="89"/>
      <c r="HR261" s="89"/>
      <c r="HS261" s="89"/>
      <c r="HT261" s="89"/>
      <c r="HU261" s="89"/>
      <c r="HV261" s="89"/>
      <c r="HW261" s="89"/>
      <c r="HX261" s="89"/>
      <c r="HY261" s="89"/>
      <c r="HZ261" s="89"/>
      <c r="IA261" s="89"/>
      <c r="IB261" s="89"/>
      <c r="IC261" s="89"/>
      <c r="ID261" s="89"/>
      <c r="IE261" s="89"/>
      <c r="IF261" s="89"/>
      <c r="IG261" s="89"/>
      <c r="IH261" s="89"/>
      <c r="II261" s="89"/>
      <c r="IJ261" s="89"/>
      <c r="IK261" s="89"/>
      <c r="IL261" s="89"/>
      <c r="IM261" s="89"/>
      <c r="IN261" s="89"/>
      <c r="IO261" s="89"/>
      <c r="IP261" s="89"/>
      <c r="IQ261" s="89"/>
      <c r="IR261" s="89"/>
      <c r="IS261" s="89"/>
      <c r="IT261" s="89"/>
      <c r="IU261" s="89"/>
      <c r="IV261" s="89"/>
      <c r="IW261" s="89"/>
      <c r="IX261" s="89"/>
      <c r="IY261" s="89"/>
      <c r="IZ261" s="89"/>
      <c r="JA261" s="89"/>
      <c r="JB261" s="89"/>
      <c r="JC261" s="89"/>
      <c r="JD261" s="89"/>
      <c r="JE261" s="89"/>
      <c r="JF261" s="89"/>
      <c r="JG261" s="89"/>
      <c r="JH261" s="89"/>
      <c r="JI261" s="89"/>
      <c r="JJ261" s="89"/>
      <c r="JK261" s="89"/>
      <c r="JL261" s="89"/>
      <c r="JM261" s="89"/>
      <c r="JN261" s="89"/>
      <c r="JO261" s="89"/>
      <c r="JP261" s="89"/>
      <c r="JQ261" s="89"/>
      <c r="JR261" s="89"/>
      <c r="JS261" s="89"/>
      <c r="JT261" s="89"/>
      <c r="JU261" s="89"/>
      <c r="JV261" s="89"/>
      <c r="JW261" s="89"/>
      <c r="JX261" s="89"/>
      <c r="JY261" s="89"/>
      <c r="JZ261" s="89"/>
      <c r="KA261" s="89"/>
      <c r="KB261" s="89"/>
      <c r="KC261" s="89"/>
      <c r="KD261" s="89"/>
      <c r="KE261" s="89"/>
      <c r="KF261" s="89"/>
      <c r="KG261" s="89"/>
      <c r="KH261" s="89"/>
      <c r="KI261" s="89"/>
      <c r="KJ261" s="89"/>
      <c r="KK261" s="89"/>
      <c r="KL261" s="89"/>
      <c r="KM261" s="89"/>
      <c r="KN261" s="89"/>
      <c r="KO261" s="89"/>
      <c r="KP261" s="89"/>
      <c r="KQ261" s="89"/>
      <c r="KR261" s="89"/>
      <c r="KS261" s="89"/>
      <c r="KT261" s="89"/>
      <c r="KU261" s="89"/>
      <c r="KV261" s="89"/>
      <c r="KW261" s="89"/>
      <c r="KX261" s="89"/>
      <c r="KY261" s="89"/>
      <c r="KZ261" s="89"/>
      <c r="LA261" s="89"/>
      <c r="LB261" s="89"/>
      <c r="LC261" s="89"/>
      <c r="LD261" s="89"/>
      <c r="LE261" s="89"/>
      <c r="LF261" s="89"/>
      <c r="LG261" s="89"/>
      <c r="LH261" s="89"/>
      <c r="LI261" s="89"/>
      <c r="LJ261" s="89"/>
      <c r="LK261" s="89"/>
      <c r="LL261" s="89"/>
      <c r="LM261" s="89"/>
      <c r="LN261" s="89"/>
      <c r="LO261" s="89"/>
      <c r="LP261" s="89"/>
      <c r="LQ261" s="89"/>
      <c r="LR261" s="89"/>
      <c r="LS261" s="89"/>
      <c r="LT261" s="89"/>
      <c r="LU261" s="89"/>
      <c r="LV261" s="89"/>
      <c r="LW261" s="89"/>
      <c r="LX261" s="89"/>
      <c r="LY261" s="89"/>
      <c r="LZ261" s="89"/>
      <c r="MA261" s="89"/>
      <c r="MB261" s="89"/>
      <c r="MC261" s="89"/>
      <c r="MD261" s="89"/>
      <c r="ME261" s="89"/>
      <c r="MF261" s="89"/>
      <c r="MG261" s="89"/>
      <c r="MH261" s="89"/>
      <c r="MI261" s="89"/>
      <c r="MJ261" s="89"/>
      <c r="MK261" s="89"/>
      <c r="ML261" s="89"/>
      <c r="MM261" s="89"/>
      <c r="MN261" s="89"/>
      <c r="MO261" s="89"/>
      <c r="MP261" s="89"/>
      <c r="MQ261" s="89"/>
      <c r="MR261" s="89"/>
      <c r="MS261" s="89"/>
      <c r="MT261" s="89"/>
      <c r="MU261" s="89"/>
      <c r="MV261" s="89"/>
      <c r="MW261" s="89"/>
      <c r="MX261" s="89"/>
      <c r="MY261" s="89"/>
      <c r="MZ261" s="89"/>
      <c r="NA261" s="89"/>
      <c r="NB261" s="89"/>
      <c r="NC261" s="89"/>
      <c r="ND261" s="89"/>
      <c r="NE261" s="89"/>
      <c r="NF261" s="89"/>
      <c r="NG261" s="89"/>
      <c r="NH261" s="89"/>
      <c r="NI261" s="89"/>
      <c r="NJ261" s="89"/>
      <c r="NK261" s="89"/>
      <c r="NL261" s="89"/>
      <c r="NM261" s="89"/>
      <c r="NN261" s="89"/>
      <c r="NO261" s="89"/>
      <c r="NP261" s="89"/>
      <c r="NQ261" s="89"/>
      <c r="NR261" s="89"/>
      <c r="NS261" s="89"/>
      <c r="NT261" s="89"/>
      <c r="NU261" s="89"/>
      <c r="NV261" s="89"/>
      <c r="NW261" s="89"/>
      <c r="NX261" s="89"/>
      <c r="NY261" s="89"/>
      <c r="NZ261" s="89"/>
      <c r="OA261" s="89"/>
      <c r="OB261" s="89"/>
      <c r="OC261" s="89"/>
      <c r="OD261" s="89"/>
      <c r="OE261" s="89"/>
      <c r="OF261" s="89"/>
      <c r="OG261" s="89"/>
      <c r="OH261" s="89"/>
      <c r="OI261" s="89"/>
      <c r="OJ261" s="89"/>
      <c r="OK261" s="89"/>
      <c r="OL261" s="89"/>
      <c r="OM261" s="89"/>
      <c r="ON261" s="89"/>
      <c r="OO261" s="89"/>
      <c r="OP261" s="89"/>
      <c r="OQ261" s="89"/>
      <c r="OR261" s="89"/>
      <c r="OS261" s="89"/>
      <c r="OT261" s="89"/>
      <c r="OU261" s="89"/>
      <c r="OV261" s="89"/>
      <c r="OW261" s="89"/>
      <c r="OX261" s="89"/>
      <c r="OY261" s="89"/>
      <c r="OZ261" s="89"/>
      <c r="PA261" s="89"/>
      <c r="PB261" s="89"/>
      <c r="PC261" s="89"/>
      <c r="PD261" s="89"/>
      <c r="PE261" s="89"/>
      <c r="PF261" s="89"/>
      <c r="PG261" s="89"/>
      <c r="PH261" s="89"/>
      <c r="PI261" s="89"/>
      <c r="PJ261" s="89"/>
      <c r="PK261" s="89"/>
      <c r="PL261" s="89"/>
      <c r="PM261" s="89"/>
      <c r="PN261" s="89"/>
      <c r="PO261" s="89"/>
      <c r="PP261" s="89"/>
      <c r="PQ261" s="89"/>
      <c r="PR261" s="89"/>
      <c r="PS261" s="89"/>
      <c r="PT261" s="89"/>
      <c r="PU261" s="89"/>
      <c r="PV261" s="89"/>
      <c r="PW261" s="89"/>
      <c r="PX261" s="89"/>
      <c r="PY261" s="89"/>
      <c r="PZ261" s="89"/>
      <c r="QA261" s="89"/>
      <c r="QB261" s="89"/>
      <c r="QC261" s="89"/>
      <c r="QD261" s="89"/>
      <c r="QE261" s="89"/>
      <c r="QF261" s="89"/>
      <c r="QG261" s="89"/>
      <c r="QH261" s="89"/>
      <c r="QI261" s="89"/>
      <c r="QJ261" s="89"/>
      <c r="QK261" s="89"/>
      <c r="QL261" s="89"/>
      <c r="QM261" s="89"/>
      <c r="QN261" s="89"/>
      <c r="QO261" s="89"/>
      <c r="QP261" s="89"/>
      <c r="QQ261" s="89"/>
      <c r="QR261" s="89"/>
      <c r="QS261" s="89"/>
      <c r="QT261" s="89"/>
      <c r="QU261" s="89"/>
      <c r="QV261" s="89"/>
      <c r="QW261" s="89"/>
      <c r="QX261" s="89"/>
      <c r="QY261" s="89"/>
      <c r="QZ261" s="89"/>
      <c r="RA261" s="89"/>
      <c r="RB261" s="89"/>
      <c r="RC261" s="89"/>
      <c r="RD261" s="89"/>
      <c r="RE261" s="89"/>
      <c r="RF261" s="89"/>
      <c r="RG261" s="89"/>
      <c r="RH261" s="89"/>
      <c r="RI261" s="89"/>
      <c r="RJ261" s="89"/>
      <c r="RK261" s="89"/>
      <c r="RL261" s="89"/>
      <c r="RM261" s="89"/>
      <c r="RN261" s="89"/>
      <c r="RO261" s="89"/>
      <c r="RP261" s="89"/>
      <c r="RQ261" s="89"/>
      <c r="RR261" s="89"/>
      <c r="RS261" s="89"/>
      <c r="RT261" s="89"/>
      <c r="RU261" s="89"/>
      <c r="RV261" s="89"/>
      <c r="RW261" s="89"/>
      <c r="RX261" s="89"/>
      <c r="RY261" s="89"/>
      <c r="RZ261" s="89"/>
      <c r="SA261" s="89"/>
      <c r="SB261" s="89"/>
      <c r="SC261" s="89"/>
      <c r="SD261" s="89"/>
      <c r="SE261" s="89"/>
      <c r="SF261" s="89"/>
      <c r="SG261" s="89"/>
      <c r="SH261" s="89"/>
      <c r="SI261" s="89"/>
      <c r="SJ261" s="89"/>
      <c r="SK261" s="89"/>
      <c r="SL261" s="89"/>
      <c r="SM261" s="89"/>
      <c r="SN261" s="89"/>
      <c r="SO261" s="89"/>
      <c r="SP261" s="89"/>
      <c r="SQ261" s="89"/>
      <c r="SR261" s="89"/>
      <c r="SS261" s="89"/>
      <c r="ST261" s="89"/>
      <c r="SU261" s="89"/>
      <c r="SV261" s="89"/>
      <c r="SW261" s="89"/>
      <c r="SX261" s="89"/>
      <c r="SY261" s="89"/>
      <c r="SZ261" s="89"/>
      <c r="TA261" s="89"/>
      <c r="TB261" s="89"/>
      <c r="TC261" s="89"/>
      <c r="TD261" s="89"/>
      <c r="TE261" s="89"/>
      <c r="TF261" s="89"/>
      <c r="TG261" s="89"/>
      <c r="TH261" s="89"/>
      <c r="TI261" s="89"/>
      <c r="TJ261" s="89"/>
      <c r="TK261" s="89"/>
      <c r="TL261" s="89"/>
      <c r="TM261" s="89"/>
      <c r="TN261" s="89"/>
      <c r="TO261" s="89"/>
      <c r="TP261" s="89"/>
      <c r="TQ261" s="89"/>
      <c r="TR261" s="89"/>
      <c r="TS261" s="89"/>
      <c r="TT261" s="89"/>
      <c r="TU261" s="89"/>
      <c r="TV261" s="89"/>
      <c r="TW261" s="89"/>
      <c r="TX261" s="89"/>
      <c r="TY261" s="89"/>
      <c r="TZ261" s="89"/>
      <c r="UA261" s="89"/>
      <c r="UB261" s="89"/>
      <c r="UC261" s="89"/>
      <c r="UD261" s="89"/>
      <c r="UE261" s="89"/>
      <c r="UF261" s="89"/>
      <c r="UG261" s="89"/>
      <c r="UH261" s="89"/>
      <c r="UI261" s="89"/>
      <c r="UJ261" s="89"/>
      <c r="UK261" s="89"/>
      <c r="UL261" s="89"/>
      <c r="UM261" s="89"/>
      <c r="UN261" s="89"/>
      <c r="UO261" s="89"/>
      <c r="UP261" s="89"/>
      <c r="UQ261" s="89"/>
      <c r="UR261" s="89"/>
      <c r="US261" s="89"/>
      <c r="UT261" s="89"/>
      <c r="UU261" s="89"/>
      <c r="UV261" s="89"/>
      <c r="UW261" s="89"/>
      <c r="UX261" s="89"/>
      <c r="UY261" s="89"/>
      <c r="UZ261" s="89"/>
      <c r="VA261" s="89"/>
      <c r="VB261" s="89"/>
      <c r="VC261" s="89"/>
      <c r="VD261" s="89"/>
      <c r="VE261" s="89"/>
      <c r="VF261" s="89"/>
      <c r="VG261" s="89"/>
      <c r="VH261" s="89"/>
      <c r="VI261" s="89"/>
      <c r="VJ261" s="89"/>
      <c r="VK261" s="89"/>
      <c r="VL261" s="89"/>
      <c r="VM261" s="89"/>
      <c r="VN261" s="89"/>
      <c r="VO261" s="89"/>
      <c r="VP261" s="89"/>
      <c r="VQ261" s="89"/>
      <c r="VR261" s="89"/>
      <c r="VS261" s="89"/>
      <c r="VT261" s="89"/>
      <c r="VU261" s="89"/>
      <c r="VV261" s="89"/>
      <c r="VW261" s="89"/>
      <c r="VX261" s="89"/>
      <c r="VY261" s="89"/>
      <c r="VZ261" s="89"/>
      <c r="WA261" s="89"/>
      <c r="WB261" s="89"/>
      <c r="WC261" s="89"/>
      <c r="WD261" s="89"/>
      <c r="WE261" s="89"/>
      <c r="WF261" s="89"/>
      <c r="WG261" s="89"/>
      <c r="WH261" s="89"/>
      <c r="WI261" s="89"/>
      <c r="WJ261" s="89"/>
      <c r="WK261" s="89"/>
      <c r="WL261" s="89"/>
      <c r="WM261" s="89"/>
      <c r="WN261" s="89"/>
      <c r="WO261" s="89"/>
      <c r="WP261" s="89"/>
      <c r="WQ261" s="89"/>
      <c r="WR261" s="89"/>
      <c r="WS261" s="89"/>
      <c r="WT261" s="89"/>
      <c r="WU261" s="89"/>
      <c r="WV261" s="89"/>
      <c r="WW261" s="89"/>
      <c r="WX261" s="89"/>
      <c r="WY261" s="89"/>
      <c r="WZ261" s="89"/>
      <c r="XA261" s="89"/>
      <c r="XB261" s="89"/>
      <c r="XC261" s="89"/>
      <c r="XD261" s="89"/>
      <c r="XE261" s="89"/>
      <c r="XF261" s="89"/>
      <c r="XG261" s="89"/>
      <c r="XH261" s="89"/>
      <c r="XI261" s="89"/>
      <c r="XJ261" s="89"/>
      <c r="XK261" s="89"/>
      <c r="XL261" s="89"/>
      <c r="XM261" s="89"/>
      <c r="XN261" s="89"/>
      <c r="XO261" s="89"/>
      <c r="XP261" s="89"/>
      <c r="XQ261" s="89"/>
      <c r="XR261" s="89"/>
      <c r="XS261" s="89"/>
      <c r="XT261" s="89"/>
      <c r="XU261" s="89"/>
      <c r="XV261" s="89"/>
      <c r="XW261" s="89"/>
      <c r="XX261" s="89"/>
      <c r="XY261" s="89"/>
      <c r="XZ261" s="89"/>
      <c r="YA261" s="89"/>
      <c r="YB261" s="89"/>
      <c r="YC261" s="89"/>
      <c r="YD261" s="89"/>
      <c r="YE261" s="89"/>
      <c r="YF261" s="89"/>
      <c r="YG261" s="89"/>
      <c r="YH261" s="89"/>
      <c r="YI261" s="89"/>
      <c r="YJ261" s="89"/>
      <c r="YK261" s="89"/>
      <c r="YL261" s="89"/>
      <c r="YM261" s="89"/>
      <c r="YN261" s="89"/>
      <c r="YO261" s="89"/>
      <c r="YP261" s="89"/>
      <c r="YQ261" s="89"/>
      <c r="YR261" s="89"/>
      <c r="YS261" s="89"/>
      <c r="YT261" s="89"/>
      <c r="YU261" s="89"/>
      <c r="YV261" s="89"/>
      <c r="YW261" s="89"/>
      <c r="YX261" s="89"/>
      <c r="YY261" s="89"/>
      <c r="YZ261" s="89"/>
      <c r="ZA261" s="89"/>
      <c r="ZB261" s="89"/>
      <c r="ZC261" s="89"/>
      <c r="ZD261" s="89"/>
      <c r="ZE261" s="89"/>
      <c r="ZF261" s="89"/>
      <c r="ZG261" s="89"/>
      <c r="ZH261" s="89"/>
      <c r="ZI261" s="89"/>
      <c r="ZJ261" s="89"/>
      <c r="ZK261" s="89"/>
      <c r="ZL261" s="89"/>
      <c r="ZM261" s="89"/>
      <c r="ZN261" s="89"/>
      <c r="ZO261" s="89"/>
      <c r="ZP261" s="89"/>
      <c r="ZQ261" s="89"/>
      <c r="ZR261" s="89"/>
      <c r="ZS261" s="89"/>
      <c r="ZT261" s="89"/>
      <c r="ZU261" s="89"/>
      <c r="ZV261" s="89"/>
      <c r="ZW261" s="89"/>
      <c r="ZX261" s="89"/>
      <c r="ZY261" s="89"/>
      <c r="ZZ261" s="89"/>
      <c r="AAA261" s="89"/>
      <c r="AAB261" s="89"/>
      <c r="AAC261" s="89"/>
      <c r="AAD261" s="89"/>
      <c r="AAE261" s="89"/>
      <c r="AAF261" s="89"/>
      <c r="AAG261" s="89"/>
      <c r="AAH261" s="89"/>
      <c r="AAI261" s="89"/>
      <c r="AAJ261" s="89"/>
      <c r="AAK261" s="89"/>
      <c r="AAL261" s="89"/>
      <c r="AAM261" s="89"/>
      <c r="AAN261" s="89"/>
      <c r="AAO261" s="89"/>
      <c r="AAP261" s="89"/>
      <c r="AAQ261" s="89"/>
      <c r="AAR261" s="89"/>
      <c r="AAS261" s="89"/>
      <c r="AAT261" s="89"/>
      <c r="AAU261" s="89"/>
      <c r="AAV261" s="89"/>
      <c r="AAW261" s="89"/>
      <c r="AAX261" s="89"/>
      <c r="AAY261" s="89"/>
      <c r="AAZ261" s="89"/>
      <c r="ABA261" s="89"/>
      <c r="ABB261" s="89"/>
      <c r="ABC261" s="89"/>
      <c r="ABD261" s="89"/>
      <c r="ABE261" s="89"/>
      <c r="ABF261" s="89"/>
      <c r="ABG261" s="89"/>
      <c r="ABH261" s="89"/>
      <c r="ABI261" s="89"/>
      <c r="ABJ261" s="89"/>
      <c r="ABK261" s="89"/>
      <c r="ABL261" s="89"/>
      <c r="ABM261" s="89"/>
      <c r="ABN261" s="89"/>
      <c r="ABO261" s="89"/>
      <c r="ABP261" s="89"/>
      <c r="ABQ261" s="89"/>
      <c r="ABR261" s="89"/>
      <c r="ABS261" s="89"/>
      <c r="ABT261" s="89"/>
      <c r="ABU261" s="89"/>
      <c r="ABV261" s="89"/>
      <c r="ABW261" s="89"/>
      <c r="ABX261" s="89"/>
      <c r="ABY261" s="89"/>
      <c r="ABZ261" s="89"/>
      <c r="ACA261" s="89"/>
      <c r="ACB261" s="89"/>
      <c r="ACC261" s="89"/>
      <c r="ACD261" s="89"/>
      <c r="ACE261" s="89"/>
      <c r="ACF261" s="89"/>
      <c r="ACG261" s="89"/>
      <c r="ACH261" s="89"/>
      <c r="ACI261" s="89"/>
      <c r="ACJ261" s="89"/>
      <c r="ACK261" s="89"/>
      <c r="ACL261" s="89"/>
      <c r="ACM261" s="89"/>
      <c r="ACN261" s="89"/>
      <c r="ACO261" s="89"/>
      <c r="ACP261" s="89"/>
      <c r="ACQ261" s="89"/>
      <c r="ACR261" s="89"/>
      <c r="ACS261" s="89"/>
      <c r="ACT261" s="89"/>
      <c r="ACU261" s="89"/>
      <c r="ACV261" s="89"/>
      <c r="ACW261" s="89"/>
      <c r="ACX261" s="89"/>
      <c r="ACY261" s="89"/>
      <c r="ACZ261" s="89"/>
      <c r="ADA261" s="89"/>
      <c r="ADB261" s="89"/>
      <c r="ADC261" s="89"/>
      <c r="ADD261" s="89"/>
      <c r="ADE261" s="89"/>
      <c r="ADF261" s="89"/>
      <c r="ADG261" s="89"/>
      <c r="ADH261" s="89"/>
      <c r="ADI261" s="89"/>
      <c r="ADJ261" s="89"/>
      <c r="ADK261" s="89"/>
      <c r="ADL261" s="89"/>
      <c r="ADM261" s="89"/>
      <c r="ADN261" s="89"/>
      <c r="ADO261" s="89"/>
      <c r="ADP261" s="89"/>
      <c r="ADQ261" s="89"/>
      <c r="ADR261" s="89"/>
      <c r="ADS261" s="89"/>
      <c r="ADT261" s="89"/>
      <c r="ADU261" s="89"/>
      <c r="ADV261" s="89"/>
      <c r="ADW261" s="89"/>
      <c r="ADX261" s="89"/>
      <c r="ADY261" s="89"/>
      <c r="ADZ261" s="89"/>
      <c r="AEA261" s="89"/>
      <c r="AEB261" s="89"/>
      <c r="AEC261" s="89"/>
      <c r="AED261" s="89"/>
      <c r="AEE261" s="89"/>
      <c r="AEF261" s="89"/>
      <c r="AEG261" s="89"/>
      <c r="AEH261" s="89"/>
      <c r="AEI261" s="89"/>
      <c r="AEJ261" s="89"/>
      <c r="AEK261" s="89"/>
      <c r="AEL261" s="89"/>
      <c r="AEM261" s="89"/>
      <c r="AEN261" s="89"/>
      <c r="AEO261" s="89"/>
      <c r="AEP261" s="89"/>
      <c r="AEQ261" s="89"/>
      <c r="AER261" s="89"/>
      <c r="AES261" s="89"/>
      <c r="AET261" s="89"/>
      <c r="AEU261" s="89"/>
      <c r="AEV261" s="89"/>
      <c r="AEW261" s="89"/>
      <c r="AEX261" s="89"/>
      <c r="AEY261" s="89"/>
      <c r="AEZ261" s="89"/>
      <c r="AFA261" s="89"/>
      <c r="AFB261" s="89"/>
      <c r="AFC261" s="89"/>
      <c r="AFD261" s="89"/>
      <c r="AFE261" s="89"/>
      <c r="AFF261" s="89"/>
      <c r="AFG261" s="89"/>
      <c r="AFH261" s="89"/>
      <c r="AFI261" s="89"/>
      <c r="AFJ261" s="89"/>
      <c r="AFK261" s="89"/>
      <c r="AFL261" s="89"/>
      <c r="AFM261" s="89"/>
      <c r="AFN261" s="89"/>
      <c r="AFO261" s="89"/>
      <c r="AFP261" s="89"/>
      <c r="AFQ261" s="89"/>
      <c r="AFR261" s="89"/>
      <c r="AFS261" s="89"/>
      <c r="AFT261" s="89"/>
      <c r="AFU261" s="89"/>
      <c r="AFV261" s="89"/>
      <c r="AFW261" s="89"/>
      <c r="AFX261" s="89"/>
      <c r="AFY261" s="89"/>
      <c r="AFZ261" s="89"/>
      <c r="AGA261" s="89"/>
      <c r="AGB261" s="89"/>
      <c r="AGC261" s="89"/>
      <c r="AGD261" s="89"/>
      <c r="AGE261" s="89"/>
      <c r="AGF261" s="89"/>
      <c r="AGG261" s="89"/>
      <c r="AGH261" s="89"/>
      <c r="AGI261" s="89"/>
      <c r="AGJ261" s="89"/>
      <c r="AGK261" s="89"/>
      <c r="AGL261" s="89"/>
      <c r="AGM261" s="89"/>
      <c r="AGN261" s="89"/>
      <c r="AGO261" s="89"/>
      <c r="AGP261" s="89"/>
      <c r="AGQ261" s="89"/>
      <c r="AGR261" s="89"/>
      <c r="AGS261" s="89"/>
      <c r="AGT261" s="89"/>
      <c r="AGU261" s="89"/>
      <c r="AGV261" s="89"/>
      <c r="AGW261" s="89"/>
      <c r="AGX261" s="89"/>
      <c r="AGY261" s="89"/>
      <c r="AGZ261" s="89"/>
      <c r="AHA261" s="89"/>
      <c r="AHB261" s="89"/>
      <c r="AHC261" s="89"/>
      <c r="AHD261" s="89"/>
      <c r="AHE261" s="89"/>
      <c r="AHF261" s="89"/>
      <c r="AHG261" s="89"/>
      <c r="AHH261" s="89"/>
      <c r="AHI261" s="89"/>
      <c r="AHJ261" s="89"/>
      <c r="AHK261" s="89"/>
      <c r="AHL261" s="89"/>
      <c r="AHM261" s="89"/>
      <c r="AHN261" s="89"/>
      <c r="AHO261" s="89"/>
      <c r="AHP261" s="89"/>
      <c r="AHQ261" s="89"/>
      <c r="AHR261" s="89"/>
      <c r="AHS261" s="89"/>
      <c r="AHT261" s="89"/>
      <c r="AHU261" s="89"/>
      <c r="AHV261" s="89"/>
      <c r="AHW261" s="89"/>
      <c r="AHX261" s="89"/>
      <c r="AHY261" s="89"/>
      <c r="AHZ261" s="89"/>
      <c r="AIA261" s="89"/>
      <c r="AIB261" s="89"/>
      <c r="AIC261" s="89"/>
      <c r="AID261" s="89"/>
      <c r="AIE261" s="89"/>
      <c r="AIF261" s="89"/>
      <c r="AIG261" s="89"/>
      <c r="AIH261" s="89"/>
      <c r="AII261" s="89"/>
      <c r="AIJ261" s="89"/>
      <c r="AIK261" s="89"/>
      <c r="AIL261" s="89"/>
      <c r="AIM261" s="89"/>
      <c r="AIN261" s="89"/>
      <c r="AIO261" s="89"/>
      <c r="AIP261" s="89"/>
      <c r="AIQ261" s="89"/>
      <c r="AIR261" s="89"/>
      <c r="AIS261" s="89"/>
      <c r="AIT261" s="89"/>
      <c r="AIU261" s="89"/>
      <c r="AIV261" s="89"/>
      <c r="AIW261" s="89"/>
      <c r="AIX261" s="89"/>
      <c r="AIY261" s="89"/>
      <c r="AIZ261" s="89"/>
      <c r="AJA261" s="89"/>
      <c r="AJB261" s="89"/>
      <c r="AJC261" s="89"/>
      <c r="AJD261" s="89"/>
      <c r="AJE261" s="89"/>
      <c r="AJF261" s="89"/>
      <c r="AJG261" s="89"/>
      <c r="AJH261" s="89"/>
      <c r="AJI261" s="89"/>
      <c r="AJJ261" s="89"/>
      <c r="AJK261" s="89"/>
      <c r="AJL261" s="89"/>
      <c r="AJM261" s="89"/>
      <c r="AJN261" s="89"/>
      <c r="AJO261" s="89"/>
      <c r="AJP261" s="89"/>
      <c r="AJQ261" s="89"/>
      <c r="AJR261" s="89"/>
      <c r="AJS261" s="89"/>
      <c r="AJT261" s="89"/>
      <c r="AJU261" s="89"/>
      <c r="AJV261" s="89"/>
      <c r="AJW261" s="89"/>
      <c r="AJX261" s="89"/>
      <c r="AJY261" s="89"/>
      <c r="AJZ261" s="89"/>
      <c r="AKA261" s="89"/>
      <c r="AKB261" s="89"/>
      <c r="AKC261" s="89"/>
      <c r="AKD261" s="89"/>
      <c r="AKE261" s="89"/>
      <c r="AKF261" s="89"/>
      <c r="AKG261" s="89"/>
      <c r="AKH261" s="89"/>
      <c r="AKI261" s="89"/>
      <c r="AKJ261" s="89"/>
      <c r="AKK261" s="89"/>
      <c r="AKL261" s="89"/>
      <c r="AKM261" s="89"/>
      <c r="AKN261" s="89"/>
      <c r="AKO261" s="89"/>
      <c r="AKP261" s="89"/>
      <c r="AKQ261" s="89"/>
      <c r="AKR261" s="89"/>
      <c r="AKS261" s="89"/>
      <c r="AKT261" s="89"/>
      <c r="AKU261" s="89"/>
      <c r="AKV261" s="89"/>
      <c r="AKW261" s="89"/>
      <c r="AKX261" s="89"/>
      <c r="AKY261" s="89"/>
      <c r="AKZ261" s="89"/>
      <c r="ALA261" s="89"/>
      <c r="ALB261" s="89"/>
      <c r="ALC261" s="89"/>
      <c r="ALD261" s="89"/>
      <c r="ALE261" s="89"/>
      <c r="ALF261" s="89"/>
      <c r="ALG261" s="89"/>
      <c r="ALH261" s="89"/>
      <c r="ALI261" s="89"/>
      <c r="ALJ261" s="89"/>
      <c r="ALK261" s="89"/>
      <c r="ALL261" s="89"/>
      <c r="ALM261" s="89"/>
      <c r="ALN261" s="89"/>
      <c r="ALO261" s="89"/>
      <c r="ALP261" s="89"/>
      <c r="ALQ261" s="89"/>
      <c r="ALR261" s="89"/>
      <c r="ALS261" s="89"/>
      <c r="ALT261" s="89"/>
      <c r="ALU261" s="89"/>
      <c r="ALV261" s="89"/>
      <c r="ALW261" s="89"/>
      <c r="ALX261" s="89"/>
      <c r="ALY261" s="89"/>
      <c r="ALZ261" s="89"/>
      <c r="AMA261" s="89"/>
      <c r="AMB261" s="89"/>
      <c r="AMC261" s="89"/>
      <c r="AMD261" s="89"/>
      <c r="AME261" s="89"/>
      <c r="AMF261" s="89"/>
      <c r="AMG261" s="89"/>
      <c r="AMH261" s="89"/>
      <c r="AMI261" s="89"/>
      <c r="AMJ261" s="89"/>
      <c r="AMK261" s="89"/>
      <c r="AML261" s="89"/>
      <c r="AMM261" s="89"/>
      <c r="AMN261" s="89"/>
      <c r="AMO261" s="89"/>
      <c r="AMP261" s="89"/>
      <c r="AMQ261" s="89"/>
      <c r="AMR261" s="89"/>
      <c r="AMS261" s="89"/>
      <c r="AMT261" s="89"/>
      <c r="AMU261" s="89"/>
      <c r="AMV261" s="89"/>
      <c r="AMW261" s="89"/>
      <c r="AMX261" s="89"/>
      <c r="AMY261" s="89"/>
      <c r="AMZ261" s="89"/>
      <c r="ANA261" s="89"/>
      <c r="ANB261" s="89"/>
      <c r="ANC261" s="89"/>
      <c r="AND261" s="89"/>
      <c r="ANE261" s="89"/>
      <c r="ANF261" s="89"/>
      <c r="ANG261" s="89"/>
      <c r="ANH261" s="89"/>
      <c r="ANI261" s="89"/>
      <c r="ANJ261" s="89"/>
      <c r="ANK261" s="89"/>
      <c r="ANL261" s="89"/>
      <c r="ANM261" s="89"/>
      <c r="ANN261" s="89"/>
      <c r="ANO261" s="89"/>
      <c r="ANP261" s="89"/>
      <c r="ANQ261" s="89"/>
      <c r="ANR261" s="89"/>
      <c r="ANS261" s="89"/>
      <c r="ANT261" s="89"/>
      <c r="ANU261" s="89"/>
      <c r="ANV261" s="89"/>
      <c r="ANW261" s="89"/>
      <c r="ANX261" s="89"/>
      <c r="ANY261" s="89"/>
      <c r="ANZ261" s="89"/>
      <c r="AOA261" s="89"/>
      <c r="AOB261" s="89"/>
      <c r="AOC261" s="89"/>
      <c r="AOD261" s="89"/>
      <c r="AOE261" s="89"/>
      <c r="AOF261" s="89"/>
      <c r="AOG261" s="89"/>
      <c r="AOH261" s="89"/>
      <c r="AOI261" s="89"/>
      <c r="AOJ261" s="89"/>
      <c r="AOK261" s="89"/>
      <c r="AOL261" s="89"/>
      <c r="AOM261" s="89"/>
      <c r="AON261" s="89"/>
      <c r="AOO261" s="89"/>
      <c r="AOP261" s="89"/>
      <c r="AOQ261" s="89"/>
      <c r="AOR261" s="89"/>
      <c r="AOS261" s="89"/>
      <c r="AOT261" s="89"/>
      <c r="AOU261" s="89"/>
      <c r="AOV261" s="89"/>
      <c r="AOW261" s="89"/>
      <c r="AOX261" s="89"/>
      <c r="AOY261" s="89"/>
      <c r="AOZ261" s="89"/>
      <c r="APA261" s="89"/>
      <c r="APB261" s="89"/>
      <c r="APC261" s="89"/>
      <c r="APD261" s="89"/>
      <c r="APE261" s="89"/>
      <c r="APF261" s="89"/>
      <c r="APG261" s="89"/>
      <c r="APH261" s="89"/>
      <c r="API261" s="89"/>
      <c r="APJ261" s="89"/>
      <c r="APK261" s="89"/>
      <c r="APL261" s="89"/>
      <c r="APM261" s="89"/>
      <c r="APN261" s="89"/>
      <c r="APO261" s="89"/>
      <c r="APP261" s="89"/>
      <c r="APQ261" s="89"/>
      <c r="APR261" s="89"/>
      <c r="APS261" s="89"/>
      <c r="APT261" s="89"/>
      <c r="APU261" s="89"/>
      <c r="APV261" s="89"/>
      <c r="APW261" s="89"/>
      <c r="APX261" s="89"/>
      <c r="APY261" s="89"/>
      <c r="APZ261" s="89"/>
      <c r="AQA261" s="89"/>
      <c r="AQB261" s="89"/>
      <c r="AQC261" s="89"/>
      <c r="AQD261" s="89"/>
      <c r="AQE261" s="89"/>
      <c r="AQF261" s="89"/>
      <c r="AQG261" s="89"/>
      <c r="AQH261" s="89"/>
      <c r="AQI261" s="89"/>
      <c r="AQJ261" s="89"/>
      <c r="AQK261" s="89"/>
      <c r="AQL261" s="89"/>
      <c r="AQM261" s="89"/>
      <c r="AQN261" s="89"/>
      <c r="AQO261" s="89"/>
      <c r="AQP261" s="89"/>
      <c r="AQQ261" s="89"/>
      <c r="AQR261" s="89"/>
      <c r="AQS261" s="89"/>
      <c r="AQT261" s="89"/>
      <c r="AQU261" s="89"/>
      <c r="AQV261" s="89"/>
      <c r="AQW261" s="89"/>
      <c r="AQX261" s="89"/>
      <c r="AQY261" s="89"/>
      <c r="AQZ261" s="89"/>
      <c r="ARA261" s="89"/>
      <c r="ARB261" s="89"/>
      <c r="ARC261" s="89"/>
      <c r="ARD261" s="89"/>
      <c r="ARE261" s="89"/>
      <c r="ARF261" s="89"/>
      <c r="ARG261" s="89"/>
      <c r="ARH261" s="89"/>
      <c r="ARI261" s="89"/>
      <c r="ARJ261" s="89"/>
      <c r="ARK261" s="89"/>
      <c r="ARL261" s="89"/>
      <c r="ARM261" s="89"/>
      <c r="ARN261" s="89"/>
      <c r="ARO261" s="89"/>
      <c r="ARP261" s="89"/>
      <c r="ARQ261" s="89"/>
      <c r="ARR261" s="89"/>
      <c r="ARS261" s="89"/>
      <c r="ART261" s="89"/>
      <c r="ARU261" s="89"/>
      <c r="ARV261" s="89"/>
      <c r="ARW261" s="89"/>
      <c r="ARX261" s="89"/>
      <c r="ARY261" s="89"/>
      <c r="ARZ261" s="89"/>
      <c r="ASA261" s="89"/>
      <c r="ASB261" s="89"/>
      <c r="ASC261" s="89"/>
      <c r="ASD261" s="89"/>
      <c r="ASE261" s="89"/>
      <c r="ASF261" s="89"/>
      <c r="ASG261" s="89"/>
      <c r="ASH261" s="89"/>
      <c r="ASI261" s="89"/>
      <c r="ASJ261" s="89"/>
      <c r="ASK261" s="89"/>
      <c r="ASL261" s="89"/>
      <c r="ASM261" s="89"/>
      <c r="ASN261" s="89"/>
      <c r="ASO261" s="89"/>
      <c r="ASP261" s="89"/>
      <c r="ASQ261" s="89"/>
      <c r="ASR261" s="89"/>
      <c r="ASS261" s="89"/>
      <c r="AST261" s="89"/>
      <c r="ASU261" s="89"/>
      <c r="ASV261" s="89"/>
      <c r="ASW261" s="89"/>
      <c r="ASX261" s="89"/>
      <c r="ASY261" s="89"/>
      <c r="ASZ261" s="89"/>
      <c r="ATA261" s="89"/>
      <c r="ATB261" s="89"/>
      <c r="ATC261" s="89"/>
      <c r="ATD261" s="89"/>
      <c r="ATE261" s="89"/>
      <c r="ATF261" s="89"/>
      <c r="ATG261" s="89"/>
      <c r="ATH261" s="89"/>
      <c r="ATI261" s="89"/>
      <c r="ATJ261" s="89"/>
      <c r="ATK261" s="89"/>
      <c r="ATL261" s="89"/>
      <c r="ATM261" s="89"/>
      <c r="ATN261" s="89"/>
      <c r="ATO261" s="89"/>
      <c r="ATP261" s="89"/>
      <c r="ATQ261" s="89"/>
      <c r="ATR261" s="89"/>
      <c r="ATS261" s="89"/>
      <c r="ATT261" s="89"/>
      <c r="ATU261" s="89"/>
      <c r="ATV261" s="89"/>
      <c r="ATW261" s="89"/>
      <c r="ATX261" s="89"/>
      <c r="ATY261" s="89"/>
      <c r="ATZ261" s="89"/>
      <c r="AUA261" s="89"/>
      <c r="AUB261" s="89"/>
      <c r="AUC261" s="89"/>
      <c r="AUD261" s="89"/>
      <c r="AUE261" s="89"/>
      <c r="AUF261" s="89"/>
      <c r="AUG261" s="89"/>
      <c r="AUH261" s="89"/>
      <c r="AUI261" s="89"/>
      <c r="AUJ261" s="89"/>
      <c r="AUK261" s="89"/>
      <c r="AUL261" s="89"/>
      <c r="AUM261" s="89"/>
      <c r="AUN261" s="89"/>
      <c r="AUO261" s="89"/>
      <c r="AUP261" s="89"/>
      <c r="AUQ261" s="89"/>
      <c r="AUR261" s="89"/>
      <c r="AUS261" s="89"/>
      <c r="AUT261" s="89"/>
      <c r="AUU261" s="89"/>
      <c r="AUV261" s="89"/>
      <c r="AUW261" s="89"/>
      <c r="AUX261" s="89"/>
      <c r="AUY261" s="89"/>
      <c r="AUZ261" s="89"/>
      <c r="AVA261" s="89"/>
      <c r="AVB261" s="89"/>
      <c r="AVC261" s="89"/>
      <c r="AVD261" s="89"/>
      <c r="AVE261" s="89"/>
      <c r="AVF261" s="89"/>
      <c r="AVG261" s="89"/>
      <c r="AVH261" s="89"/>
      <c r="AVI261" s="89"/>
      <c r="AVJ261" s="89"/>
      <c r="AVK261" s="89"/>
      <c r="AVL261" s="89"/>
      <c r="AVM261" s="89"/>
      <c r="AVN261" s="89"/>
      <c r="AVO261" s="89"/>
      <c r="AVP261" s="89"/>
      <c r="AVQ261" s="89"/>
      <c r="AVR261" s="89"/>
      <c r="AVS261" s="89"/>
      <c r="AVT261" s="89"/>
      <c r="AVU261" s="89"/>
      <c r="AVV261" s="89"/>
      <c r="AVW261" s="89"/>
      <c r="AVX261" s="89"/>
      <c r="AVY261" s="89"/>
      <c r="AVZ261" s="89"/>
      <c r="AWA261" s="89"/>
      <c r="AWB261" s="89"/>
      <c r="AWC261" s="89"/>
      <c r="AWD261" s="89"/>
      <c r="AWE261" s="89"/>
      <c r="AWF261" s="89"/>
      <c r="AWG261" s="89"/>
      <c r="AWH261" s="89"/>
      <c r="AWI261" s="89"/>
      <c r="AWJ261" s="89"/>
      <c r="AWK261" s="89"/>
      <c r="AWL261" s="89"/>
      <c r="AWM261" s="89"/>
      <c r="AWN261" s="89"/>
      <c r="AWO261" s="89"/>
      <c r="AWP261" s="89"/>
      <c r="AWQ261" s="89"/>
      <c r="AWR261" s="89"/>
      <c r="AWS261" s="89"/>
      <c r="AWT261" s="89"/>
      <c r="AWU261" s="89"/>
      <c r="AWV261" s="89"/>
      <c r="AWW261" s="89"/>
      <c r="AWX261" s="89"/>
      <c r="AWY261" s="89"/>
      <c r="AWZ261" s="89"/>
      <c r="AXA261" s="89"/>
      <c r="AXB261" s="89"/>
      <c r="AXC261" s="89"/>
      <c r="AXD261" s="89"/>
      <c r="AXE261" s="89"/>
      <c r="AXF261" s="89"/>
      <c r="AXG261" s="89"/>
      <c r="AXH261" s="89"/>
      <c r="AXI261" s="89"/>
      <c r="AXJ261" s="89"/>
      <c r="AXK261" s="89"/>
      <c r="AXL261" s="89"/>
      <c r="AXM261" s="89"/>
      <c r="AXN261" s="89"/>
      <c r="AXO261" s="89"/>
      <c r="AXP261" s="89"/>
      <c r="AXQ261" s="89"/>
      <c r="AXR261" s="89"/>
      <c r="AXS261" s="89"/>
      <c r="AXT261" s="89"/>
      <c r="AXU261" s="89"/>
      <c r="AXV261" s="89"/>
      <c r="AXW261" s="89"/>
      <c r="AXX261" s="89"/>
      <c r="AXY261" s="89"/>
      <c r="AXZ261" s="89"/>
      <c r="AYA261" s="89"/>
      <c r="AYB261" s="89"/>
      <c r="AYC261" s="89"/>
      <c r="AYD261" s="89"/>
      <c r="AYE261" s="89"/>
      <c r="AYF261" s="89"/>
      <c r="AYG261" s="89"/>
      <c r="AYH261" s="89"/>
      <c r="AYI261" s="89"/>
      <c r="AYJ261" s="89"/>
      <c r="AYK261" s="89"/>
      <c r="AYL261" s="89"/>
      <c r="AYM261" s="89"/>
      <c r="AYN261" s="89"/>
      <c r="AYO261" s="89"/>
      <c r="AYP261" s="89"/>
      <c r="AYQ261" s="89"/>
      <c r="AYR261" s="89"/>
      <c r="AYS261" s="89"/>
      <c r="AYT261" s="89"/>
      <c r="AYU261" s="89"/>
      <c r="AYV261" s="89"/>
      <c r="AYW261" s="89"/>
      <c r="AYX261" s="89"/>
      <c r="AYY261" s="89"/>
      <c r="AYZ261" s="89"/>
      <c r="AZA261" s="89"/>
      <c r="AZB261" s="89"/>
      <c r="AZC261" s="89"/>
      <c r="AZD261" s="89"/>
      <c r="AZE261" s="89"/>
      <c r="AZF261" s="89"/>
      <c r="AZG261" s="89"/>
      <c r="AZH261" s="89"/>
      <c r="AZI261" s="89"/>
      <c r="AZJ261" s="89"/>
      <c r="AZK261" s="89"/>
      <c r="AZL261" s="89"/>
      <c r="AZM261" s="89"/>
      <c r="AZN261" s="89"/>
      <c r="AZO261" s="89"/>
      <c r="AZP261" s="89"/>
      <c r="AZQ261" s="89"/>
      <c r="AZR261" s="89"/>
      <c r="AZS261" s="89"/>
      <c r="AZT261" s="89"/>
      <c r="AZU261" s="89"/>
      <c r="AZV261" s="89"/>
      <c r="AZW261" s="89"/>
      <c r="AZX261" s="89"/>
      <c r="AZY261" s="89"/>
      <c r="AZZ261" s="89"/>
      <c r="BAA261" s="89"/>
      <c r="BAB261" s="89"/>
      <c r="BAC261" s="89"/>
      <c r="BAD261" s="89"/>
      <c r="BAE261" s="89"/>
      <c r="BAF261" s="89"/>
      <c r="BAG261" s="89"/>
      <c r="BAH261" s="89"/>
      <c r="BAI261" s="89"/>
      <c r="BAJ261" s="89"/>
      <c r="BAK261" s="89"/>
      <c r="BAL261" s="89"/>
      <c r="BAM261" s="89"/>
      <c r="BAN261" s="89"/>
      <c r="BAO261" s="89"/>
      <c r="BAP261" s="89"/>
      <c r="BAQ261" s="89"/>
      <c r="BAR261" s="89"/>
      <c r="BAS261" s="89"/>
      <c r="BAT261" s="89"/>
      <c r="BAU261" s="89"/>
      <c r="BAV261" s="89"/>
      <c r="BAW261" s="89"/>
      <c r="BAX261" s="89"/>
      <c r="BAY261" s="89"/>
      <c r="BAZ261" s="89"/>
      <c r="BBA261" s="89"/>
      <c r="BBB261" s="89"/>
      <c r="BBC261" s="89"/>
      <c r="BBD261" s="89"/>
      <c r="BBE261" s="89"/>
      <c r="BBF261" s="89"/>
      <c r="BBG261" s="89"/>
      <c r="BBH261" s="89"/>
      <c r="BBI261" s="89"/>
      <c r="BBJ261" s="89"/>
      <c r="BBK261" s="89"/>
      <c r="BBL261" s="89"/>
      <c r="BBM261" s="89"/>
      <c r="BBN261" s="89"/>
      <c r="BBO261" s="89"/>
      <c r="BBP261" s="89"/>
      <c r="BBQ261" s="89"/>
      <c r="BBR261" s="89"/>
      <c r="BBS261" s="89"/>
      <c r="BBT261" s="89"/>
      <c r="BBU261" s="89"/>
      <c r="BBV261" s="89"/>
      <c r="BBW261" s="89"/>
      <c r="BBX261" s="89"/>
      <c r="BBY261" s="89"/>
      <c r="BBZ261" s="89"/>
      <c r="BCA261" s="89"/>
      <c r="BCB261" s="89"/>
      <c r="BCC261" s="89"/>
      <c r="BCD261" s="89"/>
      <c r="BCE261" s="89"/>
      <c r="BCF261" s="89"/>
      <c r="BCG261" s="89"/>
      <c r="BCH261" s="89"/>
      <c r="BCI261" s="89"/>
      <c r="BCJ261" s="89"/>
      <c r="BCK261" s="89"/>
      <c r="BCL261" s="89"/>
      <c r="BCM261" s="89"/>
      <c r="BCN261" s="89"/>
      <c r="BCO261" s="89"/>
      <c r="BCP261" s="89"/>
      <c r="BCQ261" s="89"/>
      <c r="BCR261" s="89"/>
      <c r="BCS261" s="89"/>
      <c r="BCT261" s="89"/>
      <c r="BCU261" s="89"/>
      <c r="BCV261" s="89"/>
      <c r="BCW261" s="89"/>
      <c r="BCX261" s="89"/>
      <c r="BCY261" s="89"/>
      <c r="BCZ261" s="89"/>
      <c r="BDA261" s="89"/>
      <c r="BDB261" s="89"/>
      <c r="BDC261" s="89"/>
      <c r="BDD261" s="89"/>
      <c r="BDE261" s="89"/>
      <c r="BDF261" s="89"/>
      <c r="BDG261" s="89"/>
      <c r="BDH261" s="89"/>
      <c r="BDI261" s="89"/>
      <c r="BDJ261" s="89"/>
      <c r="BDK261" s="89"/>
      <c r="BDL261" s="89"/>
      <c r="BDM261" s="89"/>
      <c r="BDN261" s="89"/>
      <c r="BDO261" s="89"/>
      <c r="BDP261" s="89"/>
      <c r="BDQ261" s="89"/>
      <c r="BDR261" s="89"/>
      <c r="BDS261" s="89"/>
      <c r="BDT261" s="89"/>
      <c r="BDU261" s="89"/>
      <c r="BDV261" s="89"/>
      <c r="BDW261" s="89"/>
      <c r="BDX261" s="89"/>
      <c r="BDY261" s="89"/>
      <c r="BDZ261" s="89"/>
      <c r="BEA261" s="89"/>
      <c r="BEB261" s="89"/>
      <c r="BEC261" s="89"/>
      <c r="BED261" s="89"/>
      <c r="BEE261" s="89"/>
      <c r="BEF261" s="89"/>
      <c r="BEG261" s="89"/>
      <c r="BEH261" s="89"/>
      <c r="BEI261" s="89"/>
      <c r="BEJ261" s="89"/>
      <c r="BEK261" s="89"/>
      <c r="BEL261" s="89"/>
      <c r="BEM261" s="89"/>
      <c r="BEN261" s="89"/>
      <c r="BEO261" s="89"/>
      <c r="BEP261" s="89"/>
      <c r="BEQ261" s="89"/>
      <c r="BER261" s="89"/>
      <c r="BES261" s="89"/>
      <c r="BET261" s="89"/>
      <c r="BEU261" s="89"/>
      <c r="BEV261" s="89"/>
      <c r="BEW261" s="89"/>
      <c r="BEX261" s="89"/>
      <c r="BEY261" s="89"/>
      <c r="BEZ261" s="89"/>
      <c r="BFA261" s="89"/>
      <c r="BFB261" s="89"/>
      <c r="BFC261" s="89"/>
      <c r="BFD261" s="89"/>
      <c r="BFE261" s="89"/>
      <c r="BFF261" s="89"/>
      <c r="BFG261" s="89"/>
      <c r="BFH261" s="89"/>
      <c r="BFI261" s="89"/>
      <c r="BFJ261" s="89"/>
      <c r="BFK261" s="89"/>
      <c r="BFL261" s="89"/>
      <c r="BFM261" s="89"/>
      <c r="BFN261" s="89"/>
      <c r="BFO261" s="89"/>
      <c r="BFP261" s="89"/>
      <c r="BFQ261" s="89"/>
      <c r="BFR261" s="89"/>
      <c r="BFS261" s="89"/>
      <c r="BFT261" s="89"/>
      <c r="BFU261" s="89"/>
      <c r="BFV261" s="89"/>
      <c r="BFW261" s="89"/>
      <c r="BFX261" s="89"/>
      <c r="BFY261" s="89"/>
      <c r="BFZ261" s="89"/>
      <c r="BGA261" s="89"/>
      <c r="BGB261" s="89"/>
      <c r="BGC261" s="89"/>
      <c r="BGD261" s="89"/>
      <c r="BGE261" s="89"/>
      <c r="BGF261" s="89"/>
      <c r="BGG261" s="89"/>
      <c r="BGH261" s="89"/>
      <c r="BGI261" s="89"/>
      <c r="BGJ261" s="89"/>
      <c r="BGK261" s="89"/>
      <c r="BGL261" s="89"/>
      <c r="BGM261" s="89"/>
      <c r="BGN261" s="89"/>
      <c r="BGO261" s="89"/>
      <c r="BGP261" s="89"/>
      <c r="BGQ261" s="89"/>
      <c r="BGR261" s="89"/>
      <c r="BGS261" s="89"/>
      <c r="BGT261" s="89"/>
      <c r="BGU261" s="89"/>
      <c r="BGV261" s="89"/>
      <c r="BGW261" s="89"/>
      <c r="BGX261" s="89"/>
      <c r="BGY261" s="89"/>
      <c r="BGZ261" s="89"/>
      <c r="BHA261" s="89"/>
      <c r="BHB261" s="89"/>
      <c r="BHC261" s="89"/>
      <c r="BHD261" s="89"/>
      <c r="BHE261" s="89"/>
      <c r="BHF261" s="89"/>
      <c r="BHG261" s="89"/>
      <c r="BHH261" s="89"/>
      <c r="BHI261" s="89"/>
      <c r="BHJ261" s="89"/>
      <c r="BHK261" s="89"/>
      <c r="BHL261" s="89"/>
      <c r="BHM261" s="89"/>
      <c r="BHN261" s="89"/>
      <c r="BHO261" s="89"/>
      <c r="BHP261" s="89"/>
      <c r="BHQ261" s="89"/>
      <c r="BHR261" s="89"/>
      <c r="BHS261" s="89"/>
      <c r="BHT261" s="89"/>
      <c r="BHU261" s="89"/>
      <c r="BHV261" s="89"/>
      <c r="BHW261" s="89"/>
      <c r="BHX261" s="89"/>
      <c r="BHY261" s="89"/>
      <c r="BHZ261" s="89"/>
      <c r="BIA261" s="89"/>
      <c r="BIB261" s="89"/>
      <c r="BIC261" s="89"/>
      <c r="BID261" s="89"/>
      <c r="BIE261" s="89"/>
      <c r="BIF261" s="89"/>
      <c r="BIG261" s="89"/>
      <c r="BIH261" s="89"/>
      <c r="BII261" s="89"/>
      <c r="BIJ261" s="89"/>
      <c r="BIK261" s="89"/>
      <c r="BIL261" s="89"/>
      <c r="BIM261" s="89"/>
      <c r="BIN261" s="89"/>
      <c r="BIO261" s="89"/>
      <c r="BIP261" s="89"/>
      <c r="BIQ261" s="89"/>
      <c r="BIR261" s="89"/>
      <c r="BIS261" s="89"/>
      <c r="BIT261" s="89"/>
      <c r="BIU261" s="89"/>
      <c r="BIV261" s="89"/>
      <c r="BIW261" s="89"/>
      <c r="BIX261" s="89"/>
      <c r="BIY261" s="89"/>
      <c r="BIZ261" s="89"/>
      <c r="BJA261" s="89"/>
      <c r="BJB261" s="89"/>
      <c r="BJC261" s="89"/>
      <c r="BJD261" s="89"/>
      <c r="BJE261" s="89"/>
      <c r="BJF261" s="89"/>
      <c r="BJG261" s="89"/>
      <c r="BJH261" s="89"/>
      <c r="BJI261" s="89"/>
      <c r="BJJ261" s="89"/>
      <c r="BJK261" s="89"/>
      <c r="BJL261" s="89"/>
      <c r="BJM261" s="89"/>
      <c r="BJN261" s="89"/>
      <c r="BJO261" s="89"/>
      <c r="BJP261" s="89"/>
      <c r="BJQ261" s="89"/>
      <c r="BJR261" s="89"/>
      <c r="BJS261" s="89"/>
      <c r="BJT261" s="89"/>
      <c r="BJU261" s="89"/>
      <c r="BJV261" s="89"/>
      <c r="BJW261" s="89"/>
      <c r="BJX261" s="89"/>
      <c r="BJY261" s="89"/>
      <c r="BJZ261" s="89"/>
      <c r="BKA261" s="89"/>
      <c r="BKB261" s="89"/>
      <c r="BKC261" s="89"/>
      <c r="BKD261" s="89"/>
      <c r="BKE261" s="89"/>
      <c r="BKF261" s="89"/>
      <c r="BKG261" s="89"/>
      <c r="BKH261" s="89"/>
      <c r="BKI261" s="89"/>
      <c r="BKJ261" s="89"/>
      <c r="BKK261" s="89"/>
      <c r="BKL261" s="89"/>
      <c r="BKM261" s="89"/>
      <c r="BKN261" s="89"/>
      <c r="BKO261" s="89"/>
      <c r="BKP261" s="89"/>
      <c r="BKQ261" s="89"/>
      <c r="BKR261" s="89"/>
      <c r="BKS261" s="89"/>
      <c r="BKT261" s="89"/>
      <c r="BKU261" s="89"/>
      <c r="BKV261" s="89"/>
      <c r="BKW261" s="89"/>
      <c r="BKX261" s="89"/>
      <c r="BKY261" s="89"/>
      <c r="BKZ261" s="89"/>
      <c r="BLA261" s="89"/>
      <c r="BLB261" s="89"/>
      <c r="BLC261" s="89"/>
      <c r="BLD261" s="89"/>
      <c r="BLE261" s="89"/>
      <c r="BLF261" s="89"/>
      <c r="BLG261" s="89"/>
      <c r="BLH261" s="89"/>
      <c r="BLI261" s="89"/>
      <c r="BLJ261" s="89"/>
      <c r="BLK261" s="89"/>
      <c r="BLL261" s="89"/>
      <c r="BLM261" s="89"/>
      <c r="BLN261" s="89"/>
      <c r="BLO261" s="89"/>
      <c r="BLP261" s="89"/>
      <c r="BLQ261" s="89"/>
      <c r="BLR261" s="89"/>
      <c r="BLS261" s="89"/>
      <c r="BLT261" s="89"/>
      <c r="BLU261" s="89"/>
      <c r="BLV261" s="89"/>
      <c r="BLW261" s="89"/>
      <c r="BLX261" s="89"/>
      <c r="BLY261" s="89"/>
      <c r="BLZ261" s="89"/>
      <c r="BMA261" s="89"/>
      <c r="BMB261" s="89"/>
      <c r="BMC261" s="89"/>
      <c r="BMD261" s="89"/>
      <c r="BME261" s="89"/>
      <c r="BMF261" s="89"/>
      <c r="BMG261" s="89"/>
      <c r="BMH261" s="89"/>
      <c r="BMI261" s="89"/>
      <c r="BMJ261" s="89"/>
      <c r="BMK261" s="89"/>
      <c r="BML261" s="89"/>
      <c r="BMM261" s="89"/>
      <c r="BMN261" s="89"/>
      <c r="BMO261" s="89"/>
      <c r="BMP261" s="89"/>
      <c r="BMQ261" s="89"/>
      <c r="BMR261" s="89"/>
      <c r="BMS261" s="89"/>
      <c r="BMT261" s="89"/>
      <c r="BMU261" s="89"/>
      <c r="BMV261" s="89"/>
      <c r="BMW261" s="89"/>
      <c r="BMX261" s="89"/>
      <c r="BMY261" s="89"/>
      <c r="BMZ261" s="89"/>
      <c r="BNA261" s="89"/>
      <c r="BNB261" s="89"/>
      <c r="BNC261" s="89"/>
      <c r="BND261" s="89"/>
      <c r="BNE261" s="89"/>
      <c r="BNF261" s="89"/>
      <c r="BNG261" s="89"/>
      <c r="BNH261" s="89"/>
      <c r="BNI261" s="89"/>
      <c r="BNJ261" s="89"/>
      <c r="BNK261" s="89"/>
      <c r="BNL261" s="89"/>
      <c r="BNM261" s="89"/>
      <c r="BNN261" s="89"/>
      <c r="BNO261" s="89"/>
      <c r="BNP261" s="89"/>
      <c r="BNQ261" s="89"/>
      <c r="BNR261" s="89"/>
      <c r="BNS261" s="89"/>
      <c r="BNT261" s="89"/>
      <c r="BNU261" s="89"/>
      <c r="BNV261" s="89"/>
      <c r="BNW261" s="89"/>
      <c r="BNX261" s="89"/>
      <c r="BNY261" s="89"/>
      <c r="BNZ261" s="89"/>
      <c r="BOA261" s="89"/>
      <c r="BOB261" s="89"/>
      <c r="BOC261" s="89"/>
      <c r="BOD261" s="89"/>
      <c r="BOE261" s="89"/>
      <c r="BOF261" s="89"/>
      <c r="BOG261" s="89"/>
      <c r="BOH261" s="89"/>
      <c r="BOI261" s="89"/>
      <c r="BOJ261" s="89"/>
      <c r="BOK261" s="89"/>
      <c r="BOL261" s="89"/>
      <c r="BOM261" s="89"/>
      <c r="BON261" s="89"/>
      <c r="BOO261" s="89"/>
      <c r="BOP261" s="89"/>
      <c r="BOQ261" s="89"/>
      <c r="BOR261" s="89"/>
      <c r="BOS261" s="89"/>
      <c r="BOT261" s="89"/>
      <c r="BOU261" s="89"/>
      <c r="BOV261" s="89"/>
      <c r="BOW261" s="89"/>
      <c r="BOX261" s="89"/>
      <c r="BOY261" s="89"/>
      <c r="BOZ261" s="89"/>
      <c r="BPA261" s="89"/>
      <c r="BPB261" s="89"/>
      <c r="BPC261" s="89"/>
      <c r="BPD261" s="89"/>
      <c r="BPE261" s="89"/>
      <c r="BPF261" s="89"/>
      <c r="BPG261" s="89"/>
      <c r="BPH261" s="89"/>
      <c r="BPI261" s="89"/>
      <c r="BPJ261" s="89"/>
      <c r="BPK261" s="89"/>
      <c r="BPL261" s="89"/>
      <c r="BPM261" s="89"/>
      <c r="BPN261" s="89"/>
      <c r="BPO261" s="89"/>
      <c r="BPP261" s="89"/>
      <c r="BPQ261" s="89"/>
      <c r="BPR261" s="89"/>
      <c r="BPS261" s="89"/>
      <c r="BPT261" s="89"/>
      <c r="BPU261" s="89"/>
      <c r="BPV261" s="89"/>
      <c r="BPW261" s="89"/>
      <c r="BPX261" s="89"/>
      <c r="BPY261" s="89"/>
      <c r="BPZ261" s="89"/>
      <c r="BQA261" s="89"/>
      <c r="BQB261" s="89"/>
      <c r="BQC261" s="89"/>
      <c r="BQD261" s="89"/>
      <c r="BQE261" s="89"/>
      <c r="BQF261" s="89"/>
      <c r="BQG261" s="89"/>
      <c r="BQH261" s="89"/>
      <c r="BQI261" s="89"/>
      <c r="BQJ261" s="89"/>
      <c r="BQK261" s="89"/>
      <c r="BQL261" s="89"/>
      <c r="BQM261" s="89"/>
      <c r="BQN261" s="89"/>
      <c r="BQO261" s="89"/>
      <c r="BQP261" s="89"/>
      <c r="BQQ261" s="89"/>
      <c r="BQR261" s="89"/>
      <c r="BQS261" s="89"/>
      <c r="BQT261" s="89"/>
      <c r="BQU261" s="89"/>
      <c r="BQV261" s="89"/>
      <c r="BQW261" s="89"/>
      <c r="BQX261" s="89"/>
      <c r="BQY261" s="89"/>
      <c r="BQZ261" s="89"/>
      <c r="BRA261" s="89"/>
      <c r="BRB261" s="89"/>
      <c r="BRC261" s="89"/>
      <c r="BRD261" s="89"/>
      <c r="BRE261" s="89"/>
      <c r="BRF261" s="89"/>
      <c r="BRG261" s="89"/>
      <c r="BRH261" s="89"/>
      <c r="BRI261" s="89"/>
      <c r="BRJ261" s="89"/>
      <c r="BRK261" s="89"/>
      <c r="BRL261" s="89"/>
      <c r="BRM261" s="89"/>
      <c r="BRN261" s="89"/>
      <c r="BRO261" s="89"/>
      <c r="BRP261" s="89"/>
      <c r="BRQ261" s="89"/>
      <c r="BRR261" s="89"/>
      <c r="BRS261" s="89"/>
      <c r="BRT261" s="89"/>
      <c r="BRU261" s="89"/>
      <c r="BRV261" s="89"/>
      <c r="BRW261" s="89"/>
      <c r="BRX261" s="89"/>
      <c r="BRY261" s="89"/>
      <c r="BRZ261" s="89"/>
      <c r="BSA261" s="89"/>
      <c r="BSB261" s="89"/>
      <c r="BSC261" s="89"/>
      <c r="BSD261" s="89"/>
      <c r="BSE261" s="89"/>
      <c r="BSF261" s="89"/>
      <c r="BSG261" s="89"/>
      <c r="BSH261" s="89"/>
      <c r="BSI261" s="89"/>
      <c r="BSJ261" s="89"/>
      <c r="BSK261" s="89"/>
      <c r="BSL261" s="89"/>
      <c r="BSM261" s="89"/>
      <c r="BSN261" s="89"/>
      <c r="BSO261" s="89"/>
      <c r="BSP261" s="89"/>
      <c r="BSQ261" s="89"/>
      <c r="BSR261" s="89"/>
      <c r="BSS261" s="89"/>
      <c r="BST261" s="89"/>
      <c r="BSU261" s="89"/>
      <c r="BSV261" s="89"/>
      <c r="BSW261" s="89"/>
      <c r="BSX261" s="89"/>
      <c r="BSY261" s="89"/>
      <c r="BSZ261" s="89"/>
      <c r="BTA261" s="89"/>
      <c r="BTB261" s="89"/>
      <c r="BTC261" s="89"/>
      <c r="BTD261" s="89"/>
      <c r="BTE261" s="89"/>
      <c r="BTF261" s="89"/>
      <c r="BTG261" s="89"/>
      <c r="BTH261" s="89"/>
      <c r="BTI261" s="89"/>
      <c r="BTJ261" s="89"/>
      <c r="BTK261" s="89"/>
      <c r="BTL261" s="89"/>
      <c r="BTM261" s="89"/>
      <c r="BTN261" s="89"/>
      <c r="BTO261" s="89"/>
      <c r="BTP261" s="89"/>
      <c r="BTQ261" s="89"/>
      <c r="BTR261" s="89"/>
      <c r="BTS261" s="89"/>
      <c r="BTT261" s="89"/>
      <c r="BTU261" s="89"/>
      <c r="BTV261" s="89"/>
      <c r="BTW261" s="89"/>
      <c r="BTX261" s="89"/>
      <c r="BTY261" s="89"/>
      <c r="BTZ261" s="89"/>
      <c r="BUA261" s="89"/>
      <c r="BUB261" s="89"/>
      <c r="BUC261" s="89"/>
      <c r="BUD261" s="89"/>
      <c r="BUE261" s="89"/>
      <c r="BUF261" s="89"/>
      <c r="BUG261" s="89"/>
      <c r="BUH261" s="89"/>
      <c r="BUI261" s="89"/>
      <c r="BUJ261" s="89"/>
      <c r="BUK261" s="89"/>
      <c r="BUL261" s="89"/>
      <c r="BUM261" s="89"/>
      <c r="BUN261" s="89"/>
      <c r="BUO261" s="89"/>
      <c r="BUP261" s="89"/>
      <c r="BUQ261" s="89"/>
      <c r="BUR261" s="89"/>
      <c r="BUS261" s="89"/>
      <c r="BUT261" s="89"/>
      <c r="BUU261" s="89"/>
      <c r="BUV261" s="89"/>
      <c r="BUW261" s="89"/>
      <c r="BUX261" s="89"/>
      <c r="BUY261" s="89"/>
      <c r="BUZ261" s="89"/>
      <c r="BVA261" s="89"/>
      <c r="BVB261" s="89"/>
      <c r="BVC261" s="89"/>
      <c r="BVD261" s="89"/>
      <c r="BVE261" s="89"/>
      <c r="BVF261" s="89"/>
      <c r="BVG261" s="89"/>
      <c r="BVH261" s="89"/>
      <c r="BVI261" s="89"/>
      <c r="BVJ261" s="89"/>
      <c r="BVK261" s="89"/>
      <c r="BVL261" s="89"/>
      <c r="BVM261" s="89"/>
      <c r="BVN261" s="89"/>
      <c r="BVO261" s="89"/>
      <c r="BVP261" s="89"/>
      <c r="BVQ261" s="89"/>
      <c r="BVR261" s="89"/>
      <c r="BVS261" s="89"/>
      <c r="BVT261" s="89"/>
      <c r="BVU261" s="89"/>
      <c r="BVV261" s="89"/>
      <c r="BVW261" s="89"/>
      <c r="BVX261" s="89"/>
      <c r="BVY261" s="89"/>
      <c r="BVZ261" s="89"/>
      <c r="BWA261" s="89"/>
      <c r="BWB261" s="89"/>
      <c r="BWC261" s="89"/>
      <c r="BWD261" s="89"/>
      <c r="BWE261" s="89"/>
      <c r="BWF261" s="89"/>
      <c r="BWG261" s="89"/>
      <c r="BWH261" s="89"/>
      <c r="BWI261" s="89"/>
      <c r="BWJ261" s="89"/>
      <c r="BWK261" s="89"/>
      <c r="BWL261" s="89"/>
      <c r="BWM261" s="89"/>
      <c r="BWN261" s="89"/>
      <c r="BWO261" s="89"/>
      <c r="BWP261" s="89"/>
      <c r="BWQ261" s="89"/>
      <c r="BWR261" s="89"/>
      <c r="BWS261" s="89"/>
      <c r="BWT261" s="89"/>
      <c r="BWU261" s="89"/>
      <c r="BWV261" s="89"/>
      <c r="BWW261" s="89"/>
      <c r="BWX261" s="89"/>
      <c r="BWY261" s="89"/>
      <c r="BWZ261" s="89"/>
      <c r="BXA261" s="89"/>
      <c r="BXB261" s="89"/>
      <c r="BXC261" s="89"/>
      <c r="BXD261" s="89"/>
      <c r="BXE261" s="89"/>
      <c r="BXF261" s="89"/>
      <c r="BXG261" s="89"/>
      <c r="BXH261" s="89"/>
      <c r="BXI261" s="89"/>
      <c r="BXJ261" s="89"/>
      <c r="BXK261" s="89"/>
      <c r="BXL261" s="89"/>
      <c r="BXM261" s="89"/>
      <c r="BXN261" s="89"/>
      <c r="BXO261" s="89"/>
      <c r="BXP261" s="89"/>
      <c r="BXQ261" s="89"/>
      <c r="BXR261" s="89"/>
      <c r="BXS261" s="89"/>
      <c r="BXT261" s="89"/>
      <c r="BXU261" s="89"/>
      <c r="BXV261" s="89"/>
      <c r="BXW261" s="89"/>
      <c r="BXX261" s="89"/>
      <c r="BXY261" s="89"/>
      <c r="BXZ261" s="89"/>
      <c r="BYA261" s="89"/>
      <c r="BYB261" s="89"/>
      <c r="BYC261" s="89"/>
      <c r="BYD261" s="89"/>
      <c r="BYE261" s="89"/>
      <c r="BYF261" s="89"/>
      <c r="BYG261" s="89"/>
      <c r="BYH261" s="89"/>
      <c r="BYI261" s="89"/>
      <c r="BYJ261" s="89"/>
      <c r="BYK261" s="89"/>
      <c r="BYL261" s="89"/>
      <c r="BYM261" s="89"/>
      <c r="BYN261" s="89"/>
      <c r="BYO261" s="89"/>
      <c r="BYP261" s="89"/>
      <c r="BYQ261" s="89"/>
      <c r="BYR261" s="89"/>
      <c r="BYS261" s="89"/>
      <c r="BYT261" s="89"/>
      <c r="BYU261" s="89"/>
      <c r="BYV261" s="89"/>
      <c r="BYW261" s="89"/>
      <c r="BYX261" s="89"/>
      <c r="BYY261" s="89"/>
      <c r="BYZ261" s="89"/>
      <c r="BZA261" s="89"/>
      <c r="BZB261" s="89"/>
      <c r="BZC261" s="89"/>
      <c r="BZD261" s="89"/>
      <c r="BZE261" s="89"/>
      <c r="BZF261" s="89"/>
      <c r="BZG261" s="89"/>
      <c r="BZH261" s="89"/>
      <c r="BZI261" s="89"/>
      <c r="BZJ261" s="89"/>
      <c r="BZK261" s="89"/>
      <c r="BZL261" s="89"/>
      <c r="BZM261" s="89"/>
      <c r="BZN261" s="89"/>
      <c r="BZO261" s="89"/>
      <c r="BZP261" s="89"/>
      <c r="BZQ261" s="89"/>
      <c r="BZR261" s="89"/>
      <c r="BZS261" s="89"/>
      <c r="BZT261" s="89"/>
      <c r="BZU261" s="89"/>
      <c r="BZV261" s="89"/>
      <c r="BZW261" s="89"/>
      <c r="BZX261" s="89"/>
      <c r="BZY261" s="89"/>
      <c r="BZZ261" s="89"/>
      <c r="CAA261" s="89"/>
      <c r="CAB261" s="89"/>
      <c r="CAC261" s="89"/>
      <c r="CAD261" s="89"/>
      <c r="CAE261" s="89"/>
      <c r="CAF261" s="89"/>
      <c r="CAG261" s="89"/>
      <c r="CAH261" s="89"/>
      <c r="CAI261" s="89"/>
      <c r="CAJ261" s="89"/>
      <c r="CAK261" s="89"/>
      <c r="CAL261" s="89"/>
      <c r="CAM261" s="89"/>
      <c r="CAN261" s="89"/>
      <c r="CAO261" s="89"/>
      <c r="CAP261" s="89"/>
      <c r="CAQ261" s="89"/>
      <c r="CAR261" s="89"/>
      <c r="CAS261" s="89"/>
      <c r="CAT261" s="89"/>
      <c r="CAU261" s="89"/>
      <c r="CAV261" s="89"/>
      <c r="CAW261" s="89"/>
      <c r="CAX261" s="89"/>
      <c r="CAY261" s="89"/>
      <c r="CAZ261" s="89"/>
      <c r="CBA261" s="89"/>
      <c r="CBB261" s="89"/>
      <c r="CBC261" s="89"/>
      <c r="CBD261" s="89"/>
      <c r="CBE261" s="89"/>
      <c r="CBF261" s="89"/>
      <c r="CBG261" s="89"/>
      <c r="CBH261" s="89"/>
      <c r="CBI261" s="89"/>
      <c r="CBJ261" s="89"/>
      <c r="CBK261" s="89"/>
      <c r="CBL261" s="89"/>
      <c r="CBM261" s="89"/>
      <c r="CBN261" s="89"/>
      <c r="CBO261" s="89"/>
      <c r="CBP261" s="89"/>
      <c r="CBQ261" s="89"/>
      <c r="CBR261" s="89"/>
      <c r="CBS261" s="89"/>
      <c r="CBT261" s="89"/>
      <c r="CBU261" s="89"/>
      <c r="CBV261" s="89"/>
      <c r="CBW261" s="89"/>
      <c r="CBX261" s="89"/>
      <c r="CBY261" s="89"/>
      <c r="CBZ261" s="89"/>
      <c r="CCA261" s="89"/>
      <c r="CCB261" s="89"/>
      <c r="CCC261" s="89"/>
      <c r="CCD261" s="89"/>
      <c r="CCE261" s="89"/>
      <c r="CCF261" s="89"/>
      <c r="CCG261" s="89"/>
      <c r="CCH261" s="89"/>
      <c r="CCI261" s="89"/>
      <c r="CCJ261" s="89"/>
      <c r="CCK261" s="89"/>
      <c r="CCL261" s="89"/>
      <c r="CCM261" s="89"/>
      <c r="CCN261" s="89"/>
      <c r="CCO261" s="89"/>
      <c r="CCP261" s="89"/>
      <c r="CCQ261" s="89"/>
      <c r="CCR261" s="89"/>
      <c r="CCS261" s="89"/>
      <c r="CCT261" s="89"/>
      <c r="CCU261" s="89"/>
      <c r="CCV261" s="89"/>
      <c r="CCW261" s="89"/>
      <c r="CCX261" s="89"/>
      <c r="CCY261" s="89"/>
      <c r="CCZ261" s="89"/>
      <c r="CDA261" s="89"/>
      <c r="CDB261" s="89"/>
      <c r="CDC261" s="89"/>
      <c r="CDD261" s="89"/>
      <c r="CDE261" s="89"/>
      <c r="CDF261" s="89"/>
      <c r="CDG261" s="89"/>
      <c r="CDH261" s="89"/>
      <c r="CDI261" s="89"/>
      <c r="CDJ261" s="89"/>
      <c r="CDK261" s="89"/>
      <c r="CDL261" s="89"/>
      <c r="CDM261" s="89"/>
      <c r="CDN261" s="89"/>
      <c r="CDO261" s="89"/>
      <c r="CDP261" s="89"/>
      <c r="CDQ261" s="89"/>
      <c r="CDR261" s="89"/>
      <c r="CDS261" s="89"/>
      <c r="CDT261" s="89"/>
      <c r="CDU261" s="89"/>
      <c r="CDV261" s="89"/>
      <c r="CDW261" s="89"/>
      <c r="CDX261" s="89"/>
      <c r="CDY261" s="89"/>
      <c r="CDZ261" s="89"/>
      <c r="CEA261" s="89"/>
      <c r="CEB261" s="89"/>
      <c r="CEC261" s="89"/>
      <c r="CED261" s="89"/>
      <c r="CEE261" s="89"/>
      <c r="CEF261" s="89"/>
      <c r="CEG261" s="89"/>
      <c r="CEH261" s="89"/>
      <c r="CEI261" s="89"/>
      <c r="CEJ261" s="89"/>
      <c r="CEK261" s="89"/>
      <c r="CEL261" s="89"/>
      <c r="CEM261" s="89"/>
      <c r="CEN261" s="89"/>
      <c r="CEO261" s="89"/>
      <c r="CEP261" s="89"/>
      <c r="CEQ261" s="89"/>
      <c r="CER261" s="89"/>
      <c r="CES261" s="89"/>
      <c r="CET261" s="89"/>
      <c r="CEU261" s="89"/>
      <c r="CEV261" s="89"/>
      <c r="CEW261" s="89"/>
      <c r="CEX261" s="89"/>
      <c r="CEY261" s="89"/>
      <c r="CEZ261" s="89"/>
      <c r="CFA261" s="89"/>
      <c r="CFB261" s="89"/>
      <c r="CFC261" s="89"/>
      <c r="CFD261" s="89"/>
      <c r="CFE261" s="89"/>
      <c r="CFF261" s="89"/>
      <c r="CFG261" s="89"/>
      <c r="CFH261" s="89"/>
      <c r="CFI261" s="89"/>
      <c r="CFJ261" s="89"/>
      <c r="CFK261" s="89"/>
      <c r="CFL261" s="89"/>
      <c r="CFM261" s="89"/>
      <c r="CFN261" s="89"/>
      <c r="CFO261" s="89"/>
      <c r="CFP261" s="89"/>
      <c r="CFQ261" s="89"/>
      <c r="CFR261" s="89"/>
      <c r="CFS261" s="89"/>
      <c r="CFT261" s="89"/>
      <c r="CFU261" s="89"/>
      <c r="CFV261" s="89"/>
      <c r="CFW261" s="89"/>
      <c r="CFX261" s="89"/>
      <c r="CFY261" s="89"/>
      <c r="CFZ261" s="89"/>
      <c r="CGA261" s="89"/>
      <c r="CGB261" s="89"/>
      <c r="CGC261" s="89"/>
      <c r="CGD261" s="89"/>
      <c r="CGE261" s="89"/>
      <c r="CGF261" s="89"/>
      <c r="CGG261" s="89"/>
      <c r="CGH261" s="89"/>
      <c r="CGI261" s="89"/>
      <c r="CGJ261" s="89"/>
      <c r="CGK261" s="89"/>
      <c r="CGL261" s="89"/>
      <c r="CGM261" s="89"/>
      <c r="CGN261" s="89"/>
      <c r="CGO261" s="89"/>
      <c r="CGP261" s="89"/>
      <c r="CGQ261" s="89"/>
      <c r="CGR261" s="89"/>
      <c r="CGS261" s="89"/>
      <c r="CGT261" s="89"/>
      <c r="CGU261" s="89"/>
      <c r="CGV261" s="89"/>
      <c r="CGW261" s="89"/>
      <c r="CGX261" s="89"/>
      <c r="CGY261" s="89"/>
      <c r="CGZ261" s="89"/>
      <c r="CHA261" s="89"/>
      <c r="CHB261" s="89"/>
      <c r="CHC261" s="89"/>
      <c r="CHD261" s="89"/>
      <c r="CHE261" s="89"/>
      <c r="CHF261" s="89"/>
      <c r="CHG261" s="89"/>
      <c r="CHH261" s="89"/>
      <c r="CHI261" s="89"/>
      <c r="CHJ261" s="89"/>
      <c r="CHK261" s="89"/>
      <c r="CHL261" s="89"/>
      <c r="CHM261" s="89"/>
      <c r="CHN261" s="89"/>
      <c r="CHO261" s="89"/>
      <c r="CHP261" s="89"/>
      <c r="CHQ261" s="89"/>
      <c r="CHR261" s="89"/>
      <c r="CHS261" s="89"/>
      <c r="CHT261" s="89"/>
      <c r="CHU261" s="89"/>
      <c r="CHV261" s="89"/>
      <c r="CHW261" s="89"/>
      <c r="CHX261" s="89"/>
      <c r="CHY261" s="89"/>
      <c r="CHZ261" s="89"/>
      <c r="CIA261" s="89"/>
      <c r="CIB261" s="89"/>
      <c r="CIC261" s="89"/>
      <c r="CID261" s="89"/>
      <c r="CIE261" s="89"/>
      <c r="CIF261" s="89"/>
      <c r="CIG261" s="89"/>
      <c r="CIH261" s="89"/>
      <c r="CII261" s="89"/>
      <c r="CIJ261" s="89"/>
      <c r="CIK261" s="89"/>
      <c r="CIL261" s="89"/>
      <c r="CIM261" s="89"/>
      <c r="CIN261" s="89"/>
      <c r="CIO261" s="89"/>
      <c r="CIP261" s="89"/>
      <c r="CIQ261" s="89"/>
      <c r="CIR261" s="89"/>
      <c r="CIS261" s="89"/>
      <c r="CIT261" s="89"/>
      <c r="CIU261" s="89"/>
      <c r="CIV261" s="89"/>
      <c r="CIW261" s="89"/>
      <c r="CIX261" s="89"/>
      <c r="CIY261" s="89"/>
      <c r="CIZ261" s="89"/>
      <c r="CJA261" s="89"/>
      <c r="CJB261" s="89"/>
      <c r="CJC261" s="89"/>
      <c r="CJD261" s="89"/>
      <c r="CJE261" s="89"/>
      <c r="CJF261" s="89"/>
      <c r="CJG261" s="89"/>
      <c r="CJH261" s="89"/>
      <c r="CJI261" s="89"/>
      <c r="CJJ261" s="89"/>
      <c r="CJK261" s="89"/>
      <c r="CJL261" s="89"/>
      <c r="CJM261" s="89"/>
      <c r="CJN261" s="89"/>
      <c r="CJO261" s="89"/>
      <c r="CJP261" s="89"/>
      <c r="CJQ261" s="89"/>
      <c r="CJR261" s="89"/>
      <c r="CJS261" s="89"/>
      <c r="CJT261" s="89"/>
      <c r="CJU261" s="89"/>
      <c r="CJV261" s="89"/>
      <c r="CJW261" s="89"/>
      <c r="CJX261" s="89"/>
      <c r="CJY261" s="89"/>
      <c r="CJZ261" s="89"/>
      <c r="CKA261" s="89"/>
      <c r="CKB261" s="89"/>
      <c r="CKC261" s="89"/>
      <c r="CKD261" s="89"/>
      <c r="CKE261" s="89"/>
      <c r="CKF261" s="89"/>
      <c r="CKG261" s="89"/>
      <c r="CKH261" s="89"/>
      <c r="CKI261" s="89"/>
      <c r="CKJ261" s="89"/>
      <c r="CKK261" s="89"/>
      <c r="CKL261" s="89"/>
      <c r="CKM261" s="89"/>
      <c r="CKN261" s="89"/>
      <c r="CKO261" s="89"/>
      <c r="CKP261" s="89"/>
      <c r="CKQ261" s="89"/>
      <c r="CKR261" s="89"/>
      <c r="CKS261" s="89"/>
      <c r="CKT261" s="89"/>
      <c r="CKU261" s="89"/>
      <c r="CKV261" s="89"/>
      <c r="CKW261" s="89"/>
      <c r="CKX261" s="89"/>
      <c r="CKY261" s="89"/>
      <c r="CKZ261" s="89"/>
      <c r="CLA261" s="89"/>
      <c r="CLB261" s="89"/>
      <c r="CLC261" s="89"/>
      <c r="CLD261" s="89"/>
      <c r="CLE261" s="89"/>
      <c r="CLF261" s="89"/>
      <c r="CLG261" s="89"/>
      <c r="CLH261" s="89"/>
      <c r="CLI261" s="89"/>
      <c r="CLJ261" s="89"/>
      <c r="CLK261" s="89"/>
      <c r="CLL261" s="89"/>
      <c r="CLM261" s="89"/>
      <c r="CLN261" s="89"/>
      <c r="CLO261" s="89"/>
      <c r="CLP261" s="89"/>
      <c r="CLQ261" s="89"/>
      <c r="CLR261" s="89"/>
      <c r="CLS261" s="89"/>
      <c r="CLT261" s="89"/>
      <c r="CLU261" s="89"/>
      <c r="CLV261" s="89"/>
      <c r="CLW261" s="89"/>
      <c r="CLX261" s="89"/>
      <c r="CLY261" s="89"/>
      <c r="CLZ261" s="89"/>
      <c r="CMA261" s="89"/>
      <c r="CMB261" s="89"/>
      <c r="CMC261" s="89"/>
      <c r="CMD261" s="89"/>
      <c r="CME261" s="89"/>
      <c r="CMF261" s="89"/>
      <c r="CMG261" s="89"/>
      <c r="CMH261" s="89"/>
      <c r="CMI261" s="89"/>
      <c r="CMJ261" s="89"/>
      <c r="CMK261" s="89"/>
      <c r="CML261" s="89"/>
      <c r="CMM261" s="89"/>
      <c r="CMN261" s="89"/>
      <c r="CMO261" s="89"/>
      <c r="CMP261" s="89"/>
      <c r="CMQ261" s="89"/>
      <c r="CMR261" s="89"/>
      <c r="CMS261" s="89"/>
      <c r="CMT261" s="89"/>
      <c r="CMU261" s="89"/>
      <c r="CMV261" s="89"/>
      <c r="CMW261" s="89"/>
      <c r="CMX261" s="89"/>
      <c r="CMY261" s="89"/>
      <c r="CMZ261" s="89"/>
      <c r="CNA261" s="89"/>
      <c r="CNB261" s="89"/>
      <c r="CNC261" s="89"/>
      <c r="CND261" s="89"/>
      <c r="CNE261" s="89"/>
      <c r="CNF261" s="89"/>
      <c r="CNG261" s="89"/>
      <c r="CNH261" s="89"/>
      <c r="CNI261" s="89"/>
      <c r="CNJ261" s="89"/>
      <c r="CNK261" s="89"/>
      <c r="CNL261" s="89"/>
      <c r="CNM261" s="89"/>
      <c r="CNN261" s="89"/>
      <c r="CNO261" s="89"/>
      <c r="CNP261" s="89"/>
      <c r="CNQ261" s="89"/>
      <c r="CNR261" s="89"/>
      <c r="CNS261" s="89"/>
      <c r="CNT261" s="89"/>
      <c r="CNU261" s="89"/>
      <c r="CNV261" s="89"/>
      <c r="CNW261" s="89"/>
      <c r="CNX261" s="89"/>
      <c r="CNY261" s="89"/>
      <c r="CNZ261" s="89"/>
      <c r="COA261" s="89"/>
      <c r="COB261" s="89"/>
      <c r="COC261" s="89"/>
      <c r="COD261" s="89"/>
      <c r="COE261" s="89"/>
      <c r="COF261" s="89"/>
      <c r="COG261" s="89"/>
      <c r="COH261" s="89"/>
      <c r="COI261" s="89"/>
      <c r="COJ261" s="89"/>
      <c r="COK261" s="89"/>
      <c r="COL261" s="89"/>
      <c r="COM261" s="89"/>
      <c r="CON261" s="89"/>
      <c r="COO261" s="89"/>
      <c r="COP261" s="89"/>
      <c r="COQ261" s="89"/>
      <c r="COR261" s="89"/>
      <c r="COS261" s="89"/>
      <c r="COT261" s="89"/>
      <c r="COU261" s="89"/>
      <c r="COV261" s="89"/>
      <c r="COW261" s="89"/>
      <c r="COX261" s="89"/>
      <c r="COY261" s="89"/>
      <c r="COZ261" s="89"/>
      <c r="CPA261" s="89"/>
      <c r="CPB261" s="89"/>
      <c r="CPC261" s="89"/>
      <c r="CPD261" s="89"/>
      <c r="CPE261" s="89"/>
      <c r="CPF261" s="89"/>
      <c r="CPG261" s="89"/>
      <c r="CPH261" s="89"/>
      <c r="CPI261" s="89"/>
      <c r="CPJ261" s="89"/>
      <c r="CPK261" s="89"/>
      <c r="CPL261" s="89"/>
      <c r="CPM261" s="89"/>
      <c r="CPN261" s="89"/>
      <c r="CPO261" s="89"/>
      <c r="CPP261" s="89"/>
      <c r="CPQ261" s="89"/>
      <c r="CPR261" s="89"/>
      <c r="CPS261" s="89"/>
      <c r="CPT261" s="89"/>
      <c r="CPU261" s="89"/>
      <c r="CPV261" s="89"/>
      <c r="CPW261" s="89"/>
      <c r="CPX261" s="89"/>
      <c r="CPY261" s="89"/>
      <c r="CPZ261" s="89"/>
      <c r="CQA261" s="89"/>
      <c r="CQB261" s="89"/>
      <c r="CQC261" s="89"/>
      <c r="CQD261" s="89"/>
      <c r="CQE261" s="89"/>
      <c r="CQF261" s="89"/>
      <c r="CQG261" s="89"/>
      <c r="CQH261" s="89"/>
      <c r="CQI261" s="89"/>
      <c r="CQJ261" s="89"/>
      <c r="CQK261" s="89"/>
      <c r="CQL261" s="89"/>
      <c r="CQM261" s="89"/>
      <c r="CQN261" s="89"/>
      <c r="CQO261" s="89"/>
      <c r="CQP261" s="89"/>
      <c r="CQQ261" s="89"/>
      <c r="CQR261" s="89"/>
      <c r="CQS261" s="89"/>
      <c r="CQT261" s="89"/>
      <c r="CQU261" s="89"/>
      <c r="CQV261" s="89"/>
      <c r="CQW261" s="89"/>
      <c r="CQX261" s="89"/>
      <c r="CQY261" s="89"/>
      <c r="CQZ261" s="89"/>
      <c r="CRA261" s="89"/>
      <c r="CRB261" s="89"/>
      <c r="CRC261" s="89"/>
      <c r="CRD261" s="89"/>
      <c r="CRE261" s="89"/>
      <c r="CRF261" s="89"/>
      <c r="CRG261" s="89"/>
      <c r="CRH261" s="89"/>
      <c r="CRI261" s="89"/>
      <c r="CRJ261" s="89"/>
      <c r="CRK261" s="89"/>
      <c r="CRL261" s="89"/>
      <c r="CRM261" s="89"/>
      <c r="CRN261" s="89"/>
      <c r="CRO261" s="89"/>
      <c r="CRP261" s="89"/>
      <c r="CRQ261" s="89"/>
      <c r="CRR261" s="89"/>
      <c r="CRS261" s="89"/>
      <c r="CRT261" s="89"/>
      <c r="CRU261" s="89"/>
      <c r="CRV261" s="89"/>
      <c r="CRW261" s="89"/>
      <c r="CRX261" s="89"/>
      <c r="CRY261" s="89"/>
      <c r="CRZ261" s="89"/>
      <c r="CSA261" s="89"/>
      <c r="CSB261" s="89"/>
      <c r="CSC261" s="89"/>
      <c r="CSD261" s="89"/>
      <c r="CSE261" s="89"/>
      <c r="CSF261" s="89"/>
      <c r="CSG261" s="89"/>
      <c r="CSH261" s="89"/>
      <c r="CSI261" s="89"/>
      <c r="CSJ261" s="89"/>
      <c r="CSK261" s="89"/>
      <c r="CSL261" s="89"/>
      <c r="CSM261" s="89"/>
      <c r="CSN261" s="89"/>
      <c r="CSO261" s="89"/>
      <c r="CSP261" s="89"/>
      <c r="CSQ261" s="89"/>
      <c r="CSR261" s="89"/>
      <c r="CSS261" s="89"/>
      <c r="CST261" s="89"/>
      <c r="CSU261" s="89"/>
      <c r="CSV261" s="89"/>
      <c r="CSW261" s="89"/>
      <c r="CSX261" s="89"/>
      <c r="CSY261" s="89"/>
      <c r="CSZ261" s="89"/>
      <c r="CTA261" s="89"/>
      <c r="CTB261" s="89"/>
      <c r="CTC261" s="89"/>
      <c r="CTD261" s="89"/>
      <c r="CTE261" s="89"/>
      <c r="CTF261" s="89"/>
      <c r="CTG261" s="89"/>
      <c r="CTH261" s="89"/>
      <c r="CTI261" s="89"/>
      <c r="CTJ261" s="89"/>
      <c r="CTK261" s="89"/>
      <c r="CTL261" s="89"/>
      <c r="CTM261" s="89"/>
      <c r="CTN261" s="89"/>
      <c r="CTO261" s="89"/>
      <c r="CTP261" s="89"/>
      <c r="CTQ261" s="89"/>
      <c r="CTR261" s="89"/>
      <c r="CTS261" s="89"/>
      <c r="CTT261" s="89"/>
      <c r="CTU261" s="89"/>
      <c r="CTV261" s="89"/>
      <c r="CTW261" s="89"/>
      <c r="CTX261" s="89"/>
      <c r="CTY261" s="89"/>
      <c r="CTZ261" s="89"/>
      <c r="CUA261" s="89"/>
      <c r="CUB261" s="89"/>
      <c r="CUC261" s="89"/>
      <c r="CUD261" s="89"/>
      <c r="CUE261" s="89"/>
      <c r="CUF261" s="89"/>
      <c r="CUG261" s="89"/>
      <c r="CUH261" s="89"/>
      <c r="CUI261" s="89"/>
      <c r="CUJ261" s="89"/>
      <c r="CUK261" s="89"/>
      <c r="CUL261" s="89"/>
      <c r="CUM261" s="89"/>
      <c r="CUN261" s="89"/>
      <c r="CUO261" s="89"/>
      <c r="CUP261" s="89"/>
      <c r="CUQ261" s="89"/>
      <c r="CUR261" s="89"/>
      <c r="CUS261" s="89"/>
      <c r="CUT261" s="89"/>
      <c r="CUU261" s="89"/>
      <c r="CUV261" s="89"/>
      <c r="CUW261" s="89"/>
      <c r="CUX261" s="89"/>
      <c r="CUY261" s="89"/>
      <c r="CUZ261" s="89"/>
      <c r="CVA261" s="89"/>
      <c r="CVB261" s="89"/>
      <c r="CVC261" s="89"/>
      <c r="CVD261" s="89"/>
      <c r="CVE261" s="89"/>
      <c r="CVF261" s="89"/>
      <c r="CVG261" s="89"/>
      <c r="CVH261" s="89"/>
      <c r="CVI261" s="89"/>
      <c r="CVJ261" s="89"/>
      <c r="CVK261" s="89"/>
      <c r="CVL261" s="89"/>
      <c r="CVM261" s="89"/>
      <c r="CVN261" s="89"/>
      <c r="CVO261" s="89"/>
      <c r="CVP261" s="89"/>
      <c r="CVQ261" s="89"/>
      <c r="CVR261" s="89"/>
      <c r="CVS261" s="89"/>
      <c r="CVT261" s="89"/>
      <c r="CVU261" s="89"/>
      <c r="CVV261" s="89"/>
      <c r="CVW261" s="89"/>
      <c r="CVX261" s="89"/>
      <c r="CVY261" s="89"/>
      <c r="CVZ261" s="89"/>
      <c r="CWA261" s="89"/>
      <c r="CWB261" s="89"/>
      <c r="CWC261" s="89"/>
      <c r="CWD261" s="89"/>
      <c r="CWE261" s="89"/>
      <c r="CWF261" s="89"/>
      <c r="CWG261" s="89"/>
      <c r="CWH261" s="89"/>
      <c r="CWI261" s="89"/>
      <c r="CWJ261" s="89"/>
      <c r="CWK261" s="89"/>
      <c r="CWL261" s="89"/>
      <c r="CWM261" s="89"/>
      <c r="CWN261" s="89"/>
      <c r="CWO261" s="89"/>
      <c r="CWP261" s="89"/>
      <c r="CWQ261" s="89"/>
      <c r="CWR261" s="89"/>
      <c r="CWS261" s="89"/>
      <c r="CWT261" s="89"/>
      <c r="CWU261" s="89"/>
      <c r="CWV261" s="89"/>
      <c r="CWW261" s="89"/>
      <c r="CWX261" s="89"/>
      <c r="CWY261" s="89"/>
      <c r="CWZ261" s="89"/>
      <c r="CXA261" s="89"/>
      <c r="CXB261" s="89"/>
      <c r="CXC261" s="89"/>
      <c r="CXD261" s="89"/>
      <c r="CXE261" s="89"/>
      <c r="CXF261" s="89"/>
      <c r="CXG261" s="89"/>
      <c r="CXH261" s="89"/>
      <c r="CXI261" s="89"/>
      <c r="CXJ261" s="89"/>
      <c r="CXK261" s="89"/>
      <c r="CXL261" s="89"/>
      <c r="CXM261" s="89"/>
      <c r="CXN261" s="89"/>
      <c r="CXO261" s="89"/>
      <c r="CXP261" s="89"/>
      <c r="CXQ261" s="89"/>
      <c r="CXR261" s="89"/>
      <c r="CXS261" s="89"/>
      <c r="CXT261" s="89"/>
      <c r="CXU261" s="89"/>
      <c r="CXV261" s="89"/>
      <c r="CXW261" s="89"/>
      <c r="CXX261" s="89"/>
      <c r="CXY261" s="89"/>
      <c r="CXZ261" s="89"/>
      <c r="CYA261" s="89"/>
      <c r="CYB261" s="89"/>
      <c r="CYC261" s="89"/>
      <c r="CYD261" s="89"/>
      <c r="CYE261" s="89"/>
      <c r="CYF261" s="89"/>
      <c r="CYG261" s="89"/>
      <c r="CYH261" s="89"/>
      <c r="CYI261" s="89"/>
      <c r="CYJ261" s="89"/>
      <c r="CYK261" s="89"/>
      <c r="CYL261" s="89"/>
      <c r="CYM261" s="89"/>
      <c r="CYN261" s="89"/>
      <c r="CYO261" s="89"/>
      <c r="CYP261" s="89"/>
      <c r="CYQ261" s="89"/>
      <c r="CYR261" s="89"/>
      <c r="CYS261" s="89"/>
      <c r="CYT261" s="89"/>
      <c r="CYU261" s="89"/>
      <c r="CYV261" s="89"/>
      <c r="CYW261" s="89"/>
      <c r="CYX261" s="89"/>
      <c r="CYY261" s="89"/>
      <c r="CYZ261" s="89"/>
      <c r="CZA261" s="89"/>
      <c r="CZB261" s="89"/>
      <c r="CZC261" s="89"/>
      <c r="CZD261" s="89"/>
      <c r="CZE261" s="89"/>
      <c r="CZF261" s="89"/>
      <c r="CZG261" s="89"/>
      <c r="CZH261" s="89"/>
      <c r="CZI261" s="89"/>
      <c r="CZJ261" s="89"/>
      <c r="CZK261" s="89"/>
      <c r="CZL261" s="89"/>
      <c r="CZM261" s="89"/>
      <c r="CZN261" s="89"/>
      <c r="CZO261" s="89"/>
      <c r="CZP261" s="89"/>
      <c r="CZQ261" s="89"/>
      <c r="CZR261" s="89"/>
      <c r="CZS261" s="89"/>
      <c r="CZT261" s="89"/>
      <c r="CZU261" s="89"/>
      <c r="CZV261" s="89"/>
      <c r="CZW261" s="89"/>
      <c r="CZX261" s="89"/>
      <c r="CZY261" s="89"/>
      <c r="CZZ261" s="89"/>
      <c r="DAA261" s="89"/>
      <c r="DAB261" s="89"/>
      <c r="DAC261" s="89"/>
      <c r="DAD261" s="89"/>
      <c r="DAE261" s="89"/>
      <c r="DAF261" s="89"/>
      <c r="DAG261" s="89"/>
      <c r="DAH261" s="89"/>
      <c r="DAI261" s="89"/>
      <c r="DAJ261" s="89"/>
      <c r="DAK261" s="89"/>
      <c r="DAL261" s="89"/>
      <c r="DAM261" s="89"/>
      <c r="DAN261" s="89"/>
      <c r="DAO261" s="89"/>
      <c r="DAP261" s="89"/>
      <c r="DAQ261" s="89"/>
      <c r="DAR261" s="89"/>
      <c r="DAS261" s="89"/>
      <c r="DAT261" s="89"/>
      <c r="DAU261" s="89"/>
      <c r="DAV261" s="89"/>
      <c r="DAW261" s="89"/>
      <c r="DAX261" s="89"/>
      <c r="DAY261" s="89"/>
      <c r="DAZ261" s="89"/>
      <c r="DBA261" s="89"/>
      <c r="DBB261" s="89"/>
      <c r="DBC261" s="89"/>
      <c r="DBD261" s="89"/>
      <c r="DBE261" s="89"/>
      <c r="DBF261" s="89"/>
      <c r="DBG261" s="89"/>
      <c r="DBH261" s="89"/>
      <c r="DBI261" s="89"/>
      <c r="DBJ261" s="89"/>
      <c r="DBK261" s="89"/>
      <c r="DBL261" s="89"/>
      <c r="DBM261" s="89"/>
      <c r="DBN261" s="89"/>
      <c r="DBO261" s="89"/>
      <c r="DBP261" s="89"/>
      <c r="DBQ261" s="89"/>
      <c r="DBR261" s="89"/>
      <c r="DBS261" s="89"/>
      <c r="DBT261" s="89"/>
      <c r="DBU261" s="89"/>
      <c r="DBV261" s="89"/>
      <c r="DBW261" s="89"/>
      <c r="DBX261" s="89"/>
      <c r="DBY261" s="89"/>
      <c r="DBZ261" s="89"/>
      <c r="DCA261" s="89"/>
      <c r="DCB261" s="89"/>
      <c r="DCC261" s="89"/>
      <c r="DCD261" s="89"/>
      <c r="DCE261" s="89"/>
      <c r="DCF261" s="89"/>
      <c r="DCG261" s="89"/>
      <c r="DCH261" s="89"/>
      <c r="DCI261" s="89"/>
      <c r="DCJ261" s="89"/>
      <c r="DCK261" s="89"/>
      <c r="DCL261" s="89"/>
      <c r="DCM261" s="89"/>
      <c r="DCN261" s="89"/>
      <c r="DCO261" s="89"/>
      <c r="DCP261" s="89"/>
      <c r="DCQ261" s="89"/>
      <c r="DCR261" s="89"/>
      <c r="DCS261" s="89"/>
      <c r="DCT261" s="89"/>
      <c r="DCU261" s="89"/>
      <c r="DCV261" s="89"/>
      <c r="DCW261" s="89"/>
      <c r="DCX261" s="89"/>
      <c r="DCY261" s="89"/>
      <c r="DCZ261" s="89"/>
      <c r="DDA261" s="89"/>
      <c r="DDB261" s="89"/>
      <c r="DDC261" s="89"/>
      <c r="DDD261" s="89"/>
      <c r="DDE261" s="89"/>
      <c r="DDF261" s="89"/>
      <c r="DDG261" s="89"/>
      <c r="DDH261" s="89"/>
      <c r="DDI261" s="89"/>
      <c r="DDJ261" s="89"/>
      <c r="DDK261" s="89"/>
      <c r="DDL261" s="89"/>
      <c r="DDM261" s="89"/>
      <c r="DDN261" s="89"/>
      <c r="DDO261" s="89"/>
      <c r="DDP261" s="89"/>
      <c r="DDQ261" s="89"/>
      <c r="DDR261" s="89"/>
      <c r="DDS261" s="89"/>
      <c r="DDT261" s="89"/>
      <c r="DDU261" s="89"/>
      <c r="DDV261" s="89"/>
      <c r="DDW261" s="89"/>
      <c r="DDX261" s="89"/>
      <c r="DDY261" s="89"/>
      <c r="DDZ261" s="89"/>
      <c r="DEA261" s="89"/>
      <c r="DEB261" s="89"/>
      <c r="DEC261" s="89"/>
      <c r="DED261" s="89"/>
      <c r="DEE261" s="89"/>
      <c r="DEF261" s="89"/>
      <c r="DEG261" s="89"/>
      <c r="DEH261" s="89"/>
      <c r="DEI261" s="89"/>
      <c r="DEJ261" s="89"/>
      <c r="DEK261" s="89"/>
      <c r="DEL261" s="89"/>
      <c r="DEM261" s="89"/>
      <c r="DEN261" s="89"/>
      <c r="DEO261" s="89"/>
      <c r="DEP261" s="89"/>
      <c r="DEQ261" s="89"/>
      <c r="DER261" s="89"/>
      <c r="DES261" s="89"/>
      <c r="DET261" s="89"/>
      <c r="DEU261" s="89"/>
      <c r="DEV261" s="89"/>
      <c r="DEW261" s="89"/>
      <c r="DEX261" s="89"/>
      <c r="DEY261" s="89"/>
      <c r="DEZ261" s="89"/>
      <c r="DFA261" s="89"/>
      <c r="DFB261" s="89"/>
      <c r="DFC261" s="89"/>
      <c r="DFD261" s="89"/>
      <c r="DFE261" s="89"/>
      <c r="DFF261" s="89"/>
      <c r="DFG261" s="89"/>
      <c r="DFH261" s="89"/>
      <c r="DFI261" s="89"/>
      <c r="DFJ261" s="89"/>
      <c r="DFK261" s="89"/>
      <c r="DFL261" s="89"/>
      <c r="DFM261" s="89"/>
      <c r="DFN261" s="89"/>
      <c r="DFO261" s="89"/>
      <c r="DFP261" s="89"/>
      <c r="DFQ261" s="89"/>
      <c r="DFR261" s="89"/>
      <c r="DFS261" s="89"/>
      <c r="DFT261" s="89"/>
      <c r="DFU261" s="89"/>
      <c r="DFV261" s="89"/>
      <c r="DFW261" s="89"/>
      <c r="DFX261" s="89"/>
      <c r="DFY261" s="89"/>
      <c r="DFZ261" s="89"/>
      <c r="DGA261" s="89"/>
      <c r="DGB261" s="89"/>
      <c r="DGC261" s="89"/>
      <c r="DGD261" s="89"/>
      <c r="DGE261" s="89"/>
      <c r="DGF261" s="89"/>
      <c r="DGG261" s="89"/>
      <c r="DGH261" s="89"/>
      <c r="DGI261" s="89"/>
      <c r="DGJ261" s="89"/>
      <c r="DGK261" s="89"/>
      <c r="DGL261" s="89"/>
      <c r="DGM261" s="89"/>
      <c r="DGN261" s="89"/>
      <c r="DGO261" s="89"/>
      <c r="DGP261" s="89"/>
      <c r="DGQ261" s="89"/>
      <c r="DGR261" s="89"/>
      <c r="DGS261" s="89"/>
      <c r="DGT261" s="89"/>
      <c r="DGU261" s="89"/>
      <c r="DGV261" s="89"/>
      <c r="DGW261" s="89"/>
      <c r="DGX261" s="89"/>
      <c r="DGY261" s="89"/>
      <c r="DGZ261" s="89"/>
      <c r="DHA261" s="89"/>
      <c r="DHB261" s="89"/>
      <c r="DHC261" s="89"/>
      <c r="DHD261" s="89"/>
      <c r="DHE261" s="89"/>
      <c r="DHF261" s="89"/>
      <c r="DHG261" s="89"/>
      <c r="DHH261" s="89"/>
      <c r="DHI261" s="89"/>
      <c r="DHJ261" s="89"/>
      <c r="DHK261" s="89"/>
      <c r="DHL261" s="89"/>
      <c r="DHM261" s="89"/>
      <c r="DHN261" s="89"/>
      <c r="DHO261" s="89"/>
      <c r="DHP261" s="89"/>
      <c r="DHQ261" s="89"/>
      <c r="DHR261" s="89"/>
      <c r="DHS261" s="89"/>
      <c r="DHT261" s="89"/>
      <c r="DHU261" s="89"/>
      <c r="DHV261" s="89"/>
      <c r="DHW261" s="89"/>
      <c r="DHX261" s="89"/>
      <c r="DHY261" s="89"/>
      <c r="DHZ261" s="89"/>
      <c r="DIA261" s="89"/>
      <c r="DIB261" s="89"/>
      <c r="DIC261" s="89"/>
      <c r="DID261" s="89"/>
      <c r="DIE261" s="89"/>
      <c r="DIF261" s="89"/>
      <c r="DIG261" s="89"/>
      <c r="DIH261" s="89"/>
      <c r="DII261" s="89"/>
      <c r="DIJ261" s="89"/>
      <c r="DIK261" s="89"/>
      <c r="DIL261" s="89"/>
      <c r="DIM261" s="89"/>
      <c r="DIN261" s="89"/>
      <c r="DIO261" s="89"/>
      <c r="DIP261" s="89"/>
      <c r="DIQ261" s="89"/>
      <c r="DIR261" s="89"/>
      <c r="DIS261" s="89"/>
      <c r="DIT261" s="89"/>
      <c r="DIU261" s="89"/>
      <c r="DIV261" s="89"/>
      <c r="DIW261" s="89"/>
      <c r="DIX261" s="89"/>
      <c r="DIY261" s="89"/>
      <c r="DIZ261" s="89"/>
      <c r="DJA261" s="89"/>
      <c r="DJB261" s="89"/>
      <c r="DJC261" s="89"/>
      <c r="DJD261" s="89"/>
      <c r="DJE261" s="89"/>
      <c r="DJF261" s="89"/>
      <c r="DJG261" s="89"/>
      <c r="DJH261" s="89"/>
      <c r="DJI261" s="89"/>
      <c r="DJJ261" s="89"/>
      <c r="DJK261" s="89"/>
      <c r="DJL261" s="89"/>
      <c r="DJM261" s="89"/>
      <c r="DJN261" s="89"/>
      <c r="DJO261" s="89"/>
      <c r="DJP261" s="89"/>
      <c r="DJQ261" s="89"/>
      <c r="DJR261" s="89"/>
      <c r="DJS261" s="89"/>
      <c r="DJT261" s="89"/>
      <c r="DJU261" s="89"/>
      <c r="DJV261" s="89"/>
      <c r="DJW261" s="89"/>
      <c r="DJX261" s="89"/>
      <c r="DJY261" s="89"/>
      <c r="DJZ261" s="89"/>
      <c r="DKA261" s="89"/>
      <c r="DKB261" s="89"/>
      <c r="DKC261" s="89"/>
      <c r="DKD261" s="89"/>
      <c r="DKE261" s="89"/>
      <c r="DKF261" s="89"/>
      <c r="DKG261" s="89"/>
      <c r="DKH261" s="89"/>
      <c r="DKI261" s="89"/>
      <c r="DKJ261" s="89"/>
      <c r="DKK261" s="89"/>
      <c r="DKL261" s="89"/>
      <c r="DKM261" s="89"/>
      <c r="DKN261" s="89"/>
      <c r="DKO261" s="89"/>
      <c r="DKP261" s="89"/>
      <c r="DKQ261" s="89"/>
      <c r="DKR261" s="89"/>
      <c r="DKS261" s="89"/>
      <c r="DKT261" s="89"/>
      <c r="DKU261" s="89"/>
      <c r="DKV261" s="89"/>
      <c r="DKW261" s="89"/>
      <c r="DKX261" s="89"/>
      <c r="DKY261" s="89"/>
      <c r="DKZ261" s="89"/>
      <c r="DLA261" s="89"/>
      <c r="DLB261" s="89"/>
      <c r="DLC261" s="89"/>
      <c r="DLD261" s="89"/>
      <c r="DLE261" s="89"/>
      <c r="DLF261" s="89"/>
      <c r="DLG261" s="89"/>
      <c r="DLH261" s="89"/>
      <c r="DLI261" s="89"/>
      <c r="DLJ261" s="89"/>
      <c r="DLK261" s="89"/>
      <c r="DLL261" s="89"/>
      <c r="DLM261" s="89"/>
      <c r="DLN261" s="89"/>
      <c r="DLO261" s="89"/>
      <c r="DLP261" s="89"/>
      <c r="DLQ261" s="89"/>
      <c r="DLR261" s="89"/>
      <c r="DLS261" s="89"/>
      <c r="DLT261" s="89"/>
      <c r="DLU261" s="89"/>
      <c r="DLV261" s="89"/>
      <c r="DLW261" s="89"/>
      <c r="DLX261" s="89"/>
      <c r="DLY261" s="89"/>
      <c r="DLZ261" s="89"/>
      <c r="DMA261" s="89"/>
      <c r="DMB261" s="89"/>
      <c r="DMC261" s="89"/>
      <c r="DMD261" s="89"/>
      <c r="DME261" s="89"/>
      <c r="DMF261" s="89"/>
      <c r="DMG261" s="89"/>
      <c r="DMH261" s="89"/>
      <c r="DMI261" s="89"/>
      <c r="DMJ261" s="89"/>
      <c r="DMK261" s="89"/>
      <c r="DML261" s="89"/>
      <c r="DMM261" s="89"/>
      <c r="DMN261" s="89"/>
      <c r="DMO261" s="89"/>
      <c r="DMP261" s="89"/>
      <c r="DMQ261" s="89"/>
      <c r="DMR261" s="89"/>
      <c r="DMS261" s="89"/>
      <c r="DMT261" s="89"/>
      <c r="DMU261" s="89"/>
      <c r="DMV261" s="89"/>
      <c r="DMW261" s="89"/>
      <c r="DMX261" s="89"/>
      <c r="DMY261" s="89"/>
      <c r="DMZ261" s="89"/>
      <c r="DNA261" s="89"/>
      <c r="DNB261" s="89"/>
      <c r="DNC261" s="89"/>
      <c r="DND261" s="89"/>
      <c r="DNE261" s="89"/>
      <c r="DNF261" s="89"/>
      <c r="DNG261" s="89"/>
      <c r="DNH261" s="89"/>
      <c r="DNI261" s="89"/>
      <c r="DNJ261" s="89"/>
      <c r="DNK261" s="89"/>
      <c r="DNL261" s="89"/>
      <c r="DNM261" s="89"/>
      <c r="DNN261" s="89"/>
      <c r="DNO261" s="89"/>
      <c r="DNP261" s="89"/>
      <c r="DNQ261" s="89"/>
      <c r="DNR261" s="89"/>
      <c r="DNS261" s="89"/>
      <c r="DNT261" s="89"/>
      <c r="DNU261" s="89"/>
      <c r="DNV261" s="89"/>
      <c r="DNW261" s="89"/>
      <c r="DNX261" s="89"/>
      <c r="DNY261" s="89"/>
      <c r="DNZ261" s="89"/>
      <c r="DOA261" s="89"/>
      <c r="DOB261" s="89"/>
      <c r="DOC261" s="89"/>
      <c r="DOD261" s="89"/>
      <c r="DOE261" s="89"/>
      <c r="DOF261" s="89"/>
      <c r="DOG261" s="89"/>
      <c r="DOH261" s="89"/>
      <c r="DOI261" s="89"/>
      <c r="DOJ261" s="89"/>
      <c r="DOK261" s="89"/>
      <c r="DOL261" s="89"/>
      <c r="DOM261" s="89"/>
      <c r="DON261" s="89"/>
      <c r="DOO261" s="89"/>
      <c r="DOP261" s="89"/>
      <c r="DOQ261" s="89"/>
      <c r="DOR261" s="89"/>
      <c r="DOS261" s="89"/>
      <c r="DOT261" s="89"/>
      <c r="DOU261" s="89"/>
      <c r="DOV261" s="89"/>
      <c r="DOW261" s="89"/>
      <c r="DOX261" s="89"/>
      <c r="DOY261" s="89"/>
      <c r="DOZ261" s="89"/>
      <c r="DPA261" s="89"/>
      <c r="DPB261" s="89"/>
      <c r="DPC261" s="89"/>
      <c r="DPD261" s="89"/>
      <c r="DPE261" s="89"/>
      <c r="DPF261" s="89"/>
      <c r="DPG261" s="89"/>
      <c r="DPH261" s="89"/>
      <c r="DPI261" s="89"/>
      <c r="DPJ261" s="89"/>
      <c r="DPK261" s="89"/>
      <c r="DPL261" s="89"/>
      <c r="DPM261" s="89"/>
      <c r="DPN261" s="89"/>
      <c r="DPO261" s="89"/>
      <c r="DPP261" s="89"/>
      <c r="DPQ261" s="89"/>
      <c r="DPR261" s="89"/>
      <c r="DPS261" s="89"/>
      <c r="DPT261" s="89"/>
      <c r="DPU261" s="89"/>
      <c r="DPV261" s="89"/>
      <c r="DPW261" s="89"/>
      <c r="DPX261" s="89"/>
      <c r="DPY261" s="89"/>
      <c r="DPZ261" s="89"/>
      <c r="DQA261" s="89"/>
      <c r="DQB261" s="89"/>
      <c r="DQC261" s="89"/>
      <c r="DQD261" s="89"/>
      <c r="DQE261" s="89"/>
      <c r="DQF261" s="89"/>
      <c r="DQG261" s="89"/>
      <c r="DQH261" s="89"/>
      <c r="DQI261" s="89"/>
      <c r="DQJ261" s="89"/>
      <c r="DQK261" s="89"/>
      <c r="DQL261" s="89"/>
      <c r="DQM261" s="89"/>
      <c r="DQN261" s="89"/>
      <c r="DQO261" s="89"/>
      <c r="DQP261" s="89"/>
      <c r="DQQ261" s="89"/>
      <c r="DQR261" s="89"/>
      <c r="DQS261" s="89"/>
      <c r="DQT261" s="89"/>
      <c r="DQU261" s="89"/>
      <c r="DQV261" s="89"/>
      <c r="DQW261" s="89"/>
      <c r="DQX261" s="89"/>
      <c r="DQY261" s="89"/>
      <c r="DQZ261" s="89"/>
      <c r="DRA261" s="89"/>
      <c r="DRB261" s="89"/>
      <c r="DRC261" s="89"/>
      <c r="DRD261" s="89"/>
      <c r="DRE261" s="89"/>
      <c r="DRF261" s="89"/>
      <c r="DRG261" s="89"/>
      <c r="DRH261" s="89"/>
      <c r="DRI261" s="89"/>
      <c r="DRJ261" s="89"/>
      <c r="DRK261" s="89"/>
      <c r="DRL261" s="89"/>
      <c r="DRM261" s="89"/>
      <c r="DRN261" s="89"/>
      <c r="DRO261" s="89"/>
      <c r="DRP261" s="89"/>
      <c r="DRQ261" s="89"/>
      <c r="DRR261" s="89"/>
      <c r="DRS261" s="89"/>
      <c r="DRT261" s="89"/>
      <c r="DRU261" s="89"/>
      <c r="DRV261" s="89"/>
      <c r="DRW261" s="89"/>
      <c r="DRX261" s="89"/>
      <c r="DRY261" s="89"/>
      <c r="DRZ261" s="89"/>
      <c r="DSA261" s="89"/>
      <c r="DSB261" s="89"/>
      <c r="DSC261" s="89"/>
      <c r="DSD261" s="89"/>
      <c r="DSE261" s="89"/>
      <c r="DSF261" s="89"/>
      <c r="DSG261" s="89"/>
      <c r="DSH261" s="89"/>
      <c r="DSI261" s="89"/>
      <c r="DSJ261" s="89"/>
      <c r="DSK261" s="89"/>
      <c r="DSL261" s="89"/>
      <c r="DSM261" s="89"/>
      <c r="DSN261" s="89"/>
      <c r="DSO261" s="89"/>
      <c r="DSP261" s="89"/>
      <c r="DSQ261" s="89"/>
      <c r="DSR261" s="89"/>
      <c r="DSS261" s="89"/>
      <c r="DST261" s="89"/>
      <c r="DSU261" s="89"/>
      <c r="DSV261" s="89"/>
      <c r="DSW261" s="89"/>
      <c r="DSX261" s="89"/>
      <c r="DSY261" s="89"/>
      <c r="DSZ261" s="89"/>
      <c r="DTA261" s="89"/>
      <c r="DTB261" s="89"/>
      <c r="DTC261" s="89"/>
      <c r="DTD261" s="89"/>
      <c r="DTE261" s="89"/>
      <c r="DTF261" s="89"/>
      <c r="DTG261" s="89"/>
      <c r="DTH261" s="89"/>
      <c r="DTI261" s="89"/>
      <c r="DTJ261" s="89"/>
      <c r="DTK261" s="89"/>
      <c r="DTL261" s="89"/>
      <c r="DTM261" s="89"/>
      <c r="DTN261" s="89"/>
      <c r="DTO261" s="89"/>
      <c r="DTP261" s="89"/>
      <c r="DTQ261" s="89"/>
      <c r="DTR261" s="89"/>
      <c r="DTS261" s="89"/>
      <c r="DTT261" s="89"/>
      <c r="DTU261" s="89"/>
      <c r="DTV261" s="89"/>
      <c r="DTW261" s="89"/>
      <c r="DTX261" s="89"/>
      <c r="DTY261" s="89"/>
      <c r="DTZ261" s="89"/>
      <c r="DUA261" s="89"/>
      <c r="DUB261" s="89"/>
      <c r="DUC261" s="89"/>
      <c r="DUD261" s="89"/>
      <c r="DUE261" s="89"/>
      <c r="DUF261" s="89"/>
      <c r="DUG261" s="89"/>
      <c r="DUH261" s="89"/>
      <c r="DUI261" s="89"/>
      <c r="DUJ261" s="89"/>
      <c r="DUK261" s="89"/>
      <c r="DUL261" s="89"/>
      <c r="DUM261" s="89"/>
      <c r="DUN261" s="89"/>
      <c r="DUO261" s="89"/>
      <c r="DUP261" s="89"/>
      <c r="DUQ261" s="89"/>
      <c r="DUR261" s="89"/>
      <c r="DUS261" s="89"/>
      <c r="DUT261" s="89"/>
      <c r="DUU261" s="89"/>
      <c r="DUV261" s="89"/>
      <c r="DUW261" s="89"/>
      <c r="DUX261" s="89"/>
      <c r="DUY261" s="89"/>
      <c r="DUZ261" s="89"/>
      <c r="DVA261" s="89"/>
      <c r="DVB261" s="89"/>
      <c r="DVC261" s="89"/>
      <c r="DVD261" s="89"/>
      <c r="DVE261" s="89"/>
      <c r="DVF261" s="89"/>
      <c r="DVG261" s="89"/>
      <c r="DVH261" s="89"/>
      <c r="DVI261" s="89"/>
      <c r="DVJ261" s="89"/>
      <c r="DVK261" s="89"/>
      <c r="DVL261" s="89"/>
      <c r="DVM261" s="89"/>
      <c r="DVN261" s="89"/>
      <c r="DVO261" s="89"/>
      <c r="DVP261" s="89"/>
      <c r="DVQ261" s="89"/>
      <c r="DVR261" s="89"/>
      <c r="DVS261" s="89"/>
      <c r="DVT261" s="89"/>
      <c r="DVU261" s="89"/>
      <c r="DVV261" s="89"/>
      <c r="DVW261" s="89"/>
      <c r="DVX261" s="89"/>
      <c r="DVY261" s="89"/>
      <c r="DVZ261" s="89"/>
      <c r="DWA261" s="89"/>
      <c r="DWB261" s="89"/>
      <c r="DWC261" s="89"/>
      <c r="DWD261" s="89"/>
      <c r="DWE261" s="89"/>
      <c r="DWF261" s="89"/>
      <c r="DWG261" s="89"/>
      <c r="DWH261" s="89"/>
      <c r="DWI261" s="89"/>
      <c r="DWJ261" s="89"/>
      <c r="DWK261" s="89"/>
      <c r="DWL261" s="89"/>
      <c r="DWM261" s="89"/>
      <c r="DWN261" s="89"/>
      <c r="DWO261" s="89"/>
      <c r="DWP261" s="89"/>
      <c r="DWQ261" s="89"/>
      <c r="DWR261" s="89"/>
      <c r="DWS261" s="89"/>
      <c r="DWT261" s="89"/>
      <c r="DWU261" s="89"/>
      <c r="DWV261" s="89"/>
      <c r="DWW261" s="89"/>
      <c r="DWX261" s="89"/>
      <c r="DWY261" s="89"/>
      <c r="DWZ261" s="89"/>
      <c r="DXA261" s="89"/>
      <c r="DXB261" s="89"/>
      <c r="DXC261" s="89"/>
      <c r="DXD261" s="89"/>
      <c r="DXE261" s="89"/>
      <c r="DXF261" s="89"/>
      <c r="DXG261" s="89"/>
      <c r="DXH261" s="89"/>
      <c r="DXI261" s="89"/>
      <c r="DXJ261" s="89"/>
      <c r="DXK261" s="89"/>
      <c r="DXL261" s="89"/>
      <c r="DXM261" s="89"/>
      <c r="DXN261" s="89"/>
      <c r="DXO261" s="89"/>
      <c r="DXP261" s="89"/>
      <c r="DXQ261" s="89"/>
      <c r="DXR261" s="89"/>
      <c r="DXS261" s="89"/>
      <c r="DXT261" s="89"/>
      <c r="DXU261" s="89"/>
      <c r="DXV261" s="89"/>
      <c r="DXW261" s="89"/>
      <c r="DXX261" s="89"/>
      <c r="DXY261" s="89"/>
      <c r="DXZ261" s="89"/>
      <c r="DYA261" s="89"/>
      <c r="DYB261" s="89"/>
      <c r="DYC261" s="89"/>
      <c r="DYD261" s="89"/>
      <c r="DYE261" s="89"/>
      <c r="DYF261" s="89"/>
      <c r="DYG261" s="89"/>
      <c r="DYH261" s="89"/>
      <c r="DYI261" s="89"/>
      <c r="DYJ261" s="89"/>
      <c r="DYK261" s="89"/>
      <c r="DYL261" s="89"/>
      <c r="DYM261" s="89"/>
      <c r="DYN261" s="89"/>
      <c r="DYO261" s="89"/>
      <c r="DYP261" s="89"/>
      <c r="DYQ261" s="89"/>
      <c r="DYR261" s="89"/>
      <c r="DYS261" s="89"/>
      <c r="DYT261" s="89"/>
      <c r="DYU261" s="89"/>
      <c r="DYV261" s="89"/>
      <c r="DYW261" s="89"/>
      <c r="DYX261" s="89"/>
      <c r="DYY261" s="89"/>
      <c r="DYZ261" s="89"/>
      <c r="DZA261" s="89"/>
      <c r="DZB261" s="89"/>
      <c r="DZC261" s="89"/>
      <c r="DZD261" s="89"/>
      <c r="DZE261" s="89"/>
      <c r="DZF261" s="89"/>
      <c r="DZG261" s="89"/>
      <c r="DZH261" s="89"/>
      <c r="DZI261" s="89"/>
      <c r="DZJ261" s="89"/>
      <c r="DZK261" s="89"/>
      <c r="DZL261" s="89"/>
      <c r="DZM261" s="89"/>
      <c r="DZN261" s="89"/>
      <c r="DZO261" s="89"/>
      <c r="DZP261" s="89"/>
      <c r="DZQ261" s="89"/>
      <c r="DZR261" s="89"/>
      <c r="DZS261" s="89"/>
      <c r="DZT261" s="89"/>
      <c r="DZU261" s="89"/>
      <c r="DZV261" s="89"/>
      <c r="DZW261" s="89"/>
      <c r="DZX261" s="89"/>
      <c r="DZY261" s="89"/>
      <c r="DZZ261" s="89"/>
      <c r="EAA261" s="89"/>
      <c r="EAB261" s="89"/>
      <c r="EAC261" s="89"/>
      <c r="EAD261" s="89"/>
      <c r="EAE261" s="89"/>
      <c r="EAF261" s="89"/>
      <c r="EAG261" s="89"/>
      <c r="EAH261" s="89"/>
      <c r="EAI261" s="89"/>
      <c r="EAJ261" s="89"/>
      <c r="EAK261" s="89"/>
      <c r="EAL261" s="89"/>
      <c r="EAM261" s="89"/>
      <c r="EAN261" s="89"/>
      <c r="EAO261" s="89"/>
      <c r="EAP261" s="89"/>
      <c r="EAQ261" s="89"/>
      <c r="EAR261" s="89"/>
      <c r="EAS261" s="89"/>
      <c r="EAT261" s="89"/>
      <c r="EAU261" s="89"/>
      <c r="EAV261" s="89"/>
      <c r="EAW261" s="89"/>
      <c r="EAX261" s="89"/>
      <c r="EAY261" s="89"/>
      <c r="EAZ261" s="89"/>
      <c r="EBA261" s="89"/>
      <c r="EBB261" s="89"/>
      <c r="EBC261" s="89"/>
      <c r="EBD261" s="89"/>
      <c r="EBE261" s="89"/>
      <c r="EBF261" s="89"/>
      <c r="EBG261" s="89"/>
      <c r="EBH261" s="89"/>
      <c r="EBI261" s="89"/>
      <c r="EBJ261" s="89"/>
      <c r="EBK261" s="89"/>
      <c r="EBL261" s="89"/>
      <c r="EBM261" s="89"/>
      <c r="EBN261" s="89"/>
      <c r="EBO261" s="89"/>
      <c r="EBP261" s="89"/>
      <c r="EBQ261" s="89"/>
      <c r="EBR261" s="89"/>
      <c r="EBS261" s="89"/>
      <c r="EBT261" s="89"/>
      <c r="EBU261" s="89"/>
      <c r="EBV261" s="89"/>
      <c r="EBW261" s="89"/>
      <c r="EBX261" s="89"/>
      <c r="EBY261" s="89"/>
      <c r="EBZ261" s="89"/>
      <c r="ECA261" s="89"/>
      <c r="ECB261" s="89"/>
      <c r="ECC261" s="89"/>
      <c r="ECD261" s="89"/>
      <c r="ECE261" s="89"/>
      <c r="ECF261" s="89"/>
      <c r="ECG261" s="89"/>
      <c r="ECH261" s="89"/>
      <c r="ECI261" s="89"/>
      <c r="ECJ261" s="89"/>
      <c r="ECK261" s="89"/>
      <c r="ECL261" s="89"/>
      <c r="ECM261" s="89"/>
      <c r="ECN261" s="89"/>
      <c r="ECO261" s="89"/>
      <c r="ECP261" s="89"/>
      <c r="ECQ261" s="89"/>
      <c r="ECR261" s="89"/>
      <c r="ECS261" s="89"/>
      <c r="ECT261" s="89"/>
      <c r="ECU261" s="89"/>
      <c r="ECV261" s="89"/>
      <c r="ECW261" s="89"/>
      <c r="ECX261" s="89"/>
      <c r="ECY261" s="89"/>
      <c r="ECZ261" s="89"/>
      <c r="EDA261" s="89"/>
      <c r="EDB261" s="89"/>
      <c r="EDC261" s="89"/>
      <c r="EDD261" s="89"/>
      <c r="EDE261" s="89"/>
      <c r="EDF261" s="89"/>
      <c r="EDG261" s="89"/>
      <c r="EDH261" s="89"/>
      <c r="EDI261" s="89"/>
      <c r="EDJ261" s="89"/>
      <c r="EDK261" s="89"/>
      <c r="EDL261" s="89"/>
      <c r="EDM261" s="89"/>
      <c r="EDN261" s="89"/>
      <c r="EDO261" s="89"/>
      <c r="EDP261" s="89"/>
      <c r="EDQ261" s="89"/>
      <c r="EDR261" s="89"/>
      <c r="EDS261" s="89"/>
      <c r="EDT261" s="89"/>
      <c r="EDU261" s="89"/>
      <c r="EDV261" s="89"/>
      <c r="EDW261" s="89"/>
      <c r="EDX261" s="89"/>
      <c r="EDY261" s="89"/>
      <c r="EDZ261" s="89"/>
      <c r="EEA261" s="89"/>
      <c r="EEB261" s="89"/>
      <c r="EEC261" s="89"/>
      <c r="EED261" s="89"/>
      <c r="EEE261" s="89"/>
      <c r="EEF261" s="89"/>
      <c r="EEG261" s="89"/>
      <c r="EEH261" s="89"/>
      <c r="EEI261" s="89"/>
      <c r="EEJ261" s="89"/>
      <c r="EEK261" s="89"/>
      <c r="EEL261" s="89"/>
      <c r="EEM261" s="89"/>
      <c r="EEN261" s="89"/>
      <c r="EEO261" s="89"/>
      <c r="EEP261" s="89"/>
      <c r="EEQ261" s="89"/>
      <c r="EER261" s="89"/>
      <c r="EES261" s="89"/>
      <c r="EET261" s="89"/>
      <c r="EEU261" s="89"/>
      <c r="EEV261" s="89"/>
      <c r="EEW261" s="89"/>
      <c r="EEX261" s="89"/>
      <c r="EEY261" s="89"/>
      <c r="EEZ261" s="89"/>
      <c r="EFA261" s="89"/>
      <c r="EFB261" s="89"/>
      <c r="EFC261" s="89"/>
      <c r="EFD261" s="89"/>
      <c r="EFE261" s="89"/>
      <c r="EFF261" s="89"/>
      <c r="EFG261" s="89"/>
      <c r="EFH261" s="89"/>
      <c r="EFI261" s="89"/>
      <c r="EFJ261" s="89"/>
      <c r="EFK261" s="89"/>
      <c r="EFL261" s="89"/>
      <c r="EFM261" s="89"/>
      <c r="EFN261" s="89"/>
      <c r="EFO261" s="89"/>
      <c r="EFP261" s="89"/>
      <c r="EFQ261" s="89"/>
      <c r="EFR261" s="89"/>
      <c r="EFS261" s="89"/>
      <c r="EFT261" s="89"/>
      <c r="EFU261" s="89"/>
      <c r="EFV261" s="89"/>
      <c r="EFW261" s="89"/>
      <c r="EFX261" s="89"/>
      <c r="EFY261" s="89"/>
      <c r="EFZ261" s="89"/>
      <c r="EGA261" s="89"/>
      <c r="EGB261" s="89"/>
      <c r="EGC261" s="89"/>
      <c r="EGD261" s="89"/>
      <c r="EGE261" s="89"/>
      <c r="EGF261" s="89"/>
      <c r="EGG261" s="89"/>
      <c r="EGH261" s="89"/>
      <c r="EGI261" s="89"/>
      <c r="EGJ261" s="89"/>
      <c r="EGK261" s="89"/>
      <c r="EGL261" s="89"/>
      <c r="EGM261" s="89"/>
      <c r="EGN261" s="89"/>
      <c r="EGO261" s="89"/>
      <c r="EGP261" s="89"/>
      <c r="EGQ261" s="89"/>
      <c r="EGR261" s="89"/>
      <c r="EGS261" s="89"/>
      <c r="EGT261" s="89"/>
      <c r="EGU261" s="89"/>
      <c r="EGV261" s="89"/>
      <c r="EGW261" s="89"/>
      <c r="EGX261" s="89"/>
      <c r="EGY261" s="89"/>
      <c r="EGZ261" s="89"/>
      <c r="EHA261" s="89"/>
      <c r="EHB261" s="89"/>
      <c r="EHC261" s="89"/>
      <c r="EHD261" s="89"/>
      <c r="EHE261" s="89"/>
      <c r="EHF261" s="89"/>
      <c r="EHG261" s="89"/>
      <c r="EHH261" s="89"/>
      <c r="EHI261" s="89"/>
      <c r="EHJ261" s="89"/>
      <c r="EHK261" s="89"/>
      <c r="EHL261" s="89"/>
      <c r="EHM261" s="89"/>
      <c r="EHN261" s="89"/>
      <c r="EHO261" s="89"/>
      <c r="EHP261" s="89"/>
      <c r="EHQ261" s="89"/>
      <c r="EHR261" s="89"/>
      <c r="EHS261" s="89"/>
      <c r="EHT261" s="89"/>
      <c r="EHU261" s="89"/>
      <c r="EHV261" s="89"/>
      <c r="EHW261" s="89"/>
      <c r="EHX261" s="89"/>
      <c r="EHY261" s="89"/>
      <c r="EHZ261" s="89"/>
      <c r="EIA261" s="89"/>
      <c r="EIB261" s="89"/>
      <c r="EIC261" s="89"/>
      <c r="EID261" s="89"/>
      <c r="EIE261" s="89"/>
      <c r="EIF261" s="89"/>
      <c r="EIG261" s="89"/>
      <c r="EIH261" s="89"/>
      <c r="EII261" s="89"/>
      <c r="EIJ261" s="89"/>
      <c r="EIK261" s="89"/>
      <c r="EIL261" s="89"/>
      <c r="EIM261" s="89"/>
      <c r="EIN261" s="89"/>
      <c r="EIO261" s="89"/>
      <c r="EIP261" s="89"/>
      <c r="EIQ261" s="89"/>
      <c r="EIR261" s="89"/>
      <c r="EIS261" s="89"/>
      <c r="EIT261" s="89"/>
      <c r="EIU261" s="89"/>
      <c r="EIV261" s="89"/>
      <c r="EIW261" s="89"/>
      <c r="EIX261" s="89"/>
      <c r="EIY261" s="89"/>
      <c r="EIZ261" s="89"/>
      <c r="EJA261" s="89"/>
      <c r="EJB261" s="89"/>
      <c r="EJC261" s="89"/>
      <c r="EJD261" s="89"/>
      <c r="EJE261" s="89"/>
      <c r="EJF261" s="89"/>
      <c r="EJG261" s="89"/>
      <c r="EJH261" s="89"/>
      <c r="EJI261" s="89"/>
      <c r="EJJ261" s="89"/>
      <c r="EJK261" s="89"/>
      <c r="EJL261" s="89"/>
      <c r="EJM261" s="89"/>
      <c r="EJN261" s="89"/>
      <c r="EJO261" s="89"/>
      <c r="EJP261" s="89"/>
      <c r="EJQ261" s="89"/>
      <c r="EJR261" s="89"/>
      <c r="EJS261" s="89"/>
      <c r="EJT261" s="89"/>
      <c r="EJU261" s="89"/>
      <c r="EJV261" s="89"/>
      <c r="EJW261" s="89"/>
      <c r="EJX261" s="89"/>
      <c r="EJY261" s="89"/>
      <c r="EJZ261" s="89"/>
      <c r="EKA261" s="89"/>
      <c r="EKB261" s="89"/>
      <c r="EKC261" s="89"/>
      <c r="EKD261" s="89"/>
      <c r="EKE261" s="89"/>
      <c r="EKF261" s="89"/>
      <c r="EKG261" s="89"/>
      <c r="EKH261" s="89"/>
      <c r="EKI261" s="89"/>
      <c r="EKJ261" s="89"/>
      <c r="EKK261" s="89"/>
      <c r="EKL261" s="89"/>
      <c r="EKM261" s="89"/>
      <c r="EKN261" s="89"/>
      <c r="EKO261" s="89"/>
      <c r="EKP261" s="89"/>
      <c r="EKQ261" s="89"/>
      <c r="EKR261" s="89"/>
      <c r="EKS261" s="89"/>
      <c r="EKT261" s="89"/>
      <c r="EKU261" s="89"/>
      <c r="EKV261" s="89"/>
      <c r="EKW261" s="89"/>
      <c r="EKX261" s="89"/>
      <c r="EKY261" s="89"/>
      <c r="EKZ261" s="89"/>
      <c r="ELA261" s="89"/>
      <c r="ELB261" s="89"/>
      <c r="ELC261" s="89"/>
      <c r="ELD261" s="89"/>
      <c r="ELE261" s="89"/>
      <c r="ELF261" s="89"/>
      <c r="ELG261" s="89"/>
      <c r="ELH261" s="89"/>
      <c r="ELI261" s="89"/>
      <c r="ELJ261" s="89"/>
      <c r="ELK261" s="89"/>
      <c r="ELL261" s="89"/>
      <c r="ELM261" s="89"/>
      <c r="ELN261" s="89"/>
      <c r="ELO261" s="89"/>
      <c r="ELP261" s="89"/>
      <c r="ELQ261" s="89"/>
      <c r="ELR261" s="89"/>
      <c r="ELS261" s="89"/>
      <c r="ELT261" s="89"/>
      <c r="ELU261" s="89"/>
      <c r="ELV261" s="89"/>
      <c r="ELW261" s="89"/>
      <c r="ELX261" s="89"/>
      <c r="ELY261" s="89"/>
      <c r="ELZ261" s="89"/>
      <c r="EMA261" s="89"/>
      <c r="EMB261" s="89"/>
      <c r="EMC261" s="89"/>
      <c r="EMD261" s="89"/>
      <c r="EME261" s="89"/>
      <c r="EMF261" s="89"/>
      <c r="EMG261" s="89"/>
      <c r="EMH261" s="89"/>
      <c r="EMI261" s="89"/>
      <c r="EMJ261" s="89"/>
      <c r="EMK261" s="89"/>
      <c r="EML261" s="89"/>
      <c r="EMM261" s="89"/>
      <c r="EMN261" s="89"/>
      <c r="EMO261" s="89"/>
      <c r="EMP261" s="89"/>
      <c r="EMQ261" s="89"/>
      <c r="EMR261" s="89"/>
      <c r="EMS261" s="89"/>
      <c r="EMT261" s="89"/>
      <c r="EMU261" s="89"/>
      <c r="EMV261" s="89"/>
      <c r="EMW261" s="89"/>
      <c r="EMX261" s="89"/>
      <c r="EMY261" s="89"/>
      <c r="EMZ261" s="89"/>
      <c r="ENA261" s="89"/>
      <c r="ENB261" s="89"/>
      <c r="ENC261" s="89"/>
      <c r="END261" s="89"/>
      <c r="ENE261" s="89"/>
      <c r="ENF261" s="89"/>
      <c r="ENG261" s="89"/>
      <c r="ENH261" s="89"/>
      <c r="ENI261" s="89"/>
      <c r="ENJ261" s="89"/>
      <c r="ENK261" s="89"/>
      <c r="ENL261" s="89"/>
      <c r="ENM261" s="89"/>
      <c r="ENN261" s="89"/>
      <c r="ENO261" s="89"/>
      <c r="ENP261" s="89"/>
      <c r="ENQ261" s="89"/>
      <c r="ENR261" s="89"/>
      <c r="ENS261" s="89"/>
      <c r="ENT261" s="89"/>
      <c r="ENU261" s="89"/>
      <c r="ENV261" s="89"/>
      <c r="ENW261" s="89"/>
      <c r="ENX261" s="89"/>
      <c r="ENY261" s="89"/>
      <c r="ENZ261" s="89"/>
      <c r="EOA261" s="89"/>
      <c r="EOB261" s="89"/>
      <c r="EOC261" s="89"/>
      <c r="EOD261" s="89"/>
      <c r="EOE261" s="89"/>
      <c r="EOF261" s="89"/>
      <c r="EOG261" s="89"/>
      <c r="EOH261" s="89"/>
      <c r="EOI261" s="89"/>
      <c r="EOJ261" s="89"/>
      <c r="EOK261" s="89"/>
      <c r="EOL261" s="89"/>
      <c r="EOM261" s="89"/>
      <c r="EON261" s="89"/>
      <c r="EOO261" s="89"/>
      <c r="EOP261" s="89"/>
      <c r="EOQ261" s="89"/>
      <c r="EOR261" s="89"/>
      <c r="EOS261" s="89"/>
      <c r="EOT261" s="89"/>
      <c r="EOU261" s="89"/>
      <c r="EOV261" s="89"/>
      <c r="EOW261" s="89"/>
      <c r="EOX261" s="89"/>
      <c r="EOY261" s="89"/>
      <c r="EOZ261" s="89"/>
      <c r="EPA261" s="89"/>
      <c r="EPB261" s="89"/>
      <c r="EPC261" s="89"/>
      <c r="EPD261" s="89"/>
      <c r="EPE261" s="89"/>
      <c r="EPF261" s="89"/>
      <c r="EPG261" s="89"/>
      <c r="EPH261" s="89"/>
      <c r="EPI261" s="89"/>
      <c r="EPJ261" s="89"/>
      <c r="EPK261" s="89"/>
      <c r="EPL261" s="89"/>
      <c r="EPM261" s="89"/>
      <c r="EPN261" s="89"/>
      <c r="EPO261" s="89"/>
      <c r="EPP261" s="89"/>
      <c r="EPQ261" s="89"/>
      <c r="EPR261" s="89"/>
      <c r="EPS261" s="89"/>
      <c r="EPT261" s="89"/>
      <c r="EPU261" s="89"/>
      <c r="EPV261" s="89"/>
      <c r="EPW261" s="89"/>
      <c r="EPX261" s="89"/>
      <c r="EPY261" s="89"/>
      <c r="EPZ261" s="89"/>
      <c r="EQA261" s="89"/>
      <c r="EQB261" s="89"/>
      <c r="EQC261" s="89"/>
      <c r="EQD261" s="89"/>
      <c r="EQE261" s="89"/>
      <c r="EQF261" s="89"/>
      <c r="EQG261" s="89"/>
      <c r="EQH261" s="89"/>
      <c r="EQI261" s="89"/>
      <c r="EQJ261" s="89"/>
      <c r="EQK261" s="89"/>
      <c r="EQL261" s="89"/>
      <c r="EQM261" s="89"/>
      <c r="EQN261" s="89"/>
      <c r="EQO261" s="89"/>
      <c r="EQP261" s="89"/>
      <c r="EQQ261" s="89"/>
      <c r="EQR261" s="89"/>
      <c r="EQS261" s="89"/>
      <c r="EQT261" s="89"/>
      <c r="EQU261" s="89"/>
      <c r="EQV261" s="89"/>
      <c r="EQW261" s="89"/>
      <c r="EQX261" s="89"/>
      <c r="EQY261" s="89"/>
      <c r="EQZ261" s="89"/>
      <c r="ERA261" s="89"/>
      <c r="ERB261" s="89"/>
      <c r="ERC261" s="89"/>
      <c r="ERD261" s="89"/>
      <c r="ERE261" s="89"/>
      <c r="ERF261" s="89"/>
      <c r="ERG261" s="89"/>
      <c r="ERH261" s="89"/>
      <c r="ERI261" s="89"/>
      <c r="ERJ261" s="89"/>
      <c r="ERK261" s="89"/>
      <c r="ERL261" s="89"/>
      <c r="ERM261" s="89"/>
      <c r="ERN261" s="89"/>
      <c r="ERO261" s="89"/>
      <c r="ERP261" s="89"/>
      <c r="ERQ261" s="89"/>
      <c r="ERR261" s="89"/>
      <c r="ERS261" s="89"/>
      <c r="ERT261" s="89"/>
      <c r="ERU261" s="89"/>
      <c r="ERV261" s="89"/>
      <c r="ERW261" s="89"/>
      <c r="ERX261" s="89"/>
      <c r="ERY261" s="89"/>
      <c r="ERZ261" s="89"/>
      <c r="ESA261" s="89"/>
      <c r="ESB261" s="89"/>
      <c r="ESC261" s="89"/>
      <c r="ESD261" s="89"/>
      <c r="ESE261" s="89"/>
      <c r="ESF261" s="89"/>
      <c r="ESG261" s="89"/>
      <c r="ESH261" s="89"/>
      <c r="ESI261" s="89"/>
      <c r="ESJ261" s="89"/>
      <c r="ESK261" s="89"/>
      <c r="ESL261" s="89"/>
      <c r="ESM261" s="89"/>
      <c r="ESN261" s="89"/>
      <c r="ESO261" s="89"/>
      <c r="ESP261" s="89"/>
      <c r="ESQ261" s="89"/>
      <c r="ESR261" s="89"/>
      <c r="ESS261" s="89"/>
      <c r="EST261" s="89"/>
      <c r="ESU261" s="89"/>
      <c r="ESV261" s="89"/>
      <c r="ESW261" s="89"/>
      <c r="ESX261" s="89"/>
      <c r="ESY261" s="89"/>
      <c r="ESZ261" s="89"/>
      <c r="ETA261" s="89"/>
      <c r="ETB261" s="89"/>
      <c r="ETC261" s="89"/>
      <c r="ETD261" s="89"/>
      <c r="ETE261" s="89"/>
      <c r="ETF261" s="89"/>
      <c r="ETG261" s="89"/>
      <c r="ETH261" s="89"/>
      <c r="ETI261" s="89"/>
      <c r="ETJ261" s="89"/>
      <c r="ETK261" s="89"/>
      <c r="ETL261" s="89"/>
      <c r="ETM261" s="89"/>
      <c r="ETN261" s="89"/>
      <c r="ETO261" s="89"/>
      <c r="ETP261" s="89"/>
      <c r="ETQ261" s="89"/>
      <c r="ETR261" s="89"/>
      <c r="ETS261" s="89"/>
      <c r="ETT261" s="89"/>
      <c r="ETU261" s="89"/>
      <c r="ETV261" s="89"/>
      <c r="ETW261" s="89"/>
      <c r="ETX261" s="89"/>
      <c r="ETY261" s="89"/>
      <c r="ETZ261" s="89"/>
      <c r="EUA261" s="89"/>
      <c r="EUB261" s="89"/>
      <c r="EUC261" s="89"/>
      <c r="EUD261" s="89"/>
      <c r="EUE261" s="89"/>
      <c r="EUF261" s="89"/>
      <c r="EUG261" s="89"/>
      <c r="EUH261" s="89"/>
      <c r="EUI261" s="89"/>
      <c r="EUJ261" s="89"/>
      <c r="EUK261" s="89"/>
      <c r="EUL261" s="89"/>
      <c r="EUM261" s="89"/>
      <c r="EUN261" s="89"/>
      <c r="EUO261" s="89"/>
      <c r="EUP261" s="89"/>
      <c r="EUQ261" s="89"/>
      <c r="EUR261" s="89"/>
      <c r="EUS261" s="89"/>
      <c r="EUT261" s="89"/>
      <c r="EUU261" s="89"/>
      <c r="EUV261" s="89"/>
      <c r="EUW261" s="89"/>
      <c r="EUX261" s="89"/>
      <c r="EUY261" s="89"/>
      <c r="EUZ261" s="89"/>
      <c r="EVA261" s="89"/>
      <c r="EVB261" s="89"/>
      <c r="EVC261" s="89"/>
      <c r="EVD261" s="89"/>
      <c r="EVE261" s="89"/>
      <c r="EVF261" s="89"/>
      <c r="EVG261" s="89"/>
      <c r="EVH261" s="89"/>
      <c r="EVI261" s="89"/>
      <c r="EVJ261" s="89"/>
      <c r="EVK261" s="89"/>
      <c r="EVL261" s="89"/>
      <c r="EVM261" s="89"/>
      <c r="EVN261" s="89"/>
      <c r="EVO261" s="89"/>
      <c r="EVP261" s="89"/>
      <c r="EVQ261" s="89"/>
      <c r="EVR261" s="89"/>
      <c r="EVS261" s="89"/>
      <c r="EVT261" s="89"/>
      <c r="EVU261" s="89"/>
      <c r="EVV261" s="89"/>
      <c r="EVW261" s="89"/>
      <c r="EVX261" s="89"/>
      <c r="EVY261" s="89"/>
      <c r="EVZ261" s="89"/>
      <c r="EWA261" s="89"/>
      <c r="EWB261" s="89"/>
      <c r="EWC261" s="89"/>
      <c r="EWD261" s="89"/>
      <c r="EWE261" s="89"/>
      <c r="EWF261" s="89"/>
      <c r="EWG261" s="89"/>
      <c r="EWH261" s="89"/>
      <c r="EWI261" s="89"/>
      <c r="EWJ261" s="89"/>
      <c r="EWK261" s="89"/>
      <c r="EWL261" s="89"/>
      <c r="EWM261" s="89"/>
      <c r="EWN261" s="89"/>
      <c r="EWO261" s="89"/>
      <c r="EWP261" s="89"/>
      <c r="EWQ261" s="89"/>
      <c r="EWR261" s="89"/>
      <c r="EWS261" s="89"/>
      <c r="EWT261" s="89"/>
      <c r="EWU261" s="89"/>
      <c r="EWV261" s="89"/>
      <c r="EWW261" s="89"/>
      <c r="EWX261" s="89"/>
      <c r="EWY261" s="89"/>
      <c r="EWZ261" s="89"/>
      <c r="EXA261" s="89"/>
      <c r="EXB261" s="89"/>
      <c r="EXC261" s="89"/>
      <c r="EXD261" s="89"/>
      <c r="EXE261" s="89"/>
      <c r="EXF261" s="89"/>
      <c r="EXG261" s="89"/>
      <c r="EXH261" s="89"/>
      <c r="EXI261" s="89"/>
      <c r="EXJ261" s="89"/>
      <c r="EXK261" s="89"/>
      <c r="EXL261" s="89"/>
      <c r="EXM261" s="89"/>
      <c r="EXN261" s="89"/>
      <c r="EXO261" s="89"/>
      <c r="EXP261" s="89"/>
      <c r="EXQ261" s="89"/>
      <c r="EXR261" s="89"/>
      <c r="EXS261" s="89"/>
      <c r="EXT261" s="89"/>
      <c r="EXU261" s="89"/>
      <c r="EXV261" s="89"/>
      <c r="EXW261" s="89"/>
      <c r="EXX261" s="89"/>
      <c r="EXY261" s="89"/>
      <c r="EXZ261" s="89"/>
      <c r="EYA261" s="89"/>
      <c r="EYB261" s="89"/>
      <c r="EYC261" s="89"/>
      <c r="EYD261" s="89"/>
      <c r="EYE261" s="89"/>
      <c r="EYF261" s="89"/>
      <c r="EYG261" s="89"/>
      <c r="EYH261" s="89"/>
      <c r="EYI261" s="89"/>
      <c r="EYJ261" s="89"/>
      <c r="EYK261" s="89"/>
      <c r="EYL261" s="89"/>
      <c r="EYM261" s="89"/>
      <c r="EYN261" s="89"/>
      <c r="EYO261" s="89"/>
      <c r="EYP261" s="89"/>
      <c r="EYQ261" s="89"/>
      <c r="EYR261" s="89"/>
      <c r="EYS261" s="89"/>
      <c r="EYT261" s="89"/>
      <c r="EYU261" s="89"/>
      <c r="EYV261" s="89"/>
      <c r="EYW261" s="89"/>
      <c r="EYX261" s="89"/>
      <c r="EYY261" s="89"/>
      <c r="EYZ261" s="89"/>
      <c r="EZA261" s="89"/>
      <c r="EZB261" s="89"/>
      <c r="EZC261" s="89"/>
      <c r="EZD261" s="89"/>
      <c r="EZE261" s="89"/>
      <c r="EZF261" s="89"/>
      <c r="EZG261" s="89"/>
      <c r="EZH261" s="89"/>
      <c r="EZI261" s="89"/>
      <c r="EZJ261" s="89"/>
      <c r="EZK261" s="89"/>
      <c r="EZL261" s="89"/>
      <c r="EZM261" s="89"/>
      <c r="EZN261" s="89"/>
      <c r="EZO261" s="89"/>
      <c r="EZP261" s="89"/>
      <c r="EZQ261" s="89"/>
      <c r="EZR261" s="89"/>
      <c r="EZS261" s="89"/>
      <c r="EZT261" s="89"/>
      <c r="EZU261" s="89"/>
      <c r="EZV261" s="89"/>
      <c r="EZW261" s="89"/>
      <c r="EZX261" s="89"/>
      <c r="EZY261" s="89"/>
      <c r="EZZ261" s="89"/>
      <c r="FAA261" s="89"/>
      <c r="FAB261" s="89"/>
      <c r="FAC261" s="89"/>
      <c r="FAD261" s="89"/>
      <c r="FAE261" s="89"/>
      <c r="FAF261" s="89"/>
      <c r="FAG261" s="89"/>
      <c r="FAH261" s="89"/>
      <c r="FAI261" s="89"/>
      <c r="FAJ261" s="89"/>
      <c r="FAK261" s="89"/>
      <c r="FAL261" s="89"/>
      <c r="FAM261" s="89"/>
      <c r="FAN261" s="89"/>
      <c r="FAO261" s="89"/>
      <c r="FAP261" s="89"/>
      <c r="FAQ261" s="89"/>
      <c r="FAR261" s="89"/>
      <c r="FAS261" s="89"/>
      <c r="FAT261" s="89"/>
      <c r="FAU261" s="89"/>
      <c r="FAV261" s="89"/>
      <c r="FAW261" s="89"/>
      <c r="FAX261" s="89"/>
      <c r="FAY261" s="89"/>
      <c r="FAZ261" s="89"/>
      <c r="FBA261" s="89"/>
      <c r="FBB261" s="89"/>
      <c r="FBC261" s="89"/>
      <c r="FBD261" s="89"/>
      <c r="FBE261" s="89"/>
      <c r="FBF261" s="89"/>
      <c r="FBG261" s="89"/>
      <c r="FBH261" s="89"/>
      <c r="FBI261" s="89"/>
      <c r="FBJ261" s="89"/>
      <c r="FBK261" s="89"/>
      <c r="FBL261" s="89"/>
      <c r="FBM261" s="89"/>
      <c r="FBN261" s="89"/>
      <c r="FBO261" s="89"/>
      <c r="FBP261" s="89"/>
      <c r="FBQ261" s="89"/>
      <c r="FBR261" s="89"/>
      <c r="FBS261" s="89"/>
      <c r="FBT261" s="89"/>
      <c r="FBU261" s="89"/>
      <c r="FBV261" s="89"/>
      <c r="FBW261" s="89"/>
      <c r="FBX261" s="89"/>
      <c r="FBY261" s="89"/>
      <c r="FBZ261" s="89"/>
      <c r="FCA261" s="89"/>
      <c r="FCB261" s="89"/>
      <c r="FCC261" s="89"/>
      <c r="FCD261" s="89"/>
      <c r="FCE261" s="89"/>
      <c r="FCF261" s="89"/>
      <c r="FCG261" s="89"/>
      <c r="FCH261" s="89"/>
      <c r="FCI261" s="89"/>
      <c r="FCJ261" s="89"/>
      <c r="FCK261" s="89"/>
      <c r="FCL261" s="89"/>
      <c r="FCM261" s="89"/>
      <c r="FCN261" s="89"/>
      <c r="FCO261" s="89"/>
      <c r="FCP261" s="89"/>
      <c r="FCQ261" s="89"/>
      <c r="FCR261" s="89"/>
      <c r="FCS261" s="89"/>
      <c r="FCT261" s="89"/>
      <c r="FCU261" s="89"/>
      <c r="FCV261" s="89"/>
      <c r="FCW261" s="89"/>
      <c r="FCX261" s="89"/>
      <c r="FCY261" s="89"/>
      <c r="FCZ261" s="89"/>
      <c r="FDA261" s="89"/>
      <c r="FDB261" s="89"/>
      <c r="FDC261" s="89"/>
      <c r="FDD261" s="89"/>
      <c r="FDE261" s="89"/>
      <c r="FDF261" s="89"/>
      <c r="FDG261" s="89"/>
      <c r="FDH261" s="89"/>
      <c r="FDI261" s="89"/>
      <c r="FDJ261" s="89"/>
      <c r="FDK261" s="89"/>
      <c r="FDL261" s="89"/>
      <c r="FDM261" s="89"/>
      <c r="FDN261" s="89"/>
      <c r="FDO261" s="89"/>
      <c r="FDP261" s="89"/>
      <c r="FDQ261" s="89"/>
      <c r="FDR261" s="89"/>
      <c r="FDS261" s="89"/>
      <c r="FDT261" s="89"/>
      <c r="FDU261" s="89"/>
      <c r="FDV261" s="89"/>
      <c r="FDW261" s="89"/>
      <c r="FDX261" s="89"/>
      <c r="FDY261" s="89"/>
      <c r="FDZ261" s="89"/>
      <c r="FEA261" s="89"/>
      <c r="FEB261" s="89"/>
      <c r="FEC261" s="89"/>
      <c r="FED261" s="89"/>
      <c r="FEE261" s="89"/>
      <c r="FEF261" s="89"/>
      <c r="FEG261" s="89"/>
      <c r="FEH261" s="89"/>
      <c r="FEI261" s="89"/>
      <c r="FEJ261" s="89"/>
      <c r="FEK261" s="89"/>
      <c r="FEL261" s="89"/>
      <c r="FEM261" s="89"/>
      <c r="FEN261" s="89"/>
      <c r="FEO261" s="89"/>
      <c r="FEP261" s="89"/>
      <c r="FEQ261" s="89"/>
      <c r="FER261" s="89"/>
      <c r="FES261" s="89"/>
      <c r="FET261" s="89"/>
      <c r="FEU261" s="89"/>
      <c r="FEV261" s="89"/>
      <c r="FEW261" s="89"/>
      <c r="FEX261" s="89"/>
      <c r="FEY261" s="89"/>
      <c r="FEZ261" s="89"/>
      <c r="FFA261" s="89"/>
      <c r="FFB261" s="89"/>
      <c r="FFC261" s="89"/>
      <c r="FFD261" s="89"/>
      <c r="FFE261" s="89"/>
      <c r="FFF261" s="89"/>
      <c r="FFG261" s="89"/>
      <c r="FFH261" s="89"/>
      <c r="FFI261" s="89"/>
      <c r="FFJ261" s="89"/>
      <c r="FFK261" s="89"/>
      <c r="FFL261" s="89"/>
      <c r="FFM261" s="89"/>
      <c r="FFN261" s="89"/>
      <c r="FFO261" s="89"/>
      <c r="FFP261" s="89"/>
      <c r="FFQ261" s="89"/>
      <c r="FFR261" s="89"/>
      <c r="FFS261" s="89"/>
      <c r="FFT261" s="89"/>
      <c r="FFU261" s="89"/>
      <c r="FFV261" s="89"/>
      <c r="FFW261" s="89"/>
      <c r="FFX261" s="89"/>
      <c r="FFY261" s="89"/>
      <c r="FFZ261" s="89"/>
      <c r="FGA261" s="89"/>
      <c r="FGB261" s="89"/>
      <c r="FGC261" s="89"/>
      <c r="FGD261" s="89"/>
      <c r="FGE261" s="89"/>
      <c r="FGF261" s="89"/>
      <c r="FGG261" s="89"/>
      <c r="FGH261" s="89"/>
      <c r="FGI261" s="89"/>
      <c r="FGJ261" s="89"/>
      <c r="FGK261" s="89"/>
      <c r="FGL261" s="89"/>
      <c r="FGM261" s="89"/>
      <c r="FGN261" s="89"/>
      <c r="FGO261" s="89"/>
      <c r="FGP261" s="89"/>
      <c r="FGQ261" s="89"/>
      <c r="FGR261" s="89"/>
      <c r="FGS261" s="89"/>
      <c r="FGT261" s="89"/>
      <c r="FGU261" s="89"/>
      <c r="FGV261" s="89"/>
      <c r="FGW261" s="89"/>
      <c r="FGX261" s="89"/>
      <c r="FGY261" s="89"/>
      <c r="FGZ261" s="89"/>
      <c r="FHA261" s="89"/>
      <c r="FHB261" s="89"/>
      <c r="FHC261" s="89"/>
      <c r="FHD261" s="89"/>
      <c r="FHE261" s="89"/>
      <c r="FHF261" s="89"/>
      <c r="FHG261" s="89"/>
      <c r="FHH261" s="89"/>
      <c r="FHI261" s="89"/>
      <c r="FHJ261" s="89"/>
      <c r="FHK261" s="89"/>
      <c r="FHL261" s="89"/>
      <c r="FHM261" s="89"/>
      <c r="FHN261" s="89"/>
      <c r="FHO261" s="89"/>
      <c r="FHP261" s="89"/>
      <c r="FHQ261" s="89"/>
      <c r="FHR261" s="89"/>
      <c r="FHS261" s="89"/>
      <c r="FHT261" s="89"/>
      <c r="FHU261" s="89"/>
      <c r="FHV261" s="89"/>
      <c r="FHW261" s="89"/>
      <c r="FHX261" s="89"/>
      <c r="FHY261" s="89"/>
      <c r="FHZ261" s="89"/>
      <c r="FIA261" s="89"/>
      <c r="FIB261" s="89"/>
      <c r="FIC261" s="89"/>
      <c r="FID261" s="89"/>
      <c r="FIE261" s="89"/>
      <c r="FIF261" s="89"/>
      <c r="FIG261" s="89"/>
      <c r="FIH261" s="89"/>
      <c r="FII261" s="89"/>
      <c r="FIJ261" s="89"/>
      <c r="FIK261" s="89"/>
      <c r="FIL261" s="89"/>
      <c r="FIM261" s="89"/>
      <c r="FIN261" s="89"/>
      <c r="FIO261" s="89"/>
      <c r="FIP261" s="89"/>
      <c r="FIQ261" s="89"/>
      <c r="FIR261" s="89"/>
      <c r="FIS261" s="89"/>
      <c r="FIT261" s="89"/>
      <c r="FIU261" s="89"/>
      <c r="FIV261" s="89"/>
      <c r="FIW261" s="89"/>
      <c r="FIX261" s="89"/>
      <c r="FIY261" s="89"/>
      <c r="FIZ261" s="89"/>
      <c r="FJA261" s="89"/>
      <c r="FJB261" s="89"/>
      <c r="FJC261" s="89"/>
      <c r="FJD261" s="89"/>
      <c r="FJE261" s="89"/>
      <c r="FJF261" s="89"/>
      <c r="FJG261" s="89"/>
      <c r="FJH261" s="89"/>
      <c r="FJI261" s="89"/>
      <c r="FJJ261" s="89"/>
      <c r="FJK261" s="89"/>
      <c r="FJL261" s="89"/>
      <c r="FJM261" s="89"/>
      <c r="FJN261" s="89"/>
      <c r="FJO261" s="89"/>
      <c r="FJP261" s="89"/>
      <c r="FJQ261" s="89"/>
      <c r="FJR261" s="89"/>
      <c r="FJS261" s="89"/>
      <c r="FJT261" s="89"/>
      <c r="FJU261" s="89"/>
      <c r="FJV261" s="89"/>
      <c r="FJW261" s="89"/>
      <c r="FJX261" s="89"/>
      <c r="FJY261" s="89"/>
      <c r="FJZ261" s="89"/>
      <c r="FKA261" s="89"/>
      <c r="FKB261" s="89"/>
      <c r="FKC261" s="89"/>
      <c r="FKD261" s="89"/>
      <c r="FKE261" s="89"/>
      <c r="FKF261" s="89"/>
      <c r="FKG261" s="89"/>
      <c r="FKH261" s="89"/>
      <c r="FKI261" s="89"/>
      <c r="FKJ261" s="89"/>
      <c r="FKK261" s="89"/>
      <c r="FKL261" s="89"/>
      <c r="FKM261" s="89"/>
      <c r="FKN261" s="89"/>
      <c r="FKO261" s="89"/>
      <c r="FKP261" s="89"/>
      <c r="FKQ261" s="89"/>
      <c r="FKR261" s="89"/>
      <c r="FKS261" s="89"/>
      <c r="FKT261" s="89"/>
      <c r="FKU261" s="89"/>
      <c r="FKV261" s="89"/>
      <c r="FKW261" s="89"/>
      <c r="FKX261" s="89"/>
      <c r="FKY261" s="89"/>
      <c r="FKZ261" s="89"/>
      <c r="FLA261" s="89"/>
      <c r="FLB261" s="89"/>
      <c r="FLC261" s="89"/>
      <c r="FLD261" s="89"/>
      <c r="FLE261" s="89"/>
      <c r="FLF261" s="89"/>
      <c r="FLG261" s="89"/>
      <c r="FLH261" s="89"/>
      <c r="FLI261" s="89"/>
      <c r="FLJ261" s="89"/>
      <c r="FLK261" s="89"/>
      <c r="FLL261" s="89"/>
      <c r="FLM261" s="89"/>
      <c r="FLN261" s="89"/>
      <c r="FLO261" s="89"/>
      <c r="FLP261" s="89"/>
      <c r="FLQ261" s="89"/>
      <c r="FLR261" s="89"/>
      <c r="FLS261" s="89"/>
      <c r="FLT261" s="89"/>
      <c r="FLU261" s="89"/>
      <c r="FLV261" s="89"/>
      <c r="FLW261" s="89"/>
      <c r="FLX261" s="89"/>
      <c r="FLY261" s="89"/>
      <c r="FLZ261" s="89"/>
      <c r="FMA261" s="89"/>
      <c r="FMB261" s="89"/>
      <c r="FMC261" s="89"/>
      <c r="FMD261" s="89"/>
      <c r="FME261" s="89"/>
      <c r="FMF261" s="89"/>
      <c r="FMG261" s="89"/>
      <c r="FMH261" s="89"/>
      <c r="FMI261" s="89"/>
      <c r="FMJ261" s="89"/>
      <c r="FMK261" s="89"/>
      <c r="FML261" s="89"/>
      <c r="FMM261" s="89"/>
      <c r="FMN261" s="89"/>
      <c r="FMO261" s="89"/>
      <c r="FMP261" s="89"/>
      <c r="FMQ261" s="89"/>
      <c r="FMR261" s="89"/>
      <c r="FMS261" s="89"/>
      <c r="FMT261" s="89"/>
      <c r="FMU261" s="89"/>
      <c r="FMV261" s="89"/>
      <c r="FMW261" s="89"/>
      <c r="FMX261" s="89"/>
      <c r="FMY261" s="89"/>
      <c r="FMZ261" s="89"/>
      <c r="FNA261" s="89"/>
      <c r="FNB261" s="89"/>
      <c r="FNC261" s="89"/>
      <c r="FND261" s="89"/>
      <c r="FNE261" s="89"/>
      <c r="FNF261" s="89"/>
      <c r="FNG261" s="89"/>
      <c r="FNH261" s="89"/>
      <c r="FNI261" s="89"/>
      <c r="FNJ261" s="89"/>
      <c r="FNK261" s="89"/>
      <c r="FNL261" s="89"/>
      <c r="FNM261" s="89"/>
      <c r="FNN261" s="89"/>
      <c r="FNO261" s="89"/>
      <c r="FNP261" s="89"/>
      <c r="FNQ261" s="89"/>
      <c r="FNR261" s="89"/>
      <c r="FNS261" s="89"/>
      <c r="FNT261" s="89"/>
      <c r="FNU261" s="89"/>
      <c r="FNV261" s="89"/>
      <c r="FNW261" s="89"/>
      <c r="FNX261" s="89"/>
      <c r="FNY261" s="89"/>
      <c r="FNZ261" s="89"/>
      <c r="FOA261" s="89"/>
      <c r="FOB261" s="89"/>
      <c r="FOC261" s="89"/>
      <c r="FOD261" s="89"/>
      <c r="FOE261" s="89"/>
      <c r="FOF261" s="89"/>
      <c r="FOG261" s="89"/>
      <c r="FOH261" s="89"/>
      <c r="FOI261" s="89"/>
      <c r="FOJ261" s="89"/>
      <c r="FOK261" s="89"/>
      <c r="FOL261" s="89"/>
      <c r="FOM261" s="89"/>
      <c r="FON261" s="89"/>
      <c r="FOO261" s="89"/>
      <c r="FOP261" s="89"/>
      <c r="FOQ261" s="89"/>
      <c r="FOR261" s="89"/>
      <c r="FOS261" s="89"/>
      <c r="FOT261" s="89"/>
      <c r="FOU261" s="89"/>
      <c r="FOV261" s="89"/>
      <c r="FOW261" s="89"/>
      <c r="FOX261" s="89"/>
      <c r="FOY261" s="89"/>
      <c r="FOZ261" s="89"/>
      <c r="FPA261" s="89"/>
      <c r="FPB261" s="89"/>
      <c r="FPC261" s="89"/>
      <c r="FPD261" s="89"/>
      <c r="FPE261" s="89"/>
      <c r="FPF261" s="89"/>
      <c r="FPG261" s="89"/>
      <c r="FPH261" s="89"/>
      <c r="FPI261" s="89"/>
      <c r="FPJ261" s="89"/>
      <c r="FPK261" s="89"/>
      <c r="FPL261" s="89"/>
      <c r="FPM261" s="89"/>
      <c r="FPN261" s="89"/>
      <c r="FPO261" s="89"/>
      <c r="FPP261" s="89"/>
      <c r="FPQ261" s="89"/>
      <c r="FPR261" s="89"/>
      <c r="FPS261" s="89"/>
      <c r="FPT261" s="89"/>
      <c r="FPU261" s="89"/>
      <c r="FPV261" s="89"/>
      <c r="FPW261" s="89"/>
      <c r="FPX261" s="89"/>
      <c r="FPY261" s="89"/>
      <c r="FPZ261" s="89"/>
      <c r="FQA261" s="89"/>
      <c r="FQB261" s="89"/>
      <c r="FQC261" s="89"/>
      <c r="FQD261" s="89"/>
      <c r="FQE261" s="89"/>
      <c r="FQF261" s="89"/>
      <c r="FQG261" s="89"/>
      <c r="FQH261" s="89"/>
      <c r="FQI261" s="89"/>
      <c r="FQJ261" s="89"/>
      <c r="FQK261" s="89"/>
      <c r="FQL261" s="89"/>
      <c r="FQM261" s="89"/>
      <c r="FQN261" s="89"/>
      <c r="FQO261" s="89"/>
      <c r="FQP261" s="89"/>
      <c r="FQQ261" s="89"/>
      <c r="FQR261" s="89"/>
      <c r="FQS261" s="89"/>
      <c r="FQT261" s="89"/>
      <c r="FQU261" s="89"/>
      <c r="FQV261" s="89"/>
      <c r="FQW261" s="89"/>
      <c r="FQX261" s="89"/>
      <c r="FQY261" s="89"/>
      <c r="FQZ261" s="89"/>
      <c r="FRA261" s="89"/>
      <c r="FRB261" s="89"/>
      <c r="FRC261" s="89"/>
      <c r="FRD261" s="89"/>
      <c r="FRE261" s="89"/>
      <c r="FRF261" s="89"/>
      <c r="FRG261" s="89"/>
      <c r="FRH261" s="89"/>
      <c r="FRI261" s="89"/>
      <c r="FRJ261" s="89"/>
      <c r="FRK261" s="89"/>
      <c r="FRL261" s="89"/>
      <c r="FRM261" s="89"/>
      <c r="FRN261" s="89"/>
      <c r="FRO261" s="89"/>
      <c r="FRP261" s="89"/>
      <c r="FRQ261" s="89"/>
      <c r="FRR261" s="89"/>
      <c r="FRS261" s="89"/>
      <c r="FRT261" s="89"/>
      <c r="FRU261" s="89"/>
      <c r="FRV261" s="89"/>
      <c r="FRW261" s="89"/>
      <c r="FRX261" s="89"/>
      <c r="FRY261" s="89"/>
      <c r="FRZ261" s="89"/>
      <c r="FSA261" s="89"/>
      <c r="FSB261" s="89"/>
      <c r="FSC261" s="89"/>
      <c r="FSD261" s="89"/>
      <c r="FSE261" s="89"/>
      <c r="FSF261" s="89"/>
      <c r="FSG261" s="89"/>
      <c r="FSH261" s="89"/>
      <c r="FSI261" s="89"/>
      <c r="FSJ261" s="89"/>
      <c r="FSK261" s="89"/>
      <c r="FSL261" s="89"/>
      <c r="FSM261" s="89"/>
      <c r="FSN261" s="89"/>
      <c r="FSO261" s="89"/>
      <c r="FSP261" s="89"/>
      <c r="FSQ261" s="89"/>
      <c r="FSR261" s="89"/>
      <c r="FSS261" s="89"/>
      <c r="FST261" s="89"/>
      <c r="FSU261" s="89"/>
      <c r="FSV261" s="89"/>
      <c r="FSW261" s="89"/>
      <c r="FSX261" s="89"/>
      <c r="FSY261" s="89"/>
      <c r="FSZ261" s="89"/>
      <c r="FTA261" s="89"/>
      <c r="FTB261" s="89"/>
      <c r="FTC261" s="89"/>
      <c r="FTD261" s="89"/>
      <c r="FTE261" s="89"/>
      <c r="FTF261" s="89"/>
      <c r="FTG261" s="89"/>
      <c r="FTH261" s="89"/>
      <c r="FTI261" s="89"/>
      <c r="FTJ261" s="89"/>
      <c r="FTK261" s="89"/>
      <c r="FTL261" s="89"/>
      <c r="FTM261" s="89"/>
      <c r="FTN261" s="89"/>
      <c r="FTO261" s="89"/>
      <c r="FTP261" s="89"/>
      <c r="FTQ261" s="89"/>
      <c r="FTR261" s="89"/>
      <c r="FTS261" s="89"/>
      <c r="FTT261" s="89"/>
      <c r="FTU261" s="89"/>
      <c r="FTV261" s="89"/>
      <c r="FTW261" s="89"/>
      <c r="FTX261" s="89"/>
      <c r="FTY261" s="89"/>
      <c r="FTZ261" s="89"/>
      <c r="FUA261" s="89"/>
      <c r="FUB261" s="89"/>
      <c r="FUC261" s="89"/>
      <c r="FUD261" s="89"/>
      <c r="FUE261" s="89"/>
      <c r="FUF261" s="89"/>
      <c r="FUG261" s="89"/>
      <c r="FUH261" s="89"/>
      <c r="FUI261" s="89"/>
      <c r="FUJ261" s="89"/>
      <c r="FUK261" s="89"/>
      <c r="FUL261" s="89"/>
      <c r="FUM261" s="89"/>
      <c r="FUN261" s="89"/>
      <c r="FUO261" s="89"/>
      <c r="FUP261" s="89"/>
      <c r="FUQ261" s="89"/>
      <c r="FUR261" s="89"/>
      <c r="FUS261" s="89"/>
      <c r="FUT261" s="89"/>
      <c r="FUU261" s="89"/>
      <c r="FUV261" s="89"/>
      <c r="FUW261" s="89"/>
      <c r="FUX261" s="89"/>
      <c r="FUY261" s="89"/>
      <c r="FUZ261" s="89"/>
      <c r="FVA261" s="89"/>
      <c r="FVB261" s="89"/>
      <c r="FVC261" s="89"/>
      <c r="FVD261" s="89"/>
      <c r="FVE261" s="89"/>
      <c r="FVF261" s="89"/>
      <c r="FVG261" s="89"/>
      <c r="FVH261" s="89"/>
      <c r="FVI261" s="89"/>
      <c r="FVJ261" s="89"/>
      <c r="FVK261" s="89"/>
      <c r="FVL261" s="89"/>
      <c r="FVM261" s="89"/>
      <c r="FVN261" s="89"/>
      <c r="FVO261" s="89"/>
      <c r="FVP261" s="89"/>
      <c r="FVQ261" s="89"/>
      <c r="FVR261" s="89"/>
      <c r="FVS261" s="89"/>
      <c r="FVT261" s="89"/>
      <c r="FVU261" s="89"/>
      <c r="FVV261" s="89"/>
      <c r="FVW261" s="89"/>
      <c r="FVX261" s="89"/>
      <c r="FVY261" s="89"/>
      <c r="FVZ261" s="89"/>
      <c r="FWA261" s="89"/>
      <c r="FWB261" s="89"/>
      <c r="FWC261" s="89"/>
      <c r="FWD261" s="89"/>
      <c r="FWE261" s="89"/>
      <c r="FWF261" s="89"/>
      <c r="FWG261" s="89"/>
      <c r="FWH261" s="89"/>
      <c r="FWI261" s="89"/>
      <c r="FWJ261" s="89"/>
      <c r="FWK261" s="89"/>
      <c r="FWL261" s="89"/>
      <c r="FWM261" s="89"/>
      <c r="FWN261" s="89"/>
      <c r="FWO261" s="89"/>
      <c r="FWP261" s="89"/>
      <c r="FWQ261" s="89"/>
      <c r="FWR261" s="89"/>
      <c r="FWS261" s="89"/>
      <c r="FWT261" s="89"/>
      <c r="FWU261" s="89"/>
      <c r="FWV261" s="89"/>
      <c r="FWW261" s="89"/>
      <c r="FWX261" s="89"/>
      <c r="FWY261" s="89"/>
      <c r="FWZ261" s="89"/>
      <c r="FXA261" s="89"/>
      <c r="FXB261" s="89"/>
      <c r="FXC261" s="89"/>
      <c r="FXD261" s="89"/>
      <c r="FXE261" s="89"/>
      <c r="FXF261" s="89"/>
      <c r="FXG261" s="89"/>
      <c r="FXH261" s="89"/>
      <c r="FXI261" s="89"/>
      <c r="FXJ261" s="89"/>
      <c r="FXK261" s="89"/>
      <c r="FXL261" s="89"/>
      <c r="FXM261" s="89"/>
      <c r="FXN261" s="89"/>
      <c r="FXO261" s="89"/>
      <c r="FXP261" s="89"/>
      <c r="FXQ261" s="89"/>
      <c r="FXR261" s="89"/>
      <c r="FXS261" s="89"/>
      <c r="FXT261" s="89"/>
      <c r="FXU261" s="89"/>
      <c r="FXV261" s="89"/>
      <c r="FXW261" s="89"/>
      <c r="FXX261" s="89"/>
      <c r="FXY261" s="89"/>
      <c r="FXZ261" s="89"/>
      <c r="FYA261" s="89"/>
      <c r="FYB261" s="89"/>
      <c r="FYC261" s="89"/>
      <c r="FYD261" s="89"/>
      <c r="FYE261" s="89"/>
      <c r="FYF261" s="89"/>
      <c r="FYG261" s="89"/>
      <c r="FYH261" s="89"/>
      <c r="FYI261" s="89"/>
      <c r="FYJ261" s="89"/>
      <c r="FYK261" s="89"/>
      <c r="FYL261" s="89"/>
      <c r="FYM261" s="89"/>
      <c r="FYN261" s="89"/>
      <c r="FYO261" s="89"/>
      <c r="FYP261" s="89"/>
      <c r="FYQ261" s="89"/>
      <c r="FYR261" s="89"/>
      <c r="FYS261" s="89"/>
      <c r="FYT261" s="89"/>
      <c r="FYU261" s="89"/>
      <c r="FYV261" s="89"/>
      <c r="FYW261" s="89"/>
      <c r="FYX261" s="89"/>
      <c r="FYY261" s="89"/>
      <c r="FYZ261" s="89"/>
      <c r="FZA261" s="89"/>
      <c r="FZB261" s="89"/>
      <c r="FZC261" s="89"/>
      <c r="FZD261" s="89"/>
      <c r="FZE261" s="89"/>
      <c r="FZF261" s="89"/>
      <c r="FZG261" s="89"/>
      <c r="FZH261" s="89"/>
      <c r="FZI261" s="89"/>
      <c r="FZJ261" s="89"/>
      <c r="FZK261" s="89"/>
      <c r="FZL261" s="89"/>
      <c r="FZM261" s="89"/>
      <c r="FZN261" s="89"/>
      <c r="FZO261" s="89"/>
      <c r="FZP261" s="89"/>
      <c r="FZQ261" s="89"/>
      <c r="FZR261" s="89"/>
      <c r="FZS261" s="89"/>
      <c r="FZT261" s="89"/>
      <c r="FZU261" s="89"/>
      <c r="FZV261" s="89"/>
      <c r="FZW261" s="89"/>
      <c r="FZX261" s="89"/>
      <c r="FZY261" s="89"/>
      <c r="FZZ261" s="89"/>
      <c r="GAA261" s="89"/>
      <c r="GAB261" s="89"/>
      <c r="GAC261" s="89"/>
      <c r="GAD261" s="89"/>
      <c r="GAE261" s="89"/>
      <c r="GAF261" s="89"/>
      <c r="GAG261" s="89"/>
      <c r="GAH261" s="89"/>
      <c r="GAI261" s="89"/>
      <c r="GAJ261" s="89"/>
      <c r="GAK261" s="89"/>
      <c r="GAL261" s="89"/>
      <c r="GAM261" s="89"/>
      <c r="GAN261" s="89"/>
      <c r="GAO261" s="89"/>
      <c r="GAP261" s="89"/>
      <c r="GAQ261" s="89"/>
      <c r="GAR261" s="89"/>
      <c r="GAS261" s="89"/>
      <c r="GAT261" s="89"/>
      <c r="GAU261" s="89"/>
      <c r="GAV261" s="89"/>
      <c r="GAW261" s="89"/>
      <c r="GAX261" s="89"/>
      <c r="GAY261" s="89"/>
      <c r="GAZ261" s="89"/>
      <c r="GBA261" s="89"/>
      <c r="GBB261" s="89"/>
      <c r="GBC261" s="89"/>
      <c r="GBD261" s="89"/>
      <c r="GBE261" s="89"/>
      <c r="GBF261" s="89"/>
      <c r="GBG261" s="89"/>
      <c r="GBH261" s="89"/>
      <c r="GBI261" s="89"/>
      <c r="GBJ261" s="89"/>
      <c r="GBK261" s="89"/>
      <c r="GBL261" s="89"/>
      <c r="GBM261" s="89"/>
      <c r="GBN261" s="89"/>
      <c r="GBO261" s="89"/>
      <c r="GBP261" s="89"/>
      <c r="GBQ261" s="89"/>
      <c r="GBR261" s="89"/>
      <c r="GBS261" s="89"/>
      <c r="GBT261" s="89"/>
      <c r="GBU261" s="89"/>
      <c r="GBV261" s="89"/>
      <c r="GBW261" s="89"/>
      <c r="GBX261" s="89"/>
      <c r="GBY261" s="89"/>
      <c r="GBZ261" s="89"/>
      <c r="GCA261" s="89"/>
      <c r="GCB261" s="89"/>
      <c r="GCC261" s="89"/>
      <c r="GCD261" s="89"/>
      <c r="GCE261" s="89"/>
      <c r="GCF261" s="89"/>
      <c r="GCG261" s="89"/>
      <c r="GCH261" s="89"/>
      <c r="GCI261" s="89"/>
      <c r="GCJ261" s="89"/>
      <c r="GCK261" s="89"/>
      <c r="GCL261" s="89"/>
      <c r="GCM261" s="89"/>
      <c r="GCN261" s="89"/>
      <c r="GCO261" s="89"/>
      <c r="GCP261" s="89"/>
      <c r="GCQ261" s="89"/>
      <c r="GCR261" s="89"/>
      <c r="GCS261" s="89"/>
      <c r="GCT261" s="89"/>
      <c r="GCU261" s="89"/>
      <c r="GCV261" s="89"/>
      <c r="GCW261" s="89"/>
      <c r="GCX261" s="89"/>
      <c r="GCY261" s="89"/>
      <c r="GCZ261" s="89"/>
      <c r="GDA261" s="89"/>
      <c r="GDB261" s="89"/>
      <c r="GDC261" s="89"/>
      <c r="GDD261" s="89"/>
      <c r="GDE261" s="89"/>
      <c r="GDF261" s="89"/>
      <c r="GDG261" s="89"/>
      <c r="GDH261" s="89"/>
      <c r="GDI261" s="89"/>
      <c r="GDJ261" s="89"/>
      <c r="GDK261" s="89"/>
      <c r="GDL261" s="89"/>
      <c r="GDM261" s="89"/>
      <c r="GDN261" s="89"/>
      <c r="GDO261" s="89"/>
      <c r="GDP261" s="89"/>
      <c r="GDQ261" s="89"/>
      <c r="GDR261" s="89"/>
      <c r="GDS261" s="89"/>
      <c r="GDT261" s="89"/>
      <c r="GDU261" s="89"/>
      <c r="GDV261" s="89"/>
      <c r="GDW261" s="89"/>
      <c r="GDX261" s="89"/>
      <c r="GDY261" s="89"/>
      <c r="GDZ261" s="89"/>
      <c r="GEA261" s="89"/>
      <c r="GEB261" s="89"/>
      <c r="GEC261" s="89"/>
      <c r="GED261" s="89"/>
      <c r="GEE261" s="89"/>
      <c r="GEF261" s="89"/>
      <c r="GEG261" s="89"/>
      <c r="GEH261" s="89"/>
      <c r="GEI261" s="89"/>
      <c r="GEJ261" s="89"/>
      <c r="GEK261" s="89"/>
      <c r="GEL261" s="89"/>
      <c r="GEM261" s="89"/>
      <c r="GEN261" s="89"/>
      <c r="GEO261" s="89"/>
      <c r="GEP261" s="89"/>
      <c r="GEQ261" s="89"/>
      <c r="GER261" s="89"/>
      <c r="GES261" s="89"/>
      <c r="GET261" s="89"/>
      <c r="GEU261" s="89"/>
      <c r="GEV261" s="89"/>
      <c r="GEW261" s="89"/>
      <c r="GEX261" s="89"/>
      <c r="GEY261" s="89"/>
      <c r="GEZ261" s="89"/>
      <c r="GFA261" s="89"/>
      <c r="GFB261" s="89"/>
      <c r="GFC261" s="89"/>
      <c r="GFD261" s="89"/>
      <c r="GFE261" s="89"/>
      <c r="GFF261" s="89"/>
      <c r="GFG261" s="89"/>
      <c r="GFH261" s="89"/>
      <c r="GFI261" s="89"/>
      <c r="GFJ261" s="89"/>
      <c r="GFK261" s="89"/>
      <c r="GFL261" s="89"/>
      <c r="GFM261" s="89"/>
      <c r="GFN261" s="89"/>
      <c r="GFO261" s="89"/>
      <c r="GFP261" s="89"/>
      <c r="GFQ261" s="89"/>
      <c r="GFR261" s="89"/>
      <c r="GFS261" s="89"/>
      <c r="GFT261" s="89"/>
      <c r="GFU261" s="89"/>
      <c r="GFV261" s="89"/>
      <c r="GFW261" s="89"/>
      <c r="GFX261" s="89"/>
      <c r="GFY261" s="89"/>
      <c r="GFZ261" s="89"/>
      <c r="GGA261" s="89"/>
      <c r="GGB261" s="89"/>
      <c r="GGC261" s="89"/>
      <c r="GGD261" s="89"/>
      <c r="GGE261" s="89"/>
      <c r="GGF261" s="89"/>
      <c r="GGG261" s="89"/>
      <c r="GGH261" s="89"/>
      <c r="GGI261" s="89"/>
      <c r="GGJ261" s="89"/>
      <c r="GGK261" s="89"/>
      <c r="GGL261" s="89"/>
      <c r="GGM261" s="89"/>
      <c r="GGN261" s="89"/>
      <c r="GGO261" s="89"/>
      <c r="GGP261" s="89"/>
      <c r="GGQ261" s="89"/>
      <c r="GGR261" s="89"/>
      <c r="GGS261" s="89"/>
      <c r="GGT261" s="89"/>
      <c r="GGU261" s="89"/>
      <c r="GGV261" s="89"/>
      <c r="GGW261" s="89"/>
      <c r="GGX261" s="89"/>
      <c r="GGY261" s="89"/>
      <c r="GGZ261" s="89"/>
      <c r="GHA261" s="89"/>
      <c r="GHB261" s="89"/>
      <c r="GHC261" s="89"/>
      <c r="GHD261" s="89"/>
      <c r="GHE261" s="89"/>
      <c r="GHF261" s="89"/>
      <c r="GHG261" s="89"/>
      <c r="GHH261" s="89"/>
      <c r="GHI261" s="89"/>
      <c r="GHJ261" s="89"/>
      <c r="GHK261" s="89"/>
      <c r="GHL261" s="89"/>
      <c r="GHM261" s="89"/>
      <c r="GHN261" s="89"/>
      <c r="GHO261" s="89"/>
      <c r="GHP261" s="89"/>
      <c r="GHQ261" s="89"/>
      <c r="GHR261" s="89"/>
      <c r="GHS261" s="89"/>
      <c r="GHT261" s="89"/>
      <c r="GHU261" s="89"/>
      <c r="GHV261" s="89"/>
      <c r="GHW261" s="89"/>
      <c r="GHX261" s="89"/>
      <c r="GHY261" s="89"/>
      <c r="GHZ261" s="89"/>
      <c r="GIA261" s="89"/>
      <c r="GIB261" s="89"/>
      <c r="GIC261" s="89"/>
      <c r="GID261" s="89"/>
      <c r="GIE261" s="89"/>
      <c r="GIF261" s="89"/>
      <c r="GIG261" s="89"/>
      <c r="GIH261" s="89"/>
      <c r="GII261" s="89"/>
      <c r="GIJ261" s="89"/>
      <c r="GIK261" s="89"/>
      <c r="GIL261" s="89"/>
      <c r="GIM261" s="89"/>
      <c r="GIN261" s="89"/>
      <c r="GIO261" s="89"/>
      <c r="GIP261" s="89"/>
      <c r="GIQ261" s="89"/>
      <c r="GIR261" s="89"/>
      <c r="GIS261" s="89"/>
      <c r="GIT261" s="89"/>
      <c r="GIU261" s="89"/>
      <c r="GIV261" s="89"/>
      <c r="GIW261" s="89"/>
      <c r="GIX261" s="89"/>
      <c r="GIY261" s="89"/>
      <c r="GIZ261" s="89"/>
      <c r="GJA261" s="89"/>
      <c r="GJB261" s="89"/>
      <c r="GJC261" s="89"/>
      <c r="GJD261" s="89"/>
      <c r="GJE261" s="89"/>
      <c r="GJF261" s="89"/>
      <c r="GJG261" s="89"/>
      <c r="GJH261" s="89"/>
      <c r="GJI261" s="89"/>
      <c r="GJJ261" s="89"/>
      <c r="GJK261" s="89"/>
      <c r="GJL261" s="89"/>
      <c r="GJM261" s="89"/>
      <c r="GJN261" s="89"/>
      <c r="GJO261" s="89"/>
      <c r="GJP261" s="89"/>
      <c r="GJQ261" s="89"/>
      <c r="GJR261" s="89"/>
      <c r="GJS261" s="89"/>
      <c r="GJT261" s="89"/>
      <c r="GJU261" s="89"/>
      <c r="GJV261" s="89"/>
      <c r="GJW261" s="89"/>
      <c r="GJX261" s="89"/>
      <c r="GJY261" s="89"/>
      <c r="GJZ261" s="89"/>
      <c r="GKA261" s="89"/>
      <c r="GKB261" s="89"/>
      <c r="GKC261" s="89"/>
      <c r="GKD261" s="89"/>
      <c r="GKE261" s="89"/>
      <c r="GKF261" s="89"/>
      <c r="GKG261" s="89"/>
      <c r="GKH261" s="89"/>
      <c r="GKI261" s="89"/>
      <c r="GKJ261" s="89"/>
      <c r="GKK261" s="89"/>
      <c r="GKL261" s="89"/>
      <c r="GKM261" s="89"/>
      <c r="GKN261" s="89"/>
      <c r="GKO261" s="89"/>
      <c r="GKP261" s="89"/>
      <c r="GKQ261" s="89"/>
      <c r="GKR261" s="89"/>
      <c r="GKS261" s="89"/>
      <c r="GKT261" s="89"/>
      <c r="GKU261" s="89"/>
      <c r="GKV261" s="89"/>
      <c r="GKW261" s="89"/>
      <c r="GKX261" s="89"/>
      <c r="GKY261" s="89"/>
      <c r="GKZ261" s="89"/>
      <c r="GLA261" s="89"/>
      <c r="GLB261" s="89"/>
      <c r="GLC261" s="89"/>
      <c r="GLD261" s="89"/>
      <c r="GLE261" s="89"/>
      <c r="GLF261" s="89"/>
      <c r="GLG261" s="89"/>
      <c r="GLH261" s="89"/>
      <c r="GLI261" s="89"/>
      <c r="GLJ261" s="89"/>
      <c r="GLK261" s="89"/>
      <c r="GLL261" s="89"/>
      <c r="GLM261" s="89"/>
      <c r="GLN261" s="89"/>
      <c r="GLO261" s="89"/>
      <c r="GLP261" s="89"/>
      <c r="GLQ261" s="89"/>
      <c r="GLR261" s="89"/>
      <c r="GLS261" s="89"/>
      <c r="GLT261" s="89"/>
      <c r="GLU261" s="89"/>
      <c r="GLV261" s="89"/>
      <c r="GLW261" s="89"/>
      <c r="GLX261" s="89"/>
      <c r="GLY261" s="89"/>
      <c r="GLZ261" s="89"/>
      <c r="GMA261" s="89"/>
      <c r="GMB261" s="89"/>
      <c r="GMC261" s="89"/>
      <c r="GMD261" s="89"/>
      <c r="GME261" s="89"/>
      <c r="GMF261" s="89"/>
      <c r="GMG261" s="89"/>
      <c r="GMH261" s="89"/>
      <c r="GMI261" s="89"/>
      <c r="GMJ261" s="89"/>
      <c r="GMK261" s="89"/>
      <c r="GML261" s="89"/>
      <c r="GMM261" s="89"/>
      <c r="GMN261" s="89"/>
      <c r="GMO261" s="89"/>
      <c r="GMP261" s="89"/>
      <c r="GMQ261" s="89"/>
      <c r="GMR261" s="89"/>
      <c r="GMS261" s="89"/>
      <c r="GMT261" s="89"/>
      <c r="GMU261" s="89"/>
      <c r="GMV261" s="89"/>
      <c r="GMW261" s="89"/>
      <c r="GMX261" s="89"/>
      <c r="GMY261" s="89"/>
      <c r="GMZ261" s="89"/>
      <c r="GNA261" s="89"/>
      <c r="GNB261" s="89"/>
      <c r="GNC261" s="89"/>
      <c r="GND261" s="89"/>
      <c r="GNE261" s="89"/>
      <c r="GNF261" s="89"/>
      <c r="GNG261" s="89"/>
      <c r="GNH261" s="89"/>
      <c r="GNI261" s="89"/>
      <c r="GNJ261" s="89"/>
      <c r="GNK261" s="89"/>
      <c r="GNL261" s="89"/>
      <c r="GNM261" s="89"/>
      <c r="GNN261" s="89"/>
      <c r="GNO261" s="89"/>
      <c r="GNP261" s="89"/>
      <c r="GNQ261" s="89"/>
      <c r="GNR261" s="89"/>
      <c r="GNS261" s="89"/>
      <c r="GNT261" s="89"/>
      <c r="GNU261" s="89"/>
      <c r="GNV261" s="89"/>
      <c r="GNW261" s="89"/>
      <c r="GNX261" s="89"/>
      <c r="GNY261" s="89"/>
      <c r="GNZ261" s="89"/>
      <c r="GOA261" s="89"/>
      <c r="GOB261" s="89"/>
      <c r="GOC261" s="89"/>
      <c r="GOD261" s="89"/>
      <c r="GOE261" s="89"/>
      <c r="GOF261" s="89"/>
      <c r="GOG261" s="89"/>
      <c r="GOH261" s="89"/>
      <c r="GOI261" s="89"/>
      <c r="GOJ261" s="89"/>
      <c r="GOK261" s="89"/>
      <c r="GOL261" s="89"/>
      <c r="GOM261" s="89"/>
      <c r="GON261" s="89"/>
      <c r="GOO261" s="89"/>
      <c r="GOP261" s="89"/>
      <c r="GOQ261" s="89"/>
      <c r="GOR261" s="89"/>
      <c r="GOS261" s="89"/>
      <c r="GOT261" s="89"/>
      <c r="GOU261" s="89"/>
      <c r="GOV261" s="89"/>
      <c r="GOW261" s="89"/>
      <c r="GOX261" s="89"/>
      <c r="GOY261" s="89"/>
      <c r="GOZ261" s="89"/>
      <c r="GPA261" s="89"/>
      <c r="GPB261" s="89"/>
      <c r="GPC261" s="89"/>
      <c r="GPD261" s="89"/>
      <c r="GPE261" s="89"/>
      <c r="GPF261" s="89"/>
      <c r="GPG261" s="89"/>
      <c r="GPH261" s="89"/>
      <c r="GPI261" s="89"/>
      <c r="GPJ261" s="89"/>
      <c r="GPK261" s="89"/>
      <c r="GPL261" s="89"/>
      <c r="GPM261" s="89"/>
      <c r="GPN261" s="89"/>
      <c r="GPO261" s="89"/>
      <c r="GPP261" s="89"/>
      <c r="GPQ261" s="89"/>
      <c r="GPR261" s="89"/>
      <c r="GPS261" s="89"/>
      <c r="GPT261" s="89"/>
      <c r="GPU261" s="89"/>
      <c r="GPV261" s="89"/>
      <c r="GPW261" s="89"/>
      <c r="GPX261" s="89"/>
      <c r="GPY261" s="89"/>
      <c r="GPZ261" s="89"/>
      <c r="GQA261" s="89"/>
      <c r="GQB261" s="89"/>
      <c r="GQC261" s="89"/>
      <c r="GQD261" s="89"/>
      <c r="GQE261" s="89"/>
      <c r="GQF261" s="89"/>
      <c r="GQG261" s="89"/>
      <c r="GQH261" s="89"/>
      <c r="GQI261" s="89"/>
      <c r="GQJ261" s="89"/>
      <c r="GQK261" s="89"/>
      <c r="GQL261" s="89"/>
      <c r="GQM261" s="89"/>
      <c r="GQN261" s="89"/>
      <c r="GQO261" s="89"/>
      <c r="GQP261" s="89"/>
      <c r="GQQ261" s="89"/>
      <c r="GQR261" s="89"/>
      <c r="GQS261" s="89"/>
      <c r="GQT261" s="89"/>
      <c r="GQU261" s="89"/>
      <c r="GQV261" s="89"/>
      <c r="GQW261" s="89"/>
      <c r="GQX261" s="89"/>
      <c r="GQY261" s="89"/>
      <c r="GQZ261" s="89"/>
      <c r="GRA261" s="89"/>
      <c r="GRB261" s="89"/>
      <c r="GRC261" s="89"/>
      <c r="GRD261" s="89"/>
      <c r="GRE261" s="89"/>
      <c r="GRF261" s="89"/>
      <c r="GRG261" s="89"/>
      <c r="GRH261" s="89"/>
      <c r="GRI261" s="89"/>
      <c r="GRJ261" s="89"/>
      <c r="GRK261" s="89"/>
      <c r="GRL261" s="89"/>
      <c r="GRM261" s="89"/>
      <c r="GRN261" s="89"/>
      <c r="GRO261" s="89"/>
      <c r="GRP261" s="89"/>
      <c r="GRQ261" s="89"/>
      <c r="GRR261" s="89"/>
      <c r="GRS261" s="89"/>
      <c r="GRT261" s="89"/>
      <c r="GRU261" s="89"/>
      <c r="GRV261" s="89"/>
      <c r="GRW261" s="89"/>
      <c r="GRX261" s="89"/>
      <c r="GRY261" s="89"/>
      <c r="GRZ261" s="89"/>
      <c r="GSA261" s="89"/>
      <c r="GSB261" s="89"/>
      <c r="GSC261" s="89"/>
      <c r="GSD261" s="89"/>
      <c r="GSE261" s="89"/>
      <c r="GSF261" s="89"/>
      <c r="GSG261" s="89"/>
      <c r="GSH261" s="89"/>
      <c r="GSI261" s="89"/>
      <c r="GSJ261" s="89"/>
      <c r="GSK261" s="89"/>
      <c r="GSL261" s="89"/>
      <c r="GSM261" s="89"/>
      <c r="GSN261" s="89"/>
      <c r="GSO261" s="89"/>
      <c r="GSP261" s="89"/>
      <c r="GSQ261" s="89"/>
      <c r="GSR261" s="89"/>
      <c r="GSS261" s="89"/>
      <c r="GST261" s="89"/>
      <c r="GSU261" s="89"/>
      <c r="GSV261" s="89"/>
      <c r="GSW261" s="89"/>
      <c r="GSX261" s="89"/>
      <c r="GSY261" s="89"/>
      <c r="GSZ261" s="89"/>
      <c r="GTA261" s="89"/>
      <c r="GTB261" s="89"/>
      <c r="GTC261" s="89"/>
      <c r="GTD261" s="89"/>
      <c r="GTE261" s="89"/>
      <c r="GTF261" s="89"/>
      <c r="GTG261" s="89"/>
      <c r="GTH261" s="89"/>
      <c r="GTI261" s="89"/>
      <c r="GTJ261" s="89"/>
      <c r="GTK261" s="89"/>
      <c r="GTL261" s="89"/>
      <c r="GTM261" s="89"/>
      <c r="GTN261" s="89"/>
      <c r="GTO261" s="89"/>
      <c r="GTP261" s="89"/>
      <c r="GTQ261" s="89"/>
      <c r="GTR261" s="89"/>
      <c r="GTS261" s="89"/>
      <c r="GTT261" s="89"/>
      <c r="GTU261" s="89"/>
      <c r="GTV261" s="89"/>
      <c r="GTW261" s="89"/>
      <c r="GTX261" s="89"/>
      <c r="GTY261" s="89"/>
      <c r="GTZ261" s="89"/>
      <c r="GUA261" s="89"/>
      <c r="GUB261" s="89"/>
      <c r="GUC261" s="89"/>
      <c r="GUD261" s="89"/>
      <c r="GUE261" s="89"/>
      <c r="GUF261" s="89"/>
      <c r="GUG261" s="89"/>
      <c r="GUH261" s="89"/>
      <c r="GUI261" s="89"/>
      <c r="GUJ261" s="89"/>
      <c r="GUK261" s="89"/>
      <c r="GUL261" s="89"/>
      <c r="GUM261" s="89"/>
      <c r="GUN261" s="89"/>
      <c r="GUO261" s="89"/>
      <c r="GUP261" s="89"/>
      <c r="GUQ261" s="89"/>
      <c r="GUR261" s="89"/>
      <c r="GUS261" s="89"/>
      <c r="GUT261" s="89"/>
      <c r="GUU261" s="89"/>
      <c r="GUV261" s="89"/>
      <c r="GUW261" s="89"/>
      <c r="GUX261" s="89"/>
      <c r="GUY261" s="89"/>
      <c r="GUZ261" s="89"/>
      <c r="GVA261" s="89"/>
      <c r="GVB261" s="89"/>
      <c r="GVC261" s="89"/>
      <c r="GVD261" s="89"/>
      <c r="GVE261" s="89"/>
      <c r="GVF261" s="89"/>
      <c r="GVG261" s="89"/>
      <c r="GVH261" s="89"/>
      <c r="GVI261" s="89"/>
      <c r="GVJ261" s="89"/>
      <c r="GVK261" s="89"/>
      <c r="GVL261" s="89"/>
      <c r="GVM261" s="89"/>
      <c r="GVN261" s="89"/>
      <c r="GVO261" s="89"/>
      <c r="GVP261" s="89"/>
      <c r="GVQ261" s="89"/>
      <c r="GVR261" s="89"/>
      <c r="GVS261" s="89"/>
      <c r="GVT261" s="89"/>
      <c r="GVU261" s="89"/>
      <c r="GVV261" s="89"/>
      <c r="GVW261" s="89"/>
      <c r="GVX261" s="89"/>
      <c r="GVY261" s="89"/>
      <c r="GVZ261" s="89"/>
      <c r="GWA261" s="89"/>
      <c r="GWB261" s="89"/>
      <c r="GWC261" s="89"/>
      <c r="GWD261" s="89"/>
      <c r="GWE261" s="89"/>
      <c r="GWF261" s="89"/>
      <c r="GWG261" s="89"/>
      <c r="GWH261" s="89"/>
      <c r="GWI261" s="89"/>
      <c r="GWJ261" s="89"/>
      <c r="GWK261" s="89"/>
      <c r="GWL261" s="89"/>
      <c r="GWM261" s="89"/>
      <c r="GWN261" s="89"/>
      <c r="GWO261" s="89"/>
      <c r="GWP261" s="89"/>
      <c r="GWQ261" s="89"/>
      <c r="GWR261" s="89"/>
      <c r="GWS261" s="89"/>
      <c r="GWT261" s="89"/>
      <c r="GWU261" s="89"/>
      <c r="GWV261" s="89"/>
      <c r="GWW261" s="89"/>
      <c r="GWX261" s="89"/>
      <c r="GWY261" s="89"/>
      <c r="GWZ261" s="89"/>
      <c r="GXA261" s="89"/>
      <c r="GXB261" s="89"/>
      <c r="GXC261" s="89"/>
      <c r="GXD261" s="89"/>
      <c r="GXE261" s="89"/>
      <c r="GXF261" s="89"/>
      <c r="GXG261" s="89"/>
      <c r="GXH261" s="89"/>
      <c r="GXI261" s="89"/>
      <c r="GXJ261" s="89"/>
      <c r="GXK261" s="89"/>
      <c r="GXL261" s="89"/>
      <c r="GXM261" s="89"/>
      <c r="GXN261" s="89"/>
      <c r="GXO261" s="89"/>
      <c r="GXP261" s="89"/>
      <c r="GXQ261" s="89"/>
      <c r="GXR261" s="89"/>
      <c r="GXS261" s="89"/>
      <c r="GXT261" s="89"/>
      <c r="GXU261" s="89"/>
      <c r="GXV261" s="89"/>
      <c r="GXW261" s="89"/>
      <c r="GXX261" s="89"/>
      <c r="GXY261" s="89"/>
      <c r="GXZ261" s="89"/>
      <c r="GYA261" s="89"/>
      <c r="GYB261" s="89"/>
      <c r="GYC261" s="89"/>
      <c r="GYD261" s="89"/>
      <c r="GYE261" s="89"/>
      <c r="GYF261" s="89"/>
      <c r="GYG261" s="89"/>
      <c r="GYH261" s="89"/>
      <c r="GYI261" s="89"/>
      <c r="GYJ261" s="89"/>
      <c r="GYK261" s="89"/>
      <c r="GYL261" s="89"/>
      <c r="GYM261" s="89"/>
      <c r="GYN261" s="89"/>
      <c r="GYO261" s="89"/>
      <c r="GYP261" s="89"/>
      <c r="GYQ261" s="89"/>
      <c r="GYR261" s="89"/>
      <c r="GYS261" s="89"/>
      <c r="GYT261" s="89"/>
      <c r="GYU261" s="89"/>
      <c r="GYV261" s="89"/>
      <c r="GYW261" s="89"/>
      <c r="GYX261" s="89"/>
      <c r="GYY261" s="89"/>
      <c r="GYZ261" s="89"/>
      <c r="GZA261" s="89"/>
      <c r="GZB261" s="89"/>
      <c r="GZC261" s="89"/>
      <c r="GZD261" s="89"/>
      <c r="GZE261" s="89"/>
      <c r="GZF261" s="89"/>
      <c r="GZG261" s="89"/>
      <c r="GZH261" s="89"/>
      <c r="GZI261" s="89"/>
      <c r="GZJ261" s="89"/>
      <c r="GZK261" s="89"/>
      <c r="GZL261" s="89"/>
      <c r="GZM261" s="89"/>
      <c r="GZN261" s="89"/>
      <c r="GZO261" s="89"/>
      <c r="GZP261" s="89"/>
      <c r="GZQ261" s="89"/>
      <c r="GZR261" s="89"/>
      <c r="GZS261" s="89"/>
      <c r="GZT261" s="89"/>
      <c r="GZU261" s="89"/>
      <c r="GZV261" s="89"/>
      <c r="GZW261" s="89"/>
      <c r="GZX261" s="89"/>
      <c r="GZY261" s="89"/>
      <c r="GZZ261" s="89"/>
      <c r="HAA261" s="89"/>
      <c r="HAB261" s="89"/>
      <c r="HAC261" s="89"/>
      <c r="HAD261" s="89"/>
      <c r="HAE261" s="89"/>
      <c r="HAF261" s="89"/>
      <c r="HAG261" s="89"/>
      <c r="HAH261" s="89"/>
      <c r="HAI261" s="89"/>
      <c r="HAJ261" s="89"/>
      <c r="HAK261" s="89"/>
      <c r="HAL261" s="89"/>
      <c r="HAM261" s="89"/>
      <c r="HAN261" s="89"/>
      <c r="HAO261" s="89"/>
      <c r="HAP261" s="89"/>
      <c r="HAQ261" s="89"/>
      <c r="HAR261" s="89"/>
      <c r="HAS261" s="89"/>
      <c r="HAT261" s="89"/>
      <c r="HAU261" s="89"/>
      <c r="HAV261" s="89"/>
      <c r="HAW261" s="89"/>
      <c r="HAX261" s="89"/>
      <c r="HAY261" s="89"/>
      <c r="HAZ261" s="89"/>
      <c r="HBA261" s="89"/>
      <c r="HBB261" s="89"/>
      <c r="HBC261" s="89"/>
      <c r="HBD261" s="89"/>
      <c r="HBE261" s="89"/>
      <c r="HBF261" s="89"/>
      <c r="HBG261" s="89"/>
      <c r="HBH261" s="89"/>
      <c r="HBI261" s="89"/>
      <c r="HBJ261" s="89"/>
      <c r="HBK261" s="89"/>
      <c r="HBL261" s="89"/>
      <c r="HBM261" s="89"/>
      <c r="HBN261" s="89"/>
      <c r="HBO261" s="89"/>
      <c r="HBP261" s="89"/>
      <c r="HBQ261" s="89"/>
      <c r="HBR261" s="89"/>
      <c r="HBS261" s="89"/>
      <c r="HBT261" s="89"/>
      <c r="HBU261" s="89"/>
      <c r="HBV261" s="89"/>
      <c r="HBW261" s="89"/>
      <c r="HBX261" s="89"/>
      <c r="HBY261" s="89"/>
      <c r="HBZ261" s="89"/>
      <c r="HCA261" s="89"/>
      <c r="HCB261" s="89"/>
      <c r="HCC261" s="89"/>
      <c r="HCD261" s="89"/>
      <c r="HCE261" s="89"/>
      <c r="HCF261" s="89"/>
      <c r="HCG261" s="89"/>
      <c r="HCH261" s="89"/>
      <c r="HCI261" s="89"/>
      <c r="HCJ261" s="89"/>
      <c r="HCK261" s="89"/>
      <c r="HCL261" s="89"/>
      <c r="HCM261" s="89"/>
      <c r="HCN261" s="89"/>
      <c r="HCO261" s="89"/>
      <c r="HCP261" s="89"/>
      <c r="HCQ261" s="89"/>
      <c r="HCR261" s="89"/>
      <c r="HCS261" s="89"/>
      <c r="HCT261" s="89"/>
      <c r="HCU261" s="89"/>
      <c r="HCV261" s="89"/>
      <c r="HCW261" s="89"/>
      <c r="HCX261" s="89"/>
      <c r="HCY261" s="89"/>
      <c r="HCZ261" s="89"/>
      <c r="HDA261" s="89"/>
      <c r="HDB261" s="89"/>
      <c r="HDC261" s="89"/>
      <c r="HDD261" s="89"/>
      <c r="HDE261" s="89"/>
      <c r="HDF261" s="89"/>
      <c r="HDG261" s="89"/>
      <c r="HDH261" s="89"/>
      <c r="HDI261" s="89"/>
      <c r="HDJ261" s="89"/>
      <c r="HDK261" s="89"/>
      <c r="HDL261" s="89"/>
      <c r="HDM261" s="89"/>
      <c r="HDN261" s="89"/>
      <c r="HDO261" s="89"/>
      <c r="HDP261" s="89"/>
      <c r="HDQ261" s="89"/>
      <c r="HDR261" s="89"/>
      <c r="HDS261" s="89"/>
      <c r="HDT261" s="89"/>
      <c r="HDU261" s="89"/>
      <c r="HDV261" s="89"/>
      <c r="HDW261" s="89"/>
      <c r="HDX261" s="89"/>
      <c r="HDY261" s="89"/>
      <c r="HDZ261" s="89"/>
      <c r="HEA261" s="89"/>
      <c r="HEB261" s="89"/>
      <c r="HEC261" s="89"/>
      <c r="HED261" s="89"/>
      <c r="HEE261" s="89"/>
      <c r="HEF261" s="89"/>
      <c r="HEG261" s="89"/>
      <c r="HEH261" s="89"/>
      <c r="HEI261" s="89"/>
      <c r="HEJ261" s="89"/>
      <c r="HEK261" s="89"/>
      <c r="HEL261" s="89"/>
      <c r="HEM261" s="89"/>
      <c r="HEN261" s="89"/>
      <c r="HEO261" s="89"/>
      <c r="HEP261" s="89"/>
      <c r="HEQ261" s="89"/>
      <c r="HER261" s="89"/>
      <c r="HES261" s="89"/>
      <c r="HET261" s="89"/>
      <c r="HEU261" s="89"/>
      <c r="HEV261" s="89"/>
      <c r="HEW261" s="89"/>
      <c r="HEX261" s="89"/>
      <c r="HEY261" s="89"/>
      <c r="HEZ261" s="89"/>
      <c r="HFA261" s="89"/>
      <c r="HFB261" s="89"/>
      <c r="HFC261" s="89"/>
      <c r="HFD261" s="89"/>
      <c r="HFE261" s="89"/>
      <c r="HFF261" s="89"/>
      <c r="HFG261" s="89"/>
      <c r="HFH261" s="89"/>
      <c r="HFI261" s="89"/>
      <c r="HFJ261" s="89"/>
      <c r="HFK261" s="89"/>
      <c r="HFL261" s="89"/>
      <c r="HFM261" s="89"/>
      <c r="HFN261" s="89"/>
      <c r="HFO261" s="89"/>
      <c r="HFP261" s="89"/>
      <c r="HFQ261" s="89"/>
      <c r="HFR261" s="89"/>
      <c r="HFS261" s="89"/>
      <c r="HFT261" s="89"/>
      <c r="HFU261" s="89"/>
      <c r="HFV261" s="89"/>
      <c r="HFW261" s="89"/>
      <c r="HFX261" s="89"/>
      <c r="HFY261" s="89"/>
      <c r="HFZ261" s="89"/>
      <c r="HGA261" s="89"/>
      <c r="HGB261" s="89"/>
      <c r="HGC261" s="89"/>
      <c r="HGD261" s="89"/>
      <c r="HGE261" s="89"/>
      <c r="HGF261" s="89"/>
      <c r="HGG261" s="89"/>
      <c r="HGH261" s="89"/>
      <c r="HGI261" s="89"/>
      <c r="HGJ261" s="89"/>
      <c r="HGK261" s="89"/>
      <c r="HGL261" s="89"/>
      <c r="HGM261" s="89"/>
      <c r="HGN261" s="89"/>
      <c r="HGO261" s="89"/>
      <c r="HGP261" s="89"/>
      <c r="HGQ261" s="89"/>
      <c r="HGR261" s="89"/>
      <c r="HGS261" s="89"/>
      <c r="HGT261" s="89"/>
      <c r="HGU261" s="89"/>
      <c r="HGV261" s="89"/>
      <c r="HGW261" s="89"/>
      <c r="HGX261" s="89"/>
      <c r="HGY261" s="89"/>
      <c r="HGZ261" s="89"/>
      <c r="HHA261" s="89"/>
      <c r="HHB261" s="89"/>
      <c r="HHC261" s="89"/>
      <c r="HHD261" s="89"/>
      <c r="HHE261" s="89"/>
      <c r="HHF261" s="89"/>
      <c r="HHG261" s="89"/>
      <c r="HHH261" s="89"/>
      <c r="HHI261" s="89"/>
      <c r="HHJ261" s="89"/>
      <c r="HHK261" s="89"/>
      <c r="HHL261" s="89"/>
      <c r="HHM261" s="89"/>
      <c r="HHN261" s="89"/>
      <c r="HHO261" s="89"/>
      <c r="HHP261" s="89"/>
      <c r="HHQ261" s="89"/>
      <c r="HHR261" s="89"/>
      <c r="HHS261" s="89"/>
      <c r="HHT261" s="89"/>
      <c r="HHU261" s="89"/>
      <c r="HHV261" s="89"/>
      <c r="HHW261" s="89"/>
      <c r="HHX261" s="89"/>
      <c r="HHY261" s="89"/>
      <c r="HHZ261" s="89"/>
      <c r="HIA261" s="89"/>
      <c r="HIB261" s="89"/>
      <c r="HIC261" s="89"/>
      <c r="HID261" s="89"/>
      <c r="HIE261" s="89"/>
      <c r="HIF261" s="89"/>
      <c r="HIG261" s="89"/>
      <c r="HIH261" s="89"/>
      <c r="HII261" s="89"/>
      <c r="HIJ261" s="89"/>
      <c r="HIK261" s="89"/>
      <c r="HIL261" s="89"/>
      <c r="HIM261" s="89"/>
      <c r="HIN261" s="89"/>
      <c r="HIO261" s="89"/>
      <c r="HIP261" s="89"/>
      <c r="HIQ261" s="89"/>
      <c r="HIR261" s="89"/>
      <c r="HIS261" s="89"/>
      <c r="HIT261" s="89"/>
      <c r="HIU261" s="89"/>
      <c r="HIV261" s="89"/>
      <c r="HIW261" s="89"/>
      <c r="HIX261" s="89"/>
      <c r="HIY261" s="89"/>
      <c r="HIZ261" s="89"/>
      <c r="HJA261" s="89"/>
      <c r="HJB261" s="89"/>
      <c r="HJC261" s="89"/>
      <c r="HJD261" s="89"/>
      <c r="HJE261" s="89"/>
      <c r="HJF261" s="89"/>
      <c r="HJG261" s="89"/>
      <c r="HJH261" s="89"/>
      <c r="HJI261" s="89"/>
      <c r="HJJ261" s="89"/>
      <c r="HJK261" s="89"/>
      <c r="HJL261" s="89"/>
      <c r="HJM261" s="89"/>
      <c r="HJN261" s="89"/>
      <c r="HJO261" s="89"/>
      <c r="HJP261" s="89"/>
      <c r="HJQ261" s="89"/>
      <c r="HJR261" s="89"/>
      <c r="HJS261" s="89"/>
      <c r="HJT261" s="89"/>
      <c r="HJU261" s="89"/>
      <c r="HJV261" s="89"/>
      <c r="HJW261" s="89"/>
      <c r="HJX261" s="89"/>
      <c r="HJY261" s="89"/>
      <c r="HJZ261" s="89"/>
      <c r="HKA261" s="89"/>
      <c r="HKB261" s="89"/>
      <c r="HKC261" s="89"/>
      <c r="HKD261" s="89"/>
      <c r="HKE261" s="89"/>
      <c r="HKF261" s="89"/>
      <c r="HKG261" s="89"/>
      <c r="HKH261" s="89"/>
      <c r="HKI261" s="89"/>
      <c r="HKJ261" s="89"/>
      <c r="HKK261" s="89"/>
      <c r="HKL261" s="89"/>
      <c r="HKM261" s="89"/>
      <c r="HKN261" s="89"/>
      <c r="HKO261" s="89"/>
      <c r="HKP261" s="89"/>
      <c r="HKQ261" s="89"/>
      <c r="HKR261" s="89"/>
      <c r="HKS261" s="89"/>
      <c r="HKT261" s="89"/>
      <c r="HKU261" s="89"/>
      <c r="HKV261" s="89"/>
      <c r="HKW261" s="89"/>
      <c r="HKX261" s="89"/>
      <c r="HKY261" s="89"/>
      <c r="HKZ261" s="89"/>
      <c r="HLA261" s="89"/>
      <c r="HLB261" s="89"/>
      <c r="HLC261" s="89"/>
      <c r="HLD261" s="89"/>
      <c r="HLE261" s="89"/>
      <c r="HLF261" s="89"/>
      <c r="HLG261" s="89"/>
      <c r="HLH261" s="89"/>
      <c r="HLI261" s="89"/>
      <c r="HLJ261" s="89"/>
      <c r="HLK261" s="89"/>
      <c r="HLL261" s="89"/>
      <c r="HLM261" s="89"/>
      <c r="HLN261" s="89"/>
      <c r="HLO261" s="89"/>
      <c r="HLP261" s="89"/>
      <c r="HLQ261" s="89"/>
      <c r="HLR261" s="89"/>
      <c r="HLS261" s="89"/>
      <c r="HLT261" s="89"/>
      <c r="HLU261" s="89"/>
      <c r="HLV261" s="89"/>
      <c r="HLW261" s="89"/>
      <c r="HLX261" s="89"/>
      <c r="HLY261" s="89"/>
      <c r="HLZ261" s="89"/>
      <c r="HMA261" s="89"/>
      <c r="HMB261" s="89"/>
      <c r="HMC261" s="89"/>
      <c r="HMD261" s="89"/>
      <c r="HME261" s="89"/>
      <c r="HMF261" s="89"/>
      <c r="HMG261" s="89"/>
      <c r="HMH261" s="89"/>
      <c r="HMI261" s="89"/>
      <c r="HMJ261" s="89"/>
      <c r="HMK261" s="89"/>
      <c r="HML261" s="89"/>
      <c r="HMM261" s="89"/>
      <c r="HMN261" s="89"/>
      <c r="HMO261" s="89"/>
      <c r="HMP261" s="89"/>
      <c r="HMQ261" s="89"/>
      <c r="HMR261" s="89"/>
      <c r="HMS261" s="89"/>
      <c r="HMT261" s="89"/>
      <c r="HMU261" s="89"/>
      <c r="HMV261" s="89"/>
      <c r="HMW261" s="89"/>
      <c r="HMX261" s="89"/>
      <c r="HMY261" s="89"/>
      <c r="HMZ261" s="89"/>
      <c r="HNA261" s="89"/>
      <c r="HNB261" s="89"/>
      <c r="HNC261" s="89"/>
      <c r="HND261" s="89"/>
      <c r="HNE261" s="89"/>
      <c r="HNF261" s="89"/>
      <c r="HNG261" s="89"/>
      <c r="HNH261" s="89"/>
      <c r="HNI261" s="89"/>
      <c r="HNJ261" s="89"/>
      <c r="HNK261" s="89"/>
      <c r="HNL261" s="89"/>
      <c r="HNM261" s="89"/>
      <c r="HNN261" s="89"/>
      <c r="HNO261" s="89"/>
      <c r="HNP261" s="89"/>
      <c r="HNQ261" s="89"/>
      <c r="HNR261" s="89"/>
      <c r="HNS261" s="89"/>
      <c r="HNT261" s="89"/>
      <c r="HNU261" s="89"/>
      <c r="HNV261" s="89"/>
      <c r="HNW261" s="89"/>
      <c r="HNX261" s="89"/>
      <c r="HNY261" s="89"/>
      <c r="HNZ261" s="89"/>
      <c r="HOA261" s="89"/>
      <c r="HOB261" s="89"/>
      <c r="HOC261" s="89"/>
      <c r="HOD261" s="89"/>
      <c r="HOE261" s="89"/>
      <c r="HOF261" s="89"/>
      <c r="HOG261" s="89"/>
      <c r="HOH261" s="89"/>
      <c r="HOI261" s="89"/>
      <c r="HOJ261" s="89"/>
      <c r="HOK261" s="89"/>
      <c r="HOL261" s="89"/>
      <c r="HOM261" s="89"/>
      <c r="HON261" s="89"/>
      <c r="HOO261" s="89"/>
      <c r="HOP261" s="89"/>
      <c r="HOQ261" s="89"/>
      <c r="HOR261" s="89"/>
      <c r="HOS261" s="89"/>
      <c r="HOT261" s="89"/>
      <c r="HOU261" s="89"/>
      <c r="HOV261" s="89"/>
      <c r="HOW261" s="89"/>
      <c r="HOX261" s="89"/>
      <c r="HOY261" s="89"/>
      <c r="HOZ261" s="89"/>
      <c r="HPA261" s="89"/>
      <c r="HPB261" s="89"/>
      <c r="HPC261" s="89"/>
      <c r="HPD261" s="89"/>
      <c r="HPE261" s="89"/>
      <c r="HPF261" s="89"/>
      <c r="HPG261" s="89"/>
      <c r="HPH261" s="89"/>
      <c r="HPI261" s="89"/>
      <c r="HPJ261" s="89"/>
      <c r="HPK261" s="89"/>
      <c r="HPL261" s="89"/>
      <c r="HPM261" s="89"/>
      <c r="HPN261" s="89"/>
      <c r="HPO261" s="89"/>
      <c r="HPP261" s="89"/>
      <c r="HPQ261" s="89"/>
      <c r="HPR261" s="89"/>
      <c r="HPS261" s="89"/>
      <c r="HPT261" s="89"/>
      <c r="HPU261" s="89"/>
      <c r="HPV261" s="89"/>
      <c r="HPW261" s="89"/>
      <c r="HPX261" s="89"/>
      <c r="HPY261" s="89"/>
      <c r="HPZ261" s="89"/>
      <c r="HQA261" s="89"/>
      <c r="HQB261" s="89"/>
      <c r="HQC261" s="89"/>
      <c r="HQD261" s="89"/>
      <c r="HQE261" s="89"/>
      <c r="HQF261" s="89"/>
      <c r="HQG261" s="89"/>
      <c r="HQH261" s="89"/>
      <c r="HQI261" s="89"/>
      <c r="HQJ261" s="89"/>
      <c r="HQK261" s="89"/>
      <c r="HQL261" s="89"/>
      <c r="HQM261" s="89"/>
      <c r="HQN261" s="89"/>
      <c r="HQO261" s="89"/>
      <c r="HQP261" s="89"/>
      <c r="HQQ261" s="89"/>
      <c r="HQR261" s="89"/>
      <c r="HQS261" s="89"/>
      <c r="HQT261" s="89"/>
      <c r="HQU261" s="89"/>
      <c r="HQV261" s="89"/>
      <c r="HQW261" s="89"/>
      <c r="HQX261" s="89"/>
      <c r="HQY261" s="89"/>
      <c r="HQZ261" s="89"/>
      <c r="HRA261" s="89"/>
      <c r="HRB261" s="89"/>
      <c r="HRC261" s="89"/>
      <c r="HRD261" s="89"/>
      <c r="HRE261" s="89"/>
      <c r="HRF261" s="89"/>
      <c r="HRG261" s="89"/>
      <c r="HRH261" s="89"/>
      <c r="HRI261" s="89"/>
      <c r="HRJ261" s="89"/>
      <c r="HRK261" s="89"/>
      <c r="HRL261" s="89"/>
      <c r="HRM261" s="89"/>
      <c r="HRN261" s="89"/>
      <c r="HRO261" s="89"/>
      <c r="HRP261" s="89"/>
      <c r="HRQ261" s="89"/>
      <c r="HRR261" s="89"/>
      <c r="HRS261" s="89"/>
      <c r="HRT261" s="89"/>
      <c r="HRU261" s="89"/>
      <c r="HRV261" s="89"/>
      <c r="HRW261" s="89"/>
      <c r="HRX261" s="89"/>
      <c r="HRY261" s="89"/>
      <c r="HRZ261" s="89"/>
      <c r="HSA261" s="89"/>
      <c r="HSB261" s="89"/>
      <c r="HSC261" s="89"/>
      <c r="HSD261" s="89"/>
      <c r="HSE261" s="89"/>
      <c r="HSF261" s="89"/>
      <c r="HSG261" s="89"/>
      <c r="HSH261" s="89"/>
      <c r="HSI261" s="89"/>
      <c r="HSJ261" s="89"/>
      <c r="HSK261" s="89"/>
      <c r="HSL261" s="89"/>
      <c r="HSM261" s="89"/>
      <c r="HSN261" s="89"/>
      <c r="HSO261" s="89"/>
      <c r="HSP261" s="89"/>
      <c r="HSQ261" s="89"/>
      <c r="HSR261" s="89"/>
      <c r="HSS261" s="89"/>
      <c r="HST261" s="89"/>
      <c r="HSU261" s="89"/>
      <c r="HSV261" s="89"/>
      <c r="HSW261" s="89"/>
      <c r="HSX261" s="89"/>
      <c r="HSY261" s="89"/>
      <c r="HSZ261" s="89"/>
      <c r="HTA261" s="89"/>
      <c r="HTB261" s="89"/>
      <c r="HTC261" s="89"/>
      <c r="HTD261" s="89"/>
      <c r="HTE261" s="89"/>
      <c r="HTF261" s="89"/>
      <c r="HTG261" s="89"/>
      <c r="HTH261" s="89"/>
      <c r="HTI261" s="89"/>
      <c r="HTJ261" s="89"/>
      <c r="HTK261" s="89"/>
      <c r="HTL261" s="89"/>
      <c r="HTM261" s="89"/>
      <c r="HTN261" s="89"/>
      <c r="HTO261" s="89"/>
      <c r="HTP261" s="89"/>
      <c r="HTQ261" s="89"/>
      <c r="HTR261" s="89"/>
      <c r="HTS261" s="89"/>
      <c r="HTT261" s="89"/>
      <c r="HTU261" s="89"/>
      <c r="HTV261" s="89"/>
      <c r="HTW261" s="89"/>
      <c r="HTX261" s="89"/>
      <c r="HTY261" s="89"/>
      <c r="HTZ261" s="89"/>
      <c r="HUA261" s="89"/>
      <c r="HUB261" s="89"/>
      <c r="HUC261" s="89"/>
      <c r="HUD261" s="89"/>
      <c r="HUE261" s="89"/>
      <c r="HUF261" s="89"/>
      <c r="HUG261" s="89"/>
      <c r="HUH261" s="89"/>
      <c r="HUI261" s="89"/>
      <c r="HUJ261" s="89"/>
      <c r="HUK261" s="89"/>
      <c r="HUL261" s="89"/>
      <c r="HUM261" s="89"/>
      <c r="HUN261" s="89"/>
      <c r="HUO261" s="89"/>
      <c r="HUP261" s="89"/>
      <c r="HUQ261" s="89"/>
      <c r="HUR261" s="89"/>
      <c r="HUS261" s="89"/>
      <c r="HUT261" s="89"/>
      <c r="HUU261" s="89"/>
      <c r="HUV261" s="89"/>
      <c r="HUW261" s="89"/>
      <c r="HUX261" s="89"/>
      <c r="HUY261" s="89"/>
      <c r="HUZ261" s="89"/>
      <c r="HVA261" s="89"/>
      <c r="HVB261" s="89"/>
      <c r="HVC261" s="89"/>
      <c r="HVD261" s="89"/>
      <c r="HVE261" s="89"/>
      <c r="HVF261" s="89"/>
      <c r="HVG261" s="89"/>
      <c r="HVH261" s="89"/>
      <c r="HVI261" s="89"/>
      <c r="HVJ261" s="89"/>
      <c r="HVK261" s="89"/>
      <c r="HVL261" s="89"/>
      <c r="HVM261" s="89"/>
      <c r="HVN261" s="89"/>
      <c r="HVO261" s="89"/>
      <c r="HVP261" s="89"/>
      <c r="HVQ261" s="89"/>
      <c r="HVR261" s="89"/>
      <c r="HVS261" s="89"/>
      <c r="HVT261" s="89"/>
      <c r="HVU261" s="89"/>
      <c r="HVV261" s="89"/>
      <c r="HVW261" s="89"/>
      <c r="HVX261" s="89"/>
      <c r="HVY261" s="89"/>
      <c r="HVZ261" s="89"/>
      <c r="HWA261" s="89"/>
      <c r="HWB261" s="89"/>
      <c r="HWC261" s="89"/>
      <c r="HWD261" s="89"/>
      <c r="HWE261" s="89"/>
      <c r="HWF261" s="89"/>
      <c r="HWG261" s="89"/>
      <c r="HWH261" s="89"/>
      <c r="HWI261" s="89"/>
      <c r="HWJ261" s="89"/>
      <c r="HWK261" s="89"/>
      <c r="HWL261" s="89"/>
      <c r="HWM261" s="89"/>
      <c r="HWN261" s="89"/>
      <c r="HWO261" s="89"/>
      <c r="HWP261" s="89"/>
      <c r="HWQ261" s="89"/>
      <c r="HWR261" s="89"/>
      <c r="HWS261" s="89"/>
      <c r="HWT261" s="89"/>
      <c r="HWU261" s="89"/>
      <c r="HWV261" s="89"/>
      <c r="HWW261" s="89"/>
      <c r="HWX261" s="89"/>
      <c r="HWY261" s="89"/>
      <c r="HWZ261" s="89"/>
      <c r="HXA261" s="89"/>
      <c r="HXB261" s="89"/>
      <c r="HXC261" s="89"/>
      <c r="HXD261" s="89"/>
      <c r="HXE261" s="89"/>
      <c r="HXF261" s="89"/>
      <c r="HXG261" s="89"/>
      <c r="HXH261" s="89"/>
      <c r="HXI261" s="89"/>
      <c r="HXJ261" s="89"/>
      <c r="HXK261" s="89"/>
      <c r="HXL261" s="89"/>
      <c r="HXM261" s="89"/>
      <c r="HXN261" s="89"/>
      <c r="HXO261" s="89"/>
      <c r="HXP261" s="89"/>
      <c r="HXQ261" s="89"/>
      <c r="HXR261" s="89"/>
      <c r="HXS261" s="89"/>
      <c r="HXT261" s="89"/>
      <c r="HXU261" s="89"/>
      <c r="HXV261" s="89"/>
      <c r="HXW261" s="89"/>
      <c r="HXX261" s="89"/>
      <c r="HXY261" s="89"/>
      <c r="HXZ261" s="89"/>
      <c r="HYA261" s="89"/>
      <c r="HYB261" s="89"/>
      <c r="HYC261" s="89"/>
      <c r="HYD261" s="89"/>
      <c r="HYE261" s="89"/>
      <c r="HYF261" s="89"/>
      <c r="HYG261" s="89"/>
      <c r="HYH261" s="89"/>
      <c r="HYI261" s="89"/>
      <c r="HYJ261" s="89"/>
      <c r="HYK261" s="89"/>
      <c r="HYL261" s="89"/>
      <c r="HYM261" s="89"/>
      <c r="HYN261" s="89"/>
      <c r="HYO261" s="89"/>
      <c r="HYP261" s="89"/>
      <c r="HYQ261" s="89"/>
      <c r="HYR261" s="89"/>
      <c r="HYS261" s="89"/>
      <c r="HYT261" s="89"/>
      <c r="HYU261" s="89"/>
      <c r="HYV261" s="89"/>
      <c r="HYW261" s="89"/>
      <c r="HYX261" s="89"/>
      <c r="HYY261" s="89"/>
      <c r="HYZ261" s="89"/>
      <c r="HZA261" s="89"/>
      <c r="HZB261" s="89"/>
      <c r="HZC261" s="89"/>
      <c r="HZD261" s="89"/>
      <c r="HZE261" s="89"/>
      <c r="HZF261" s="89"/>
      <c r="HZG261" s="89"/>
      <c r="HZH261" s="89"/>
      <c r="HZI261" s="89"/>
      <c r="HZJ261" s="89"/>
      <c r="HZK261" s="89"/>
      <c r="HZL261" s="89"/>
      <c r="HZM261" s="89"/>
      <c r="HZN261" s="89"/>
      <c r="HZO261" s="89"/>
      <c r="HZP261" s="89"/>
      <c r="HZQ261" s="89"/>
      <c r="HZR261" s="89"/>
      <c r="HZS261" s="89"/>
      <c r="HZT261" s="89"/>
      <c r="HZU261" s="89"/>
      <c r="HZV261" s="89"/>
      <c r="HZW261" s="89"/>
      <c r="HZX261" s="89"/>
      <c r="HZY261" s="89"/>
      <c r="HZZ261" s="89"/>
      <c r="IAA261" s="89"/>
      <c r="IAB261" s="89"/>
      <c r="IAC261" s="89"/>
      <c r="IAD261" s="89"/>
      <c r="IAE261" s="89"/>
      <c r="IAF261" s="89"/>
      <c r="IAG261" s="89"/>
      <c r="IAH261" s="89"/>
      <c r="IAI261" s="89"/>
      <c r="IAJ261" s="89"/>
      <c r="IAK261" s="89"/>
      <c r="IAL261" s="89"/>
      <c r="IAM261" s="89"/>
      <c r="IAN261" s="89"/>
      <c r="IAO261" s="89"/>
      <c r="IAP261" s="89"/>
      <c r="IAQ261" s="89"/>
      <c r="IAR261" s="89"/>
      <c r="IAS261" s="89"/>
      <c r="IAT261" s="89"/>
      <c r="IAU261" s="89"/>
      <c r="IAV261" s="89"/>
      <c r="IAW261" s="89"/>
      <c r="IAX261" s="89"/>
      <c r="IAY261" s="89"/>
      <c r="IAZ261" s="89"/>
      <c r="IBA261" s="89"/>
      <c r="IBB261" s="89"/>
      <c r="IBC261" s="89"/>
      <c r="IBD261" s="89"/>
      <c r="IBE261" s="89"/>
      <c r="IBF261" s="89"/>
      <c r="IBG261" s="89"/>
      <c r="IBH261" s="89"/>
      <c r="IBI261" s="89"/>
      <c r="IBJ261" s="89"/>
      <c r="IBK261" s="89"/>
      <c r="IBL261" s="89"/>
      <c r="IBM261" s="89"/>
      <c r="IBN261" s="89"/>
      <c r="IBO261" s="89"/>
      <c r="IBP261" s="89"/>
      <c r="IBQ261" s="89"/>
      <c r="IBR261" s="89"/>
      <c r="IBS261" s="89"/>
      <c r="IBT261" s="89"/>
      <c r="IBU261" s="89"/>
      <c r="IBV261" s="89"/>
      <c r="IBW261" s="89"/>
      <c r="IBX261" s="89"/>
      <c r="IBY261" s="89"/>
      <c r="IBZ261" s="89"/>
      <c r="ICA261" s="89"/>
      <c r="ICB261" s="89"/>
      <c r="ICC261" s="89"/>
      <c r="ICD261" s="89"/>
      <c r="ICE261" s="89"/>
      <c r="ICF261" s="89"/>
      <c r="ICG261" s="89"/>
      <c r="ICH261" s="89"/>
      <c r="ICI261" s="89"/>
      <c r="ICJ261" s="89"/>
      <c r="ICK261" s="89"/>
      <c r="ICL261" s="89"/>
      <c r="ICM261" s="89"/>
      <c r="ICN261" s="89"/>
      <c r="ICO261" s="89"/>
      <c r="ICP261" s="89"/>
      <c r="ICQ261" s="89"/>
      <c r="ICR261" s="89"/>
      <c r="ICS261" s="89"/>
      <c r="ICT261" s="89"/>
      <c r="ICU261" s="89"/>
      <c r="ICV261" s="89"/>
      <c r="ICW261" s="89"/>
      <c r="ICX261" s="89"/>
      <c r="ICY261" s="89"/>
      <c r="ICZ261" s="89"/>
      <c r="IDA261" s="89"/>
      <c r="IDB261" s="89"/>
      <c r="IDC261" s="89"/>
      <c r="IDD261" s="89"/>
      <c r="IDE261" s="89"/>
      <c r="IDF261" s="89"/>
      <c r="IDG261" s="89"/>
      <c r="IDH261" s="89"/>
      <c r="IDI261" s="89"/>
      <c r="IDJ261" s="89"/>
      <c r="IDK261" s="89"/>
      <c r="IDL261" s="89"/>
      <c r="IDM261" s="89"/>
      <c r="IDN261" s="89"/>
      <c r="IDO261" s="89"/>
      <c r="IDP261" s="89"/>
      <c r="IDQ261" s="89"/>
      <c r="IDR261" s="89"/>
      <c r="IDS261" s="89"/>
      <c r="IDT261" s="89"/>
      <c r="IDU261" s="89"/>
      <c r="IDV261" s="89"/>
      <c r="IDW261" s="89"/>
      <c r="IDX261" s="89"/>
      <c r="IDY261" s="89"/>
      <c r="IDZ261" s="89"/>
      <c r="IEA261" s="89"/>
      <c r="IEB261" s="89"/>
      <c r="IEC261" s="89"/>
      <c r="IED261" s="89"/>
      <c r="IEE261" s="89"/>
      <c r="IEF261" s="89"/>
      <c r="IEG261" s="89"/>
      <c r="IEH261" s="89"/>
      <c r="IEI261" s="89"/>
      <c r="IEJ261" s="89"/>
      <c r="IEK261" s="89"/>
      <c r="IEL261" s="89"/>
      <c r="IEM261" s="89"/>
      <c r="IEN261" s="89"/>
      <c r="IEO261" s="89"/>
      <c r="IEP261" s="89"/>
      <c r="IEQ261" s="89"/>
      <c r="IER261" s="89"/>
      <c r="IES261" s="89"/>
      <c r="IET261" s="89"/>
      <c r="IEU261" s="89"/>
      <c r="IEV261" s="89"/>
      <c r="IEW261" s="89"/>
      <c r="IEX261" s="89"/>
      <c r="IEY261" s="89"/>
      <c r="IEZ261" s="89"/>
      <c r="IFA261" s="89"/>
      <c r="IFB261" s="89"/>
      <c r="IFC261" s="89"/>
      <c r="IFD261" s="89"/>
      <c r="IFE261" s="89"/>
      <c r="IFF261" s="89"/>
      <c r="IFG261" s="89"/>
      <c r="IFH261" s="89"/>
      <c r="IFI261" s="89"/>
      <c r="IFJ261" s="89"/>
      <c r="IFK261" s="89"/>
      <c r="IFL261" s="89"/>
      <c r="IFM261" s="89"/>
      <c r="IFN261" s="89"/>
      <c r="IFO261" s="89"/>
      <c r="IFP261" s="89"/>
      <c r="IFQ261" s="89"/>
      <c r="IFR261" s="89"/>
      <c r="IFS261" s="89"/>
      <c r="IFT261" s="89"/>
      <c r="IFU261" s="89"/>
      <c r="IFV261" s="89"/>
      <c r="IFW261" s="89"/>
      <c r="IFX261" s="89"/>
      <c r="IFY261" s="89"/>
      <c r="IFZ261" s="89"/>
      <c r="IGA261" s="89"/>
      <c r="IGB261" s="89"/>
      <c r="IGC261" s="89"/>
      <c r="IGD261" s="89"/>
      <c r="IGE261" s="89"/>
      <c r="IGF261" s="89"/>
      <c r="IGG261" s="89"/>
      <c r="IGH261" s="89"/>
      <c r="IGI261" s="89"/>
      <c r="IGJ261" s="89"/>
      <c r="IGK261" s="89"/>
      <c r="IGL261" s="89"/>
      <c r="IGM261" s="89"/>
      <c r="IGN261" s="89"/>
      <c r="IGO261" s="89"/>
      <c r="IGP261" s="89"/>
      <c r="IGQ261" s="89"/>
      <c r="IGR261" s="89"/>
      <c r="IGS261" s="89"/>
      <c r="IGT261" s="89"/>
      <c r="IGU261" s="89"/>
      <c r="IGV261" s="89"/>
      <c r="IGW261" s="89"/>
      <c r="IGX261" s="89"/>
      <c r="IGY261" s="89"/>
      <c r="IGZ261" s="89"/>
      <c r="IHA261" s="89"/>
      <c r="IHB261" s="89"/>
      <c r="IHC261" s="89"/>
      <c r="IHD261" s="89"/>
      <c r="IHE261" s="89"/>
      <c r="IHF261" s="89"/>
      <c r="IHG261" s="89"/>
      <c r="IHH261" s="89"/>
      <c r="IHI261" s="89"/>
      <c r="IHJ261" s="89"/>
      <c r="IHK261" s="89"/>
      <c r="IHL261" s="89"/>
      <c r="IHM261" s="89"/>
      <c r="IHN261" s="89"/>
      <c r="IHO261" s="89"/>
      <c r="IHP261" s="89"/>
      <c r="IHQ261" s="89"/>
      <c r="IHR261" s="89"/>
      <c r="IHS261" s="89"/>
      <c r="IHT261" s="89"/>
      <c r="IHU261" s="89"/>
      <c r="IHV261" s="89"/>
      <c r="IHW261" s="89"/>
      <c r="IHX261" s="89"/>
      <c r="IHY261" s="89"/>
      <c r="IHZ261" s="89"/>
      <c r="IIA261" s="89"/>
      <c r="IIB261" s="89"/>
      <c r="IIC261" s="89"/>
      <c r="IID261" s="89"/>
      <c r="IIE261" s="89"/>
      <c r="IIF261" s="89"/>
      <c r="IIG261" s="89"/>
      <c r="IIH261" s="89"/>
      <c r="III261" s="89"/>
      <c r="IIJ261" s="89"/>
      <c r="IIK261" s="89"/>
      <c r="IIL261" s="89"/>
      <c r="IIM261" s="89"/>
      <c r="IIN261" s="89"/>
      <c r="IIO261" s="89"/>
      <c r="IIP261" s="89"/>
      <c r="IIQ261" s="89"/>
      <c r="IIR261" s="89"/>
      <c r="IIS261" s="89"/>
      <c r="IIT261" s="89"/>
      <c r="IIU261" s="89"/>
      <c r="IIV261" s="89"/>
      <c r="IIW261" s="89"/>
      <c r="IIX261" s="89"/>
      <c r="IIY261" s="89"/>
      <c r="IIZ261" s="89"/>
      <c r="IJA261" s="89"/>
      <c r="IJB261" s="89"/>
      <c r="IJC261" s="89"/>
      <c r="IJD261" s="89"/>
      <c r="IJE261" s="89"/>
      <c r="IJF261" s="89"/>
      <c r="IJG261" s="89"/>
      <c r="IJH261" s="89"/>
      <c r="IJI261" s="89"/>
      <c r="IJJ261" s="89"/>
      <c r="IJK261" s="89"/>
      <c r="IJL261" s="89"/>
      <c r="IJM261" s="89"/>
      <c r="IJN261" s="89"/>
      <c r="IJO261" s="89"/>
      <c r="IJP261" s="89"/>
      <c r="IJQ261" s="89"/>
      <c r="IJR261" s="89"/>
      <c r="IJS261" s="89"/>
      <c r="IJT261" s="89"/>
      <c r="IJU261" s="89"/>
      <c r="IJV261" s="89"/>
      <c r="IJW261" s="89"/>
      <c r="IJX261" s="89"/>
      <c r="IJY261" s="89"/>
      <c r="IJZ261" s="89"/>
      <c r="IKA261" s="89"/>
      <c r="IKB261" s="89"/>
      <c r="IKC261" s="89"/>
      <c r="IKD261" s="89"/>
      <c r="IKE261" s="89"/>
      <c r="IKF261" s="89"/>
      <c r="IKG261" s="89"/>
      <c r="IKH261" s="89"/>
      <c r="IKI261" s="89"/>
      <c r="IKJ261" s="89"/>
      <c r="IKK261" s="89"/>
      <c r="IKL261" s="89"/>
      <c r="IKM261" s="89"/>
      <c r="IKN261" s="89"/>
      <c r="IKO261" s="89"/>
      <c r="IKP261" s="89"/>
      <c r="IKQ261" s="89"/>
      <c r="IKR261" s="89"/>
      <c r="IKS261" s="89"/>
      <c r="IKT261" s="89"/>
      <c r="IKU261" s="89"/>
      <c r="IKV261" s="89"/>
      <c r="IKW261" s="89"/>
      <c r="IKX261" s="89"/>
      <c r="IKY261" s="89"/>
      <c r="IKZ261" s="89"/>
      <c r="ILA261" s="89"/>
      <c r="ILB261" s="89"/>
      <c r="ILC261" s="89"/>
      <c r="ILD261" s="89"/>
      <c r="ILE261" s="89"/>
      <c r="ILF261" s="89"/>
      <c r="ILG261" s="89"/>
      <c r="ILH261" s="89"/>
      <c r="ILI261" s="89"/>
      <c r="ILJ261" s="89"/>
      <c r="ILK261" s="89"/>
      <c r="ILL261" s="89"/>
      <c r="ILM261" s="89"/>
      <c r="ILN261" s="89"/>
      <c r="ILO261" s="89"/>
      <c r="ILP261" s="89"/>
      <c r="ILQ261" s="89"/>
      <c r="ILR261" s="89"/>
      <c r="ILS261" s="89"/>
      <c r="ILT261" s="89"/>
      <c r="ILU261" s="89"/>
      <c r="ILV261" s="89"/>
      <c r="ILW261" s="89"/>
      <c r="ILX261" s="89"/>
      <c r="ILY261" s="89"/>
      <c r="ILZ261" s="89"/>
      <c r="IMA261" s="89"/>
      <c r="IMB261" s="89"/>
      <c r="IMC261" s="89"/>
      <c r="IMD261" s="89"/>
      <c r="IME261" s="89"/>
      <c r="IMF261" s="89"/>
      <c r="IMG261" s="89"/>
      <c r="IMH261" s="89"/>
      <c r="IMI261" s="89"/>
      <c r="IMJ261" s="89"/>
      <c r="IMK261" s="89"/>
      <c r="IML261" s="89"/>
      <c r="IMM261" s="89"/>
      <c r="IMN261" s="89"/>
      <c r="IMO261" s="89"/>
      <c r="IMP261" s="89"/>
      <c r="IMQ261" s="89"/>
      <c r="IMR261" s="89"/>
      <c r="IMS261" s="89"/>
      <c r="IMT261" s="89"/>
      <c r="IMU261" s="89"/>
      <c r="IMV261" s="89"/>
      <c r="IMW261" s="89"/>
      <c r="IMX261" s="89"/>
      <c r="IMY261" s="89"/>
      <c r="IMZ261" s="89"/>
      <c r="INA261" s="89"/>
      <c r="INB261" s="89"/>
      <c r="INC261" s="89"/>
      <c r="IND261" s="89"/>
      <c r="INE261" s="89"/>
      <c r="INF261" s="89"/>
      <c r="ING261" s="89"/>
      <c r="INH261" s="89"/>
      <c r="INI261" s="89"/>
      <c r="INJ261" s="89"/>
      <c r="INK261" s="89"/>
      <c r="INL261" s="89"/>
      <c r="INM261" s="89"/>
      <c r="INN261" s="89"/>
      <c r="INO261" s="89"/>
      <c r="INP261" s="89"/>
      <c r="INQ261" s="89"/>
      <c r="INR261" s="89"/>
      <c r="INS261" s="89"/>
      <c r="INT261" s="89"/>
      <c r="INU261" s="89"/>
      <c r="INV261" s="89"/>
      <c r="INW261" s="89"/>
      <c r="INX261" s="89"/>
      <c r="INY261" s="89"/>
      <c r="INZ261" s="89"/>
      <c r="IOA261" s="89"/>
      <c r="IOB261" s="89"/>
      <c r="IOC261" s="89"/>
      <c r="IOD261" s="89"/>
      <c r="IOE261" s="89"/>
      <c r="IOF261" s="89"/>
      <c r="IOG261" s="89"/>
      <c r="IOH261" s="89"/>
      <c r="IOI261" s="89"/>
      <c r="IOJ261" s="89"/>
      <c r="IOK261" s="89"/>
      <c r="IOL261" s="89"/>
      <c r="IOM261" s="89"/>
      <c r="ION261" s="89"/>
      <c r="IOO261" s="89"/>
      <c r="IOP261" s="89"/>
      <c r="IOQ261" s="89"/>
      <c r="IOR261" s="89"/>
      <c r="IOS261" s="89"/>
      <c r="IOT261" s="89"/>
      <c r="IOU261" s="89"/>
      <c r="IOV261" s="89"/>
      <c r="IOW261" s="89"/>
      <c r="IOX261" s="89"/>
      <c r="IOY261" s="89"/>
      <c r="IOZ261" s="89"/>
      <c r="IPA261" s="89"/>
      <c r="IPB261" s="89"/>
      <c r="IPC261" s="89"/>
      <c r="IPD261" s="89"/>
      <c r="IPE261" s="89"/>
      <c r="IPF261" s="89"/>
      <c r="IPG261" s="89"/>
      <c r="IPH261" s="89"/>
      <c r="IPI261" s="89"/>
      <c r="IPJ261" s="89"/>
      <c r="IPK261" s="89"/>
      <c r="IPL261" s="89"/>
      <c r="IPM261" s="89"/>
      <c r="IPN261" s="89"/>
      <c r="IPO261" s="89"/>
      <c r="IPP261" s="89"/>
      <c r="IPQ261" s="89"/>
      <c r="IPR261" s="89"/>
      <c r="IPS261" s="89"/>
      <c r="IPT261" s="89"/>
      <c r="IPU261" s="89"/>
      <c r="IPV261" s="89"/>
      <c r="IPW261" s="89"/>
      <c r="IPX261" s="89"/>
      <c r="IPY261" s="89"/>
      <c r="IPZ261" s="89"/>
      <c r="IQA261" s="89"/>
      <c r="IQB261" s="89"/>
      <c r="IQC261" s="89"/>
      <c r="IQD261" s="89"/>
      <c r="IQE261" s="89"/>
      <c r="IQF261" s="89"/>
      <c r="IQG261" s="89"/>
      <c r="IQH261" s="89"/>
      <c r="IQI261" s="89"/>
      <c r="IQJ261" s="89"/>
      <c r="IQK261" s="89"/>
      <c r="IQL261" s="89"/>
      <c r="IQM261" s="89"/>
      <c r="IQN261" s="89"/>
      <c r="IQO261" s="89"/>
      <c r="IQP261" s="89"/>
      <c r="IQQ261" s="89"/>
      <c r="IQR261" s="89"/>
      <c r="IQS261" s="89"/>
      <c r="IQT261" s="89"/>
      <c r="IQU261" s="89"/>
      <c r="IQV261" s="89"/>
      <c r="IQW261" s="89"/>
      <c r="IQX261" s="89"/>
      <c r="IQY261" s="89"/>
      <c r="IQZ261" s="89"/>
      <c r="IRA261" s="89"/>
      <c r="IRB261" s="89"/>
      <c r="IRC261" s="89"/>
      <c r="IRD261" s="89"/>
      <c r="IRE261" s="89"/>
      <c r="IRF261" s="89"/>
      <c r="IRG261" s="89"/>
      <c r="IRH261" s="89"/>
      <c r="IRI261" s="89"/>
      <c r="IRJ261" s="89"/>
      <c r="IRK261" s="89"/>
      <c r="IRL261" s="89"/>
      <c r="IRM261" s="89"/>
      <c r="IRN261" s="89"/>
      <c r="IRO261" s="89"/>
      <c r="IRP261" s="89"/>
      <c r="IRQ261" s="89"/>
      <c r="IRR261" s="89"/>
      <c r="IRS261" s="89"/>
      <c r="IRT261" s="89"/>
      <c r="IRU261" s="89"/>
      <c r="IRV261" s="89"/>
      <c r="IRW261" s="89"/>
      <c r="IRX261" s="89"/>
      <c r="IRY261" s="89"/>
      <c r="IRZ261" s="89"/>
      <c r="ISA261" s="89"/>
      <c r="ISB261" s="89"/>
      <c r="ISC261" s="89"/>
      <c r="ISD261" s="89"/>
      <c r="ISE261" s="89"/>
      <c r="ISF261" s="89"/>
      <c r="ISG261" s="89"/>
      <c r="ISH261" s="89"/>
      <c r="ISI261" s="89"/>
      <c r="ISJ261" s="89"/>
      <c r="ISK261" s="89"/>
      <c r="ISL261" s="89"/>
      <c r="ISM261" s="89"/>
      <c r="ISN261" s="89"/>
      <c r="ISO261" s="89"/>
      <c r="ISP261" s="89"/>
      <c r="ISQ261" s="89"/>
      <c r="ISR261" s="89"/>
      <c r="ISS261" s="89"/>
      <c r="IST261" s="89"/>
      <c r="ISU261" s="89"/>
      <c r="ISV261" s="89"/>
      <c r="ISW261" s="89"/>
      <c r="ISX261" s="89"/>
      <c r="ISY261" s="89"/>
      <c r="ISZ261" s="89"/>
      <c r="ITA261" s="89"/>
      <c r="ITB261" s="89"/>
      <c r="ITC261" s="89"/>
      <c r="ITD261" s="89"/>
      <c r="ITE261" s="89"/>
      <c r="ITF261" s="89"/>
      <c r="ITG261" s="89"/>
      <c r="ITH261" s="89"/>
      <c r="ITI261" s="89"/>
      <c r="ITJ261" s="89"/>
      <c r="ITK261" s="89"/>
      <c r="ITL261" s="89"/>
      <c r="ITM261" s="89"/>
      <c r="ITN261" s="89"/>
      <c r="ITO261" s="89"/>
      <c r="ITP261" s="89"/>
      <c r="ITQ261" s="89"/>
      <c r="ITR261" s="89"/>
      <c r="ITS261" s="89"/>
      <c r="ITT261" s="89"/>
      <c r="ITU261" s="89"/>
      <c r="ITV261" s="89"/>
      <c r="ITW261" s="89"/>
      <c r="ITX261" s="89"/>
      <c r="ITY261" s="89"/>
      <c r="ITZ261" s="89"/>
      <c r="IUA261" s="89"/>
      <c r="IUB261" s="89"/>
      <c r="IUC261" s="89"/>
      <c r="IUD261" s="89"/>
      <c r="IUE261" s="89"/>
      <c r="IUF261" s="89"/>
      <c r="IUG261" s="89"/>
      <c r="IUH261" s="89"/>
      <c r="IUI261" s="89"/>
      <c r="IUJ261" s="89"/>
      <c r="IUK261" s="89"/>
      <c r="IUL261" s="89"/>
      <c r="IUM261" s="89"/>
      <c r="IUN261" s="89"/>
      <c r="IUO261" s="89"/>
      <c r="IUP261" s="89"/>
      <c r="IUQ261" s="89"/>
      <c r="IUR261" s="89"/>
      <c r="IUS261" s="89"/>
      <c r="IUT261" s="89"/>
      <c r="IUU261" s="89"/>
      <c r="IUV261" s="89"/>
      <c r="IUW261" s="89"/>
      <c r="IUX261" s="89"/>
      <c r="IUY261" s="89"/>
      <c r="IUZ261" s="89"/>
      <c r="IVA261" s="89"/>
      <c r="IVB261" s="89"/>
      <c r="IVC261" s="89"/>
      <c r="IVD261" s="89"/>
      <c r="IVE261" s="89"/>
      <c r="IVF261" s="89"/>
      <c r="IVG261" s="89"/>
      <c r="IVH261" s="89"/>
      <c r="IVI261" s="89"/>
      <c r="IVJ261" s="89"/>
      <c r="IVK261" s="89"/>
      <c r="IVL261" s="89"/>
      <c r="IVM261" s="89"/>
      <c r="IVN261" s="89"/>
      <c r="IVO261" s="89"/>
      <c r="IVP261" s="89"/>
      <c r="IVQ261" s="89"/>
      <c r="IVR261" s="89"/>
      <c r="IVS261" s="89"/>
      <c r="IVT261" s="89"/>
      <c r="IVU261" s="89"/>
      <c r="IVV261" s="89"/>
      <c r="IVW261" s="89"/>
      <c r="IVX261" s="89"/>
      <c r="IVY261" s="89"/>
      <c r="IVZ261" s="89"/>
      <c r="IWA261" s="89"/>
      <c r="IWB261" s="89"/>
      <c r="IWC261" s="89"/>
      <c r="IWD261" s="89"/>
      <c r="IWE261" s="89"/>
      <c r="IWF261" s="89"/>
      <c r="IWG261" s="89"/>
      <c r="IWH261" s="89"/>
      <c r="IWI261" s="89"/>
      <c r="IWJ261" s="89"/>
      <c r="IWK261" s="89"/>
      <c r="IWL261" s="89"/>
      <c r="IWM261" s="89"/>
      <c r="IWN261" s="89"/>
      <c r="IWO261" s="89"/>
      <c r="IWP261" s="89"/>
      <c r="IWQ261" s="89"/>
      <c r="IWR261" s="89"/>
      <c r="IWS261" s="89"/>
      <c r="IWT261" s="89"/>
      <c r="IWU261" s="89"/>
      <c r="IWV261" s="89"/>
      <c r="IWW261" s="89"/>
      <c r="IWX261" s="89"/>
      <c r="IWY261" s="89"/>
      <c r="IWZ261" s="89"/>
      <c r="IXA261" s="89"/>
      <c r="IXB261" s="89"/>
      <c r="IXC261" s="89"/>
      <c r="IXD261" s="89"/>
      <c r="IXE261" s="89"/>
      <c r="IXF261" s="89"/>
      <c r="IXG261" s="89"/>
      <c r="IXH261" s="89"/>
      <c r="IXI261" s="89"/>
      <c r="IXJ261" s="89"/>
      <c r="IXK261" s="89"/>
      <c r="IXL261" s="89"/>
      <c r="IXM261" s="89"/>
      <c r="IXN261" s="89"/>
      <c r="IXO261" s="89"/>
      <c r="IXP261" s="89"/>
      <c r="IXQ261" s="89"/>
      <c r="IXR261" s="89"/>
      <c r="IXS261" s="89"/>
      <c r="IXT261" s="89"/>
      <c r="IXU261" s="89"/>
      <c r="IXV261" s="89"/>
      <c r="IXW261" s="89"/>
      <c r="IXX261" s="89"/>
      <c r="IXY261" s="89"/>
      <c r="IXZ261" s="89"/>
      <c r="IYA261" s="89"/>
      <c r="IYB261" s="89"/>
      <c r="IYC261" s="89"/>
      <c r="IYD261" s="89"/>
      <c r="IYE261" s="89"/>
      <c r="IYF261" s="89"/>
      <c r="IYG261" s="89"/>
      <c r="IYH261" s="89"/>
      <c r="IYI261" s="89"/>
      <c r="IYJ261" s="89"/>
      <c r="IYK261" s="89"/>
      <c r="IYL261" s="89"/>
      <c r="IYM261" s="89"/>
      <c r="IYN261" s="89"/>
      <c r="IYO261" s="89"/>
      <c r="IYP261" s="89"/>
      <c r="IYQ261" s="89"/>
      <c r="IYR261" s="89"/>
      <c r="IYS261" s="89"/>
      <c r="IYT261" s="89"/>
      <c r="IYU261" s="89"/>
      <c r="IYV261" s="89"/>
      <c r="IYW261" s="89"/>
      <c r="IYX261" s="89"/>
      <c r="IYY261" s="89"/>
      <c r="IYZ261" s="89"/>
      <c r="IZA261" s="89"/>
      <c r="IZB261" s="89"/>
      <c r="IZC261" s="89"/>
      <c r="IZD261" s="89"/>
      <c r="IZE261" s="89"/>
      <c r="IZF261" s="89"/>
      <c r="IZG261" s="89"/>
      <c r="IZH261" s="89"/>
      <c r="IZI261" s="89"/>
      <c r="IZJ261" s="89"/>
      <c r="IZK261" s="89"/>
      <c r="IZL261" s="89"/>
      <c r="IZM261" s="89"/>
      <c r="IZN261" s="89"/>
      <c r="IZO261" s="89"/>
      <c r="IZP261" s="89"/>
      <c r="IZQ261" s="89"/>
      <c r="IZR261" s="89"/>
      <c r="IZS261" s="89"/>
      <c r="IZT261" s="89"/>
      <c r="IZU261" s="89"/>
      <c r="IZV261" s="89"/>
      <c r="IZW261" s="89"/>
      <c r="IZX261" s="89"/>
      <c r="IZY261" s="89"/>
      <c r="IZZ261" s="89"/>
      <c r="JAA261" s="89"/>
      <c r="JAB261" s="89"/>
      <c r="JAC261" s="89"/>
      <c r="JAD261" s="89"/>
      <c r="JAE261" s="89"/>
      <c r="JAF261" s="89"/>
      <c r="JAG261" s="89"/>
      <c r="JAH261" s="89"/>
      <c r="JAI261" s="89"/>
      <c r="JAJ261" s="89"/>
      <c r="JAK261" s="89"/>
      <c r="JAL261" s="89"/>
      <c r="JAM261" s="89"/>
      <c r="JAN261" s="89"/>
      <c r="JAO261" s="89"/>
      <c r="JAP261" s="89"/>
      <c r="JAQ261" s="89"/>
      <c r="JAR261" s="89"/>
      <c r="JAS261" s="89"/>
      <c r="JAT261" s="89"/>
      <c r="JAU261" s="89"/>
      <c r="JAV261" s="89"/>
      <c r="JAW261" s="89"/>
      <c r="JAX261" s="89"/>
      <c r="JAY261" s="89"/>
      <c r="JAZ261" s="89"/>
      <c r="JBA261" s="89"/>
      <c r="JBB261" s="89"/>
      <c r="JBC261" s="89"/>
      <c r="JBD261" s="89"/>
      <c r="JBE261" s="89"/>
      <c r="JBF261" s="89"/>
      <c r="JBG261" s="89"/>
      <c r="JBH261" s="89"/>
      <c r="JBI261" s="89"/>
      <c r="JBJ261" s="89"/>
      <c r="JBK261" s="89"/>
      <c r="JBL261" s="89"/>
      <c r="JBM261" s="89"/>
      <c r="JBN261" s="89"/>
      <c r="JBO261" s="89"/>
      <c r="JBP261" s="89"/>
      <c r="JBQ261" s="89"/>
      <c r="JBR261" s="89"/>
      <c r="JBS261" s="89"/>
      <c r="JBT261" s="89"/>
      <c r="JBU261" s="89"/>
      <c r="JBV261" s="89"/>
      <c r="JBW261" s="89"/>
      <c r="JBX261" s="89"/>
      <c r="JBY261" s="89"/>
      <c r="JBZ261" s="89"/>
      <c r="JCA261" s="89"/>
      <c r="JCB261" s="89"/>
      <c r="JCC261" s="89"/>
      <c r="JCD261" s="89"/>
      <c r="JCE261" s="89"/>
      <c r="JCF261" s="89"/>
      <c r="JCG261" s="89"/>
      <c r="JCH261" s="89"/>
      <c r="JCI261" s="89"/>
      <c r="JCJ261" s="89"/>
      <c r="JCK261" s="89"/>
      <c r="JCL261" s="89"/>
      <c r="JCM261" s="89"/>
      <c r="JCN261" s="89"/>
      <c r="JCO261" s="89"/>
      <c r="JCP261" s="89"/>
      <c r="JCQ261" s="89"/>
      <c r="JCR261" s="89"/>
      <c r="JCS261" s="89"/>
      <c r="JCT261" s="89"/>
      <c r="JCU261" s="89"/>
      <c r="JCV261" s="89"/>
      <c r="JCW261" s="89"/>
      <c r="JCX261" s="89"/>
      <c r="JCY261" s="89"/>
      <c r="JCZ261" s="89"/>
      <c r="JDA261" s="89"/>
      <c r="JDB261" s="89"/>
      <c r="JDC261" s="89"/>
      <c r="JDD261" s="89"/>
      <c r="JDE261" s="89"/>
      <c r="JDF261" s="89"/>
      <c r="JDG261" s="89"/>
      <c r="JDH261" s="89"/>
      <c r="JDI261" s="89"/>
      <c r="JDJ261" s="89"/>
      <c r="JDK261" s="89"/>
      <c r="JDL261" s="89"/>
      <c r="JDM261" s="89"/>
      <c r="JDN261" s="89"/>
      <c r="JDO261" s="89"/>
      <c r="JDP261" s="89"/>
      <c r="JDQ261" s="89"/>
      <c r="JDR261" s="89"/>
      <c r="JDS261" s="89"/>
      <c r="JDT261" s="89"/>
      <c r="JDU261" s="89"/>
      <c r="JDV261" s="89"/>
      <c r="JDW261" s="89"/>
      <c r="JDX261" s="89"/>
      <c r="JDY261" s="89"/>
      <c r="JDZ261" s="89"/>
      <c r="JEA261" s="89"/>
      <c r="JEB261" s="89"/>
      <c r="JEC261" s="89"/>
      <c r="JED261" s="89"/>
      <c r="JEE261" s="89"/>
      <c r="JEF261" s="89"/>
      <c r="JEG261" s="89"/>
      <c r="JEH261" s="89"/>
      <c r="JEI261" s="89"/>
      <c r="JEJ261" s="89"/>
      <c r="JEK261" s="89"/>
      <c r="JEL261" s="89"/>
      <c r="JEM261" s="89"/>
      <c r="JEN261" s="89"/>
      <c r="JEO261" s="89"/>
      <c r="JEP261" s="89"/>
      <c r="JEQ261" s="89"/>
      <c r="JER261" s="89"/>
      <c r="JES261" s="89"/>
      <c r="JET261" s="89"/>
      <c r="JEU261" s="89"/>
      <c r="JEV261" s="89"/>
      <c r="JEW261" s="89"/>
      <c r="JEX261" s="89"/>
      <c r="JEY261" s="89"/>
      <c r="JEZ261" s="89"/>
      <c r="JFA261" s="89"/>
      <c r="JFB261" s="89"/>
      <c r="JFC261" s="89"/>
      <c r="JFD261" s="89"/>
      <c r="JFE261" s="89"/>
      <c r="JFF261" s="89"/>
      <c r="JFG261" s="89"/>
      <c r="JFH261" s="89"/>
      <c r="JFI261" s="89"/>
      <c r="JFJ261" s="89"/>
      <c r="JFK261" s="89"/>
      <c r="JFL261" s="89"/>
      <c r="JFM261" s="89"/>
      <c r="JFN261" s="89"/>
      <c r="JFO261" s="89"/>
      <c r="JFP261" s="89"/>
      <c r="JFQ261" s="89"/>
      <c r="JFR261" s="89"/>
      <c r="JFS261" s="89"/>
      <c r="JFT261" s="89"/>
      <c r="JFU261" s="89"/>
      <c r="JFV261" s="89"/>
      <c r="JFW261" s="89"/>
      <c r="JFX261" s="89"/>
      <c r="JFY261" s="89"/>
      <c r="JFZ261" s="89"/>
      <c r="JGA261" s="89"/>
      <c r="JGB261" s="89"/>
      <c r="JGC261" s="89"/>
      <c r="JGD261" s="89"/>
      <c r="JGE261" s="89"/>
      <c r="JGF261" s="89"/>
      <c r="JGG261" s="89"/>
      <c r="JGH261" s="89"/>
      <c r="JGI261" s="89"/>
      <c r="JGJ261" s="89"/>
      <c r="JGK261" s="89"/>
      <c r="JGL261" s="89"/>
      <c r="JGM261" s="89"/>
      <c r="JGN261" s="89"/>
      <c r="JGO261" s="89"/>
      <c r="JGP261" s="89"/>
      <c r="JGQ261" s="89"/>
      <c r="JGR261" s="89"/>
      <c r="JGS261" s="89"/>
      <c r="JGT261" s="89"/>
      <c r="JGU261" s="89"/>
      <c r="JGV261" s="89"/>
      <c r="JGW261" s="89"/>
      <c r="JGX261" s="89"/>
      <c r="JGY261" s="89"/>
      <c r="JGZ261" s="89"/>
      <c r="JHA261" s="89"/>
      <c r="JHB261" s="89"/>
      <c r="JHC261" s="89"/>
      <c r="JHD261" s="89"/>
      <c r="JHE261" s="89"/>
      <c r="JHF261" s="89"/>
      <c r="JHG261" s="89"/>
      <c r="JHH261" s="89"/>
      <c r="JHI261" s="89"/>
      <c r="JHJ261" s="89"/>
      <c r="JHK261" s="89"/>
      <c r="JHL261" s="89"/>
      <c r="JHM261" s="89"/>
      <c r="JHN261" s="89"/>
      <c r="JHO261" s="89"/>
      <c r="JHP261" s="89"/>
      <c r="JHQ261" s="89"/>
      <c r="JHR261" s="89"/>
      <c r="JHS261" s="89"/>
      <c r="JHT261" s="89"/>
      <c r="JHU261" s="89"/>
      <c r="JHV261" s="89"/>
      <c r="JHW261" s="89"/>
      <c r="JHX261" s="89"/>
      <c r="JHY261" s="89"/>
      <c r="JHZ261" s="89"/>
      <c r="JIA261" s="89"/>
      <c r="JIB261" s="89"/>
      <c r="JIC261" s="89"/>
      <c r="JID261" s="89"/>
      <c r="JIE261" s="89"/>
      <c r="JIF261" s="89"/>
      <c r="JIG261" s="89"/>
      <c r="JIH261" s="89"/>
      <c r="JII261" s="89"/>
      <c r="JIJ261" s="89"/>
      <c r="JIK261" s="89"/>
      <c r="JIL261" s="89"/>
      <c r="JIM261" s="89"/>
      <c r="JIN261" s="89"/>
      <c r="JIO261" s="89"/>
      <c r="JIP261" s="89"/>
      <c r="JIQ261" s="89"/>
      <c r="JIR261" s="89"/>
      <c r="JIS261" s="89"/>
      <c r="JIT261" s="89"/>
      <c r="JIU261" s="89"/>
      <c r="JIV261" s="89"/>
      <c r="JIW261" s="89"/>
      <c r="JIX261" s="89"/>
      <c r="JIY261" s="89"/>
      <c r="JIZ261" s="89"/>
      <c r="JJA261" s="89"/>
      <c r="JJB261" s="89"/>
      <c r="JJC261" s="89"/>
      <c r="JJD261" s="89"/>
      <c r="JJE261" s="89"/>
      <c r="JJF261" s="89"/>
      <c r="JJG261" s="89"/>
      <c r="JJH261" s="89"/>
      <c r="JJI261" s="89"/>
      <c r="JJJ261" s="89"/>
      <c r="JJK261" s="89"/>
      <c r="JJL261" s="89"/>
      <c r="JJM261" s="89"/>
      <c r="JJN261" s="89"/>
      <c r="JJO261" s="89"/>
      <c r="JJP261" s="89"/>
      <c r="JJQ261" s="89"/>
      <c r="JJR261" s="89"/>
      <c r="JJS261" s="89"/>
      <c r="JJT261" s="89"/>
      <c r="JJU261" s="89"/>
      <c r="JJV261" s="89"/>
      <c r="JJW261" s="89"/>
      <c r="JJX261" s="89"/>
      <c r="JJY261" s="89"/>
      <c r="JJZ261" s="89"/>
      <c r="JKA261" s="89"/>
      <c r="JKB261" s="89"/>
      <c r="JKC261" s="89"/>
      <c r="JKD261" s="89"/>
      <c r="JKE261" s="89"/>
      <c r="JKF261" s="89"/>
      <c r="JKG261" s="89"/>
      <c r="JKH261" s="89"/>
      <c r="JKI261" s="89"/>
      <c r="JKJ261" s="89"/>
      <c r="JKK261" s="89"/>
      <c r="JKL261" s="89"/>
      <c r="JKM261" s="89"/>
      <c r="JKN261" s="89"/>
      <c r="JKO261" s="89"/>
      <c r="JKP261" s="89"/>
      <c r="JKQ261" s="89"/>
      <c r="JKR261" s="89"/>
      <c r="JKS261" s="89"/>
      <c r="JKT261" s="89"/>
      <c r="JKU261" s="89"/>
      <c r="JKV261" s="89"/>
      <c r="JKW261" s="89"/>
      <c r="JKX261" s="89"/>
      <c r="JKY261" s="89"/>
      <c r="JKZ261" s="89"/>
      <c r="JLA261" s="89"/>
      <c r="JLB261" s="89"/>
      <c r="JLC261" s="89"/>
      <c r="JLD261" s="89"/>
      <c r="JLE261" s="89"/>
      <c r="JLF261" s="89"/>
      <c r="JLG261" s="89"/>
      <c r="JLH261" s="89"/>
      <c r="JLI261" s="89"/>
      <c r="JLJ261" s="89"/>
      <c r="JLK261" s="89"/>
      <c r="JLL261" s="89"/>
      <c r="JLM261" s="89"/>
      <c r="JLN261" s="89"/>
      <c r="JLO261" s="89"/>
      <c r="JLP261" s="89"/>
      <c r="JLQ261" s="89"/>
      <c r="JLR261" s="89"/>
      <c r="JLS261" s="89"/>
      <c r="JLT261" s="89"/>
      <c r="JLU261" s="89"/>
      <c r="JLV261" s="89"/>
      <c r="JLW261" s="89"/>
      <c r="JLX261" s="89"/>
      <c r="JLY261" s="89"/>
      <c r="JLZ261" s="89"/>
      <c r="JMA261" s="89"/>
      <c r="JMB261" s="89"/>
      <c r="JMC261" s="89"/>
      <c r="JMD261" s="89"/>
      <c r="JME261" s="89"/>
      <c r="JMF261" s="89"/>
      <c r="JMG261" s="89"/>
      <c r="JMH261" s="89"/>
      <c r="JMI261" s="89"/>
      <c r="JMJ261" s="89"/>
      <c r="JMK261" s="89"/>
      <c r="JML261" s="89"/>
      <c r="JMM261" s="89"/>
      <c r="JMN261" s="89"/>
      <c r="JMO261" s="89"/>
      <c r="JMP261" s="89"/>
      <c r="JMQ261" s="89"/>
      <c r="JMR261" s="89"/>
      <c r="JMS261" s="89"/>
      <c r="JMT261" s="89"/>
      <c r="JMU261" s="89"/>
      <c r="JMV261" s="89"/>
      <c r="JMW261" s="89"/>
      <c r="JMX261" s="89"/>
      <c r="JMY261" s="89"/>
      <c r="JMZ261" s="89"/>
      <c r="JNA261" s="89"/>
      <c r="JNB261" s="89"/>
      <c r="JNC261" s="89"/>
      <c r="JND261" s="89"/>
      <c r="JNE261" s="89"/>
      <c r="JNF261" s="89"/>
      <c r="JNG261" s="89"/>
      <c r="JNH261" s="89"/>
      <c r="JNI261" s="89"/>
      <c r="JNJ261" s="89"/>
      <c r="JNK261" s="89"/>
      <c r="JNL261" s="89"/>
      <c r="JNM261" s="89"/>
      <c r="JNN261" s="89"/>
      <c r="JNO261" s="89"/>
      <c r="JNP261" s="89"/>
      <c r="JNQ261" s="89"/>
      <c r="JNR261" s="89"/>
      <c r="JNS261" s="89"/>
      <c r="JNT261" s="89"/>
      <c r="JNU261" s="89"/>
      <c r="JNV261" s="89"/>
      <c r="JNW261" s="89"/>
      <c r="JNX261" s="89"/>
      <c r="JNY261" s="89"/>
      <c r="JNZ261" s="89"/>
      <c r="JOA261" s="89"/>
      <c r="JOB261" s="89"/>
      <c r="JOC261" s="89"/>
      <c r="JOD261" s="89"/>
      <c r="JOE261" s="89"/>
      <c r="JOF261" s="89"/>
      <c r="JOG261" s="89"/>
      <c r="JOH261" s="89"/>
      <c r="JOI261" s="89"/>
      <c r="JOJ261" s="89"/>
      <c r="JOK261" s="89"/>
      <c r="JOL261" s="89"/>
      <c r="JOM261" s="89"/>
      <c r="JON261" s="89"/>
      <c r="JOO261" s="89"/>
      <c r="JOP261" s="89"/>
      <c r="JOQ261" s="89"/>
      <c r="JOR261" s="89"/>
      <c r="JOS261" s="89"/>
      <c r="JOT261" s="89"/>
      <c r="JOU261" s="89"/>
      <c r="JOV261" s="89"/>
      <c r="JOW261" s="89"/>
      <c r="JOX261" s="89"/>
      <c r="JOY261" s="89"/>
      <c r="JOZ261" s="89"/>
      <c r="JPA261" s="89"/>
      <c r="JPB261" s="89"/>
      <c r="JPC261" s="89"/>
      <c r="JPD261" s="89"/>
      <c r="JPE261" s="89"/>
      <c r="JPF261" s="89"/>
      <c r="JPG261" s="89"/>
      <c r="JPH261" s="89"/>
      <c r="JPI261" s="89"/>
      <c r="JPJ261" s="89"/>
      <c r="JPK261" s="89"/>
      <c r="JPL261" s="89"/>
      <c r="JPM261" s="89"/>
      <c r="JPN261" s="89"/>
      <c r="JPO261" s="89"/>
      <c r="JPP261" s="89"/>
      <c r="JPQ261" s="89"/>
      <c r="JPR261" s="89"/>
      <c r="JPS261" s="89"/>
      <c r="JPT261" s="89"/>
      <c r="JPU261" s="89"/>
      <c r="JPV261" s="89"/>
      <c r="JPW261" s="89"/>
      <c r="JPX261" s="89"/>
      <c r="JPY261" s="89"/>
      <c r="JPZ261" s="89"/>
      <c r="JQA261" s="89"/>
      <c r="JQB261" s="89"/>
      <c r="JQC261" s="89"/>
      <c r="JQD261" s="89"/>
      <c r="JQE261" s="89"/>
      <c r="JQF261" s="89"/>
      <c r="JQG261" s="89"/>
      <c r="JQH261" s="89"/>
      <c r="JQI261" s="89"/>
      <c r="JQJ261" s="89"/>
      <c r="JQK261" s="89"/>
      <c r="JQL261" s="89"/>
      <c r="JQM261" s="89"/>
      <c r="JQN261" s="89"/>
      <c r="JQO261" s="89"/>
      <c r="JQP261" s="89"/>
      <c r="JQQ261" s="89"/>
      <c r="JQR261" s="89"/>
      <c r="JQS261" s="89"/>
      <c r="JQT261" s="89"/>
      <c r="JQU261" s="89"/>
      <c r="JQV261" s="89"/>
      <c r="JQW261" s="89"/>
      <c r="JQX261" s="89"/>
      <c r="JQY261" s="89"/>
      <c r="JQZ261" s="89"/>
      <c r="JRA261" s="89"/>
      <c r="JRB261" s="89"/>
      <c r="JRC261" s="89"/>
      <c r="JRD261" s="89"/>
      <c r="JRE261" s="89"/>
      <c r="JRF261" s="89"/>
      <c r="JRG261" s="89"/>
      <c r="JRH261" s="89"/>
      <c r="JRI261" s="89"/>
      <c r="JRJ261" s="89"/>
      <c r="JRK261" s="89"/>
      <c r="JRL261" s="89"/>
      <c r="JRM261" s="89"/>
      <c r="JRN261" s="89"/>
      <c r="JRO261" s="89"/>
      <c r="JRP261" s="89"/>
      <c r="JRQ261" s="89"/>
      <c r="JRR261" s="89"/>
      <c r="JRS261" s="89"/>
      <c r="JRT261" s="89"/>
      <c r="JRU261" s="89"/>
      <c r="JRV261" s="89"/>
      <c r="JRW261" s="89"/>
      <c r="JRX261" s="89"/>
      <c r="JRY261" s="89"/>
      <c r="JRZ261" s="89"/>
      <c r="JSA261" s="89"/>
      <c r="JSB261" s="89"/>
      <c r="JSC261" s="89"/>
      <c r="JSD261" s="89"/>
      <c r="JSE261" s="89"/>
      <c r="JSF261" s="89"/>
      <c r="JSG261" s="89"/>
      <c r="JSH261" s="89"/>
      <c r="JSI261" s="89"/>
      <c r="JSJ261" s="89"/>
      <c r="JSK261" s="89"/>
      <c r="JSL261" s="89"/>
      <c r="JSM261" s="89"/>
      <c r="JSN261" s="89"/>
      <c r="JSO261" s="89"/>
      <c r="JSP261" s="89"/>
      <c r="JSQ261" s="89"/>
      <c r="JSR261" s="89"/>
      <c r="JSS261" s="89"/>
      <c r="JST261" s="89"/>
      <c r="JSU261" s="89"/>
      <c r="JSV261" s="89"/>
      <c r="JSW261" s="89"/>
      <c r="JSX261" s="89"/>
      <c r="JSY261" s="89"/>
      <c r="JSZ261" s="89"/>
      <c r="JTA261" s="89"/>
      <c r="JTB261" s="89"/>
      <c r="JTC261" s="89"/>
      <c r="JTD261" s="89"/>
      <c r="JTE261" s="89"/>
      <c r="JTF261" s="89"/>
      <c r="JTG261" s="89"/>
      <c r="JTH261" s="89"/>
      <c r="JTI261" s="89"/>
      <c r="JTJ261" s="89"/>
      <c r="JTK261" s="89"/>
      <c r="JTL261" s="89"/>
      <c r="JTM261" s="89"/>
      <c r="JTN261" s="89"/>
      <c r="JTO261" s="89"/>
      <c r="JTP261" s="89"/>
      <c r="JTQ261" s="89"/>
      <c r="JTR261" s="89"/>
      <c r="JTS261" s="89"/>
      <c r="JTT261" s="89"/>
      <c r="JTU261" s="89"/>
      <c r="JTV261" s="89"/>
      <c r="JTW261" s="89"/>
      <c r="JTX261" s="89"/>
      <c r="JTY261" s="89"/>
      <c r="JTZ261" s="89"/>
      <c r="JUA261" s="89"/>
      <c r="JUB261" s="89"/>
      <c r="JUC261" s="89"/>
      <c r="JUD261" s="89"/>
      <c r="JUE261" s="89"/>
      <c r="JUF261" s="89"/>
      <c r="JUG261" s="89"/>
      <c r="JUH261" s="89"/>
      <c r="JUI261" s="89"/>
      <c r="JUJ261" s="89"/>
      <c r="JUK261" s="89"/>
      <c r="JUL261" s="89"/>
      <c r="JUM261" s="89"/>
      <c r="JUN261" s="89"/>
      <c r="JUO261" s="89"/>
      <c r="JUP261" s="89"/>
      <c r="JUQ261" s="89"/>
      <c r="JUR261" s="89"/>
      <c r="JUS261" s="89"/>
      <c r="JUT261" s="89"/>
      <c r="JUU261" s="89"/>
      <c r="JUV261" s="89"/>
      <c r="JUW261" s="89"/>
      <c r="JUX261" s="89"/>
      <c r="JUY261" s="89"/>
      <c r="JUZ261" s="89"/>
      <c r="JVA261" s="89"/>
      <c r="JVB261" s="89"/>
      <c r="JVC261" s="89"/>
      <c r="JVD261" s="89"/>
      <c r="JVE261" s="89"/>
      <c r="JVF261" s="89"/>
      <c r="JVG261" s="89"/>
      <c r="JVH261" s="89"/>
      <c r="JVI261" s="89"/>
      <c r="JVJ261" s="89"/>
      <c r="JVK261" s="89"/>
      <c r="JVL261" s="89"/>
      <c r="JVM261" s="89"/>
      <c r="JVN261" s="89"/>
      <c r="JVO261" s="89"/>
      <c r="JVP261" s="89"/>
      <c r="JVQ261" s="89"/>
      <c r="JVR261" s="89"/>
      <c r="JVS261" s="89"/>
      <c r="JVT261" s="89"/>
      <c r="JVU261" s="89"/>
      <c r="JVV261" s="89"/>
      <c r="JVW261" s="89"/>
      <c r="JVX261" s="89"/>
      <c r="JVY261" s="89"/>
      <c r="JVZ261" s="89"/>
      <c r="JWA261" s="89"/>
      <c r="JWB261" s="89"/>
      <c r="JWC261" s="89"/>
      <c r="JWD261" s="89"/>
      <c r="JWE261" s="89"/>
      <c r="JWF261" s="89"/>
      <c r="JWG261" s="89"/>
      <c r="JWH261" s="89"/>
      <c r="JWI261" s="89"/>
      <c r="JWJ261" s="89"/>
      <c r="JWK261" s="89"/>
      <c r="JWL261" s="89"/>
      <c r="JWM261" s="89"/>
      <c r="JWN261" s="89"/>
      <c r="JWO261" s="89"/>
      <c r="JWP261" s="89"/>
      <c r="JWQ261" s="89"/>
      <c r="JWR261" s="89"/>
      <c r="JWS261" s="89"/>
      <c r="JWT261" s="89"/>
      <c r="JWU261" s="89"/>
      <c r="JWV261" s="89"/>
      <c r="JWW261" s="89"/>
      <c r="JWX261" s="89"/>
      <c r="JWY261" s="89"/>
      <c r="JWZ261" s="89"/>
      <c r="JXA261" s="89"/>
      <c r="JXB261" s="89"/>
      <c r="JXC261" s="89"/>
      <c r="JXD261" s="89"/>
      <c r="JXE261" s="89"/>
      <c r="JXF261" s="89"/>
      <c r="JXG261" s="89"/>
      <c r="JXH261" s="89"/>
      <c r="JXI261" s="89"/>
      <c r="JXJ261" s="89"/>
      <c r="JXK261" s="89"/>
      <c r="JXL261" s="89"/>
      <c r="JXM261" s="89"/>
      <c r="JXN261" s="89"/>
      <c r="JXO261" s="89"/>
      <c r="JXP261" s="89"/>
      <c r="JXQ261" s="89"/>
      <c r="JXR261" s="89"/>
      <c r="JXS261" s="89"/>
      <c r="JXT261" s="89"/>
      <c r="JXU261" s="89"/>
      <c r="JXV261" s="89"/>
      <c r="JXW261" s="89"/>
      <c r="JXX261" s="89"/>
      <c r="JXY261" s="89"/>
      <c r="JXZ261" s="89"/>
      <c r="JYA261" s="89"/>
      <c r="JYB261" s="89"/>
      <c r="JYC261" s="89"/>
      <c r="JYD261" s="89"/>
      <c r="JYE261" s="89"/>
      <c r="JYF261" s="89"/>
      <c r="JYG261" s="89"/>
      <c r="JYH261" s="89"/>
      <c r="JYI261" s="89"/>
      <c r="JYJ261" s="89"/>
      <c r="JYK261" s="89"/>
      <c r="JYL261" s="89"/>
      <c r="JYM261" s="89"/>
      <c r="JYN261" s="89"/>
      <c r="JYO261" s="89"/>
      <c r="JYP261" s="89"/>
      <c r="JYQ261" s="89"/>
      <c r="JYR261" s="89"/>
      <c r="JYS261" s="89"/>
      <c r="JYT261" s="89"/>
      <c r="JYU261" s="89"/>
      <c r="JYV261" s="89"/>
      <c r="JYW261" s="89"/>
      <c r="JYX261" s="89"/>
      <c r="JYY261" s="89"/>
      <c r="JYZ261" s="89"/>
      <c r="JZA261" s="89"/>
      <c r="JZB261" s="89"/>
      <c r="JZC261" s="89"/>
      <c r="JZD261" s="89"/>
      <c r="JZE261" s="89"/>
      <c r="JZF261" s="89"/>
      <c r="JZG261" s="89"/>
      <c r="JZH261" s="89"/>
      <c r="JZI261" s="89"/>
      <c r="JZJ261" s="89"/>
      <c r="JZK261" s="89"/>
      <c r="JZL261" s="89"/>
      <c r="JZM261" s="89"/>
      <c r="JZN261" s="89"/>
      <c r="JZO261" s="89"/>
      <c r="JZP261" s="89"/>
      <c r="JZQ261" s="89"/>
      <c r="JZR261" s="89"/>
      <c r="JZS261" s="89"/>
      <c r="JZT261" s="89"/>
      <c r="JZU261" s="89"/>
      <c r="JZV261" s="89"/>
      <c r="JZW261" s="89"/>
      <c r="JZX261" s="89"/>
      <c r="JZY261" s="89"/>
      <c r="JZZ261" s="89"/>
      <c r="KAA261" s="89"/>
      <c r="KAB261" s="89"/>
      <c r="KAC261" s="89"/>
      <c r="KAD261" s="89"/>
      <c r="KAE261" s="89"/>
      <c r="KAF261" s="89"/>
      <c r="KAG261" s="89"/>
      <c r="KAH261" s="89"/>
      <c r="KAI261" s="89"/>
      <c r="KAJ261" s="89"/>
      <c r="KAK261" s="89"/>
      <c r="KAL261" s="89"/>
      <c r="KAM261" s="89"/>
      <c r="KAN261" s="89"/>
      <c r="KAO261" s="89"/>
      <c r="KAP261" s="89"/>
      <c r="KAQ261" s="89"/>
      <c r="KAR261" s="89"/>
      <c r="KAS261" s="89"/>
      <c r="KAT261" s="89"/>
      <c r="KAU261" s="89"/>
      <c r="KAV261" s="89"/>
      <c r="KAW261" s="89"/>
      <c r="KAX261" s="89"/>
      <c r="KAY261" s="89"/>
      <c r="KAZ261" s="89"/>
      <c r="KBA261" s="89"/>
      <c r="KBB261" s="89"/>
      <c r="KBC261" s="89"/>
      <c r="KBD261" s="89"/>
      <c r="KBE261" s="89"/>
      <c r="KBF261" s="89"/>
      <c r="KBG261" s="89"/>
      <c r="KBH261" s="89"/>
      <c r="KBI261" s="89"/>
      <c r="KBJ261" s="89"/>
      <c r="KBK261" s="89"/>
      <c r="KBL261" s="89"/>
      <c r="KBM261" s="89"/>
      <c r="KBN261" s="89"/>
      <c r="KBO261" s="89"/>
      <c r="KBP261" s="89"/>
      <c r="KBQ261" s="89"/>
      <c r="KBR261" s="89"/>
      <c r="KBS261" s="89"/>
      <c r="KBT261" s="89"/>
      <c r="KBU261" s="89"/>
      <c r="KBV261" s="89"/>
      <c r="KBW261" s="89"/>
      <c r="KBX261" s="89"/>
      <c r="KBY261" s="89"/>
      <c r="KBZ261" s="89"/>
      <c r="KCA261" s="89"/>
      <c r="KCB261" s="89"/>
      <c r="KCC261" s="89"/>
      <c r="KCD261" s="89"/>
      <c r="KCE261" s="89"/>
      <c r="KCF261" s="89"/>
      <c r="KCG261" s="89"/>
      <c r="KCH261" s="89"/>
      <c r="KCI261" s="89"/>
      <c r="KCJ261" s="89"/>
      <c r="KCK261" s="89"/>
      <c r="KCL261" s="89"/>
      <c r="KCM261" s="89"/>
      <c r="KCN261" s="89"/>
      <c r="KCO261" s="89"/>
      <c r="KCP261" s="89"/>
      <c r="KCQ261" s="89"/>
      <c r="KCR261" s="89"/>
      <c r="KCS261" s="89"/>
      <c r="KCT261" s="89"/>
      <c r="KCU261" s="89"/>
      <c r="KCV261" s="89"/>
      <c r="KCW261" s="89"/>
      <c r="KCX261" s="89"/>
      <c r="KCY261" s="89"/>
      <c r="KCZ261" s="89"/>
      <c r="KDA261" s="89"/>
      <c r="KDB261" s="89"/>
      <c r="KDC261" s="89"/>
      <c r="KDD261" s="89"/>
      <c r="KDE261" s="89"/>
      <c r="KDF261" s="89"/>
      <c r="KDG261" s="89"/>
      <c r="KDH261" s="89"/>
      <c r="KDI261" s="89"/>
      <c r="KDJ261" s="89"/>
      <c r="KDK261" s="89"/>
      <c r="KDL261" s="89"/>
      <c r="KDM261" s="89"/>
      <c r="KDN261" s="89"/>
      <c r="KDO261" s="89"/>
      <c r="KDP261" s="89"/>
      <c r="KDQ261" s="89"/>
      <c r="KDR261" s="89"/>
      <c r="KDS261" s="89"/>
      <c r="KDT261" s="89"/>
      <c r="KDU261" s="89"/>
      <c r="KDV261" s="89"/>
      <c r="KDW261" s="89"/>
      <c r="KDX261" s="89"/>
      <c r="KDY261" s="89"/>
      <c r="KDZ261" s="89"/>
      <c r="KEA261" s="89"/>
      <c r="KEB261" s="89"/>
      <c r="KEC261" s="89"/>
      <c r="KED261" s="89"/>
      <c r="KEE261" s="89"/>
      <c r="KEF261" s="89"/>
      <c r="KEG261" s="89"/>
      <c r="KEH261" s="89"/>
      <c r="KEI261" s="89"/>
      <c r="KEJ261" s="89"/>
      <c r="KEK261" s="89"/>
      <c r="KEL261" s="89"/>
      <c r="KEM261" s="89"/>
      <c r="KEN261" s="89"/>
      <c r="KEO261" s="89"/>
      <c r="KEP261" s="89"/>
      <c r="KEQ261" s="89"/>
      <c r="KER261" s="89"/>
      <c r="KES261" s="89"/>
      <c r="KET261" s="89"/>
      <c r="KEU261" s="89"/>
      <c r="KEV261" s="89"/>
      <c r="KEW261" s="89"/>
      <c r="KEX261" s="89"/>
      <c r="KEY261" s="89"/>
      <c r="KEZ261" s="89"/>
      <c r="KFA261" s="89"/>
      <c r="KFB261" s="89"/>
      <c r="KFC261" s="89"/>
      <c r="KFD261" s="89"/>
      <c r="KFE261" s="89"/>
      <c r="KFF261" s="89"/>
      <c r="KFG261" s="89"/>
      <c r="KFH261" s="89"/>
      <c r="KFI261" s="89"/>
      <c r="KFJ261" s="89"/>
      <c r="KFK261" s="89"/>
      <c r="KFL261" s="89"/>
      <c r="KFM261" s="89"/>
      <c r="KFN261" s="89"/>
      <c r="KFO261" s="89"/>
      <c r="KFP261" s="89"/>
      <c r="KFQ261" s="89"/>
      <c r="KFR261" s="89"/>
      <c r="KFS261" s="89"/>
      <c r="KFT261" s="89"/>
      <c r="KFU261" s="89"/>
      <c r="KFV261" s="89"/>
      <c r="KFW261" s="89"/>
      <c r="KFX261" s="89"/>
      <c r="KFY261" s="89"/>
      <c r="KFZ261" s="89"/>
      <c r="KGA261" s="89"/>
      <c r="KGB261" s="89"/>
      <c r="KGC261" s="89"/>
      <c r="KGD261" s="89"/>
      <c r="KGE261" s="89"/>
      <c r="KGF261" s="89"/>
      <c r="KGG261" s="89"/>
      <c r="KGH261" s="89"/>
      <c r="KGI261" s="89"/>
      <c r="KGJ261" s="89"/>
      <c r="KGK261" s="89"/>
      <c r="KGL261" s="89"/>
      <c r="KGM261" s="89"/>
      <c r="KGN261" s="89"/>
      <c r="KGO261" s="89"/>
      <c r="KGP261" s="89"/>
      <c r="KGQ261" s="89"/>
      <c r="KGR261" s="89"/>
      <c r="KGS261" s="89"/>
      <c r="KGT261" s="89"/>
      <c r="KGU261" s="89"/>
      <c r="KGV261" s="89"/>
      <c r="KGW261" s="89"/>
      <c r="KGX261" s="89"/>
      <c r="KGY261" s="89"/>
      <c r="KGZ261" s="89"/>
      <c r="KHA261" s="89"/>
      <c r="KHB261" s="89"/>
      <c r="KHC261" s="89"/>
      <c r="KHD261" s="89"/>
      <c r="KHE261" s="89"/>
      <c r="KHF261" s="89"/>
      <c r="KHG261" s="89"/>
      <c r="KHH261" s="89"/>
      <c r="KHI261" s="89"/>
      <c r="KHJ261" s="89"/>
      <c r="KHK261" s="89"/>
      <c r="KHL261" s="89"/>
      <c r="KHM261" s="89"/>
      <c r="KHN261" s="89"/>
      <c r="KHO261" s="89"/>
      <c r="KHP261" s="89"/>
      <c r="KHQ261" s="89"/>
      <c r="KHR261" s="89"/>
      <c r="KHS261" s="89"/>
      <c r="KHT261" s="89"/>
      <c r="KHU261" s="89"/>
      <c r="KHV261" s="89"/>
      <c r="KHW261" s="89"/>
      <c r="KHX261" s="89"/>
      <c r="KHY261" s="89"/>
      <c r="KHZ261" s="89"/>
      <c r="KIA261" s="89"/>
      <c r="KIB261" s="89"/>
      <c r="KIC261" s="89"/>
      <c r="KID261" s="89"/>
      <c r="KIE261" s="89"/>
      <c r="KIF261" s="89"/>
      <c r="KIG261" s="89"/>
      <c r="KIH261" s="89"/>
      <c r="KII261" s="89"/>
      <c r="KIJ261" s="89"/>
      <c r="KIK261" s="89"/>
      <c r="KIL261" s="89"/>
      <c r="KIM261" s="89"/>
      <c r="KIN261" s="89"/>
      <c r="KIO261" s="89"/>
      <c r="KIP261" s="89"/>
      <c r="KIQ261" s="89"/>
      <c r="KIR261" s="89"/>
      <c r="KIS261" s="89"/>
      <c r="KIT261" s="89"/>
      <c r="KIU261" s="89"/>
      <c r="KIV261" s="89"/>
      <c r="KIW261" s="89"/>
      <c r="KIX261" s="89"/>
      <c r="KIY261" s="89"/>
      <c r="KIZ261" s="89"/>
      <c r="KJA261" s="89"/>
      <c r="KJB261" s="89"/>
      <c r="KJC261" s="89"/>
      <c r="KJD261" s="89"/>
      <c r="KJE261" s="89"/>
      <c r="KJF261" s="89"/>
      <c r="KJG261" s="89"/>
      <c r="KJH261" s="89"/>
      <c r="KJI261" s="89"/>
      <c r="KJJ261" s="89"/>
      <c r="KJK261" s="89"/>
      <c r="KJL261" s="89"/>
      <c r="KJM261" s="89"/>
      <c r="KJN261" s="89"/>
      <c r="KJO261" s="89"/>
      <c r="KJP261" s="89"/>
      <c r="KJQ261" s="89"/>
      <c r="KJR261" s="89"/>
      <c r="KJS261" s="89"/>
      <c r="KJT261" s="89"/>
      <c r="KJU261" s="89"/>
      <c r="KJV261" s="89"/>
      <c r="KJW261" s="89"/>
      <c r="KJX261" s="89"/>
      <c r="KJY261" s="89"/>
      <c r="KJZ261" s="89"/>
      <c r="KKA261" s="89"/>
      <c r="KKB261" s="89"/>
      <c r="KKC261" s="89"/>
      <c r="KKD261" s="89"/>
      <c r="KKE261" s="89"/>
      <c r="KKF261" s="89"/>
      <c r="KKG261" s="89"/>
      <c r="KKH261" s="89"/>
      <c r="KKI261" s="89"/>
      <c r="KKJ261" s="89"/>
      <c r="KKK261" s="89"/>
      <c r="KKL261" s="89"/>
      <c r="KKM261" s="89"/>
      <c r="KKN261" s="89"/>
      <c r="KKO261" s="89"/>
      <c r="KKP261" s="89"/>
      <c r="KKQ261" s="89"/>
      <c r="KKR261" s="89"/>
      <c r="KKS261" s="89"/>
      <c r="KKT261" s="89"/>
      <c r="KKU261" s="89"/>
      <c r="KKV261" s="89"/>
      <c r="KKW261" s="89"/>
      <c r="KKX261" s="89"/>
      <c r="KKY261" s="89"/>
      <c r="KKZ261" s="89"/>
      <c r="KLA261" s="89"/>
      <c r="KLB261" s="89"/>
      <c r="KLC261" s="89"/>
      <c r="KLD261" s="89"/>
      <c r="KLE261" s="89"/>
      <c r="KLF261" s="89"/>
      <c r="KLG261" s="89"/>
      <c r="KLH261" s="89"/>
      <c r="KLI261" s="89"/>
      <c r="KLJ261" s="89"/>
      <c r="KLK261" s="89"/>
      <c r="KLL261" s="89"/>
      <c r="KLM261" s="89"/>
      <c r="KLN261" s="89"/>
      <c r="KLO261" s="89"/>
      <c r="KLP261" s="89"/>
      <c r="KLQ261" s="89"/>
      <c r="KLR261" s="89"/>
      <c r="KLS261" s="89"/>
      <c r="KLT261" s="89"/>
      <c r="KLU261" s="89"/>
      <c r="KLV261" s="89"/>
      <c r="KLW261" s="89"/>
      <c r="KLX261" s="89"/>
      <c r="KLY261" s="89"/>
      <c r="KLZ261" s="89"/>
      <c r="KMA261" s="89"/>
      <c r="KMB261" s="89"/>
      <c r="KMC261" s="89"/>
      <c r="KMD261" s="89"/>
      <c r="KME261" s="89"/>
      <c r="KMF261" s="89"/>
      <c r="KMG261" s="89"/>
      <c r="KMH261" s="89"/>
      <c r="KMI261" s="89"/>
      <c r="KMJ261" s="89"/>
      <c r="KMK261" s="89"/>
      <c r="KML261" s="89"/>
      <c r="KMM261" s="89"/>
      <c r="KMN261" s="89"/>
      <c r="KMO261" s="89"/>
      <c r="KMP261" s="89"/>
      <c r="KMQ261" s="89"/>
      <c r="KMR261" s="89"/>
      <c r="KMS261" s="89"/>
      <c r="KMT261" s="89"/>
      <c r="KMU261" s="89"/>
      <c r="KMV261" s="89"/>
      <c r="KMW261" s="89"/>
      <c r="KMX261" s="89"/>
      <c r="KMY261" s="89"/>
      <c r="KMZ261" s="89"/>
      <c r="KNA261" s="89"/>
      <c r="KNB261" s="89"/>
      <c r="KNC261" s="89"/>
      <c r="KND261" s="89"/>
      <c r="KNE261" s="89"/>
      <c r="KNF261" s="89"/>
      <c r="KNG261" s="89"/>
      <c r="KNH261" s="89"/>
      <c r="KNI261" s="89"/>
      <c r="KNJ261" s="89"/>
      <c r="KNK261" s="89"/>
      <c r="KNL261" s="89"/>
      <c r="KNM261" s="89"/>
      <c r="KNN261" s="89"/>
      <c r="KNO261" s="89"/>
      <c r="KNP261" s="89"/>
      <c r="KNQ261" s="89"/>
      <c r="KNR261" s="89"/>
      <c r="KNS261" s="89"/>
      <c r="KNT261" s="89"/>
      <c r="KNU261" s="89"/>
      <c r="KNV261" s="89"/>
      <c r="KNW261" s="89"/>
      <c r="KNX261" s="89"/>
      <c r="KNY261" s="89"/>
      <c r="KNZ261" s="89"/>
      <c r="KOA261" s="89"/>
      <c r="KOB261" s="89"/>
      <c r="KOC261" s="89"/>
      <c r="KOD261" s="89"/>
      <c r="KOE261" s="89"/>
      <c r="KOF261" s="89"/>
      <c r="KOG261" s="89"/>
      <c r="KOH261" s="89"/>
      <c r="KOI261" s="89"/>
      <c r="KOJ261" s="89"/>
      <c r="KOK261" s="89"/>
      <c r="KOL261" s="89"/>
      <c r="KOM261" s="89"/>
      <c r="KON261" s="89"/>
      <c r="KOO261" s="89"/>
      <c r="KOP261" s="89"/>
      <c r="KOQ261" s="89"/>
      <c r="KOR261" s="89"/>
      <c r="KOS261" s="89"/>
      <c r="KOT261" s="89"/>
      <c r="KOU261" s="89"/>
      <c r="KOV261" s="89"/>
      <c r="KOW261" s="89"/>
      <c r="KOX261" s="89"/>
      <c r="KOY261" s="89"/>
      <c r="KOZ261" s="89"/>
      <c r="KPA261" s="89"/>
      <c r="KPB261" s="89"/>
      <c r="KPC261" s="89"/>
      <c r="KPD261" s="89"/>
      <c r="KPE261" s="89"/>
      <c r="KPF261" s="89"/>
      <c r="KPG261" s="89"/>
      <c r="KPH261" s="89"/>
      <c r="KPI261" s="89"/>
      <c r="KPJ261" s="89"/>
      <c r="KPK261" s="89"/>
      <c r="KPL261" s="89"/>
      <c r="KPM261" s="89"/>
      <c r="KPN261" s="89"/>
      <c r="KPO261" s="89"/>
      <c r="KPP261" s="89"/>
      <c r="KPQ261" s="89"/>
      <c r="KPR261" s="89"/>
      <c r="KPS261" s="89"/>
      <c r="KPT261" s="89"/>
      <c r="KPU261" s="89"/>
      <c r="KPV261" s="89"/>
      <c r="KPW261" s="89"/>
      <c r="KPX261" s="89"/>
      <c r="KPY261" s="89"/>
      <c r="KPZ261" s="89"/>
      <c r="KQA261" s="89"/>
      <c r="KQB261" s="89"/>
      <c r="KQC261" s="89"/>
      <c r="KQD261" s="89"/>
      <c r="KQE261" s="89"/>
      <c r="KQF261" s="89"/>
      <c r="KQG261" s="89"/>
      <c r="KQH261" s="89"/>
      <c r="KQI261" s="89"/>
      <c r="KQJ261" s="89"/>
      <c r="KQK261" s="89"/>
      <c r="KQL261" s="89"/>
      <c r="KQM261" s="89"/>
      <c r="KQN261" s="89"/>
      <c r="KQO261" s="89"/>
      <c r="KQP261" s="89"/>
      <c r="KQQ261" s="89"/>
      <c r="KQR261" s="89"/>
      <c r="KQS261" s="89"/>
      <c r="KQT261" s="89"/>
      <c r="KQU261" s="89"/>
      <c r="KQV261" s="89"/>
      <c r="KQW261" s="89"/>
      <c r="KQX261" s="89"/>
      <c r="KQY261" s="89"/>
      <c r="KQZ261" s="89"/>
      <c r="KRA261" s="89"/>
      <c r="KRB261" s="89"/>
      <c r="KRC261" s="89"/>
      <c r="KRD261" s="89"/>
      <c r="KRE261" s="89"/>
      <c r="KRF261" s="89"/>
      <c r="KRG261" s="89"/>
      <c r="KRH261" s="89"/>
      <c r="KRI261" s="89"/>
      <c r="KRJ261" s="89"/>
      <c r="KRK261" s="89"/>
      <c r="KRL261" s="89"/>
      <c r="KRM261" s="89"/>
      <c r="KRN261" s="89"/>
      <c r="KRO261" s="89"/>
      <c r="KRP261" s="89"/>
      <c r="KRQ261" s="89"/>
      <c r="KRR261" s="89"/>
      <c r="KRS261" s="89"/>
      <c r="KRT261" s="89"/>
      <c r="KRU261" s="89"/>
      <c r="KRV261" s="89"/>
      <c r="KRW261" s="89"/>
      <c r="KRX261" s="89"/>
      <c r="KRY261" s="89"/>
      <c r="KRZ261" s="89"/>
      <c r="KSA261" s="89"/>
      <c r="KSB261" s="89"/>
      <c r="KSC261" s="89"/>
      <c r="KSD261" s="89"/>
      <c r="KSE261" s="89"/>
      <c r="KSF261" s="89"/>
      <c r="KSG261" s="89"/>
      <c r="KSH261" s="89"/>
      <c r="KSI261" s="89"/>
      <c r="KSJ261" s="89"/>
      <c r="KSK261" s="89"/>
      <c r="KSL261" s="89"/>
      <c r="KSM261" s="89"/>
      <c r="KSN261" s="89"/>
      <c r="KSO261" s="89"/>
      <c r="KSP261" s="89"/>
      <c r="KSQ261" s="89"/>
      <c r="KSR261" s="89"/>
      <c r="KSS261" s="89"/>
      <c r="KST261" s="89"/>
      <c r="KSU261" s="89"/>
      <c r="KSV261" s="89"/>
      <c r="KSW261" s="89"/>
      <c r="KSX261" s="89"/>
      <c r="KSY261" s="89"/>
      <c r="KSZ261" s="89"/>
      <c r="KTA261" s="89"/>
      <c r="KTB261" s="89"/>
      <c r="KTC261" s="89"/>
      <c r="KTD261" s="89"/>
      <c r="KTE261" s="89"/>
      <c r="KTF261" s="89"/>
      <c r="KTG261" s="89"/>
      <c r="KTH261" s="89"/>
      <c r="KTI261" s="89"/>
      <c r="KTJ261" s="89"/>
      <c r="KTK261" s="89"/>
      <c r="KTL261" s="89"/>
      <c r="KTM261" s="89"/>
      <c r="KTN261" s="89"/>
      <c r="KTO261" s="89"/>
      <c r="KTP261" s="89"/>
      <c r="KTQ261" s="89"/>
      <c r="KTR261" s="89"/>
      <c r="KTS261" s="89"/>
      <c r="KTT261" s="89"/>
      <c r="KTU261" s="89"/>
      <c r="KTV261" s="89"/>
      <c r="KTW261" s="89"/>
      <c r="KTX261" s="89"/>
      <c r="KTY261" s="89"/>
      <c r="KTZ261" s="89"/>
      <c r="KUA261" s="89"/>
      <c r="KUB261" s="89"/>
      <c r="KUC261" s="89"/>
      <c r="KUD261" s="89"/>
      <c r="KUE261" s="89"/>
      <c r="KUF261" s="89"/>
      <c r="KUG261" s="89"/>
      <c r="KUH261" s="89"/>
      <c r="KUI261" s="89"/>
      <c r="KUJ261" s="89"/>
      <c r="KUK261" s="89"/>
      <c r="KUL261" s="89"/>
      <c r="KUM261" s="89"/>
      <c r="KUN261" s="89"/>
      <c r="KUO261" s="89"/>
      <c r="KUP261" s="89"/>
      <c r="KUQ261" s="89"/>
      <c r="KUR261" s="89"/>
      <c r="KUS261" s="89"/>
      <c r="KUT261" s="89"/>
      <c r="KUU261" s="89"/>
      <c r="KUV261" s="89"/>
      <c r="KUW261" s="89"/>
      <c r="KUX261" s="89"/>
      <c r="KUY261" s="89"/>
      <c r="KUZ261" s="89"/>
      <c r="KVA261" s="89"/>
      <c r="KVB261" s="89"/>
      <c r="KVC261" s="89"/>
      <c r="KVD261" s="89"/>
      <c r="KVE261" s="89"/>
      <c r="KVF261" s="89"/>
      <c r="KVG261" s="89"/>
      <c r="KVH261" s="89"/>
      <c r="KVI261" s="89"/>
      <c r="KVJ261" s="89"/>
      <c r="KVK261" s="89"/>
      <c r="KVL261" s="89"/>
      <c r="KVM261" s="89"/>
      <c r="KVN261" s="89"/>
      <c r="KVO261" s="89"/>
      <c r="KVP261" s="89"/>
      <c r="KVQ261" s="89"/>
      <c r="KVR261" s="89"/>
      <c r="KVS261" s="89"/>
      <c r="KVT261" s="89"/>
      <c r="KVU261" s="89"/>
      <c r="KVV261" s="89"/>
      <c r="KVW261" s="89"/>
      <c r="KVX261" s="89"/>
      <c r="KVY261" s="89"/>
      <c r="KVZ261" s="89"/>
      <c r="KWA261" s="89"/>
      <c r="KWB261" s="89"/>
      <c r="KWC261" s="89"/>
      <c r="KWD261" s="89"/>
      <c r="KWE261" s="89"/>
      <c r="KWF261" s="89"/>
      <c r="KWG261" s="89"/>
      <c r="KWH261" s="89"/>
      <c r="KWI261" s="89"/>
      <c r="KWJ261" s="89"/>
      <c r="KWK261" s="89"/>
      <c r="KWL261" s="89"/>
      <c r="KWM261" s="89"/>
      <c r="KWN261" s="89"/>
      <c r="KWO261" s="89"/>
      <c r="KWP261" s="89"/>
      <c r="KWQ261" s="89"/>
      <c r="KWR261" s="89"/>
      <c r="KWS261" s="89"/>
      <c r="KWT261" s="89"/>
      <c r="KWU261" s="89"/>
      <c r="KWV261" s="89"/>
      <c r="KWW261" s="89"/>
      <c r="KWX261" s="89"/>
      <c r="KWY261" s="89"/>
      <c r="KWZ261" s="89"/>
      <c r="KXA261" s="89"/>
      <c r="KXB261" s="89"/>
      <c r="KXC261" s="89"/>
      <c r="KXD261" s="89"/>
      <c r="KXE261" s="89"/>
      <c r="KXF261" s="89"/>
      <c r="KXG261" s="89"/>
      <c r="KXH261" s="89"/>
      <c r="KXI261" s="89"/>
      <c r="KXJ261" s="89"/>
      <c r="KXK261" s="89"/>
      <c r="KXL261" s="89"/>
      <c r="KXM261" s="89"/>
      <c r="KXN261" s="89"/>
      <c r="KXO261" s="89"/>
      <c r="KXP261" s="89"/>
      <c r="KXQ261" s="89"/>
      <c r="KXR261" s="89"/>
      <c r="KXS261" s="89"/>
      <c r="KXT261" s="89"/>
      <c r="KXU261" s="89"/>
      <c r="KXV261" s="89"/>
      <c r="KXW261" s="89"/>
      <c r="KXX261" s="89"/>
      <c r="KXY261" s="89"/>
      <c r="KXZ261" s="89"/>
      <c r="KYA261" s="89"/>
      <c r="KYB261" s="89"/>
      <c r="KYC261" s="89"/>
      <c r="KYD261" s="89"/>
      <c r="KYE261" s="89"/>
      <c r="KYF261" s="89"/>
      <c r="KYG261" s="89"/>
      <c r="KYH261" s="89"/>
      <c r="KYI261" s="89"/>
      <c r="KYJ261" s="89"/>
      <c r="KYK261" s="89"/>
      <c r="KYL261" s="89"/>
      <c r="KYM261" s="89"/>
      <c r="KYN261" s="89"/>
      <c r="KYO261" s="89"/>
      <c r="KYP261" s="89"/>
      <c r="KYQ261" s="89"/>
      <c r="KYR261" s="89"/>
      <c r="KYS261" s="89"/>
      <c r="KYT261" s="89"/>
      <c r="KYU261" s="89"/>
      <c r="KYV261" s="89"/>
      <c r="KYW261" s="89"/>
      <c r="KYX261" s="89"/>
      <c r="KYY261" s="89"/>
      <c r="KYZ261" s="89"/>
      <c r="KZA261" s="89"/>
      <c r="KZB261" s="89"/>
      <c r="KZC261" s="89"/>
      <c r="KZD261" s="89"/>
      <c r="KZE261" s="89"/>
      <c r="KZF261" s="89"/>
      <c r="KZG261" s="89"/>
      <c r="KZH261" s="89"/>
      <c r="KZI261" s="89"/>
      <c r="KZJ261" s="89"/>
      <c r="KZK261" s="89"/>
      <c r="KZL261" s="89"/>
      <c r="KZM261" s="89"/>
      <c r="KZN261" s="89"/>
      <c r="KZO261" s="89"/>
      <c r="KZP261" s="89"/>
      <c r="KZQ261" s="89"/>
      <c r="KZR261" s="89"/>
      <c r="KZS261" s="89"/>
      <c r="KZT261" s="89"/>
      <c r="KZU261" s="89"/>
      <c r="KZV261" s="89"/>
      <c r="KZW261" s="89"/>
      <c r="KZX261" s="89"/>
      <c r="KZY261" s="89"/>
      <c r="KZZ261" s="89"/>
      <c r="LAA261" s="89"/>
      <c r="LAB261" s="89"/>
      <c r="LAC261" s="89"/>
      <c r="LAD261" s="89"/>
      <c r="LAE261" s="89"/>
      <c r="LAF261" s="89"/>
      <c r="LAG261" s="89"/>
      <c r="LAH261" s="89"/>
      <c r="LAI261" s="89"/>
      <c r="LAJ261" s="89"/>
      <c r="LAK261" s="89"/>
      <c r="LAL261" s="89"/>
      <c r="LAM261" s="89"/>
      <c r="LAN261" s="89"/>
      <c r="LAO261" s="89"/>
      <c r="LAP261" s="89"/>
      <c r="LAQ261" s="89"/>
      <c r="LAR261" s="89"/>
      <c r="LAS261" s="89"/>
      <c r="LAT261" s="89"/>
      <c r="LAU261" s="89"/>
      <c r="LAV261" s="89"/>
      <c r="LAW261" s="89"/>
      <c r="LAX261" s="89"/>
      <c r="LAY261" s="89"/>
      <c r="LAZ261" s="89"/>
      <c r="LBA261" s="89"/>
      <c r="LBB261" s="89"/>
      <c r="LBC261" s="89"/>
      <c r="LBD261" s="89"/>
      <c r="LBE261" s="89"/>
      <c r="LBF261" s="89"/>
      <c r="LBG261" s="89"/>
      <c r="LBH261" s="89"/>
      <c r="LBI261" s="89"/>
      <c r="LBJ261" s="89"/>
      <c r="LBK261" s="89"/>
      <c r="LBL261" s="89"/>
      <c r="LBM261" s="89"/>
      <c r="LBN261" s="89"/>
      <c r="LBO261" s="89"/>
      <c r="LBP261" s="89"/>
      <c r="LBQ261" s="89"/>
      <c r="LBR261" s="89"/>
      <c r="LBS261" s="89"/>
      <c r="LBT261" s="89"/>
      <c r="LBU261" s="89"/>
      <c r="LBV261" s="89"/>
      <c r="LBW261" s="89"/>
      <c r="LBX261" s="89"/>
      <c r="LBY261" s="89"/>
      <c r="LBZ261" s="89"/>
      <c r="LCA261" s="89"/>
      <c r="LCB261" s="89"/>
      <c r="LCC261" s="89"/>
      <c r="LCD261" s="89"/>
      <c r="LCE261" s="89"/>
      <c r="LCF261" s="89"/>
      <c r="LCG261" s="89"/>
      <c r="LCH261" s="89"/>
      <c r="LCI261" s="89"/>
      <c r="LCJ261" s="89"/>
      <c r="LCK261" s="89"/>
      <c r="LCL261" s="89"/>
      <c r="LCM261" s="89"/>
      <c r="LCN261" s="89"/>
      <c r="LCO261" s="89"/>
      <c r="LCP261" s="89"/>
      <c r="LCQ261" s="89"/>
      <c r="LCR261" s="89"/>
      <c r="LCS261" s="89"/>
      <c r="LCT261" s="89"/>
      <c r="LCU261" s="89"/>
      <c r="LCV261" s="89"/>
      <c r="LCW261" s="89"/>
      <c r="LCX261" s="89"/>
      <c r="LCY261" s="89"/>
      <c r="LCZ261" s="89"/>
      <c r="LDA261" s="89"/>
      <c r="LDB261" s="89"/>
      <c r="LDC261" s="89"/>
      <c r="LDD261" s="89"/>
      <c r="LDE261" s="89"/>
      <c r="LDF261" s="89"/>
      <c r="LDG261" s="89"/>
      <c r="LDH261" s="89"/>
      <c r="LDI261" s="89"/>
      <c r="LDJ261" s="89"/>
      <c r="LDK261" s="89"/>
      <c r="LDL261" s="89"/>
      <c r="LDM261" s="89"/>
      <c r="LDN261" s="89"/>
      <c r="LDO261" s="89"/>
      <c r="LDP261" s="89"/>
      <c r="LDQ261" s="89"/>
      <c r="LDR261" s="89"/>
      <c r="LDS261" s="89"/>
      <c r="LDT261" s="89"/>
      <c r="LDU261" s="89"/>
      <c r="LDV261" s="89"/>
      <c r="LDW261" s="89"/>
      <c r="LDX261" s="89"/>
      <c r="LDY261" s="89"/>
      <c r="LDZ261" s="89"/>
      <c r="LEA261" s="89"/>
      <c r="LEB261" s="89"/>
      <c r="LEC261" s="89"/>
      <c r="LED261" s="89"/>
      <c r="LEE261" s="89"/>
      <c r="LEF261" s="89"/>
      <c r="LEG261" s="89"/>
      <c r="LEH261" s="89"/>
      <c r="LEI261" s="89"/>
      <c r="LEJ261" s="89"/>
      <c r="LEK261" s="89"/>
      <c r="LEL261" s="89"/>
      <c r="LEM261" s="89"/>
      <c r="LEN261" s="89"/>
      <c r="LEO261" s="89"/>
      <c r="LEP261" s="89"/>
      <c r="LEQ261" s="89"/>
      <c r="LER261" s="89"/>
      <c r="LES261" s="89"/>
      <c r="LET261" s="89"/>
      <c r="LEU261" s="89"/>
      <c r="LEV261" s="89"/>
      <c r="LEW261" s="89"/>
      <c r="LEX261" s="89"/>
      <c r="LEY261" s="89"/>
      <c r="LEZ261" s="89"/>
      <c r="LFA261" s="89"/>
      <c r="LFB261" s="89"/>
      <c r="LFC261" s="89"/>
      <c r="LFD261" s="89"/>
      <c r="LFE261" s="89"/>
      <c r="LFF261" s="89"/>
      <c r="LFG261" s="89"/>
      <c r="LFH261" s="89"/>
      <c r="LFI261" s="89"/>
      <c r="LFJ261" s="89"/>
      <c r="LFK261" s="89"/>
      <c r="LFL261" s="89"/>
      <c r="LFM261" s="89"/>
      <c r="LFN261" s="89"/>
      <c r="LFO261" s="89"/>
      <c r="LFP261" s="89"/>
      <c r="LFQ261" s="89"/>
      <c r="LFR261" s="89"/>
      <c r="LFS261" s="89"/>
      <c r="LFT261" s="89"/>
      <c r="LFU261" s="89"/>
      <c r="LFV261" s="89"/>
      <c r="LFW261" s="89"/>
      <c r="LFX261" s="89"/>
      <c r="LFY261" s="89"/>
      <c r="LFZ261" s="89"/>
      <c r="LGA261" s="89"/>
      <c r="LGB261" s="89"/>
      <c r="LGC261" s="89"/>
      <c r="LGD261" s="89"/>
      <c r="LGE261" s="89"/>
      <c r="LGF261" s="89"/>
      <c r="LGG261" s="89"/>
      <c r="LGH261" s="89"/>
      <c r="LGI261" s="89"/>
      <c r="LGJ261" s="89"/>
      <c r="LGK261" s="89"/>
      <c r="LGL261" s="89"/>
      <c r="LGM261" s="89"/>
      <c r="LGN261" s="89"/>
      <c r="LGO261" s="89"/>
      <c r="LGP261" s="89"/>
      <c r="LGQ261" s="89"/>
      <c r="LGR261" s="89"/>
      <c r="LGS261" s="89"/>
      <c r="LGT261" s="89"/>
      <c r="LGU261" s="89"/>
      <c r="LGV261" s="89"/>
      <c r="LGW261" s="89"/>
      <c r="LGX261" s="89"/>
      <c r="LGY261" s="89"/>
      <c r="LGZ261" s="89"/>
      <c r="LHA261" s="89"/>
      <c r="LHB261" s="89"/>
      <c r="LHC261" s="89"/>
      <c r="LHD261" s="89"/>
      <c r="LHE261" s="89"/>
      <c r="LHF261" s="89"/>
      <c r="LHG261" s="89"/>
      <c r="LHH261" s="89"/>
      <c r="LHI261" s="89"/>
      <c r="LHJ261" s="89"/>
      <c r="LHK261" s="89"/>
      <c r="LHL261" s="89"/>
      <c r="LHM261" s="89"/>
      <c r="LHN261" s="89"/>
      <c r="LHO261" s="89"/>
      <c r="LHP261" s="89"/>
      <c r="LHQ261" s="89"/>
      <c r="LHR261" s="89"/>
      <c r="LHS261" s="89"/>
      <c r="LHT261" s="89"/>
      <c r="LHU261" s="89"/>
      <c r="LHV261" s="89"/>
      <c r="LHW261" s="89"/>
      <c r="LHX261" s="89"/>
      <c r="LHY261" s="89"/>
      <c r="LHZ261" s="89"/>
      <c r="LIA261" s="89"/>
      <c r="LIB261" s="89"/>
      <c r="LIC261" s="89"/>
      <c r="LID261" s="89"/>
      <c r="LIE261" s="89"/>
      <c r="LIF261" s="89"/>
      <c r="LIG261" s="89"/>
      <c r="LIH261" s="89"/>
      <c r="LII261" s="89"/>
      <c r="LIJ261" s="89"/>
      <c r="LIK261" s="89"/>
      <c r="LIL261" s="89"/>
      <c r="LIM261" s="89"/>
      <c r="LIN261" s="89"/>
      <c r="LIO261" s="89"/>
      <c r="LIP261" s="89"/>
      <c r="LIQ261" s="89"/>
      <c r="LIR261" s="89"/>
      <c r="LIS261" s="89"/>
      <c r="LIT261" s="89"/>
      <c r="LIU261" s="89"/>
      <c r="LIV261" s="89"/>
      <c r="LIW261" s="89"/>
      <c r="LIX261" s="89"/>
      <c r="LIY261" s="89"/>
      <c r="LIZ261" s="89"/>
      <c r="LJA261" s="89"/>
      <c r="LJB261" s="89"/>
      <c r="LJC261" s="89"/>
      <c r="LJD261" s="89"/>
      <c r="LJE261" s="89"/>
      <c r="LJF261" s="89"/>
      <c r="LJG261" s="89"/>
      <c r="LJH261" s="89"/>
      <c r="LJI261" s="89"/>
      <c r="LJJ261" s="89"/>
      <c r="LJK261" s="89"/>
      <c r="LJL261" s="89"/>
      <c r="LJM261" s="89"/>
      <c r="LJN261" s="89"/>
      <c r="LJO261" s="89"/>
      <c r="LJP261" s="89"/>
      <c r="LJQ261" s="89"/>
      <c r="LJR261" s="89"/>
      <c r="LJS261" s="89"/>
      <c r="LJT261" s="89"/>
      <c r="LJU261" s="89"/>
      <c r="LJV261" s="89"/>
      <c r="LJW261" s="89"/>
      <c r="LJX261" s="89"/>
      <c r="LJY261" s="89"/>
      <c r="LJZ261" s="89"/>
      <c r="LKA261" s="89"/>
      <c r="LKB261" s="89"/>
      <c r="LKC261" s="89"/>
      <c r="LKD261" s="89"/>
      <c r="LKE261" s="89"/>
      <c r="LKF261" s="89"/>
      <c r="LKG261" s="89"/>
      <c r="LKH261" s="89"/>
      <c r="LKI261" s="89"/>
      <c r="LKJ261" s="89"/>
      <c r="LKK261" s="89"/>
      <c r="LKL261" s="89"/>
      <c r="LKM261" s="89"/>
      <c r="LKN261" s="89"/>
      <c r="LKO261" s="89"/>
      <c r="LKP261" s="89"/>
      <c r="LKQ261" s="89"/>
      <c r="LKR261" s="89"/>
      <c r="LKS261" s="89"/>
      <c r="LKT261" s="89"/>
      <c r="LKU261" s="89"/>
      <c r="LKV261" s="89"/>
      <c r="LKW261" s="89"/>
      <c r="LKX261" s="89"/>
      <c r="LKY261" s="89"/>
      <c r="LKZ261" s="89"/>
      <c r="LLA261" s="89"/>
      <c r="LLB261" s="89"/>
      <c r="LLC261" s="89"/>
      <c r="LLD261" s="89"/>
      <c r="LLE261" s="89"/>
      <c r="LLF261" s="89"/>
      <c r="LLG261" s="89"/>
      <c r="LLH261" s="89"/>
      <c r="LLI261" s="89"/>
      <c r="LLJ261" s="89"/>
      <c r="LLK261" s="89"/>
      <c r="LLL261" s="89"/>
      <c r="LLM261" s="89"/>
      <c r="LLN261" s="89"/>
      <c r="LLO261" s="89"/>
      <c r="LLP261" s="89"/>
      <c r="LLQ261" s="89"/>
      <c r="LLR261" s="89"/>
      <c r="LLS261" s="89"/>
      <c r="LLT261" s="89"/>
      <c r="LLU261" s="89"/>
      <c r="LLV261" s="89"/>
      <c r="LLW261" s="89"/>
      <c r="LLX261" s="89"/>
      <c r="LLY261" s="89"/>
      <c r="LLZ261" s="89"/>
      <c r="LMA261" s="89"/>
      <c r="LMB261" s="89"/>
      <c r="LMC261" s="89"/>
      <c r="LMD261" s="89"/>
      <c r="LME261" s="89"/>
      <c r="LMF261" s="89"/>
      <c r="LMG261" s="89"/>
      <c r="LMH261" s="89"/>
      <c r="LMI261" s="89"/>
      <c r="LMJ261" s="89"/>
      <c r="LMK261" s="89"/>
      <c r="LML261" s="89"/>
      <c r="LMM261" s="89"/>
      <c r="LMN261" s="89"/>
      <c r="LMO261" s="89"/>
      <c r="LMP261" s="89"/>
      <c r="LMQ261" s="89"/>
      <c r="LMR261" s="89"/>
      <c r="LMS261" s="89"/>
      <c r="LMT261" s="89"/>
      <c r="LMU261" s="89"/>
      <c r="LMV261" s="89"/>
      <c r="LMW261" s="89"/>
      <c r="LMX261" s="89"/>
      <c r="LMY261" s="89"/>
      <c r="LMZ261" s="89"/>
      <c r="LNA261" s="89"/>
      <c r="LNB261" s="89"/>
      <c r="LNC261" s="89"/>
      <c r="LND261" s="89"/>
      <c r="LNE261" s="89"/>
      <c r="LNF261" s="89"/>
      <c r="LNG261" s="89"/>
      <c r="LNH261" s="89"/>
      <c r="LNI261" s="89"/>
      <c r="LNJ261" s="89"/>
      <c r="LNK261" s="89"/>
      <c r="LNL261" s="89"/>
      <c r="LNM261" s="89"/>
      <c r="LNN261" s="89"/>
      <c r="LNO261" s="89"/>
      <c r="LNP261" s="89"/>
      <c r="LNQ261" s="89"/>
      <c r="LNR261" s="89"/>
      <c r="LNS261" s="89"/>
      <c r="LNT261" s="89"/>
      <c r="LNU261" s="89"/>
      <c r="LNV261" s="89"/>
      <c r="LNW261" s="89"/>
      <c r="LNX261" s="89"/>
      <c r="LNY261" s="89"/>
      <c r="LNZ261" s="89"/>
      <c r="LOA261" s="89"/>
      <c r="LOB261" s="89"/>
      <c r="LOC261" s="89"/>
      <c r="LOD261" s="89"/>
      <c r="LOE261" s="89"/>
      <c r="LOF261" s="89"/>
      <c r="LOG261" s="89"/>
      <c r="LOH261" s="89"/>
      <c r="LOI261" s="89"/>
      <c r="LOJ261" s="89"/>
      <c r="LOK261" s="89"/>
      <c r="LOL261" s="89"/>
      <c r="LOM261" s="89"/>
      <c r="LON261" s="89"/>
      <c r="LOO261" s="89"/>
      <c r="LOP261" s="89"/>
      <c r="LOQ261" s="89"/>
      <c r="LOR261" s="89"/>
      <c r="LOS261" s="89"/>
      <c r="LOT261" s="89"/>
      <c r="LOU261" s="89"/>
      <c r="LOV261" s="89"/>
      <c r="LOW261" s="89"/>
      <c r="LOX261" s="89"/>
      <c r="LOY261" s="89"/>
      <c r="LOZ261" s="89"/>
      <c r="LPA261" s="89"/>
      <c r="LPB261" s="89"/>
      <c r="LPC261" s="89"/>
      <c r="LPD261" s="89"/>
      <c r="LPE261" s="89"/>
      <c r="LPF261" s="89"/>
      <c r="LPG261" s="89"/>
      <c r="LPH261" s="89"/>
      <c r="LPI261" s="89"/>
      <c r="LPJ261" s="89"/>
      <c r="LPK261" s="89"/>
      <c r="LPL261" s="89"/>
      <c r="LPM261" s="89"/>
      <c r="LPN261" s="89"/>
      <c r="LPO261" s="89"/>
      <c r="LPP261" s="89"/>
      <c r="LPQ261" s="89"/>
      <c r="LPR261" s="89"/>
      <c r="LPS261" s="89"/>
      <c r="LPT261" s="89"/>
      <c r="LPU261" s="89"/>
      <c r="LPV261" s="89"/>
      <c r="LPW261" s="89"/>
      <c r="LPX261" s="89"/>
      <c r="LPY261" s="89"/>
      <c r="LPZ261" s="89"/>
      <c r="LQA261" s="89"/>
      <c r="LQB261" s="89"/>
      <c r="LQC261" s="89"/>
      <c r="LQD261" s="89"/>
      <c r="LQE261" s="89"/>
      <c r="LQF261" s="89"/>
      <c r="LQG261" s="89"/>
      <c r="LQH261" s="89"/>
      <c r="LQI261" s="89"/>
      <c r="LQJ261" s="89"/>
      <c r="LQK261" s="89"/>
      <c r="LQL261" s="89"/>
      <c r="LQM261" s="89"/>
      <c r="LQN261" s="89"/>
      <c r="LQO261" s="89"/>
      <c r="LQP261" s="89"/>
      <c r="LQQ261" s="89"/>
      <c r="LQR261" s="89"/>
      <c r="LQS261" s="89"/>
      <c r="LQT261" s="89"/>
      <c r="LQU261" s="89"/>
      <c r="LQV261" s="89"/>
      <c r="LQW261" s="89"/>
      <c r="LQX261" s="89"/>
      <c r="LQY261" s="89"/>
      <c r="LQZ261" s="89"/>
      <c r="LRA261" s="89"/>
      <c r="LRB261" s="89"/>
      <c r="LRC261" s="89"/>
      <c r="LRD261" s="89"/>
      <c r="LRE261" s="89"/>
      <c r="LRF261" s="89"/>
      <c r="LRG261" s="89"/>
      <c r="LRH261" s="89"/>
      <c r="LRI261" s="89"/>
      <c r="LRJ261" s="89"/>
      <c r="LRK261" s="89"/>
      <c r="LRL261" s="89"/>
      <c r="LRM261" s="89"/>
      <c r="LRN261" s="89"/>
      <c r="LRO261" s="89"/>
      <c r="LRP261" s="89"/>
      <c r="LRQ261" s="89"/>
      <c r="LRR261" s="89"/>
      <c r="LRS261" s="89"/>
      <c r="LRT261" s="89"/>
      <c r="LRU261" s="89"/>
      <c r="LRV261" s="89"/>
      <c r="LRW261" s="89"/>
      <c r="LRX261" s="89"/>
      <c r="LRY261" s="89"/>
      <c r="LRZ261" s="89"/>
      <c r="LSA261" s="89"/>
      <c r="LSB261" s="89"/>
      <c r="LSC261" s="89"/>
      <c r="LSD261" s="89"/>
      <c r="LSE261" s="89"/>
      <c r="LSF261" s="89"/>
      <c r="LSG261" s="89"/>
      <c r="LSH261" s="89"/>
      <c r="LSI261" s="89"/>
      <c r="LSJ261" s="89"/>
      <c r="LSK261" s="89"/>
      <c r="LSL261" s="89"/>
      <c r="LSM261" s="89"/>
      <c r="LSN261" s="89"/>
      <c r="LSO261" s="89"/>
      <c r="LSP261" s="89"/>
      <c r="LSQ261" s="89"/>
      <c r="LSR261" s="89"/>
      <c r="LSS261" s="89"/>
      <c r="LST261" s="89"/>
      <c r="LSU261" s="89"/>
      <c r="LSV261" s="89"/>
      <c r="LSW261" s="89"/>
      <c r="LSX261" s="89"/>
      <c r="LSY261" s="89"/>
      <c r="LSZ261" s="89"/>
      <c r="LTA261" s="89"/>
      <c r="LTB261" s="89"/>
      <c r="LTC261" s="89"/>
      <c r="LTD261" s="89"/>
      <c r="LTE261" s="89"/>
      <c r="LTF261" s="89"/>
      <c r="LTG261" s="89"/>
      <c r="LTH261" s="89"/>
      <c r="LTI261" s="89"/>
      <c r="LTJ261" s="89"/>
      <c r="LTK261" s="89"/>
      <c r="LTL261" s="89"/>
      <c r="LTM261" s="89"/>
      <c r="LTN261" s="89"/>
      <c r="LTO261" s="89"/>
      <c r="LTP261" s="89"/>
      <c r="LTQ261" s="89"/>
      <c r="LTR261" s="89"/>
      <c r="LTS261" s="89"/>
      <c r="LTT261" s="89"/>
      <c r="LTU261" s="89"/>
      <c r="LTV261" s="89"/>
      <c r="LTW261" s="89"/>
      <c r="LTX261" s="89"/>
      <c r="LTY261" s="89"/>
      <c r="LTZ261" s="89"/>
      <c r="LUA261" s="89"/>
      <c r="LUB261" s="89"/>
      <c r="LUC261" s="89"/>
      <c r="LUD261" s="89"/>
      <c r="LUE261" s="89"/>
      <c r="LUF261" s="89"/>
      <c r="LUG261" s="89"/>
      <c r="LUH261" s="89"/>
      <c r="LUI261" s="89"/>
      <c r="LUJ261" s="89"/>
      <c r="LUK261" s="89"/>
      <c r="LUL261" s="89"/>
      <c r="LUM261" s="89"/>
      <c r="LUN261" s="89"/>
      <c r="LUO261" s="89"/>
      <c r="LUP261" s="89"/>
      <c r="LUQ261" s="89"/>
      <c r="LUR261" s="89"/>
      <c r="LUS261" s="89"/>
      <c r="LUT261" s="89"/>
      <c r="LUU261" s="89"/>
      <c r="LUV261" s="89"/>
      <c r="LUW261" s="89"/>
      <c r="LUX261" s="89"/>
      <c r="LUY261" s="89"/>
      <c r="LUZ261" s="89"/>
      <c r="LVA261" s="89"/>
      <c r="LVB261" s="89"/>
      <c r="LVC261" s="89"/>
      <c r="LVD261" s="89"/>
      <c r="LVE261" s="89"/>
      <c r="LVF261" s="89"/>
      <c r="LVG261" s="89"/>
      <c r="LVH261" s="89"/>
      <c r="LVI261" s="89"/>
      <c r="LVJ261" s="89"/>
      <c r="LVK261" s="89"/>
      <c r="LVL261" s="89"/>
      <c r="LVM261" s="89"/>
      <c r="LVN261" s="89"/>
      <c r="LVO261" s="89"/>
      <c r="LVP261" s="89"/>
      <c r="LVQ261" s="89"/>
      <c r="LVR261" s="89"/>
      <c r="LVS261" s="89"/>
      <c r="LVT261" s="89"/>
      <c r="LVU261" s="89"/>
      <c r="LVV261" s="89"/>
      <c r="LVW261" s="89"/>
      <c r="LVX261" s="89"/>
      <c r="LVY261" s="89"/>
      <c r="LVZ261" s="89"/>
      <c r="LWA261" s="89"/>
      <c r="LWB261" s="89"/>
      <c r="LWC261" s="89"/>
      <c r="LWD261" s="89"/>
      <c r="LWE261" s="89"/>
      <c r="LWF261" s="89"/>
      <c r="LWG261" s="89"/>
      <c r="LWH261" s="89"/>
      <c r="LWI261" s="89"/>
      <c r="LWJ261" s="89"/>
      <c r="LWK261" s="89"/>
      <c r="LWL261" s="89"/>
      <c r="LWM261" s="89"/>
      <c r="LWN261" s="89"/>
      <c r="LWO261" s="89"/>
      <c r="LWP261" s="89"/>
      <c r="LWQ261" s="89"/>
      <c r="LWR261" s="89"/>
      <c r="LWS261" s="89"/>
      <c r="LWT261" s="89"/>
      <c r="LWU261" s="89"/>
      <c r="LWV261" s="89"/>
      <c r="LWW261" s="89"/>
      <c r="LWX261" s="89"/>
      <c r="LWY261" s="89"/>
      <c r="LWZ261" s="89"/>
      <c r="LXA261" s="89"/>
      <c r="LXB261" s="89"/>
      <c r="LXC261" s="89"/>
      <c r="LXD261" s="89"/>
      <c r="LXE261" s="89"/>
      <c r="LXF261" s="89"/>
      <c r="LXG261" s="89"/>
      <c r="LXH261" s="89"/>
      <c r="LXI261" s="89"/>
      <c r="LXJ261" s="89"/>
      <c r="LXK261" s="89"/>
      <c r="LXL261" s="89"/>
      <c r="LXM261" s="89"/>
      <c r="LXN261" s="89"/>
      <c r="LXO261" s="89"/>
      <c r="LXP261" s="89"/>
      <c r="LXQ261" s="89"/>
      <c r="LXR261" s="89"/>
      <c r="LXS261" s="89"/>
      <c r="LXT261" s="89"/>
      <c r="LXU261" s="89"/>
      <c r="LXV261" s="89"/>
      <c r="LXW261" s="89"/>
      <c r="LXX261" s="89"/>
      <c r="LXY261" s="89"/>
      <c r="LXZ261" s="89"/>
      <c r="LYA261" s="89"/>
      <c r="LYB261" s="89"/>
      <c r="LYC261" s="89"/>
      <c r="LYD261" s="89"/>
      <c r="LYE261" s="89"/>
      <c r="LYF261" s="89"/>
      <c r="LYG261" s="89"/>
      <c r="LYH261" s="89"/>
      <c r="LYI261" s="89"/>
      <c r="LYJ261" s="89"/>
      <c r="LYK261" s="89"/>
      <c r="LYL261" s="89"/>
      <c r="LYM261" s="89"/>
      <c r="LYN261" s="89"/>
      <c r="LYO261" s="89"/>
      <c r="LYP261" s="89"/>
      <c r="LYQ261" s="89"/>
      <c r="LYR261" s="89"/>
      <c r="LYS261" s="89"/>
      <c r="LYT261" s="89"/>
      <c r="LYU261" s="89"/>
      <c r="LYV261" s="89"/>
      <c r="LYW261" s="89"/>
      <c r="LYX261" s="89"/>
      <c r="LYY261" s="89"/>
      <c r="LYZ261" s="89"/>
      <c r="LZA261" s="89"/>
      <c r="LZB261" s="89"/>
      <c r="LZC261" s="89"/>
      <c r="LZD261" s="89"/>
      <c r="LZE261" s="89"/>
      <c r="LZF261" s="89"/>
      <c r="LZG261" s="89"/>
      <c r="LZH261" s="89"/>
      <c r="LZI261" s="89"/>
      <c r="LZJ261" s="89"/>
      <c r="LZK261" s="89"/>
      <c r="LZL261" s="89"/>
      <c r="LZM261" s="89"/>
      <c r="LZN261" s="89"/>
      <c r="LZO261" s="89"/>
      <c r="LZP261" s="89"/>
      <c r="LZQ261" s="89"/>
      <c r="LZR261" s="89"/>
      <c r="LZS261" s="89"/>
      <c r="LZT261" s="89"/>
      <c r="LZU261" s="89"/>
      <c r="LZV261" s="89"/>
      <c r="LZW261" s="89"/>
      <c r="LZX261" s="89"/>
      <c r="LZY261" s="89"/>
      <c r="LZZ261" s="89"/>
      <c r="MAA261" s="89"/>
      <c r="MAB261" s="89"/>
      <c r="MAC261" s="89"/>
      <c r="MAD261" s="89"/>
      <c r="MAE261" s="89"/>
      <c r="MAF261" s="89"/>
      <c r="MAG261" s="89"/>
      <c r="MAH261" s="89"/>
      <c r="MAI261" s="89"/>
      <c r="MAJ261" s="89"/>
      <c r="MAK261" s="89"/>
      <c r="MAL261" s="89"/>
      <c r="MAM261" s="89"/>
      <c r="MAN261" s="89"/>
      <c r="MAO261" s="89"/>
      <c r="MAP261" s="89"/>
      <c r="MAQ261" s="89"/>
      <c r="MAR261" s="89"/>
      <c r="MAS261" s="89"/>
      <c r="MAT261" s="89"/>
      <c r="MAU261" s="89"/>
      <c r="MAV261" s="89"/>
      <c r="MAW261" s="89"/>
      <c r="MAX261" s="89"/>
      <c r="MAY261" s="89"/>
      <c r="MAZ261" s="89"/>
      <c r="MBA261" s="89"/>
      <c r="MBB261" s="89"/>
      <c r="MBC261" s="89"/>
      <c r="MBD261" s="89"/>
      <c r="MBE261" s="89"/>
      <c r="MBF261" s="89"/>
      <c r="MBG261" s="89"/>
      <c r="MBH261" s="89"/>
      <c r="MBI261" s="89"/>
      <c r="MBJ261" s="89"/>
      <c r="MBK261" s="89"/>
      <c r="MBL261" s="89"/>
      <c r="MBM261" s="89"/>
      <c r="MBN261" s="89"/>
      <c r="MBO261" s="89"/>
      <c r="MBP261" s="89"/>
      <c r="MBQ261" s="89"/>
      <c r="MBR261" s="89"/>
      <c r="MBS261" s="89"/>
      <c r="MBT261" s="89"/>
      <c r="MBU261" s="89"/>
      <c r="MBV261" s="89"/>
      <c r="MBW261" s="89"/>
      <c r="MBX261" s="89"/>
      <c r="MBY261" s="89"/>
      <c r="MBZ261" s="89"/>
      <c r="MCA261" s="89"/>
      <c r="MCB261" s="89"/>
      <c r="MCC261" s="89"/>
      <c r="MCD261" s="89"/>
      <c r="MCE261" s="89"/>
      <c r="MCF261" s="89"/>
      <c r="MCG261" s="89"/>
      <c r="MCH261" s="89"/>
      <c r="MCI261" s="89"/>
      <c r="MCJ261" s="89"/>
      <c r="MCK261" s="89"/>
      <c r="MCL261" s="89"/>
      <c r="MCM261" s="89"/>
      <c r="MCN261" s="89"/>
      <c r="MCO261" s="89"/>
      <c r="MCP261" s="89"/>
      <c r="MCQ261" s="89"/>
      <c r="MCR261" s="89"/>
      <c r="MCS261" s="89"/>
      <c r="MCT261" s="89"/>
      <c r="MCU261" s="89"/>
      <c r="MCV261" s="89"/>
      <c r="MCW261" s="89"/>
      <c r="MCX261" s="89"/>
      <c r="MCY261" s="89"/>
      <c r="MCZ261" s="89"/>
      <c r="MDA261" s="89"/>
      <c r="MDB261" s="89"/>
      <c r="MDC261" s="89"/>
      <c r="MDD261" s="89"/>
      <c r="MDE261" s="89"/>
      <c r="MDF261" s="89"/>
      <c r="MDG261" s="89"/>
      <c r="MDH261" s="89"/>
      <c r="MDI261" s="89"/>
      <c r="MDJ261" s="89"/>
      <c r="MDK261" s="89"/>
      <c r="MDL261" s="89"/>
      <c r="MDM261" s="89"/>
      <c r="MDN261" s="89"/>
      <c r="MDO261" s="89"/>
      <c r="MDP261" s="89"/>
      <c r="MDQ261" s="89"/>
      <c r="MDR261" s="89"/>
      <c r="MDS261" s="89"/>
      <c r="MDT261" s="89"/>
      <c r="MDU261" s="89"/>
      <c r="MDV261" s="89"/>
      <c r="MDW261" s="89"/>
      <c r="MDX261" s="89"/>
      <c r="MDY261" s="89"/>
      <c r="MDZ261" s="89"/>
      <c r="MEA261" s="89"/>
      <c r="MEB261" s="89"/>
      <c r="MEC261" s="89"/>
      <c r="MED261" s="89"/>
      <c r="MEE261" s="89"/>
      <c r="MEF261" s="89"/>
      <c r="MEG261" s="89"/>
      <c r="MEH261" s="89"/>
      <c r="MEI261" s="89"/>
      <c r="MEJ261" s="89"/>
      <c r="MEK261" s="89"/>
      <c r="MEL261" s="89"/>
      <c r="MEM261" s="89"/>
      <c r="MEN261" s="89"/>
      <c r="MEO261" s="89"/>
      <c r="MEP261" s="89"/>
      <c r="MEQ261" s="89"/>
      <c r="MER261" s="89"/>
      <c r="MES261" s="89"/>
      <c r="MET261" s="89"/>
      <c r="MEU261" s="89"/>
      <c r="MEV261" s="89"/>
      <c r="MEW261" s="89"/>
      <c r="MEX261" s="89"/>
      <c r="MEY261" s="89"/>
      <c r="MEZ261" s="89"/>
      <c r="MFA261" s="89"/>
      <c r="MFB261" s="89"/>
      <c r="MFC261" s="89"/>
      <c r="MFD261" s="89"/>
      <c r="MFE261" s="89"/>
      <c r="MFF261" s="89"/>
      <c r="MFG261" s="89"/>
      <c r="MFH261" s="89"/>
      <c r="MFI261" s="89"/>
      <c r="MFJ261" s="89"/>
      <c r="MFK261" s="89"/>
      <c r="MFL261" s="89"/>
      <c r="MFM261" s="89"/>
      <c r="MFN261" s="89"/>
      <c r="MFO261" s="89"/>
      <c r="MFP261" s="89"/>
      <c r="MFQ261" s="89"/>
      <c r="MFR261" s="89"/>
      <c r="MFS261" s="89"/>
      <c r="MFT261" s="89"/>
      <c r="MFU261" s="89"/>
      <c r="MFV261" s="89"/>
      <c r="MFW261" s="89"/>
      <c r="MFX261" s="89"/>
      <c r="MFY261" s="89"/>
      <c r="MFZ261" s="89"/>
      <c r="MGA261" s="89"/>
      <c r="MGB261" s="89"/>
      <c r="MGC261" s="89"/>
      <c r="MGD261" s="89"/>
      <c r="MGE261" s="89"/>
      <c r="MGF261" s="89"/>
      <c r="MGG261" s="89"/>
      <c r="MGH261" s="89"/>
      <c r="MGI261" s="89"/>
      <c r="MGJ261" s="89"/>
      <c r="MGK261" s="89"/>
      <c r="MGL261" s="89"/>
      <c r="MGM261" s="89"/>
      <c r="MGN261" s="89"/>
      <c r="MGO261" s="89"/>
      <c r="MGP261" s="89"/>
      <c r="MGQ261" s="89"/>
      <c r="MGR261" s="89"/>
      <c r="MGS261" s="89"/>
      <c r="MGT261" s="89"/>
      <c r="MGU261" s="89"/>
      <c r="MGV261" s="89"/>
      <c r="MGW261" s="89"/>
      <c r="MGX261" s="89"/>
      <c r="MGY261" s="89"/>
      <c r="MGZ261" s="89"/>
      <c r="MHA261" s="89"/>
      <c r="MHB261" s="89"/>
      <c r="MHC261" s="89"/>
      <c r="MHD261" s="89"/>
      <c r="MHE261" s="89"/>
      <c r="MHF261" s="89"/>
      <c r="MHG261" s="89"/>
      <c r="MHH261" s="89"/>
      <c r="MHI261" s="89"/>
      <c r="MHJ261" s="89"/>
      <c r="MHK261" s="89"/>
      <c r="MHL261" s="89"/>
      <c r="MHM261" s="89"/>
      <c r="MHN261" s="89"/>
      <c r="MHO261" s="89"/>
      <c r="MHP261" s="89"/>
      <c r="MHQ261" s="89"/>
      <c r="MHR261" s="89"/>
      <c r="MHS261" s="89"/>
      <c r="MHT261" s="89"/>
      <c r="MHU261" s="89"/>
      <c r="MHV261" s="89"/>
      <c r="MHW261" s="89"/>
      <c r="MHX261" s="89"/>
      <c r="MHY261" s="89"/>
      <c r="MHZ261" s="89"/>
      <c r="MIA261" s="89"/>
      <c r="MIB261" s="89"/>
      <c r="MIC261" s="89"/>
      <c r="MID261" s="89"/>
      <c r="MIE261" s="89"/>
      <c r="MIF261" s="89"/>
      <c r="MIG261" s="89"/>
      <c r="MIH261" s="89"/>
      <c r="MII261" s="89"/>
      <c r="MIJ261" s="89"/>
      <c r="MIK261" s="89"/>
      <c r="MIL261" s="89"/>
      <c r="MIM261" s="89"/>
      <c r="MIN261" s="89"/>
      <c r="MIO261" s="89"/>
      <c r="MIP261" s="89"/>
      <c r="MIQ261" s="89"/>
      <c r="MIR261" s="89"/>
      <c r="MIS261" s="89"/>
      <c r="MIT261" s="89"/>
      <c r="MIU261" s="89"/>
      <c r="MIV261" s="89"/>
      <c r="MIW261" s="89"/>
      <c r="MIX261" s="89"/>
      <c r="MIY261" s="89"/>
      <c r="MIZ261" s="89"/>
      <c r="MJA261" s="89"/>
      <c r="MJB261" s="89"/>
      <c r="MJC261" s="89"/>
      <c r="MJD261" s="89"/>
      <c r="MJE261" s="89"/>
      <c r="MJF261" s="89"/>
      <c r="MJG261" s="89"/>
      <c r="MJH261" s="89"/>
      <c r="MJI261" s="89"/>
      <c r="MJJ261" s="89"/>
      <c r="MJK261" s="89"/>
      <c r="MJL261" s="89"/>
      <c r="MJM261" s="89"/>
      <c r="MJN261" s="89"/>
      <c r="MJO261" s="89"/>
      <c r="MJP261" s="89"/>
      <c r="MJQ261" s="89"/>
      <c r="MJR261" s="89"/>
      <c r="MJS261" s="89"/>
      <c r="MJT261" s="89"/>
      <c r="MJU261" s="89"/>
      <c r="MJV261" s="89"/>
      <c r="MJW261" s="89"/>
      <c r="MJX261" s="89"/>
      <c r="MJY261" s="89"/>
      <c r="MJZ261" s="89"/>
      <c r="MKA261" s="89"/>
      <c r="MKB261" s="89"/>
      <c r="MKC261" s="89"/>
      <c r="MKD261" s="89"/>
      <c r="MKE261" s="89"/>
      <c r="MKF261" s="89"/>
      <c r="MKG261" s="89"/>
      <c r="MKH261" s="89"/>
      <c r="MKI261" s="89"/>
      <c r="MKJ261" s="89"/>
      <c r="MKK261" s="89"/>
      <c r="MKL261" s="89"/>
      <c r="MKM261" s="89"/>
      <c r="MKN261" s="89"/>
      <c r="MKO261" s="89"/>
      <c r="MKP261" s="89"/>
      <c r="MKQ261" s="89"/>
      <c r="MKR261" s="89"/>
      <c r="MKS261" s="89"/>
      <c r="MKT261" s="89"/>
      <c r="MKU261" s="89"/>
      <c r="MKV261" s="89"/>
      <c r="MKW261" s="89"/>
      <c r="MKX261" s="89"/>
      <c r="MKY261" s="89"/>
      <c r="MKZ261" s="89"/>
      <c r="MLA261" s="89"/>
      <c r="MLB261" s="89"/>
      <c r="MLC261" s="89"/>
      <c r="MLD261" s="89"/>
      <c r="MLE261" s="89"/>
      <c r="MLF261" s="89"/>
      <c r="MLG261" s="89"/>
      <c r="MLH261" s="89"/>
      <c r="MLI261" s="89"/>
      <c r="MLJ261" s="89"/>
      <c r="MLK261" s="89"/>
      <c r="MLL261" s="89"/>
      <c r="MLM261" s="89"/>
      <c r="MLN261" s="89"/>
      <c r="MLO261" s="89"/>
      <c r="MLP261" s="89"/>
      <c r="MLQ261" s="89"/>
      <c r="MLR261" s="89"/>
      <c r="MLS261" s="89"/>
      <c r="MLT261" s="89"/>
      <c r="MLU261" s="89"/>
      <c r="MLV261" s="89"/>
      <c r="MLW261" s="89"/>
      <c r="MLX261" s="89"/>
      <c r="MLY261" s="89"/>
      <c r="MLZ261" s="89"/>
      <c r="MMA261" s="89"/>
      <c r="MMB261" s="89"/>
      <c r="MMC261" s="89"/>
      <c r="MMD261" s="89"/>
      <c r="MME261" s="89"/>
      <c r="MMF261" s="89"/>
      <c r="MMG261" s="89"/>
      <c r="MMH261" s="89"/>
      <c r="MMI261" s="89"/>
      <c r="MMJ261" s="89"/>
      <c r="MMK261" s="89"/>
      <c r="MML261" s="89"/>
      <c r="MMM261" s="89"/>
      <c r="MMN261" s="89"/>
      <c r="MMO261" s="89"/>
      <c r="MMP261" s="89"/>
      <c r="MMQ261" s="89"/>
      <c r="MMR261" s="89"/>
      <c r="MMS261" s="89"/>
      <c r="MMT261" s="89"/>
      <c r="MMU261" s="89"/>
      <c r="MMV261" s="89"/>
      <c r="MMW261" s="89"/>
      <c r="MMX261" s="89"/>
      <c r="MMY261" s="89"/>
      <c r="MMZ261" s="89"/>
      <c r="MNA261" s="89"/>
      <c r="MNB261" s="89"/>
      <c r="MNC261" s="89"/>
      <c r="MND261" s="89"/>
      <c r="MNE261" s="89"/>
      <c r="MNF261" s="89"/>
      <c r="MNG261" s="89"/>
      <c r="MNH261" s="89"/>
      <c r="MNI261" s="89"/>
      <c r="MNJ261" s="89"/>
      <c r="MNK261" s="89"/>
      <c r="MNL261" s="89"/>
      <c r="MNM261" s="89"/>
      <c r="MNN261" s="89"/>
      <c r="MNO261" s="89"/>
      <c r="MNP261" s="89"/>
      <c r="MNQ261" s="89"/>
      <c r="MNR261" s="89"/>
      <c r="MNS261" s="89"/>
      <c r="MNT261" s="89"/>
      <c r="MNU261" s="89"/>
      <c r="MNV261" s="89"/>
      <c r="MNW261" s="89"/>
      <c r="MNX261" s="89"/>
      <c r="MNY261" s="89"/>
      <c r="MNZ261" s="89"/>
      <c r="MOA261" s="89"/>
      <c r="MOB261" s="89"/>
      <c r="MOC261" s="89"/>
      <c r="MOD261" s="89"/>
      <c r="MOE261" s="89"/>
      <c r="MOF261" s="89"/>
      <c r="MOG261" s="89"/>
      <c r="MOH261" s="89"/>
      <c r="MOI261" s="89"/>
      <c r="MOJ261" s="89"/>
      <c r="MOK261" s="89"/>
      <c r="MOL261" s="89"/>
      <c r="MOM261" s="89"/>
      <c r="MON261" s="89"/>
      <c r="MOO261" s="89"/>
      <c r="MOP261" s="89"/>
      <c r="MOQ261" s="89"/>
      <c r="MOR261" s="89"/>
      <c r="MOS261" s="89"/>
      <c r="MOT261" s="89"/>
      <c r="MOU261" s="89"/>
      <c r="MOV261" s="89"/>
      <c r="MOW261" s="89"/>
      <c r="MOX261" s="89"/>
      <c r="MOY261" s="89"/>
      <c r="MOZ261" s="89"/>
      <c r="MPA261" s="89"/>
      <c r="MPB261" s="89"/>
      <c r="MPC261" s="89"/>
      <c r="MPD261" s="89"/>
      <c r="MPE261" s="89"/>
      <c r="MPF261" s="89"/>
      <c r="MPG261" s="89"/>
      <c r="MPH261" s="89"/>
      <c r="MPI261" s="89"/>
      <c r="MPJ261" s="89"/>
      <c r="MPK261" s="89"/>
      <c r="MPL261" s="89"/>
      <c r="MPM261" s="89"/>
      <c r="MPN261" s="89"/>
      <c r="MPO261" s="89"/>
      <c r="MPP261" s="89"/>
      <c r="MPQ261" s="89"/>
      <c r="MPR261" s="89"/>
      <c r="MPS261" s="89"/>
      <c r="MPT261" s="89"/>
      <c r="MPU261" s="89"/>
      <c r="MPV261" s="89"/>
      <c r="MPW261" s="89"/>
      <c r="MPX261" s="89"/>
      <c r="MPY261" s="89"/>
      <c r="MPZ261" s="89"/>
      <c r="MQA261" s="89"/>
      <c r="MQB261" s="89"/>
      <c r="MQC261" s="89"/>
      <c r="MQD261" s="89"/>
      <c r="MQE261" s="89"/>
      <c r="MQF261" s="89"/>
      <c r="MQG261" s="89"/>
      <c r="MQH261" s="89"/>
      <c r="MQI261" s="89"/>
      <c r="MQJ261" s="89"/>
      <c r="MQK261" s="89"/>
      <c r="MQL261" s="89"/>
      <c r="MQM261" s="89"/>
      <c r="MQN261" s="89"/>
      <c r="MQO261" s="89"/>
      <c r="MQP261" s="89"/>
      <c r="MQQ261" s="89"/>
      <c r="MQR261" s="89"/>
      <c r="MQS261" s="89"/>
      <c r="MQT261" s="89"/>
      <c r="MQU261" s="89"/>
      <c r="MQV261" s="89"/>
      <c r="MQW261" s="89"/>
      <c r="MQX261" s="89"/>
      <c r="MQY261" s="89"/>
      <c r="MQZ261" s="89"/>
      <c r="MRA261" s="89"/>
      <c r="MRB261" s="89"/>
      <c r="MRC261" s="89"/>
      <c r="MRD261" s="89"/>
      <c r="MRE261" s="89"/>
      <c r="MRF261" s="89"/>
      <c r="MRG261" s="89"/>
      <c r="MRH261" s="89"/>
      <c r="MRI261" s="89"/>
      <c r="MRJ261" s="89"/>
      <c r="MRK261" s="89"/>
      <c r="MRL261" s="89"/>
      <c r="MRM261" s="89"/>
      <c r="MRN261" s="89"/>
      <c r="MRO261" s="89"/>
      <c r="MRP261" s="89"/>
      <c r="MRQ261" s="89"/>
      <c r="MRR261" s="89"/>
      <c r="MRS261" s="89"/>
      <c r="MRT261" s="89"/>
      <c r="MRU261" s="89"/>
      <c r="MRV261" s="89"/>
      <c r="MRW261" s="89"/>
      <c r="MRX261" s="89"/>
      <c r="MRY261" s="89"/>
      <c r="MRZ261" s="89"/>
      <c r="MSA261" s="89"/>
      <c r="MSB261" s="89"/>
      <c r="MSC261" s="89"/>
      <c r="MSD261" s="89"/>
      <c r="MSE261" s="89"/>
      <c r="MSF261" s="89"/>
      <c r="MSG261" s="89"/>
      <c r="MSH261" s="89"/>
      <c r="MSI261" s="89"/>
      <c r="MSJ261" s="89"/>
      <c r="MSK261" s="89"/>
      <c r="MSL261" s="89"/>
      <c r="MSM261" s="89"/>
      <c r="MSN261" s="89"/>
      <c r="MSO261" s="89"/>
      <c r="MSP261" s="89"/>
      <c r="MSQ261" s="89"/>
      <c r="MSR261" s="89"/>
      <c r="MSS261" s="89"/>
      <c r="MST261" s="89"/>
      <c r="MSU261" s="89"/>
      <c r="MSV261" s="89"/>
      <c r="MSW261" s="89"/>
      <c r="MSX261" s="89"/>
      <c r="MSY261" s="89"/>
      <c r="MSZ261" s="89"/>
      <c r="MTA261" s="89"/>
      <c r="MTB261" s="89"/>
      <c r="MTC261" s="89"/>
      <c r="MTD261" s="89"/>
      <c r="MTE261" s="89"/>
      <c r="MTF261" s="89"/>
      <c r="MTG261" s="89"/>
      <c r="MTH261" s="89"/>
      <c r="MTI261" s="89"/>
      <c r="MTJ261" s="89"/>
      <c r="MTK261" s="89"/>
      <c r="MTL261" s="89"/>
      <c r="MTM261" s="89"/>
      <c r="MTN261" s="89"/>
      <c r="MTO261" s="89"/>
      <c r="MTP261" s="89"/>
      <c r="MTQ261" s="89"/>
      <c r="MTR261" s="89"/>
      <c r="MTS261" s="89"/>
      <c r="MTT261" s="89"/>
      <c r="MTU261" s="89"/>
      <c r="MTV261" s="89"/>
      <c r="MTW261" s="89"/>
      <c r="MTX261" s="89"/>
      <c r="MTY261" s="89"/>
      <c r="MTZ261" s="89"/>
      <c r="MUA261" s="89"/>
      <c r="MUB261" s="89"/>
      <c r="MUC261" s="89"/>
      <c r="MUD261" s="89"/>
      <c r="MUE261" s="89"/>
      <c r="MUF261" s="89"/>
      <c r="MUG261" s="89"/>
      <c r="MUH261" s="89"/>
      <c r="MUI261" s="89"/>
      <c r="MUJ261" s="89"/>
      <c r="MUK261" s="89"/>
      <c r="MUL261" s="89"/>
      <c r="MUM261" s="89"/>
      <c r="MUN261" s="89"/>
      <c r="MUO261" s="89"/>
      <c r="MUP261" s="89"/>
      <c r="MUQ261" s="89"/>
      <c r="MUR261" s="89"/>
      <c r="MUS261" s="89"/>
      <c r="MUT261" s="89"/>
      <c r="MUU261" s="89"/>
      <c r="MUV261" s="89"/>
      <c r="MUW261" s="89"/>
      <c r="MUX261" s="89"/>
      <c r="MUY261" s="89"/>
      <c r="MUZ261" s="89"/>
      <c r="MVA261" s="89"/>
      <c r="MVB261" s="89"/>
      <c r="MVC261" s="89"/>
      <c r="MVD261" s="89"/>
      <c r="MVE261" s="89"/>
      <c r="MVF261" s="89"/>
      <c r="MVG261" s="89"/>
      <c r="MVH261" s="89"/>
      <c r="MVI261" s="89"/>
      <c r="MVJ261" s="89"/>
      <c r="MVK261" s="89"/>
      <c r="MVL261" s="89"/>
      <c r="MVM261" s="89"/>
      <c r="MVN261" s="89"/>
      <c r="MVO261" s="89"/>
      <c r="MVP261" s="89"/>
      <c r="MVQ261" s="89"/>
      <c r="MVR261" s="89"/>
      <c r="MVS261" s="89"/>
      <c r="MVT261" s="89"/>
      <c r="MVU261" s="89"/>
      <c r="MVV261" s="89"/>
      <c r="MVW261" s="89"/>
      <c r="MVX261" s="89"/>
      <c r="MVY261" s="89"/>
      <c r="MVZ261" s="89"/>
      <c r="MWA261" s="89"/>
      <c r="MWB261" s="89"/>
      <c r="MWC261" s="89"/>
      <c r="MWD261" s="89"/>
      <c r="MWE261" s="89"/>
      <c r="MWF261" s="89"/>
      <c r="MWG261" s="89"/>
      <c r="MWH261" s="89"/>
      <c r="MWI261" s="89"/>
      <c r="MWJ261" s="89"/>
      <c r="MWK261" s="89"/>
      <c r="MWL261" s="89"/>
      <c r="MWM261" s="89"/>
      <c r="MWN261" s="89"/>
      <c r="MWO261" s="89"/>
      <c r="MWP261" s="89"/>
      <c r="MWQ261" s="89"/>
      <c r="MWR261" s="89"/>
      <c r="MWS261" s="89"/>
      <c r="MWT261" s="89"/>
      <c r="MWU261" s="89"/>
      <c r="MWV261" s="89"/>
      <c r="MWW261" s="89"/>
      <c r="MWX261" s="89"/>
      <c r="MWY261" s="89"/>
      <c r="MWZ261" s="89"/>
      <c r="MXA261" s="89"/>
      <c r="MXB261" s="89"/>
      <c r="MXC261" s="89"/>
      <c r="MXD261" s="89"/>
      <c r="MXE261" s="89"/>
      <c r="MXF261" s="89"/>
      <c r="MXG261" s="89"/>
      <c r="MXH261" s="89"/>
      <c r="MXI261" s="89"/>
      <c r="MXJ261" s="89"/>
      <c r="MXK261" s="89"/>
      <c r="MXL261" s="89"/>
      <c r="MXM261" s="89"/>
      <c r="MXN261" s="89"/>
      <c r="MXO261" s="89"/>
      <c r="MXP261" s="89"/>
      <c r="MXQ261" s="89"/>
      <c r="MXR261" s="89"/>
      <c r="MXS261" s="89"/>
      <c r="MXT261" s="89"/>
      <c r="MXU261" s="89"/>
      <c r="MXV261" s="89"/>
      <c r="MXW261" s="89"/>
      <c r="MXX261" s="89"/>
      <c r="MXY261" s="89"/>
      <c r="MXZ261" s="89"/>
      <c r="MYA261" s="89"/>
      <c r="MYB261" s="89"/>
      <c r="MYC261" s="89"/>
      <c r="MYD261" s="89"/>
      <c r="MYE261" s="89"/>
      <c r="MYF261" s="89"/>
      <c r="MYG261" s="89"/>
      <c r="MYH261" s="89"/>
      <c r="MYI261" s="89"/>
      <c r="MYJ261" s="89"/>
      <c r="MYK261" s="89"/>
      <c r="MYL261" s="89"/>
      <c r="MYM261" s="89"/>
      <c r="MYN261" s="89"/>
      <c r="MYO261" s="89"/>
      <c r="MYP261" s="89"/>
      <c r="MYQ261" s="89"/>
      <c r="MYR261" s="89"/>
      <c r="MYS261" s="89"/>
      <c r="MYT261" s="89"/>
      <c r="MYU261" s="89"/>
      <c r="MYV261" s="89"/>
      <c r="MYW261" s="89"/>
      <c r="MYX261" s="89"/>
      <c r="MYY261" s="89"/>
      <c r="MYZ261" s="89"/>
      <c r="MZA261" s="89"/>
      <c r="MZB261" s="89"/>
      <c r="MZC261" s="89"/>
      <c r="MZD261" s="89"/>
      <c r="MZE261" s="89"/>
      <c r="MZF261" s="89"/>
      <c r="MZG261" s="89"/>
      <c r="MZH261" s="89"/>
      <c r="MZI261" s="89"/>
      <c r="MZJ261" s="89"/>
      <c r="MZK261" s="89"/>
      <c r="MZL261" s="89"/>
      <c r="MZM261" s="89"/>
      <c r="MZN261" s="89"/>
      <c r="MZO261" s="89"/>
      <c r="MZP261" s="89"/>
      <c r="MZQ261" s="89"/>
      <c r="MZR261" s="89"/>
      <c r="MZS261" s="89"/>
      <c r="MZT261" s="89"/>
      <c r="MZU261" s="89"/>
      <c r="MZV261" s="89"/>
      <c r="MZW261" s="89"/>
      <c r="MZX261" s="89"/>
      <c r="MZY261" s="89"/>
      <c r="MZZ261" s="89"/>
      <c r="NAA261" s="89"/>
      <c r="NAB261" s="89"/>
      <c r="NAC261" s="89"/>
      <c r="NAD261" s="89"/>
      <c r="NAE261" s="89"/>
      <c r="NAF261" s="89"/>
      <c r="NAG261" s="89"/>
      <c r="NAH261" s="89"/>
      <c r="NAI261" s="89"/>
      <c r="NAJ261" s="89"/>
      <c r="NAK261" s="89"/>
      <c r="NAL261" s="89"/>
      <c r="NAM261" s="89"/>
      <c r="NAN261" s="89"/>
      <c r="NAO261" s="89"/>
      <c r="NAP261" s="89"/>
      <c r="NAQ261" s="89"/>
      <c r="NAR261" s="89"/>
      <c r="NAS261" s="89"/>
      <c r="NAT261" s="89"/>
      <c r="NAU261" s="89"/>
      <c r="NAV261" s="89"/>
      <c r="NAW261" s="89"/>
      <c r="NAX261" s="89"/>
      <c r="NAY261" s="89"/>
      <c r="NAZ261" s="89"/>
      <c r="NBA261" s="89"/>
      <c r="NBB261" s="89"/>
      <c r="NBC261" s="89"/>
      <c r="NBD261" s="89"/>
      <c r="NBE261" s="89"/>
      <c r="NBF261" s="89"/>
      <c r="NBG261" s="89"/>
      <c r="NBH261" s="89"/>
      <c r="NBI261" s="89"/>
      <c r="NBJ261" s="89"/>
      <c r="NBK261" s="89"/>
      <c r="NBL261" s="89"/>
      <c r="NBM261" s="89"/>
      <c r="NBN261" s="89"/>
      <c r="NBO261" s="89"/>
      <c r="NBP261" s="89"/>
      <c r="NBQ261" s="89"/>
      <c r="NBR261" s="89"/>
      <c r="NBS261" s="89"/>
      <c r="NBT261" s="89"/>
      <c r="NBU261" s="89"/>
      <c r="NBV261" s="89"/>
      <c r="NBW261" s="89"/>
      <c r="NBX261" s="89"/>
      <c r="NBY261" s="89"/>
      <c r="NBZ261" s="89"/>
      <c r="NCA261" s="89"/>
      <c r="NCB261" s="89"/>
      <c r="NCC261" s="89"/>
      <c r="NCD261" s="89"/>
      <c r="NCE261" s="89"/>
      <c r="NCF261" s="89"/>
      <c r="NCG261" s="89"/>
      <c r="NCH261" s="89"/>
      <c r="NCI261" s="89"/>
      <c r="NCJ261" s="89"/>
      <c r="NCK261" s="89"/>
      <c r="NCL261" s="89"/>
      <c r="NCM261" s="89"/>
      <c r="NCN261" s="89"/>
      <c r="NCO261" s="89"/>
      <c r="NCP261" s="89"/>
      <c r="NCQ261" s="89"/>
      <c r="NCR261" s="89"/>
      <c r="NCS261" s="89"/>
      <c r="NCT261" s="89"/>
      <c r="NCU261" s="89"/>
      <c r="NCV261" s="89"/>
      <c r="NCW261" s="89"/>
      <c r="NCX261" s="89"/>
      <c r="NCY261" s="89"/>
      <c r="NCZ261" s="89"/>
      <c r="NDA261" s="89"/>
      <c r="NDB261" s="89"/>
      <c r="NDC261" s="89"/>
      <c r="NDD261" s="89"/>
      <c r="NDE261" s="89"/>
      <c r="NDF261" s="89"/>
      <c r="NDG261" s="89"/>
      <c r="NDH261" s="89"/>
      <c r="NDI261" s="89"/>
      <c r="NDJ261" s="89"/>
      <c r="NDK261" s="89"/>
      <c r="NDL261" s="89"/>
      <c r="NDM261" s="89"/>
      <c r="NDN261" s="89"/>
      <c r="NDO261" s="89"/>
      <c r="NDP261" s="89"/>
      <c r="NDQ261" s="89"/>
      <c r="NDR261" s="89"/>
      <c r="NDS261" s="89"/>
      <c r="NDT261" s="89"/>
      <c r="NDU261" s="89"/>
      <c r="NDV261" s="89"/>
      <c r="NDW261" s="89"/>
      <c r="NDX261" s="89"/>
      <c r="NDY261" s="89"/>
      <c r="NDZ261" s="89"/>
      <c r="NEA261" s="89"/>
      <c r="NEB261" s="89"/>
      <c r="NEC261" s="89"/>
      <c r="NED261" s="89"/>
      <c r="NEE261" s="89"/>
      <c r="NEF261" s="89"/>
      <c r="NEG261" s="89"/>
      <c r="NEH261" s="89"/>
      <c r="NEI261" s="89"/>
      <c r="NEJ261" s="89"/>
      <c r="NEK261" s="89"/>
      <c r="NEL261" s="89"/>
      <c r="NEM261" s="89"/>
      <c r="NEN261" s="89"/>
      <c r="NEO261" s="89"/>
      <c r="NEP261" s="89"/>
      <c r="NEQ261" s="89"/>
      <c r="NER261" s="89"/>
      <c r="NES261" s="89"/>
      <c r="NET261" s="89"/>
      <c r="NEU261" s="89"/>
      <c r="NEV261" s="89"/>
      <c r="NEW261" s="89"/>
      <c r="NEX261" s="89"/>
      <c r="NEY261" s="89"/>
      <c r="NEZ261" s="89"/>
      <c r="NFA261" s="89"/>
      <c r="NFB261" s="89"/>
      <c r="NFC261" s="89"/>
      <c r="NFD261" s="89"/>
      <c r="NFE261" s="89"/>
      <c r="NFF261" s="89"/>
      <c r="NFG261" s="89"/>
      <c r="NFH261" s="89"/>
      <c r="NFI261" s="89"/>
      <c r="NFJ261" s="89"/>
      <c r="NFK261" s="89"/>
      <c r="NFL261" s="89"/>
      <c r="NFM261" s="89"/>
      <c r="NFN261" s="89"/>
      <c r="NFO261" s="89"/>
      <c r="NFP261" s="89"/>
      <c r="NFQ261" s="89"/>
      <c r="NFR261" s="89"/>
      <c r="NFS261" s="89"/>
      <c r="NFT261" s="89"/>
      <c r="NFU261" s="89"/>
      <c r="NFV261" s="89"/>
      <c r="NFW261" s="89"/>
      <c r="NFX261" s="89"/>
      <c r="NFY261" s="89"/>
      <c r="NFZ261" s="89"/>
      <c r="NGA261" s="89"/>
      <c r="NGB261" s="89"/>
      <c r="NGC261" s="89"/>
      <c r="NGD261" s="89"/>
      <c r="NGE261" s="89"/>
      <c r="NGF261" s="89"/>
      <c r="NGG261" s="89"/>
      <c r="NGH261" s="89"/>
      <c r="NGI261" s="89"/>
      <c r="NGJ261" s="89"/>
      <c r="NGK261" s="89"/>
      <c r="NGL261" s="89"/>
      <c r="NGM261" s="89"/>
      <c r="NGN261" s="89"/>
      <c r="NGO261" s="89"/>
      <c r="NGP261" s="89"/>
      <c r="NGQ261" s="89"/>
      <c r="NGR261" s="89"/>
      <c r="NGS261" s="89"/>
      <c r="NGT261" s="89"/>
      <c r="NGU261" s="89"/>
      <c r="NGV261" s="89"/>
      <c r="NGW261" s="89"/>
      <c r="NGX261" s="89"/>
      <c r="NGY261" s="89"/>
      <c r="NGZ261" s="89"/>
      <c r="NHA261" s="89"/>
      <c r="NHB261" s="89"/>
      <c r="NHC261" s="89"/>
      <c r="NHD261" s="89"/>
      <c r="NHE261" s="89"/>
      <c r="NHF261" s="89"/>
      <c r="NHG261" s="89"/>
      <c r="NHH261" s="89"/>
      <c r="NHI261" s="89"/>
      <c r="NHJ261" s="89"/>
      <c r="NHK261" s="89"/>
      <c r="NHL261" s="89"/>
      <c r="NHM261" s="89"/>
      <c r="NHN261" s="89"/>
      <c r="NHO261" s="89"/>
      <c r="NHP261" s="89"/>
      <c r="NHQ261" s="89"/>
      <c r="NHR261" s="89"/>
      <c r="NHS261" s="89"/>
      <c r="NHT261" s="89"/>
      <c r="NHU261" s="89"/>
      <c r="NHV261" s="89"/>
      <c r="NHW261" s="89"/>
      <c r="NHX261" s="89"/>
      <c r="NHY261" s="89"/>
      <c r="NHZ261" s="89"/>
      <c r="NIA261" s="89"/>
      <c r="NIB261" s="89"/>
      <c r="NIC261" s="89"/>
      <c r="NID261" s="89"/>
      <c r="NIE261" s="89"/>
      <c r="NIF261" s="89"/>
      <c r="NIG261" s="89"/>
      <c r="NIH261" s="89"/>
      <c r="NII261" s="89"/>
      <c r="NIJ261" s="89"/>
      <c r="NIK261" s="89"/>
      <c r="NIL261" s="89"/>
      <c r="NIM261" s="89"/>
      <c r="NIN261" s="89"/>
      <c r="NIO261" s="89"/>
      <c r="NIP261" s="89"/>
      <c r="NIQ261" s="89"/>
      <c r="NIR261" s="89"/>
      <c r="NIS261" s="89"/>
      <c r="NIT261" s="89"/>
      <c r="NIU261" s="89"/>
      <c r="NIV261" s="89"/>
      <c r="NIW261" s="89"/>
      <c r="NIX261" s="89"/>
      <c r="NIY261" s="89"/>
      <c r="NIZ261" s="89"/>
      <c r="NJA261" s="89"/>
      <c r="NJB261" s="89"/>
      <c r="NJC261" s="89"/>
      <c r="NJD261" s="89"/>
      <c r="NJE261" s="89"/>
      <c r="NJF261" s="89"/>
      <c r="NJG261" s="89"/>
      <c r="NJH261" s="89"/>
      <c r="NJI261" s="89"/>
      <c r="NJJ261" s="89"/>
      <c r="NJK261" s="89"/>
      <c r="NJL261" s="89"/>
      <c r="NJM261" s="89"/>
      <c r="NJN261" s="89"/>
      <c r="NJO261" s="89"/>
      <c r="NJP261" s="89"/>
      <c r="NJQ261" s="89"/>
      <c r="NJR261" s="89"/>
      <c r="NJS261" s="89"/>
      <c r="NJT261" s="89"/>
      <c r="NJU261" s="89"/>
      <c r="NJV261" s="89"/>
      <c r="NJW261" s="89"/>
      <c r="NJX261" s="89"/>
      <c r="NJY261" s="89"/>
      <c r="NJZ261" s="89"/>
      <c r="NKA261" s="89"/>
      <c r="NKB261" s="89"/>
      <c r="NKC261" s="89"/>
      <c r="NKD261" s="89"/>
      <c r="NKE261" s="89"/>
      <c r="NKF261" s="89"/>
      <c r="NKG261" s="89"/>
      <c r="NKH261" s="89"/>
      <c r="NKI261" s="89"/>
      <c r="NKJ261" s="89"/>
      <c r="NKK261" s="89"/>
      <c r="NKL261" s="89"/>
      <c r="NKM261" s="89"/>
      <c r="NKN261" s="89"/>
      <c r="NKO261" s="89"/>
      <c r="NKP261" s="89"/>
      <c r="NKQ261" s="89"/>
      <c r="NKR261" s="89"/>
      <c r="NKS261" s="89"/>
      <c r="NKT261" s="89"/>
      <c r="NKU261" s="89"/>
      <c r="NKV261" s="89"/>
      <c r="NKW261" s="89"/>
      <c r="NKX261" s="89"/>
      <c r="NKY261" s="89"/>
      <c r="NKZ261" s="89"/>
      <c r="NLA261" s="89"/>
      <c r="NLB261" s="89"/>
      <c r="NLC261" s="89"/>
      <c r="NLD261" s="89"/>
      <c r="NLE261" s="89"/>
      <c r="NLF261" s="89"/>
      <c r="NLG261" s="89"/>
      <c r="NLH261" s="89"/>
      <c r="NLI261" s="89"/>
      <c r="NLJ261" s="89"/>
      <c r="NLK261" s="89"/>
      <c r="NLL261" s="89"/>
      <c r="NLM261" s="89"/>
      <c r="NLN261" s="89"/>
      <c r="NLO261" s="89"/>
      <c r="NLP261" s="89"/>
      <c r="NLQ261" s="89"/>
      <c r="NLR261" s="89"/>
      <c r="NLS261" s="89"/>
      <c r="NLT261" s="89"/>
      <c r="NLU261" s="89"/>
      <c r="NLV261" s="89"/>
      <c r="NLW261" s="89"/>
      <c r="NLX261" s="89"/>
      <c r="NLY261" s="89"/>
      <c r="NLZ261" s="89"/>
      <c r="NMA261" s="89"/>
      <c r="NMB261" s="89"/>
      <c r="NMC261" s="89"/>
      <c r="NMD261" s="89"/>
      <c r="NME261" s="89"/>
      <c r="NMF261" s="89"/>
      <c r="NMG261" s="89"/>
      <c r="NMH261" s="89"/>
      <c r="NMI261" s="89"/>
      <c r="NMJ261" s="89"/>
      <c r="NMK261" s="89"/>
      <c r="NML261" s="89"/>
      <c r="NMM261" s="89"/>
      <c r="NMN261" s="89"/>
      <c r="NMO261" s="89"/>
      <c r="NMP261" s="89"/>
      <c r="NMQ261" s="89"/>
      <c r="NMR261" s="89"/>
      <c r="NMS261" s="89"/>
      <c r="NMT261" s="89"/>
      <c r="NMU261" s="89"/>
      <c r="NMV261" s="89"/>
      <c r="NMW261" s="89"/>
      <c r="NMX261" s="89"/>
      <c r="NMY261" s="89"/>
      <c r="NMZ261" s="89"/>
      <c r="NNA261" s="89"/>
      <c r="NNB261" s="89"/>
      <c r="NNC261" s="89"/>
      <c r="NND261" s="89"/>
      <c r="NNE261" s="89"/>
      <c r="NNF261" s="89"/>
      <c r="NNG261" s="89"/>
      <c r="NNH261" s="89"/>
      <c r="NNI261" s="89"/>
      <c r="NNJ261" s="89"/>
      <c r="NNK261" s="89"/>
      <c r="NNL261" s="89"/>
      <c r="NNM261" s="89"/>
      <c r="NNN261" s="89"/>
      <c r="NNO261" s="89"/>
      <c r="NNP261" s="89"/>
      <c r="NNQ261" s="89"/>
      <c r="NNR261" s="89"/>
      <c r="NNS261" s="89"/>
      <c r="NNT261" s="89"/>
      <c r="NNU261" s="89"/>
      <c r="NNV261" s="89"/>
      <c r="NNW261" s="89"/>
      <c r="NNX261" s="89"/>
      <c r="NNY261" s="89"/>
      <c r="NNZ261" s="89"/>
      <c r="NOA261" s="89"/>
      <c r="NOB261" s="89"/>
      <c r="NOC261" s="89"/>
      <c r="NOD261" s="89"/>
      <c r="NOE261" s="89"/>
      <c r="NOF261" s="89"/>
      <c r="NOG261" s="89"/>
      <c r="NOH261" s="89"/>
      <c r="NOI261" s="89"/>
      <c r="NOJ261" s="89"/>
      <c r="NOK261" s="89"/>
      <c r="NOL261" s="89"/>
      <c r="NOM261" s="89"/>
      <c r="NON261" s="89"/>
      <c r="NOO261" s="89"/>
      <c r="NOP261" s="89"/>
      <c r="NOQ261" s="89"/>
      <c r="NOR261" s="89"/>
      <c r="NOS261" s="89"/>
      <c r="NOT261" s="89"/>
      <c r="NOU261" s="89"/>
      <c r="NOV261" s="89"/>
      <c r="NOW261" s="89"/>
      <c r="NOX261" s="89"/>
      <c r="NOY261" s="89"/>
      <c r="NOZ261" s="89"/>
      <c r="NPA261" s="89"/>
      <c r="NPB261" s="89"/>
      <c r="NPC261" s="89"/>
      <c r="NPD261" s="89"/>
      <c r="NPE261" s="89"/>
      <c r="NPF261" s="89"/>
      <c r="NPG261" s="89"/>
      <c r="NPH261" s="89"/>
      <c r="NPI261" s="89"/>
      <c r="NPJ261" s="89"/>
      <c r="NPK261" s="89"/>
      <c r="NPL261" s="89"/>
      <c r="NPM261" s="89"/>
      <c r="NPN261" s="89"/>
      <c r="NPO261" s="89"/>
      <c r="NPP261" s="89"/>
      <c r="NPQ261" s="89"/>
      <c r="NPR261" s="89"/>
      <c r="NPS261" s="89"/>
      <c r="NPT261" s="89"/>
      <c r="NPU261" s="89"/>
      <c r="NPV261" s="89"/>
      <c r="NPW261" s="89"/>
      <c r="NPX261" s="89"/>
      <c r="NPY261" s="89"/>
      <c r="NPZ261" s="89"/>
      <c r="NQA261" s="89"/>
      <c r="NQB261" s="89"/>
      <c r="NQC261" s="89"/>
      <c r="NQD261" s="89"/>
      <c r="NQE261" s="89"/>
      <c r="NQF261" s="89"/>
      <c r="NQG261" s="89"/>
      <c r="NQH261" s="89"/>
      <c r="NQI261" s="89"/>
      <c r="NQJ261" s="89"/>
      <c r="NQK261" s="89"/>
      <c r="NQL261" s="89"/>
      <c r="NQM261" s="89"/>
      <c r="NQN261" s="89"/>
      <c r="NQO261" s="89"/>
      <c r="NQP261" s="89"/>
      <c r="NQQ261" s="89"/>
      <c r="NQR261" s="89"/>
      <c r="NQS261" s="89"/>
      <c r="NQT261" s="89"/>
      <c r="NQU261" s="89"/>
      <c r="NQV261" s="89"/>
      <c r="NQW261" s="89"/>
      <c r="NQX261" s="89"/>
      <c r="NQY261" s="89"/>
      <c r="NQZ261" s="89"/>
      <c r="NRA261" s="89"/>
      <c r="NRB261" s="89"/>
      <c r="NRC261" s="89"/>
      <c r="NRD261" s="89"/>
      <c r="NRE261" s="89"/>
      <c r="NRF261" s="89"/>
      <c r="NRG261" s="89"/>
      <c r="NRH261" s="89"/>
      <c r="NRI261" s="89"/>
      <c r="NRJ261" s="89"/>
      <c r="NRK261" s="89"/>
      <c r="NRL261" s="89"/>
      <c r="NRM261" s="89"/>
      <c r="NRN261" s="89"/>
      <c r="NRO261" s="89"/>
      <c r="NRP261" s="89"/>
      <c r="NRQ261" s="89"/>
      <c r="NRR261" s="89"/>
      <c r="NRS261" s="89"/>
      <c r="NRT261" s="89"/>
      <c r="NRU261" s="89"/>
      <c r="NRV261" s="89"/>
      <c r="NRW261" s="89"/>
      <c r="NRX261" s="89"/>
      <c r="NRY261" s="89"/>
      <c r="NRZ261" s="89"/>
      <c r="NSA261" s="89"/>
      <c r="NSB261" s="89"/>
      <c r="NSC261" s="89"/>
      <c r="NSD261" s="89"/>
      <c r="NSE261" s="89"/>
      <c r="NSF261" s="89"/>
      <c r="NSG261" s="89"/>
      <c r="NSH261" s="89"/>
      <c r="NSI261" s="89"/>
      <c r="NSJ261" s="89"/>
      <c r="NSK261" s="89"/>
      <c r="NSL261" s="89"/>
      <c r="NSM261" s="89"/>
      <c r="NSN261" s="89"/>
      <c r="NSO261" s="89"/>
      <c r="NSP261" s="89"/>
      <c r="NSQ261" s="89"/>
      <c r="NSR261" s="89"/>
      <c r="NSS261" s="89"/>
      <c r="NST261" s="89"/>
      <c r="NSU261" s="89"/>
      <c r="NSV261" s="89"/>
      <c r="NSW261" s="89"/>
      <c r="NSX261" s="89"/>
      <c r="NSY261" s="89"/>
      <c r="NSZ261" s="89"/>
      <c r="NTA261" s="89"/>
      <c r="NTB261" s="89"/>
      <c r="NTC261" s="89"/>
      <c r="NTD261" s="89"/>
      <c r="NTE261" s="89"/>
      <c r="NTF261" s="89"/>
      <c r="NTG261" s="89"/>
      <c r="NTH261" s="89"/>
      <c r="NTI261" s="89"/>
      <c r="NTJ261" s="89"/>
      <c r="NTK261" s="89"/>
      <c r="NTL261" s="89"/>
      <c r="NTM261" s="89"/>
      <c r="NTN261" s="89"/>
      <c r="NTO261" s="89"/>
      <c r="NTP261" s="89"/>
      <c r="NTQ261" s="89"/>
      <c r="NTR261" s="89"/>
      <c r="NTS261" s="89"/>
      <c r="NTT261" s="89"/>
      <c r="NTU261" s="89"/>
      <c r="NTV261" s="89"/>
      <c r="NTW261" s="89"/>
      <c r="NTX261" s="89"/>
      <c r="NTY261" s="89"/>
      <c r="NTZ261" s="89"/>
      <c r="NUA261" s="89"/>
      <c r="NUB261" s="89"/>
      <c r="NUC261" s="89"/>
      <c r="NUD261" s="89"/>
      <c r="NUE261" s="89"/>
      <c r="NUF261" s="89"/>
      <c r="NUG261" s="89"/>
      <c r="NUH261" s="89"/>
      <c r="NUI261" s="89"/>
      <c r="NUJ261" s="89"/>
      <c r="NUK261" s="89"/>
      <c r="NUL261" s="89"/>
      <c r="NUM261" s="89"/>
      <c r="NUN261" s="89"/>
      <c r="NUO261" s="89"/>
      <c r="NUP261" s="89"/>
      <c r="NUQ261" s="89"/>
      <c r="NUR261" s="89"/>
      <c r="NUS261" s="89"/>
      <c r="NUT261" s="89"/>
      <c r="NUU261" s="89"/>
      <c r="NUV261" s="89"/>
      <c r="NUW261" s="89"/>
      <c r="NUX261" s="89"/>
      <c r="NUY261" s="89"/>
      <c r="NUZ261" s="89"/>
      <c r="NVA261" s="89"/>
      <c r="NVB261" s="89"/>
      <c r="NVC261" s="89"/>
      <c r="NVD261" s="89"/>
      <c r="NVE261" s="89"/>
      <c r="NVF261" s="89"/>
      <c r="NVG261" s="89"/>
      <c r="NVH261" s="89"/>
      <c r="NVI261" s="89"/>
      <c r="NVJ261" s="89"/>
      <c r="NVK261" s="89"/>
      <c r="NVL261" s="89"/>
      <c r="NVM261" s="89"/>
      <c r="NVN261" s="89"/>
      <c r="NVO261" s="89"/>
      <c r="NVP261" s="89"/>
      <c r="NVQ261" s="89"/>
      <c r="NVR261" s="89"/>
      <c r="NVS261" s="89"/>
      <c r="NVT261" s="89"/>
      <c r="NVU261" s="89"/>
      <c r="NVV261" s="89"/>
      <c r="NVW261" s="89"/>
      <c r="NVX261" s="89"/>
      <c r="NVY261" s="89"/>
      <c r="NVZ261" s="89"/>
      <c r="NWA261" s="89"/>
      <c r="NWB261" s="89"/>
      <c r="NWC261" s="89"/>
      <c r="NWD261" s="89"/>
      <c r="NWE261" s="89"/>
      <c r="NWF261" s="89"/>
      <c r="NWG261" s="89"/>
      <c r="NWH261" s="89"/>
      <c r="NWI261" s="89"/>
      <c r="NWJ261" s="89"/>
      <c r="NWK261" s="89"/>
      <c r="NWL261" s="89"/>
      <c r="NWM261" s="89"/>
      <c r="NWN261" s="89"/>
      <c r="NWO261" s="89"/>
      <c r="NWP261" s="89"/>
      <c r="NWQ261" s="89"/>
      <c r="NWR261" s="89"/>
      <c r="NWS261" s="89"/>
      <c r="NWT261" s="89"/>
      <c r="NWU261" s="89"/>
      <c r="NWV261" s="89"/>
      <c r="NWW261" s="89"/>
      <c r="NWX261" s="89"/>
      <c r="NWY261" s="89"/>
      <c r="NWZ261" s="89"/>
      <c r="NXA261" s="89"/>
      <c r="NXB261" s="89"/>
      <c r="NXC261" s="89"/>
      <c r="NXD261" s="89"/>
      <c r="NXE261" s="89"/>
      <c r="NXF261" s="89"/>
      <c r="NXG261" s="89"/>
      <c r="NXH261" s="89"/>
      <c r="NXI261" s="89"/>
      <c r="NXJ261" s="89"/>
      <c r="NXK261" s="89"/>
      <c r="NXL261" s="89"/>
      <c r="NXM261" s="89"/>
      <c r="NXN261" s="89"/>
      <c r="NXO261" s="89"/>
      <c r="NXP261" s="89"/>
      <c r="NXQ261" s="89"/>
      <c r="NXR261" s="89"/>
      <c r="NXS261" s="89"/>
      <c r="NXT261" s="89"/>
      <c r="NXU261" s="89"/>
      <c r="NXV261" s="89"/>
      <c r="NXW261" s="89"/>
      <c r="NXX261" s="89"/>
      <c r="NXY261" s="89"/>
      <c r="NXZ261" s="89"/>
      <c r="NYA261" s="89"/>
      <c r="NYB261" s="89"/>
      <c r="NYC261" s="89"/>
      <c r="NYD261" s="89"/>
      <c r="NYE261" s="89"/>
      <c r="NYF261" s="89"/>
      <c r="NYG261" s="89"/>
      <c r="NYH261" s="89"/>
      <c r="NYI261" s="89"/>
      <c r="NYJ261" s="89"/>
      <c r="NYK261" s="89"/>
      <c r="NYL261" s="89"/>
      <c r="NYM261" s="89"/>
      <c r="NYN261" s="89"/>
      <c r="NYO261" s="89"/>
      <c r="NYP261" s="89"/>
      <c r="NYQ261" s="89"/>
      <c r="NYR261" s="89"/>
      <c r="NYS261" s="89"/>
      <c r="NYT261" s="89"/>
      <c r="NYU261" s="89"/>
      <c r="NYV261" s="89"/>
      <c r="NYW261" s="89"/>
      <c r="NYX261" s="89"/>
      <c r="NYY261" s="89"/>
      <c r="NYZ261" s="89"/>
      <c r="NZA261" s="89"/>
      <c r="NZB261" s="89"/>
      <c r="NZC261" s="89"/>
      <c r="NZD261" s="89"/>
      <c r="NZE261" s="89"/>
      <c r="NZF261" s="89"/>
      <c r="NZG261" s="89"/>
      <c r="NZH261" s="89"/>
      <c r="NZI261" s="89"/>
      <c r="NZJ261" s="89"/>
      <c r="NZK261" s="89"/>
      <c r="NZL261" s="89"/>
      <c r="NZM261" s="89"/>
      <c r="NZN261" s="89"/>
      <c r="NZO261" s="89"/>
      <c r="NZP261" s="89"/>
      <c r="NZQ261" s="89"/>
      <c r="NZR261" s="89"/>
      <c r="NZS261" s="89"/>
      <c r="NZT261" s="89"/>
      <c r="NZU261" s="89"/>
      <c r="NZV261" s="89"/>
      <c r="NZW261" s="89"/>
      <c r="NZX261" s="89"/>
      <c r="NZY261" s="89"/>
      <c r="NZZ261" s="89"/>
      <c r="OAA261" s="89"/>
      <c r="OAB261" s="89"/>
      <c r="OAC261" s="89"/>
      <c r="OAD261" s="89"/>
      <c r="OAE261" s="89"/>
      <c r="OAF261" s="89"/>
      <c r="OAG261" s="89"/>
      <c r="OAH261" s="89"/>
      <c r="OAI261" s="89"/>
      <c r="OAJ261" s="89"/>
      <c r="OAK261" s="89"/>
      <c r="OAL261" s="89"/>
      <c r="OAM261" s="89"/>
      <c r="OAN261" s="89"/>
      <c r="OAO261" s="89"/>
      <c r="OAP261" s="89"/>
      <c r="OAQ261" s="89"/>
      <c r="OAR261" s="89"/>
      <c r="OAS261" s="89"/>
      <c r="OAT261" s="89"/>
      <c r="OAU261" s="89"/>
      <c r="OAV261" s="89"/>
      <c r="OAW261" s="89"/>
      <c r="OAX261" s="89"/>
      <c r="OAY261" s="89"/>
      <c r="OAZ261" s="89"/>
      <c r="OBA261" s="89"/>
      <c r="OBB261" s="89"/>
      <c r="OBC261" s="89"/>
      <c r="OBD261" s="89"/>
      <c r="OBE261" s="89"/>
      <c r="OBF261" s="89"/>
      <c r="OBG261" s="89"/>
      <c r="OBH261" s="89"/>
      <c r="OBI261" s="89"/>
      <c r="OBJ261" s="89"/>
      <c r="OBK261" s="89"/>
      <c r="OBL261" s="89"/>
      <c r="OBM261" s="89"/>
      <c r="OBN261" s="89"/>
      <c r="OBO261" s="89"/>
      <c r="OBP261" s="89"/>
      <c r="OBQ261" s="89"/>
      <c r="OBR261" s="89"/>
      <c r="OBS261" s="89"/>
      <c r="OBT261" s="89"/>
      <c r="OBU261" s="89"/>
      <c r="OBV261" s="89"/>
      <c r="OBW261" s="89"/>
      <c r="OBX261" s="89"/>
      <c r="OBY261" s="89"/>
      <c r="OBZ261" s="89"/>
      <c r="OCA261" s="89"/>
      <c r="OCB261" s="89"/>
      <c r="OCC261" s="89"/>
      <c r="OCD261" s="89"/>
      <c r="OCE261" s="89"/>
      <c r="OCF261" s="89"/>
      <c r="OCG261" s="89"/>
      <c r="OCH261" s="89"/>
      <c r="OCI261" s="89"/>
      <c r="OCJ261" s="89"/>
      <c r="OCK261" s="89"/>
      <c r="OCL261" s="89"/>
      <c r="OCM261" s="89"/>
      <c r="OCN261" s="89"/>
      <c r="OCO261" s="89"/>
      <c r="OCP261" s="89"/>
      <c r="OCQ261" s="89"/>
      <c r="OCR261" s="89"/>
      <c r="OCS261" s="89"/>
      <c r="OCT261" s="89"/>
      <c r="OCU261" s="89"/>
      <c r="OCV261" s="89"/>
      <c r="OCW261" s="89"/>
      <c r="OCX261" s="89"/>
      <c r="OCY261" s="89"/>
      <c r="OCZ261" s="89"/>
      <c r="ODA261" s="89"/>
      <c r="ODB261" s="89"/>
      <c r="ODC261" s="89"/>
      <c r="ODD261" s="89"/>
      <c r="ODE261" s="89"/>
      <c r="ODF261" s="89"/>
      <c r="ODG261" s="89"/>
      <c r="ODH261" s="89"/>
      <c r="ODI261" s="89"/>
      <c r="ODJ261" s="89"/>
      <c r="ODK261" s="89"/>
      <c r="ODL261" s="89"/>
      <c r="ODM261" s="89"/>
      <c r="ODN261" s="89"/>
      <c r="ODO261" s="89"/>
      <c r="ODP261" s="89"/>
      <c r="ODQ261" s="89"/>
      <c r="ODR261" s="89"/>
      <c r="ODS261" s="89"/>
      <c r="ODT261" s="89"/>
      <c r="ODU261" s="89"/>
      <c r="ODV261" s="89"/>
      <c r="ODW261" s="89"/>
      <c r="ODX261" s="89"/>
      <c r="ODY261" s="89"/>
      <c r="ODZ261" s="89"/>
      <c r="OEA261" s="89"/>
      <c r="OEB261" s="89"/>
      <c r="OEC261" s="89"/>
      <c r="OED261" s="89"/>
      <c r="OEE261" s="89"/>
      <c r="OEF261" s="89"/>
      <c r="OEG261" s="89"/>
      <c r="OEH261" s="89"/>
      <c r="OEI261" s="89"/>
      <c r="OEJ261" s="89"/>
      <c r="OEK261" s="89"/>
      <c r="OEL261" s="89"/>
      <c r="OEM261" s="89"/>
      <c r="OEN261" s="89"/>
      <c r="OEO261" s="89"/>
      <c r="OEP261" s="89"/>
      <c r="OEQ261" s="89"/>
      <c r="OER261" s="89"/>
      <c r="OES261" s="89"/>
      <c r="OET261" s="89"/>
      <c r="OEU261" s="89"/>
      <c r="OEV261" s="89"/>
      <c r="OEW261" s="89"/>
      <c r="OEX261" s="89"/>
      <c r="OEY261" s="89"/>
      <c r="OEZ261" s="89"/>
      <c r="OFA261" s="89"/>
      <c r="OFB261" s="89"/>
      <c r="OFC261" s="89"/>
      <c r="OFD261" s="89"/>
      <c r="OFE261" s="89"/>
      <c r="OFF261" s="89"/>
      <c r="OFG261" s="89"/>
      <c r="OFH261" s="89"/>
      <c r="OFI261" s="89"/>
      <c r="OFJ261" s="89"/>
      <c r="OFK261" s="89"/>
      <c r="OFL261" s="89"/>
      <c r="OFM261" s="89"/>
      <c r="OFN261" s="89"/>
      <c r="OFO261" s="89"/>
      <c r="OFP261" s="89"/>
      <c r="OFQ261" s="89"/>
      <c r="OFR261" s="89"/>
      <c r="OFS261" s="89"/>
      <c r="OFT261" s="89"/>
      <c r="OFU261" s="89"/>
      <c r="OFV261" s="89"/>
      <c r="OFW261" s="89"/>
      <c r="OFX261" s="89"/>
      <c r="OFY261" s="89"/>
      <c r="OFZ261" s="89"/>
      <c r="OGA261" s="89"/>
      <c r="OGB261" s="89"/>
      <c r="OGC261" s="89"/>
      <c r="OGD261" s="89"/>
      <c r="OGE261" s="89"/>
      <c r="OGF261" s="89"/>
      <c r="OGG261" s="89"/>
      <c r="OGH261" s="89"/>
      <c r="OGI261" s="89"/>
      <c r="OGJ261" s="89"/>
      <c r="OGK261" s="89"/>
      <c r="OGL261" s="89"/>
      <c r="OGM261" s="89"/>
      <c r="OGN261" s="89"/>
      <c r="OGO261" s="89"/>
      <c r="OGP261" s="89"/>
      <c r="OGQ261" s="89"/>
      <c r="OGR261" s="89"/>
      <c r="OGS261" s="89"/>
      <c r="OGT261" s="89"/>
      <c r="OGU261" s="89"/>
      <c r="OGV261" s="89"/>
      <c r="OGW261" s="89"/>
      <c r="OGX261" s="89"/>
      <c r="OGY261" s="89"/>
      <c r="OGZ261" s="89"/>
      <c r="OHA261" s="89"/>
      <c r="OHB261" s="89"/>
      <c r="OHC261" s="89"/>
      <c r="OHD261" s="89"/>
      <c r="OHE261" s="89"/>
      <c r="OHF261" s="89"/>
      <c r="OHG261" s="89"/>
      <c r="OHH261" s="89"/>
      <c r="OHI261" s="89"/>
      <c r="OHJ261" s="89"/>
      <c r="OHK261" s="89"/>
      <c r="OHL261" s="89"/>
      <c r="OHM261" s="89"/>
      <c r="OHN261" s="89"/>
      <c r="OHO261" s="89"/>
      <c r="OHP261" s="89"/>
      <c r="OHQ261" s="89"/>
      <c r="OHR261" s="89"/>
      <c r="OHS261" s="89"/>
      <c r="OHT261" s="89"/>
      <c r="OHU261" s="89"/>
      <c r="OHV261" s="89"/>
      <c r="OHW261" s="89"/>
      <c r="OHX261" s="89"/>
      <c r="OHY261" s="89"/>
      <c r="OHZ261" s="89"/>
      <c r="OIA261" s="89"/>
      <c r="OIB261" s="89"/>
      <c r="OIC261" s="89"/>
      <c r="OID261" s="89"/>
      <c r="OIE261" s="89"/>
      <c r="OIF261" s="89"/>
      <c r="OIG261" s="89"/>
      <c r="OIH261" s="89"/>
      <c r="OII261" s="89"/>
      <c r="OIJ261" s="89"/>
      <c r="OIK261" s="89"/>
      <c r="OIL261" s="89"/>
      <c r="OIM261" s="89"/>
      <c r="OIN261" s="89"/>
      <c r="OIO261" s="89"/>
      <c r="OIP261" s="89"/>
      <c r="OIQ261" s="89"/>
      <c r="OIR261" s="89"/>
      <c r="OIS261" s="89"/>
      <c r="OIT261" s="89"/>
      <c r="OIU261" s="89"/>
      <c r="OIV261" s="89"/>
      <c r="OIW261" s="89"/>
      <c r="OIX261" s="89"/>
      <c r="OIY261" s="89"/>
      <c r="OIZ261" s="89"/>
      <c r="OJA261" s="89"/>
      <c r="OJB261" s="89"/>
      <c r="OJC261" s="89"/>
      <c r="OJD261" s="89"/>
      <c r="OJE261" s="89"/>
      <c r="OJF261" s="89"/>
      <c r="OJG261" s="89"/>
      <c r="OJH261" s="89"/>
      <c r="OJI261" s="89"/>
      <c r="OJJ261" s="89"/>
      <c r="OJK261" s="89"/>
      <c r="OJL261" s="89"/>
      <c r="OJM261" s="89"/>
      <c r="OJN261" s="89"/>
      <c r="OJO261" s="89"/>
      <c r="OJP261" s="89"/>
      <c r="OJQ261" s="89"/>
      <c r="OJR261" s="89"/>
      <c r="OJS261" s="89"/>
      <c r="OJT261" s="89"/>
      <c r="OJU261" s="89"/>
      <c r="OJV261" s="89"/>
      <c r="OJW261" s="89"/>
      <c r="OJX261" s="89"/>
      <c r="OJY261" s="89"/>
      <c r="OJZ261" s="89"/>
      <c r="OKA261" s="89"/>
      <c r="OKB261" s="89"/>
      <c r="OKC261" s="89"/>
      <c r="OKD261" s="89"/>
      <c r="OKE261" s="89"/>
      <c r="OKF261" s="89"/>
      <c r="OKG261" s="89"/>
      <c r="OKH261" s="89"/>
      <c r="OKI261" s="89"/>
      <c r="OKJ261" s="89"/>
      <c r="OKK261" s="89"/>
      <c r="OKL261" s="89"/>
      <c r="OKM261" s="89"/>
      <c r="OKN261" s="89"/>
      <c r="OKO261" s="89"/>
      <c r="OKP261" s="89"/>
      <c r="OKQ261" s="89"/>
      <c r="OKR261" s="89"/>
      <c r="OKS261" s="89"/>
      <c r="OKT261" s="89"/>
      <c r="OKU261" s="89"/>
      <c r="OKV261" s="89"/>
      <c r="OKW261" s="89"/>
      <c r="OKX261" s="89"/>
      <c r="OKY261" s="89"/>
      <c r="OKZ261" s="89"/>
      <c r="OLA261" s="89"/>
      <c r="OLB261" s="89"/>
      <c r="OLC261" s="89"/>
      <c r="OLD261" s="89"/>
      <c r="OLE261" s="89"/>
      <c r="OLF261" s="89"/>
      <c r="OLG261" s="89"/>
      <c r="OLH261" s="89"/>
      <c r="OLI261" s="89"/>
      <c r="OLJ261" s="89"/>
      <c r="OLK261" s="89"/>
      <c r="OLL261" s="89"/>
      <c r="OLM261" s="89"/>
      <c r="OLN261" s="89"/>
      <c r="OLO261" s="89"/>
      <c r="OLP261" s="89"/>
      <c r="OLQ261" s="89"/>
      <c r="OLR261" s="89"/>
      <c r="OLS261" s="89"/>
      <c r="OLT261" s="89"/>
      <c r="OLU261" s="89"/>
      <c r="OLV261" s="89"/>
      <c r="OLW261" s="89"/>
      <c r="OLX261" s="89"/>
      <c r="OLY261" s="89"/>
      <c r="OLZ261" s="89"/>
      <c r="OMA261" s="89"/>
      <c r="OMB261" s="89"/>
      <c r="OMC261" s="89"/>
      <c r="OMD261" s="89"/>
      <c r="OME261" s="89"/>
      <c r="OMF261" s="89"/>
      <c r="OMG261" s="89"/>
      <c r="OMH261" s="89"/>
      <c r="OMI261" s="89"/>
      <c r="OMJ261" s="89"/>
      <c r="OMK261" s="89"/>
      <c r="OML261" s="89"/>
      <c r="OMM261" s="89"/>
      <c r="OMN261" s="89"/>
      <c r="OMO261" s="89"/>
      <c r="OMP261" s="89"/>
      <c r="OMQ261" s="89"/>
      <c r="OMR261" s="89"/>
      <c r="OMS261" s="89"/>
      <c r="OMT261" s="89"/>
      <c r="OMU261" s="89"/>
      <c r="OMV261" s="89"/>
      <c r="OMW261" s="89"/>
      <c r="OMX261" s="89"/>
      <c r="OMY261" s="89"/>
      <c r="OMZ261" s="89"/>
      <c r="ONA261" s="89"/>
      <c r="ONB261" s="89"/>
      <c r="ONC261" s="89"/>
      <c r="OND261" s="89"/>
      <c r="ONE261" s="89"/>
      <c r="ONF261" s="89"/>
      <c r="ONG261" s="89"/>
      <c r="ONH261" s="89"/>
      <c r="ONI261" s="89"/>
      <c r="ONJ261" s="89"/>
      <c r="ONK261" s="89"/>
      <c r="ONL261" s="89"/>
      <c r="ONM261" s="89"/>
      <c r="ONN261" s="89"/>
      <c r="ONO261" s="89"/>
      <c r="ONP261" s="89"/>
      <c r="ONQ261" s="89"/>
      <c r="ONR261" s="89"/>
      <c r="ONS261" s="89"/>
      <c r="ONT261" s="89"/>
      <c r="ONU261" s="89"/>
      <c r="ONV261" s="89"/>
      <c r="ONW261" s="89"/>
      <c r="ONX261" s="89"/>
      <c r="ONY261" s="89"/>
      <c r="ONZ261" s="89"/>
      <c r="OOA261" s="89"/>
      <c r="OOB261" s="89"/>
      <c r="OOC261" s="89"/>
      <c r="OOD261" s="89"/>
      <c r="OOE261" s="89"/>
      <c r="OOF261" s="89"/>
      <c r="OOG261" s="89"/>
      <c r="OOH261" s="89"/>
      <c r="OOI261" s="89"/>
      <c r="OOJ261" s="89"/>
      <c r="OOK261" s="89"/>
      <c r="OOL261" s="89"/>
      <c r="OOM261" s="89"/>
      <c r="OON261" s="89"/>
      <c r="OOO261" s="89"/>
      <c r="OOP261" s="89"/>
      <c r="OOQ261" s="89"/>
      <c r="OOR261" s="89"/>
      <c r="OOS261" s="89"/>
      <c r="OOT261" s="89"/>
      <c r="OOU261" s="89"/>
      <c r="OOV261" s="89"/>
      <c r="OOW261" s="89"/>
      <c r="OOX261" s="89"/>
      <c r="OOY261" s="89"/>
      <c r="OOZ261" s="89"/>
      <c r="OPA261" s="89"/>
      <c r="OPB261" s="89"/>
      <c r="OPC261" s="89"/>
      <c r="OPD261" s="89"/>
      <c r="OPE261" s="89"/>
      <c r="OPF261" s="89"/>
      <c r="OPG261" s="89"/>
      <c r="OPH261" s="89"/>
      <c r="OPI261" s="89"/>
      <c r="OPJ261" s="89"/>
      <c r="OPK261" s="89"/>
      <c r="OPL261" s="89"/>
      <c r="OPM261" s="89"/>
      <c r="OPN261" s="89"/>
      <c r="OPO261" s="89"/>
      <c r="OPP261" s="89"/>
      <c r="OPQ261" s="89"/>
      <c r="OPR261" s="89"/>
      <c r="OPS261" s="89"/>
      <c r="OPT261" s="89"/>
      <c r="OPU261" s="89"/>
      <c r="OPV261" s="89"/>
      <c r="OPW261" s="89"/>
      <c r="OPX261" s="89"/>
      <c r="OPY261" s="89"/>
      <c r="OPZ261" s="89"/>
      <c r="OQA261" s="89"/>
      <c r="OQB261" s="89"/>
      <c r="OQC261" s="89"/>
      <c r="OQD261" s="89"/>
      <c r="OQE261" s="89"/>
      <c r="OQF261" s="89"/>
      <c r="OQG261" s="89"/>
      <c r="OQH261" s="89"/>
      <c r="OQI261" s="89"/>
      <c r="OQJ261" s="89"/>
      <c r="OQK261" s="89"/>
      <c r="OQL261" s="89"/>
      <c r="OQM261" s="89"/>
      <c r="OQN261" s="89"/>
      <c r="OQO261" s="89"/>
      <c r="OQP261" s="89"/>
      <c r="OQQ261" s="89"/>
      <c r="OQR261" s="89"/>
      <c r="OQS261" s="89"/>
      <c r="OQT261" s="89"/>
      <c r="OQU261" s="89"/>
      <c r="OQV261" s="89"/>
      <c r="OQW261" s="89"/>
      <c r="OQX261" s="89"/>
      <c r="OQY261" s="89"/>
      <c r="OQZ261" s="89"/>
      <c r="ORA261" s="89"/>
      <c r="ORB261" s="89"/>
      <c r="ORC261" s="89"/>
      <c r="ORD261" s="89"/>
      <c r="ORE261" s="89"/>
      <c r="ORF261" s="89"/>
      <c r="ORG261" s="89"/>
      <c r="ORH261" s="89"/>
      <c r="ORI261" s="89"/>
      <c r="ORJ261" s="89"/>
      <c r="ORK261" s="89"/>
      <c r="ORL261" s="89"/>
      <c r="ORM261" s="89"/>
      <c r="ORN261" s="89"/>
      <c r="ORO261" s="89"/>
      <c r="ORP261" s="89"/>
      <c r="ORQ261" s="89"/>
      <c r="ORR261" s="89"/>
      <c r="ORS261" s="89"/>
      <c r="ORT261" s="89"/>
      <c r="ORU261" s="89"/>
      <c r="ORV261" s="89"/>
      <c r="ORW261" s="89"/>
      <c r="ORX261" s="89"/>
      <c r="ORY261" s="89"/>
      <c r="ORZ261" s="89"/>
      <c r="OSA261" s="89"/>
      <c r="OSB261" s="89"/>
      <c r="OSC261" s="89"/>
      <c r="OSD261" s="89"/>
      <c r="OSE261" s="89"/>
      <c r="OSF261" s="89"/>
      <c r="OSG261" s="89"/>
      <c r="OSH261" s="89"/>
      <c r="OSI261" s="89"/>
      <c r="OSJ261" s="89"/>
      <c r="OSK261" s="89"/>
      <c r="OSL261" s="89"/>
      <c r="OSM261" s="89"/>
      <c r="OSN261" s="89"/>
      <c r="OSO261" s="89"/>
      <c r="OSP261" s="89"/>
      <c r="OSQ261" s="89"/>
      <c r="OSR261" s="89"/>
      <c r="OSS261" s="89"/>
      <c r="OST261" s="89"/>
      <c r="OSU261" s="89"/>
      <c r="OSV261" s="89"/>
      <c r="OSW261" s="89"/>
      <c r="OSX261" s="89"/>
      <c r="OSY261" s="89"/>
      <c r="OSZ261" s="89"/>
      <c r="OTA261" s="89"/>
      <c r="OTB261" s="89"/>
      <c r="OTC261" s="89"/>
      <c r="OTD261" s="89"/>
      <c r="OTE261" s="89"/>
      <c r="OTF261" s="89"/>
      <c r="OTG261" s="89"/>
      <c r="OTH261" s="89"/>
      <c r="OTI261" s="89"/>
      <c r="OTJ261" s="89"/>
      <c r="OTK261" s="89"/>
      <c r="OTL261" s="89"/>
      <c r="OTM261" s="89"/>
      <c r="OTN261" s="89"/>
      <c r="OTO261" s="89"/>
      <c r="OTP261" s="89"/>
      <c r="OTQ261" s="89"/>
      <c r="OTR261" s="89"/>
      <c r="OTS261" s="89"/>
      <c r="OTT261" s="89"/>
      <c r="OTU261" s="89"/>
      <c r="OTV261" s="89"/>
      <c r="OTW261" s="89"/>
      <c r="OTX261" s="89"/>
      <c r="OTY261" s="89"/>
      <c r="OTZ261" s="89"/>
      <c r="OUA261" s="89"/>
      <c r="OUB261" s="89"/>
      <c r="OUC261" s="89"/>
      <c r="OUD261" s="89"/>
      <c r="OUE261" s="89"/>
      <c r="OUF261" s="89"/>
      <c r="OUG261" s="89"/>
      <c r="OUH261" s="89"/>
      <c r="OUI261" s="89"/>
      <c r="OUJ261" s="89"/>
      <c r="OUK261" s="89"/>
      <c r="OUL261" s="89"/>
      <c r="OUM261" s="89"/>
      <c r="OUN261" s="89"/>
      <c r="OUO261" s="89"/>
      <c r="OUP261" s="89"/>
      <c r="OUQ261" s="89"/>
      <c r="OUR261" s="89"/>
      <c r="OUS261" s="89"/>
      <c r="OUT261" s="89"/>
      <c r="OUU261" s="89"/>
      <c r="OUV261" s="89"/>
      <c r="OUW261" s="89"/>
      <c r="OUX261" s="89"/>
      <c r="OUY261" s="89"/>
      <c r="OUZ261" s="89"/>
      <c r="OVA261" s="89"/>
      <c r="OVB261" s="89"/>
      <c r="OVC261" s="89"/>
      <c r="OVD261" s="89"/>
      <c r="OVE261" s="89"/>
      <c r="OVF261" s="89"/>
      <c r="OVG261" s="89"/>
      <c r="OVH261" s="89"/>
      <c r="OVI261" s="89"/>
      <c r="OVJ261" s="89"/>
      <c r="OVK261" s="89"/>
      <c r="OVL261" s="89"/>
      <c r="OVM261" s="89"/>
      <c r="OVN261" s="89"/>
      <c r="OVO261" s="89"/>
      <c r="OVP261" s="89"/>
      <c r="OVQ261" s="89"/>
      <c r="OVR261" s="89"/>
      <c r="OVS261" s="89"/>
      <c r="OVT261" s="89"/>
      <c r="OVU261" s="89"/>
      <c r="OVV261" s="89"/>
      <c r="OVW261" s="89"/>
      <c r="OVX261" s="89"/>
      <c r="OVY261" s="89"/>
      <c r="OVZ261" s="89"/>
      <c r="OWA261" s="89"/>
      <c r="OWB261" s="89"/>
      <c r="OWC261" s="89"/>
      <c r="OWD261" s="89"/>
      <c r="OWE261" s="89"/>
      <c r="OWF261" s="89"/>
      <c r="OWG261" s="89"/>
      <c r="OWH261" s="89"/>
      <c r="OWI261" s="89"/>
      <c r="OWJ261" s="89"/>
      <c r="OWK261" s="89"/>
      <c r="OWL261" s="89"/>
      <c r="OWM261" s="89"/>
      <c r="OWN261" s="89"/>
      <c r="OWO261" s="89"/>
      <c r="OWP261" s="89"/>
      <c r="OWQ261" s="89"/>
      <c r="OWR261" s="89"/>
      <c r="OWS261" s="89"/>
      <c r="OWT261" s="89"/>
      <c r="OWU261" s="89"/>
      <c r="OWV261" s="89"/>
      <c r="OWW261" s="89"/>
      <c r="OWX261" s="89"/>
      <c r="OWY261" s="89"/>
      <c r="OWZ261" s="89"/>
      <c r="OXA261" s="89"/>
      <c r="OXB261" s="89"/>
      <c r="OXC261" s="89"/>
      <c r="OXD261" s="89"/>
      <c r="OXE261" s="89"/>
      <c r="OXF261" s="89"/>
      <c r="OXG261" s="89"/>
      <c r="OXH261" s="89"/>
      <c r="OXI261" s="89"/>
      <c r="OXJ261" s="89"/>
      <c r="OXK261" s="89"/>
      <c r="OXL261" s="89"/>
      <c r="OXM261" s="89"/>
      <c r="OXN261" s="89"/>
      <c r="OXO261" s="89"/>
      <c r="OXP261" s="89"/>
      <c r="OXQ261" s="89"/>
      <c r="OXR261" s="89"/>
      <c r="OXS261" s="89"/>
      <c r="OXT261" s="89"/>
      <c r="OXU261" s="89"/>
      <c r="OXV261" s="89"/>
      <c r="OXW261" s="89"/>
      <c r="OXX261" s="89"/>
      <c r="OXY261" s="89"/>
      <c r="OXZ261" s="89"/>
      <c r="OYA261" s="89"/>
      <c r="OYB261" s="89"/>
      <c r="OYC261" s="89"/>
      <c r="OYD261" s="89"/>
      <c r="OYE261" s="89"/>
      <c r="OYF261" s="89"/>
      <c r="OYG261" s="89"/>
      <c r="OYH261" s="89"/>
      <c r="OYI261" s="89"/>
      <c r="OYJ261" s="89"/>
      <c r="OYK261" s="89"/>
      <c r="OYL261" s="89"/>
      <c r="OYM261" s="89"/>
      <c r="OYN261" s="89"/>
      <c r="OYO261" s="89"/>
      <c r="OYP261" s="89"/>
      <c r="OYQ261" s="89"/>
      <c r="OYR261" s="89"/>
      <c r="OYS261" s="89"/>
      <c r="OYT261" s="89"/>
      <c r="OYU261" s="89"/>
      <c r="OYV261" s="89"/>
      <c r="OYW261" s="89"/>
      <c r="OYX261" s="89"/>
      <c r="OYY261" s="89"/>
      <c r="OYZ261" s="89"/>
      <c r="OZA261" s="89"/>
      <c r="OZB261" s="89"/>
      <c r="OZC261" s="89"/>
      <c r="OZD261" s="89"/>
      <c r="OZE261" s="89"/>
      <c r="OZF261" s="89"/>
      <c r="OZG261" s="89"/>
      <c r="OZH261" s="89"/>
      <c r="OZI261" s="89"/>
      <c r="OZJ261" s="89"/>
      <c r="OZK261" s="89"/>
      <c r="OZL261" s="89"/>
      <c r="OZM261" s="89"/>
      <c r="OZN261" s="89"/>
      <c r="OZO261" s="89"/>
      <c r="OZP261" s="89"/>
      <c r="OZQ261" s="89"/>
      <c r="OZR261" s="89"/>
      <c r="OZS261" s="89"/>
      <c r="OZT261" s="89"/>
      <c r="OZU261" s="89"/>
      <c r="OZV261" s="89"/>
      <c r="OZW261" s="89"/>
      <c r="OZX261" s="89"/>
      <c r="OZY261" s="89"/>
      <c r="OZZ261" s="89"/>
      <c r="PAA261" s="89"/>
      <c r="PAB261" s="89"/>
      <c r="PAC261" s="89"/>
      <c r="PAD261" s="89"/>
      <c r="PAE261" s="89"/>
      <c r="PAF261" s="89"/>
      <c r="PAG261" s="89"/>
      <c r="PAH261" s="89"/>
      <c r="PAI261" s="89"/>
      <c r="PAJ261" s="89"/>
      <c r="PAK261" s="89"/>
      <c r="PAL261" s="89"/>
      <c r="PAM261" s="89"/>
      <c r="PAN261" s="89"/>
      <c r="PAO261" s="89"/>
      <c r="PAP261" s="89"/>
      <c r="PAQ261" s="89"/>
      <c r="PAR261" s="89"/>
      <c r="PAS261" s="89"/>
      <c r="PAT261" s="89"/>
      <c r="PAU261" s="89"/>
      <c r="PAV261" s="89"/>
      <c r="PAW261" s="89"/>
      <c r="PAX261" s="89"/>
      <c r="PAY261" s="89"/>
      <c r="PAZ261" s="89"/>
      <c r="PBA261" s="89"/>
      <c r="PBB261" s="89"/>
      <c r="PBC261" s="89"/>
      <c r="PBD261" s="89"/>
      <c r="PBE261" s="89"/>
      <c r="PBF261" s="89"/>
      <c r="PBG261" s="89"/>
      <c r="PBH261" s="89"/>
      <c r="PBI261" s="89"/>
      <c r="PBJ261" s="89"/>
      <c r="PBK261" s="89"/>
      <c r="PBL261" s="89"/>
      <c r="PBM261" s="89"/>
      <c r="PBN261" s="89"/>
      <c r="PBO261" s="89"/>
      <c r="PBP261" s="89"/>
      <c r="PBQ261" s="89"/>
      <c r="PBR261" s="89"/>
      <c r="PBS261" s="89"/>
      <c r="PBT261" s="89"/>
      <c r="PBU261" s="89"/>
      <c r="PBV261" s="89"/>
      <c r="PBW261" s="89"/>
      <c r="PBX261" s="89"/>
      <c r="PBY261" s="89"/>
      <c r="PBZ261" s="89"/>
      <c r="PCA261" s="89"/>
      <c r="PCB261" s="89"/>
      <c r="PCC261" s="89"/>
      <c r="PCD261" s="89"/>
      <c r="PCE261" s="89"/>
      <c r="PCF261" s="89"/>
      <c r="PCG261" s="89"/>
      <c r="PCH261" s="89"/>
      <c r="PCI261" s="89"/>
      <c r="PCJ261" s="89"/>
      <c r="PCK261" s="89"/>
      <c r="PCL261" s="89"/>
      <c r="PCM261" s="89"/>
      <c r="PCN261" s="89"/>
      <c r="PCO261" s="89"/>
      <c r="PCP261" s="89"/>
      <c r="PCQ261" s="89"/>
      <c r="PCR261" s="89"/>
      <c r="PCS261" s="89"/>
      <c r="PCT261" s="89"/>
      <c r="PCU261" s="89"/>
      <c r="PCV261" s="89"/>
      <c r="PCW261" s="89"/>
      <c r="PCX261" s="89"/>
      <c r="PCY261" s="89"/>
      <c r="PCZ261" s="89"/>
      <c r="PDA261" s="89"/>
      <c r="PDB261" s="89"/>
      <c r="PDC261" s="89"/>
      <c r="PDD261" s="89"/>
      <c r="PDE261" s="89"/>
      <c r="PDF261" s="89"/>
      <c r="PDG261" s="89"/>
      <c r="PDH261" s="89"/>
      <c r="PDI261" s="89"/>
      <c r="PDJ261" s="89"/>
      <c r="PDK261" s="89"/>
      <c r="PDL261" s="89"/>
      <c r="PDM261" s="89"/>
      <c r="PDN261" s="89"/>
      <c r="PDO261" s="89"/>
      <c r="PDP261" s="89"/>
      <c r="PDQ261" s="89"/>
      <c r="PDR261" s="89"/>
      <c r="PDS261" s="89"/>
      <c r="PDT261" s="89"/>
      <c r="PDU261" s="89"/>
      <c r="PDV261" s="89"/>
      <c r="PDW261" s="89"/>
      <c r="PDX261" s="89"/>
      <c r="PDY261" s="89"/>
      <c r="PDZ261" s="89"/>
      <c r="PEA261" s="89"/>
      <c r="PEB261" s="89"/>
      <c r="PEC261" s="89"/>
      <c r="PED261" s="89"/>
      <c r="PEE261" s="89"/>
      <c r="PEF261" s="89"/>
      <c r="PEG261" s="89"/>
      <c r="PEH261" s="89"/>
      <c r="PEI261" s="89"/>
      <c r="PEJ261" s="89"/>
      <c r="PEK261" s="89"/>
      <c r="PEL261" s="89"/>
      <c r="PEM261" s="89"/>
      <c r="PEN261" s="89"/>
      <c r="PEO261" s="89"/>
      <c r="PEP261" s="89"/>
      <c r="PEQ261" s="89"/>
      <c r="PER261" s="89"/>
      <c r="PES261" s="89"/>
      <c r="PET261" s="89"/>
      <c r="PEU261" s="89"/>
      <c r="PEV261" s="89"/>
      <c r="PEW261" s="89"/>
      <c r="PEX261" s="89"/>
      <c r="PEY261" s="89"/>
      <c r="PEZ261" s="89"/>
      <c r="PFA261" s="89"/>
      <c r="PFB261" s="89"/>
      <c r="PFC261" s="89"/>
      <c r="PFD261" s="89"/>
      <c r="PFE261" s="89"/>
      <c r="PFF261" s="89"/>
      <c r="PFG261" s="89"/>
      <c r="PFH261" s="89"/>
      <c r="PFI261" s="89"/>
      <c r="PFJ261" s="89"/>
      <c r="PFK261" s="89"/>
      <c r="PFL261" s="89"/>
      <c r="PFM261" s="89"/>
      <c r="PFN261" s="89"/>
      <c r="PFO261" s="89"/>
      <c r="PFP261" s="89"/>
      <c r="PFQ261" s="89"/>
      <c r="PFR261" s="89"/>
      <c r="PFS261" s="89"/>
      <c r="PFT261" s="89"/>
      <c r="PFU261" s="89"/>
      <c r="PFV261" s="89"/>
      <c r="PFW261" s="89"/>
      <c r="PFX261" s="89"/>
      <c r="PFY261" s="89"/>
      <c r="PFZ261" s="89"/>
      <c r="PGA261" s="89"/>
      <c r="PGB261" s="89"/>
      <c r="PGC261" s="89"/>
      <c r="PGD261" s="89"/>
      <c r="PGE261" s="89"/>
      <c r="PGF261" s="89"/>
      <c r="PGG261" s="89"/>
      <c r="PGH261" s="89"/>
      <c r="PGI261" s="89"/>
      <c r="PGJ261" s="89"/>
      <c r="PGK261" s="89"/>
      <c r="PGL261" s="89"/>
      <c r="PGM261" s="89"/>
      <c r="PGN261" s="89"/>
      <c r="PGO261" s="89"/>
      <c r="PGP261" s="89"/>
      <c r="PGQ261" s="89"/>
      <c r="PGR261" s="89"/>
      <c r="PGS261" s="89"/>
      <c r="PGT261" s="89"/>
      <c r="PGU261" s="89"/>
      <c r="PGV261" s="89"/>
      <c r="PGW261" s="89"/>
      <c r="PGX261" s="89"/>
      <c r="PGY261" s="89"/>
      <c r="PGZ261" s="89"/>
      <c r="PHA261" s="89"/>
      <c r="PHB261" s="89"/>
      <c r="PHC261" s="89"/>
      <c r="PHD261" s="89"/>
      <c r="PHE261" s="89"/>
      <c r="PHF261" s="89"/>
      <c r="PHG261" s="89"/>
      <c r="PHH261" s="89"/>
      <c r="PHI261" s="89"/>
      <c r="PHJ261" s="89"/>
      <c r="PHK261" s="89"/>
      <c r="PHL261" s="89"/>
      <c r="PHM261" s="89"/>
      <c r="PHN261" s="89"/>
      <c r="PHO261" s="89"/>
      <c r="PHP261" s="89"/>
      <c r="PHQ261" s="89"/>
      <c r="PHR261" s="89"/>
      <c r="PHS261" s="89"/>
      <c r="PHT261" s="89"/>
      <c r="PHU261" s="89"/>
      <c r="PHV261" s="89"/>
      <c r="PHW261" s="89"/>
      <c r="PHX261" s="89"/>
      <c r="PHY261" s="89"/>
      <c r="PHZ261" s="89"/>
      <c r="PIA261" s="89"/>
      <c r="PIB261" s="89"/>
      <c r="PIC261" s="89"/>
      <c r="PID261" s="89"/>
      <c r="PIE261" s="89"/>
      <c r="PIF261" s="89"/>
      <c r="PIG261" s="89"/>
      <c r="PIH261" s="89"/>
      <c r="PII261" s="89"/>
      <c r="PIJ261" s="89"/>
      <c r="PIK261" s="89"/>
      <c r="PIL261" s="89"/>
      <c r="PIM261" s="89"/>
      <c r="PIN261" s="89"/>
      <c r="PIO261" s="89"/>
      <c r="PIP261" s="89"/>
      <c r="PIQ261" s="89"/>
      <c r="PIR261" s="89"/>
      <c r="PIS261" s="89"/>
      <c r="PIT261" s="89"/>
      <c r="PIU261" s="89"/>
      <c r="PIV261" s="89"/>
      <c r="PIW261" s="89"/>
      <c r="PIX261" s="89"/>
      <c r="PIY261" s="89"/>
      <c r="PIZ261" s="89"/>
      <c r="PJA261" s="89"/>
      <c r="PJB261" s="89"/>
      <c r="PJC261" s="89"/>
      <c r="PJD261" s="89"/>
      <c r="PJE261" s="89"/>
      <c r="PJF261" s="89"/>
      <c r="PJG261" s="89"/>
      <c r="PJH261" s="89"/>
      <c r="PJI261" s="89"/>
      <c r="PJJ261" s="89"/>
      <c r="PJK261" s="89"/>
      <c r="PJL261" s="89"/>
      <c r="PJM261" s="89"/>
      <c r="PJN261" s="89"/>
      <c r="PJO261" s="89"/>
      <c r="PJP261" s="89"/>
      <c r="PJQ261" s="89"/>
      <c r="PJR261" s="89"/>
      <c r="PJS261" s="89"/>
      <c r="PJT261" s="89"/>
      <c r="PJU261" s="89"/>
      <c r="PJV261" s="89"/>
      <c r="PJW261" s="89"/>
      <c r="PJX261" s="89"/>
      <c r="PJY261" s="89"/>
      <c r="PJZ261" s="89"/>
      <c r="PKA261" s="89"/>
      <c r="PKB261" s="89"/>
      <c r="PKC261" s="89"/>
      <c r="PKD261" s="89"/>
      <c r="PKE261" s="89"/>
      <c r="PKF261" s="89"/>
      <c r="PKG261" s="89"/>
      <c r="PKH261" s="89"/>
      <c r="PKI261" s="89"/>
      <c r="PKJ261" s="89"/>
      <c r="PKK261" s="89"/>
      <c r="PKL261" s="89"/>
      <c r="PKM261" s="89"/>
      <c r="PKN261" s="89"/>
      <c r="PKO261" s="89"/>
      <c r="PKP261" s="89"/>
      <c r="PKQ261" s="89"/>
      <c r="PKR261" s="89"/>
      <c r="PKS261" s="89"/>
      <c r="PKT261" s="89"/>
      <c r="PKU261" s="89"/>
      <c r="PKV261" s="89"/>
      <c r="PKW261" s="89"/>
      <c r="PKX261" s="89"/>
      <c r="PKY261" s="89"/>
      <c r="PKZ261" s="89"/>
      <c r="PLA261" s="89"/>
      <c r="PLB261" s="89"/>
      <c r="PLC261" s="89"/>
      <c r="PLD261" s="89"/>
      <c r="PLE261" s="89"/>
      <c r="PLF261" s="89"/>
      <c r="PLG261" s="89"/>
      <c r="PLH261" s="89"/>
      <c r="PLI261" s="89"/>
      <c r="PLJ261" s="89"/>
      <c r="PLK261" s="89"/>
      <c r="PLL261" s="89"/>
      <c r="PLM261" s="89"/>
      <c r="PLN261" s="89"/>
      <c r="PLO261" s="89"/>
      <c r="PLP261" s="89"/>
      <c r="PLQ261" s="89"/>
      <c r="PLR261" s="89"/>
      <c r="PLS261" s="89"/>
      <c r="PLT261" s="89"/>
      <c r="PLU261" s="89"/>
      <c r="PLV261" s="89"/>
      <c r="PLW261" s="89"/>
      <c r="PLX261" s="89"/>
      <c r="PLY261" s="89"/>
      <c r="PLZ261" s="89"/>
      <c r="PMA261" s="89"/>
      <c r="PMB261" s="89"/>
      <c r="PMC261" s="89"/>
      <c r="PMD261" s="89"/>
      <c r="PME261" s="89"/>
      <c r="PMF261" s="89"/>
      <c r="PMG261" s="89"/>
      <c r="PMH261" s="89"/>
      <c r="PMI261" s="89"/>
      <c r="PMJ261" s="89"/>
      <c r="PMK261" s="89"/>
      <c r="PML261" s="89"/>
      <c r="PMM261" s="89"/>
      <c r="PMN261" s="89"/>
      <c r="PMO261" s="89"/>
      <c r="PMP261" s="89"/>
      <c r="PMQ261" s="89"/>
      <c r="PMR261" s="89"/>
      <c r="PMS261" s="89"/>
      <c r="PMT261" s="89"/>
      <c r="PMU261" s="89"/>
      <c r="PMV261" s="89"/>
      <c r="PMW261" s="89"/>
      <c r="PMX261" s="89"/>
      <c r="PMY261" s="89"/>
      <c r="PMZ261" s="89"/>
      <c r="PNA261" s="89"/>
      <c r="PNB261" s="89"/>
      <c r="PNC261" s="89"/>
      <c r="PND261" s="89"/>
      <c r="PNE261" s="89"/>
      <c r="PNF261" s="89"/>
      <c r="PNG261" s="89"/>
      <c r="PNH261" s="89"/>
      <c r="PNI261" s="89"/>
      <c r="PNJ261" s="89"/>
      <c r="PNK261" s="89"/>
      <c r="PNL261" s="89"/>
      <c r="PNM261" s="89"/>
      <c r="PNN261" s="89"/>
      <c r="PNO261" s="89"/>
      <c r="PNP261" s="89"/>
      <c r="PNQ261" s="89"/>
      <c r="PNR261" s="89"/>
      <c r="PNS261" s="89"/>
      <c r="PNT261" s="89"/>
      <c r="PNU261" s="89"/>
      <c r="PNV261" s="89"/>
      <c r="PNW261" s="89"/>
      <c r="PNX261" s="89"/>
      <c r="PNY261" s="89"/>
      <c r="PNZ261" s="89"/>
      <c r="POA261" s="89"/>
      <c r="POB261" s="89"/>
      <c r="POC261" s="89"/>
      <c r="POD261" s="89"/>
      <c r="POE261" s="89"/>
      <c r="POF261" s="89"/>
      <c r="POG261" s="89"/>
      <c r="POH261" s="89"/>
      <c r="POI261" s="89"/>
      <c r="POJ261" s="89"/>
      <c r="POK261" s="89"/>
      <c r="POL261" s="89"/>
      <c r="POM261" s="89"/>
      <c r="PON261" s="89"/>
      <c r="POO261" s="89"/>
      <c r="POP261" s="89"/>
      <c r="POQ261" s="89"/>
      <c r="POR261" s="89"/>
      <c r="POS261" s="89"/>
      <c r="POT261" s="89"/>
      <c r="POU261" s="89"/>
      <c r="POV261" s="89"/>
      <c r="POW261" s="89"/>
      <c r="POX261" s="89"/>
      <c r="POY261" s="89"/>
      <c r="POZ261" s="89"/>
      <c r="PPA261" s="89"/>
      <c r="PPB261" s="89"/>
      <c r="PPC261" s="89"/>
      <c r="PPD261" s="89"/>
      <c r="PPE261" s="89"/>
      <c r="PPF261" s="89"/>
      <c r="PPG261" s="89"/>
      <c r="PPH261" s="89"/>
      <c r="PPI261" s="89"/>
      <c r="PPJ261" s="89"/>
      <c r="PPK261" s="89"/>
      <c r="PPL261" s="89"/>
      <c r="PPM261" s="89"/>
      <c r="PPN261" s="89"/>
      <c r="PPO261" s="89"/>
      <c r="PPP261" s="89"/>
      <c r="PPQ261" s="89"/>
      <c r="PPR261" s="89"/>
      <c r="PPS261" s="89"/>
      <c r="PPT261" s="89"/>
      <c r="PPU261" s="89"/>
      <c r="PPV261" s="89"/>
      <c r="PPW261" s="89"/>
      <c r="PPX261" s="89"/>
      <c r="PPY261" s="89"/>
      <c r="PPZ261" s="89"/>
      <c r="PQA261" s="89"/>
      <c r="PQB261" s="89"/>
      <c r="PQC261" s="89"/>
      <c r="PQD261" s="89"/>
      <c r="PQE261" s="89"/>
      <c r="PQF261" s="89"/>
      <c r="PQG261" s="89"/>
      <c r="PQH261" s="89"/>
      <c r="PQI261" s="89"/>
      <c r="PQJ261" s="89"/>
      <c r="PQK261" s="89"/>
      <c r="PQL261" s="89"/>
      <c r="PQM261" s="89"/>
      <c r="PQN261" s="89"/>
      <c r="PQO261" s="89"/>
      <c r="PQP261" s="89"/>
      <c r="PQQ261" s="89"/>
      <c r="PQR261" s="89"/>
      <c r="PQS261" s="89"/>
      <c r="PQT261" s="89"/>
      <c r="PQU261" s="89"/>
      <c r="PQV261" s="89"/>
      <c r="PQW261" s="89"/>
      <c r="PQX261" s="89"/>
      <c r="PQY261" s="89"/>
      <c r="PQZ261" s="89"/>
      <c r="PRA261" s="89"/>
      <c r="PRB261" s="89"/>
      <c r="PRC261" s="89"/>
      <c r="PRD261" s="89"/>
      <c r="PRE261" s="89"/>
      <c r="PRF261" s="89"/>
      <c r="PRG261" s="89"/>
      <c r="PRH261" s="89"/>
      <c r="PRI261" s="89"/>
      <c r="PRJ261" s="89"/>
      <c r="PRK261" s="89"/>
      <c r="PRL261" s="89"/>
      <c r="PRM261" s="89"/>
      <c r="PRN261" s="89"/>
      <c r="PRO261" s="89"/>
      <c r="PRP261" s="89"/>
      <c r="PRQ261" s="89"/>
      <c r="PRR261" s="89"/>
      <c r="PRS261" s="89"/>
      <c r="PRT261" s="89"/>
      <c r="PRU261" s="89"/>
      <c r="PRV261" s="89"/>
      <c r="PRW261" s="89"/>
      <c r="PRX261" s="89"/>
      <c r="PRY261" s="89"/>
      <c r="PRZ261" s="89"/>
      <c r="PSA261" s="89"/>
      <c r="PSB261" s="89"/>
      <c r="PSC261" s="89"/>
      <c r="PSD261" s="89"/>
      <c r="PSE261" s="89"/>
      <c r="PSF261" s="89"/>
      <c r="PSG261" s="89"/>
      <c r="PSH261" s="89"/>
      <c r="PSI261" s="89"/>
      <c r="PSJ261" s="89"/>
      <c r="PSK261" s="89"/>
      <c r="PSL261" s="89"/>
      <c r="PSM261" s="89"/>
      <c r="PSN261" s="89"/>
      <c r="PSO261" s="89"/>
      <c r="PSP261" s="89"/>
      <c r="PSQ261" s="89"/>
      <c r="PSR261" s="89"/>
      <c r="PSS261" s="89"/>
      <c r="PST261" s="89"/>
      <c r="PSU261" s="89"/>
      <c r="PSV261" s="89"/>
      <c r="PSW261" s="89"/>
      <c r="PSX261" s="89"/>
      <c r="PSY261" s="89"/>
      <c r="PSZ261" s="89"/>
      <c r="PTA261" s="89"/>
      <c r="PTB261" s="89"/>
      <c r="PTC261" s="89"/>
      <c r="PTD261" s="89"/>
      <c r="PTE261" s="89"/>
      <c r="PTF261" s="89"/>
      <c r="PTG261" s="89"/>
      <c r="PTH261" s="89"/>
      <c r="PTI261" s="89"/>
      <c r="PTJ261" s="89"/>
      <c r="PTK261" s="89"/>
      <c r="PTL261" s="89"/>
      <c r="PTM261" s="89"/>
      <c r="PTN261" s="89"/>
      <c r="PTO261" s="89"/>
      <c r="PTP261" s="89"/>
      <c r="PTQ261" s="89"/>
      <c r="PTR261" s="89"/>
      <c r="PTS261" s="89"/>
      <c r="PTT261" s="89"/>
      <c r="PTU261" s="89"/>
      <c r="PTV261" s="89"/>
      <c r="PTW261" s="89"/>
      <c r="PTX261" s="89"/>
      <c r="PTY261" s="89"/>
      <c r="PTZ261" s="89"/>
      <c r="PUA261" s="89"/>
      <c r="PUB261" s="89"/>
      <c r="PUC261" s="89"/>
      <c r="PUD261" s="89"/>
      <c r="PUE261" s="89"/>
      <c r="PUF261" s="89"/>
      <c r="PUG261" s="89"/>
      <c r="PUH261" s="89"/>
      <c r="PUI261" s="89"/>
      <c r="PUJ261" s="89"/>
      <c r="PUK261" s="89"/>
      <c r="PUL261" s="89"/>
      <c r="PUM261" s="89"/>
      <c r="PUN261" s="89"/>
      <c r="PUO261" s="89"/>
      <c r="PUP261" s="89"/>
      <c r="PUQ261" s="89"/>
      <c r="PUR261" s="89"/>
      <c r="PUS261" s="89"/>
      <c r="PUT261" s="89"/>
      <c r="PUU261" s="89"/>
      <c r="PUV261" s="89"/>
      <c r="PUW261" s="89"/>
      <c r="PUX261" s="89"/>
      <c r="PUY261" s="89"/>
      <c r="PUZ261" s="89"/>
      <c r="PVA261" s="89"/>
      <c r="PVB261" s="89"/>
      <c r="PVC261" s="89"/>
      <c r="PVD261" s="89"/>
      <c r="PVE261" s="89"/>
      <c r="PVF261" s="89"/>
      <c r="PVG261" s="89"/>
      <c r="PVH261" s="89"/>
      <c r="PVI261" s="89"/>
      <c r="PVJ261" s="89"/>
      <c r="PVK261" s="89"/>
      <c r="PVL261" s="89"/>
      <c r="PVM261" s="89"/>
      <c r="PVN261" s="89"/>
      <c r="PVO261" s="89"/>
      <c r="PVP261" s="89"/>
      <c r="PVQ261" s="89"/>
      <c r="PVR261" s="89"/>
      <c r="PVS261" s="89"/>
      <c r="PVT261" s="89"/>
      <c r="PVU261" s="89"/>
      <c r="PVV261" s="89"/>
      <c r="PVW261" s="89"/>
      <c r="PVX261" s="89"/>
      <c r="PVY261" s="89"/>
      <c r="PVZ261" s="89"/>
      <c r="PWA261" s="89"/>
      <c r="PWB261" s="89"/>
      <c r="PWC261" s="89"/>
      <c r="PWD261" s="89"/>
      <c r="PWE261" s="89"/>
      <c r="PWF261" s="89"/>
      <c r="PWG261" s="89"/>
      <c r="PWH261" s="89"/>
      <c r="PWI261" s="89"/>
      <c r="PWJ261" s="89"/>
      <c r="PWK261" s="89"/>
      <c r="PWL261" s="89"/>
      <c r="PWM261" s="89"/>
      <c r="PWN261" s="89"/>
      <c r="PWO261" s="89"/>
      <c r="PWP261" s="89"/>
      <c r="PWQ261" s="89"/>
      <c r="PWR261" s="89"/>
      <c r="PWS261" s="89"/>
      <c r="PWT261" s="89"/>
      <c r="PWU261" s="89"/>
      <c r="PWV261" s="89"/>
      <c r="PWW261" s="89"/>
      <c r="PWX261" s="89"/>
      <c r="PWY261" s="89"/>
      <c r="PWZ261" s="89"/>
      <c r="PXA261" s="89"/>
      <c r="PXB261" s="89"/>
      <c r="PXC261" s="89"/>
      <c r="PXD261" s="89"/>
      <c r="PXE261" s="89"/>
      <c r="PXF261" s="89"/>
      <c r="PXG261" s="89"/>
      <c r="PXH261" s="89"/>
      <c r="PXI261" s="89"/>
      <c r="PXJ261" s="89"/>
      <c r="PXK261" s="89"/>
      <c r="PXL261" s="89"/>
      <c r="PXM261" s="89"/>
      <c r="PXN261" s="89"/>
      <c r="PXO261" s="89"/>
      <c r="PXP261" s="89"/>
      <c r="PXQ261" s="89"/>
      <c r="PXR261" s="89"/>
      <c r="PXS261" s="89"/>
      <c r="PXT261" s="89"/>
      <c r="PXU261" s="89"/>
      <c r="PXV261" s="89"/>
      <c r="PXW261" s="89"/>
      <c r="PXX261" s="89"/>
      <c r="PXY261" s="89"/>
      <c r="PXZ261" s="89"/>
      <c r="PYA261" s="89"/>
      <c r="PYB261" s="89"/>
      <c r="PYC261" s="89"/>
      <c r="PYD261" s="89"/>
      <c r="PYE261" s="89"/>
      <c r="PYF261" s="89"/>
      <c r="PYG261" s="89"/>
      <c r="PYH261" s="89"/>
      <c r="PYI261" s="89"/>
      <c r="PYJ261" s="89"/>
      <c r="PYK261" s="89"/>
      <c r="PYL261" s="89"/>
      <c r="PYM261" s="89"/>
      <c r="PYN261" s="89"/>
      <c r="PYO261" s="89"/>
      <c r="PYP261" s="89"/>
      <c r="PYQ261" s="89"/>
      <c r="PYR261" s="89"/>
      <c r="PYS261" s="89"/>
      <c r="PYT261" s="89"/>
      <c r="PYU261" s="89"/>
      <c r="PYV261" s="89"/>
      <c r="PYW261" s="89"/>
      <c r="PYX261" s="89"/>
      <c r="PYY261" s="89"/>
      <c r="PYZ261" s="89"/>
      <c r="PZA261" s="89"/>
      <c r="PZB261" s="89"/>
      <c r="PZC261" s="89"/>
      <c r="PZD261" s="89"/>
      <c r="PZE261" s="89"/>
      <c r="PZF261" s="89"/>
      <c r="PZG261" s="89"/>
      <c r="PZH261" s="89"/>
      <c r="PZI261" s="89"/>
      <c r="PZJ261" s="89"/>
      <c r="PZK261" s="89"/>
      <c r="PZL261" s="89"/>
      <c r="PZM261" s="89"/>
      <c r="PZN261" s="89"/>
      <c r="PZO261" s="89"/>
      <c r="PZP261" s="89"/>
      <c r="PZQ261" s="89"/>
      <c r="PZR261" s="89"/>
      <c r="PZS261" s="89"/>
      <c r="PZT261" s="89"/>
      <c r="PZU261" s="89"/>
      <c r="PZV261" s="89"/>
      <c r="PZW261" s="89"/>
      <c r="PZX261" s="89"/>
      <c r="PZY261" s="89"/>
      <c r="PZZ261" s="89"/>
      <c r="QAA261" s="89"/>
      <c r="QAB261" s="89"/>
      <c r="QAC261" s="89"/>
      <c r="QAD261" s="89"/>
      <c r="QAE261" s="89"/>
      <c r="QAF261" s="89"/>
      <c r="QAG261" s="89"/>
      <c r="QAH261" s="89"/>
      <c r="QAI261" s="89"/>
      <c r="QAJ261" s="89"/>
      <c r="QAK261" s="89"/>
      <c r="QAL261" s="89"/>
      <c r="QAM261" s="89"/>
      <c r="QAN261" s="89"/>
      <c r="QAO261" s="89"/>
      <c r="QAP261" s="89"/>
      <c r="QAQ261" s="89"/>
      <c r="QAR261" s="89"/>
      <c r="QAS261" s="89"/>
      <c r="QAT261" s="89"/>
      <c r="QAU261" s="89"/>
      <c r="QAV261" s="89"/>
      <c r="QAW261" s="89"/>
      <c r="QAX261" s="89"/>
      <c r="QAY261" s="89"/>
      <c r="QAZ261" s="89"/>
      <c r="QBA261" s="89"/>
      <c r="QBB261" s="89"/>
      <c r="QBC261" s="89"/>
      <c r="QBD261" s="89"/>
      <c r="QBE261" s="89"/>
      <c r="QBF261" s="89"/>
      <c r="QBG261" s="89"/>
      <c r="QBH261" s="89"/>
      <c r="QBI261" s="89"/>
      <c r="QBJ261" s="89"/>
      <c r="QBK261" s="89"/>
      <c r="QBL261" s="89"/>
      <c r="QBM261" s="89"/>
      <c r="QBN261" s="89"/>
      <c r="QBO261" s="89"/>
      <c r="QBP261" s="89"/>
      <c r="QBQ261" s="89"/>
      <c r="QBR261" s="89"/>
      <c r="QBS261" s="89"/>
      <c r="QBT261" s="89"/>
      <c r="QBU261" s="89"/>
      <c r="QBV261" s="89"/>
      <c r="QBW261" s="89"/>
      <c r="QBX261" s="89"/>
      <c r="QBY261" s="89"/>
      <c r="QBZ261" s="89"/>
      <c r="QCA261" s="89"/>
      <c r="QCB261" s="89"/>
      <c r="QCC261" s="89"/>
      <c r="QCD261" s="89"/>
      <c r="QCE261" s="89"/>
      <c r="QCF261" s="89"/>
      <c r="QCG261" s="89"/>
      <c r="QCH261" s="89"/>
      <c r="QCI261" s="89"/>
      <c r="QCJ261" s="89"/>
      <c r="QCK261" s="89"/>
      <c r="QCL261" s="89"/>
      <c r="QCM261" s="89"/>
      <c r="QCN261" s="89"/>
      <c r="QCO261" s="89"/>
      <c r="QCP261" s="89"/>
      <c r="QCQ261" s="89"/>
      <c r="QCR261" s="89"/>
      <c r="QCS261" s="89"/>
      <c r="QCT261" s="89"/>
      <c r="QCU261" s="89"/>
      <c r="QCV261" s="89"/>
      <c r="QCW261" s="89"/>
      <c r="QCX261" s="89"/>
      <c r="QCY261" s="89"/>
      <c r="QCZ261" s="89"/>
      <c r="QDA261" s="89"/>
      <c r="QDB261" s="89"/>
      <c r="QDC261" s="89"/>
      <c r="QDD261" s="89"/>
      <c r="QDE261" s="89"/>
      <c r="QDF261" s="89"/>
      <c r="QDG261" s="89"/>
      <c r="QDH261" s="89"/>
      <c r="QDI261" s="89"/>
      <c r="QDJ261" s="89"/>
      <c r="QDK261" s="89"/>
      <c r="QDL261" s="89"/>
      <c r="QDM261" s="89"/>
      <c r="QDN261" s="89"/>
      <c r="QDO261" s="89"/>
      <c r="QDP261" s="89"/>
      <c r="QDQ261" s="89"/>
      <c r="QDR261" s="89"/>
      <c r="QDS261" s="89"/>
      <c r="QDT261" s="89"/>
      <c r="QDU261" s="89"/>
      <c r="QDV261" s="89"/>
      <c r="QDW261" s="89"/>
      <c r="QDX261" s="89"/>
      <c r="QDY261" s="89"/>
      <c r="QDZ261" s="89"/>
      <c r="QEA261" s="89"/>
      <c r="QEB261" s="89"/>
      <c r="QEC261" s="89"/>
      <c r="QED261" s="89"/>
      <c r="QEE261" s="89"/>
      <c r="QEF261" s="89"/>
      <c r="QEG261" s="89"/>
      <c r="QEH261" s="89"/>
      <c r="QEI261" s="89"/>
      <c r="QEJ261" s="89"/>
      <c r="QEK261" s="89"/>
      <c r="QEL261" s="89"/>
      <c r="QEM261" s="89"/>
      <c r="QEN261" s="89"/>
      <c r="QEO261" s="89"/>
      <c r="QEP261" s="89"/>
      <c r="QEQ261" s="89"/>
      <c r="QER261" s="89"/>
      <c r="QES261" s="89"/>
      <c r="QET261" s="89"/>
      <c r="QEU261" s="89"/>
      <c r="QEV261" s="89"/>
      <c r="QEW261" s="89"/>
      <c r="QEX261" s="89"/>
      <c r="QEY261" s="89"/>
      <c r="QEZ261" s="89"/>
      <c r="QFA261" s="89"/>
      <c r="QFB261" s="89"/>
      <c r="QFC261" s="89"/>
      <c r="QFD261" s="89"/>
      <c r="QFE261" s="89"/>
      <c r="QFF261" s="89"/>
      <c r="QFG261" s="89"/>
      <c r="QFH261" s="89"/>
      <c r="QFI261" s="89"/>
      <c r="QFJ261" s="89"/>
      <c r="QFK261" s="89"/>
      <c r="QFL261" s="89"/>
      <c r="QFM261" s="89"/>
      <c r="QFN261" s="89"/>
      <c r="QFO261" s="89"/>
      <c r="QFP261" s="89"/>
      <c r="QFQ261" s="89"/>
      <c r="QFR261" s="89"/>
      <c r="QFS261" s="89"/>
      <c r="QFT261" s="89"/>
      <c r="QFU261" s="89"/>
      <c r="QFV261" s="89"/>
      <c r="QFW261" s="89"/>
      <c r="QFX261" s="89"/>
      <c r="QFY261" s="89"/>
      <c r="QFZ261" s="89"/>
      <c r="QGA261" s="89"/>
      <c r="QGB261" s="89"/>
      <c r="QGC261" s="89"/>
      <c r="QGD261" s="89"/>
      <c r="QGE261" s="89"/>
      <c r="QGF261" s="89"/>
      <c r="QGG261" s="89"/>
      <c r="QGH261" s="89"/>
      <c r="QGI261" s="89"/>
      <c r="QGJ261" s="89"/>
      <c r="QGK261" s="89"/>
      <c r="QGL261" s="89"/>
      <c r="QGM261" s="89"/>
      <c r="QGN261" s="89"/>
      <c r="QGO261" s="89"/>
      <c r="QGP261" s="89"/>
      <c r="QGQ261" s="89"/>
      <c r="QGR261" s="89"/>
      <c r="QGS261" s="89"/>
      <c r="QGT261" s="89"/>
      <c r="QGU261" s="89"/>
      <c r="QGV261" s="89"/>
      <c r="QGW261" s="89"/>
      <c r="QGX261" s="89"/>
      <c r="QGY261" s="89"/>
      <c r="QGZ261" s="89"/>
      <c r="QHA261" s="89"/>
      <c r="QHB261" s="89"/>
      <c r="QHC261" s="89"/>
      <c r="QHD261" s="89"/>
      <c r="QHE261" s="89"/>
      <c r="QHF261" s="89"/>
      <c r="QHG261" s="89"/>
      <c r="QHH261" s="89"/>
      <c r="QHI261" s="89"/>
      <c r="QHJ261" s="89"/>
      <c r="QHK261" s="89"/>
      <c r="QHL261" s="89"/>
      <c r="QHM261" s="89"/>
      <c r="QHN261" s="89"/>
      <c r="QHO261" s="89"/>
      <c r="QHP261" s="89"/>
      <c r="QHQ261" s="89"/>
      <c r="QHR261" s="89"/>
      <c r="QHS261" s="89"/>
      <c r="QHT261" s="89"/>
      <c r="QHU261" s="89"/>
      <c r="QHV261" s="89"/>
      <c r="QHW261" s="89"/>
      <c r="QHX261" s="89"/>
      <c r="QHY261" s="89"/>
      <c r="QHZ261" s="89"/>
      <c r="QIA261" s="89"/>
      <c r="QIB261" s="89"/>
      <c r="QIC261" s="89"/>
      <c r="QID261" s="89"/>
      <c r="QIE261" s="89"/>
      <c r="QIF261" s="89"/>
      <c r="QIG261" s="89"/>
      <c r="QIH261" s="89"/>
      <c r="QII261" s="89"/>
      <c r="QIJ261" s="89"/>
      <c r="QIK261" s="89"/>
      <c r="QIL261" s="89"/>
      <c r="QIM261" s="89"/>
      <c r="QIN261" s="89"/>
      <c r="QIO261" s="89"/>
      <c r="QIP261" s="89"/>
      <c r="QIQ261" s="89"/>
      <c r="QIR261" s="89"/>
      <c r="QIS261" s="89"/>
      <c r="QIT261" s="89"/>
      <c r="QIU261" s="89"/>
      <c r="QIV261" s="89"/>
      <c r="QIW261" s="89"/>
      <c r="QIX261" s="89"/>
      <c r="QIY261" s="89"/>
      <c r="QIZ261" s="89"/>
      <c r="QJA261" s="89"/>
      <c r="QJB261" s="89"/>
      <c r="QJC261" s="89"/>
      <c r="QJD261" s="89"/>
      <c r="QJE261" s="89"/>
      <c r="QJF261" s="89"/>
      <c r="QJG261" s="89"/>
      <c r="QJH261" s="89"/>
      <c r="QJI261" s="89"/>
      <c r="QJJ261" s="89"/>
      <c r="QJK261" s="89"/>
      <c r="QJL261" s="89"/>
      <c r="QJM261" s="89"/>
      <c r="QJN261" s="89"/>
      <c r="QJO261" s="89"/>
      <c r="QJP261" s="89"/>
      <c r="QJQ261" s="89"/>
      <c r="QJR261" s="89"/>
      <c r="QJS261" s="89"/>
      <c r="QJT261" s="89"/>
      <c r="QJU261" s="89"/>
      <c r="QJV261" s="89"/>
      <c r="QJW261" s="89"/>
      <c r="QJX261" s="89"/>
      <c r="QJY261" s="89"/>
      <c r="QJZ261" s="89"/>
      <c r="QKA261" s="89"/>
      <c r="QKB261" s="89"/>
      <c r="QKC261" s="89"/>
      <c r="QKD261" s="89"/>
      <c r="QKE261" s="89"/>
      <c r="QKF261" s="89"/>
      <c r="QKG261" s="89"/>
      <c r="QKH261" s="89"/>
      <c r="QKI261" s="89"/>
      <c r="QKJ261" s="89"/>
      <c r="QKK261" s="89"/>
      <c r="QKL261" s="89"/>
      <c r="QKM261" s="89"/>
      <c r="QKN261" s="89"/>
      <c r="QKO261" s="89"/>
      <c r="QKP261" s="89"/>
      <c r="QKQ261" s="89"/>
      <c r="QKR261" s="89"/>
      <c r="QKS261" s="89"/>
      <c r="QKT261" s="89"/>
      <c r="QKU261" s="89"/>
      <c r="QKV261" s="89"/>
      <c r="QKW261" s="89"/>
      <c r="QKX261" s="89"/>
      <c r="QKY261" s="89"/>
      <c r="QKZ261" s="89"/>
      <c r="QLA261" s="89"/>
      <c r="QLB261" s="89"/>
      <c r="QLC261" s="89"/>
      <c r="QLD261" s="89"/>
      <c r="QLE261" s="89"/>
      <c r="QLF261" s="89"/>
      <c r="QLG261" s="89"/>
      <c r="QLH261" s="89"/>
      <c r="QLI261" s="89"/>
      <c r="QLJ261" s="89"/>
      <c r="QLK261" s="89"/>
      <c r="QLL261" s="89"/>
      <c r="QLM261" s="89"/>
      <c r="QLN261" s="89"/>
      <c r="QLO261" s="89"/>
      <c r="QLP261" s="89"/>
      <c r="QLQ261" s="89"/>
      <c r="QLR261" s="89"/>
      <c r="QLS261" s="89"/>
      <c r="QLT261" s="89"/>
      <c r="QLU261" s="89"/>
      <c r="QLV261" s="89"/>
      <c r="QLW261" s="89"/>
      <c r="QLX261" s="89"/>
      <c r="QLY261" s="89"/>
      <c r="QLZ261" s="89"/>
      <c r="QMA261" s="89"/>
      <c r="QMB261" s="89"/>
      <c r="QMC261" s="89"/>
      <c r="QMD261" s="89"/>
      <c r="QME261" s="89"/>
      <c r="QMF261" s="89"/>
      <c r="QMG261" s="89"/>
      <c r="QMH261" s="89"/>
      <c r="QMI261" s="89"/>
      <c r="QMJ261" s="89"/>
      <c r="QMK261" s="89"/>
      <c r="QML261" s="89"/>
      <c r="QMM261" s="89"/>
      <c r="QMN261" s="89"/>
      <c r="QMO261" s="89"/>
      <c r="QMP261" s="89"/>
      <c r="QMQ261" s="89"/>
      <c r="QMR261" s="89"/>
      <c r="QMS261" s="89"/>
      <c r="QMT261" s="89"/>
      <c r="QMU261" s="89"/>
      <c r="QMV261" s="89"/>
      <c r="QMW261" s="89"/>
      <c r="QMX261" s="89"/>
      <c r="QMY261" s="89"/>
      <c r="QMZ261" s="89"/>
      <c r="QNA261" s="89"/>
      <c r="QNB261" s="89"/>
      <c r="QNC261" s="89"/>
      <c r="QND261" s="89"/>
      <c r="QNE261" s="89"/>
      <c r="QNF261" s="89"/>
      <c r="QNG261" s="89"/>
      <c r="QNH261" s="89"/>
      <c r="QNI261" s="89"/>
      <c r="QNJ261" s="89"/>
      <c r="QNK261" s="89"/>
      <c r="QNL261" s="89"/>
      <c r="QNM261" s="89"/>
      <c r="QNN261" s="89"/>
      <c r="QNO261" s="89"/>
      <c r="QNP261" s="89"/>
      <c r="QNQ261" s="89"/>
      <c r="QNR261" s="89"/>
      <c r="QNS261" s="89"/>
      <c r="QNT261" s="89"/>
      <c r="QNU261" s="89"/>
      <c r="QNV261" s="89"/>
      <c r="QNW261" s="89"/>
      <c r="QNX261" s="89"/>
      <c r="QNY261" s="89"/>
      <c r="QNZ261" s="89"/>
      <c r="QOA261" s="89"/>
      <c r="QOB261" s="89"/>
      <c r="QOC261" s="89"/>
      <c r="QOD261" s="89"/>
      <c r="QOE261" s="89"/>
      <c r="QOF261" s="89"/>
      <c r="QOG261" s="89"/>
      <c r="QOH261" s="89"/>
      <c r="QOI261" s="89"/>
      <c r="QOJ261" s="89"/>
      <c r="QOK261" s="89"/>
      <c r="QOL261" s="89"/>
      <c r="QOM261" s="89"/>
      <c r="QON261" s="89"/>
      <c r="QOO261" s="89"/>
      <c r="QOP261" s="89"/>
      <c r="QOQ261" s="89"/>
      <c r="QOR261" s="89"/>
      <c r="QOS261" s="89"/>
      <c r="QOT261" s="89"/>
      <c r="QOU261" s="89"/>
      <c r="QOV261" s="89"/>
      <c r="QOW261" s="89"/>
      <c r="QOX261" s="89"/>
      <c r="QOY261" s="89"/>
      <c r="QOZ261" s="89"/>
      <c r="QPA261" s="89"/>
      <c r="QPB261" s="89"/>
      <c r="QPC261" s="89"/>
      <c r="QPD261" s="89"/>
      <c r="QPE261" s="89"/>
      <c r="QPF261" s="89"/>
      <c r="QPG261" s="89"/>
      <c r="QPH261" s="89"/>
      <c r="QPI261" s="89"/>
      <c r="QPJ261" s="89"/>
      <c r="QPK261" s="89"/>
      <c r="QPL261" s="89"/>
      <c r="QPM261" s="89"/>
      <c r="QPN261" s="89"/>
      <c r="QPO261" s="89"/>
      <c r="QPP261" s="89"/>
      <c r="QPQ261" s="89"/>
      <c r="QPR261" s="89"/>
      <c r="QPS261" s="89"/>
      <c r="QPT261" s="89"/>
      <c r="QPU261" s="89"/>
      <c r="QPV261" s="89"/>
      <c r="QPW261" s="89"/>
      <c r="QPX261" s="89"/>
      <c r="QPY261" s="89"/>
      <c r="QPZ261" s="89"/>
      <c r="QQA261" s="89"/>
      <c r="QQB261" s="89"/>
      <c r="QQC261" s="89"/>
      <c r="QQD261" s="89"/>
      <c r="QQE261" s="89"/>
      <c r="QQF261" s="89"/>
      <c r="QQG261" s="89"/>
      <c r="QQH261" s="89"/>
      <c r="QQI261" s="89"/>
      <c r="QQJ261" s="89"/>
      <c r="QQK261" s="89"/>
      <c r="QQL261" s="89"/>
      <c r="QQM261" s="89"/>
      <c r="QQN261" s="89"/>
      <c r="QQO261" s="89"/>
      <c r="QQP261" s="89"/>
      <c r="QQQ261" s="89"/>
      <c r="QQR261" s="89"/>
      <c r="QQS261" s="89"/>
      <c r="QQT261" s="89"/>
      <c r="QQU261" s="89"/>
      <c r="QQV261" s="89"/>
      <c r="QQW261" s="89"/>
      <c r="QQX261" s="89"/>
      <c r="QQY261" s="89"/>
      <c r="QQZ261" s="89"/>
      <c r="QRA261" s="89"/>
      <c r="QRB261" s="89"/>
      <c r="QRC261" s="89"/>
      <c r="QRD261" s="89"/>
      <c r="QRE261" s="89"/>
      <c r="QRF261" s="89"/>
      <c r="QRG261" s="89"/>
      <c r="QRH261" s="89"/>
      <c r="QRI261" s="89"/>
      <c r="QRJ261" s="89"/>
      <c r="QRK261" s="89"/>
      <c r="QRL261" s="89"/>
      <c r="QRM261" s="89"/>
      <c r="QRN261" s="89"/>
      <c r="QRO261" s="89"/>
      <c r="QRP261" s="89"/>
      <c r="QRQ261" s="89"/>
      <c r="QRR261" s="89"/>
      <c r="QRS261" s="89"/>
      <c r="QRT261" s="89"/>
      <c r="QRU261" s="89"/>
      <c r="QRV261" s="89"/>
      <c r="QRW261" s="89"/>
      <c r="QRX261" s="89"/>
      <c r="QRY261" s="89"/>
      <c r="QRZ261" s="89"/>
      <c r="QSA261" s="89"/>
      <c r="QSB261" s="89"/>
      <c r="QSC261" s="89"/>
      <c r="QSD261" s="89"/>
      <c r="QSE261" s="89"/>
      <c r="QSF261" s="89"/>
      <c r="QSG261" s="89"/>
      <c r="QSH261" s="89"/>
      <c r="QSI261" s="89"/>
      <c r="QSJ261" s="89"/>
      <c r="QSK261" s="89"/>
      <c r="QSL261" s="89"/>
      <c r="QSM261" s="89"/>
      <c r="QSN261" s="89"/>
      <c r="QSO261" s="89"/>
      <c r="QSP261" s="89"/>
      <c r="QSQ261" s="89"/>
      <c r="QSR261" s="89"/>
      <c r="QSS261" s="89"/>
      <c r="QST261" s="89"/>
      <c r="QSU261" s="89"/>
      <c r="QSV261" s="89"/>
      <c r="QSW261" s="89"/>
      <c r="QSX261" s="89"/>
      <c r="QSY261" s="89"/>
      <c r="QSZ261" s="89"/>
      <c r="QTA261" s="89"/>
      <c r="QTB261" s="89"/>
      <c r="QTC261" s="89"/>
      <c r="QTD261" s="89"/>
      <c r="QTE261" s="89"/>
      <c r="QTF261" s="89"/>
      <c r="QTG261" s="89"/>
      <c r="QTH261" s="89"/>
      <c r="QTI261" s="89"/>
      <c r="QTJ261" s="89"/>
      <c r="QTK261" s="89"/>
      <c r="QTL261" s="89"/>
      <c r="QTM261" s="89"/>
      <c r="QTN261" s="89"/>
      <c r="QTO261" s="89"/>
      <c r="QTP261" s="89"/>
      <c r="QTQ261" s="89"/>
      <c r="QTR261" s="89"/>
      <c r="QTS261" s="89"/>
      <c r="QTT261" s="89"/>
      <c r="QTU261" s="89"/>
      <c r="QTV261" s="89"/>
      <c r="QTW261" s="89"/>
      <c r="QTX261" s="89"/>
      <c r="QTY261" s="89"/>
      <c r="QTZ261" s="89"/>
      <c r="QUA261" s="89"/>
      <c r="QUB261" s="89"/>
      <c r="QUC261" s="89"/>
      <c r="QUD261" s="89"/>
      <c r="QUE261" s="89"/>
      <c r="QUF261" s="89"/>
      <c r="QUG261" s="89"/>
      <c r="QUH261" s="89"/>
      <c r="QUI261" s="89"/>
      <c r="QUJ261" s="89"/>
      <c r="QUK261" s="89"/>
      <c r="QUL261" s="89"/>
      <c r="QUM261" s="89"/>
      <c r="QUN261" s="89"/>
      <c r="QUO261" s="89"/>
      <c r="QUP261" s="89"/>
      <c r="QUQ261" s="89"/>
      <c r="QUR261" s="89"/>
      <c r="QUS261" s="89"/>
      <c r="QUT261" s="89"/>
      <c r="QUU261" s="89"/>
      <c r="QUV261" s="89"/>
      <c r="QUW261" s="89"/>
      <c r="QUX261" s="89"/>
      <c r="QUY261" s="89"/>
      <c r="QUZ261" s="89"/>
      <c r="QVA261" s="89"/>
      <c r="QVB261" s="89"/>
      <c r="QVC261" s="89"/>
      <c r="QVD261" s="89"/>
      <c r="QVE261" s="89"/>
      <c r="QVF261" s="89"/>
      <c r="QVG261" s="89"/>
      <c r="QVH261" s="89"/>
      <c r="QVI261" s="89"/>
      <c r="QVJ261" s="89"/>
      <c r="QVK261" s="89"/>
      <c r="QVL261" s="89"/>
      <c r="QVM261" s="89"/>
      <c r="QVN261" s="89"/>
      <c r="QVO261" s="89"/>
      <c r="QVP261" s="89"/>
      <c r="QVQ261" s="89"/>
      <c r="QVR261" s="89"/>
      <c r="QVS261" s="89"/>
      <c r="QVT261" s="89"/>
      <c r="QVU261" s="89"/>
      <c r="QVV261" s="89"/>
      <c r="QVW261" s="89"/>
      <c r="QVX261" s="89"/>
      <c r="QVY261" s="89"/>
      <c r="QVZ261" s="89"/>
      <c r="QWA261" s="89"/>
      <c r="QWB261" s="89"/>
      <c r="QWC261" s="89"/>
      <c r="QWD261" s="89"/>
      <c r="QWE261" s="89"/>
      <c r="QWF261" s="89"/>
      <c r="QWG261" s="89"/>
      <c r="QWH261" s="89"/>
      <c r="QWI261" s="89"/>
      <c r="QWJ261" s="89"/>
      <c r="QWK261" s="89"/>
      <c r="QWL261" s="89"/>
      <c r="QWM261" s="89"/>
      <c r="QWN261" s="89"/>
      <c r="QWO261" s="89"/>
      <c r="QWP261" s="89"/>
      <c r="QWQ261" s="89"/>
      <c r="QWR261" s="89"/>
      <c r="QWS261" s="89"/>
      <c r="QWT261" s="89"/>
      <c r="QWU261" s="89"/>
      <c r="QWV261" s="89"/>
      <c r="QWW261" s="89"/>
      <c r="QWX261" s="89"/>
      <c r="QWY261" s="89"/>
      <c r="QWZ261" s="89"/>
      <c r="QXA261" s="89"/>
      <c r="QXB261" s="89"/>
      <c r="QXC261" s="89"/>
      <c r="QXD261" s="89"/>
      <c r="QXE261" s="89"/>
      <c r="QXF261" s="89"/>
      <c r="QXG261" s="89"/>
      <c r="QXH261" s="89"/>
      <c r="QXI261" s="89"/>
      <c r="QXJ261" s="89"/>
      <c r="QXK261" s="89"/>
      <c r="QXL261" s="89"/>
      <c r="QXM261" s="89"/>
      <c r="QXN261" s="89"/>
      <c r="QXO261" s="89"/>
      <c r="QXP261" s="89"/>
      <c r="QXQ261" s="89"/>
      <c r="QXR261" s="89"/>
      <c r="QXS261" s="89"/>
      <c r="QXT261" s="89"/>
      <c r="QXU261" s="89"/>
      <c r="QXV261" s="89"/>
      <c r="QXW261" s="89"/>
      <c r="QXX261" s="89"/>
      <c r="QXY261" s="89"/>
      <c r="QXZ261" s="89"/>
      <c r="QYA261" s="89"/>
      <c r="QYB261" s="89"/>
      <c r="QYC261" s="89"/>
      <c r="QYD261" s="89"/>
      <c r="QYE261" s="89"/>
      <c r="QYF261" s="89"/>
      <c r="QYG261" s="89"/>
      <c r="QYH261" s="89"/>
      <c r="QYI261" s="89"/>
      <c r="QYJ261" s="89"/>
      <c r="QYK261" s="89"/>
      <c r="QYL261" s="89"/>
      <c r="QYM261" s="89"/>
      <c r="QYN261" s="89"/>
      <c r="QYO261" s="89"/>
      <c r="QYP261" s="89"/>
      <c r="QYQ261" s="89"/>
      <c r="QYR261" s="89"/>
      <c r="QYS261" s="89"/>
      <c r="QYT261" s="89"/>
      <c r="QYU261" s="89"/>
      <c r="QYV261" s="89"/>
      <c r="QYW261" s="89"/>
      <c r="QYX261" s="89"/>
      <c r="QYY261" s="89"/>
      <c r="QYZ261" s="89"/>
      <c r="QZA261" s="89"/>
      <c r="QZB261" s="89"/>
      <c r="QZC261" s="89"/>
      <c r="QZD261" s="89"/>
      <c r="QZE261" s="89"/>
      <c r="QZF261" s="89"/>
      <c r="QZG261" s="89"/>
      <c r="QZH261" s="89"/>
      <c r="QZI261" s="89"/>
      <c r="QZJ261" s="89"/>
      <c r="QZK261" s="89"/>
      <c r="QZL261" s="89"/>
      <c r="QZM261" s="89"/>
      <c r="QZN261" s="89"/>
      <c r="QZO261" s="89"/>
      <c r="QZP261" s="89"/>
      <c r="QZQ261" s="89"/>
      <c r="QZR261" s="89"/>
      <c r="QZS261" s="89"/>
      <c r="QZT261" s="89"/>
      <c r="QZU261" s="89"/>
      <c r="QZV261" s="89"/>
      <c r="QZW261" s="89"/>
      <c r="QZX261" s="89"/>
      <c r="QZY261" s="89"/>
      <c r="QZZ261" s="89"/>
      <c r="RAA261" s="89"/>
      <c r="RAB261" s="89"/>
      <c r="RAC261" s="89"/>
      <c r="RAD261" s="89"/>
      <c r="RAE261" s="89"/>
      <c r="RAF261" s="89"/>
      <c r="RAG261" s="89"/>
      <c r="RAH261" s="89"/>
      <c r="RAI261" s="89"/>
      <c r="RAJ261" s="89"/>
      <c r="RAK261" s="89"/>
      <c r="RAL261" s="89"/>
      <c r="RAM261" s="89"/>
      <c r="RAN261" s="89"/>
      <c r="RAO261" s="89"/>
      <c r="RAP261" s="89"/>
      <c r="RAQ261" s="89"/>
      <c r="RAR261" s="89"/>
      <c r="RAS261" s="89"/>
      <c r="RAT261" s="89"/>
      <c r="RAU261" s="89"/>
      <c r="RAV261" s="89"/>
      <c r="RAW261" s="89"/>
      <c r="RAX261" s="89"/>
      <c r="RAY261" s="89"/>
      <c r="RAZ261" s="89"/>
      <c r="RBA261" s="89"/>
      <c r="RBB261" s="89"/>
      <c r="RBC261" s="89"/>
      <c r="RBD261" s="89"/>
      <c r="RBE261" s="89"/>
      <c r="RBF261" s="89"/>
      <c r="RBG261" s="89"/>
      <c r="RBH261" s="89"/>
      <c r="RBI261" s="89"/>
      <c r="RBJ261" s="89"/>
      <c r="RBK261" s="89"/>
      <c r="RBL261" s="89"/>
      <c r="RBM261" s="89"/>
      <c r="RBN261" s="89"/>
      <c r="RBO261" s="89"/>
      <c r="RBP261" s="89"/>
      <c r="RBQ261" s="89"/>
      <c r="RBR261" s="89"/>
      <c r="RBS261" s="89"/>
      <c r="RBT261" s="89"/>
      <c r="RBU261" s="89"/>
      <c r="RBV261" s="89"/>
      <c r="RBW261" s="89"/>
      <c r="RBX261" s="89"/>
      <c r="RBY261" s="89"/>
      <c r="RBZ261" s="89"/>
      <c r="RCA261" s="89"/>
      <c r="RCB261" s="89"/>
      <c r="RCC261" s="89"/>
      <c r="RCD261" s="89"/>
      <c r="RCE261" s="89"/>
      <c r="RCF261" s="89"/>
      <c r="RCG261" s="89"/>
      <c r="RCH261" s="89"/>
      <c r="RCI261" s="89"/>
      <c r="RCJ261" s="89"/>
      <c r="RCK261" s="89"/>
      <c r="RCL261" s="89"/>
      <c r="RCM261" s="89"/>
      <c r="RCN261" s="89"/>
      <c r="RCO261" s="89"/>
      <c r="RCP261" s="89"/>
      <c r="RCQ261" s="89"/>
      <c r="RCR261" s="89"/>
      <c r="RCS261" s="89"/>
      <c r="RCT261" s="89"/>
      <c r="RCU261" s="89"/>
      <c r="RCV261" s="89"/>
      <c r="RCW261" s="89"/>
      <c r="RCX261" s="89"/>
      <c r="RCY261" s="89"/>
      <c r="RCZ261" s="89"/>
      <c r="RDA261" s="89"/>
      <c r="RDB261" s="89"/>
      <c r="RDC261" s="89"/>
      <c r="RDD261" s="89"/>
      <c r="RDE261" s="89"/>
      <c r="RDF261" s="89"/>
      <c r="RDG261" s="89"/>
      <c r="RDH261" s="89"/>
      <c r="RDI261" s="89"/>
      <c r="RDJ261" s="89"/>
      <c r="RDK261" s="89"/>
      <c r="RDL261" s="89"/>
      <c r="RDM261" s="89"/>
      <c r="RDN261" s="89"/>
      <c r="RDO261" s="89"/>
      <c r="RDP261" s="89"/>
      <c r="RDQ261" s="89"/>
      <c r="RDR261" s="89"/>
      <c r="RDS261" s="89"/>
      <c r="RDT261" s="89"/>
      <c r="RDU261" s="89"/>
      <c r="RDV261" s="89"/>
      <c r="RDW261" s="89"/>
      <c r="RDX261" s="89"/>
      <c r="RDY261" s="89"/>
      <c r="RDZ261" s="89"/>
      <c r="REA261" s="89"/>
      <c r="REB261" s="89"/>
      <c r="REC261" s="89"/>
      <c r="RED261" s="89"/>
      <c r="REE261" s="89"/>
      <c r="REF261" s="89"/>
      <c r="REG261" s="89"/>
      <c r="REH261" s="89"/>
      <c r="REI261" s="89"/>
      <c r="REJ261" s="89"/>
      <c r="REK261" s="89"/>
      <c r="REL261" s="89"/>
      <c r="REM261" s="89"/>
      <c r="REN261" s="89"/>
      <c r="REO261" s="89"/>
      <c r="REP261" s="89"/>
      <c r="REQ261" s="89"/>
      <c r="RER261" s="89"/>
      <c r="RES261" s="89"/>
      <c r="RET261" s="89"/>
      <c r="REU261" s="89"/>
      <c r="REV261" s="89"/>
      <c r="REW261" s="89"/>
      <c r="REX261" s="89"/>
      <c r="REY261" s="89"/>
      <c r="REZ261" s="89"/>
      <c r="RFA261" s="89"/>
      <c r="RFB261" s="89"/>
      <c r="RFC261" s="89"/>
      <c r="RFD261" s="89"/>
      <c r="RFE261" s="89"/>
      <c r="RFF261" s="89"/>
      <c r="RFG261" s="89"/>
      <c r="RFH261" s="89"/>
      <c r="RFI261" s="89"/>
      <c r="RFJ261" s="89"/>
      <c r="RFK261" s="89"/>
      <c r="RFL261" s="89"/>
      <c r="RFM261" s="89"/>
      <c r="RFN261" s="89"/>
      <c r="RFO261" s="89"/>
      <c r="RFP261" s="89"/>
      <c r="RFQ261" s="89"/>
      <c r="RFR261" s="89"/>
      <c r="RFS261" s="89"/>
      <c r="RFT261" s="89"/>
      <c r="RFU261" s="89"/>
      <c r="RFV261" s="89"/>
      <c r="RFW261" s="89"/>
      <c r="RFX261" s="89"/>
      <c r="RFY261" s="89"/>
      <c r="RFZ261" s="89"/>
      <c r="RGA261" s="89"/>
      <c r="RGB261" s="89"/>
      <c r="RGC261" s="89"/>
      <c r="RGD261" s="89"/>
      <c r="RGE261" s="89"/>
      <c r="RGF261" s="89"/>
      <c r="RGG261" s="89"/>
      <c r="RGH261" s="89"/>
      <c r="RGI261" s="89"/>
      <c r="RGJ261" s="89"/>
      <c r="RGK261" s="89"/>
      <c r="RGL261" s="89"/>
      <c r="RGM261" s="89"/>
      <c r="RGN261" s="89"/>
      <c r="RGO261" s="89"/>
      <c r="RGP261" s="89"/>
      <c r="RGQ261" s="89"/>
      <c r="RGR261" s="89"/>
      <c r="RGS261" s="89"/>
      <c r="RGT261" s="89"/>
      <c r="RGU261" s="89"/>
      <c r="RGV261" s="89"/>
      <c r="RGW261" s="89"/>
      <c r="RGX261" s="89"/>
      <c r="RGY261" s="89"/>
      <c r="RGZ261" s="89"/>
      <c r="RHA261" s="89"/>
      <c r="RHB261" s="89"/>
      <c r="RHC261" s="89"/>
      <c r="RHD261" s="89"/>
      <c r="RHE261" s="89"/>
      <c r="RHF261" s="89"/>
      <c r="RHG261" s="89"/>
      <c r="RHH261" s="89"/>
      <c r="RHI261" s="89"/>
      <c r="RHJ261" s="89"/>
      <c r="RHK261" s="89"/>
      <c r="RHL261" s="89"/>
      <c r="RHM261" s="89"/>
      <c r="RHN261" s="89"/>
      <c r="RHO261" s="89"/>
      <c r="RHP261" s="89"/>
      <c r="RHQ261" s="89"/>
      <c r="RHR261" s="89"/>
      <c r="RHS261" s="89"/>
      <c r="RHT261" s="89"/>
      <c r="RHU261" s="89"/>
      <c r="RHV261" s="89"/>
      <c r="RHW261" s="89"/>
      <c r="RHX261" s="89"/>
      <c r="RHY261" s="89"/>
      <c r="RHZ261" s="89"/>
      <c r="RIA261" s="89"/>
      <c r="RIB261" s="89"/>
      <c r="RIC261" s="89"/>
      <c r="RID261" s="89"/>
      <c r="RIE261" s="89"/>
      <c r="RIF261" s="89"/>
      <c r="RIG261" s="89"/>
      <c r="RIH261" s="89"/>
      <c r="RII261" s="89"/>
      <c r="RIJ261" s="89"/>
      <c r="RIK261" s="89"/>
      <c r="RIL261" s="89"/>
      <c r="RIM261" s="89"/>
      <c r="RIN261" s="89"/>
      <c r="RIO261" s="89"/>
      <c r="RIP261" s="89"/>
      <c r="RIQ261" s="89"/>
      <c r="RIR261" s="89"/>
      <c r="RIS261" s="89"/>
      <c r="RIT261" s="89"/>
      <c r="RIU261" s="89"/>
      <c r="RIV261" s="89"/>
      <c r="RIW261" s="89"/>
      <c r="RIX261" s="89"/>
      <c r="RIY261" s="89"/>
      <c r="RIZ261" s="89"/>
      <c r="RJA261" s="89"/>
      <c r="RJB261" s="89"/>
      <c r="RJC261" s="89"/>
      <c r="RJD261" s="89"/>
      <c r="RJE261" s="89"/>
      <c r="RJF261" s="89"/>
      <c r="RJG261" s="89"/>
      <c r="RJH261" s="89"/>
      <c r="RJI261" s="89"/>
      <c r="RJJ261" s="89"/>
      <c r="RJK261" s="89"/>
      <c r="RJL261" s="89"/>
      <c r="RJM261" s="89"/>
      <c r="RJN261" s="89"/>
      <c r="RJO261" s="89"/>
      <c r="RJP261" s="89"/>
      <c r="RJQ261" s="89"/>
      <c r="RJR261" s="89"/>
      <c r="RJS261" s="89"/>
      <c r="RJT261" s="89"/>
      <c r="RJU261" s="89"/>
      <c r="RJV261" s="89"/>
      <c r="RJW261" s="89"/>
      <c r="RJX261" s="89"/>
      <c r="RJY261" s="89"/>
      <c r="RJZ261" s="89"/>
      <c r="RKA261" s="89"/>
      <c r="RKB261" s="89"/>
      <c r="RKC261" s="89"/>
      <c r="RKD261" s="89"/>
      <c r="RKE261" s="89"/>
      <c r="RKF261" s="89"/>
      <c r="RKG261" s="89"/>
      <c r="RKH261" s="89"/>
      <c r="RKI261" s="89"/>
      <c r="RKJ261" s="89"/>
      <c r="RKK261" s="89"/>
      <c r="RKL261" s="89"/>
      <c r="RKM261" s="89"/>
      <c r="RKN261" s="89"/>
      <c r="RKO261" s="89"/>
      <c r="RKP261" s="89"/>
      <c r="RKQ261" s="89"/>
      <c r="RKR261" s="89"/>
      <c r="RKS261" s="89"/>
      <c r="RKT261" s="89"/>
      <c r="RKU261" s="89"/>
      <c r="RKV261" s="89"/>
      <c r="RKW261" s="89"/>
      <c r="RKX261" s="89"/>
      <c r="RKY261" s="89"/>
      <c r="RKZ261" s="89"/>
      <c r="RLA261" s="89"/>
      <c r="RLB261" s="89"/>
      <c r="RLC261" s="89"/>
      <c r="RLD261" s="89"/>
      <c r="RLE261" s="89"/>
      <c r="RLF261" s="89"/>
      <c r="RLG261" s="89"/>
      <c r="RLH261" s="89"/>
      <c r="RLI261" s="89"/>
      <c r="RLJ261" s="89"/>
      <c r="RLK261" s="89"/>
      <c r="RLL261" s="89"/>
      <c r="RLM261" s="89"/>
      <c r="RLN261" s="89"/>
      <c r="RLO261" s="89"/>
      <c r="RLP261" s="89"/>
      <c r="RLQ261" s="89"/>
      <c r="RLR261" s="89"/>
      <c r="RLS261" s="89"/>
      <c r="RLT261" s="89"/>
      <c r="RLU261" s="89"/>
      <c r="RLV261" s="89"/>
      <c r="RLW261" s="89"/>
      <c r="RLX261" s="89"/>
      <c r="RLY261" s="89"/>
      <c r="RLZ261" s="89"/>
      <c r="RMA261" s="89"/>
      <c r="RMB261" s="89"/>
      <c r="RMC261" s="89"/>
      <c r="RMD261" s="89"/>
      <c r="RME261" s="89"/>
      <c r="RMF261" s="89"/>
      <c r="RMG261" s="89"/>
      <c r="RMH261" s="89"/>
      <c r="RMI261" s="89"/>
      <c r="RMJ261" s="89"/>
      <c r="RMK261" s="89"/>
      <c r="RML261" s="89"/>
      <c r="RMM261" s="89"/>
      <c r="RMN261" s="89"/>
      <c r="RMO261" s="89"/>
      <c r="RMP261" s="89"/>
      <c r="RMQ261" s="89"/>
      <c r="RMR261" s="89"/>
      <c r="RMS261" s="89"/>
      <c r="RMT261" s="89"/>
      <c r="RMU261" s="89"/>
      <c r="RMV261" s="89"/>
      <c r="RMW261" s="89"/>
      <c r="RMX261" s="89"/>
      <c r="RMY261" s="89"/>
      <c r="RMZ261" s="89"/>
      <c r="RNA261" s="89"/>
      <c r="RNB261" s="89"/>
      <c r="RNC261" s="89"/>
      <c r="RND261" s="89"/>
      <c r="RNE261" s="89"/>
      <c r="RNF261" s="89"/>
      <c r="RNG261" s="89"/>
      <c r="RNH261" s="89"/>
      <c r="RNI261" s="89"/>
      <c r="RNJ261" s="89"/>
      <c r="RNK261" s="89"/>
      <c r="RNL261" s="89"/>
      <c r="RNM261" s="89"/>
      <c r="RNN261" s="89"/>
      <c r="RNO261" s="89"/>
      <c r="RNP261" s="89"/>
      <c r="RNQ261" s="89"/>
      <c r="RNR261" s="89"/>
      <c r="RNS261" s="89"/>
      <c r="RNT261" s="89"/>
      <c r="RNU261" s="89"/>
      <c r="RNV261" s="89"/>
      <c r="RNW261" s="89"/>
      <c r="RNX261" s="89"/>
      <c r="RNY261" s="89"/>
      <c r="RNZ261" s="89"/>
      <c r="ROA261" s="89"/>
      <c r="ROB261" s="89"/>
      <c r="ROC261" s="89"/>
      <c r="ROD261" s="89"/>
      <c r="ROE261" s="89"/>
      <c r="ROF261" s="89"/>
      <c r="ROG261" s="89"/>
      <c r="ROH261" s="89"/>
      <c r="ROI261" s="89"/>
      <c r="ROJ261" s="89"/>
      <c r="ROK261" s="89"/>
      <c r="ROL261" s="89"/>
      <c r="ROM261" s="89"/>
      <c r="RON261" s="89"/>
      <c r="ROO261" s="89"/>
      <c r="ROP261" s="89"/>
      <c r="ROQ261" s="89"/>
      <c r="ROR261" s="89"/>
      <c r="ROS261" s="89"/>
      <c r="ROT261" s="89"/>
      <c r="ROU261" s="89"/>
      <c r="ROV261" s="89"/>
      <c r="ROW261" s="89"/>
      <c r="ROX261" s="89"/>
      <c r="ROY261" s="89"/>
      <c r="ROZ261" s="89"/>
      <c r="RPA261" s="89"/>
      <c r="RPB261" s="89"/>
      <c r="RPC261" s="89"/>
      <c r="RPD261" s="89"/>
      <c r="RPE261" s="89"/>
      <c r="RPF261" s="89"/>
      <c r="RPG261" s="89"/>
      <c r="RPH261" s="89"/>
      <c r="RPI261" s="89"/>
      <c r="RPJ261" s="89"/>
      <c r="RPK261" s="89"/>
      <c r="RPL261" s="89"/>
      <c r="RPM261" s="89"/>
      <c r="RPN261" s="89"/>
      <c r="RPO261" s="89"/>
      <c r="RPP261" s="89"/>
      <c r="RPQ261" s="89"/>
      <c r="RPR261" s="89"/>
      <c r="RPS261" s="89"/>
      <c r="RPT261" s="89"/>
      <c r="RPU261" s="89"/>
      <c r="RPV261" s="89"/>
      <c r="RPW261" s="89"/>
      <c r="RPX261" s="89"/>
      <c r="RPY261" s="89"/>
      <c r="RPZ261" s="89"/>
      <c r="RQA261" s="89"/>
      <c r="RQB261" s="89"/>
      <c r="RQC261" s="89"/>
      <c r="RQD261" s="89"/>
      <c r="RQE261" s="89"/>
      <c r="RQF261" s="89"/>
      <c r="RQG261" s="89"/>
      <c r="RQH261" s="89"/>
      <c r="RQI261" s="89"/>
      <c r="RQJ261" s="89"/>
      <c r="RQK261" s="89"/>
      <c r="RQL261" s="89"/>
      <c r="RQM261" s="89"/>
      <c r="RQN261" s="89"/>
      <c r="RQO261" s="89"/>
      <c r="RQP261" s="89"/>
      <c r="RQQ261" s="89"/>
      <c r="RQR261" s="89"/>
      <c r="RQS261" s="89"/>
      <c r="RQT261" s="89"/>
      <c r="RQU261" s="89"/>
      <c r="RQV261" s="89"/>
      <c r="RQW261" s="89"/>
      <c r="RQX261" s="89"/>
      <c r="RQY261" s="89"/>
      <c r="RQZ261" s="89"/>
      <c r="RRA261" s="89"/>
      <c r="RRB261" s="89"/>
      <c r="RRC261" s="89"/>
      <c r="RRD261" s="89"/>
      <c r="RRE261" s="89"/>
      <c r="RRF261" s="89"/>
      <c r="RRG261" s="89"/>
      <c r="RRH261" s="89"/>
      <c r="RRI261" s="89"/>
      <c r="RRJ261" s="89"/>
      <c r="RRK261" s="89"/>
      <c r="RRL261" s="89"/>
      <c r="RRM261" s="89"/>
      <c r="RRN261" s="89"/>
      <c r="RRO261" s="89"/>
      <c r="RRP261" s="89"/>
      <c r="RRQ261" s="89"/>
      <c r="RRR261" s="89"/>
      <c r="RRS261" s="89"/>
      <c r="RRT261" s="89"/>
      <c r="RRU261" s="89"/>
      <c r="RRV261" s="89"/>
      <c r="RRW261" s="89"/>
      <c r="RRX261" s="89"/>
      <c r="RRY261" s="89"/>
      <c r="RRZ261" s="89"/>
      <c r="RSA261" s="89"/>
      <c r="RSB261" s="89"/>
      <c r="RSC261" s="89"/>
      <c r="RSD261" s="89"/>
      <c r="RSE261" s="89"/>
      <c r="RSF261" s="89"/>
      <c r="RSG261" s="89"/>
      <c r="RSH261" s="89"/>
      <c r="RSI261" s="89"/>
      <c r="RSJ261" s="89"/>
      <c r="RSK261" s="89"/>
      <c r="RSL261" s="89"/>
      <c r="RSM261" s="89"/>
      <c r="RSN261" s="89"/>
      <c r="RSO261" s="89"/>
      <c r="RSP261" s="89"/>
      <c r="RSQ261" s="89"/>
      <c r="RSR261" s="89"/>
      <c r="RSS261" s="89"/>
      <c r="RST261" s="89"/>
      <c r="RSU261" s="89"/>
      <c r="RSV261" s="89"/>
      <c r="RSW261" s="89"/>
      <c r="RSX261" s="89"/>
      <c r="RSY261" s="89"/>
      <c r="RSZ261" s="89"/>
      <c r="RTA261" s="89"/>
      <c r="RTB261" s="89"/>
      <c r="RTC261" s="89"/>
      <c r="RTD261" s="89"/>
      <c r="RTE261" s="89"/>
      <c r="RTF261" s="89"/>
      <c r="RTG261" s="89"/>
      <c r="RTH261" s="89"/>
      <c r="RTI261" s="89"/>
      <c r="RTJ261" s="89"/>
      <c r="RTK261" s="89"/>
      <c r="RTL261" s="89"/>
      <c r="RTM261" s="89"/>
      <c r="RTN261" s="89"/>
      <c r="RTO261" s="89"/>
      <c r="RTP261" s="89"/>
      <c r="RTQ261" s="89"/>
      <c r="RTR261" s="89"/>
      <c r="RTS261" s="89"/>
      <c r="RTT261" s="89"/>
      <c r="RTU261" s="89"/>
      <c r="RTV261" s="89"/>
      <c r="RTW261" s="89"/>
      <c r="RTX261" s="89"/>
      <c r="RTY261" s="89"/>
      <c r="RTZ261" s="89"/>
      <c r="RUA261" s="89"/>
      <c r="RUB261" s="89"/>
      <c r="RUC261" s="89"/>
      <c r="RUD261" s="89"/>
      <c r="RUE261" s="89"/>
      <c r="RUF261" s="89"/>
      <c r="RUG261" s="89"/>
      <c r="RUH261" s="89"/>
      <c r="RUI261" s="89"/>
      <c r="RUJ261" s="89"/>
      <c r="RUK261" s="89"/>
      <c r="RUL261" s="89"/>
      <c r="RUM261" s="89"/>
      <c r="RUN261" s="89"/>
      <c r="RUO261" s="89"/>
      <c r="RUP261" s="89"/>
      <c r="RUQ261" s="89"/>
      <c r="RUR261" s="89"/>
      <c r="RUS261" s="89"/>
      <c r="RUT261" s="89"/>
      <c r="RUU261" s="89"/>
      <c r="RUV261" s="89"/>
      <c r="RUW261" s="89"/>
      <c r="RUX261" s="89"/>
      <c r="RUY261" s="89"/>
      <c r="RUZ261" s="89"/>
      <c r="RVA261" s="89"/>
      <c r="RVB261" s="89"/>
      <c r="RVC261" s="89"/>
      <c r="RVD261" s="89"/>
      <c r="RVE261" s="89"/>
      <c r="RVF261" s="89"/>
      <c r="RVG261" s="89"/>
      <c r="RVH261" s="89"/>
      <c r="RVI261" s="89"/>
      <c r="RVJ261" s="89"/>
      <c r="RVK261" s="89"/>
      <c r="RVL261" s="89"/>
      <c r="RVM261" s="89"/>
      <c r="RVN261" s="89"/>
      <c r="RVO261" s="89"/>
      <c r="RVP261" s="89"/>
      <c r="RVQ261" s="89"/>
      <c r="RVR261" s="89"/>
      <c r="RVS261" s="89"/>
      <c r="RVT261" s="89"/>
      <c r="RVU261" s="89"/>
      <c r="RVV261" s="89"/>
      <c r="RVW261" s="89"/>
      <c r="RVX261" s="89"/>
      <c r="RVY261" s="89"/>
      <c r="RVZ261" s="89"/>
      <c r="RWA261" s="89"/>
      <c r="RWB261" s="89"/>
      <c r="RWC261" s="89"/>
      <c r="RWD261" s="89"/>
      <c r="RWE261" s="89"/>
      <c r="RWF261" s="89"/>
      <c r="RWG261" s="89"/>
      <c r="RWH261" s="89"/>
      <c r="RWI261" s="89"/>
      <c r="RWJ261" s="89"/>
      <c r="RWK261" s="89"/>
      <c r="RWL261" s="89"/>
      <c r="RWM261" s="89"/>
      <c r="RWN261" s="89"/>
      <c r="RWO261" s="89"/>
      <c r="RWP261" s="89"/>
      <c r="RWQ261" s="89"/>
      <c r="RWR261" s="89"/>
      <c r="RWS261" s="89"/>
      <c r="RWT261" s="89"/>
      <c r="RWU261" s="89"/>
      <c r="RWV261" s="89"/>
      <c r="RWW261" s="89"/>
      <c r="RWX261" s="89"/>
      <c r="RWY261" s="89"/>
      <c r="RWZ261" s="89"/>
      <c r="RXA261" s="89"/>
      <c r="RXB261" s="89"/>
      <c r="RXC261" s="89"/>
      <c r="RXD261" s="89"/>
      <c r="RXE261" s="89"/>
      <c r="RXF261" s="89"/>
      <c r="RXG261" s="89"/>
      <c r="RXH261" s="89"/>
      <c r="RXI261" s="89"/>
      <c r="RXJ261" s="89"/>
      <c r="RXK261" s="89"/>
      <c r="RXL261" s="89"/>
      <c r="RXM261" s="89"/>
      <c r="RXN261" s="89"/>
      <c r="RXO261" s="89"/>
      <c r="RXP261" s="89"/>
      <c r="RXQ261" s="89"/>
      <c r="RXR261" s="89"/>
      <c r="RXS261" s="89"/>
      <c r="RXT261" s="89"/>
      <c r="RXU261" s="89"/>
      <c r="RXV261" s="89"/>
      <c r="RXW261" s="89"/>
      <c r="RXX261" s="89"/>
      <c r="RXY261" s="89"/>
      <c r="RXZ261" s="89"/>
      <c r="RYA261" s="89"/>
      <c r="RYB261" s="89"/>
      <c r="RYC261" s="89"/>
      <c r="RYD261" s="89"/>
      <c r="RYE261" s="89"/>
      <c r="RYF261" s="89"/>
      <c r="RYG261" s="89"/>
      <c r="RYH261" s="89"/>
      <c r="RYI261" s="89"/>
      <c r="RYJ261" s="89"/>
      <c r="RYK261" s="89"/>
      <c r="RYL261" s="89"/>
      <c r="RYM261" s="89"/>
      <c r="RYN261" s="89"/>
      <c r="RYO261" s="89"/>
      <c r="RYP261" s="89"/>
      <c r="RYQ261" s="89"/>
      <c r="RYR261" s="89"/>
      <c r="RYS261" s="89"/>
      <c r="RYT261" s="89"/>
      <c r="RYU261" s="89"/>
      <c r="RYV261" s="89"/>
      <c r="RYW261" s="89"/>
      <c r="RYX261" s="89"/>
      <c r="RYY261" s="89"/>
      <c r="RYZ261" s="89"/>
      <c r="RZA261" s="89"/>
      <c r="RZB261" s="89"/>
      <c r="RZC261" s="89"/>
      <c r="RZD261" s="89"/>
      <c r="RZE261" s="89"/>
      <c r="RZF261" s="89"/>
      <c r="RZG261" s="89"/>
      <c r="RZH261" s="89"/>
      <c r="RZI261" s="89"/>
      <c r="RZJ261" s="89"/>
      <c r="RZK261" s="89"/>
      <c r="RZL261" s="89"/>
      <c r="RZM261" s="89"/>
      <c r="RZN261" s="89"/>
      <c r="RZO261" s="89"/>
      <c r="RZP261" s="89"/>
      <c r="RZQ261" s="89"/>
      <c r="RZR261" s="89"/>
      <c r="RZS261" s="89"/>
      <c r="RZT261" s="89"/>
      <c r="RZU261" s="89"/>
      <c r="RZV261" s="89"/>
      <c r="RZW261" s="89"/>
      <c r="RZX261" s="89"/>
      <c r="RZY261" s="89"/>
      <c r="RZZ261" s="89"/>
      <c r="SAA261" s="89"/>
      <c r="SAB261" s="89"/>
      <c r="SAC261" s="89"/>
      <c r="SAD261" s="89"/>
      <c r="SAE261" s="89"/>
      <c r="SAF261" s="89"/>
      <c r="SAG261" s="89"/>
      <c r="SAH261" s="89"/>
      <c r="SAI261" s="89"/>
      <c r="SAJ261" s="89"/>
      <c r="SAK261" s="89"/>
      <c r="SAL261" s="89"/>
      <c r="SAM261" s="89"/>
      <c r="SAN261" s="89"/>
      <c r="SAO261" s="89"/>
      <c r="SAP261" s="89"/>
      <c r="SAQ261" s="89"/>
      <c r="SAR261" s="89"/>
      <c r="SAS261" s="89"/>
      <c r="SAT261" s="89"/>
      <c r="SAU261" s="89"/>
      <c r="SAV261" s="89"/>
      <c r="SAW261" s="89"/>
      <c r="SAX261" s="89"/>
      <c r="SAY261" s="89"/>
      <c r="SAZ261" s="89"/>
      <c r="SBA261" s="89"/>
      <c r="SBB261" s="89"/>
      <c r="SBC261" s="89"/>
      <c r="SBD261" s="89"/>
      <c r="SBE261" s="89"/>
      <c r="SBF261" s="89"/>
      <c r="SBG261" s="89"/>
      <c r="SBH261" s="89"/>
      <c r="SBI261" s="89"/>
      <c r="SBJ261" s="89"/>
      <c r="SBK261" s="89"/>
      <c r="SBL261" s="89"/>
      <c r="SBM261" s="89"/>
      <c r="SBN261" s="89"/>
      <c r="SBO261" s="89"/>
      <c r="SBP261" s="89"/>
      <c r="SBQ261" s="89"/>
      <c r="SBR261" s="89"/>
      <c r="SBS261" s="89"/>
      <c r="SBT261" s="89"/>
      <c r="SBU261" s="89"/>
      <c r="SBV261" s="89"/>
      <c r="SBW261" s="89"/>
      <c r="SBX261" s="89"/>
      <c r="SBY261" s="89"/>
      <c r="SBZ261" s="89"/>
      <c r="SCA261" s="89"/>
      <c r="SCB261" s="89"/>
      <c r="SCC261" s="89"/>
      <c r="SCD261" s="89"/>
      <c r="SCE261" s="89"/>
      <c r="SCF261" s="89"/>
      <c r="SCG261" s="89"/>
      <c r="SCH261" s="89"/>
      <c r="SCI261" s="89"/>
      <c r="SCJ261" s="89"/>
      <c r="SCK261" s="89"/>
      <c r="SCL261" s="89"/>
      <c r="SCM261" s="89"/>
      <c r="SCN261" s="89"/>
      <c r="SCO261" s="89"/>
      <c r="SCP261" s="89"/>
      <c r="SCQ261" s="89"/>
      <c r="SCR261" s="89"/>
      <c r="SCS261" s="89"/>
      <c r="SCT261" s="89"/>
      <c r="SCU261" s="89"/>
      <c r="SCV261" s="89"/>
      <c r="SCW261" s="89"/>
      <c r="SCX261" s="89"/>
      <c r="SCY261" s="89"/>
      <c r="SCZ261" s="89"/>
      <c r="SDA261" s="89"/>
      <c r="SDB261" s="89"/>
      <c r="SDC261" s="89"/>
      <c r="SDD261" s="89"/>
      <c r="SDE261" s="89"/>
      <c r="SDF261" s="89"/>
      <c r="SDG261" s="89"/>
      <c r="SDH261" s="89"/>
      <c r="SDI261" s="89"/>
      <c r="SDJ261" s="89"/>
      <c r="SDK261" s="89"/>
      <c r="SDL261" s="89"/>
      <c r="SDM261" s="89"/>
      <c r="SDN261" s="89"/>
      <c r="SDO261" s="89"/>
      <c r="SDP261" s="89"/>
      <c r="SDQ261" s="89"/>
      <c r="SDR261" s="89"/>
      <c r="SDS261" s="89"/>
      <c r="SDT261" s="89"/>
      <c r="SDU261" s="89"/>
      <c r="SDV261" s="89"/>
      <c r="SDW261" s="89"/>
      <c r="SDX261" s="89"/>
      <c r="SDY261" s="89"/>
      <c r="SDZ261" s="89"/>
      <c r="SEA261" s="89"/>
      <c r="SEB261" s="89"/>
      <c r="SEC261" s="89"/>
      <c r="SED261" s="89"/>
      <c r="SEE261" s="89"/>
      <c r="SEF261" s="89"/>
      <c r="SEG261" s="89"/>
      <c r="SEH261" s="89"/>
      <c r="SEI261" s="89"/>
      <c r="SEJ261" s="89"/>
      <c r="SEK261" s="89"/>
      <c r="SEL261" s="89"/>
      <c r="SEM261" s="89"/>
      <c r="SEN261" s="89"/>
      <c r="SEO261" s="89"/>
      <c r="SEP261" s="89"/>
      <c r="SEQ261" s="89"/>
      <c r="SER261" s="89"/>
      <c r="SES261" s="89"/>
      <c r="SET261" s="89"/>
      <c r="SEU261" s="89"/>
      <c r="SEV261" s="89"/>
      <c r="SEW261" s="89"/>
      <c r="SEX261" s="89"/>
      <c r="SEY261" s="89"/>
      <c r="SEZ261" s="89"/>
      <c r="SFA261" s="89"/>
      <c r="SFB261" s="89"/>
      <c r="SFC261" s="89"/>
      <c r="SFD261" s="89"/>
      <c r="SFE261" s="89"/>
      <c r="SFF261" s="89"/>
      <c r="SFG261" s="89"/>
      <c r="SFH261" s="89"/>
      <c r="SFI261" s="89"/>
      <c r="SFJ261" s="89"/>
      <c r="SFK261" s="89"/>
      <c r="SFL261" s="89"/>
      <c r="SFM261" s="89"/>
      <c r="SFN261" s="89"/>
      <c r="SFO261" s="89"/>
      <c r="SFP261" s="89"/>
      <c r="SFQ261" s="89"/>
      <c r="SFR261" s="89"/>
      <c r="SFS261" s="89"/>
      <c r="SFT261" s="89"/>
      <c r="SFU261" s="89"/>
      <c r="SFV261" s="89"/>
      <c r="SFW261" s="89"/>
      <c r="SFX261" s="89"/>
      <c r="SFY261" s="89"/>
      <c r="SFZ261" s="89"/>
      <c r="SGA261" s="89"/>
      <c r="SGB261" s="89"/>
      <c r="SGC261" s="89"/>
      <c r="SGD261" s="89"/>
      <c r="SGE261" s="89"/>
      <c r="SGF261" s="89"/>
      <c r="SGG261" s="89"/>
      <c r="SGH261" s="89"/>
      <c r="SGI261" s="89"/>
      <c r="SGJ261" s="89"/>
      <c r="SGK261" s="89"/>
      <c r="SGL261" s="89"/>
      <c r="SGM261" s="89"/>
      <c r="SGN261" s="89"/>
      <c r="SGO261" s="89"/>
      <c r="SGP261" s="89"/>
      <c r="SGQ261" s="89"/>
      <c r="SGR261" s="89"/>
      <c r="SGS261" s="89"/>
      <c r="SGT261" s="89"/>
      <c r="SGU261" s="89"/>
      <c r="SGV261" s="89"/>
      <c r="SGW261" s="89"/>
      <c r="SGX261" s="89"/>
      <c r="SGY261" s="89"/>
      <c r="SGZ261" s="89"/>
      <c r="SHA261" s="89"/>
      <c r="SHB261" s="89"/>
      <c r="SHC261" s="89"/>
      <c r="SHD261" s="89"/>
      <c r="SHE261" s="89"/>
      <c r="SHF261" s="89"/>
      <c r="SHG261" s="89"/>
      <c r="SHH261" s="89"/>
      <c r="SHI261" s="89"/>
      <c r="SHJ261" s="89"/>
      <c r="SHK261" s="89"/>
      <c r="SHL261" s="89"/>
      <c r="SHM261" s="89"/>
      <c r="SHN261" s="89"/>
      <c r="SHO261" s="89"/>
      <c r="SHP261" s="89"/>
      <c r="SHQ261" s="89"/>
      <c r="SHR261" s="89"/>
      <c r="SHS261" s="89"/>
      <c r="SHT261" s="89"/>
      <c r="SHU261" s="89"/>
      <c r="SHV261" s="89"/>
      <c r="SHW261" s="89"/>
      <c r="SHX261" s="89"/>
      <c r="SHY261" s="89"/>
      <c r="SHZ261" s="89"/>
      <c r="SIA261" s="89"/>
      <c r="SIB261" s="89"/>
      <c r="SIC261" s="89"/>
      <c r="SID261" s="89"/>
      <c r="SIE261" s="89"/>
      <c r="SIF261" s="89"/>
      <c r="SIG261" s="89"/>
      <c r="SIH261" s="89"/>
      <c r="SII261" s="89"/>
      <c r="SIJ261" s="89"/>
      <c r="SIK261" s="89"/>
      <c r="SIL261" s="89"/>
      <c r="SIM261" s="89"/>
      <c r="SIN261" s="89"/>
      <c r="SIO261" s="89"/>
      <c r="SIP261" s="89"/>
      <c r="SIQ261" s="89"/>
      <c r="SIR261" s="89"/>
      <c r="SIS261" s="89"/>
      <c r="SIT261" s="89"/>
      <c r="SIU261" s="89"/>
      <c r="SIV261" s="89"/>
      <c r="SIW261" s="89"/>
      <c r="SIX261" s="89"/>
      <c r="SIY261" s="89"/>
      <c r="SIZ261" s="89"/>
      <c r="SJA261" s="89"/>
      <c r="SJB261" s="89"/>
      <c r="SJC261" s="89"/>
      <c r="SJD261" s="89"/>
      <c r="SJE261" s="89"/>
      <c r="SJF261" s="89"/>
      <c r="SJG261" s="89"/>
      <c r="SJH261" s="89"/>
      <c r="SJI261" s="89"/>
      <c r="SJJ261" s="89"/>
      <c r="SJK261" s="89"/>
      <c r="SJL261" s="89"/>
      <c r="SJM261" s="89"/>
      <c r="SJN261" s="89"/>
      <c r="SJO261" s="89"/>
      <c r="SJP261" s="89"/>
      <c r="SJQ261" s="89"/>
      <c r="SJR261" s="89"/>
      <c r="SJS261" s="89"/>
      <c r="SJT261" s="89"/>
      <c r="SJU261" s="89"/>
      <c r="SJV261" s="89"/>
      <c r="SJW261" s="89"/>
      <c r="SJX261" s="89"/>
      <c r="SJY261" s="89"/>
      <c r="SJZ261" s="89"/>
      <c r="SKA261" s="89"/>
      <c r="SKB261" s="89"/>
      <c r="SKC261" s="89"/>
      <c r="SKD261" s="89"/>
      <c r="SKE261" s="89"/>
      <c r="SKF261" s="89"/>
      <c r="SKG261" s="89"/>
      <c r="SKH261" s="89"/>
      <c r="SKI261" s="89"/>
      <c r="SKJ261" s="89"/>
      <c r="SKK261" s="89"/>
      <c r="SKL261" s="89"/>
      <c r="SKM261" s="89"/>
      <c r="SKN261" s="89"/>
      <c r="SKO261" s="89"/>
      <c r="SKP261" s="89"/>
      <c r="SKQ261" s="89"/>
      <c r="SKR261" s="89"/>
      <c r="SKS261" s="89"/>
      <c r="SKT261" s="89"/>
      <c r="SKU261" s="89"/>
      <c r="SKV261" s="89"/>
      <c r="SKW261" s="89"/>
      <c r="SKX261" s="89"/>
      <c r="SKY261" s="89"/>
      <c r="SKZ261" s="89"/>
      <c r="SLA261" s="89"/>
      <c r="SLB261" s="89"/>
      <c r="SLC261" s="89"/>
      <c r="SLD261" s="89"/>
      <c r="SLE261" s="89"/>
      <c r="SLF261" s="89"/>
      <c r="SLG261" s="89"/>
      <c r="SLH261" s="89"/>
      <c r="SLI261" s="89"/>
      <c r="SLJ261" s="89"/>
      <c r="SLK261" s="89"/>
      <c r="SLL261" s="89"/>
      <c r="SLM261" s="89"/>
      <c r="SLN261" s="89"/>
      <c r="SLO261" s="89"/>
      <c r="SLP261" s="89"/>
      <c r="SLQ261" s="89"/>
      <c r="SLR261" s="89"/>
      <c r="SLS261" s="89"/>
      <c r="SLT261" s="89"/>
      <c r="SLU261" s="89"/>
      <c r="SLV261" s="89"/>
      <c r="SLW261" s="89"/>
      <c r="SLX261" s="89"/>
      <c r="SLY261" s="89"/>
      <c r="SLZ261" s="89"/>
      <c r="SMA261" s="89"/>
      <c r="SMB261" s="89"/>
      <c r="SMC261" s="89"/>
      <c r="SMD261" s="89"/>
      <c r="SME261" s="89"/>
      <c r="SMF261" s="89"/>
      <c r="SMG261" s="89"/>
      <c r="SMH261" s="89"/>
      <c r="SMI261" s="89"/>
      <c r="SMJ261" s="89"/>
      <c r="SMK261" s="89"/>
      <c r="SML261" s="89"/>
      <c r="SMM261" s="89"/>
      <c r="SMN261" s="89"/>
      <c r="SMO261" s="89"/>
      <c r="SMP261" s="89"/>
      <c r="SMQ261" s="89"/>
      <c r="SMR261" s="89"/>
      <c r="SMS261" s="89"/>
      <c r="SMT261" s="89"/>
      <c r="SMU261" s="89"/>
      <c r="SMV261" s="89"/>
      <c r="SMW261" s="89"/>
      <c r="SMX261" s="89"/>
      <c r="SMY261" s="89"/>
      <c r="SMZ261" s="89"/>
      <c r="SNA261" s="89"/>
      <c r="SNB261" s="89"/>
      <c r="SNC261" s="89"/>
      <c r="SND261" s="89"/>
      <c r="SNE261" s="89"/>
      <c r="SNF261" s="89"/>
      <c r="SNG261" s="89"/>
      <c r="SNH261" s="89"/>
      <c r="SNI261" s="89"/>
      <c r="SNJ261" s="89"/>
      <c r="SNK261" s="89"/>
      <c r="SNL261" s="89"/>
      <c r="SNM261" s="89"/>
      <c r="SNN261" s="89"/>
      <c r="SNO261" s="89"/>
      <c r="SNP261" s="89"/>
      <c r="SNQ261" s="89"/>
      <c r="SNR261" s="89"/>
      <c r="SNS261" s="89"/>
      <c r="SNT261" s="89"/>
      <c r="SNU261" s="89"/>
      <c r="SNV261" s="89"/>
      <c r="SNW261" s="89"/>
      <c r="SNX261" s="89"/>
      <c r="SNY261" s="89"/>
      <c r="SNZ261" s="89"/>
      <c r="SOA261" s="89"/>
      <c r="SOB261" s="89"/>
      <c r="SOC261" s="89"/>
      <c r="SOD261" s="89"/>
      <c r="SOE261" s="89"/>
      <c r="SOF261" s="89"/>
      <c r="SOG261" s="89"/>
      <c r="SOH261" s="89"/>
      <c r="SOI261" s="89"/>
      <c r="SOJ261" s="89"/>
      <c r="SOK261" s="89"/>
      <c r="SOL261" s="89"/>
      <c r="SOM261" s="89"/>
      <c r="SON261" s="89"/>
      <c r="SOO261" s="89"/>
      <c r="SOP261" s="89"/>
      <c r="SOQ261" s="89"/>
      <c r="SOR261" s="89"/>
      <c r="SOS261" s="89"/>
      <c r="SOT261" s="89"/>
      <c r="SOU261" s="89"/>
      <c r="SOV261" s="89"/>
      <c r="SOW261" s="89"/>
      <c r="SOX261" s="89"/>
      <c r="SOY261" s="89"/>
      <c r="SOZ261" s="89"/>
      <c r="SPA261" s="89"/>
      <c r="SPB261" s="89"/>
      <c r="SPC261" s="89"/>
      <c r="SPD261" s="89"/>
      <c r="SPE261" s="89"/>
      <c r="SPF261" s="89"/>
      <c r="SPG261" s="89"/>
      <c r="SPH261" s="89"/>
      <c r="SPI261" s="89"/>
      <c r="SPJ261" s="89"/>
      <c r="SPK261" s="89"/>
      <c r="SPL261" s="89"/>
      <c r="SPM261" s="89"/>
      <c r="SPN261" s="89"/>
      <c r="SPO261" s="89"/>
      <c r="SPP261" s="89"/>
      <c r="SPQ261" s="89"/>
      <c r="SPR261" s="89"/>
      <c r="SPS261" s="89"/>
      <c r="SPT261" s="89"/>
      <c r="SPU261" s="89"/>
      <c r="SPV261" s="89"/>
      <c r="SPW261" s="89"/>
      <c r="SPX261" s="89"/>
      <c r="SPY261" s="89"/>
      <c r="SPZ261" s="89"/>
      <c r="SQA261" s="89"/>
      <c r="SQB261" s="89"/>
      <c r="SQC261" s="89"/>
      <c r="SQD261" s="89"/>
      <c r="SQE261" s="89"/>
      <c r="SQF261" s="89"/>
      <c r="SQG261" s="89"/>
      <c r="SQH261" s="89"/>
      <c r="SQI261" s="89"/>
      <c r="SQJ261" s="89"/>
      <c r="SQK261" s="89"/>
      <c r="SQL261" s="89"/>
      <c r="SQM261" s="89"/>
      <c r="SQN261" s="89"/>
      <c r="SQO261" s="89"/>
      <c r="SQP261" s="89"/>
      <c r="SQQ261" s="89"/>
      <c r="SQR261" s="89"/>
      <c r="SQS261" s="89"/>
      <c r="SQT261" s="89"/>
      <c r="SQU261" s="89"/>
      <c r="SQV261" s="89"/>
      <c r="SQW261" s="89"/>
      <c r="SQX261" s="89"/>
      <c r="SQY261" s="89"/>
      <c r="SQZ261" s="89"/>
      <c r="SRA261" s="89"/>
      <c r="SRB261" s="89"/>
      <c r="SRC261" s="89"/>
      <c r="SRD261" s="89"/>
      <c r="SRE261" s="89"/>
      <c r="SRF261" s="89"/>
      <c r="SRG261" s="89"/>
      <c r="SRH261" s="89"/>
      <c r="SRI261" s="89"/>
      <c r="SRJ261" s="89"/>
      <c r="SRK261" s="89"/>
      <c r="SRL261" s="89"/>
      <c r="SRM261" s="89"/>
      <c r="SRN261" s="89"/>
      <c r="SRO261" s="89"/>
      <c r="SRP261" s="89"/>
      <c r="SRQ261" s="89"/>
      <c r="SRR261" s="89"/>
      <c r="SRS261" s="89"/>
      <c r="SRT261" s="89"/>
      <c r="SRU261" s="89"/>
      <c r="SRV261" s="89"/>
      <c r="SRW261" s="89"/>
      <c r="SRX261" s="89"/>
      <c r="SRY261" s="89"/>
      <c r="SRZ261" s="89"/>
      <c r="SSA261" s="89"/>
      <c r="SSB261" s="89"/>
      <c r="SSC261" s="89"/>
      <c r="SSD261" s="89"/>
      <c r="SSE261" s="89"/>
      <c r="SSF261" s="89"/>
      <c r="SSG261" s="89"/>
      <c r="SSH261" s="89"/>
      <c r="SSI261" s="89"/>
      <c r="SSJ261" s="89"/>
      <c r="SSK261" s="89"/>
      <c r="SSL261" s="89"/>
      <c r="SSM261" s="89"/>
      <c r="SSN261" s="89"/>
      <c r="SSO261" s="89"/>
      <c r="SSP261" s="89"/>
      <c r="SSQ261" s="89"/>
      <c r="SSR261" s="89"/>
      <c r="SSS261" s="89"/>
      <c r="SST261" s="89"/>
      <c r="SSU261" s="89"/>
      <c r="SSV261" s="89"/>
      <c r="SSW261" s="89"/>
      <c r="SSX261" s="89"/>
      <c r="SSY261" s="89"/>
      <c r="SSZ261" s="89"/>
      <c r="STA261" s="89"/>
      <c r="STB261" s="89"/>
      <c r="STC261" s="89"/>
      <c r="STD261" s="89"/>
      <c r="STE261" s="89"/>
      <c r="STF261" s="89"/>
      <c r="STG261" s="89"/>
      <c r="STH261" s="89"/>
      <c r="STI261" s="89"/>
      <c r="STJ261" s="89"/>
      <c r="STK261" s="89"/>
      <c r="STL261" s="89"/>
      <c r="STM261" s="89"/>
      <c r="STN261" s="89"/>
      <c r="STO261" s="89"/>
      <c r="STP261" s="89"/>
      <c r="STQ261" s="89"/>
      <c r="STR261" s="89"/>
      <c r="STS261" s="89"/>
      <c r="STT261" s="89"/>
      <c r="STU261" s="89"/>
      <c r="STV261" s="89"/>
      <c r="STW261" s="89"/>
      <c r="STX261" s="89"/>
      <c r="STY261" s="89"/>
      <c r="STZ261" s="89"/>
      <c r="SUA261" s="89"/>
      <c r="SUB261" s="89"/>
      <c r="SUC261" s="89"/>
      <c r="SUD261" s="89"/>
      <c r="SUE261" s="89"/>
      <c r="SUF261" s="89"/>
      <c r="SUG261" s="89"/>
      <c r="SUH261" s="89"/>
      <c r="SUI261" s="89"/>
      <c r="SUJ261" s="89"/>
      <c r="SUK261" s="89"/>
      <c r="SUL261" s="89"/>
      <c r="SUM261" s="89"/>
      <c r="SUN261" s="89"/>
      <c r="SUO261" s="89"/>
      <c r="SUP261" s="89"/>
      <c r="SUQ261" s="89"/>
      <c r="SUR261" s="89"/>
      <c r="SUS261" s="89"/>
      <c r="SUT261" s="89"/>
      <c r="SUU261" s="89"/>
      <c r="SUV261" s="89"/>
      <c r="SUW261" s="89"/>
      <c r="SUX261" s="89"/>
      <c r="SUY261" s="89"/>
      <c r="SUZ261" s="89"/>
      <c r="SVA261" s="89"/>
      <c r="SVB261" s="89"/>
      <c r="SVC261" s="89"/>
      <c r="SVD261" s="89"/>
      <c r="SVE261" s="89"/>
      <c r="SVF261" s="89"/>
      <c r="SVG261" s="89"/>
      <c r="SVH261" s="89"/>
      <c r="SVI261" s="89"/>
      <c r="SVJ261" s="89"/>
      <c r="SVK261" s="89"/>
      <c r="SVL261" s="89"/>
      <c r="SVM261" s="89"/>
      <c r="SVN261" s="89"/>
      <c r="SVO261" s="89"/>
      <c r="SVP261" s="89"/>
      <c r="SVQ261" s="89"/>
      <c r="SVR261" s="89"/>
      <c r="SVS261" s="89"/>
      <c r="SVT261" s="89"/>
      <c r="SVU261" s="89"/>
      <c r="SVV261" s="89"/>
      <c r="SVW261" s="89"/>
      <c r="SVX261" s="89"/>
      <c r="SVY261" s="89"/>
      <c r="SVZ261" s="89"/>
      <c r="SWA261" s="89"/>
      <c r="SWB261" s="89"/>
      <c r="SWC261" s="89"/>
      <c r="SWD261" s="89"/>
      <c r="SWE261" s="89"/>
      <c r="SWF261" s="89"/>
      <c r="SWG261" s="89"/>
      <c r="SWH261" s="89"/>
      <c r="SWI261" s="89"/>
      <c r="SWJ261" s="89"/>
      <c r="SWK261" s="89"/>
      <c r="SWL261" s="89"/>
      <c r="SWM261" s="89"/>
      <c r="SWN261" s="89"/>
      <c r="SWO261" s="89"/>
      <c r="SWP261" s="89"/>
      <c r="SWQ261" s="89"/>
      <c r="SWR261" s="89"/>
      <c r="SWS261" s="89"/>
      <c r="SWT261" s="89"/>
      <c r="SWU261" s="89"/>
      <c r="SWV261" s="89"/>
      <c r="SWW261" s="89"/>
      <c r="SWX261" s="89"/>
      <c r="SWY261" s="89"/>
      <c r="SWZ261" s="89"/>
      <c r="SXA261" s="89"/>
      <c r="SXB261" s="89"/>
      <c r="SXC261" s="89"/>
      <c r="SXD261" s="89"/>
      <c r="SXE261" s="89"/>
      <c r="SXF261" s="89"/>
      <c r="SXG261" s="89"/>
      <c r="SXH261" s="89"/>
      <c r="SXI261" s="89"/>
      <c r="SXJ261" s="89"/>
      <c r="SXK261" s="89"/>
      <c r="SXL261" s="89"/>
      <c r="SXM261" s="89"/>
      <c r="SXN261" s="89"/>
      <c r="SXO261" s="89"/>
      <c r="SXP261" s="89"/>
      <c r="SXQ261" s="89"/>
      <c r="SXR261" s="89"/>
      <c r="SXS261" s="89"/>
      <c r="SXT261" s="89"/>
      <c r="SXU261" s="89"/>
      <c r="SXV261" s="89"/>
      <c r="SXW261" s="89"/>
      <c r="SXX261" s="89"/>
      <c r="SXY261" s="89"/>
      <c r="SXZ261" s="89"/>
      <c r="SYA261" s="89"/>
      <c r="SYB261" s="89"/>
      <c r="SYC261" s="89"/>
      <c r="SYD261" s="89"/>
      <c r="SYE261" s="89"/>
      <c r="SYF261" s="89"/>
      <c r="SYG261" s="89"/>
      <c r="SYH261" s="89"/>
      <c r="SYI261" s="89"/>
      <c r="SYJ261" s="89"/>
      <c r="SYK261" s="89"/>
      <c r="SYL261" s="89"/>
      <c r="SYM261" s="89"/>
      <c r="SYN261" s="89"/>
      <c r="SYO261" s="89"/>
      <c r="SYP261" s="89"/>
      <c r="SYQ261" s="89"/>
      <c r="SYR261" s="89"/>
      <c r="SYS261" s="89"/>
      <c r="SYT261" s="89"/>
      <c r="SYU261" s="89"/>
      <c r="SYV261" s="89"/>
      <c r="SYW261" s="89"/>
      <c r="SYX261" s="89"/>
      <c r="SYY261" s="89"/>
      <c r="SYZ261" s="89"/>
      <c r="SZA261" s="89"/>
      <c r="SZB261" s="89"/>
      <c r="SZC261" s="89"/>
      <c r="SZD261" s="89"/>
      <c r="SZE261" s="89"/>
      <c r="SZF261" s="89"/>
      <c r="SZG261" s="89"/>
      <c r="SZH261" s="89"/>
      <c r="SZI261" s="89"/>
      <c r="SZJ261" s="89"/>
      <c r="SZK261" s="89"/>
      <c r="SZL261" s="89"/>
      <c r="SZM261" s="89"/>
      <c r="SZN261" s="89"/>
      <c r="SZO261" s="89"/>
      <c r="SZP261" s="89"/>
      <c r="SZQ261" s="89"/>
      <c r="SZR261" s="89"/>
      <c r="SZS261" s="89"/>
      <c r="SZT261" s="89"/>
      <c r="SZU261" s="89"/>
      <c r="SZV261" s="89"/>
      <c r="SZW261" s="89"/>
      <c r="SZX261" s="89"/>
      <c r="SZY261" s="89"/>
      <c r="SZZ261" s="89"/>
      <c r="TAA261" s="89"/>
      <c r="TAB261" s="89"/>
      <c r="TAC261" s="89"/>
      <c r="TAD261" s="89"/>
      <c r="TAE261" s="89"/>
      <c r="TAF261" s="89"/>
      <c r="TAG261" s="89"/>
      <c r="TAH261" s="89"/>
      <c r="TAI261" s="89"/>
      <c r="TAJ261" s="89"/>
      <c r="TAK261" s="89"/>
      <c r="TAL261" s="89"/>
      <c r="TAM261" s="89"/>
      <c r="TAN261" s="89"/>
      <c r="TAO261" s="89"/>
      <c r="TAP261" s="89"/>
      <c r="TAQ261" s="89"/>
      <c r="TAR261" s="89"/>
      <c r="TAS261" s="89"/>
      <c r="TAT261" s="89"/>
      <c r="TAU261" s="89"/>
      <c r="TAV261" s="89"/>
      <c r="TAW261" s="89"/>
      <c r="TAX261" s="89"/>
      <c r="TAY261" s="89"/>
      <c r="TAZ261" s="89"/>
      <c r="TBA261" s="89"/>
      <c r="TBB261" s="89"/>
      <c r="TBC261" s="89"/>
      <c r="TBD261" s="89"/>
      <c r="TBE261" s="89"/>
      <c r="TBF261" s="89"/>
      <c r="TBG261" s="89"/>
      <c r="TBH261" s="89"/>
      <c r="TBI261" s="89"/>
      <c r="TBJ261" s="89"/>
      <c r="TBK261" s="89"/>
      <c r="TBL261" s="89"/>
      <c r="TBM261" s="89"/>
      <c r="TBN261" s="89"/>
      <c r="TBO261" s="89"/>
      <c r="TBP261" s="89"/>
      <c r="TBQ261" s="89"/>
      <c r="TBR261" s="89"/>
      <c r="TBS261" s="89"/>
      <c r="TBT261" s="89"/>
      <c r="TBU261" s="89"/>
      <c r="TBV261" s="89"/>
      <c r="TBW261" s="89"/>
      <c r="TBX261" s="89"/>
      <c r="TBY261" s="89"/>
      <c r="TBZ261" s="89"/>
      <c r="TCA261" s="89"/>
      <c r="TCB261" s="89"/>
      <c r="TCC261" s="89"/>
      <c r="TCD261" s="89"/>
      <c r="TCE261" s="89"/>
      <c r="TCF261" s="89"/>
      <c r="TCG261" s="89"/>
      <c r="TCH261" s="89"/>
      <c r="TCI261" s="89"/>
      <c r="TCJ261" s="89"/>
      <c r="TCK261" s="89"/>
      <c r="TCL261" s="89"/>
      <c r="TCM261" s="89"/>
      <c r="TCN261" s="89"/>
      <c r="TCO261" s="89"/>
      <c r="TCP261" s="89"/>
      <c r="TCQ261" s="89"/>
      <c r="TCR261" s="89"/>
      <c r="TCS261" s="89"/>
      <c r="TCT261" s="89"/>
      <c r="TCU261" s="89"/>
      <c r="TCV261" s="89"/>
      <c r="TCW261" s="89"/>
      <c r="TCX261" s="89"/>
      <c r="TCY261" s="89"/>
      <c r="TCZ261" s="89"/>
      <c r="TDA261" s="89"/>
      <c r="TDB261" s="89"/>
      <c r="TDC261" s="89"/>
      <c r="TDD261" s="89"/>
      <c r="TDE261" s="89"/>
      <c r="TDF261" s="89"/>
      <c r="TDG261" s="89"/>
      <c r="TDH261" s="89"/>
      <c r="TDI261" s="89"/>
      <c r="TDJ261" s="89"/>
      <c r="TDK261" s="89"/>
      <c r="TDL261" s="89"/>
      <c r="TDM261" s="89"/>
      <c r="TDN261" s="89"/>
      <c r="TDO261" s="89"/>
      <c r="TDP261" s="89"/>
      <c r="TDQ261" s="89"/>
      <c r="TDR261" s="89"/>
      <c r="TDS261" s="89"/>
      <c r="TDT261" s="89"/>
      <c r="TDU261" s="89"/>
      <c r="TDV261" s="89"/>
      <c r="TDW261" s="89"/>
      <c r="TDX261" s="89"/>
      <c r="TDY261" s="89"/>
      <c r="TDZ261" s="89"/>
      <c r="TEA261" s="89"/>
      <c r="TEB261" s="89"/>
      <c r="TEC261" s="89"/>
      <c r="TED261" s="89"/>
      <c r="TEE261" s="89"/>
      <c r="TEF261" s="89"/>
      <c r="TEG261" s="89"/>
      <c r="TEH261" s="89"/>
      <c r="TEI261" s="89"/>
      <c r="TEJ261" s="89"/>
      <c r="TEK261" s="89"/>
      <c r="TEL261" s="89"/>
      <c r="TEM261" s="89"/>
      <c r="TEN261" s="89"/>
      <c r="TEO261" s="89"/>
      <c r="TEP261" s="89"/>
      <c r="TEQ261" s="89"/>
      <c r="TER261" s="89"/>
      <c r="TES261" s="89"/>
      <c r="TET261" s="89"/>
      <c r="TEU261" s="89"/>
      <c r="TEV261" s="89"/>
      <c r="TEW261" s="89"/>
      <c r="TEX261" s="89"/>
      <c r="TEY261" s="89"/>
      <c r="TEZ261" s="89"/>
      <c r="TFA261" s="89"/>
      <c r="TFB261" s="89"/>
      <c r="TFC261" s="89"/>
      <c r="TFD261" s="89"/>
      <c r="TFE261" s="89"/>
      <c r="TFF261" s="89"/>
      <c r="TFG261" s="89"/>
      <c r="TFH261" s="89"/>
      <c r="TFI261" s="89"/>
      <c r="TFJ261" s="89"/>
      <c r="TFK261" s="89"/>
      <c r="TFL261" s="89"/>
      <c r="TFM261" s="89"/>
      <c r="TFN261" s="89"/>
      <c r="TFO261" s="89"/>
      <c r="TFP261" s="89"/>
      <c r="TFQ261" s="89"/>
      <c r="TFR261" s="89"/>
      <c r="TFS261" s="89"/>
      <c r="TFT261" s="89"/>
      <c r="TFU261" s="89"/>
      <c r="TFV261" s="89"/>
      <c r="TFW261" s="89"/>
      <c r="TFX261" s="89"/>
      <c r="TFY261" s="89"/>
      <c r="TFZ261" s="89"/>
      <c r="TGA261" s="89"/>
      <c r="TGB261" s="89"/>
      <c r="TGC261" s="89"/>
      <c r="TGD261" s="89"/>
      <c r="TGE261" s="89"/>
      <c r="TGF261" s="89"/>
      <c r="TGG261" s="89"/>
      <c r="TGH261" s="89"/>
      <c r="TGI261" s="89"/>
      <c r="TGJ261" s="89"/>
      <c r="TGK261" s="89"/>
      <c r="TGL261" s="89"/>
      <c r="TGM261" s="89"/>
      <c r="TGN261" s="89"/>
      <c r="TGO261" s="89"/>
      <c r="TGP261" s="89"/>
      <c r="TGQ261" s="89"/>
      <c r="TGR261" s="89"/>
      <c r="TGS261" s="89"/>
      <c r="TGT261" s="89"/>
      <c r="TGU261" s="89"/>
      <c r="TGV261" s="89"/>
      <c r="TGW261" s="89"/>
      <c r="TGX261" s="89"/>
      <c r="TGY261" s="89"/>
      <c r="TGZ261" s="89"/>
      <c r="THA261" s="89"/>
      <c r="THB261" s="89"/>
      <c r="THC261" s="89"/>
      <c r="THD261" s="89"/>
      <c r="THE261" s="89"/>
      <c r="THF261" s="89"/>
      <c r="THG261" s="89"/>
      <c r="THH261" s="89"/>
      <c r="THI261" s="89"/>
      <c r="THJ261" s="89"/>
      <c r="THK261" s="89"/>
      <c r="THL261" s="89"/>
      <c r="THM261" s="89"/>
      <c r="THN261" s="89"/>
      <c r="THO261" s="89"/>
      <c r="THP261" s="89"/>
      <c r="THQ261" s="89"/>
      <c r="THR261" s="89"/>
      <c r="THS261" s="89"/>
      <c r="THT261" s="89"/>
      <c r="THU261" s="89"/>
      <c r="THV261" s="89"/>
      <c r="THW261" s="89"/>
      <c r="THX261" s="89"/>
      <c r="THY261" s="89"/>
      <c r="THZ261" s="89"/>
      <c r="TIA261" s="89"/>
      <c r="TIB261" s="89"/>
      <c r="TIC261" s="89"/>
      <c r="TID261" s="89"/>
      <c r="TIE261" s="89"/>
      <c r="TIF261" s="89"/>
      <c r="TIG261" s="89"/>
      <c r="TIH261" s="89"/>
      <c r="TII261" s="89"/>
      <c r="TIJ261" s="89"/>
      <c r="TIK261" s="89"/>
      <c r="TIL261" s="89"/>
      <c r="TIM261" s="89"/>
      <c r="TIN261" s="89"/>
      <c r="TIO261" s="89"/>
      <c r="TIP261" s="89"/>
      <c r="TIQ261" s="89"/>
      <c r="TIR261" s="89"/>
      <c r="TIS261" s="89"/>
      <c r="TIT261" s="89"/>
      <c r="TIU261" s="89"/>
      <c r="TIV261" s="89"/>
      <c r="TIW261" s="89"/>
      <c r="TIX261" s="89"/>
      <c r="TIY261" s="89"/>
      <c r="TIZ261" s="89"/>
      <c r="TJA261" s="89"/>
      <c r="TJB261" s="89"/>
      <c r="TJC261" s="89"/>
      <c r="TJD261" s="89"/>
      <c r="TJE261" s="89"/>
      <c r="TJF261" s="89"/>
      <c r="TJG261" s="89"/>
      <c r="TJH261" s="89"/>
      <c r="TJI261" s="89"/>
      <c r="TJJ261" s="89"/>
      <c r="TJK261" s="89"/>
      <c r="TJL261" s="89"/>
      <c r="TJM261" s="89"/>
      <c r="TJN261" s="89"/>
      <c r="TJO261" s="89"/>
      <c r="TJP261" s="89"/>
      <c r="TJQ261" s="89"/>
      <c r="TJR261" s="89"/>
      <c r="TJS261" s="89"/>
      <c r="TJT261" s="89"/>
      <c r="TJU261" s="89"/>
      <c r="TJV261" s="89"/>
      <c r="TJW261" s="89"/>
      <c r="TJX261" s="89"/>
      <c r="TJY261" s="89"/>
      <c r="TJZ261" s="89"/>
      <c r="TKA261" s="89"/>
      <c r="TKB261" s="89"/>
      <c r="TKC261" s="89"/>
      <c r="TKD261" s="89"/>
      <c r="TKE261" s="89"/>
      <c r="TKF261" s="89"/>
      <c r="TKG261" s="89"/>
      <c r="TKH261" s="89"/>
      <c r="TKI261" s="89"/>
      <c r="TKJ261" s="89"/>
      <c r="TKK261" s="89"/>
      <c r="TKL261" s="89"/>
      <c r="TKM261" s="89"/>
      <c r="TKN261" s="89"/>
      <c r="TKO261" s="89"/>
      <c r="TKP261" s="89"/>
      <c r="TKQ261" s="89"/>
      <c r="TKR261" s="89"/>
      <c r="TKS261" s="89"/>
      <c r="TKT261" s="89"/>
      <c r="TKU261" s="89"/>
      <c r="TKV261" s="89"/>
      <c r="TKW261" s="89"/>
      <c r="TKX261" s="89"/>
      <c r="TKY261" s="89"/>
      <c r="TKZ261" s="89"/>
      <c r="TLA261" s="89"/>
      <c r="TLB261" s="89"/>
      <c r="TLC261" s="89"/>
      <c r="TLD261" s="89"/>
      <c r="TLE261" s="89"/>
      <c r="TLF261" s="89"/>
      <c r="TLG261" s="89"/>
      <c r="TLH261" s="89"/>
      <c r="TLI261" s="89"/>
      <c r="TLJ261" s="89"/>
      <c r="TLK261" s="89"/>
      <c r="TLL261" s="89"/>
      <c r="TLM261" s="89"/>
      <c r="TLN261" s="89"/>
      <c r="TLO261" s="89"/>
      <c r="TLP261" s="89"/>
      <c r="TLQ261" s="89"/>
      <c r="TLR261" s="89"/>
      <c r="TLS261" s="89"/>
      <c r="TLT261" s="89"/>
      <c r="TLU261" s="89"/>
      <c r="TLV261" s="89"/>
      <c r="TLW261" s="89"/>
      <c r="TLX261" s="89"/>
      <c r="TLY261" s="89"/>
      <c r="TLZ261" s="89"/>
      <c r="TMA261" s="89"/>
      <c r="TMB261" s="89"/>
      <c r="TMC261" s="89"/>
      <c r="TMD261" s="89"/>
      <c r="TME261" s="89"/>
      <c r="TMF261" s="89"/>
      <c r="TMG261" s="89"/>
      <c r="TMH261" s="89"/>
      <c r="TMI261" s="89"/>
      <c r="TMJ261" s="89"/>
      <c r="TMK261" s="89"/>
      <c r="TML261" s="89"/>
      <c r="TMM261" s="89"/>
      <c r="TMN261" s="89"/>
      <c r="TMO261" s="89"/>
      <c r="TMP261" s="89"/>
      <c r="TMQ261" s="89"/>
      <c r="TMR261" s="89"/>
      <c r="TMS261" s="89"/>
      <c r="TMT261" s="89"/>
      <c r="TMU261" s="89"/>
      <c r="TMV261" s="89"/>
      <c r="TMW261" s="89"/>
      <c r="TMX261" s="89"/>
      <c r="TMY261" s="89"/>
      <c r="TMZ261" s="89"/>
      <c r="TNA261" s="89"/>
      <c r="TNB261" s="89"/>
      <c r="TNC261" s="89"/>
      <c r="TND261" s="89"/>
      <c r="TNE261" s="89"/>
      <c r="TNF261" s="89"/>
      <c r="TNG261" s="89"/>
      <c r="TNH261" s="89"/>
      <c r="TNI261" s="89"/>
      <c r="TNJ261" s="89"/>
      <c r="TNK261" s="89"/>
      <c r="TNL261" s="89"/>
      <c r="TNM261" s="89"/>
      <c r="TNN261" s="89"/>
      <c r="TNO261" s="89"/>
      <c r="TNP261" s="89"/>
      <c r="TNQ261" s="89"/>
      <c r="TNR261" s="89"/>
      <c r="TNS261" s="89"/>
      <c r="TNT261" s="89"/>
      <c r="TNU261" s="89"/>
      <c r="TNV261" s="89"/>
      <c r="TNW261" s="89"/>
      <c r="TNX261" s="89"/>
      <c r="TNY261" s="89"/>
      <c r="TNZ261" s="89"/>
      <c r="TOA261" s="89"/>
      <c r="TOB261" s="89"/>
      <c r="TOC261" s="89"/>
      <c r="TOD261" s="89"/>
      <c r="TOE261" s="89"/>
      <c r="TOF261" s="89"/>
      <c r="TOG261" s="89"/>
      <c r="TOH261" s="89"/>
      <c r="TOI261" s="89"/>
      <c r="TOJ261" s="89"/>
      <c r="TOK261" s="89"/>
      <c r="TOL261" s="89"/>
      <c r="TOM261" s="89"/>
      <c r="TON261" s="89"/>
      <c r="TOO261" s="89"/>
      <c r="TOP261" s="89"/>
      <c r="TOQ261" s="89"/>
      <c r="TOR261" s="89"/>
      <c r="TOS261" s="89"/>
      <c r="TOT261" s="89"/>
      <c r="TOU261" s="89"/>
      <c r="TOV261" s="89"/>
      <c r="TOW261" s="89"/>
      <c r="TOX261" s="89"/>
      <c r="TOY261" s="89"/>
      <c r="TOZ261" s="89"/>
      <c r="TPA261" s="89"/>
      <c r="TPB261" s="89"/>
      <c r="TPC261" s="89"/>
      <c r="TPD261" s="89"/>
      <c r="TPE261" s="89"/>
      <c r="TPF261" s="89"/>
      <c r="TPG261" s="89"/>
      <c r="TPH261" s="89"/>
      <c r="TPI261" s="89"/>
      <c r="TPJ261" s="89"/>
      <c r="TPK261" s="89"/>
      <c r="TPL261" s="89"/>
      <c r="TPM261" s="89"/>
      <c r="TPN261" s="89"/>
      <c r="TPO261" s="89"/>
      <c r="TPP261" s="89"/>
      <c r="TPQ261" s="89"/>
      <c r="TPR261" s="89"/>
      <c r="TPS261" s="89"/>
      <c r="TPT261" s="89"/>
      <c r="TPU261" s="89"/>
      <c r="TPV261" s="89"/>
      <c r="TPW261" s="89"/>
      <c r="TPX261" s="89"/>
      <c r="TPY261" s="89"/>
      <c r="TPZ261" s="89"/>
      <c r="TQA261" s="89"/>
      <c r="TQB261" s="89"/>
      <c r="TQC261" s="89"/>
      <c r="TQD261" s="89"/>
      <c r="TQE261" s="89"/>
      <c r="TQF261" s="89"/>
      <c r="TQG261" s="89"/>
      <c r="TQH261" s="89"/>
      <c r="TQI261" s="89"/>
      <c r="TQJ261" s="89"/>
      <c r="TQK261" s="89"/>
      <c r="TQL261" s="89"/>
      <c r="TQM261" s="89"/>
      <c r="TQN261" s="89"/>
      <c r="TQO261" s="89"/>
      <c r="TQP261" s="89"/>
      <c r="TQQ261" s="89"/>
      <c r="TQR261" s="89"/>
      <c r="TQS261" s="89"/>
      <c r="TQT261" s="89"/>
      <c r="TQU261" s="89"/>
      <c r="TQV261" s="89"/>
      <c r="TQW261" s="89"/>
      <c r="TQX261" s="89"/>
      <c r="TQY261" s="89"/>
      <c r="TQZ261" s="89"/>
      <c r="TRA261" s="89"/>
      <c r="TRB261" s="89"/>
      <c r="TRC261" s="89"/>
      <c r="TRD261" s="89"/>
      <c r="TRE261" s="89"/>
      <c r="TRF261" s="89"/>
      <c r="TRG261" s="89"/>
      <c r="TRH261" s="89"/>
      <c r="TRI261" s="89"/>
      <c r="TRJ261" s="89"/>
      <c r="TRK261" s="89"/>
      <c r="TRL261" s="89"/>
      <c r="TRM261" s="89"/>
      <c r="TRN261" s="89"/>
      <c r="TRO261" s="89"/>
      <c r="TRP261" s="89"/>
      <c r="TRQ261" s="89"/>
      <c r="TRR261" s="89"/>
      <c r="TRS261" s="89"/>
      <c r="TRT261" s="89"/>
      <c r="TRU261" s="89"/>
      <c r="TRV261" s="89"/>
      <c r="TRW261" s="89"/>
      <c r="TRX261" s="89"/>
      <c r="TRY261" s="89"/>
      <c r="TRZ261" s="89"/>
      <c r="TSA261" s="89"/>
      <c r="TSB261" s="89"/>
      <c r="TSC261" s="89"/>
      <c r="TSD261" s="89"/>
      <c r="TSE261" s="89"/>
      <c r="TSF261" s="89"/>
      <c r="TSG261" s="89"/>
      <c r="TSH261" s="89"/>
      <c r="TSI261" s="89"/>
      <c r="TSJ261" s="89"/>
      <c r="TSK261" s="89"/>
      <c r="TSL261" s="89"/>
      <c r="TSM261" s="89"/>
      <c r="TSN261" s="89"/>
      <c r="TSO261" s="89"/>
      <c r="TSP261" s="89"/>
      <c r="TSQ261" s="89"/>
      <c r="TSR261" s="89"/>
      <c r="TSS261" s="89"/>
      <c r="TST261" s="89"/>
      <c r="TSU261" s="89"/>
      <c r="TSV261" s="89"/>
      <c r="TSW261" s="89"/>
      <c r="TSX261" s="89"/>
      <c r="TSY261" s="89"/>
      <c r="TSZ261" s="89"/>
      <c r="TTA261" s="89"/>
      <c r="TTB261" s="89"/>
      <c r="TTC261" s="89"/>
      <c r="TTD261" s="89"/>
      <c r="TTE261" s="89"/>
      <c r="TTF261" s="89"/>
      <c r="TTG261" s="89"/>
      <c r="TTH261" s="89"/>
      <c r="TTI261" s="89"/>
      <c r="TTJ261" s="89"/>
      <c r="TTK261" s="89"/>
      <c r="TTL261" s="89"/>
      <c r="TTM261" s="89"/>
      <c r="TTN261" s="89"/>
      <c r="TTO261" s="89"/>
      <c r="TTP261" s="89"/>
      <c r="TTQ261" s="89"/>
      <c r="TTR261" s="89"/>
      <c r="TTS261" s="89"/>
      <c r="TTT261" s="89"/>
      <c r="TTU261" s="89"/>
      <c r="TTV261" s="89"/>
      <c r="TTW261" s="89"/>
      <c r="TTX261" s="89"/>
      <c r="TTY261" s="89"/>
      <c r="TTZ261" s="89"/>
      <c r="TUA261" s="89"/>
      <c r="TUB261" s="89"/>
      <c r="TUC261" s="89"/>
      <c r="TUD261" s="89"/>
      <c r="TUE261" s="89"/>
      <c r="TUF261" s="89"/>
      <c r="TUG261" s="89"/>
      <c r="TUH261" s="89"/>
      <c r="TUI261" s="89"/>
      <c r="TUJ261" s="89"/>
      <c r="TUK261" s="89"/>
      <c r="TUL261" s="89"/>
      <c r="TUM261" s="89"/>
      <c r="TUN261" s="89"/>
      <c r="TUO261" s="89"/>
      <c r="TUP261" s="89"/>
      <c r="TUQ261" s="89"/>
      <c r="TUR261" s="89"/>
      <c r="TUS261" s="89"/>
      <c r="TUT261" s="89"/>
      <c r="TUU261" s="89"/>
      <c r="TUV261" s="89"/>
      <c r="TUW261" s="89"/>
      <c r="TUX261" s="89"/>
      <c r="TUY261" s="89"/>
      <c r="TUZ261" s="89"/>
      <c r="TVA261" s="89"/>
      <c r="TVB261" s="89"/>
      <c r="TVC261" s="89"/>
      <c r="TVD261" s="89"/>
      <c r="TVE261" s="89"/>
      <c r="TVF261" s="89"/>
      <c r="TVG261" s="89"/>
      <c r="TVH261" s="89"/>
      <c r="TVI261" s="89"/>
      <c r="TVJ261" s="89"/>
      <c r="TVK261" s="89"/>
      <c r="TVL261" s="89"/>
      <c r="TVM261" s="89"/>
      <c r="TVN261" s="89"/>
      <c r="TVO261" s="89"/>
      <c r="TVP261" s="89"/>
      <c r="TVQ261" s="89"/>
      <c r="TVR261" s="89"/>
      <c r="TVS261" s="89"/>
      <c r="TVT261" s="89"/>
      <c r="TVU261" s="89"/>
      <c r="TVV261" s="89"/>
      <c r="TVW261" s="89"/>
      <c r="TVX261" s="89"/>
      <c r="TVY261" s="89"/>
      <c r="TVZ261" s="89"/>
      <c r="TWA261" s="89"/>
      <c r="TWB261" s="89"/>
      <c r="TWC261" s="89"/>
      <c r="TWD261" s="89"/>
      <c r="TWE261" s="89"/>
      <c r="TWF261" s="89"/>
      <c r="TWG261" s="89"/>
      <c r="TWH261" s="89"/>
      <c r="TWI261" s="89"/>
      <c r="TWJ261" s="89"/>
      <c r="TWK261" s="89"/>
      <c r="TWL261" s="89"/>
      <c r="TWM261" s="89"/>
      <c r="TWN261" s="89"/>
      <c r="TWO261" s="89"/>
      <c r="TWP261" s="89"/>
      <c r="TWQ261" s="89"/>
      <c r="TWR261" s="89"/>
      <c r="TWS261" s="89"/>
      <c r="TWT261" s="89"/>
      <c r="TWU261" s="89"/>
      <c r="TWV261" s="89"/>
      <c r="TWW261" s="89"/>
      <c r="TWX261" s="89"/>
      <c r="TWY261" s="89"/>
      <c r="TWZ261" s="89"/>
      <c r="TXA261" s="89"/>
      <c r="TXB261" s="89"/>
      <c r="TXC261" s="89"/>
      <c r="TXD261" s="89"/>
      <c r="TXE261" s="89"/>
      <c r="TXF261" s="89"/>
      <c r="TXG261" s="89"/>
      <c r="TXH261" s="89"/>
      <c r="TXI261" s="89"/>
      <c r="TXJ261" s="89"/>
      <c r="TXK261" s="89"/>
      <c r="TXL261" s="89"/>
      <c r="TXM261" s="89"/>
      <c r="TXN261" s="89"/>
      <c r="TXO261" s="89"/>
      <c r="TXP261" s="89"/>
      <c r="TXQ261" s="89"/>
      <c r="TXR261" s="89"/>
      <c r="TXS261" s="89"/>
      <c r="TXT261" s="89"/>
      <c r="TXU261" s="89"/>
      <c r="TXV261" s="89"/>
      <c r="TXW261" s="89"/>
      <c r="TXX261" s="89"/>
      <c r="TXY261" s="89"/>
      <c r="TXZ261" s="89"/>
      <c r="TYA261" s="89"/>
      <c r="TYB261" s="89"/>
      <c r="TYC261" s="89"/>
      <c r="TYD261" s="89"/>
      <c r="TYE261" s="89"/>
      <c r="TYF261" s="89"/>
      <c r="TYG261" s="89"/>
      <c r="TYH261" s="89"/>
      <c r="TYI261" s="89"/>
      <c r="TYJ261" s="89"/>
      <c r="TYK261" s="89"/>
      <c r="TYL261" s="89"/>
      <c r="TYM261" s="89"/>
      <c r="TYN261" s="89"/>
      <c r="TYO261" s="89"/>
      <c r="TYP261" s="89"/>
      <c r="TYQ261" s="89"/>
      <c r="TYR261" s="89"/>
      <c r="TYS261" s="89"/>
      <c r="TYT261" s="89"/>
      <c r="TYU261" s="89"/>
      <c r="TYV261" s="89"/>
      <c r="TYW261" s="89"/>
      <c r="TYX261" s="89"/>
      <c r="TYY261" s="89"/>
      <c r="TYZ261" s="89"/>
      <c r="TZA261" s="89"/>
      <c r="TZB261" s="89"/>
      <c r="TZC261" s="89"/>
      <c r="TZD261" s="89"/>
      <c r="TZE261" s="89"/>
      <c r="TZF261" s="89"/>
      <c r="TZG261" s="89"/>
      <c r="TZH261" s="89"/>
      <c r="TZI261" s="89"/>
      <c r="TZJ261" s="89"/>
      <c r="TZK261" s="89"/>
      <c r="TZL261" s="89"/>
      <c r="TZM261" s="89"/>
      <c r="TZN261" s="89"/>
      <c r="TZO261" s="89"/>
      <c r="TZP261" s="89"/>
      <c r="TZQ261" s="89"/>
      <c r="TZR261" s="89"/>
      <c r="TZS261" s="89"/>
      <c r="TZT261" s="89"/>
      <c r="TZU261" s="89"/>
      <c r="TZV261" s="89"/>
      <c r="TZW261" s="89"/>
      <c r="TZX261" s="89"/>
      <c r="TZY261" s="89"/>
      <c r="TZZ261" s="89"/>
      <c r="UAA261" s="89"/>
      <c r="UAB261" s="89"/>
      <c r="UAC261" s="89"/>
      <c r="UAD261" s="89"/>
      <c r="UAE261" s="89"/>
      <c r="UAF261" s="89"/>
      <c r="UAG261" s="89"/>
      <c r="UAH261" s="89"/>
      <c r="UAI261" s="89"/>
      <c r="UAJ261" s="89"/>
      <c r="UAK261" s="89"/>
      <c r="UAL261" s="89"/>
      <c r="UAM261" s="89"/>
      <c r="UAN261" s="89"/>
      <c r="UAO261" s="89"/>
      <c r="UAP261" s="89"/>
      <c r="UAQ261" s="89"/>
      <c r="UAR261" s="89"/>
      <c r="UAS261" s="89"/>
      <c r="UAT261" s="89"/>
      <c r="UAU261" s="89"/>
      <c r="UAV261" s="89"/>
      <c r="UAW261" s="89"/>
      <c r="UAX261" s="89"/>
      <c r="UAY261" s="89"/>
      <c r="UAZ261" s="89"/>
      <c r="UBA261" s="89"/>
      <c r="UBB261" s="89"/>
      <c r="UBC261" s="89"/>
      <c r="UBD261" s="89"/>
      <c r="UBE261" s="89"/>
      <c r="UBF261" s="89"/>
      <c r="UBG261" s="89"/>
      <c r="UBH261" s="89"/>
      <c r="UBI261" s="89"/>
      <c r="UBJ261" s="89"/>
      <c r="UBK261" s="89"/>
      <c r="UBL261" s="89"/>
      <c r="UBM261" s="89"/>
      <c r="UBN261" s="89"/>
      <c r="UBO261" s="89"/>
      <c r="UBP261" s="89"/>
      <c r="UBQ261" s="89"/>
      <c r="UBR261" s="89"/>
      <c r="UBS261" s="89"/>
      <c r="UBT261" s="89"/>
      <c r="UBU261" s="89"/>
      <c r="UBV261" s="89"/>
      <c r="UBW261" s="89"/>
      <c r="UBX261" s="89"/>
      <c r="UBY261" s="89"/>
      <c r="UBZ261" s="89"/>
      <c r="UCA261" s="89"/>
      <c r="UCB261" s="89"/>
      <c r="UCC261" s="89"/>
      <c r="UCD261" s="89"/>
      <c r="UCE261" s="89"/>
      <c r="UCF261" s="89"/>
      <c r="UCG261" s="89"/>
      <c r="UCH261" s="89"/>
      <c r="UCI261" s="89"/>
      <c r="UCJ261" s="89"/>
      <c r="UCK261" s="89"/>
      <c r="UCL261" s="89"/>
      <c r="UCM261" s="89"/>
      <c r="UCN261" s="89"/>
      <c r="UCO261" s="89"/>
      <c r="UCP261" s="89"/>
      <c r="UCQ261" s="89"/>
      <c r="UCR261" s="89"/>
      <c r="UCS261" s="89"/>
      <c r="UCT261" s="89"/>
      <c r="UCU261" s="89"/>
      <c r="UCV261" s="89"/>
      <c r="UCW261" s="89"/>
      <c r="UCX261" s="89"/>
      <c r="UCY261" s="89"/>
      <c r="UCZ261" s="89"/>
      <c r="UDA261" s="89"/>
      <c r="UDB261" s="89"/>
      <c r="UDC261" s="89"/>
      <c r="UDD261" s="89"/>
      <c r="UDE261" s="89"/>
      <c r="UDF261" s="89"/>
      <c r="UDG261" s="89"/>
      <c r="UDH261" s="89"/>
      <c r="UDI261" s="89"/>
      <c r="UDJ261" s="89"/>
      <c r="UDK261" s="89"/>
      <c r="UDL261" s="89"/>
      <c r="UDM261" s="89"/>
      <c r="UDN261" s="89"/>
      <c r="UDO261" s="89"/>
      <c r="UDP261" s="89"/>
      <c r="UDQ261" s="89"/>
      <c r="UDR261" s="89"/>
      <c r="UDS261" s="89"/>
      <c r="UDT261" s="89"/>
      <c r="UDU261" s="89"/>
      <c r="UDV261" s="89"/>
      <c r="UDW261" s="89"/>
      <c r="UDX261" s="89"/>
      <c r="UDY261" s="89"/>
      <c r="UDZ261" s="89"/>
      <c r="UEA261" s="89"/>
      <c r="UEB261" s="89"/>
      <c r="UEC261" s="89"/>
      <c r="UED261" s="89"/>
      <c r="UEE261" s="89"/>
      <c r="UEF261" s="89"/>
      <c r="UEG261" s="89"/>
      <c r="UEH261" s="89"/>
      <c r="UEI261" s="89"/>
      <c r="UEJ261" s="89"/>
      <c r="UEK261" s="89"/>
      <c r="UEL261" s="89"/>
      <c r="UEM261" s="89"/>
      <c r="UEN261" s="89"/>
      <c r="UEO261" s="89"/>
      <c r="UEP261" s="89"/>
      <c r="UEQ261" s="89"/>
      <c r="UER261" s="89"/>
      <c r="UES261" s="89"/>
      <c r="UET261" s="89"/>
      <c r="UEU261" s="89"/>
      <c r="UEV261" s="89"/>
      <c r="UEW261" s="89"/>
      <c r="UEX261" s="89"/>
      <c r="UEY261" s="89"/>
      <c r="UEZ261" s="89"/>
      <c r="UFA261" s="89"/>
      <c r="UFB261" s="89"/>
      <c r="UFC261" s="89"/>
      <c r="UFD261" s="89"/>
      <c r="UFE261" s="89"/>
      <c r="UFF261" s="89"/>
      <c r="UFG261" s="89"/>
      <c r="UFH261" s="89"/>
      <c r="UFI261" s="89"/>
      <c r="UFJ261" s="89"/>
      <c r="UFK261" s="89"/>
      <c r="UFL261" s="89"/>
      <c r="UFM261" s="89"/>
      <c r="UFN261" s="89"/>
      <c r="UFO261" s="89"/>
      <c r="UFP261" s="89"/>
      <c r="UFQ261" s="89"/>
      <c r="UFR261" s="89"/>
      <c r="UFS261" s="89"/>
      <c r="UFT261" s="89"/>
      <c r="UFU261" s="89"/>
      <c r="UFV261" s="89"/>
      <c r="UFW261" s="89"/>
      <c r="UFX261" s="89"/>
      <c r="UFY261" s="89"/>
      <c r="UFZ261" s="89"/>
      <c r="UGA261" s="89"/>
      <c r="UGB261" s="89"/>
      <c r="UGC261" s="89"/>
      <c r="UGD261" s="89"/>
      <c r="UGE261" s="89"/>
      <c r="UGF261" s="89"/>
      <c r="UGG261" s="89"/>
      <c r="UGH261" s="89"/>
      <c r="UGI261" s="89"/>
      <c r="UGJ261" s="89"/>
      <c r="UGK261" s="89"/>
      <c r="UGL261" s="89"/>
      <c r="UGM261" s="89"/>
      <c r="UGN261" s="89"/>
      <c r="UGO261" s="89"/>
      <c r="UGP261" s="89"/>
      <c r="UGQ261" s="89"/>
      <c r="UGR261" s="89"/>
      <c r="UGS261" s="89"/>
      <c r="UGT261" s="89"/>
      <c r="UGU261" s="89"/>
      <c r="UGV261" s="89"/>
      <c r="UGW261" s="89"/>
      <c r="UGX261" s="89"/>
      <c r="UGY261" s="89"/>
      <c r="UGZ261" s="89"/>
      <c r="UHA261" s="89"/>
      <c r="UHB261" s="89"/>
      <c r="UHC261" s="89"/>
      <c r="UHD261" s="89"/>
      <c r="UHE261" s="89"/>
      <c r="UHF261" s="89"/>
      <c r="UHG261" s="89"/>
      <c r="UHH261" s="89"/>
      <c r="UHI261" s="89"/>
      <c r="UHJ261" s="89"/>
      <c r="UHK261" s="89"/>
      <c r="UHL261" s="89"/>
      <c r="UHM261" s="89"/>
      <c r="UHN261" s="89"/>
      <c r="UHO261" s="89"/>
      <c r="UHP261" s="89"/>
      <c r="UHQ261" s="89"/>
      <c r="UHR261" s="89"/>
      <c r="UHS261" s="89"/>
      <c r="UHT261" s="89"/>
      <c r="UHU261" s="89"/>
      <c r="UHV261" s="89"/>
      <c r="UHW261" s="89"/>
      <c r="UHX261" s="89"/>
      <c r="UHY261" s="89"/>
      <c r="UHZ261" s="89"/>
      <c r="UIA261" s="89"/>
      <c r="UIB261" s="89"/>
      <c r="UIC261" s="89"/>
      <c r="UID261" s="89"/>
      <c r="UIE261" s="89"/>
      <c r="UIF261" s="89"/>
      <c r="UIG261" s="89"/>
      <c r="UIH261" s="89"/>
      <c r="UII261" s="89"/>
      <c r="UIJ261" s="89"/>
      <c r="UIK261" s="89"/>
      <c r="UIL261" s="89"/>
      <c r="UIM261" s="89"/>
      <c r="UIN261" s="89"/>
      <c r="UIO261" s="89"/>
      <c r="UIP261" s="89"/>
      <c r="UIQ261" s="89"/>
      <c r="UIR261" s="89"/>
      <c r="UIS261" s="89"/>
      <c r="UIT261" s="89"/>
      <c r="UIU261" s="89"/>
      <c r="UIV261" s="89"/>
      <c r="UIW261" s="89"/>
      <c r="UIX261" s="89"/>
      <c r="UIY261" s="89"/>
      <c r="UIZ261" s="89"/>
      <c r="UJA261" s="89"/>
      <c r="UJB261" s="89"/>
      <c r="UJC261" s="89"/>
      <c r="UJD261" s="89"/>
      <c r="UJE261" s="89"/>
      <c r="UJF261" s="89"/>
      <c r="UJG261" s="89"/>
      <c r="UJH261" s="89"/>
      <c r="UJI261" s="89"/>
      <c r="UJJ261" s="89"/>
      <c r="UJK261" s="89"/>
      <c r="UJL261" s="89"/>
      <c r="UJM261" s="89"/>
      <c r="UJN261" s="89"/>
      <c r="UJO261" s="89"/>
      <c r="UJP261" s="89"/>
      <c r="UJQ261" s="89"/>
      <c r="UJR261" s="89"/>
      <c r="UJS261" s="89"/>
      <c r="UJT261" s="89"/>
      <c r="UJU261" s="89"/>
      <c r="UJV261" s="89"/>
      <c r="UJW261" s="89"/>
      <c r="UJX261" s="89"/>
      <c r="UJY261" s="89"/>
      <c r="UJZ261" s="89"/>
      <c r="UKA261" s="89"/>
      <c r="UKB261" s="89"/>
      <c r="UKC261" s="89"/>
      <c r="UKD261" s="89"/>
      <c r="UKE261" s="89"/>
      <c r="UKF261" s="89"/>
      <c r="UKG261" s="89"/>
      <c r="UKH261" s="89"/>
      <c r="UKI261" s="89"/>
      <c r="UKJ261" s="89"/>
      <c r="UKK261" s="89"/>
      <c r="UKL261" s="89"/>
      <c r="UKM261" s="89"/>
      <c r="UKN261" s="89"/>
      <c r="UKO261" s="89"/>
      <c r="UKP261" s="89"/>
      <c r="UKQ261" s="89"/>
      <c r="UKR261" s="89"/>
      <c r="UKS261" s="89"/>
      <c r="UKT261" s="89"/>
      <c r="UKU261" s="89"/>
      <c r="UKV261" s="89"/>
      <c r="UKW261" s="89"/>
      <c r="UKX261" s="89"/>
      <c r="UKY261" s="89"/>
      <c r="UKZ261" s="89"/>
      <c r="ULA261" s="89"/>
      <c r="ULB261" s="89"/>
      <c r="ULC261" s="89"/>
      <c r="ULD261" s="89"/>
      <c r="ULE261" s="89"/>
      <c r="ULF261" s="89"/>
      <c r="ULG261" s="89"/>
      <c r="ULH261" s="89"/>
      <c r="ULI261" s="89"/>
      <c r="ULJ261" s="89"/>
      <c r="ULK261" s="89"/>
      <c r="ULL261" s="89"/>
      <c r="ULM261" s="89"/>
      <c r="ULN261" s="89"/>
      <c r="ULO261" s="89"/>
      <c r="ULP261" s="89"/>
      <c r="ULQ261" s="89"/>
      <c r="ULR261" s="89"/>
      <c r="ULS261" s="89"/>
      <c r="ULT261" s="89"/>
      <c r="ULU261" s="89"/>
      <c r="ULV261" s="89"/>
      <c r="ULW261" s="89"/>
      <c r="ULX261" s="89"/>
      <c r="ULY261" s="89"/>
      <c r="ULZ261" s="89"/>
      <c r="UMA261" s="89"/>
      <c r="UMB261" s="89"/>
      <c r="UMC261" s="89"/>
      <c r="UMD261" s="89"/>
      <c r="UME261" s="89"/>
      <c r="UMF261" s="89"/>
      <c r="UMG261" s="89"/>
      <c r="UMH261" s="89"/>
      <c r="UMI261" s="89"/>
      <c r="UMJ261" s="89"/>
      <c r="UMK261" s="89"/>
      <c r="UML261" s="89"/>
      <c r="UMM261" s="89"/>
      <c r="UMN261" s="89"/>
      <c r="UMO261" s="89"/>
      <c r="UMP261" s="89"/>
      <c r="UMQ261" s="89"/>
      <c r="UMR261" s="89"/>
      <c r="UMS261" s="89"/>
      <c r="UMT261" s="89"/>
      <c r="UMU261" s="89"/>
      <c r="UMV261" s="89"/>
      <c r="UMW261" s="89"/>
      <c r="UMX261" s="89"/>
      <c r="UMY261" s="89"/>
      <c r="UMZ261" s="89"/>
      <c r="UNA261" s="89"/>
      <c r="UNB261" s="89"/>
      <c r="UNC261" s="89"/>
      <c r="UND261" s="89"/>
      <c r="UNE261" s="89"/>
      <c r="UNF261" s="89"/>
      <c r="UNG261" s="89"/>
      <c r="UNH261" s="89"/>
      <c r="UNI261" s="89"/>
      <c r="UNJ261" s="89"/>
      <c r="UNK261" s="89"/>
      <c r="UNL261" s="89"/>
      <c r="UNM261" s="89"/>
      <c r="UNN261" s="89"/>
      <c r="UNO261" s="89"/>
      <c r="UNP261" s="89"/>
      <c r="UNQ261" s="89"/>
      <c r="UNR261" s="89"/>
      <c r="UNS261" s="89"/>
      <c r="UNT261" s="89"/>
      <c r="UNU261" s="89"/>
      <c r="UNV261" s="89"/>
      <c r="UNW261" s="89"/>
      <c r="UNX261" s="89"/>
      <c r="UNY261" s="89"/>
      <c r="UNZ261" s="89"/>
      <c r="UOA261" s="89"/>
      <c r="UOB261" s="89"/>
      <c r="UOC261" s="89"/>
      <c r="UOD261" s="89"/>
      <c r="UOE261" s="89"/>
      <c r="UOF261" s="89"/>
      <c r="UOG261" s="89"/>
      <c r="UOH261" s="89"/>
      <c r="UOI261" s="89"/>
      <c r="UOJ261" s="89"/>
      <c r="UOK261" s="89"/>
      <c r="UOL261" s="89"/>
      <c r="UOM261" s="89"/>
      <c r="UON261" s="89"/>
      <c r="UOO261" s="89"/>
      <c r="UOP261" s="89"/>
      <c r="UOQ261" s="89"/>
      <c r="UOR261" s="89"/>
      <c r="UOS261" s="89"/>
      <c r="UOT261" s="89"/>
      <c r="UOU261" s="89"/>
      <c r="UOV261" s="89"/>
      <c r="UOW261" s="89"/>
      <c r="UOX261" s="89"/>
      <c r="UOY261" s="89"/>
      <c r="UOZ261" s="89"/>
      <c r="UPA261" s="89"/>
      <c r="UPB261" s="89"/>
      <c r="UPC261" s="89"/>
      <c r="UPD261" s="89"/>
      <c r="UPE261" s="89"/>
      <c r="UPF261" s="89"/>
      <c r="UPG261" s="89"/>
      <c r="UPH261" s="89"/>
      <c r="UPI261" s="89"/>
      <c r="UPJ261" s="89"/>
      <c r="UPK261" s="89"/>
      <c r="UPL261" s="89"/>
      <c r="UPM261" s="89"/>
      <c r="UPN261" s="89"/>
      <c r="UPO261" s="89"/>
      <c r="UPP261" s="89"/>
      <c r="UPQ261" s="89"/>
      <c r="UPR261" s="89"/>
      <c r="UPS261" s="89"/>
      <c r="UPT261" s="89"/>
      <c r="UPU261" s="89"/>
      <c r="UPV261" s="89"/>
      <c r="UPW261" s="89"/>
      <c r="UPX261" s="89"/>
      <c r="UPY261" s="89"/>
      <c r="UPZ261" s="89"/>
      <c r="UQA261" s="89"/>
      <c r="UQB261" s="89"/>
      <c r="UQC261" s="89"/>
      <c r="UQD261" s="89"/>
      <c r="UQE261" s="89"/>
      <c r="UQF261" s="89"/>
      <c r="UQG261" s="89"/>
      <c r="UQH261" s="89"/>
      <c r="UQI261" s="89"/>
      <c r="UQJ261" s="89"/>
      <c r="UQK261" s="89"/>
      <c r="UQL261" s="89"/>
      <c r="UQM261" s="89"/>
      <c r="UQN261" s="89"/>
      <c r="UQO261" s="89"/>
      <c r="UQP261" s="89"/>
      <c r="UQQ261" s="89"/>
      <c r="UQR261" s="89"/>
      <c r="UQS261" s="89"/>
      <c r="UQT261" s="89"/>
      <c r="UQU261" s="89"/>
      <c r="UQV261" s="89"/>
      <c r="UQW261" s="89"/>
      <c r="UQX261" s="89"/>
      <c r="UQY261" s="89"/>
      <c r="UQZ261" s="89"/>
      <c r="URA261" s="89"/>
      <c r="URB261" s="89"/>
      <c r="URC261" s="89"/>
      <c r="URD261" s="89"/>
      <c r="URE261" s="89"/>
      <c r="URF261" s="89"/>
      <c r="URG261" s="89"/>
      <c r="URH261" s="89"/>
      <c r="URI261" s="89"/>
      <c r="URJ261" s="89"/>
      <c r="URK261" s="89"/>
      <c r="URL261" s="89"/>
      <c r="URM261" s="89"/>
      <c r="URN261" s="89"/>
      <c r="URO261" s="89"/>
      <c r="URP261" s="89"/>
      <c r="URQ261" s="89"/>
      <c r="URR261" s="89"/>
      <c r="URS261" s="89"/>
      <c r="URT261" s="89"/>
      <c r="URU261" s="89"/>
      <c r="URV261" s="89"/>
      <c r="URW261" s="89"/>
      <c r="URX261" s="89"/>
      <c r="URY261" s="89"/>
      <c r="URZ261" s="89"/>
      <c r="USA261" s="89"/>
      <c r="USB261" s="89"/>
      <c r="USC261" s="89"/>
      <c r="USD261" s="89"/>
      <c r="USE261" s="89"/>
      <c r="USF261" s="89"/>
      <c r="USG261" s="89"/>
      <c r="USH261" s="89"/>
      <c r="USI261" s="89"/>
      <c r="USJ261" s="89"/>
      <c r="USK261" s="89"/>
      <c r="USL261" s="89"/>
      <c r="USM261" s="89"/>
      <c r="USN261" s="89"/>
      <c r="USO261" s="89"/>
      <c r="USP261" s="89"/>
      <c r="USQ261" s="89"/>
      <c r="USR261" s="89"/>
      <c r="USS261" s="89"/>
      <c r="UST261" s="89"/>
      <c r="USU261" s="89"/>
      <c r="USV261" s="89"/>
      <c r="USW261" s="89"/>
      <c r="USX261" s="89"/>
      <c r="USY261" s="89"/>
      <c r="USZ261" s="89"/>
      <c r="UTA261" s="89"/>
      <c r="UTB261" s="89"/>
      <c r="UTC261" s="89"/>
      <c r="UTD261" s="89"/>
      <c r="UTE261" s="89"/>
      <c r="UTF261" s="89"/>
      <c r="UTG261" s="89"/>
      <c r="UTH261" s="89"/>
      <c r="UTI261" s="89"/>
      <c r="UTJ261" s="89"/>
      <c r="UTK261" s="89"/>
      <c r="UTL261" s="89"/>
      <c r="UTM261" s="89"/>
      <c r="UTN261" s="89"/>
      <c r="UTO261" s="89"/>
      <c r="UTP261" s="89"/>
      <c r="UTQ261" s="89"/>
      <c r="UTR261" s="89"/>
      <c r="UTS261" s="89"/>
      <c r="UTT261" s="89"/>
      <c r="UTU261" s="89"/>
      <c r="UTV261" s="89"/>
      <c r="UTW261" s="89"/>
      <c r="UTX261" s="89"/>
      <c r="UTY261" s="89"/>
      <c r="UTZ261" s="89"/>
      <c r="UUA261" s="89"/>
      <c r="UUB261" s="89"/>
      <c r="UUC261" s="89"/>
      <c r="UUD261" s="89"/>
      <c r="UUE261" s="89"/>
      <c r="UUF261" s="89"/>
      <c r="UUG261" s="89"/>
      <c r="UUH261" s="89"/>
      <c r="UUI261" s="89"/>
      <c r="UUJ261" s="89"/>
      <c r="UUK261" s="89"/>
      <c r="UUL261" s="89"/>
      <c r="UUM261" s="89"/>
      <c r="UUN261" s="89"/>
      <c r="UUO261" s="89"/>
      <c r="UUP261" s="89"/>
      <c r="UUQ261" s="89"/>
      <c r="UUR261" s="89"/>
      <c r="UUS261" s="89"/>
      <c r="UUT261" s="89"/>
      <c r="UUU261" s="89"/>
      <c r="UUV261" s="89"/>
      <c r="UUW261" s="89"/>
      <c r="UUX261" s="89"/>
      <c r="UUY261" s="89"/>
      <c r="UUZ261" s="89"/>
      <c r="UVA261" s="89"/>
      <c r="UVB261" s="89"/>
      <c r="UVC261" s="89"/>
      <c r="UVD261" s="89"/>
      <c r="UVE261" s="89"/>
      <c r="UVF261" s="89"/>
      <c r="UVG261" s="89"/>
      <c r="UVH261" s="89"/>
      <c r="UVI261" s="89"/>
      <c r="UVJ261" s="89"/>
      <c r="UVK261" s="89"/>
      <c r="UVL261" s="89"/>
      <c r="UVM261" s="89"/>
      <c r="UVN261" s="89"/>
      <c r="UVO261" s="89"/>
      <c r="UVP261" s="89"/>
      <c r="UVQ261" s="89"/>
      <c r="UVR261" s="89"/>
      <c r="UVS261" s="89"/>
      <c r="UVT261" s="89"/>
      <c r="UVU261" s="89"/>
      <c r="UVV261" s="89"/>
      <c r="UVW261" s="89"/>
      <c r="UVX261" s="89"/>
      <c r="UVY261" s="89"/>
      <c r="UVZ261" s="89"/>
      <c r="UWA261" s="89"/>
      <c r="UWB261" s="89"/>
      <c r="UWC261" s="89"/>
      <c r="UWD261" s="89"/>
      <c r="UWE261" s="89"/>
      <c r="UWF261" s="89"/>
      <c r="UWG261" s="89"/>
      <c r="UWH261" s="89"/>
      <c r="UWI261" s="89"/>
      <c r="UWJ261" s="89"/>
      <c r="UWK261" s="89"/>
      <c r="UWL261" s="89"/>
      <c r="UWM261" s="89"/>
      <c r="UWN261" s="89"/>
      <c r="UWO261" s="89"/>
      <c r="UWP261" s="89"/>
      <c r="UWQ261" s="89"/>
      <c r="UWR261" s="89"/>
      <c r="UWS261" s="89"/>
      <c r="UWT261" s="89"/>
      <c r="UWU261" s="89"/>
      <c r="UWV261" s="89"/>
      <c r="UWW261" s="89"/>
      <c r="UWX261" s="89"/>
      <c r="UWY261" s="89"/>
      <c r="UWZ261" s="89"/>
      <c r="UXA261" s="89"/>
      <c r="UXB261" s="89"/>
      <c r="UXC261" s="89"/>
      <c r="UXD261" s="89"/>
      <c r="UXE261" s="89"/>
      <c r="UXF261" s="89"/>
      <c r="UXG261" s="89"/>
      <c r="UXH261" s="89"/>
      <c r="UXI261" s="89"/>
      <c r="UXJ261" s="89"/>
      <c r="UXK261" s="89"/>
      <c r="UXL261" s="89"/>
      <c r="UXM261" s="89"/>
      <c r="UXN261" s="89"/>
      <c r="UXO261" s="89"/>
      <c r="UXP261" s="89"/>
      <c r="UXQ261" s="89"/>
      <c r="UXR261" s="89"/>
      <c r="UXS261" s="89"/>
      <c r="UXT261" s="89"/>
      <c r="UXU261" s="89"/>
      <c r="UXV261" s="89"/>
      <c r="UXW261" s="89"/>
      <c r="UXX261" s="89"/>
      <c r="UXY261" s="89"/>
      <c r="UXZ261" s="89"/>
      <c r="UYA261" s="89"/>
      <c r="UYB261" s="89"/>
      <c r="UYC261" s="89"/>
      <c r="UYD261" s="89"/>
      <c r="UYE261" s="89"/>
      <c r="UYF261" s="89"/>
      <c r="UYG261" s="89"/>
      <c r="UYH261" s="89"/>
      <c r="UYI261" s="89"/>
      <c r="UYJ261" s="89"/>
      <c r="UYK261" s="89"/>
      <c r="UYL261" s="89"/>
      <c r="UYM261" s="89"/>
      <c r="UYN261" s="89"/>
      <c r="UYO261" s="89"/>
      <c r="UYP261" s="89"/>
      <c r="UYQ261" s="89"/>
      <c r="UYR261" s="89"/>
      <c r="UYS261" s="89"/>
      <c r="UYT261" s="89"/>
      <c r="UYU261" s="89"/>
      <c r="UYV261" s="89"/>
      <c r="UYW261" s="89"/>
      <c r="UYX261" s="89"/>
      <c r="UYY261" s="89"/>
      <c r="UYZ261" s="89"/>
      <c r="UZA261" s="89"/>
      <c r="UZB261" s="89"/>
      <c r="UZC261" s="89"/>
      <c r="UZD261" s="89"/>
      <c r="UZE261" s="89"/>
      <c r="UZF261" s="89"/>
      <c r="UZG261" s="89"/>
      <c r="UZH261" s="89"/>
      <c r="UZI261" s="89"/>
      <c r="UZJ261" s="89"/>
      <c r="UZK261" s="89"/>
      <c r="UZL261" s="89"/>
      <c r="UZM261" s="89"/>
      <c r="UZN261" s="89"/>
      <c r="UZO261" s="89"/>
      <c r="UZP261" s="89"/>
      <c r="UZQ261" s="89"/>
      <c r="UZR261" s="89"/>
      <c r="UZS261" s="89"/>
      <c r="UZT261" s="89"/>
      <c r="UZU261" s="89"/>
      <c r="UZV261" s="89"/>
      <c r="UZW261" s="89"/>
      <c r="UZX261" s="89"/>
      <c r="UZY261" s="89"/>
      <c r="UZZ261" s="89"/>
      <c r="VAA261" s="89"/>
      <c r="VAB261" s="89"/>
      <c r="VAC261" s="89"/>
      <c r="VAD261" s="89"/>
      <c r="VAE261" s="89"/>
      <c r="VAF261" s="89"/>
      <c r="VAG261" s="89"/>
      <c r="VAH261" s="89"/>
      <c r="VAI261" s="89"/>
      <c r="VAJ261" s="89"/>
      <c r="VAK261" s="89"/>
      <c r="VAL261" s="89"/>
      <c r="VAM261" s="89"/>
      <c r="VAN261" s="89"/>
      <c r="VAO261" s="89"/>
      <c r="VAP261" s="89"/>
      <c r="VAQ261" s="89"/>
      <c r="VAR261" s="89"/>
      <c r="VAS261" s="89"/>
      <c r="VAT261" s="89"/>
      <c r="VAU261" s="89"/>
      <c r="VAV261" s="89"/>
      <c r="VAW261" s="89"/>
      <c r="VAX261" s="89"/>
      <c r="VAY261" s="89"/>
      <c r="VAZ261" s="89"/>
      <c r="VBA261" s="89"/>
      <c r="VBB261" s="89"/>
      <c r="VBC261" s="89"/>
      <c r="VBD261" s="89"/>
      <c r="VBE261" s="89"/>
      <c r="VBF261" s="89"/>
      <c r="VBG261" s="89"/>
      <c r="VBH261" s="89"/>
      <c r="VBI261" s="89"/>
      <c r="VBJ261" s="89"/>
      <c r="VBK261" s="89"/>
      <c r="VBL261" s="89"/>
      <c r="VBM261" s="89"/>
      <c r="VBN261" s="89"/>
      <c r="VBO261" s="89"/>
      <c r="VBP261" s="89"/>
      <c r="VBQ261" s="89"/>
      <c r="VBR261" s="89"/>
      <c r="VBS261" s="89"/>
      <c r="VBT261" s="89"/>
      <c r="VBU261" s="89"/>
      <c r="VBV261" s="89"/>
      <c r="VBW261" s="89"/>
      <c r="VBX261" s="89"/>
      <c r="VBY261" s="89"/>
      <c r="VBZ261" s="89"/>
      <c r="VCA261" s="89"/>
      <c r="VCB261" s="89"/>
      <c r="VCC261" s="89"/>
      <c r="VCD261" s="89"/>
      <c r="VCE261" s="89"/>
      <c r="VCF261" s="89"/>
      <c r="VCG261" s="89"/>
      <c r="VCH261" s="89"/>
      <c r="VCI261" s="89"/>
      <c r="VCJ261" s="89"/>
      <c r="VCK261" s="89"/>
      <c r="VCL261" s="89"/>
      <c r="VCM261" s="89"/>
      <c r="VCN261" s="89"/>
      <c r="VCO261" s="89"/>
      <c r="VCP261" s="89"/>
      <c r="VCQ261" s="89"/>
      <c r="VCR261" s="89"/>
      <c r="VCS261" s="89"/>
      <c r="VCT261" s="89"/>
      <c r="VCU261" s="89"/>
      <c r="VCV261" s="89"/>
      <c r="VCW261" s="89"/>
      <c r="VCX261" s="89"/>
      <c r="VCY261" s="89"/>
      <c r="VCZ261" s="89"/>
      <c r="VDA261" s="89"/>
      <c r="VDB261" s="89"/>
      <c r="VDC261" s="89"/>
      <c r="VDD261" s="89"/>
      <c r="VDE261" s="89"/>
      <c r="VDF261" s="89"/>
      <c r="VDG261" s="89"/>
      <c r="VDH261" s="89"/>
      <c r="VDI261" s="89"/>
      <c r="VDJ261" s="89"/>
      <c r="VDK261" s="89"/>
      <c r="VDL261" s="89"/>
      <c r="VDM261" s="89"/>
      <c r="VDN261" s="89"/>
      <c r="VDO261" s="89"/>
      <c r="VDP261" s="89"/>
      <c r="VDQ261" s="89"/>
      <c r="VDR261" s="89"/>
      <c r="VDS261" s="89"/>
      <c r="VDT261" s="89"/>
      <c r="VDU261" s="89"/>
      <c r="VDV261" s="89"/>
      <c r="VDW261" s="89"/>
      <c r="VDX261" s="89"/>
      <c r="VDY261" s="89"/>
      <c r="VDZ261" s="89"/>
      <c r="VEA261" s="89"/>
      <c r="VEB261" s="89"/>
      <c r="VEC261" s="89"/>
      <c r="VED261" s="89"/>
      <c r="VEE261" s="89"/>
      <c r="VEF261" s="89"/>
      <c r="VEG261" s="89"/>
      <c r="VEH261" s="89"/>
      <c r="VEI261" s="89"/>
      <c r="VEJ261" s="89"/>
      <c r="VEK261" s="89"/>
      <c r="VEL261" s="89"/>
      <c r="VEM261" s="89"/>
      <c r="VEN261" s="89"/>
      <c r="VEO261" s="89"/>
      <c r="VEP261" s="89"/>
      <c r="VEQ261" s="89"/>
      <c r="VER261" s="89"/>
      <c r="VES261" s="89"/>
      <c r="VET261" s="89"/>
      <c r="VEU261" s="89"/>
      <c r="VEV261" s="89"/>
      <c r="VEW261" s="89"/>
      <c r="VEX261" s="89"/>
      <c r="VEY261" s="89"/>
      <c r="VEZ261" s="89"/>
      <c r="VFA261" s="89"/>
      <c r="VFB261" s="89"/>
      <c r="VFC261" s="89"/>
      <c r="VFD261" s="89"/>
      <c r="VFE261" s="89"/>
      <c r="VFF261" s="89"/>
      <c r="VFG261" s="89"/>
      <c r="VFH261" s="89"/>
      <c r="VFI261" s="89"/>
      <c r="VFJ261" s="89"/>
      <c r="VFK261" s="89"/>
      <c r="VFL261" s="89"/>
      <c r="VFM261" s="89"/>
      <c r="VFN261" s="89"/>
      <c r="VFO261" s="89"/>
      <c r="VFP261" s="89"/>
      <c r="VFQ261" s="89"/>
      <c r="VFR261" s="89"/>
      <c r="VFS261" s="89"/>
      <c r="VFT261" s="89"/>
      <c r="VFU261" s="89"/>
      <c r="VFV261" s="89"/>
      <c r="VFW261" s="89"/>
      <c r="VFX261" s="89"/>
      <c r="VFY261" s="89"/>
      <c r="VFZ261" s="89"/>
      <c r="VGA261" s="89"/>
      <c r="VGB261" s="89"/>
      <c r="VGC261" s="89"/>
      <c r="VGD261" s="89"/>
      <c r="VGE261" s="89"/>
      <c r="VGF261" s="89"/>
      <c r="VGG261" s="89"/>
      <c r="VGH261" s="89"/>
      <c r="VGI261" s="89"/>
      <c r="VGJ261" s="89"/>
      <c r="VGK261" s="89"/>
      <c r="VGL261" s="89"/>
      <c r="VGM261" s="89"/>
      <c r="VGN261" s="89"/>
      <c r="VGO261" s="89"/>
      <c r="VGP261" s="89"/>
      <c r="VGQ261" s="89"/>
      <c r="VGR261" s="89"/>
      <c r="VGS261" s="89"/>
      <c r="VGT261" s="89"/>
      <c r="VGU261" s="89"/>
      <c r="VGV261" s="89"/>
      <c r="VGW261" s="89"/>
      <c r="VGX261" s="89"/>
      <c r="VGY261" s="89"/>
      <c r="VGZ261" s="89"/>
      <c r="VHA261" s="89"/>
      <c r="VHB261" s="89"/>
      <c r="VHC261" s="89"/>
      <c r="VHD261" s="89"/>
      <c r="VHE261" s="89"/>
      <c r="VHF261" s="89"/>
      <c r="VHG261" s="89"/>
      <c r="VHH261" s="89"/>
      <c r="VHI261" s="89"/>
      <c r="VHJ261" s="89"/>
      <c r="VHK261" s="89"/>
      <c r="VHL261" s="89"/>
      <c r="VHM261" s="89"/>
      <c r="VHN261" s="89"/>
      <c r="VHO261" s="89"/>
      <c r="VHP261" s="89"/>
      <c r="VHQ261" s="89"/>
      <c r="VHR261" s="89"/>
      <c r="VHS261" s="89"/>
      <c r="VHT261" s="89"/>
      <c r="VHU261" s="89"/>
      <c r="VHV261" s="89"/>
      <c r="VHW261" s="89"/>
      <c r="VHX261" s="89"/>
      <c r="VHY261" s="89"/>
      <c r="VHZ261" s="89"/>
      <c r="VIA261" s="89"/>
      <c r="VIB261" s="89"/>
      <c r="VIC261" s="89"/>
      <c r="VID261" s="89"/>
      <c r="VIE261" s="89"/>
      <c r="VIF261" s="89"/>
      <c r="VIG261" s="89"/>
      <c r="VIH261" s="89"/>
      <c r="VII261" s="89"/>
      <c r="VIJ261" s="89"/>
      <c r="VIK261" s="89"/>
      <c r="VIL261" s="89"/>
      <c r="VIM261" s="89"/>
      <c r="VIN261" s="89"/>
      <c r="VIO261" s="89"/>
      <c r="VIP261" s="89"/>
      <c r="VIQ261" s="89"/>
      <c r="VIR261" s="89"/>
      <c r="VIS261" s="89"/>
      <c r="VIT261" s="89"/>
      <c r="VIU261" s="89"/>
      <c r="VIV261" s="89"/>
      <c r="VIW261" s="89"/>
      <c r="VIX261" s="89"/>
      <c r="VIY261" s="89"/>
      <c r="VIZ261" s="89"/>
      <c r="VJA261" s="89"/>
      <c r="VJB261" s="89"/>
      <c r="VJC261" s="89"/>
      <c r="VJD261" s="89"/>
      <c r="VJE261" s="89"/>
      <c r="VJF261" s="89"/>
      <c r="VJG261" s="89"/>
      <c r="VJH261" s="89"/>
      <c r="VJI261" s="89"/>
      <c r="VJJ261" s="89"/>
      <c r="VJK261" s="89"/>
      <c r="VJL261" s="89"/>
      <c r="VJM261" s="89"/>
      <c r="VJN261" s="89"/>
      <c r="VJO261" s="89"/>
      <c r="VJP261" s="89"/>
      <c r="VJQ261" s="89"/>
      <c r="VJR261" s="89"/>
      <c r="VJS261" s="89"/>
      <c r="VJT261" s="89"/>
      <c r="VJU261" s="89"/>
      <c r="VJV261" s="89"/>
      <c r="VJW261" s="89"/>
      <c r="VJX261" s="89"/>
      <c r="VJY261" s="89"/>
      <c r="VJZ261" s="89"/>
      <c r="VKA261" s="89"/>
      <c r="VKB261" s="89"/>
      <c r="VKC261" s="89"/>
      <c r="VKD261" s="89"/>
      <c r="VKE261" s="89"/>
      <c r="VKF261" s="89"/>
      <c r="VKG261" s="89"/>
      <c r="VKH261" s="89"/>
      <c r="VKI261" s="89"/>
      <c r="VKJ261" s="89"/>
      <c r="VKK261" s="89"/>
      <c r="VKL261" s="89"/>
      <c r="VKM261" s="89"/>
      <c r="VKN261" s="89"/>
      <c r="VKO261" s="89"/>
      <c r="VKP261" s="89"/>
      <c r="VKQ261" s="89"/>
      <c r="VKR261" s="89"/>
      <c r="VKS261" s="89"/>
      <c r="VKT261" s="89"/>
      <c r="VKU261" s="89"/>
      <c r="VKV261" s="89"/>
      <c r="VKW261" s="89"/>
      <c r="VKX261" s="89"/>
      <c r="VKY261" s="89"/>
      <c r="VKZ261" s="89"/>
      <c r="VLA261" s="89"/>
      <c r="VLB261" s="89"/>
      <c r="VLC261" s="89"/>
      <c r="VLD261" s="89"/>
      <c r="VLE261" s="89"/>
      <c r="VLF261" s="89"/>
      <c r="VLG261" s="89"/>
      <c r="VLH261" s="89"/>
      <c r="VLI261" s="89"/>
      <c r="VLJ261" s="89"/>
      <c r="VLK261" s="89"/>
      <c r="VLL261" s="89"/>
      <c r="VLM261" s="89"/>
      <c r="VLN261" s="89"/>
      <c r="VLO261" s="89"/>
      <c r="VLP261" s="89"/>
      <c r="VLQ261" s="89"/>
      <c r="VLR261" s="89"/>
      <c r="VLS261" s="89"/>
      <c r="VLT261" s="89"/>
      <c r="VLU261" s="89"/>
      <c r="VLV261" s="89"/>
      <c r="VLW261" s="89"/>
      <c r="VLX261" s="89"/>
      <c r="VLY261" s="89"/>
      <c r="VLZ261" s="89"/>
      <c r="VMA261" s="89"/>
      <c r="VMB261" s="89"/>
      <c r="VMC261" s="89"/>
      <c r="VMD261" s="89"/>
      <c r="VME261" s="89"/>
      <c r="VMF261" s="89"/>
      <c r="VMG261" s="89"/>
      <c r="VMH261" s="89"/>
      <c r="VMI261" s="89"/>
      <c r="VMJ261" s="89"/>
      <c r="VMK261" s="89"/>
      <c r="VML261" s="89"/>
      <c r="VMM261" s="89"/>
      <c r="VMN261" s="89"/>
      <c r="VMO261" s="89"/>
      <c r="VMP261" s="89"/>
      <c r="VMQ261" s="89"/>
      <c r="VMR261" s="89"/>
      <c r="VMS261" s="89"/>
      <c r="VMT261" s="89"/>
      <c r="VMU261" s="89"/>
      <c r="VMV261" s="89"/>
      <c r="VMW261" s="89"/>
      <c r="VMX261" s="89"/>
      <c r="VMY261" s="89"/>
      <c r="VMZ261" s="89"/>
      <c r="VNA261" s="89"/>
      <c r="VNB261" s="89"/>
      <c r="VNC261" s="89"/>
      <c r="VND261" s="89"/>
      <c r="VNE261" s="89"/>
      <c r="VNF261" s="89"/>
      <c r="VNG261" s="89"/>
      <c r="VNH261" s="89"/>
      <c r="VNI261" s="89"/>
      <c r="VNJ261" s="89"/>
      <c r="VNK261" s="89"/>
      <c r="VNL261" s="89"/>
      <c r="VNM261" s="89"/>
      <c r="VNN261" s="89"/>
      <c r="VNO261" s="89"/>
      <c r="VNP261" s="89"/>
      <c r="VNQ261" s="89"/>
      <c r="VNR261" s="89"/>
      <c r="VNS261" s="89"/>
      <c r="VNT261" s="89"/>
      <c r="VNU261" s="89"/>
      <c r="VNV261" s="89"/>
      <c r="VNW261" s="89"/>
      <c r="VNX261" s="89"/>
      <c r="VNY261" s="89"/>
      <c r="VNZ261" s="89"/>
      <c r="VOA261" s="89"/>
      <c r="VOB261" s="89"/>
      <c r="VOC261" s="89"/>
      <c r="VOD261" s="89"/>
      <c r="VOE261" s="89"/>
      <c r="VOF261" s="89"/>
      <c r="VOG261" s="89"/>
      <c r="VOH261" s="89"/>
      <c r="VOI261" s="89"/>
      <c r="VOJ261" s="89"/>
      <c r="VOK261" s="89"/>
      <c r="VOL261" s="89"/>
      <c r="VOM261" s="89"/>
      <c r="VON261" s="89"/>
      <c r="VOO261" s="89"/>
      <c r="VOP261" s="89"/>
      <c r="VOQ261" s="89"/>
      <c r="VOR261" s="89"/>
      <c r="VOS261" s="89"/>
      <c r="VOT261" s="89"/>
      <c r="VOU261" s="89"/>
      <c r="VOV261" s="89"/>
      <c r="VOW261" s="89"/>
      <c r="VOX261" s="89"/>
      <c r="VOY261" s="89"/>
      <c r="VOZ261" s="89"/>
      <c r="VPA261" s="89"/>
      <c r="VPB261" s="89"/>
      <c r="VPC261" s="89"/>
      <c r="VPD261" s="89"/>
      <c r="VPE261" s="89"/>
      <c r="VPF261" s="89"/>
      <c r="VPG261" s="89"/>
      <c r="VPH261" s="89"/>
      <c r="VPI261" s="89"/>
      <c r="VPJ261" s="89"/>
      <c r="VPK261" s="89"/>
      <c r="VPL261" s="89"/>
      <c r="VPM261" s="89"/>
      <c r="VPN261" s="89"/>
      <c r="VPO261" s="89"/>
      <c r="VPP261" s="89"/>
      <c r="VPQ261" s="89"/>
      <c r="VPR261" s="89"/>
      <c r="VPS261" s="89"/>
      <c r="VPT261" s="89"/>
      <c r="VPU261" s="89"/>
      <c r="VPV261" s="89"/>
      <c r="VPW261" s="89"/>
      <c r="VPX261" s="89"/>
      <c r="VPY261" s="89"/>
      <c r="VPZ261" s="89"/>
      <c r="VQA261" s="89"/>
      <c r="VQB261" s="89"/>
      <c r="VQC261" s="89"/>
      <c r="VQD261" s="89"/>
      <c r="VQE261" s="89"/>
      <c r="VQF261" s="89"/>
      <c r="VQG261" s="89"/>
      <c r="VQH261" s="89"/>
      <c r="VQI261" s="89"/>
      <c r="VQJ261" s="89"/>
      <c r="VQK261" s="89"/>
      <c r="VQL261" s="89"/>
      <c r="VQM261" s="89"/>
      <c r="VQN261" s="89"/>
      <c r="VQO261" s="89"/>
      <c r="VQP261" s="89"/>
      <c r="VQQ261" s="89"/>
      <c r="VQR261" s="89"/>
      <c r="VQS261" s="89"/>
      <c r="VQT261" s="89"/>
      <c r="VQU261" s="89"/>
      <c r="VQV261" s="89"/>
      <c r="VQW261" s="89"/>
      <c r="VQX261" s="89"/>
      <c r="VQY261" s="89"/>
      <c r="VQZ261" s="89"/>
      <c r="VRA261" s="89"/>
      <c r="VRB261" s="89"/>
      <c r="VRC261" s="89"/>
      <c r="VRD261" s="89"/>
      <c r="VRE261" s="89"/>
      <c r="VRF261" s="89"/>
      <c r="VRG261" s="89"/>
      <c r="VRH261" s="89"/>
      <c r="VRI261" s="89"/>
      <c r="VRJ261" s="89"/>
      <c r="VRK261" s="89"/>
      <c r="VRL261" s="89"/>
      <c r="VRM261" s="89"/>
      <c r="VRN261" s="89"/>
      <c r="VRO261" s="89"/>
      <c r="VRP261" s="89"/>
      <c r="VRQ261" s="89"/>
      <c r="VRR261" s="89"/>
      <c r="VRS261" s="89"/>
      <c r="VRT261" s="89"/>
      <c r="VRU261" s="89"/>
      <c r="VRV261" s="89"/>
      <c r="VRW261" s="89"/>
      <c r="VRX261" s="89"/>
      <c r="VRY261" s="89"/>
      <c r="VRZ261" s="89"/>
      <c r="VSA261" s="89"/>
      <c r="VSB261" s="89"/>
      <c r="VSC261" s="89"/>
      <c r="VSD261" s="89"/>
      <c r="VSE261" s="89"/>
      <c r="VSF261" s="89"/>
      <c r="VSG261" s="89"/>
      <c r="VSH261" s="89"/>
      <c r="VSI261" s="89"/>
      <c r="VSJ261" s="89"/>
      <c r="VSK261" s="89"/>
      <c r="VSL261" s="89"/>
      <c r="VSM261" s="89"/>
      <c r="VSN261" s="89"/>
      <c r="VSO261" s="89"/>
      <c r="VSP261" s="89"/>
      <c r="VSQ261" s="89"/>
      <c r="VSR261" s="89"/>
      <c r="VSS261" s="89"/>
      <c r="VST261" s="89"/>
      <c r="VSU261" s="89"/>
      <c r="VSV261" s="89"/>
      <c r="VSW261" s="89"/>
      <c r="VSX261" s="89"/>
      <c r="VSY261" s="89"/>
      <c r="VSZ261" s="89"/>
      <c r="VTA261" s="89"/>
      <c r="VTB261" s="89"/>
      <c r="VTC261" s="89"/>
      <c r="VTD261" s="89"/>
      <c r="VTE261" s="89"/>
      <c r="VTF261" s="89"/>
      <c r="VTG261" s="89"/>
      <c r="VTH261" s="89"/>
      <c r="VTI261" s="89"/>
      <c r="VTJ261" s="89"/>
      <c r="VTK261" s="89"/>
      <c r="VTL261" s="89"/>
      <c r="VTM261" s="89"/>
      <c r="VTN261" s="89"/>
      <c r="VTO261" s="89"/>
      <c r="VTP261" s="89"/>
      <c r="VTQ261" s="89"/>
      <c r="VTR261" s="89"/>
      <c r="VTS261" s="89"/>
      <c r="VTT261" s="89"/>
      <c r="VTU261" s="89"/>
      <c r="VTV261" s="89"/>
      <c r="VTW261" s="89"/>
      <c r="VTX261" s="89"/>
      <c r="VTY261" s="89"/>
      <c r="VTZ261" s="89"/>
      <c r="VUA261" s="89"/>
      <c r="VUB261" s="89"/>
      <c r="VUC261" s="89"/>
      <c r="VUD261" s="89"/>
      <c r="VUE261" s="89"/>
      <c r="VUF261" s="89"/>
      <c r="VUG261" s="89"/>
      <c r="VUH261" s="89"/>
      <c r="VUI261" s="89"/>
      <c r="VUJ261" s="89"/>
      <c r="VUK261" s="89"/>
      <c r="VUL261" s="89"/>
      <c r="VUM261" s="89"/>
      <c r="VUN261" s="89"/>
      <c r="VUO261" s="89"/>
      <c r="VUP261" s="89"/>
      <c r="VUQ261" s="89"/>
      <c r="VUR261" s="89"/>
      <c r="VUS261" s="89"/>
      <c r="VUT261" s="89"/>
      <c r="VUU261" s="89"/>
      <c r="VUV261" s="89"/>
      <c r="VUW261" s="89"/>
      <c r="VUX261" s="89"/>
      <c r="VUY261" s="89"/>
      <c r="VUZ261" s="89"/>
      <c r="VVA261" s="89"/>
      <c r="VVB261" s="89"/>
      <c r="VVC261" s="89"/>
      <c r="VVD261" s="89"/>
      <c r="VVE261" s="89"/>
      <c r="VVF261" s="89"/>
      <c r="VVG261" s="89"/>
      <c r="VVH261" s="89"/>
      <c r="VVI261" s="89"/>
      <c r="VVJ261" s="89"/>
      <c r="VVK261" s="89"/>
      <c r="VVL261" s="89"/>
      <c r="VVM261" s="89"/>
      <c r="VVN261" s="89"/>
      <c r="VVO261" s="89"/>
      <c r="VVP261" s="89"/>
      <c r="VVQ261" s="89"/>
      <c r="VVR261" s="89"/>
      <c r="VVS261" s="89"/>
      <c r="VVT261" s="89"/>
      <c r="VVU261" s="89"/>
      <c r="VVV261" s="89"/>
      <c r="VVW261" s="89"/>
      <c r="VVX261" s="89"/>
      <c r="VVY261" s="89"/>
      <c r="VVZ261" s="89"/>
      <c r="VWA261" s="89"/>
      <c r="VWB261" s="89"/>
      <c r="VWC261" s="89"/>
      <c r="VWD261" s="89"/>
      <c r="VWE261" s="89"/>
      <c r="VWF261" s="89"/>
      <c r="VWG261" s="89"/>
      <c r="VWH261" s="89"/>
      <c r="VWI261" s="89"/>
      <c r="VWJ261" s="89"/>
      <c r="VWK261" s="89"/>
      <c r="VWL261" s="89"/>
      <c r="VWM261" s="89"/>
      <c r="VWN261" s="89"/>
      <c r="VWO261" s="89"/>
      <c r="VWP261" s="89"/>
      <c r="VWQ261" s="89"/>
      <c r="VWR261" s="89"/>
      <c r="VWS261" s="89"/>
      <c r="VWT261" s="89"/>
      <c r="VWU261" s="89"/>
      <c r="VWV261" s="89"/>
      <c r="VWW261" s="89"/>
      <c r="VWX261" s="89"/>
      <c r="VWY261" s="89"/>
      <c r="VWZ261" s="89"/>
      <c r="VXA261" s="89"/>
      <c r="VXB261" s="89"/>
      <c r="VXC261" s="89"/>
      <c r="VXD261" s="89"/>
      <c r="VXE261" s="89"/>
      <c r="VXF261" s="89"/>
      <c r="VXG261" s="89"/>
      <c r="VXH261" s="89"/>
      <c r="VXI261" s="89"/>
      <c r="VXJ261" s="89"/>
      <c r="VXK261" s="89"/>
      <c r="VXL261" s="89"/>
      <c r="VXM261" s="89"/>
      <c r="VXN261" s="89"/>
      <c r="VXO261" s="89"/>
      <c r="VXP261" s="89"/>
      <c r="VXQ261" s="89"/>
      <c r="VXR261" s="89"/>
      <c r="VXS261" s="89"/>
      <c r="VXT261" s="89"/>
      <c r="VXU261" s="89"/>
      <c r="VXV261" s="89"/>
      <c r="VXW261" s="89"/>
      <c r="VXX261" s="89"/>
      <c r="VXY261" s="89"/>
      <c r="VXZ261" s="89"/>
      <c r="VYA261" s="89"/>
      <c r="VYB261" s="89"/>
      <c r="VYC261" s="89"/>
      <c r="VYD261" s="89"/>
      <c r="VYE261" s="89"/>
      <c r="VYF261" s="89"/>
      <c r="VYG261" s="89"/>
      <c r="VYH261" s="89"/>
      <c r="VYI261" s="89"/>
      <c r="VYJ261" s="89"/>
      <c r="VYK261" s="89"/>
      <c r="VYL261" s="89"/>
      <c r="VYM261" s="89"/>
      <c r="VYN261" s="89"/>
      <c r="VYO261" s="89"/>
      <c r="VYP261" s="89"/>
      <c r="VYQ261" s="89"/>
      <c r="VYR261" s="89"/>
      <c r="VYS261" s="89"/>
      <c r="VYT261" s="89"/>
      <c r="VYU261" s="89"/>
      <c r="VYV261" s="89"/>
      <c r="VYW261" s="89"/>
      <c r="VYX261" s="89"/>
      <c r="VYY261" s="89"/>
      <c r="VYZ261" s="89"/>
      <c r="VZA261" s="89"/>
      <c r="VZB261" s="89"/>
      <c r="VZC261" s="89"/>
      <c r="VZD261" s="89"/>
      <c r="VZE261" s="89"/>
      <c r="VZF261" s="89"/>
      <c r="VZG261" s="89"/>
      <c r="VZH261" s="89"/>
      <c r="VZI261" s="89"/>
      <c r="VZJ261" s="89"/>
      <c r="VZK261" s="89"/>
      <c r="VZL261" s="89"/>
      <c r="VZM261" s="89"/>
      <c r="VZN261" s="89"/>
      <c r="VZO261" s="89"/>
      <c r="VZP261" s="89"/>
      <c r="VZQ261" s="89"/>
      <c r="VZR261" s="89"/>
      <c r="VZS261" s="89"/>
      <c r="VZT261" s="89"/>
      <c r="VZU261" s="89"/>
      <c r="VZV261" s="89"/>
      <c r="VZW261" s="89"/>
      <c r="VZX261" s="89"/>
      <c r="VZY261" s="89"/>
      <c r="VZZ261" s="89"/>
      <c r="WAA261" s="89"/>
      <c r="WAB261" s="89"/>
      <c r="WAC261" s="89"/>
      <c r="WAD261" s="89"/>
      <c r="WAE261" s="89"/>
      <c r="WAF261" s="89"/>
      <c r="WAG261" s="89"/>
      <c r="WAH261" s="89"/>
      <c r="WAI261" s="89"/>
      <c r="WAJ261" s="89"/>
      <c r="WAK261" s="89"/>
      <c r="WAL261" s="89"/>
      <c r="WAM261" s="89"/>
      <c r="WAN261" s="89"/>
      <c r="WAO261" s="89"/>
      <c r="WAP261" s="89"/>
      <c r="WAQ261" s="89"/>
      <c r="WAR261" s="89"/>
      <c r="WAS261" s="89"/>
      <c r="WAT261" s="89"/>
      <c r="WAU261" s="89"/>
      <c r="WAV261" s="89"/>
      <c r="WAW261" s="89"/>
      <c r="WAX261" s="89"/>
      <c r="WAY261" s="89"/>
      <c r="WAZ261" s="89"/>
      <c r="WBA261" s="89"/>
      <c r="WBB261" s="89"/>
      <c r="WBC261" s="89"/>
      <c r="WBD261" s="89"/>
      <c r="WBE261" s="89"/>
      <c r="WBF261" s="89"/>
      <c r="WBG261" s="89"/>
      <c r="WBH261" s="89"/>
      <c r="WBI261" s="89"/>
      <c r="WBJ261" s="89"/>
      <c r="WBK261" s="89"/>
      <c r="WBL261" s="89"/>
      <c r="WBM261" s="89"/>
      <c r="WBN261" s="89"/>
      <c r="WBO261" s="89"/>
      <c r="WBP261" s="89"/>
      <c r="WBQ261" s="89"/>
      <c r="WBR261" s="89"/>
      <c r="WBS261" s="89"/>
      <c r="WBT261" s="89"/>
      <c r="WBU261" s="89"/>
      <c r="WBV261" s="89"/>
      <c r="WBW261" s="89"/>
      <c r="WBX261" s="89"/>
      <c r="WBY261" s="89"/>
      <c r="WBZ261" s="89"/>
      <c r="WCA261" s="89"/>
      <c r="WCB261" s="89"/>
      <c r="WCC261" s="89"/>
      <c r="WCD261" s="89"/>
      <c r="WCE261" s="89"/>
      <c r="WCF261" s="89"/>
      <c r="WCG261" s="89"/>
      <c r="WCH261" s="89"/>
      <c r="WCI261" s="89"/>
      <c r="WCJ261" s="89"/>
      <c r="WCK261" s="89"/>
      <c r="WCL261" s="89"/>
      <c r="WCM261" s="89"/>
      <c r="WCN261" s="89"/>
      <c r="WCO261" s="89"/>
      <c r="WCP261" s="89"/>
      <c r="WCQ261" s="89"/>
      <c r="WCR261" s="89"/>
      <c r="WCS261" s="89"/>
      <c r="WCT261" s="89"/>
      <c r="WCU261" s="89"/>
      <c r="WCV261" s="89"/>
      <c r="WCW261" s="89"/>
      <c r="WCX261" s="89"/>
      <c r="WCY261" s="89"/>
      <c r="WCZ261" s="89"/>
      <c r="WDA261" s="89"/>
      <c r="WDB261" s="89"/>
      <c r="WDC261" s="89"/>
      <c r="WDD261" s="89"/>
      <c r="WDE261" s="89"/>
      <c r="WDF261" s="89"/>
      <c r="WDG261" s="89"/>
      <c r="WDH261" s="89"/>
      <c r="WDI261" s="89"/>
      <c r="WDJ261" s="89"/>
      <c r="WDK261" s="89"/>
      <c r="WDL261" s="89"/>
      <c r="WDM261" s="89"/>
      <c r="WDN261" s="89"/>
      <c r="WDO261" s="89"/>
      <c r="WDP261" s="89"/>
      <c r="WDQ261" s="89"/>
      <c r="WDR261" s="89"/>
      <c r="WDS261" s="89"/>
      <c r="WDT261" s="89"/>
      <c r="WDU261" s="89"/>
      <c r="WDV261" s="89"/>
      <c r="WDW261" s="89"/>
      <c r="WDX261" s="89"/>
      <c r="WDY261" s="89"/>
      <c r="WDZ261" s="89"/>
      <c r="WEA261" s="89"/>
      <c r="WEB261" s="89"/>
      <c r="WEC261" s="89"/>
      <c r="WED261" s="89"/>
      <c r="WEE261" s="89"/>
      <c r="WEF261" s="89"/>
      <c r="WEG261" s="89"/>
      <c r="WEH261" s="89"/>
      <c r="WEI261" s="89"/>
      <c r="WEJ261" s="89"/>
      <c r="WEK261" s="89"/>
      <c r="WEL261" s="89"/>
      <c r="WEM261" s="89"/>
      <c r="WEN261" s="89"/>
      <c r="WEO261" s="89"/>
      <c r="WEP261" s="89"/>
      <c r="WEQ261" s="89"/>
      <c r="WER261" s="89"/>
      <c r="WES261" s="89"/>
      <c r="WET261" s="89"/>
      <c r="WEU261" s="89"/>
      <c r="WEV261" s="89"/>
      <c r="WEW261" s="89"/>
      <c r="WEX261" s="89"/>
      <c r="WEY261" s="89"/>
      <c r="WEZ261" s="89"/>
      <c r="WFA261" s="89"/>
      <c r="WFB261" s="89"/>
      <c r="WFC261" s="89"/>
      <c r="WFD261" s="89"/>
      <c r="WFE261" s="89"/>
      <c r="WFF261" s="89"/>
      <c r="WFG261" s="89"/>
      <c r="WFH261" s="89"/>
      <c r="WFI261" s="89"/>
      <c r="WFJ261" s="89"/>
      <c r="WFK261" s="89"/>
      <c r="WFL261" s="89"/>
      <c r="WFM261" s="89"/>
      <c r="WFN261" s="89"/>
      <c r="WFO261" s="89"/>
      <c r="WFP261" s="89"/>
      <c r="WFQ261" s="89"/>
      <c r="WFR261" s="89"/>
      <c r="WFS261" s="89"/>
      <c r="WFT261" s="89"/>
      <c r="WFU261" s="89"/>
      <c r="WFV261" s="89"/>
      <c r="WFW261" s="89"/>
      <c r="WFX261" s="89"/>
      <c r="WFY261" s="89"/>
      <c r="WFZ261" s="89"/>
      <c r="WGA261" s="89"/>
      <c r="WGB261" s="89"/>
      <c r="WGC261" s="89"/>
      <c r="WGD261" s="89"/>
      <c r="WGE261" s="89"/>
      <c r="WGF261" s="89"/>
      <c r="WGG261" s="89"/>
      <c r="WGH261" s="89"/>
      <c r="WGI261" s="89"/>
      <c r="WGJ261" s="89"/>
      <c r="WGK261" s="89"/>
      <c r="WGL261" s="89"/>
      <c r="WGM261" s="89"/>
      <c r="WGN261" s="89"/>
      <c r="WGO261" s="89"/>
      <c r="WGP261" s="89"/>
      <c r="WGQ261" s="89"/>
      <c r="WGR261" s="89"/>
      <c r="WGS261" s="89"/>
      <c r="WGT261" s="89"/>
      <c r="WGU261" s="89"/>
      <c r="WGV261" s="89"/>
      <c r="WGW261" s="89"/>
      <c r="WGX261" s="89"/>
      <c r="WGY261" s="89"/>
      <c r="WGZ261" s="89"/>
      <c r="WHA261" s="89"/>
      <c r="WHB261" s="89"/>
      <c r="WHC261" s="89"/>
      <c r="WHD261" s="89"/>
      <c r="WHE261" s="89"/>
      <c r="WHF261" s="89"/>
      <c r="WHG261" s="89"/>
      <c r="WHH261" s="89"/>
      <c r="WHI261" s="89"/>
      <c r="WHJ261" s="89"/>
      <c r="WHK261" s="89"/>
      <c r="WHL261" s="89"/>
      <c r="WHM261" s="89"/>
      <c r="WHN261" s="89"/>
      <c r="WHO261" s="89"/>
      <c r="WHP261" s="89"/>
      <c r="WHQ261" s="89"/>
      <c r="WHR261" s="89"/>
      <c r="WHS261" s="89"/>
      <c r="WHT261" s="89"/>
      <c r="WHU261" s="89"/>
      <c r="WHV261" s="89"/>
      <c r="WHW261" s="89"/>
      <c r="WHX261" s="89"/>
      <c r="WHY261" s="89"/>
      <c r="WHZ261" s="89"/>
      <c r="WIA261" s="89"/>
      <c r="WIB261" s="89"/>
      <c r="WIC261" s="89"/>
      <c r="WID261" s="89"/>
      <c r="WIE261" s="89"/>
      <c r="WIF261" s="89"/>
      <c r="WIG261" s="89"/>
      <c r="WIH261" s="89"/>
      <c r="WII261" s="89"/>
      <c r="WIJ261" s="89"/>
      <c r="WIK261" s="89"/>
      <c r="WIL261" s="89"/>
      <c r="WIM261" s="89"/>
      <c r="WIN261" s="89"/>
      <c r="WIO261" s="89"/>
      <c r="WIP261" s="89"/>
      <c r="WIQ261" s="89"/>
      <c r="WIR261" s="89"/>
      <c r="WIS261" s="89"/>
      <c r="WIT261" s="89"/>
      <c r="WIU261" s="89"/>
      <c r="WIV261" s="89"/>
      <c r="WIW261" s="89"/>
      <c r="WIX261" s="89"/>
      <c r="WIY261" s="89"/>
      <c r="WIZ261" s="89"/>
      <c r="WJA261" s="89"/>
      <c r="WJB261" s="89"/>
      <c r="WJC261" s="89"/>
      <c r="WJD261" s="89"/>
      <c r="WJE261" s="89"/>
      <c r="WJF261" s="89"/>
      <c r="WJG261" s="89"/>
      <c r="WJH261" s="89"/>
      <c r="WJI261" s="89"/>
      <c r="WJJ261" s="89"/>
      <c r="WJK261" s="89"/>
      <c r="WJL261" s="89"/>
      <c r="WJM261" s="89"/>
      <c r="WJN261" s="89"/>
      <c r="WJO261" s="89"/>
      <c r="WJP261" s="89"/>
      <c r="WJQ261" s="89"/>
      <c r="WJR261" s="89"/>
      <c r="WJS261" s="89"/>
      <c r="WJT261" s="89"/>
      <c r="WJU261" s="89"/>
      <c r="WJV261" s="89"/>
      <c r="WJW261" s="89"/>
      <c r="WJX261" s="89"/>
      <c r="WJY261" s="89"/>
      <c r="WJZ261" s="89"/>
      <c r="WKA261" s="89"/>
      <c r="WKB261" s="89"/>
      <c r="WKC261" s="89"/>
      <c r="WKD261" s="89"/>
      <c r="WKE261" s="89"/>
      <c r="WKF261" s="89"/>
      <c r="WKG261" s="89"/>
      <c r="WKH261" s="89"/>
      <c r="WKI261" s="89"/>
      <c r="WKJ261" s="89"/>
      <c r="WKK261" s="89"/>
      <c r="WKL261" s="89"/>
      <c r="WKM261" s="89"/>
      <c r="WKN261" s="89"/>
      <c r="WKO261" s="89"/>
      <c r="WKP261" s="89"/>
      <c r="WKQ261" s="89"/>
      <c r="WKR261" s="89"/>
      <c r="WKS261" s="89"/>
      <c r="WKT261" s="89"/>
      <c r="WKU261" s="89"/>
      <c r="WKV261" s="89"/>
      <c r="WKW261" s="89"/>
      <c r="WKX261" s="89"/>
      <c r="WKY261" s="89"/>
      <c r="WKZ261" s="89"/>
      <c r="WLA261" s="89"/>
      <c r="WLB261" s="89"/>
      <c r="WLC261" s="89"/>
      <c r="WLD261" s="89"/>
      <c r="WLE261" s="89"/>
      <c r="WLF261" s="89"/>
      <c r="WLG261" s="89"/>
      <c r="WLH261" s="89"/>
      <c r="WLI261" s="89"/>
      <c r="WLJ261" s="89"/>
      <c r="WLK261" s="89"/>
      <c r="WLL261" s="89"/>
      <c r="WLM261" s="89"/>
      <c r="WLN261" s="89"/>
      <c r="WLO261" s="89"/>
      <c r="WLP261" s="89"/>
      <c r="WLQ261" s="89"/>
      <c r="WLR261" s="89"/>
      <c r="WLS261" s="89"/>
      <c r="WLT261" s="89"/>
      <c r="WLU261" s="89"/>
      <c r="WLV261" s="89"/>
      <c r="WLW261" s="89"/>
      <c r="WLX261" s="89"/>
      <c r="WLY261" s="89"/>
      <c r="WLZ261" s="89"/>
      <c r="WMA261" s="89"/>
      <c r="WMB261" s="89"/>
      <c r="WMC261" s="89"/>
      <c r="WMD261" s="89"/>
      <c r="WME261" s="89"/>
      <c r="WMF261" s="89"/>
      <c r="WMG261" s="89"/>
      <c r="WMH261" s="89"/>
      <c r="WMI261" s="89"/>
      <c r="WMJ261" s="89"/>
      <c r="WMK261" s="89"/>
      <c r="WML261" s="89"/>
      <c r="WMM261" s="89"/>
      <c r="WMN261" s="89"/>
      <c r="WMO261" s="89"/>
      <c r="WMP261" s="89"/>
      <c r="WMQ261" s="89"/>
      <c r="WMR261" s="89"/>
      <c r="WMS261" s="89"/>
      <c r="WMT261" s="89"/>
      <c r="WMU261" s="89"/>
      <c r="WMV261" s="89"/>
      <c r="WMW261" s="89"/>
      <c r="WMX261" s="89"/>
      <c r="WMY261" s="89"/>
      <c r="WMZ261" s="89"/>
      <c r="WNA261" s="89"/>
      <c r="WNB261" s="89"/>
      <c r="WNC261" s="89"/>
      <c r="WND261" s="89"/>
      <c r="WNE261" s="89"/>
      <c r="WNF261" s="89"/>
      <c r="WNG261" s="89"/>
      <c r="WNH261" s="89"/>
      <c r="WNI261" s="89"/>
      <c r="WNJ261" s="89"/>
      <c r="WNK261" s="89"/>
      <c r="WNL261" s="89"/>
      <c r="WNM261" s="89"/>
      <c r="WNN261" s="89"/>
      <c r="WNO261" s="89"/>
      <c r="WNP261" s="89"/>
      <c r="WNQ261" s="89"/>
      <c r="WNR261" s="89"/>
      <c r="WNS261" s="89"/>
      <c r="WNT261" s="89"/>
      <c r="WNU261" s="89"/>
      <c r="WNV261" s="89"/>
      <c r="WNW261" s="89"/>
      <c r="WNX261" s="89"/>
      <c r="WNY261" s="89"/>
      <c r="WNZ261" s="89"/>
      <c r="WOA261" s="89"/>
      <c r="WOB261" s="89"/>
      <c r="WOC261" s="89"/>
      <c r="WOD261" s="89"/>
      <c r="WOE261" s="89"/>
      <c r="WOF261" s="89"/>
      <c r="WOG261" s="89"/>
      <c r="WOH261" s="89"/>
      <c r="WOI261" s="89"/>
      <c r="WOJ261" s="89"/>
      <c r="WOK261" s="89"/>
      <c r="WOL261" s="89"/>
      <c r="WOM261" s="89"/>
      <c r="WON261" s="89"/>
      <c r="WOO261" s="89"/>
      <c r="WOP261" s="89"/>
      <c r="WOQ261" s="89"/>
      <c r="WOR261" s="89"/>
      <c r="WOS261" s="89"/>
      <c r="WOT261" s="89"/>
      <c r="WOU261" s="89"/>
      <c r="WOV261" s="89"/>
      <c r="WOW261" s="89"/>
      <c r="WOX261" s="89"/>
      <c r="WOY261" s="89"/>
      <c r="WOZ261" s="89"/>
      <c r="WPA261" s="89"/>
      <c r="WPB261" s="89"/>
      <c r="WPC261" s="89"/>
      <c r="WPD261" s="89"/>
      <c r="WPE261" s="89"/>
      <c r="WPF261" s="89"/>
      <c r="WPG261" s="89"/>
      <c r="WPH261" s="89"/>
      <c r="WPI261" s="89"/>
      <c r="WPJ261" s="89"/>
      <c r="WPK261" s="89"/>
      <c r="WPL261" s="89"/>
      <c r="WPM261" s="89"/>
      <c r="WPN261" s="89"/>
      <c r="WPO261" s="89"/>
      <c r="WPP261" s="89"/>
      <c r="WPQ261" s="89"/>
      <c r="WPR261" s="89"/>
      <c r="WPS261" s="89"/>
      <c r="WPT261" s="89"/>
      <c r="WPU261" s="89"/>
      <c r="WPV261" s="89"/>
      <c r="WPW261" s="89"/>
      <c r="WPX261" s="89"/>
      <c r="WPY261" s="89"/>
      <c r="WPZ261" s="89"/>
      <c r="WQA261" s="89"/>
      <c r="WQB261" s="89"/>
      <c r="WQC261" s="89"/>
      <c r="WQD261" s="89"/>
      <c r="WQE261" s="89"/>
      <c r="WQF261" s="89"/>
      <c r="WQG261" s="89"/>
      <c r="WQH261" s="89"/>
      <c r="WQI261" s="89"/>
      <c r="WQJ261" s="89"/>
      <c r="WQK261" s="89"/>
      <c r="WQL261" s="89"/>
      <c r="WQM261" s="89"/>
      <c r="WQN261" s="89"/>
      <c r="WQO261" s="89"/>
      <c r="WQP261" s="89"/>
      <c r="WQQ261" s="89"/>
      <c r="WQR261" s="89"/>
      <c r="WQS261" s="89"/>
      <c r="WQT261" s="89"/>
      <c r="WQU261" s="89"/>
      <c r="WQV261" s="89"/>
      <c r="WQW261" s="89"/>
      <c r="WQX261" s="89"/>
      <c r="WQY261" s="89"/>
      <c r="WQZ261" s="89"/>
      <c r="WRA261" s="89"/>
      <c r="WRB261" s="89"/>
      <c r="WRC261" s="89"/>
      <c r="WRD261" s="89"/>
      <c r="WRE261" s="89"/>
      <c r="WRF261" s="89"/>
      <c r="WRG261" s="89"/>
      <c r="WRH261" s="89"/>
      <c r="WRI261" s="89"/>
      <c r="WRJ261" s="89"/>
      <c r="WRK261" s="89"/>
      <c r="WRL261" s="89"/>
      <c r="WRM261" s="89"/>
      <c r="WRN261" s="89"/>
      <c r="WRO261" s="89"/>
      <c r="WRP261" s="89"/>
      <c r="WRQ261" s="89"/>
      <c r="WRR261" s="89"/>
      <c r="WRS261" s="89"/>
      <c r="WRT261" s="89"/>
      <c r="WRU261" s="89"/>
      <c r="WRV261" s="89"/>
      <c r="WRW261" s="89"/>
      <c r="WRX261" s="89"/>
      <c r="WRY261" s="89"/>
      <c r="WRZ261" s="89"/>
      <c r="WSA261" s="89"/>
      <c r="WSB261" s="89"/>
      <c r="WSC261" s="89"/>
      <c r="WSD261" s="89"/>
      <c r="WSE261" s="89"/>
      <c r="WSF261" s="89"/>
      <c r="WSG261" s="89"/>
      <c r="WSH261" s="89"/>
      <c r="WSI261" s="89"/>
      <c r="WSJ261" s="89"/>
      <c r="WSK261" s="89"/>
      <c r="WSL261" s="89"/>
      <c r="WSM261" s="89"/>
      <c r="WSN261" s="89"/>
      <c r="WSO261" s="89"/>
      <c r="WSP261" s="89"/>
      <c r="WSQ261" s="89"/>
      <c r="WSR261" s="89"/>
      <c r="WSS261" s="89"/>
      <c r="WST261" s="89"/>
      <c r="WSU261" s="89"/>
      <c r="WSV261" s="89"/>
      <c r="WSW261" s="89"/>
      <c r="WSX261" s="89"/>
      <c r="WSY261" s="89"/>
      <c r="WSZ261" s="89"/>
      <c r="WTA261" s="89"/>
      <c r="WTB261" s="89"/>
      <c r="WTC261" s="89"/>
      <c r="WTD261" s="89"/>
      <c r="WTE261" s="89"/>
      <c r="WTF261" s="89"/>
      <c r="WTG261" s="89"/>
      <c r="WTH261" s="89"/>
      <c r="WTI261" s="89"/>
      <c r="WTJ261" s="89"/>
      <c r="WTK261" s="89"/>
      <c r="WTL261" s="89"/>
      <c r="WTM261" s="89"/>
      <c r="WTN261" s="89"/>
      <c r="WTO261" s="89"/>
      <c r="WTP261" s="89"/>
      <c r="WTQ261" s="89"/>
      <c r="WTR261" s="89"/>
      <c r="WTS261" s="89"/>
      <c r="WTT261" s="89"/>
      <c r="WTU261" s="89"/>
      <c r="WTV261" s="89"/>
      <c r="WTW261" s="89"/>
      <c r="WTX261" s="89"/>
      <c r="WTY261" s="89"/>
      <c r="WTZ261" s="89"/>
      <c r="WUA261" s="89"/>
      <c r="WUB261" s="89"/>
      <c r="WUC261" s="89"/>
      <c r="WUD261" s="89"/>
      <c r="WUE261" s="89"/>
      <c r="WUF261" s="89"/>
      <c r="WUG261" s="89"/>
      <c r="WUH261" s="89"/>
      <c r="WUI261" s="89"/>
      <c r="WUJ261" s="89"/>
      <c r="WUK261" s="89"/>
      <c r="WUL261" s="89"/>
      <c r="WUM261" s="89"/>
      <c r="WUN261" s="89"/>
      <c r="WUO261" s="89"/>
      <c r="WUP261" s="89"/>
      <c r="WUQ261" s="89"/>
      <c r="WUR261" s="89"/>
      <c r="WUS261" s="89"/>
      <c r="WUT261" s="89"/>
      <c r="WUU261" s="89"/>
      <c r="WUV261" s="89"/>
      <c r="WUW261" s="89"/>
      <c r="WUX261" s="89"/>
      <c r="WUY261" s="89"/>
      <c r="WUZ261" s="89"/>
      <c r="WVA261" s="89"/>
      <c r="WVB261" s="89"/>
      <c r="WVC261" s="89"/>
      <c r="WVD261" s="89"/>
      <c r="WVE261" s="89"/>
      <c r="WVF261" s="89"/>
      <c r="WVG261" s="89"/>
      <c r="WVH261" s="89"/>
      <c r="WVI261" s="89"/>
      <c r="WVJ261" s="89"/>
      <c r="WVK261" s="89"/>
      <c r="WVL261" s="89"/>
      <c r="WVM261" s="89"/>
      <c r="WVN261" s="89"/>
      <c r="WVO261" s="89"/>
      <c r="WVP261" s="89"/>
      <c r="WVQ261" s="89"/>
    </row>
    <row r="262" spans="1:16137" ht="12.75" hidden="1" customHeight="1" x14ac:dyDescent="0.2">
      <c r="A262" s="300" t="str">
        <f>Ma</f>
        <v>DC1CK21-DCK67</v>
      </c>
      <c r="B262" s="300" t="str">
        <f>MaHP</f>
        <v>DC1CK21</v>
      </c>
      <c r="C262" s="519">
        <v>261</v>
      </c>
      <c r="D262" s="519" t="s">
        <v>3553</v>
      </c>
      <c r="E262" s="519" t="s">
        <v>3848</v>
      </c>
      <c r="F262" s="519" t="s">
        <v>64</v>
      </c>
      <c r="G262" s="519" t="s">
        <v>2996</v>
      </c>
      <c r="H262" s="519" t="s">
        <v>3255</v>
      </c>
      <c r="I262" s="519" t="s">
        <v>2170</v>
      </c>
      <c r="J262" s="519">
        <v>55</v>
      </c>
      <c r="K262" s="520">
        <v>75</v>
      </c>
      <c r="L262" s="520" t="s">
        <v>3313</v>
      </c>
      <c r="M262" s="520" t="s">
        <v>3299</v>
      </c>
      <c r="N262" s="341" t="str">
        <f t="shared" si="46"/>
        <v>67DCMT21</v>
      </c>
      <c r="P262" s="232" t="e">
        <f>_trangay</f>
        <v>#N/A</v>
      </c>
      <c r="Q262" s="232" t="e">
        <f>_trangay</f>
        <v>#N/A</v>
      </c>
      <c r="R262" s="233" t="e">
        <f>_trangay</f>
        <v>#N/A</v>
      </c>
      <c r="S262" s="232" t="e">
        <f t="shared" ref="S262:S282" si="50">+P262+G263</f>
        <v>#N/A</v>
      </c>
      <c r="T262" s="335" t="e">
        <f>IF(P262&lt;S261,"??","")</f>
        <v>#N/A</v>
      </c>
      <c r="U262" s="335" t="e">
        <f>IF(P262&gt;S261+1,"??","")</f>
        <v>#N/A</v>
      </c>
    </row>
    <row r="263" spans="1:16137" ht="12.75" hidden="1" customHeight="1" x14ac:dyDescent="0.2">
      <c r="A263" s="300" t="str">
        <f>Ma</f>
        <v>DC1CB21-DCK67</v>
      </c>
      <c r="B263" s="300" t="str">
        <f>MaHP</f>
        <v>DC1CB21</v>
      </c>
      <c r="C263" s="519">
        <v>262</v>
      </c>
      <c r="D263" s="519" t="s">
        <v>3758</v>
      </c>
      <c r="E263" s="519" t="s">
        <v>3759</v>
      </c>
      <c r="F263" s="519" t="s">
        <v>64</v>
      </c>
      <c r="G263" s="519" t="s">
        <v>3002</v>
      </c>
      <c r="H263" s="519" t="s">
        <v>3255</v>
      </c>
      <c r="I263" s="519" t="s">
        <v>2170</v>
      </c>
      <c r="J263" s="519">
        <v>60</v>
      </c>
      <c r="K263" s="520">
        <v>0</v>
      </c>
      <c r="L263" s="520" t="s">
        <v>3313</v>
      </c>
      <c r="M263" s="520" t="s">
        <v>3299</v>
      </c>
      <c r="N263" s="301" t="str">
        <f t="shared" si="46"/>
        <v>67DCCDA1</v>
      </c>
      <c r="P263" s="232" t="e">
        <f>_trangay</f>
        <v>#N/A</v>
      </c>
      <c r="Q263" s="232" t="e">
        <f>_trangay</f>
        <v>#N/A</v>
      </c>
      <c r="R263" s="233" t="e">
        <f>_trangay</f>
        <v>#N/A</v>
      </c>
      <c r="S263" s="232" t="e">
        <f t="shared" si="50"/>
        <v>#N/A</v>
      </c>
      <c r="T263" s="335" t="e">
        <f>IF(P263&lt;S262,"??","")</f>
        <v>#N/A</v>
      </c>
      <c r="U263" s="335" t="e">
        <f>IF(P263&gt;S262+1,"??","")</f>
        <v>#N/A</v>
      </c>
    </row>
    <row r="264" spans="1:16137" ht="12.75" hidden="1" customHeight="1" x14ac:dyDescent="0.2">
      <c r="A264" s="300" t="str">
        <f>Ma</f>
        <v>DC1CK21-DCK67</v>
      </c>
      <c r="B264" s="300" t="str">
        <f>MaHP</f>
        <v>DC1CK21</v>
      </c>
      <c r="C264" s="519">
        <v>263</v>
      </c>
      <c r="D264" s="519" t="s">
        <v>3554</v>
      </c>
      <c r="E264" s="519" t="s">
        <v>3555</v>
      </c>
      <c r="F264" s="519" t="s">
        <v>64</v>
      </c>
      <c r="G264" s="519" t="s">
        <v>2996</v>
      </c>
      <c r="H264" s="519" t="s">
        <v>3255</v>
      </c>
      <c r="I264" s="519" t="s">
        <v>2170</v>
      </c>
      <c r="J264" s="519">
        <v>60</v>
      </c>
      <c r="K264" s="520">
        <v>60</v>
      </c>
      <c r="L264" s="520" t="s">
        <v>3313</v>
      </c>
      <c r="M264" s="520" t="s">
        <v>3556</v>
      </c>
      <c r="N264" s="301" t="str">
        <f t="shared" si="46"/>
        <v>67DCMX21</v>
      </c>
      <c r="P264" s="232" t="e">
        <f>_trangay</f>
        <v>#N/A</v>
      </c>
      <c r="Q264" s="232" t="e">
        <f>_trangay</f>
        <v>#N/A</v>
      </c>
      <c r="R264" s="233" t="e">
        <f>_trangay</f>
        <v>#N/A</v>
      </c>
      <c r="S264" s="232" t="e">
        <f t="shared" si="50"/>
        <v>#N/A</v>
      </c>
      <c r="T264" s="335" t="e">
        <f>IF(P264&lt;S263,"??","")</f>
        <v>#N/A</v>
      </c>
      <c r="U264" s="335" t="e">
        <f>IF(P264&gt;S263+1,"??","")</f>
        <v>#N/A</v>
      </c>
    </row>
    <row r="265" spans="1:16137" ht="12.75" hidden="1" customHeight="1" x14ac:dyDescent="0.2">
      <c r="A265" s="300" t="str">
        <f>Ma</f>
        <v>DC1CB21-DCK67</v>
      </c>
      <c r="B265" s="300" t="str">
        <f>MaHP</f>
        <v>DC1CB21</v>
      </c>
      <c r="C265" s="519">
        <v>264</v>
      </c>
      <c r="D265" s="519" t="s">
        <v>3557</v>
      </c>
      <c r="E265" s="519" t="s">
        <v>3558</v>
      </c>
      <c r="F265" s="519" t="s">
        <v>64</v>
      </c>
      <c r="G265" s="519" t="s">
        <v>3002</v>
      </c>
      <c r="H265" s="519" t="s">
        <v>3255</v>
      </c>
      <c r="I265" s="519" t="s">
        <v>2170</v>
      </c>
      <c r="J265" s="519">
        <v>67</v>
      </c>
      <c r="K265" s="520">
        <v>66</v>
      </c>
      <c r="L265" s="520" t="s">
        <v>3313</v>
      </c>
      <c r="M265" s="520" t="s">
        <v>3272</v>
      </c>
      <c r="N265" s="301" t="str">
        <f t="shared" si="46"/>
        <v>67DCCD21</v>
      </c>
      <c r="P265" s="232" t="e">
        <f>_trangay</f>
        <v>#N/A</v>
      </c>
      <c r="Q265" s="232" t="e">
        <f>_trangay</f>
        <v>#N/A</v>
      </c>
      <c r="R265" s="233" t="e">
        <f>_trangay</f>
        <v>#N/A</v>
      </c>
      <c r="S265" s="232" t="e">
        <f t="shared" si="50"/>
        <v>#N/A</v>
      </c>
      <c r="T265" s="335" t="e">
        <f>IF(P265&lt;#REF!,"??","")</f>
        <v>#N/A</v>
      </c>
      <c r="U265" s="335" t="e">
        <f>IF(P265&gt;#REF!+1,"??","")</f>
        <v>#N/A</v>
      </c>
    </row>
    <row r="266" spans="1:16137" ht="12.75" hidden="1" customHeight="1" x14ac:dyDescent="0.2">
      <c r="A266" s="300" t="str">
        <f>Ma</f>
        <v>DC1CK21-DCK67</v>
      </c>
      <c r="B266" s="435" t="str">
        <f>MaHP</f>
        <v>DC1CK21</v>
      </c>
      <c r="C266" s="519">
        <v>265</v>
      </c>
      <c r="D266" s="519" t="s">
        <v>3559</v>
      </c>
      <c r="E266" s="519" t="s">
        <v>3560</v>
      </c>
      <c r="F266" s="519" t="s">
        <v>64</v>
      </c>
      <c r="G266" s="519" t="s">
        <v>2996</v>
      </c>
      <c r="H266" s="519" t="s">
        <v>3255</v>
      </c>
      <c r="I266" s="519" t="s">
        <v>2170</v>
      </c>
      <c r="J266" s="519">
        <v>59</v>
      </c>
      <c r="K266" s="520">
        <v>59</v>
      </c>
      <c r="L266" s="520" t="s">
        <v>3313</v>
      </c>
      <c r="M266" s="520" t="s">
        <v>3299</v>
      </c>
      <c r="N266" s="301" t="str">
        <f t="shared" si="46"/>
        <v>67DCMX22</v>
      </c>
      <c r="P266" s="232" t="e">
        <f>_trangay</f>
        <v>#N/A</v>
      </c>
      <c r="Q266" s="232" t="e">
        <f>_trangay</f>
        <v>#N/A</v>
      </c>
      <c r="R266" s="233" t="e">
        <f>_trangay</f>
        <v>#N/A</v>
      </c>
      <c r="S266" s="232" t="e">
        <f t="shared" si="50"/>
        <v>#N/A</v>
      </c>
      <c r="T266" s="335" t="e">
        <f t="shared" ref="T266:T273" si="51">IF(P266&lt;S265,"??","")</f>
        <v>#N/A</v>
      </c>
      <c r="U266" s="335" t="e">
        <f t="shared" ref="U266:U273" si="52">IF(P266&gt;S265+1,"??","")</f>
        <v>#N/A</v>
      </c>
    </row>
    <row r="267" spans="1:16137" ht="12.75" hidden="1" customHeight="1" x14ac:dyDescent="0.2">
      <c r="A267" s="300" t="str">
        <f>Ma</f>
        <v>DC1CB21-DCK67</v>
      </c>
      <c r="B267" s="300" t="str">
        <f>MaHP</f>
        <v>DC1CB21</v>
      </c>
      <c r="C267" s="519">
        <v>266</v>
      </c>
      <c r="D267" s="519" t="s">
        <v>3561</v>
      </c>
      <c r="E267" s="519" t="s">
        <v>3562</v>
      </c>
      <c r="F267" s="519" t="s">
        <v>64</v>
      </c>
      <c r="G267" s="519" t="s">
        <v>3002</v>
      </c>
      <c r="H267" s="519" t="s">
        <v>3255</v>
      </c>
      <c r="I267" s="519" t="s">
        <v>2170</v>
      </c>
      <c r="J267" s="519">
        <v>49</v>
      </c>
      <c r="K267" s="520">
        <v>63</v>
      </c>
      <c r="L267" s="520" t="s">
        <v>3313</v>
      </c>
      <c r="M267" s="520" t="s">
        <v>3273</v>
      </c>
      <c r="N267" s="301" t="str">
        <f t="shared" si="46"/>
        <v>67DCCD22</v>
      </c>
      <c r="P267" s="232" t="e">
        <f>_trangay</f>
        <v>#N/A</v>
      </c>
      <c r="Q267" s="232" t="e">
        <f>_trangay</f>
        <v>#N/A</v>
      </c>
      <c r="R267" s="233" t="e">
        <f>_trangay</f>
        <v>#N/A</v>
      </c>
      <c r="S267" s="232" t="e">
        <f t="shared" si="50"/>
        <v>#N/A</v>
      </c>
      <c r="T267" s="335" t="e">
        <f t="shared" si="51"/>
        <v>#N/A</v>
      </c>
      <c r="U267" s="335" t="e">
        <f t="shared" si="52"/>
        <v>#N/A</v>
      </c>
    </row>
    <row r="268" spans="1:16137" ht="12.75" hidden="1" customHeight="1" x14ac:dyDescent="0.2">
      <c r="A268" s="300" t="str">
        <f>Ma</f>
        <v>DC1CB21-DCK67</v>
      </c>
      <c r="B268" s="300" t="str">
        <f>MaHP</f>
        <v>DC1CB21</v>
      </c>
      <c r="C268" s="519">
        <v>267</v>
      </c>
      <c r="D268" s="519" t="s">
        <v>3563</v>
      </c>
      <c r="E268" s="519" t="s">
        <v>3564</v>
      </c>
      <c r="F268" s="519" t="s">
        <v>64</v>
      </c>
      <c r="G268" s="519" t="s">
        <v>3002</v>
      </c>
      <c r="H268" s="519" t="s">
        <v>3255</v>
      </c>
      <c r="I268" s="519" t="s">
        <v>2170</v>
      </c>
      <c r="J268" s="519">
        <v>48</v>
      </c>
      <c r="K268" s="520">
        <v>55</v>
      </c>
      <c r="L268" s="520" t="s">
        <v>3313</v>
      </c>
      <c r="M268" s="520" t="s">
        <v>3552</v>
      </c>
      <c r="N268" s="301" t="str">
        <f t="shared" si="46"/>
        <v>67DCDB21</v>
      </c>
      <c r="P268" s="232" t="e">
        <f>_trangay</f>
        <v>#N/A</v>
      </c>
      <c r="Q268" s="232" t="e">
        <f>_trangay</f>
        <v>#N/A</v>
      </c>
      <c r="R268" s="233" t="e">
        <f>_trangay</f>
        <v>#N/A</v>
      </c>
      <c r="S268" s="232" t="e">
        <f t="shared" si="50"/>
        <v>#N/A</v>
      </c>
      <c r="T268" s="335" t="e">
        <f t="shared" si="51"/>
        <v>#N/A</v>
      </c>
      <c r="U268" s="335" t="e">
        <f t="shared" si="52"/>
        <v>#N/A</v>
      </c>
    </row>
    <row r="269" spans="1:16137" ht="12.75" hidden="1" customHeight="1" x14ac:dyDescent="0.2">
      <c r="A269" s="300" t="str">
        <f>Ma</f>
        <v>DC1CB21-DCK67</v>
      </c>
      <c r="B269" s="435" t="str">
        <f>MaHP</f>
        <v>DC1CB21</v>
      </c>
      <c r="C269" s="519">
        <v>268</v>
      </c>
      <c r="D269" s="519" t="s">
        <v>3565</v>
      </c>
      <c r="E269" s="519" t="s">
        <v>3566</v>
      </c>
      <c r="F269" s="519" t="s">
        <v>64</v>
      </c>
      <c r="G269" s="519" t="s">
        <v>3002</v>
      </c>
      <c r="H269" s="519" t="s">
        <v>3255</v>
      </c>
      <c r="I269" s="519" t="s">
        <v>2170</v>
      </c>
      <c r="J269" s="519">
        <v>52</v>
      </c>
      <c r="K269" s="520">
        <v>54</v>
      </c>
      <c r="L269" s="520" t="s">
        <v>3313</v>
      </c>
      <c r="M269" s="520" t="s">
        <v>3273</v>
      </c>
      <c r="N269" s="301" t="str">
        <f t="shared" si="46"/>
        <v>67DCDB22</v>
      </c>
      <c r="P269" s="232" t="e">
        <f>_trangay</f>
        <v>#N/A</v>
      </c>
      <c r="Q269" s="232" t="e">
        <f>_trangay</f>
        <v>#N/A</v>
      </c>
      <c r="R269" s="233" t="e">
        <f>_trangay</f>
        <v>#N/A</v>
      </c>
      <c r="S269" s="232" t="e">
        <f t="shared" si="50"/>
        <v>#N/A</v>
      </c>
      <c r="T269" s="335" t="e">
        <f t="shared" si="51"/>
        <v>#N/A</v>
      </c>
      <c r="U269" s="335" t="e">
        <f t="shared" si="52"/>
        <v>#N/A</v>
      </c>
    </row>
    <row r="270" spans="1:16137" ht="12.75" hidden="1" customHeight="1" x14ac:dyDescent="0.2">
      <c r="A270" s="300" t="str">
        <f>Ma</f>
        <v>DC1CB21-DCK67</v>
      </c>
      <c r="B270" s="435" t="str">
        <f>MaHP</f>
        <v>DC1CB21</v>
      </c>
      <c r="C270" s="519">
        <v>269</v>
      </c>
      <c r="D270" s="519" t="s">
        <v>3567</v>
      </c>
      <c r="E270" s="519" t="s">
        <v>3568</v>
      </c>
      <c r="F270" s="519" t="s">
        <v>64</v>
      </c>
      <c r="G270" s="519" t="s">
        <v>3002</v>
      </c>
      <c r="H270" s="519" t="s">
        <v>3255</v>
      </c>
      <c r="I270" s="519" t="s">
        <v>2170</v>
      </c>
      <c r="J270" s="519">
        <v>49</v>
      </c>
      <c r="K270" s="520">
        <v>60</v>
      </c>
      <c r="L270" s="520" t="s">
        <v>3313</v>
      </c>
      <c r="M270" s="520" t="s">
        <v>3556</v>
      </c>
      <c r="N270" s="301" t="str">
        <f t="shared" si="46"/>
        <v>67DCDB23</v>
      </c>
      <c r="P270" s="232" t="e">
        <f>_trangay</f>
        <v>#N/A</v>
      </c>
      <c r="Q270" s="232" t="e">
        <f>_trangay</f>
        <v>#N/A</v>
      </c>
      <c r="R270" s="233" t="e">
        <f>_trangay</f>
        <v>#N/A</v>
      </c>
      <c r="S270" s="232" t="e">
        <f t="shared" si="50"/>
        <v>#N/A</v>
      </c>
      <c r="T270" s="335" t="e">
        <f t="shared" si="51"/>
        <v>#N/A</v>
      </c>
      <c r="U270" s="335" t="e">
        <f t="shared" si="52"/>
        <v>#N/A</v>
      </c>
    </row>
    <row r="271" spans="1:16137" ht="12.75" hidden="1" customHeight="1" x14ac:dyDescent="0.2">
      <c r="A271" s="300" t="str">
        <f>Ma</f>
        <v>DC1CB21-DCK67</v>
      </c>
      <c r="B271" s="300" t="str">
        <f>MaHP</f>
        <v>DC1CB21</v>
      </c>
      <c r="C271" s="519">
        <v>270</v>
      </c>
      <c r="D271" s="519" t="s">
        <v>3569</v>
      </c>
      <c r="E271" s="519" t="s">
        <v>3849</v>
      </c>
      <c r="F271" s="519" t="s">
        <v>64</v>
      </c>
      <c r="G271" s="519" t="s">
        <v>3002</v>
      </c>
      <c r="H271" s="519" t="s">
        <v>3255</v>
      </c>
      <c r="I271" s="519" t="s">
        <v>2170</v>
      </c>
      <c r="J271" s="519">
        <v>0</v>
      </c>
      <c r="K271" s="520">
        <v>0</v>
      </c>
      <c r="L271" s="520" t="s">
        <v>3313</v>
      </c>
      <c r="M271" s="520" t="s">
        <v>3273</v>
      </c>
      <c r="N271" s="301" t="str">
        <f t="shared" si="46"/>
        <v>67DCCC21</v>
      </c>
      <c r="P271" s="232" t="e">
        <f>_trangay</f>
        <v>#N/A</v>
      </c>
      <c r="Q271" s="232" t="e">
        <f>_trangay</f>
        <v>#N/A</v>
      </c>
      <c r="R271" s="233" t="e">
        <f>_trangay</f>
        <v>#N/A</v>
      </c>
      <c r="S271" s="232" t="e">
        <f t="shared" si="50"/>
        <v>#N/A</v>
      </c>
      <c r="T271" s="335" t="e">
        <f t="shared" si="51"/>
        <v>#N/A</v>
      </c>
      <c r="U271" s="335" t="e">
        <f t="shared" si="52"/>
        <v>#N/A</v>
      </c>
    </row>
    <row r="272" spans="1:16137" ht="12.75" hidden="1" customHeight="1" x14ac:dyDescent="0.2">
      <c r="A272" s="300" t="str">
        <f>Ma</f>
        <v>DC1CB21-DCK67</v>
      </c>
      <c r="B272" s="300" t="str">
        <f>MaHP</f>
        <v>DC1CB21</v>
      </c>
      <c r="C272" s="519">
        <v>271</v>
      </c>
      <c r="D272" s="519" t="s">
        <v>3569</v>
      </c>
      <c r="E272" s="519" t="s">
        <v>3850</v>
      </c>
      <c r="F272" s="519" t="s">
        <v>64</v>
      </c>
      <c r="G272" s="519" t="s">
        <v>3002</v>
      </c>
      <c r="H272" s="519" t="s">
        <v>3255</v>
      </c>
      <c r="I272" s="519" t="s">
        <v>2170</v>
      </c>
      <c r="J272" s="519">
        <v>50</v>
      </c>
      <c r="K272" s="520">
        <v>56</v>
      </c>
      <c r="L272" s="520" t="s">
        <v>3313</v>
      </c>
      <c r="M272" s="520" t="s">
        <v>3273</v>
      </c>
      <c r="N272" s="301" t="str">
        <f t="shared" si="46"/>
        <v>67DCCS21</v>
      </c>
      <c r="P272" s="232" t="e">
        <f>_trangay</f>
        <v>#N/A</v>
      </c>
      <c r="Q272" s="232" t="e">
        <f>_trangay</f>
        <v>#N/A</v>
      </c>
      <c r="R272" s="233" t="e">
        <f>_trangay</f>
        <v>#N/A</v>
      </c>
      <c r="S272" s="232" t="e">
        <f t="shared" si="50"/>
        <v>#N/A</v>
      </c>
      <c r="T272" s="335" t="e">
        <f t="shared" si="51"/>
        <v>#N/A</v>
      </c>
      <c r="U272" s="335" t="e">
        <f t="shared" si="52"/>
        <v>#N/A</v>
      </c>
    </row>
    <row r="273" spans="1:16137" ht="12.75" hidden="1" customHeight="1" x14ac:dyDescent="0.2">
      <c r="A273" s="300" t="str">
        <f>Ma</f>
        <v>DC1CB21-DCK67</v>
      </c>
      <c r="B273" s="300" t="str">
        <f>MaHP</f>
        <v>DC1CB21</v>
      </c>
      <c r="C273" s="519">
        <v>272</v>
      </c>
      <c r="D273" s="519" t="s">
        <v>3570</v>
      </c>
      <c r="E273" s="519" t="s">
        <v>3571</v>
      </c>
      <c r="F273" s="519" t="s">
        <v>64</v>
      </c>
      <c r="G273" s="519" t="s">
        <v>3002</v>
      </c>
      <c r="H273" s="519" t="s">
        <v>3255</v>
      </c>
      <c r="I273" s="519" t="s">
        <v>2170</v>
      </c>
      <c r="J273" s="519">
        <v>52</v>
      </c>
      <c r="K273" s="520">
        <v>64</v>
      </c>
      <c r="L273" s="520" t="s">
        <v>3313</v>
      </c>
      <c r="M273" s="520" t="s">
        <v>3275</v>
      </c>
      <c r="N273" s="301" t="str">
        <f t="shared" si="46"/>
        <v>67DCDD21</v>
      </c>
      <c r="P273" s="232" t="e">
        <f>_trangay</f>
        <v>#N/A</v>
      </c>
      <c r="Q273" s="232" t="e">
        <f>_trangay</f>
        <v>#N/A</v>
      </c>
      <c r="R273" s="233" t="e">
        <f>_trangay</f>
        <v>#N/A</v>
      </c>
      <c r="S273" s="232" t="e">
        <f t="shared" si="50"/>
        <v>#N/A</v>
      </c>
      <c r="T273" s="335" t="e">
        <f t="shared" si="51"/>
        <v>#N/A</v>
      </c>
      <c r="U273" s="335" t="e">
        <f t="shared" si="52"/>
        <v>#N/A</v>
      </c>
    </row>
    <row r="274" spans="1:16137" ht="12.75" hidden="1" customHeight="1" x14ac:dyDescent="0.2">
      <c r="A274" s="300" t="str">
        <f>Ma</f>
        <v>DC1CB21-DCK67</v>
      </c>
      <c r="B274" s="300" t="str">
        <f>MaHP</f>
        <v>DC1CB21</v>
      </c>
      <c r="C274" s="519">
        <v>273</v>
      </c>
      <c r="D274" s="519" t="s">
        <v>3572</v>
      </c>
      <c r="E274" s="519" t="s">
        <v>3573</v>
      </c>
      <c r="F274" s="519" t="s">
        <v>64</v>
      </c>
      <c r="G274" s="519" t="s">
        <v>3002</v>
      </c>
      <c r="H274" s="519" t="s">
        <v>3255</v>
      </c>
      <c r="I274" s="519" t="s">
        <v>2170</v>
      </c>
      <c r="J274" s="519">
        <v>47</v>
      </c>
      <c r="K274" s="520">
        <v>62</v>
      </c>
      <c r="L274" s="520" t="s">
        <v>3313</v>
      </c>
      <c r="M274" s="520" t="s">
        <v>3272</v>
      </c>
      <c r="N274" s="301" t="str">
        <f t="shared" si="46"/>
        <v>67DCDD22</v>
      </c>
      <c r="P274" s="232" t="e">
        <f>_trangay</f>
        <v>#N/A</v>
      </c>
      <c r="Q274" s="232" t="e">
        <f>_trangay</f>
        <v>#N/A</v>
      </c>
      <c r="R274" s="233" t="e">
        <f>_trangay</f>
        <v>#N/A</v>
      </c>
      <c r="S274" s="232" t="e">
        <f t="shared" si="50"/>
        <v>#N/A</v>
      </c>
      <c r="T274" s="335" t="e">
        <f>IF(P274&lt;S247,"??","")</f>
        <v>#N/A</v>
      </c>
      <c r="U274" s="335" t="e">
        <f>IF(P274&gt;S247+1,"??","")</f>
        <v>#N/A</v>
      </c>
    </row>
    <row r="275" spans="1:16137" ht="12.75" hidden="1" customHeight="1" x14ac:dyDescent="0.2">
      <c r="A275" s="300" t="str">
        <f>Ma</f>
        <v>DC1CB21-DCK67</v>
      </c>
      <c r="B275" s="300" t="str">
        <f>MaHP</f>
        <v>DC1CB21</v>
      </c>
      <c r="C275" s="519">
        <v>274</v>
      </c>
      <c r="D275" s="519" t="s">
        <v>3574</v>
      </c>
      <c r="E275" s="519" t="s">
        <v>3575</v>
      </c>
      <c r="F275" s="519" t="s">
        <v>64</v>
      </c>
      <c r="G275" s="519" t="s">
        <v>3002</v>
      </c>
      <c r="H275" s="519" t="s">
        <v>3255</v>
      </c>
      <c r="I275" s="519" t="s">
        <v>2170</v>
      </c>
      <c r="J275" s="519">
        <v>36</v>
      </c>
      <c r="K275" s="520">
        <v>44</v>
      </c>
      <c r="L275" s="520" t="s">
        <v>3313</v>
      </c>
      <c r="M275" s="520" t="s">
        <v>3275</v>
      </c>
      <c r="N275" s="301" t="str">
        <f t="shared" si="46"/>
        <v>67DCMO21</v>
      </c>
      <c r="P275" s="232" t="e">
        <f>_trangay</f>
        <v>#N/A</v>
      </c>
      <c r="Q275" s="232" t="e">
        <f>_trangay</f>
        <v>#N/A</v>
      </c>
      <c r="R275" s="233" t="e">
        <f>_trangay</f>
        <v>#N/A</v>
      </c>
      <c r="S275" s="232" t="e">
        <f t="shared" si="50"/>
        <v>#N/A</v>
      </c>
      <c r="T275" s="335" t="e">
        <f t="shared" ref="T275:T283" si="53">IF(P275&lt;S274,"??","")</f>
        <v>#N/A</v>
      </c>
      <c r="U275" s="335" t="e">
        <f t="shared" ref="U275:U283" si="54">IF(P275&gt;S274+1,"??","")</f>
        <v>#N/A</v>
      </c>
    </row>
    <row r="276" spans="1:16137" ht="12.75" hidden="1" customHeight="1" x14ac:dyDescent="0.2">
      <c r="A276" s="300" t="str">
        <f>Ma</f>
        <v>CC2CO14-CCK67</v>
      </c>
      <c r="B276" s="300" t="str">
        <f>MaHP</f>
        <v>CC2CO14</v>
      </c>
      <c r="C276" s="519">
        <v>275</v>
      </c>
      <c r="D276" s="519" t="s">
        <v>3926</v>
      </c>
      <c r="E276" s="519" t="s">
        <v>3927</v>
      </c>
      <c r="F276" s="519" t="s">
        <v>153</v>
      </c>
      <c r="G276" s="519" t="s">
        <v>2990</v>
      </c>
      <c r="H276" s="519" t="s">
        <v>3250</v>
      </c>
      <c r="I276" s="519" t="s">
        <v>3251</v>
      </c>
      <c r="J276" s="519">
        <v>28</v>
      </c>
      <c r="K276" s="520">
        <v>28</v>
      </c>
      <c r="L276" s="520" t="s">
        <v>3854</v>
      </c>
      <c r="M276" s="520" t="s">
        <v>3281</v>
      </c>
      <c r="N276" s="301" t="str">
        <f t="shared" si="46"/>
        <v>67CCTH21</v>
      </c>
      <c r="P276" s="232" t="e">
        <f>_trangay</f>
        <v>#N/A</v>
      </c>
      <c r="Q276" s="232" t="e">
        <f>_trangay</f>
        <v>#N/A</v>
      </c>
      <c r="R276" s="233" t="e">
        <f>_trangay</f>
        <v>#N/A</v>
      </c>
      <c r="S276" s="232" t="e">
        <f t="shared" si="50"/>
        <v>#N/A</v>
      </c>
      <c r="T276" s="335" t="e">
        <f t="shared" si="53"/>
        <v>#N/A</v>
      </c>
      <c r="U276" s="335" t="e">
        <f t="shared" si="54"/>
        <v>#N/A</v>
      </c>
    </row>
    <row r="277" spans="1:16137" ht="12.75" hidden="1" customHeight="1" x14ac:dyDescent="0.2">
      <c r="A277" s="300" t="str">
        <f>Ma</f>
        <v>DC2CO16-DCK67</v>
      </c>
      <c r="B277" s="435" t="str">
        <f>MaHP</f>
        <v>DC2CO16</v>
      </c>
      <c r="C277" s="519">
        <v>276</v>
      </c>
      <c r="D277" s="519" t="s">
        <v>3580</v>
      </c>
      <c r="E277" s="519" t="s">
        <v>3581</v>
      </c>
      <c r="F277" s="519" t="s">
        <v>153</v>
      </c>
      <c r="G277" s="519" t="s">
        <v>2996</v>
      </c>
      <c r="H277" s="519" t="s">
        <v>3250</v>
      </c>
      <c r="I277" s="519" t="s">
        <v>3251</v>
      </c>
      <c r="J277" s="519">
        <v>70</v>
      </c>
      <c r="K277" s="520">
        <v>74</v>
      </c>
      <c r="L277" s="520" t="s">
        <v>3313</v>
      </c>
      <c r="M277" s="520" t="s">
        <v>3282</v>
      </c>
      <c r="N277" s="301" t="str">
        <f t="shared" si="46"/>
        <v>67DCVB21</v>
      </c>
      <c r="P277" s="232" t="e">
        <f>_trangay</f>
        <v>#N/A</v>
      </c>
      <c r="Q277" s="232" t="e">
        <f>_trangay</f>
        <v>#N/A</v>
      </c>
      <c r="R277" s="233" t="e">
        <f>_trangay</f>
        <v>#N/A</v>
      </c>
      <c r="S277" s="232" t="e">
        <f t="shared" si="50"/>
        <v>#N/A</v>
      </c>
      <c r="T277" s="335" t="e">
        <f t="shared" si="53"/>
        <v>#N/A</v>
      </c>
      <c r="U277" s="335" t="e">
        <f t="shared" si="54"/>
        <v>#N/A</v>
      </c>
    </row>
    <row r="278" spans="1:16137" ht="12.75" hidden="1" customHeight="1" x14ac:dyDescent="0.2">
      <c r="A278" s="300" t="str">
        <f>Ma</f>
        <v>DL2CO21-DL67D</v>
      </c>
      <c r="B278" s="300" t="str">
        <f>MaHP</f>
        <v>DL2CO21</v>
      </c>
      <c r="C278" s="519">
        <v>1500</v>
      </c>
      <c r="D278" s="519" t="s">
        <v>3950</v>
      </c>
      <c r="E278" s="519" t="s">
        <v>3951</v>
      </c>
      <c r="F278" s="519" t="s">
        <v>3952</v>
      </c>
      <c r="G278" s="519" t="s">
        <v>2990</v>
      </c>
      <c r="H278" s="519" t="s">
        <v>3251</v>
      </c>
      <c r="I278" s="519"/>
      <c r="J278" s="519">
        <v>56</v>
      </c>
      <c r="K278" s="520">
        <v>61</v>
      </c>
      <c r="L278" s="520" t="s">
        <v>3953</v>
      </c>
      <c r="M278" s="520" t="s">
        <v>3954</v>
      </c>
      <c r="N278" s="301" t="str">
        <f t="shared" si="46"/>
        <v>67DLDD21</v>
      </c>
      <c r="P278" s="232">
        <f>_trangay</f>
        <v>42812</v>
      </c>
      <c r="Q278" s="232" t="str">
        <f>_trangay</f>
        <v>(Thứ 7)</v>
      </c>
      <c r="R278" s="233">
        <f>_trangay</f>
        <v>60</v>
      </c>
      <c r="S278" s="232">
        <f t="shared" si="50"/>
        <v>42814</v>
      </c>
      <c r="T278" s="335" t="e">
        <f t="shared" si="53"/>
        <v>#N/A</v>
      </c>
      <c r="U278" s="335" t="e">
        <f t="shared" si="54"/>
        <v>#N/A</v>
      </c>
    </row>
    <row r="279" spans="1:16137" ht="12.75" hidden="1" customHeight="1" x14ac:dyDescent="0.2">
      <c r="A279" s="300" t="str">
        <f>Ma</f>
        <v>DL2CO21-DL67D</v>
      </c>
      <c r="B279" s="300" t="str">
        <f>MaHP</f>
        <v>DL2CO21</v>
      </c>
      <c r="C279" s="519">
        <v>1501</v>
      </c>
      <c r="D279" s="519" t="s">
        <v>3955</v>
      </c>
      <c r="E279" s="519" t="s">
        <v>3956</v>
      </c>
      <c r="F279" s="519" t="s">
        <v>3952</v>
      </c>
      <c r="G279" s="519" t="s">
        <v>2990</v>
      </c>
      <c r="H279" s="519" t="s">
        <v>3251</v>
      </c>
      <c r="I279" s="519"/>
      <c r="J279" s="519">
        <v>45</v>
      </c>
      <c r="K279" s="520">
        <v>50</v>
      </c>
      <c r="L279" s="520" t="s">
        <v>3953</v>
      </c>
      <c r="M279" s="520" t="s">
        <v>3957</v>
      </c>
      <c r="N279" s="301" t="str">
        <f t="shared" si="46"/>
        <v>67DLDD22</v>
      </c>
      <c r="P279" s="232">
        <f>_trangay</f>
        <v>42812</v>
      </c>
      <c r="Q279" s="232" t="str">
        <f>_trangay</f>
        <v>(Thứ 7)</v>
      </c>
      <c r="R279" s="233">
        <f>_trangay</f>
        <v>60</v>
      </c>
      <c r="S279" s="232">
        <f t="shared" si="50"/>
        <v>42814</v>
      </c>
      <c r="T279" s="335" t="str">
        <f t="shared" si="53"/>
        <v>??</v>
      </c>
      <c r="U279" s="335" t="str">
        <f t="shared" si="54"/>
        <v/>
      </c>
    </row>
    <row r="280" spans="1:16137" ht="12.75" hidden="1" customHeight="1" x14ac:dyDescent="0.2">
      <c r="A280" s="300" t="str">
        <f>Ma</f>
        <v>DL2CO21-DL67D</v>
      </c>
      <c r="B280" s="300" t="str">
        <f>MaHP</f>
        <v>DL2CO21</v>
      </c>
      <c r="C280" s="519">
        <v>1502</v>
      </c>
      <c r="D280" s="519" t="s">
        <v>3958</v>
      </c>
      <c r="E280" s="519" t="s">
        <v>3959</v>
      </c>
      <c r="F280" s="519" t="s">
        <v>3952</v>
      </c>
      <c r="G280" s="519" t="s">
        <v>2990</v>
      </c>
      <c r="H280" s="519" t="s">
        <v>3251</v>
      </c>
      <c r="I280" s="519"/>
      <c r="J280" s="519">
        <v>69</v>
      </c>
      <c r="K280" s="520">
        <v>68</v>
      </c>
      <c r="L280" s="520" t="s">
        <v>3953</v>
      </c>
      <c r="M280" s="520" t="s">
        <v>3960</v>
      </c>
      <c r="N280" s="301" t="str">
        <f t="shared" si="46"/>
        <v>67DLCD21</v>
      </c>
      <c r="P280" s="232">
        <f>_trangay</f>
        <v>42812</v>
      </c>
      <c r="Q280" s="232" t="str">
        <f>_trangay</f>
        <v>(Thứ 7)</v>
      </c>
      <c r="R280" s="233">
        <f>_trangay</f>
        <v>60</v>
      </c>
      <c r="S280" s="232">
        <f t="shared" si="50"/>
        <v>42814</v>
      </c>
      <c r="T280" s="335" t="str">
        <f t="shared" si="53"/>
        <v>??</v>
      </c>
      <c r="U280" s="335" t="str">
        <f t="shared" si="54"/>
        <v/>
      </c>
    </row>
    <row r="281" spans="1:16137" ht="12.75" hidden="1" customHeight="1" x14ac:dyDescent="0.2">
      <c r="A281" s="300" t="str">
        <f>Ma</f>
        <v>DL2CO21-DL67D</v>
      </c>
      <c r="B281" s="300" t="str">
        <f>MaHP</f>
        <v>DL2CO21</v>
      </c>
      <c r="C281" s="519">
        <v>1503</v>
      </c>
      <c r="D281" s="519" t="s">
        <v>3961</v>
      </c>
      <c r="E281" s="519" t="s">
        <v>3962</v>
      </c>
      <c r="F281" s="519" t="s">
        <v>3952</v>
      </c>
      <c r="G281" s="519" t="s">
        <v>2990</v>
      </c>
      <c r="H281" s="519" t="s">
        <v>3251</v>
      </c>
      <c r="I281" s="519"/>
      <c r="J281" s="519">
        <v>73</v>
      </c>
      <c r="K281" s="520">
        <v>73</v>
      </c>
      <c r="L281" s="520" t="s">
        <v>3953</v>
      </c>
      <c r="M281" s="520" t="s">
        <v>3963</v>
      </c>
      <c r="N281" s="301" t="str">
        <f t="shared" si="46"/>
        <v>67DLCD22</v>
      </c>
      <c r="P281" s="232">
        <f>_trangay</f>
        <v>42812</v>
      </c>
      <c r="Q281" s="232" t="str">
        <f>_trangay</f>
        <v>(Thứ 7)</v>
      </c>
      <c r="R281" s="233">
        <f>_trangay</f>
        <v>60</v>
      </c>
      <c r="S281" s="232">
        <f t="shared" si="50"/>
        <v>42815</v>
      </c>
      <c r="T281" s="335" t="str">
        <f t="shared" si="53"/>
        <v>??</v>
      </c>
      <c r="U281" s="335" t="str">
        <f t="shared" si="54"/>
        <v/>
      </c>
    </row>
    <row r="282" spans="1:16137" ht="12.75" hidden="1" customHeight="1" x14ac:dyDescent="0.2">
      <c r="A282" s="300" t="str">
        <f>Ma</f>
        <v>DC2CO24-DL67D</v>
      </c>
      <c r="B282" s="300" t="str">
        <f>MaHP</f>
        <v>DC2CO24</v>
      </c>
      <c r="C282" s="519">
        <v>1504</v>
      </c>
      <c r="D282" s="519" t="s">
        <v>3964</v>
      </c>
      <c r="E282" s="519" t="s">
        <v>3965</v>
      </c>
      <c r="F282" s="519" t="s">
        <v>318</v>
      </c>
      <c r="G282" s="519" t="s">
        <v>2996</v>
      </c>
      <c r="H282" s="519" t="s">
        <v>3250</v>
      </c>
      <c r="I282" s="519" t="s">
        <v>3251</v>
      </c>
      <c r="J282" s="519">
        <v>20</v>
      </c>
      <c r="K282" s="520">
        <v>20</v>
      </c>
      <c r="L282" s="520" t="s">
        <v>3953</v>
      </c>
      <c r="M282" s="520" t="s">
        <v>3966</v>
      </c>
      <c r="N282" s="301" t="str">
        <f t="shared" si="46"/>
        <v>67DLVB21</v>
      </c>
      <c r="P282" s="232">
        <f>_trangay</f>
        <v>42813</v>
      </c>
      <c r="Q282" s="232" t="str">
        <f>_trangay</f>
        <v>(Cnhật)</v>
      </c>
      <c r="R282" s="233">
        <f>_trangay</f>
        <v>90</v>
      </c>
      <c r="S282" s="232">
        <f t="shared" si="50"/>
        <v>42816</v>
      </c>
      <c r="T282" s="335" t="str">
        <f t="shared" si="53"/>
        <v>??</v>
      </c>
      <c r="U282" s="335" t="str">
        <f t="shared" si="54"/>
        <v/>
      </c>
    </row>
    <row r="283" spans="1:16137" ht="12.75" hidden="1" customHeight="1" x14ac:dyDescent="0.2">
      <c r="A283" s="300" t="str">
        <f>Ma</f>
        <v>DC2KX31-DL67D</v>
      </c>
      <c r="B283" s="300" t="str">
        <f>MaHP</f>
        <v>DC2KX31</v>
      </c>
      <c r="C283" s="519">
        <v>1505</v>
      </c>
      <c r="D283" s="519" t="s">
        <v>3967</v>
      </c>
      <c r="E283" s="519" t="s">
        <v>3968</v>
      </c>
      <c r="F283" s="519" t="s">
        <v>349</v>
      </c>
      <c r="G283" s="519" t="s">
        <v>2996</v>
      </c>
      <c r="H283" s="519" t="s">
        <v>2157</v>
      </c>
      <c r="I283" s="519" t="s">
        <v>2155</v>
      </c>
      <c r="J283" s="519">
        <v>29</v>
      </c>
      <c r="K283" s="520">
        <v>31</v>
      </c>
      <c r="L283" s="520" t="s">
        <v>3953</v>
      </c>
      <c r="M283" s="520" t="s">
        <v>2175</v>
      </c>
      <c r="N283" s="301" t="str">
        <f t="shared" si="46"/>
        <v>67DLKX21</v>
      </c>
      <c r="P283" s="232">
        <f>_trangay</f>
        <v>42819</v>
      </c>
      <c r="Q283" s="232" t="str">
        <f>_trangay</f>
        <v>(Thứ 7)</v>
      </c>
      <c r="R283" s="233">
        <f>_trangay</f>
        <v>90</v>
      </c>
      <c r="S283" s="232" t="e">
        <f>+P283+#REF!</f>
        <v>#REF!</v>
      </c>
      <c r="T283" s="335" t="str">
        <f t="shared" si="53"/>
        <v/>
      </c>
      <c r="U283" s="335" t="str">
        <f t="shared" si="54"/>
        <v>??</v>
      </c>
    </row>
    <row r="284" spans="1:16137" ht="12.75" hidden="1" customHeight="1" x14ac:dyDescent="0.2">
      <c r="A284" s="300" t="str">
        <f>Ma</f>
        <v>DC2GT34-DL67D</v>
      </c>
      <c r="B284" s="300" t="str">
        <f>MaHP</f>
        <v>DC2GT34</v>
      </c>
      <c r="C284" s="519">
        <v>1506</v>
      </c>
      <c r="D284" s="519" t="s">
        <v>3969</v>
      </c>
      <c r="E284" s="519" t="s">
        <v>3970</v>
      </c>
      <c r="F284" s="519" t="s">
        <v>3971</v>
      </c>
      <c r="G284" s="519" t="s">
        <v>3123</v>
      </c>
      <c r="H284" s="519" t="s">
        <v>2157</v>
      </c>
      <c r="I284" s="519" t="s">
        <v>2155</v>
      </c>
      <c r="J284" s="519">
        <v>69</v>
      </c>
      <c r="K284" s="520">
        <v>68</v>
      </c>
      <c r="L284" s="520" t="s">
        <v>3953</v>
      </c>
      <c r="M284" s="520" t="s">
        <v>2176</v>
      </c>
      <c r="N284" s="301" t="str">
        <f t="shared" si="46"/>
        <v>67DLCD21</v>
      </c>
      <c r="P284" s="232">
        <f>_trangay</f>
        <v>42813</v>
      </c>
      <c r="Q284" s="232" t="str">
        <f>_trangay</f>
        <v>(Cnhật)</v>
      </c>
      <c r="R284" s="233">
        <f>_trangay</f>
        <v>0</v>
      </c>
      <c r="S284" s="232">
        <f>+P284+G285</f>
        <v>42814</v>
      </c>
      <c r="T284" s="335" t="e">
        <f>IF(P284&lt;#REF!,"??","")</f>
        <v>#REF!</v>
      </c>
      <c r="U284" s="335" t="e">
        <f>IF(P284&gt;#REF!+1,"??","")</f>
        <v>#REF!</v>
      </c>
    </row>
    <row r="285" spans="1:16137" ht="12.75" hidden="1" customHeight="1" x14ac:dyDescent="0.2">
      <c r="A285" s="300" t="str">
        <f>Ma</f>
        <v>DC2GT34-DL67D</v>
      </c>
      <c r="B285" s="300" t="str">
        <f>MaHP</f>
        <v>DC2GT34</v>
      </c>
      <c r="C285" s="519">
        <v>1507</v>
      </c>
      <c r="D285" s="519" t="s">
        <v>3972</v>
      </c>
      <c r="E285" s="519" t="s">
        <v>3973</v>
      </c>
      <c r="F285" s="519" t="s">
        <v>3971</v>
      </c>
      <c r="G285" s="519" t="s">
        <v>3123</v>
      </c>
      <c r="H285" s="519" t="s">
        <v>2157</v>
      </c>
      <c r="I285" s="519" t="s">
        <v>2155</v>
      </c>
      <c r="J285" s="519">
        <v>73</v>
      </c>
      <c r="K285" s="520">
        <v>73</v>
      </c>
      <c r="L285" s="520" t="s">
        <v>3953</v>
      </c>
      <c r="M285" s="520" t="s">
        <v>2175</v>
      </c>
      <c r="N285" s="301" t="str">
        <f t="shared" si="46"/>
        <v>67DLCD22</v>
      </c>
      <c r="P285" s="232">
        <f>_trangay</f>
        <v>42813</v>
      </c>
      <c r="Q285" s="232" t="str">
        <f>_trangay</f>
        <v>(Cnhật)</v>
      </c>
      <c r="R285" s="233">
        <f>_trangay</f>
        <v>0</v>
      </c>
      <c r="S285" s="232">
        <f>+P285+G286</f>
        <v>42816</v>
      </c>
      <c r="T285" s="335" t="str">
        <f>IF(P285&lt;S284,"??","")</f>
        <v>??</v>
      </c>
      <c r="U285" s="335" t="str">
        <f>IF(P285&gt;S284+1,"??","")</f>
        <v/>
      </c>
    </row>
    <row r="286" spans="1:16137" ht="12.75" hidden="1" customHeight="1" x14ac:dyDescent="0.2">
      <c r="A286" s="300" t="str">
        <f>Ma</f>
        <v>DC2KV63-DL67D</v>
      </c>
      <c r="B286" s="435" t="str">
        <f>MaHP</f>
        <v>DC2KV63</v>
      </c>
      <c r="C286" s="519">
        <v>1508</v>
      </c>
      <c r="D286" s="519" t="s">
        <v>3974</v>
      </c>
      <c r="E286" s="519" t="s">
        <v>3975</v>
      </c>
      <c r="F286" s="519" t="s">
        <v>294</v>
      </c>
      <c r="G286" s="519" t="s">
        <v>2996</v>
      </c>
      <c r="H286" s="519" t="s">
        <v>2158</v>
      </c>
      <c r="I286" s="519" t="s">
        <v>2159</v>
      </c>
      <c r="J286" s="519">
        <v>27</v>
      </c>
      <c r="K286" s="520">
        <v>26</v>
      </c>
      <c r="L286" s="520" t="s">
        <v>3953</v>
      </c>
      <c r="M286" s="520" t="s">
        <v>3976</v>
      </c>
      <c r="N286" s="301" t="str">
        <f t="shared" si="46"/>
        <v>67DLKT21</v>
      </c>
      <c r="P286" s="232">
        <f>_trangay</f>
        <v>42812</v>
      </c>
      <c r="Q286" s="232" t="str">
        <f>_trangay</f>
        <v>(Thứ 7)</v>
      </c>
      <c r="R286" s="233">
        <f>_trangay</f>
        <v>90</v>
      </c>
      <c r="S286" s="232">
        <f>+P286+G287</f>
        <v>42815</v>
      </c>
      <c r="T286" s="335" t="str">
        <f>IF(P286&lt;S285,"??","")</f>
        <v>??</v>
      </c>
      <c r="U286" s="335" t="str">
        <f>IF(P286&gt;S285+1,"??","")</f>
        <v/>
      </c>
    </row>
    <row r="287" spans="1:16137" ht="12.75" hidden="1" customHeight="1" x14ac:dyDescent="0.2">
      <c r="A287" s="300" t="str">
        <f>Ma</f>
        <v>DC2KV63-DL67D</v>
      </c>
      <c r="B287" s="502" t="str">
        <f>MaHP</f>
        <v>DC2KV63</v>
      </c>
      <c r="C287" s="519">
        <v>1509</v>
      </c>
      <c r="D287" s="519" t="s">
        <v>3977</v>
      </c>
      <c r="E287" s="519" t="s">
        <v>3978</v>
      </c>
      <c r="F287" s="519" t="s">
        <v>294</v>
      </c>
      <c r="G287" s="519" t="s">
        <v>2996</v>
      </c>
      <c r="H287" s="519" t="s">
        <v>2158</v>
      </c>
      <c r="I287" s="519" t="s">
        <v>2159</v>
      </c>
      <c r="J287" s="519">
        <v>29</v>
      </c>
      <c r="K287" s="520">
        <v>31</v>
      </c>
      <c r="L287" s="520" t="s">
        <v>3953</v>
      </c>
      <c r="M287" s="520" t="s">
        <v>3979</v>
      </c>
      <c r="N287" s="301" t="str">
        <f t="shared" si="46"/>
        <v>67DLKX21</v>
      </c>
      <c r="O287" s="301"/>
      <c r="P287" s="232">
        <f>_trangay</f>
        <v>42812</v>
      </c>
      <c r="Q287" s="232" t="str">
        <f>_trangay</f>
        <v>(Thứ 7)</v>
      </c>
      <c r="R287" s="499">
        <f>_trangay</f>
        <v>90</v>
      </c>
      <c r="S287" s="89"/>
      <c r="T287" s="500" t="str">
        <f>IF(P287&lt;S285,"??","")</f>
        <v>??</v>
      </c>
      <c r="U287" s="500" t="str">
        <f>IF(P287&gt;S285+1,"??","")</f>
        <v/>
      </c>
      <c r="V287" s="89"/>
      <c r="W287" s="89"/>
      <c r="X287" s="89"/>
      <c r="Y287" s="89"/>
      <c r="Z287" s="89"/>
      <c r="AA287" s="89"/>
      <c r="AB287" s="89"/>
      <c r="AC287" s="89"/>
      <c r="AD287" s="89"/>
      <c r="AE287" s="89"/>
      <c r="AF287" s="89"/>
      <c r="AG287" s="89"/>
      <c r="AH287" s="89"/>
      <c r="AI287" s="89"/>
      <c r="AJ287" s="89"/>
      <c r="AK287" s="89"/>
      <c r="AL287" s="89"/>
      <c r="AM287" s="89"/>
      <c r="AN287" s="89"/>
      <c r="AO287" s="89"/>
      <c r="AP287" s="89"/>
      <c r="AQ287" s="89"/>
      <c r="AR287" s="89"/>
      <c r="AS287" s="89"/>
      <c r="AT287" s="89"/>
      <c r="AU287" s="89"/>
      <c r="AV287" s="89"/>
      <c r="AW287" s="89"/>
      <c r="AX287" s="89"/>
      <c r="AY287" s="89"/>
      <c r="AZ287" s="89"/>
      <c r="BA287" s="89"/>
      <c r="BB287" s="89"/>
      <c r="BC287" s="89"/>
      <c r="BD287" s="89"/>
      <c r="BE287" s="89"/>
      <c r="BF287" s="89"/>
      <c r="BG287" s="89"/>
      <c r="BH287" s="89"/>
      <c r="BI287" s="89"/>
      <c r="BJ287" s="89"/>
      <c r="BK287" s="89"/>
      <c r="BL287" s="89"/>
      <c r="BM287" s="89"/>
      <c r="BN287" s="89"/>
      <c r="BO287" s="89"/>
      <c r="BP287" s="89"/>
      <c r="BQ287" s="89"/>
      <c r="BR287" s="89"/>
      <c r="BS287" s="89"/>
      <c r="BT287" s="89"/>
      <c r="BU287" s="89"/>
      <c r="BV287" s="89"/>
      <c r="BW287" s="89"/>
      <c r="BX287" s="89"/>
      <c r="BY287" s="89"/>
      <c r="BZ287" s="89"/>
      <c r="CA287" s="89"/>
      <c r="CB287" s="89"/>
      <c r="CC287" s="89"/>
      <c r="CD287" s="89"/>
      <c r="CE287" s="89"/>
      <c r="CF287" s="89"/>
      <c r="CG287" s="89"/>
      <c r="CH287" s="89"/>
      <c r="CI287" s="89"/>
      <c r="CJ287" s="89"/>
      <c r="CK287" s="89"/>
      <c r="CL287" s="89"/>
      <c r="CM287" s="89"/>
      <c r="CN287" s="89"/>
      <c r="CO287" s="89"/>
      <c r="CP287" s="89"/>
      <c r="CQ287" s="89"/>
      <c r="CR287" s="89"/>
      <c r="CS287" s="89"/>
      <c r="CT287" s="89"/>
      <c r="CU287" s="89"/>
      <c r="CV287" s="89"/>
      <c r="CW287" s="89"/>
      <c r="CX287" s="89"/>
      <c r="CY287" s="89"/>
      <c r="CZ287" s="89"/>
      <c r="DA287" s="89"/>
      <c r="DB287" s="89"/>
      <c r="DC287" s="89"/>
      <c r="DD287" s="89"/>
      <c r="DE287" s="89"/>
      <c r="DF287" s="89"/>
      <c r="DG287" s="89"/>
      <c r="DH287" s="89"/>
      <c r="DI287" s="89"/>
      <c r="DJ287" s="89"/>
      <c r="DK287" s="89"/>
      <c r="DL287" s="89"/>
      <c r="DM287" s="89"/>
      <c r="DN287" s="89"/>
      <c r="DO287" s="89"/>
      <c r="DP287" s="89"/>
      <c r="DQ287" s="89"/>
      <c r="DR287" s="89"/>
      <c r="DS287" s="89"/>
      <c r="DT287" s="89"/>
      <c r="DU287" s="89"/>
      <c r="DV287" s="89"/>
      <c r="DW287" s="89"/>
      <c r="DX287" s="89"/>
      <c r="DY287" s="89"/>
      <c r="DZ287" s="89"/>
      <c r="EA287" s="89"/>
      <c r="EB287" s="89"/>
      <c r="EC287" s="89"/>
      <c r="ED287" s="89"/>
      <c r="EE287" s="89"/>
      <c r="EF287" s="89"/>
      <c r="EG287" s="89"/>
      <c r="EH287" s="89"/>
      <c r="EI287" s="89"/>
      <c r="EJ287" s="89"/>
      <c r="EK287" s="89"/>
      <c r="EL287" s="89"/>
      <c r="EM287" s="89"/>
      <c r="EN287" s="89"/>
      <c r="EO287" s="89"/>
      <c r="EP287" s="89"/>
      <c r="EQ287" s="89"/>
      <c r="ER287" s="89"/>
      <c r="ES287" s="89"/>
      <c r="ET287" s="89"/>
      <c r="EU287" s="89"/>
      <c r="EV287" s="89"/>
      <c r="EW287" s="89"/>
      <c r="EX287" s="89"/>
      <c r="EY287" s="89"/>
      <c r="EZ287" s="89"/>
      <c r="FA287" s="89"/>
      <c r="FB287" s="89"/>
      <c r="FC287" s="89"/>
      <c r="FD287" s="89"/>
      <c r="FE287" s="89"/>
      <c r="FF287" s="89"/>
      <c r="FG287" s="89"/>
      <c r="FH287" s="89"/>
      <c r="FI287" s="89"/>
      <c r="FJ287" s="89"/>
      <c r="FK287" s="89"/>
      <c r="FL287" s="89"/>
      <c r="FM287" s="89"/>
      <c r="FN287" s="89"/>
      <c r="FO287" s="89"/>
      <c r="FP287" s="89"/>
      <c r="FQ287" s="89"/>
      <c r="FR287" s="89"/>
      <c r="FS287" s="89"/>
      <c r="FT287" s="89"/>
      <c r="FU287" s="89"/>
      <c r="FV287" s="89"/>
      <c r="FW287" s="89"/>
      <c r="FX287" s="89"/>
      <c r="FY287" s="89"/>
      <c r="FZ287" s="89"/>
      <c r="GA287" s="89"/>
      <c r="GB287" s="89"/>
      <c r="GC287" s="89"/>
      <c r="GD287" s="89"/>
      <c r="GE287" s="89"/>
      <c r="GF287" s="89"/>
      <c r="GG287" s="89"/>
      <c r="GH287" s="89"/>
      <c r="GI287" s="89"/>
      <c r="GJ287" s="89"/>
      <c r="GK287" s="89"/>
      <c r="GL287" s="89"/>
      <c r="GM287" s="89"/>
      <c r="GN287" s="89"/>
      <c r="GO287" s="89"/>
      <c r="GP287" s="89"/>
      <c r="GQ287" s="89"/>
      <c r="GR287" s="89"/>
      <c r="GS287" s="89"/>
      <c r="GT287" s="89"/>
      <c r="GU287" s="89"/>
      <c r="GV287" s="89"/>
      <c r="GW287" s="89"/>
      <c r="GX287" s="89"/>
      <c r="GY287" s="89"/>
      <c r="GZ287" s="89"/>
      <c r="HA287" s="89"/>
      <c r="HB287" s="89"/>
      <c r="HC287" s="89"/>
      <c r="HD287" s="89"/>
      <c r="HE287" s="89"/>
      <c r="HF287" s="89"/>
      <c r="HG287" s="89"/>
      <c r="HH287" s="89"/>
      <c r="HI287" s="89"/>
      <c r="HJ287" s="89"/>
      <c r="HK287" s="89"/>
      <c r="HL287" s="89"/>
      <c r="HM287" s="89"/>
      <c r="HN287" s="89"/>
      <c r="HO287" s="89"/>
      <c r="HP287" s="89"/>
      <c r="HQ287" s="89"/>
      <c r="HR287" s="89"/>
      <c r="HS287" s="89"/>
      <c r="HT287" s="89"/>
      <c r="HU287" s="89"/>
      <c r="HV287" s="89"/>
      <c r="HW287" s="89"/>
      <c r="HX287" s="89"/>
      <c r="HY287" s="89"/>
      <c r="HZ287" s="89"/>
      <c r="IA287" s="89"/>
      <c r="IB287" s="89"/>
      <c r="IC287" s="89"/>
      <c r="ID287" s="89"/>
      <c r="IE287" s="89"/>
      <c r="IF287" s="89"/>
      <c r="IG287" s="89"/>
      <c r="IH287" s="89"/>
      <c r="II287" s="89"/>
      <c r="IJ287" s="89"/>
      <c r="IK287" s="89"/>
      <c r="IL287" s="89"/>
      <c r="IM287" s="89"/>
      <c r="IN287" s="89"/>
      <c r="IO287" s="89"/>
      <c r="IP287" s="89"/>
      <c r="IQ287" s="89"/>
      <c r="IR287" s="89"/>
      <c r="IS287" s="89"/>
      <c r="IT287" s="89"/>
      <c r="IU287" s="89"/>
      <c r="IV287" s="89"/>
      <c r="IW287" s="89"/>
      <c r="IX287" s="89"/>
      <c r="IY287" s="89"/>
      <c r="IZ287" s="89"/>
      <c r="JA287" s="89"/>
      <c r="JB287" s="89"/>
      <c r="JC287" s="89"/>
      <c r="JD287" s="89"/>
      <c r="JE287" s="89"/>
      <c r="JF287" s="89"/>
      <c r="JG287" s="89"/>
      <c r="JH287" s="89"/>
      <c r="JI287" s="89"/>
      <c r="JJ287" s="89"/>
      <c r="JK287" s="89"/>
      <c r="JL287" s="89"/>
      <c r="JM287" s="89"/>
      <c r="JN287" s="89"/>
      <c r="JO287" s="89"/>
      <c r="JP287" s="89"/>
      <c r="JQ287" s="89"/>
      <c r="JR287" s="89"/>
      <c r="JS287" s="89"/>
      <c r="JT287" s="89"/>
      <c r="JU287" s="89"/>
      <c r="JV287" s="89"/>
      <c r="JW287" s="89"/>
      <c r="JX287" s="89"/>
      <c r="JY287" s="89"/>
      <c r="JZ287" s="89"/>
      <c r="KA287" s="89"/>
      <c r="KB287" s="89"/>
      <c r="KC287" s="89"/>
      <c r="KD287" s="89"/>
      <c r="KE287" s="89"/>
      <c r="KF287" s="89"/>
      <c r="KG287" s="89"/>
      <c r="KH287" s="89"/>
      <c r="KI287" s="89"/>
      <c r="KJ287" s="89"/>
      <c r="KK287" s="89"/>
      <c r="KL287" s="89"/>
      <c r="KM287" s="89"/>
      <c r="KN287" s="89"/>
      <c r="KO287" s="89"/>
      <c r="KP287" s="89"/>
      <c r="KQ287" s="89"/>
      <c r="KR287" s="89"/>
      <c r="KS287" s="89"/>
      <c r="KT287" s="89"/>
      <c r="KU287" s="89"/>
      <c r="KV287" s="89"/>
      <c r="KW287" s="89"/>
      <c r="KX287" s="89"/>
      <c r="KY287" s="89"/>
      <c r="KZ287" s="89"/>
      <c r="LA287" s="89"/>
      <c r="LB287" s="89"/>
      <c r="LC287" s="89"/>
      <c r="LD287" s="89"/>
      <c r="LE287" s="89"/>
      <c r="LF287" s="89"/>
      <c r="LG287" s="89"/>
      <c r="LH287" s="89"/>
      <c r="LI287" s="89"/>
      <c r="LJ287" s="89"/>
      <c r="LK287" s="89"/>
      <c r="LL287" s="89"/>
      <c r="LM287" s="89"/>
      <c r="LN287" s="89"/>
      <c r="LO287" s="89"/>
      <c r="LP287" s="89"/>
      <c r="LQ287" s="89"/>
      <c r="LR287" s="89"/>
      <c r="LS287" s="89"/>
      <c r="LT287" s="89"/>
      <c r="LU287" s="89"/>
      <c r="LV287" s="89"/>
      <c r="LW287" s="89"/>
      <c r="LX287" s="89"/>
      <c r="LY287" s="89"/>
      <c r="LZ287" s="89"/>
      <c r="MA287" s="89"/>
      <c r="MB287" s="89"/>
      <c r="MC287" s="89"/>
      <c r="MD287" s="89"/>
      <c r="ME287" s="89"/>
      <c r="MF287" s="89"/>
      <c r="MG287" s="89"/>
      <c r="MH287" s="89"/>
      <c r="MI287" s="89"/>
      <c r="MJ287" s="89"/>
      <c r="MK287" s="89"/>
      <c r="ML287" s="89"/>
      <c r="MM287" s="89"/>
      <c r="MN287" s="89"/>
      <c r="MO287" s="89"/>
      <c r="MP287" s="89"/>
      <c r="MQ287" s="89"/>
      <c r="MR287" s="89"/>
      <c r="MS287" s="89"/>
      <c r="MT287" s="89"/>
      <c r="MU287" s="89"/>
      <c r="MV287" s="89"/>
      <c r="MW287" s="89"/>
      <c r="MX287" s="89"/>
      <c r="MY287" s="89"/>
      <c r="MZ287" s="89"/>
      <c r="NA287" s="89"/>
      <c r="NB287" s="89"/>
      <c r="NC287" s="89"/>
      <c r="ND287" s="89"/>
      <c r="NE287" s="89"/>
      <c r="NF287" s="89"/>
      <c r="NG287" s="89"/>
      <c r="NH287" s="89"/>
      <c r="NI287" s="89"/>
      <c r="NJ287" s="89"/>
      <c r="NK287" s="89"/>
      <c r="NL287" s="89"/>
      <c r="NM287" s="89"/>
      <c r="NN287" s="89"/>
      <c r="NO287" s="89"/>
      <c r="NP287" s="89"/>
      <c r="NQ287" s="89"/>
      <c r="NR287" s="89"/>
      <c r="NS287" s="89"/>
      <c r="NT287" s="89"/>
      <c r="NU287" s="89"/>
      <c r="NV287" s="89"/>
      <c r="NW287" s="89"/>
      <c r="NX287" s="89"/>
      <c r="NY287" s="89"/>
      <c r="NZ287" s="89"/>
      <c r="OA287" s="89"/>
      <c r="OB287" s="89"/>
      <c r="OC287" s="89"/>
      <c r="OD287" s="89"/>
      <c r="OE287" s="89"/>
      <c r="OF287" s="89"/>
      <c r="OG287" s="89"/>
      <c r="OH287" s="89"/>
      <c r="OI287" s="89"/>
      <c r="OJ287" s="89"/>
      <c r="OK287" s="89"/>
      <c r="OL287" s="89"/>
      <c r="OM287" s="89"/>
      <c r="ON287" s="89"/>
      <c r="OO287" s="89"/>
      <c r="OP287" s="89"/>
      <c r="OQ287" s="89"/>
      <c r="OR287" s="89"/>
      <c r="OS287" s="89"/>
      <c r="OT287" s="89"/>
      <c r="OU287" s="89"/>
      <c r="OV287" s="89"/>
      <c r="OW287" s="89"/>
      <c r="OX287" s="89"/>
      <c r="OY287" s="89"/>
      <c r="OZ287" s="89"/>
      <c r="PA287" s="89"/>
      <c r="PB287" s="89"/>
      <c r="PC287" s="89"/>
      <c r="PD287" s="89"/>
      <c r="PE287" s="89"/>
      <c r="PF287" s="89"/>
      <c r="PG287" s="89"/>
      <c r="PH287" s="89"/>
      <c r="PI287" s="89"/>
      <c r="PJ287" s="89"/>
      <c r="PK287" s="89"/>
      <c r="PL287" s="89"/>
      <c r="PM287" s="89"/>
      <c r="PN287" s="89"/>
      <c r="PO287" s="89"/>
      <c r="PP287" s="89"/>
      <c r="PQ287" s="89"/>
      <c r="PR287" s="89"/>
      <c r="PS287" s="89"/>
      <c r="PT287" s="89"/>
      <c r="PU287" s="89"/>
      <c r="PV287" s="89"/>
      <c r="PW287" s="89"/>
      <c r="PX287" s="89"/>
      <c r="PY287" s="89"/>
      <c r="PZ287" s="89"/>
      <c r="QA287" s="89"/>
      <c r="QB287" s="89"/>
      <c r="QC287" s="89"/>
      <c r="QD287" s="89"/>
      <c r="QE287" s="89"/>
      <c r="QF287" s="89"/>
      <c r="QG287" s="89"/>
      <c r="QH287" s="89"/>
      <c r="QI287" s="89"/>
      <c r="QJ287" s="89"/>
      <c r="QK287" s="89"/>
      <c r="QL287" s="89"/>
      <c r="QM287" s="89"/>
      <c r="QN287" s="89"/>
      <c r="QO287" s="89"/>
      <c r="QP287" s="89"/>
      <c r="QQ287" s="89"/>
      <c r="QR287" s="89"/>
      <c r="QS287" s="89"/>
      <c r="QT287" s="89"/>
      <c r="QU287" s="89"/>
      <c r="QV287" s="89"/>
      <c r="QW287" s="89"/>
      <c r="QX287" s="89"/>
      <c r="QY287" s="89"/>
      <c r="QZ287" s="89"/>
      <c r="RA287" s="89"/>
      <c r="RB287" s="89"/>
      <c r="RC287" s="89"/>
      <c r="RD287" s="89"/>
      <c r="RE287" s="89"/>
      <c r="RF287" s="89"/>
      <c r="RG287" s="89"/>
      <c r="RH287" s="89"/>
      <c r="RI287" s="89"/>
      <c r="RJ287" s="89"/>
      <c r="RK287" s="89"/>
      <c r="RL287" s="89"/>
      <c r="RM287" s="89"/>
      <c r="RN287" s="89"/>
      <c r="RO287" s="89"/>
      <c r="RP287" s="89"/>
      <c r="RQ287" s="89"/>
      <c r="RR287" s="89"/>
      <c r="RS287" s="89"/>
      <c r="RT287" s="89"/>
      <c r="RU287" s="89"/>
      <c r="RV287" s="89"/>
      <c r="RW287" s="89"/>
      <c r="RX287" s="89"/>
      <c r="RY287" s="89"/>
      <c r="RZ287" s="89"/>
      <c r="SA287" s="89"/>
      <c r="SB287" s="89"/>
      <c r="SC287" s="89"/>
      <c r="SD287" s="89"/>
      <c r="SE287" s="89"/>
      <c r="SF287" s="89"/>
      <c r="SG287" s="89"/>
      <c r="SH287" s="89"/>
      <c r="SI287" s="89"/>
      <c r="SJ287" s="89"/>
      <c r="SK287" s="89"/>
      <c r="SL287" s="89"/>
      <c r="SM287" s="89"/>
      <c r="SN287" s="89"/>
      <c r="SO287" s="89"/>
      <c r="SP287" s="89"/>
      <c r="SQ287" s="89"/>
      <c r="SR287" s="89"/>
      <c r="SS287" s="89"/>
      <c r="ST287" s="89"/>
      <c r="SU287" s="89"/>
      <c r="SV287" s="89"/>
      <c r="SW287" s="89"/>
      <c r="SX287" s="89"/>
      <c r="SY287" s="89"/>
      <c r="SZ287" s="89"/>
      <c r="TA287" s="89"/>
      <c r="TB287" s="89"/>
      <c r="TC287" s="89"/>
      <c r="TD287" s="89"/>
      <c r="TE287" s="89"/>
      <c r="TF287" s="89"/>
      <c r="TG287" s="89"/>
      <c r="TH287" s="89"/>
      <c r="TI287" s="89"/>
      <c r="TJ287" s="89"/>
      <c r="TK287" s="89"/>
      <c r="TL287" s="89"/>
      <c r="TM287" s="89"/>
      <c r="TN287" s="89"/>
      <c r="TO287" s="89"/>
      <c r="TP287" s="89"/>
      <c r="TQ287" s="89"/>
      <c r="TR287" s="89"/>
      <c r="TS287" s="89"/>
      <c r="TT287" s="89"/>
      <c r="TU287" s="89"/>
      <c r="TV287" s="89"/>
      <c r="TW287" s="89"/>
      <c r="TX287" s="89"/>
      <c r="TY287" s="89"/>
      <c r="TZ287" s="89"/>
      <c r="UA287" s="89"/>
      <c r="UB287" s="89"/>
      <c r="UC287" s="89"/>
      <c r="UD287" s="89"/>
      <c r="UE287" s="89"/>
      <c r="UF287" s="89"/>
      <c r="UG287" s="89"/>
      <c r="UH287" s="89"/>
      <c r="UI287" s="89"/>
      <c r="UJ287" s="89"/>
      <c r="UK287" s="89"/>
      <c r="UL287" s="89"/>
      <c r="UM287" s="89"/>
      <c r="UN287" s="89"/>
      <c r="UO287" s="89"/>
      <c r="UP287" s="89"/>
      <c r="UQ287" s="89"/>
      <c r="UR287" s="89"/>
      <c r="US287" s="89"/>
      <c r="UT287" s="89"/>
      <c r="UU287" s="89"/>
      <c r="UV287" s="89"/>
      <c r="UW287" s="89"/>
      <c r="UX287" s="89"/>
      <c r="UY287" s="89"/>
      <c r="UZ287" s="89"/>
      <c r="VA287" s="89"/>
      <c r="VB287" s="89"/>
      <c r="VC287" s="89"/>
      <c r="VD287" s="89"/>
      <c r="VE287" s="89"/>
      <c r="VF287" s="89"/>
      <c r="VG287" s="89"/>
      <c r="VH287" s="89"/>
      <c r="VI287" s="89"/>
      <c r="VJ287" s="89"/>
      <c r="VK287" s="89"/>
      <c r="VL287" s="89"/>
      <c r="VM287" s="89"/>
      <c r="VN287" s="89"/>
      <c r="VO287" s="89"/>
      <c r="VP287" s="89"/>
      <c r="VQ287" s="89"/>
      <c r="VR287" s="89"/>
      <c r="VS287" s="89"/>
      <c r="VT287" s="89"/>
      <c r="VU287" s="89"/>
      <c r="VV287" s="89"/>
      <c r="VW287" s="89"/>
      <c r="VX287" s="89"/>
      <c r="VY287" s="89"/>
      <c r="VZ287" s="89"/>
      <c r="WA287" s="89"/>
      <c r="WB287" s="89"/>
      <c r="WC287" s="89"/>
      <c r="WD287" s="89"/>
      <c r="WE287" s="89"/>
      <c r="WF287" s="89"/>
      <c r="WG287" s="89"/>
      <c r="WH287" s="89"/>
      <c r="WI287" s="89"/>
      <c r="WJ287" s="89"/>
      <c r="WK287" s="89"/>
      <c r="WL287" s="89"/>
      <c r="WM287" s="89"/>
      <c r="WN287" s="89"/>
      <c r="WO287" s="89"/>
      <c r="WP287" s="89"/>
      <c r="WQ287" s="89"/>
      <c r="WR287" s="89"/>
      <c r="WS287" s="89"/>
      <c r="WT287" s="89"/>
      <c r="WU287" s="89"/>
      <c r="WV287" s="89"/>
      <c r="WW287" s="89"/>
      <c r="WX287" s="89"/>
      <c r="WY287" s="89"/>
      <c r="WZ287" s="89"/>
      <c r="XA287" s="89"/>
      <c r="XB287" s="89"/>
      <c r="XC287" s="89"/>
      <c r="XD287" s="89"/>
      <c r="XE287" s="89"/>
      <c r="XF287" s="89"/>
      <c r="XG287" s="89"/>
      <c r="XH287" s="89"/>
      <c r="XI287" s="89"/>
      <c r="XJ287" s="89"/>
      <c r="XK287" s="89"/>
      <c r="XL287" s="89"/>
      <c r="XM287" s="89"/>
      <c r="XN287" s="89"/>
      <c r="XO287" s="89"/>
      <c r="XP287" s="89"/>
      <c r="XQ287" s="89"/>
      <c r="XR287" s="89"/>
      <c r="XS287" s="89"/>
      <c r="XT287" s="89"/>
      <c r="XU287" s="89"/>
      <c r="XV287" s="89"/>
      <c r="XW287" s="89"/>
      <c r="XX287" s="89"/>
      <c r="XY287" s="89"/>
      <c r="XZ287" s="89"/>
      <c r="YA287" s="89"/>
      <c r="YB287" s="89"/>
      <c r="YC287" s="89"/>
      <c r="YD287" s="89"/>
      <c r="YE287" s="89"/>
      <c r="YF287" s="89"/>
      <c r="YG287" s="89"/>
      <c r="YH287" s="89"/>
      <c r="YI287" s="89"/>
      <c r="YJ287" s="89"/>
      <c r="YK287" s="89"/>
      <c r="YL287" s="89"/>
      <c r="YM287" s="89"/>
      <c r="YN287" s="89"/>
      <c r="YO287" s="89"/>
      <c r="YP287" s="89"/>
      <c r="YQ287" s="89"/>
      <c r="YR287" s="89"/>
      <c r="YS287" s="89"/>
      <c r="YT287" s="89"/>
      <c r="YU287" s="89"/>
      <c r="YV287" s="89"/>
      <c r="YW287" s="89"/>
      <c r="YX287" s="89"/>
      <c r="YY287" s="89"/>
      <c r="YZ287" s="89"/>
      <c r="ZA287" s="89"/>
      <c r="ZB287" s="89"/>
      <c r="ZC287" s="89"/>
      <c r="ZD287" s="89"/>
      <c r="ZE287" s="89"/>
      <c r="ZF287" s="89"/>
      <c r="ZG287" s="89"/>
      <c r="ZH287" s="89"/>
      <c r="ZI287" s="89"/>
      <c r="ZJ287" s="89"/>
      <c r="ZK287" s="89"/>
      <c r="ZL287" s="89"/>
      <c r="ZM287" s="89"/>
      <c r="ZN287" s="89"/>
      <c r="ZO287" s="89"/>
      <c r="ZP287" s="89"/>
      <c r="ZQ287" s="89"/>
      <c r="ZR287" s="89"/>
      <c r="ZS287" s="89"/>
      <c r="ZT287" s="89"/>
      <c r="ZU287" s="89"/>
      <c r="ZV287" s="89"/>
      <c r="ZW287" s="89"/>
      <c r="ZX287" s="89"/>
      <c r="ZY287" s="89"/>
      <c r="ZZ287" s="89"/>
      <c r="AAA287" s="89"/>
      <c r="AAB287" s="89"/>
      <c r="AAC287" s="89"/>
      <c r="AAD287" s="89"/>
      <c r="AAE287" s="89"/>
      <c r="AAF287" s="89"/>
      <c r="AAG287" s="89"/>
      <c r="AAH287" s="89"/>
      <c r="AAI287" s="89"/>
      <c r="AAJ287" s="89"/>
      <c r="AAK287" s="89"/>
      <c r="AAL287" s="89"/>
      <c r="AAM287" s="89"/>
      <c r="AAN287" s="89"/>
      <c r="AAO287" s="89"/>
      <c r="AAP287" s="89"/>
      <c r="AAQ287" s="89"/>
      <c r="AAR287" s="89"/>
      <c r="AAS287" s="89"/>
      <c r="AAT287" s="89"/>
      <c r="AAU287" s="89"/>
      <c r="AAV287" s="89"/>
      <c r="AAW287" s="89"/>
      <c r="AAX287" s="89"/>
      <c r="AAY287" s="89"/>
      <c r="AAZ287" s="89"/>
      <c r="ABA287" s="89"/>
      <c r="ABB287" s="89"/>
      <c r="ABC287" s="89"/>
      <c r="ABD287" s="89"/>
      <c r="ABE287" s="89"/>
      <c r="ABF287" s="89"/>
      <c r="ABG287" s="89"/>
      <c r="ABH287" s="89"/>
      <c r="ABI287" s="89"/>
      <c r="ABJ287" s="89"/>
      <c r="ABK287" s="89"/>
      <c r="ABL287" s="89"/>
      <c r="ABM287" s="89"/>
      <c r="ABN287" s="89"/>
      <c r="ABO287" s="89"/>
      <c r="ABP287" s="89"/>
      <c r="ABQ287" s="89"/>
      <c r="ABR287" s="89"/>
      <c r="ABS287" s="89"/>
      <c r="ABT287" s="89"/>
      <c r="ABU287" s="89"/>
      <c r="ABV287" s="89"/>
      <c r="ABW287" s="89"/>
      <c r="ABX287" s="89"/>
      <c r="ABY287" s="89"/>
      <c r="ABZ287" s="89"/>
      <c r="ACA287" s="89"/>
      <c r="ACB287" s="89"/>
      <c r="ACC287" s="89"/>
      <c r="ACD287" s="89"/>
      <c r="ACE287" s="89"/>
      <c r="ACF287" s="89"/>
      <c r="ACG287" s="89"/>
      <c r="ACH287" s="89"/>
      <c r="ACI287" s="89"/>
      <c r="ACJ287" s="89"/>
      <c r="ACK287" s="89"/>
      <c r="ACL287" s="89"/>
      <c r="ACM287" s="89"/>
      <c r="ACN287" s="89"/>
      <c r="ACO287" s="89"/>
      <c r="ACP287" s="89"/>
      <c r="ACQ287" s="89"/>
      <c r="ACR287" s="89"/>
      <c r="ACS287" s="89"/>
      <c r="ACT287" s="89"/>
      <c r="ACU287" s="89"/>
      <c r="ACV287" s="89"/>
      <c r="ACW287" s="89"/>
      <c r="ACX287" s="89"/>
      <c r="ACY287" s="89"/>
      <c r="ACZ287" s="89"/>
      <c r="ADA287" s="89"/>
      <c r="ADB287" s="89"/>
      <c r="ADC287" s="89"/>
      <c r="ADD287" s="89"/>
      <c r="ADE287" s="89"/>
      <c r="ADF287" s="89"/>
      <c r="ADG287" s="89"/>
      <c r="ADH287" s="89"/>
      <c r="ADI287" s="89"/>
      <c r="ADJ287" s="89"/>
      <c r="ADK287" s="89"/>
      <c r="ADL287" s="89"/>
      <c r="ADM287" s="89"/>
      <c r="ADN287" s="89"/>
      <c r="ADO287" s="89"/>
      <c r="ADP287" s="89"/>
      <c r="ADQ287" s="89"/>
      <c r="ADR287" s="89"/>
      <c r="ADS287" s="89"/>
      <c r="ADT287" s="89"/>
      <c r="ADU287" s="89"/>
      <c r="ADV287" s="89"/>
      <c r="ADW287" s="89"/>
      <c r="ADX287" s="89"/>
      <c r="ADY287" s="89"/>
      <c r="ADZ287" s="89"/>
      <c r="AEA287" s="89"/>
      <c r="AEB287" s="89"/>
      <c r="AEC287" s="89"/>
      <c r="AED287" s="89"/>
      <c r="AEE287" s="89"/>
      <c r="AEF287" s="89"/>
      <c r="AEG287" s="89"/>
      <c r="AEH287" s="89"/>
      <c r="AEI287" s="89"/>
      <c r="AEJ287" s="89"/>
      <c r="AEK287" s="89"/>
      <c r="AEL287" s="89"/>
      <c r="AEM287" s="89"/>
      <c r="AEN287" s="89"/>
      <c r="AEO287" s="89"/>
      <c r="AEP287" s="89"/>
      <c r="AEQ287" s="89"/>
      <c r="AER287" s="89"/>
      <c r="AES287" s="89"/>
      <c r="AET287" s="89"/>
      <c r="AEU287" s="89"/>
      <c r="AEV287" s="89"/>
      <c r="AEW287" s="89"/>
      <c r="AEX287" s="89"/>
      <c r="AEY287" s="89"/>
      <c r="AEZ287" s="89"/>
      <c r="AFA287" s="89"/>
      <c r="AFB287" s="89"/>
      <c r="AFC287" s="89"/>
      <c r="AFD287" s="89"/>
      <c r="AFE287" s="89"/>
      <c r="AFF287" s="89"/>
      <c r="AFG287" s="89"/>
      <c r="AFH287" s="89"/>
      <c r="AFI287" s="89"/>
      <c r="AFJ287" s="89"/>
      <c r="AFK287" s="89"/>
      <c r="AFL287" s="89"/>
      <c r="AFM287" s="89"/>
      <c r="AFN287" s="89"/>
      <c r="AFO287" s="89"/>
      <c r="AFP287" s="89"/>
      <c r="AFQ287" s="89"/>
      <c r="AFR287" s="89"/>
      <c r="AFS287" s="89"/>
      <c r="AFT287" s="89"/>
      <c r="AFU287" s="89"/>
      <c r="AFV287" s="89"/>
      <c r="AFW287" s="89"/>
      <c r="AFX287" s="89"/>
      <c r="AFY287" s="89"/>
      <c r="AFZ287" s="89"/>
      <c r="AGA287" s="89"/>
      <c r="AGB287" s="89"/>
      <c r="AGC287" s="89"/>
      <c r="AGD287" s="89"/>
      <c r="AGE287" s="89"/>
      <c r="AGF287" s="89"/>
      <c r="AGG287" s="89"/>
      <c r="AGH287" s="89"/>
      <c r="AGI287" s="89"/>
      <c r="AGJ287" s="89"/>
      <c r="AGK287" s="89"/>
      <c r="AGL287" s="89"/>
      <c r="AGM287" s="89"/>
      <c r="AGN287" s="89"/>
      <c r="AGO287" s="89"/>
      <c r="AGP287" s="89"/>
      <c r="AGQ287" s="89"/>
      <c r="AGR287" s="89"/>
      <c r="AGS287" s="89"/>
      <c r="AGT287" s="89"/>
      <c r="AGU287" s="89"/>
      <c r="AGV287" s="89"/>
      <c r="AGW287" s="89"/>
      <c r="AGX287" s="89"/>
      <c r="AGY287" s="89"/>
      <c r="AGZ287" s="89"/>
      <c r="AHA287" s="89"/>
      <c r="AHB287" s="89"/>
      <c r="AHC287" s="89"/>
      <c r="AHD287" s="89"/>
      <c r="AHE287" s="89"/>
      <c r="AHF287" s="89"/>
      <c r="AHG287" s="89"/>
      <c r="AHH287" s="89"/>
      <c r="AHI287" s="89"/>
      <c r="AHJ287" s="89"/>
      <c r="AHK287" s="89"/>
      <c r="AHL287" s="89"/>
      <c r="AHM287" s="89"/>
      <c r="AHN287" s="89"/>
      <c r="AHO287" s="89"/>
      <c r="AHP287" s="89"/>
      <c r="AHQ287" s="89"/>
      <c r="AHR287" s="89"/>
      <c r="AHS287" s="89"/>
      <c r="AHT287" s="89"/>
      <c r="AHU287" s="89"/>
      <c r="AHV287" s="89"/>
      <c r="AHW287" s="89"/>
      <c r="AHX287" s="89"/>
      <c r="AHY287" s="89"/>
      <c r="AHZ287" s="89"/>
      <c r="AIA287" s="89"/>
      <c r="AIB287" s="89"/>
      <c r="AIC287" s="89"/>
      <c r="AID287" s="89"/>
      <c r="AIE287" s="89"/>
      <c r="AIF287" s="89"/>
      <c r="AIG287" s="89"/>
      <c r="AIH287" s="89"/>
      <c r="AII287" s="89"/>
      <c r="AIJ287" s="89"/>
      <c r="AIK287" s="89"/>
      <c r="AIL287" s="89"/>
      <c r="AIM287" s="89"/>
      <c r="AIN287" s="89"/>
      <c r="AIO287" s="89"/>
      <c r="AIP287" s="89"/>
      <c r="AIQ287" s="89"/>
      <c r="AIR287" s="89"/>
      <c r="AIS287" s="89"/>
      <c r="AIT287" s="89"/>
      <c r="AIU287" s="89"/>
      <c r="AIV287" s="89"/>
      <c r="AIW287" s="89"/>
      <c r="AIX287" s="89"/>
      <c r="AIY287" s="89"/>
      <c r="AIZ287" s="89"/>
      <c r="AJA287" s="89"/>
      <c r="AJB287" s="89"/>
      <c r="AJC287" s="89"/>
      <c r="AJD287" s="89"/>
      <c r="AJE287" s="89"/>
      <c r="AJF287" s="89"/>
      <c r="AJG287" s="89"/>
      <c r="AJH287" s="89"/>
      <c r="AJI287" s="89"/>
      <c r="AJJ287" s="89"/>
      <c r="AJK287" s="89"/>
      <c r="AJL287" s="89"/>
      <c r="AJM287" s="89"/>
      <c r="AJN287" s="89"/>
      <c r="AJO287" s="89"/>
      <c r="AJP287" s="89"/>
      <c r="AJQ287" s="89"/>
      <c r="AJR287" s="89"/>
      <c r="AJS287" s="89"/>
      <c r="AJT287" s="89"/>
      <c r="AJU287" s="89"/>
      <c r="AJV287" s="89"/>
      <c r="AJW287" s="89"/>
      <c r="AJX287" s="89"/>
      <c r="AJY287" s="89"/>
      <c r="AJZ287" s="89"/>
      <c r="AKA287" s="89"/>
      <c r="AKB287" s="89"/>
      <c r="AKC287" s="89"/>
      <c r="AKD287" s="89"/>
      <c r="AKE287" s="89"/>
      <c r="AKF287" s="89"/>
      <c r="AKG287" s="89"/>
      <c r="AKH287" s="89"/>
      <c r="AKI287" s="89"/>
      <c r="AKJ287" s="89"/>
      <c r="AKK287" s="89"/>
      <c r="AKL287" s="89"/>
      <c r="AKM287" s="89"/>
      <c r="AKN287" s="89"/>
      <c r="AKO287" s="89"/>
      <c r="AKP287" s="89"/>
      <c r="AKQ287" s="89"/>
      <c r="AKR287" s="89"/>
      <c r="AKS287" s="89"/>
      <c r="AKT287" s="89"/>
      <c r="AKU287" s="89"/>
      <c r="AKV287" s="89"/>
      <c r="AKW287" s="89"/>
      <c r="AKX287" s="89"/>
      <c r="AKY287" s="89"/>
      <c r="AKZ287" s="89"/>
      <c r="ALA287" s="89"/>
      <c r="ALB287" s="89"/>
      <c r="ALC287" s="89"/>
      <c r="ALD287" s="89"/>
      <c r="ALE287" s="89"/>
      <c r="ALF287" s="89"/>
      <c r="ALG287" s="89"/>
      <c r="ALH287" s="89"/>
      <c r="ALI287" s="89"/>
      <c r="ALJ287" s="89"/>
      <c r="ALK287" s="89"/>
      <c r="ALL287" s="89"/>
      <c r="ALM287" s="89"/>
      <c r="ALN287" s="89"/>
      <c r="ALO287" s="89"/>
      <c r="ALP287" s="89"/>
      <c r="ALQ287" s="89"/>
      <c r="ALR287" s="89"/>
      <c r="ALS287" s="89"/>
      <c r="ALT287" s="89"/>
      <c r="ALU287" s="89"/>
      <c r="ALV287" s="89"/>
      <c r="ALW287" s="89"/>
      <c r="ALX287" s="89"/>
      <c r="ALY287" s="89"/>
      <c r="ALZ287" s="89"/>
      <c r="AMA287" s="89"/>
      <c r="AMB287" s="89"/>
      <c r="AMC287" s="89"/>
      <c r="AMD287" s="89"/>
      <c r="AME287" s="89"/>
      <c r="AMF287" s="89"/>
      <c r="AMG287" s="89"/>
      <c r="AMH287" s="89"/>
      <c r="AMI287" s="89"/>
      <c r="AMJ287" s="89"/>
      <c r="AMK287" s="89"/>
      <c r="AML287" s="89"/>
      <c r="AMM287" s="89"/>
      <c r="AMN287" s="89"/>
      <c r="AMO287" s="89"/>
      <c r="AMP287" s="89"/>
      <c r="AMQ287" s="89"/>
      <c r="AMR287" s="89"/>
      <c r="AMS287" s="89"/>
      <c r="AMT287" s="89"/>
      <c r="AMU287" s="89"/>
      <c r="AMV287" s="89"/>
      <c r="AMW287" s="89"/>
      <c r="AMX287" s="89"/>
      <c r="AMY287" s="89"/>
      <c r="AMZ287" s="89"/>
      <c r="ANA287" s="89"/>
      <c r="ANB287" s="89"/>
      <c r="ANC287" s="89"/>
      <c r="AND287" s="89"/>
      <c r="ANE287" s="89"/>
      <c r="ANF287" s="89"/>
      <c r="ANG287" s="89"/>
      <c r="ANH287" s="89"/>
      <c r="ANI287" s="89"/>
      <c r="ANJ287" s="89"/>
      <c r="ANK287" s="89"/>
      <c r="ANL287" s="89"/>
      <c r="ANM287" s="89"/>
      <c r="ANN287" s="89"/>
      <c r="ANO287" s="89"/>
      <c r="ANP287" s="89"/>
      <c r="ANQ287" s="89"/>
      <c r="ANR287" s="89"/>
      <c r="ANS287" s="89"/>
      <c r="ANT287" s="89"/>
      <c r="ANU287" s="89"/>
      <c r="ANV287" s="89"/>
      <c r="ANW287" s="89"/>
      <c r="ANX287" s="89"/>
      <c r="ANY287" s="89"/>
      <c r="ANZ287" s="89"/>
      <c r="AOA287" s="89"/>
      <c r="AOB287" s="89"/>
      <c r="AOC287" s="89"/>
      <c r="AOD287" s="89"/>
      <c r="AOE287" s="89"/>
      <c r="AOF287" s="89"/>
      <c r="AOG287" s="89"/>
      <c r="AOH287" s="89"/>
      <c r="AOI287" s="89"/>
      <c r="AOJ287" s="89"/>
      <c r="AOK287" s="89"/>
      <c r="AOL287" s="89"/>
      <c r="AOM287" s="89"/>
      <c r="AON287" s="89"/>
      <c r="AOO287" s="89"/>
      <c r="AOP287" s="89"/>
      <c r="AOQ287" s="89"/>
      <c r="AOR287" s="89"/>
      <c r="AOS287" s="89"/>
      <c r="AOT287" s="89"/>
      <c r="AOU287" s="89"/>
      <c r="AOV287" s="89"/>
      <c r="AOW287" s="89"/>
      <c r="AOX287" s="89"/>
      <c r="AOY287" s="89"/>
      <c r="AOZ287" s="89"/>
      <c r="APA287" s="89"/>
      <c r="APB287" s="89"/>
      <c r="APC287" s="89"/>
      <c r="APD287" s="89"/>
      <c r="APE287" s="89"/>
      <c r="APF287" s="89"/>
      <c r="APG287" s="89"/>
      <c r="APH287" s="89"/>
      <c r="API287" s="89"/>
      <c r="APJ287" s="89"/>
      <c r="APK287" s="89"/>
      <c r="APL287" s="89"/>
      <c r="APM287" s="89"/>
      <c r="APN287" s="89"/>
      <c r="APO287" s="89"/>
      <c r="APP287" s="89"/>
      <c r="APQ287" s="89"/>
      <c r="APR287" s="89"/>
      <c r="APS287" s="89"/>
      <c r="APT287" s="89"/>
      <c r="APU287" s="89"/>
      <c r="APV287" s="89"/>
      <c r="APW287" s="89"/>
      <c r="APX287" s="89"/>
      <c r="APY287" s="89"/>
      <c r="APZ287" s="89"/>
      <c r="AQA287" s="89"/>
      <c r="AQB287" s="89"/>
      <c r="AQC287" s="89"/>
      <c r="AQD287" s="89"/>
      <c r="AQE287" s="89"/>
      <c r="AQF287" s="89"/>
      <c r="AQG287" s="89"/>
      <c r="AQH287" s="89"/>
      <c r="AQI287" s="89"/>
      <c r="AQJ287" s="89"/>
      <c r="AQK287" s="89"/>
      <c r="AQL287" s="89"/>
      <c r="AQM287" s="89"/>
      <c r="AQN287" s="89"/>
      <c r="AQO287" s="89"/>
      <c r="AQP287" s="89"/>
      <c r="AQQ287" s="89"/>
      <c r="AQR287" s="89"/>
      <c r="AQS287" s="89"/>
      <c r="AQT287" s="89"/>
      <c r="AQU287" s="89"/>
      <c r="AQV287" s="89"/>
      <c r="AQW287" s="89"/>
      <c r="AQX287" s="89"/>
      <c r="AQY287" s="89"/>
      <c r="AQZ287" s="89"/>
      <c r="ARA287" s="89"/>
      <c r="ARB287" s="89"/>
      <c r="ARC287" s="89"/>
      <c r="ARD287" s="89"/>
      <c r="ARE287" s="89"/>
      <c r="ARF287" s="89"/>
      <c r="ARG287" s="89"/>
      <c r="ARH287" s="89"/>
      <c r="ARI287" s="89"/>
      <c r="ARJ287" s="89"/>
      <c r="ARK287" s="89"/>
      <c r="ARL287" s="89"/>
      <c r="ARM287" s="89"/>
      <c r="ARN287" s="89"/>
      <c r="ARO287" s="89"/>
      <c r="ARP287" s="89"/>
      <c r="ARQ287" s="89"/>
      <c r="ARR287" s="89"/>
      <c r="ARS287" s="89"/>
      <c r="ART287" s="89"/>
      <c r="ARU287" s="89"/>
      <c r="ARV287" s="89"/>
      <c r="ARW287" s="89"/>
      <c r="ARX287" s="89"/>
      <c r="ARY287" s="89"/>
      <c r="ARZ287" s="89"/>
      <c r="ASA287" s="89"/>
      <c r="ASB287" s="89"/>
      <c r="ASC287" s="89"/>
      <c r="ASD287" s="89"/>
      <c r="ASE287" s="89"/>
      <c r="ASF287" s="89"/>
      <c r="ASG287" s="89"/>
      <c r="ASH287" s="89"/>
      <c r="ASI287" s="89"/>
      <c r="ASJ287" s="89"/>
      <c r="ASK287" s="89"/>
      <c r="ASL287" s="89"/>
      <c r="ASM287" s="89"/>
      <c r="ASN287" s="89"/>
      <c r="ASO287" s="89"/>
      <c r="ASP287" s="89"/>
      <c r="ASQ287" s="89"/>
      <c r="ASR287" s="89"/>
      <c r="ASS287" s="89"/>
      <c r="AST287" s="89"/>
      <c r="ASU287" s="89"/>
      <c r="ASV287" s="89"/>
      <c r="ASW287" s="89"/>
      <c r="ASX287" s="89"/>
      <c r="ASY287" s="89"/>
      <c r="ASZ287" s="89"/>
      <c r="ATA287" s="89"/>
      <c r="ATB287" s="89"/>
      <c r="ATC287" s="89"/>
      <c r="ATD287" s="89"/>
      <c r="ATE287" s="89"/>
      <c r="ATF287" s="89"/>
      <c r="ATG287" s="89"/>
      <c r="ATH287" s="89"/>
      <c r="ATI287" s="89"/>
      <c r="ATJ287" s="89"/>
      <c r="ATK287" s="89"/>
      <c r="ATL287" s="89"/>
      <c r="ATM287" s="89"/>
      <c r="ATN287" s="89"/>
      <c r="ATO287" s="89"/>
      <c r="ATP287" s="89"/>
      <c r="ATQ287" s="89"/>
      <c r="ATR287" s="89"/>
      <c r="ATS287" s="89"/>
      <c r="ATT287" s="89"/>
      <c r="ATU287" s="89"/>
      <c r="ATV287" s="89"/>
      <c r="ATW287" s="89"/>
      <c r="ATX287" s="89"/>
      <c r="ATY287" s="89"/>
      <c r="ATZ287" s="89"/>
      <c r="AUA287" s="89"/>
      <c r="AUB287" s="89"/>
      <c r="AUC287" s="89"/>
      <c r="AUD287" s="89"/>
      <c r="AUE287" s="89"/>
      <c r="AUF287" s="89"/>
      <c r="AUG287" s="89"/>
      <c r="AUH287" s="89"/>
      <c r="AUI287" s="89"/>
      <c r="AUJ287" s="89"/>
      <c r="AUK287" s="89"/>
      <c r="AUL287" s="89"/>
      <c r="AUM287" s="89"/>
      <c r="AUN287" s="89"/>
      <c r="AUO287" s="89"/>
      <c r="AUP287" s="89"/>
      <c r="AUQ287" s="89"/>
      <c r="AUR287" s="89"/>
      <c r="AUS287" s="89"/>
      <c r="AUT287" s="89"/>
      <c r="AUU287" s="89"/>
      <c r="AUV287" s="89"/>
      <c r="AUW287" s="89"/>
      <c r="AUX287" s="89"/>
      <c r="AUY287" s="89"/>
      <c r="AUZ287" s="89"/>
      <c r="AVA287" s="89"/>
      <c r="AVB287" s="89"/>
      <c r="AVC287" s="89"/>
      <c r="AVD287" s="89"/>
      <c r="AVE287" s="89"/>
      <c r="AVF287" s="89"/>
      <c r="AVG287" s="89"/>
      <c r="AVH287" s="89"/>
      <c r="AVI287" s="89"/>
      <c r="AVJ287" s="89"/>
      <c r="AVK287" s="89"/>
      <c r="AVL287" s="89"/>
      <c r="AVM287" s="89"/>
      <c r="AVN287" s="89"/>
      <c r="AVO287" s="89"/>
      <c r="AVP287" s="89"/>
      <c r="AVQ287" s="89"/>
      <c r="AVR287" s="89"/>
      <c r="AVS287" s="89"/>
      <c r="AVT287" s="89"/>
      <c r="AVU287" s="89"/>
      <c r="AVV287" s="89"/>
      <c r="AVW287" s="89"/>
      <c r="AVX287" s="89"/>
      <c r="AVY287" s="89"/>
      <c r="AVZ287" s="89"/>
      <c r="AWA287" s="89"/>
      <c r="AWB287" s="89"/>
      <c r="AWC287" s="89"/>
      <c r="AWD287" s="89"/>
      <c r="AWE287" s="89"/>
      <c r="AWF287" s="89"/>
      <c r="AWG287" s="89"/>
      <c r="AWH287" s="89"/>
      <c r="AWI287" s="89"/>
      <c r="AWJ287" s="89"/>
      <c r="AWK287" s="89"/>
      <c r="AWL287" s="89"/>
      <c r="AWM287" s="89"/>
      <c r="AWN287" s="89"/>
      <c r="AWO287" s="89"/>
      <c r="AWP287" s="89"/>
      <c r="AWQ287" s="89"/>
      <c r="AWR287" s="89"/>
      <c r="AWS287" s="89"/>
      <c r="AWT287" s="89"/>
      <c r="AWU287" s="89"/>
      <c r="AWV287" s="89"/>
      <c r="AWW287" s="89"/>
      <c r="AWX287" s="89"/>
      <c r="AWY287" s="89"/>
      <c r="AWZ287" s="89"/>
      <c r="AXA287" s="89"/>
      <c r="AXB287" s="89"/>
      <c r="AXC287" s="89"/>
      <c r="AXD287" s="89"/>
      <c r="AXE287" s="89"/>
      <c r="AXF287" s="89"/>
      <c r="AXG287" s="89"/>
      <c r="AXH287" s="89"/>
      <c r="AXI287" s="89"/>
      <c r="AXJ287" s="89"/>
      <c r="AXK287" s="89"/>
      <c r="AXL287" s="89"/>
      <c r="AXM287" s="89"/>
      <c r="AXN287" s="89"/>
      <c r="AXO287" s="89"/>
      <c r="AXP287" s="89"/>
      <c r="AXQ287" s="89"/>
      <c r="AXR287" s="89"/>
      <c r="AXS287" s="89"/>
      <c r="AXT287" s="89"/>
      <c r="AXU287" s="89"/>
      <c r="AXV287" s="89"/>
      <c r="AXW287" s="89"/>
      <c r="AXX287" s="89"/>
      <c r="AXY287" s="89"/>
      <c r="AXZ287" s="89"/>
      <c r="AYA287" s="89"/>
      <c r="AYB287" s="89"/>
      <c r="AYC287" s="89"/>
      <c r="AYD287" s="89"/>
      <c r="AYE287" s="89"/>
      <c r="AYF287" s="89"/>
      <c r="AYG287" s="89"/>
      <c r="AYH287" s="89"/>
      <c r="AYI287" s="89"/>
      <c r="AYJ287" s="89"/>
      <c r="AYK287" s="89"/>
      <c r="AYL287" s="89"/>
      <c r="AYM287" s="89"/>
      <c r="AYN287" s="89"/>
      <c r="AYO287" s="89"/>
      <c r="AYP287" s="89"/>
      <c r="AYQ287" s="89"/>
      <c r="AYR287" s="89"/>
      <c r="AYS287" s="89"/>
      <c r="AYT287" s="89"/>
      <c r="AYU287" s="89"/>
      <c r="AYV287" s="89"/>
      <c r="AYW287" s="89"/>
      <c r="AYX287" s="89"/>
      <c r="AYY287" s="89"/>
      <c r="AYZ287" s="89"/>
      <c r="AZA287" s="89"/>
      <c r="AZB287" s="89"/>
      <c r="AZC287" s="89"/>
      <c r="AZD287" s="89"/>
      <c r="AZE287" s="89"/>
      <c r="AZF287" s="89"/>
      <c r="AZG287" s="89"/>
      <c r="AZH287" s="89"/>
      <c r="AZI287" s="89"/>
      <c r="AZJ287" s="89"/>
      <c r="AZK287" s="89"/>
      <c r="AZL287" s="89"/>
      <c r="AZM287" s="89"/>
      <c r="AZN287" s="89"/>
      <c r="AZO287" s="89"/>
      <c r="AZP287" s="89"/>
      <c r="AZQ287" s="89"/>
      <c r="AZR287" s="89"/>
      <c r="AZS287" s="89"/>
      <c r="AZT287" s="89"/>
      <c r="AZU287" s="89"/>
      <c r="AZV287" s="89"/>
      <c r="AZW287" s="89"/>
      <c r="AZX287" s="89"/>
      <c r="AZY287" s="89"/>
      <c r="AZZ287" s="89"/>
      <c r="BAA287" s="89"/>
      <c r="BAB287" s="89"/>
      <c r="BAC287" s="89"/>
      <c r="BAD287" s="89"/>
      <c r="BAE287" s="89"/>
      <c r="BAF287" s="89"/>
      <c r="BAG287" s="89"/>
      <c r="BAH287" s="89"/>
      <c r="BAI287" s="89"/>
      <c r="BAJ287" s="89"/>
      <c r="BAK287" s="89"/>
      <c r="BAL287" s="89"/>
      <c r="BAM287" s="89"/>
      <c r="BAN287" s="89"/>
      <c r="BAO287" s="89"/>
      <c r="BAP287" s="89"/>
      <c r="BAQ287" s="89"/>
      <c r="BAR287" s="89"/>
      <c r="BAS287" s="89"/>
      <c r="BAT287" s="89"/>
      <c r="BAU287" s="89"/>
      <c r="BAV287" s="89"/>
      <c r="BAW287" s="89"/>
      <c r="BAX287" s="89"/>
      <c r="BAY287" s="89"/>
      <c r="BAZ287" s="89"/>
      <c r="BBA287" s="89"/>
      <c r="BBB287" s="89"/>
      <c r="BBC287" s="89"/>
      <c r="BBD287" s="89"/>
      <c r="BBE287" s="89"/>
      <c r="BBF287" s="89"/>
      <c r="BBG287" s="89"/>
      <c r="BBH287" s="89"/>
      <c r="BBI287" s="89"/>
      <c r="BBJ287" s="89"/>
      <c r="BBK287" s="89"/>
      <c r="BBL287" s="89"/>
      <c r="BBM287" s="89"/>
      <c r="BBN287" s="89"/>
      <c r="BBO287" s="89"/>
      <c r="BBP287" s="89"/>
      <c r="BBQ287" s="89"/>
      <c r="BBR287" s="89"/>
      <c r="BBS287" s="89"/>
      <c r="BBT287" s="89"/>
      <c r="BBU287" s="89"/>
      <c r="BBV287" s="89"/>
      <c r="BBW287" s="89"/>
      <c r="BBX287" s="89"/>
      <c r="BBY287" s="89"/>
      <c r="BBZ287" s="89"/>
      <c r="BCA287" s="89"/>
      <c r="BCB287" s="89"/>
      <c r="BCC287" s="89"/>
      <c r="BCD287" s="89"/>
      <c r="BCE287" s="89"/>
      <c r="BCF287" s="89"/>
      <c r="BCG287" s="89"/>
      <c r="BCH287" s="89"/>
      <c r="BCI287" s="89"/>
      <c r="BCJ287" s="89"/>
      <c r="BCK287" s="89"/>
      <c r="BCL287" s="89"/>
      <c r="BCM287" s="89"/>
      <c r="BCN287" s="89"/>
      <c r="BCO287" s="89"/>
      <c r="BCP287" s="89"/>
      <c r="BCQ287" s="89"/>
      <c r="BCR287" s="89"/>
      <c r="BCS287" s="89"/>
      <c r="BCT287" s="89"/>
      <c r="BCU287" s="89"/>
      <c r="BCV287" s="89"/>
      <c r="BCW287" s="89"/>
      <c r="BCX287" s="89"/>
      <c r="BCY287" s="89"/>
      <c r="BCZ287" s="89"/>
      <c r="BDA287" s="89"/>
      <c r="BDB287" s="89"/>
      <c r="BDC287" s="89"/>
      <c r="BDD287" s="89"/>
      <c r="BDE287" s="89"/>
      <c r="BDF287" s="89"/>
      <c r="BDG287" s="89"/>
      <c r="BDH287" s="89"/>
      <c r="BDI287" s="89"/>
      <c r="BDJ287" s="89"/>
      <c r="BDK287" s="89"/>
      <c r="BDL287" s="89"/>
      <c r="BDM287" s="89"/>
      <c r="BDN287" s="89"/>
      <c r="BDO287" s="89"/>
      <c r="BDP287" s="89"/>
      <c r="BDQ287" s="89"/>
      <c r="BDR287" s="89"/>
      <c r="BDS287" s="89"/>
      <c r="BDT287" s="89"/>
      <c r="BDU287" s="89"/>
      <c r="BDV287" s="89"/>
      <c r="BDW287" s="89"/>
      <c r="BDX287" s="89"/>
      <c r="BDY287" s="89"/>
      <c r="BDZ287" s="89"/>
      <c r="BEA287" s="89"/>
      <c r="BEB287" s="89"/>
      <c r="BEC287" s="89"/>
      <c r="BED287" s="89"/>
      <c r="BEE287" s="89"/>
      <c r="BEF287" s="89"/>
      <c r="BEG287" s="89"/>
      <c r="BEH287" s="89"/>
      <c r="BEI287" s="89"/>
      <c r="BEJ287" s="89"/>
      <c r="BEK287" s="89"/>
      <c r="BEL287" s="89"/>
      <c r="BEM287" s="89"/>
      <c r="BEN287" s="89"/>
      <c r="BEO287" s="89"/>
      <c r="BEP287" s="89"/>
      <c r="BEQ287" s="89"/>
      <c r="BER287" s="89"/>
      <c r="BES287" s="89"/>
      <c r="BET287" s="89"/>
      <c r="BEU287" s="89"/>
      <c r="BEV287" s="89"/>
      <c r="BEW287" s="89"/>
      <c r="BEX287" s="89"/>
      <c r="BEY287" s="89"/>
      <c r="BEZ287" s="89"/>
      <c r="BFA287" s="89"/>
      <c r="BFB287" s="89"/>
      <c r="BFC287" s="89"/>
      <c r="BFD287" s="89"/>
      <c r="BFE287" s="89"/>
      <c r="BFF287" s="89"/>
      <c r="BFG287" s="89"/>
      <c r="BFH287" s="89"/>
      <c r="BFI287" s="89"/>
      <c r="BFJ287" s="89"/>
      <c r="BFK287" s="89"/>
      <c r="BFL287" s="89"/>
      <c r="BFM287" s="89"/>
      <c r="BFN287" s="89"/>
      <c r="BFO287" s="89"/>
      <c r="BFP287" s="89"/>
      <c r="BFQ287" s="89"/>
      <c r="BFR287" s="89"/>
      <c r="BFS287" s="89"/>
      <c r="BFT287" s="89"/>
      <c r="BFU287" s="89"/>
      <c r="BFV287" s="89"/>
      <c r="BFW287" s="89"/>
      <c r="BFX287" s="89"/>
      <c r="BFY287" s="89"/>
      <c r="BFZ287" s="89"/>
      <c r="BGA287" s="89"/>
      <c r="BGB287" s="89"/>
      <c r="BGC287" s="89"/>
      <c r="BGD287" s="89"/>
      <c r="BGE287" s="89"/>
      <c r="BGF287" s="89"/>
      <c r="BGG287" s="89"/>
      <c r="BGH287" s="89"/>
      <c r="BGI287" s="89"/>
      <c r="BGJ287" s="89"/>
      <c r="BGK287" s="89"/>
      <c r="BGL287" s="89"/>
      <c r="BGM287" s="89"/>
      <c r="BGN287" s="89"/>
      <c r="BGO287" s="89"/>
      <c r="BGP287" s="89"/>
      <c r="BGQ287" s="89"/>
      <c r="BGR287" s="89"/>
      <c r="BGS287" s="89"/>
      <c r="BGT287" s="89"/>
      <c r="BGU287" s="89"/>
      <c r="BGV287" s="89"/>
      <c r="BGW287" s="89"/>
      <c r="BGX287" s="89"/>
      <c r="BGY287" s="89"/>
      <c r="BGZ287" s="89"/>
      <c r="BHA287" s="89"/>
      <c r="BHB287" s="89"/>
      <c r="BHC287" s="89"/>
      <c r="BHD287" s="89"/>
      <c r="BHE287" s="89"/>
      <c r="BHF287" s="89"/>
      <c r="BHG287" s="89"/>
      <c r="BHH287" s="89"/>
      <c r="BHI287" s="89"/>
      <c r="BHJ287" s="89"/>
      <c r="BHK287" s="89"/>
      <c r="BHL287" s="89"/>
      <c r="BHM287" s="89"/>
      <c r="BHN287" s="89"/>
      <c r="BHO287" s="89"/>
      <c r="BHP287" s="89"/>
      <c r="BHQ287" s="89"/>
      <c r="BHR287" s="89"/>
      <c r="BHS287" s="89"/>
      <c r="BHT287" s="89"/>
      <c r="BHU287" s="89"/>
      <c r="BHV287" s="89"/>
      <c r="BHW287" s="89"/>
      <c r="BHX287" s="89"/>
      <c r="BHY287" s="89"/>
      <c r="BHZ287" s="89"/>
      <c r="BIA287" s="89"/>
      <c r="BIB287" s="89"/>
      <c r="BIC287" s="89"/>
      <c r="BID287" s="89"/>
      <c r="BIE287" s="89"/>
      <c r="BIF287" s="89"/>
      <c r="BIG287" s="89"/>
      <c r="BIH287" s="89"/>
      <c r="BII287" s="89"/>
      <c r="BIJ287" s="89"/>
      <c r="BIK287" s="89"/>
      <c r="BIL287" s="89"/>
      <c r="BIM287" s="89"/>
      <c r="BIN287" s="89"/>
      <c r="BIO287" s="89"/>
      <c r="BIP287" s="89"/>
      <c r="BIQ287" s="89"/>
      <c r="BIR287" s="89"/>
      <c r="BIS287" s="89"/>
      <c r="BIT287" s="89"/>
      <c r="BIU287" s="89"/>
      <c r="BIV287" s="89"/>
      <c r="BIW287" s="89"/>
      <c r="BIX287" s="89"/>
      <c r="BIY287" s="89"/>
      <c r="BIZ287" s="89"/>
      <c r="BJA287" s="89"/>
      <c r="BJB287" s="89"/>
      <c r="BJC287" s="89"/>
      <c r="BJD287" s="89"/>
      <c r="BJE287" s="89"/>
      <c r="BJF287" s="89"/>
      <c r="BJG287" s="89"/>
      <c r="BJH287" s="89"/>
      <c r="BJI287" s="89"/>
      <c r="BJJ287" s="89"/>
      <c r="BJK287" s="89"/>
      <c r="BJL287" s="89"/>
      <c r="BJM287" s="89"/>
      <c r="BJN287" s="89"/>
      <c r="BJO287" s="89"/>
      <c r="BJP287" s="89"/>
      <c r="BJQ287" s="89"/>
      <c r="BJR287" s="89"/>
      <c r="BJS287" s="89"/>
      <c r="BJT287" s="89"/>
      <c r="BJU287" s="89"/>
      <c r="BJV287" s="89"/>
      <c r="BJW287" s="89"/>
      <c r="BJX287" s="89"/>
      <c r="BJY287" s="89"/>
      <c r="BJZ287" s="89"/>
      <c r="BKA287" s="89"/>
      <c r="BKB287" s="89"/>
      <c r="BKC287" s="89"/>
      <c r="BKD287" s="89"/>
      <c r="BKE287" s="89"/>
      <c r="BKF287" s="89"/>
      <c r="BKG287" s="89"/>
      <c r="BKH287" s="89"/>
      <c r="BKI287" s="89"/>
      <c r="BKJ287" s="89"/>
      <c r="BKK287" s="89"/>
      <c r="BKL287" s="89"/>
      <c r="BKM287" s="89"/>
      <c r="BKN287" s="89"/>
      <c r="BKO287" s="89"/>
      <c r="BKP287" s="89"/>
      <c r="BKQ287" s="89"/>
      <c r="BKR287" s="89"/>
      <c r="BKS287" s="89"/>
      <c r="BKT287" s="89"/>
      <c r="BKU287" s="89"/>
      <c r="BKV287" s="89"/>
      <c r="BKW287" s="89"/>
      <c r="BKX287" s="89"/>
      <c r="BKY287" s="89"/>
      <c r="BKZ287" s="89"/>
      <c r="BLA287" s="89"/>
      <c r="BLB287" s="89"/>
      <c r="BLC287" s="89"/>
      <c r="BLD287" s="89"/>
      <c r="BLE287" s="89"/>
      <c r="BLF287" s="89"/>
      <c r="BLG287" s="89"/>
      <c r="BLH287" s="89"/>
      <c r="BLI287" s="89"/>
      <c r="BLJ287" s="89"/>
      <c r="BLK287" s="89"/>
      <c r="BLL287" s="89"/>
      <c r="BLM287" s="89"/>
      <c r="BLN287" s="89"/>
      <c r="BLO287" s="89"/>
      <c r="BLP287" s="89"/>
      <c r="BLQ287" s="89"/>
      <c r="BLR287" s="89"/>
      <c r="BLS287" s="89"/>
      <c r="BLT287" s="89"/>
      <c r="BLU287" s="89"/>
      <c r="BLV287" s="89"/>
      <c r="BLW287" s="89"/>
      <c r="BLX287" s="89"/>
      <c r="BLY287" s="89"/>
      <c r="BLZ287" s="89"/>
      <c r="BMA287" s="89"/>
      <c r="BMB287" s="89"/>
      <c r="BMC287" s="89"/>
      <c r="BMD287" s="89"/>
      <c r="BME287" s="89"/>
      <c r="BMF287" s="89"/>
      <c r="BMG287" s="89"/>
      <c r="BMH287" s="89"/>
      <c r="BMI287" s="89"/>
      <c r="BMJ287" s="89"/>
      <c r="BMK287" s="89"/>
      <c r="BML287" s="89"/>
      <c r="BMM287" s="89"/>
      <c r="BMN287" s="89"/>
      <c r="BMO287" s="89"/>
      <c r="BMP287" s="89"/>
      <c r="BMQ287" s="89"/>
      <c r="BMR287" s="89"/>
      <c r="BMS287" s="89"/>
      <c r="BMT287" s="89"/>
      <c r="BMU287" s="89"/>
      <c r="BMV287" s="89"/>
      <c r="BMW287" s="89"/>
      <c r="BMX287" s="89"/>
      <c r="BMY287" s="89"/>
      <c r="BMZ287" s="89"/>
      <c r="BNA287" s="89"/>
      <c r="BNB287" s="89"/>
      <c r="BNC287" s="89"/>
      <c r="BND287" s="89"/>
      <c r="BNE287" s="89"/>
      <c r="BNF287" s="89"/>
      <c r="BNG287" s="89"/>
      <c r="BNH287" s="89"/>
      <c r="BNI287" s="89"/>
      <c r="BNJ287" s="89"/>
      <c r="BNK287" s="89"/>
      <c r="BNL287" s="89"/>
      <c r="BNM287" s="89"/>
      <c r="BNN287" s="89"/>
      <c r="BNO287" s="89"/>
      <c r="BNP287" s="89"/>
      <c r="BNQ287" s="89"/>
      <c r="BNR287" s="89"/>
      <c r="BNS287" s="89"/>
      <c r="BNT287" s="89"/>
      <c r="BNU287" s="89"/>
      <c r="BNV287" s="89"/>
      <c r="BNW287" s="89"/>
      <c r="BNX287" s="89"/>
      <c r="BNY287" s="89"/>
      <c r="BNZ287" s="89"/>
      <c r="BOA287" s="89"/>
      <c r="BOB287" s="89"/>
      <c r="BOC287" s="89"/>
      <c r="BOD287" s="89"/>
      <c r="BOE287" s="89"/>
      <c r="BOF287" s="89"/>
      <c r="BOG287" s="89"/>
      <c r="BOH287" s="89"/>
      <c r="BOI287" s="89"/>
      <c r="BOJ287" s="89"/>
      <c r="BOK287" s="89"/>
      <c r="BOL287" s="89"/>
      <c r="BOM287" s="89"/>
      <c r="BON287" s="89"/>
      <c r="BOO287" s="89"/>
      <c r="BOP287" s="89"/>
      <c r="BOQ287" s="89"/>
      <c r="BOR287" s="89"/>
      <c r="BOS287" s="89"/>
      <c r="BOT287" s="89"/>
      <c r="BOU287" s="89"/>
      <c r="BOV287" s="89"/>
      <c r="BOW287" s="89"/>
      <c r="BOX287" s="89"/>
      <c r="BOY287" s="89"/>
      <c r="BOZ287" s="89"/>
      <c r="BPA287" s="89"/>
      <c r="BPB287" s="89"/>
      <c r="BPC287" s="89"/>
      <c r="BPD287" s="89"/>
      <c r="BPE287" s="89"/>
      <c r="BPF287" s="89"/>
      <c r="BPG287" s="89"/>
      <c r="BPH287" s="89"/>
      <c r="BPI287" s="89"/>
      <c r="BPJ287" s="89"/>
      <c r="BPK287" s="89"/>
      <c r="BPL287" s="89"/>
      <c r="BPM287" s="89"/>
      <c r="BPN287" s="89"/>
      <c r="BPO287" s="89"/>
      <c r="BPP287" s="89"/>
      <c r="BPQ287" s="89"/>
      <c r="BPR287" s="89"/>
      <c r="BPS287" s="89"/>
      <c r="BPT287" s="89"/>
      <c r="BPU287" s="89"/>
      <c r="BPV287" s="89"/>
      <c r="BPW287" s="89"/>
      <c r="BPX287" s="89"/>
      <c r="BPY287" s="89"/>
      <c r="BPZ287" s="89"/>
      <c r="BQA287" s="89"/>
      <c r="BQB287" s="89"/>
      <c r="BQC287" s="89"/>
      <c r="BQD287" s="89"/>
      <c r="BQE287" s="89"/>
      <c r="BQF287" s="89"/>
      <c r="BQG287" s="89"/>
      <c r="BQH287" s="89"/>
      <c r="BQI287" s="89"/>
      <c r="BQJ287" s="89"/>
      <c r="BQK287" s="89"/>
      <c r="BQL287" s="89"/>
      <c r="BQM287" s="89"/>
      <c r="BQN287" s="89"/>
      <c r="BQO287" s="89"/>
      <c r="BQP287" s="89"/>
      <c r="BQQ287" s="89"/>
      <c r="BQR287" s="89"/>
      <c r="BQS287" s="89"/>
      <c r="BQT287" s="89"/>
      <c r="BQU287" s="89"/>
      <c r="BQV287" s="89"/>
      <c r="BQW287" s="89"/>
      <c r="BQX287" s="89"/>
      <c r="BQY287" s="89"/>
      <c r="BQZ287" s="89"/>
      <c r="BRA287" s="89"/>
      <c r="BRB287" s="89"/>
      <c r="BRC287" s="89"/>
      <c r="BRD287" s="89"/>
      <c r="BRE287" s="89"/>
      <c r="BRF287" s="89"/>
      <c r="BRG287" s="89"/>
      <c r="BRH287" s="89"/>
      <c r="BRI287" s="89"/>
      <c r="BRJ287" s="89"/>
      <c r="BRK287" s="89"/>
      <c r="BRL287" s="89"/>
      <c r="BRM287" s="89"/>
      <c r="BRN287" s="89"/>
      <c r="BRO287" s="89"/>
      <c r="BRP287" s="89"/>
      <c r="BRQ287" s="89"/>
      <c r="BRR287" s="89"/>
      <c r="BRS287" s="89"/>
      <c r="BRT287" s="89"/>
      <c r="BRU287" s="89"/>
      <c r="BRV287" s="89"/>
      <c r="BRW287" s="89"/>
      <c r="BRX287" s="89"/>
      <c r="BRY287" s="89"/>
      <c r="BRZ287" s="89"/>
      <c r="BSA287" s="89"/>
      <c r="BSB287" s="89"/>
      <c r="BSC287" s="89"/>
      <c r="BSD287" s="89"/>
      <c r="BSE287" s="89"/>
      <c r="BSF287" s="89"/>
      <c r="BSG287" s="89"/>
      <c r="BSH287" s="89"/>
      <c r="BSI287" s="89"/>
      <c r="BSJ287" s="89"/>
      <c r="BSK287" s="89"/>
      <c r="BSL287" s="89"/>
      <c r="BSM287" s="89"/>
      <c r="BSN287" s="89"/>
      <c r="BSO287" s="89"/>
      <c r="BSP287" s="89"/>
      <c r="BSQ287" s="89"/>
      <c r="BSR287" s="89"/>
      <c r="BSS287" s="89"/>
      <c r="BST287" s="89"/>
      <c r="BSU287" s="89"/>
      <c r="BSV287" s="89"/>
      <c r="BSW287" s="89"/>
      <c r="BSX287" s="89"/>
      <c r="BSY287" s="89"/>
      <c r="BSZ287" s="89"/>
      <c r="BTA287" s="89"/>
      <c r="BTB287" s="89"/>
      <c r="BTC287" s="89"/>
      <c r="BTD287" s="89"/>
      <c r="BTE287" s="89"/>
      <c r="BTF287" s="89"/>
      <c r="BTG287" s="89"/>
      <c r="BTH287" s="89"/>
      <c r="BTI287" s="89"/>
      <c r="BTJ287" s="89"/>
      <c r="BTK287" s="89"/>
      <c r="BTL287" s="89"/>
      <c r="BTM287" s="89"/>
      <c r="BTN287" s="89"/>
      <c r="BTO287" s="89"/>
      <c r="BTP287" s="89"/>
      <c r="BTQ287" s="89"/>
      <c r="BTR287" s="89"/>
      <c r="BTS287" s="89"/>
      <c r="BTT287" s="89"/>
      <c r="BTU287" s="89"/>
      <c r="BTV287" s="89"/>
      <c r="BTW287" s="89"/>
      <c r="BTX287" s="89"/>
      <c r="BTY287" s="89"/>
      <c r="BTZ287" s="89"/>
      <c r="BUA287" s="89"/>
      <c r="BUB287" s="89"/>
      <c r="BUC287" s="89"/>
      <c r="BUD287" s="89"/>
      <c r="BUE287" s="89"/>
      <c r="BUF287" s="89"/>
      <c r="BUG287" s="89"/>
      <c r="BUH287" s="89"/>
      <c r="BUI287" s="89"/>
      <c r="BUJ287" s="89"/>
      <c r="BUK287" s="89"/>
      <c r="BUL287" s="89"/>
      <c r="BUM287" s="89"/>
      <c r="BUN287" s="89"/>
      <c r="BUO287" s="89"/>
      <c r="BUP287" s="89"/>
      <c r="BUQ287" s="89"/>
      <c r="BUR287" s="89"/>
      <c r="BUS287" s="89"/>
      <c r="BUT287" s="89"/>
      <c r="BUU287" s="89"/>
      <c r="BUV287" s="89"/>
      <c r="BUW287" s="89"/>
      <c r="BUX287" s="89"/>
      <c r="BUY287" s="89"/>
      <c r="BUZ287" s="89"/>
      <c r="BVA287" s="89"/>
      <c r="BVB287" s="89"/>
      <c r="BVC287" s="89"/>
      <c r="BVD287" s="89"/>
      <c r="BVE287" s="89"/>
      <c r="BVF287" s="89"/>
      <c r="BVG287" s="89"/>
      <c r="BVH287" s="89"/>
      <c r="BVI287" s="89"/>
      <c r="BVJ287" s="89"/>
      <c r="BVK287" s="89"/>
      <c r="BVL287" s="89"/>
      <c r="BVM287" s="89"/>
      <c r="BVN287" s="89"/>
      <c r="BVO287" s="89"/>
      <c r="BVP287" s="89"/>
      <c r="BVQ287" s="89"/>
      <c r="BVR287" s="89"/>
      <c r="BVS287" s="89"/>
      <c r="BVT287" s="89"/>
      <c r="BVU287" s="89"/>
      <c r="BVV287" s="89"/>
      <c r="BVW287" s="89"/>
      <c r="BVX287" s="89"/>
      <c r="BVY287" s="89"/>
      <c r="BVZ287" s="89"/>
      <c r="BWA287" s="89"/>
      <c r="BWB287" s="89"/>
      <c r="BWC287" s="89"/>
      <c r="BWD287" s="89"/>
      <c r="BWE287" s="89"/>
      <c r="BWF287" s="89"/>
      <c r="BWG287" s="89"/>
      <c r="BWH287" s="89"/>
      <c r="BWI287" s="89"/>
      <c r="BWJ287" s="89"/>
      <c r="BWK287" s="89"/>
      <c r="BWL287" s="89"/>
      <c r="BWM287" s="89"/>
      <c r="BWN287" s="89"/>
      <c r="BWO287" s="89"/>
      <c r="BWP287" s="89"/>
      <c r="BWQ287" s="89"/>
      <c r="BWR287" s="89"/>
      <c r="BWS287" s="89"/>
      <c r="BWT287" s="89"/>
      <c r="BWU287" s="89"/>
      <c r="BWV287" s="89"/>
      <c r="BWW287" s="89"/>
      <c r="BWX287" s="89"/>
      <c r="BWY287" s="89"/>
      <c r="BWZ287" s="89"/>
      <c r="BXA287" s="89"/>
      <c r="BXB287" s="89"/>
      <c r="BXC287" s="89"/>
      <c r="BXD287" s="89"/>
      <c r="BXE287" s="89"/>
      <c r="BXF287" s="89"/>
      <c r="BXG287" s="89"/>
      <c r="BXH287" s="89"/>
      <c r="BXI287" s="89"/>
      <c r="BXJ287" s="89"/>
      <c r="BXK287" s="89"/>
      <c r="BXL287" s="89"/>
      <c r="BXM287" s="89"/>
      <c r="BXN287" s="89"/>
      <c r="BXO287" s="89"/>
      <c r="BXP287" s="89"/>
      <c r="BXQ287" s="89"/>
      <c r="BXR287" s="89"/>
      <c r="BXS287" s="89"/>
      <c r="BXT287" s="89"/>
      <c r="BXU287" s="89"/>
      <c r="BXV287" s="89"/>
      <c r="BXW287" s="89"/>
      <c r="BXX287" s="89"/>
      <c r="BXY287" s="89"/>
      <c r="BXZ287" s="89"/>
      <c r="BYA287" s="89"/>
      <c r="BYB287" s="89"/>
      <c r="BYC287" s="89"/>
      <c r="BYD287" s="89"/>
      <c r="BYE287" s="89"/>
      <c r="BYF287" s="89"/>
      <c r="BYG287" s="89"/>
      <c r="BYH287" s="89"/>
      <c r="BYI287" s="89"/>
      <c r="BYJ287" s="89"/>
      <c r="BYK287" s="89"/>
      <c r="BYL287" s="89"/>
      <c r="BYM287" s="89"/>
      <c r="BYN287" s="89"/>
      <c r="BYO287" s="89"/>
      <c r="BYP287" s="89"/>
      <c r="BYQ287" s="89"/>
      <c r="BYR287" s="89"/>
      <c r="BYS287" s="89"/>
      <c r="BYT287" s="89"/>
      <c r="BYU287" s="89"/>
      <c r="BYV287" s="89"/>
      <c r="BYW287" s="89"/>
      <c r="BYX287" s="89"/>
      <c r="BYY287" s="89"/>
      <c r="BYZ287" s="89"/>
      <c r="BZA287" s="89"/>
      <c r="BZB287" s="89"/>
      <c r="BZC287" s="89"/>
      <c r="BZD287" s="89"/>
      <c r="BZE287" s="89"/>
      <c r="BZF287" s="89"/>
      <c r="BZG287" s="89"/>
      <c r="BZH287" s="89"/>
      <c r="BZI287" s="89"/>
      <c r="BZJ287" s="89"/>
      <c r="BZK287" s="89"/>
      <c r="BZL287" s="89"/>
      <c r="BZM287" s="89"/>
      <c r="BZN287" s="89"/>
      <c r="BZO287" s="89"/>
      <c r="BZP287" s="89"/>
      <c r="BZQ287" s="89"/>
      <c r="BZR287" s="89"/>
      <c r="BZS287" s="89"/>
      <c r="BZT287" s="89"/>
      <c r="BZU287" s="89"/>
      <c r="BZV287" s="89"/>
      <c r="BZW287" s="89"/>
      <c r="BZX287" s="89"/>
      <c r="BZY287" s="89"/>
      <c r="BZZ287" s="89"/>
      <c r="CAA287" s="89"/>
      <c r="CAB287" s="89"/>
      <c r="CAC287" s="89"/>
      <c r="CAD287" s="89"/>
      <c r="CAE287" s="89"/>
      <c r="CAF287" s="89"/>
      <c r="CAG287" s="89"/>
      <c r="CAH287" s="89"/>
      <c r="CAI287" s="89"/>
      <c r="CAJ287" s="89"/>
      <c r="CAK287" s="89"/>
      <c r="CAL287" s="89"/>
      <c r="CAM287" s="89"/>
      <c r="CAN287" s="89"/>
      <c r="CAO287" s="89"/>
      <c r="CAP287" s="89"/>
      <c r="CAQ287" s="89"/>
      <c r="CAR287" s="89"/>
      <c r="CAS287" s="89"/>
      <c r="CAT287" s="89"/>
      <c r="CAU287" s="89"/>
      <c r="CAV287" s="89"/>
      <c r="CAW287" s="89"/>
      <c r="CAX287" s="89"/>
      <c r="CAY287" s="89"/>
      <c r="CAZ287" s="89"/>
      <c r="CBA287" s="89"/>
      <c r="CBB287" s="89"/>
      <c r="CBC287" s="89"/>
      <c r="CBD287" s="89"/>
      <c r="CBE287" s="89"/>
      <c r="CBF287" s="89"/>
      <c r="CBG287" s="89"/>
      <c r="CBH287" s="89"/>
      <c r="CBI287" s="89"/>
      <c r="CBJ287" s="89"/>
      <c r="CBK287" s="89"/>
      <c r="CBL287" s="89"/>
      <c r="CBM287" s="89"/>
      <c r="CBN287" s="89"/>
      <c r="CBO287" s="89"/>
      <c r="CBP287" s="89"/>
      <c r="CBQ287" s="89"/>
      <c r="CBR287" s="89"/>
      <c r="CBS287" s="89"/>
      <c r="CBT287" s="89"/>
      <c r="CBU287" s="89"/>
      <c r="CBV287" s="89"/>
      <c r="CBW287" s="89"/>
      <c r="CBX287" s="89"/>
      <c r="CBY287" s="89"/>
      <c r="CBZ287" s="89"/>
      <c r="CCA287" s="89"/>
      <c r="CCB287" s="89"/>
      <c r="CCC287" s="89"/>
      <c r="CCD287" s="89"/>
      <c r="CCE287" s="89"/>
      <c r="CCF287" s="89"/>
      <c r="CCG287" s="89"/>
      <c r="CCH287" s="89"/>
      <c r="CCI287" s="89"/>
      <c r="CCJ287" s="89"/>
      <c r="CCK287" s="89"/>
      <c r="CCL287" s="89"/>
      <c r="CCM287" s="89"/>
      <c r="CCN287" s="89"/>
      <c r="CCO287" s="89"/>
      <c r="CCP287" s="89"/>
      <c r="CCQ287" s="89"/>
      <c r="CCR287" s="89"/>
      <c r="CCS287" s="89"/>
      <c r="CCT287" s="89"/>
      <c r="CCU287" s="89"/>
      <c r="CCV287" s="89"/>
      <c r="CCW287" s="89"/>
      <c r="CCX287" s="89"/>
      <c r="CCY287" s="89"/>
      <c r="CCZ287" s="89"/>
      <c r="CDA287" s="89"/>
      <c r="CDB287" s="89"/>
      <c r="CDC287" s="89"/>
      <c r="CDD287" s="89"/>
      <c r="CDE287" s="89"/>
      <c r="CDF287" s="89"/>
      <c r="CDG287" s="89"/>
      <c r="CDH287" s="89"/>
      <c r="CDI287" s="89"/>
      <c r="CDJ287" s="89"/>
      <c r="CDK287" s="89"/>
      <c r="CDL287" s="89"/>
      <c r="CDM287" s="89"/>
      <c r="CDN287" s="89"/>
      <c r="CDO287" s="89"/>
      <c r="CDP287" s="89"/>
      <c r="CDQ287" s="89"/>
      <c r="CDR287" s="89"/>
      <c r="CDS287" s="89"/>
      <c r="CDT287" s="89"/>
      <c r="CDU287" s="89"/>
      <c r="CDV287" s="89"/>
      <c r="CDW287" s="89"/>
      <c r="CDX287" s="89"/>
      <c r="CDY287" s="89"/>
      <c r="CDZ287" s="89"/>
      <c r="CEA287" s="89"/>
      <c r="CEB287" s="89"/>
      <c r="CEC287" s="89"/>
      <c r="CED287" s="89"/>
      <c r="CEE287" s="89"/>
      <c r="CEF287" s="89"/>
      <c r="CEG287" s="89"/>
      <c r="CEH287" s="89"/>
      <c r="CEI287" s="89"/>
      <c r="CEJ287" s="89"/>
      <c r="CEK287" s="89"/>
      <c r="CEL287" s="89"/>
      <c r="CEM287" s="89"/>
      <c r="CEN287" s="89"/>
      <c r="CEO287" s="89"/>
      <c r="CEP287" s="89"/>
      <c r="CEQ287" s="89"/>
      <c r="CER287" s="89"/>
      <c r="CES287" s="89"/>
      <c r="CET287" s="89"/>
      <c r="CEU287" s="89"/>
      <c r="CEV287" s="89"/>
      <c r="CEW287" s="89"/>
      <c r="CEX287" s="89"/>
      <c r="CEY287" s="89"/>
      <c r="CEZ287" s="89"/>
      <c r="CFA287" s="89"/>
      <c r="CFB287" s="89"/>
      <c r="CFC287" s="89"/>
      <c r="CFD287" s="89"/>
      <c r="CFE287" s="89"/>
      <c r="CFF287" s="89"/>
      <c r="CFG287" s="89"/>
      <c r="CFH287" s="89"/>
      <c r="CFI287" s="89"/>
      <c r="CFJ287" s="89"/>
      <c r="CFK287" s="89"/>
      <c r="CFL287" s="89"/>
      <c r="CFM287" s="89"/>
      <c r="CFN287" s="89"/>
      <c r="CFO287" s="89"/>
      <c r="CFP287" s="89"/>
      <c r="CFQ287" s="89"/>
      <c r="CFR287" s="89"/>
      <c r="CFS287" s="89"/>
      <c r="CFT287" s="89"/>
      <c r="CFU287" s="89"/>
      <c r="CFV287" s="89"/>
      <c r="CFW287" s="89"/>
      <c r="CFX287" s="89"/>
      <c r="CFY287" s="89"/>
      <c r="CFZ287" s="89"/>
      <c r="CGA287" s="89"/>
      <c r="CGB287" s="89"/>
      <c r="CGC287" s="89"/>
      <c r="CGD287" s="89"/>
      <c r="CGE287" s="89"/>
      <c r="CGF287" s="89"/>
      <c r="CGG287" s="89"/>
      <c r="CGH287" s="89"/>
      <c r="CGI287" s="89"/>
      <c r="CGJ287" s="89"/>
      <c r="CGK287" s="89"/>
      <c r="CGL287" s="89"/>
      <c r="CGM287" s="89"/>
      <c r="CGN287" s="89"/>
      <c r="CGO287" s="89"/>
      <c r="CGP287" s="89"/>
      <c r="CGQ287" s="89"/>
      <c r="CGR287" s="89"/>
      <c r="CGS287" s="89"/>
      <c r="CGT287" s="89"/>
      <c r="CGU287" s="89"/>
      <c r="CGV287" s="89"/>
      <c r="CGW287" s="89"/>
      <c r="CGX287" s="89"/>
      <c r="CGY287" s="89"/>
      <c r="CGZ287" s="89"/>
      <c r="CHA287" s="89"/>
      <c r="CHB287" s="89"/>
      <c r="CHC287" s="89"/>
      <c r="CHD287" s="89"/>
      <c r="CHE287" s="89"/>
      <c r="CHF287" s="89"/>
      <c r="CHG287" s="89"/>
      <c r="CHH287" s="89"/>
      <c r="CHI287" s="89"/>
      <c r="CHJ287" s="89"/>
      <c r="CHK287" s="89"/>
      <c r="CHL287" s="89"/>
      <c r="CHM287" s="89"/>
      <c r="CHN287" s="89"/>
      <c r="CHO287" s="89"/>
      <c r="CHP287" s="89"/>
      <c r="CHQ287" s="89"/>
      <c r="CHR287" s="89"/>
      <c r="CHS287" s="89"/>
      <c r="CHT287" s="89"/>
      <c r="CHU287" s="89"/>
      <c r="CHV287" s="89"/>
      <c r="CHW287" s="89"/>
      <c r="CHX287" s="89"/>
      <c r="CHY287" s="89"/>
      <c r="CHZ287" s="89"/>
      <c r="CIA287" s="89"/>
      <c r="CIB287" s="89"/>
      <c r="CIC287" s="89"/>
      <c r="CID287" s="89"/>
      <c r="CIE287" s="89"/>
      <c r="CIF287" s="89"/>
      <c r="CIG287" s="89"/>
      <c r="CIH287" s="89"/>
      <c r="CII287" s="89"/>
      <c r="CIJ287" s="89"/>
      <c r="CIK287" s="89"/>
      <c r="CIL287" s="89"/>
      <c r="CIM287" s="89"/>
      <c r="CIN287" s="89"/>
      <c r="CIO287" s="89"/>
      <c r="CIP287" s="89"/>
      <c r="CIQ287" s="89"/>
      <c r="CIR287" s="89"/>
      <c r="CIS287" s="89"/>
      <c r="CIT287" s="89"/>
      <c r="CIU287" s="89"/>
      <c r="CIV287" s="89"/>
      <c r="CIW287" s="89"/>
      <c r="CIX287" s="89"/>
      <c r="CIY287" s="89"/>
      <c r="CIZ287" s="89"/>
      <c r="CJA287" s="89"/>
      <c r="CJB287" s="89"/>
      <c r="CJC287" s="89"/>
      <c r="CJD287" s="89"/>
      <c r="CJE287" s="89"/>
      <c r="CJF287" s="89"/>
      <c r="CJG287" s="89"/>
      <c r="CJH287" s="89"/>
      <c r="CJI287" s="89"/>
      <c r="CJJ287" s="89"/>
      <c r="CJK287" s="89"/>
      <c r="CJL287" s="89"/>
      <c r="CJM287" s="89"/>
      <c r="CJN287" s="89"/>
      <c r="CJO287" s="89"/>
      <c r="CJP287" s="89"/>
      <c r="CJQ287" s="89"/>
      <c r="CJR287" s="89"/>
      <c r="CJS287" s="89"/>
      <c r="CJT287" s="89"/>
      <c r="CJU287" s="89"/>
      <c r="CJV287" s="89"/>
      <c r="CJW287" s="89"/>
      <c r="CJX287" s="89"/>
      <c r="CJY287" s="89"/>
      <c r="CJZ287" s="89"/>
      <c r="CKA287" s="89"/>
      <c r="CKB287" s="89"/>
      <c r="CKC287" s="89"/>
      <c r="CKD287" s="89"/>
      <c r="CKE287" s="89"/>
      <c r="CKF287" s="89"/>
      <c r="CKG287" s="89"/>
      <c r="CKH287" s="89"/>
      <c r="CKI287" s="89"/>
      <c r="CKJ287" s="89"/>
      <c r="CKK287" s="89"/>
      <c r="CKL287" s="89"/>
      <c r="CKM287" s="89"/>
      <c r="CKN287" s="89"/>
      <c r="CKO287" s="89"/>
      <c r="CKP287" s="89"/>
      <c r="CKQ287" s="89"/>
      <c r="CKR287" s="89"/>
      <c r="CKS287" s="89"/>
      <c r="CKT287" s="89"/>
      <c r="CKU287" s="89"/>
      <c r="CKV287" s="89"/>
      <c r="CKW287" s="89"/>
      <c r="CKX287" s="89"/>
      <c r="CKY287" s="89"/>
      <c r="CKZ287" s="89"/>
      <c r="CLA287" s="89"/>
      <c r="CLB287" s="89"/>
      <c r="CLC287" s="89"/>
      <c r="CLD287" s="89"/>
      <c r="CLE287" s="89"/>
      <c r="CLF287" s="89"/>
      <c r="CLG287" s="89"/>
      <c r="CLH287" s="89"/>
      <c r="CLI287" s="89"/>
      <c r="CLJ287" s="89"/>
      <c r="CLK287" s="89"/>
      <c r="CLL287" s="89"/>
      <c r="CLM287" s="89"/>
      <c r="CLN287" s="89"/>
      <c r="CLO287" s="89"/>
      <c r="CLP287" s="89"/>
      <c r="CLQ287" s="89"/>
      <c r="CLR287" s="89"/>
      <c r="CLS287" s="89"/>
      <c r="CLT287" s="89"/>
      <c r="CLU287" s="89"/>
      <c r="CLV287" s="89"/>
      <c r="CLW287" s="89"/>
      <c r="CLX287" s="89"/>
      <c r="CLY287" s="89"/>
      <c r="CLZ287" s="89"/>
      <c r="CMA287" s="89"/>
      <c r="CMB287" s="89"/>
      <c r="CMC287" s="89"/>
      <c r="CMD287" s="89"/>
      <c r="CME287" s="89"/>
      <c r="CMF287" s="89"/>
      <c r="CMG287" s="89"/>
      <c r="CMH287" s="89"/>
      <c r="CMI287" s="89"/>
      <c r="CMJ287" s="89"/>
      <c r="CMK287" s="89"/>
      <c r="CML287" s="89"/>
      <c r="CMM287" s="89"/>
      <c r="CMN287" s="89"/>
      <c r="CMO287" s="89"/>
      <c r="CMP287" s="89"/>
      <c r="CMQ287" s="89"/>
      <c r="CMR287" s="89"/>
      <c r="CMS287" s="89"/>
      <c r="CMT287" s="89"/>
      <c r="CMU287" s="89"/>
      <c r="CMV287" s="89"/>
      <c r="CMW287" s="89"/>
      <c r="CMX287" s="89"/>
      <c r="CMY287" s="89"/>
      <c r="CMZ287" s="89"/>
      <c r="CNA287" s="89"/>
      <c r="CNB287" s="89"/>
      <c r="CNC287" s="89"/>
      <c r="CND287" s="89"/>
      <c r="CNE287" s="89"/>
      <c r="CNF287" s="89"/>
      <c r="CNG287" s="89"/>
      <c r="CNH287" s="89"/>
      <c r="CNI287" s="89"/>
      <c r="CNJ287" s="89"/>
      <c r="CNK287" s="89"/>
      <c r="CNL287" s="89"/>
      <c r="CNM287" s="89"/>
      <c r="CNN287" s="89"/>
      <c r="CNO287" s="89"/>
      <c r="CNP287" s="89"/>
      <c r="CNQ287" s="89"/>
      <c r="CNR287" s="89"/>
      <c r="CNS287" s="89"/>
      <c r="CNT287" s="89"/>
      <c r="CNU287" s="89"/>
      <c r="CNV287" s="89"/>
      <c r="CNW287" s="89"/>
      <c r="CNX287" s="89"/>
      <c r="CNY287" s="89"/>
      <c r="CNZ287" s="89"/>
      <c r="COA287" s="89"/>
      <c r="COB287" s="89"/>
      <c r="COC287" s="89"/>
      <c r="COD287" s="89"/>
      <c r="COE287" s="89"/>
      <c r="COF287" s="89"/>
      <c r="COG287" s="89"/>
      <c r="COH287" s="89"/>
      <c r="COI287" s="89"/>
      <c r="COJ287" s="89"/>
      <c r="COK287" s="89"/>
      <c r="COL287" s="89"/>
      <c r="COM287" s="89"/>
      <c r="CON287" s="89"/>
      <c r="COO287" s="89"/>
      <c r="COP287" s="89"/>
      <c r="COQ287" s="89"/>
      <c r="COR287" s="89"/>
      <c r="COS287" s="89"/>
      <c r="COT287" s="89"/>
      <c r="COU287" s="89"/>
      <c r="COV287" s="89"/>
      <c r="COW287" s="89"/>
      <c r="COX287" s="89"/>
      <c r="COY287" s="89"/>
      <c r="COZ287" s="89"/>
      <c r="CPA287" s="89"/>
      <c r="CPB287" s="89"/>
      <c r="CPC287" s="89"/>
      <c r="CPD287" s="89"/>
      <c r="CPE287" s="89"/>
      <c r="CPF287" s="89"/>
      <c r="CPG287" s="89"/>
      <c r="CPH287" s="89"/>
      <c r="CPI287" s="89"/>
      <c r="CPJ287" s="89"/>
      <c r="CPK287" s="89"/>
      <c r="CPL287" s="89"/>
      <c r="CPM287" s="89"/>
      <c r="CPN287" s="89"/>
      <c r="CPO287" s="89"/>
      <c r="CPP287" s="89"/>
      <c r="CPQ287" s="89"/>
      <c r="CPR287" s="89"/>
      <c r="CPS287" s="89"/>
      <c r="CPT287" s="89"/>
      <c r="CPU287" s="89"/>
      <c r="CPV287" s="89"/>
      <c r="CPW287" s="89"/>
      <c r="CPX287" s="89"/>
      <c r="CPY287" s="89"/>
      <c r="CPZ287" s="89"/>
      <c r="CQA287" s="89"/>
      <c r="CQB287" s="89"/>
      <c r="CQC287" s="89"/>
      <c r="CQD287" s="89"/>
      <c r="CQE287" s="89"/>
      <c r="CQF287" s="89"/>
      <c r="CQG287" s="89"/>
      <c r="CQH287" s="89"/>
      <c r="CQI287" s="89"/>
      <c r="CQJ287" s="89"/>
      <c r="CQK287" s="89"/>
      <c r="CQL287" s="89"/>
      <c r="CQM287" s="89"/>
      <c r="CQN287" s="89"/>
      <c r="CQO287" s="89"/>
      <c r="CQP287" s="89"/>
      <c r="CQQ287" s="89"/>
      <c r="CQR287" s="89"/>
      <c r="CQS287" s="89"/>
      <c r="CQT287" s="89"/>
      <c r="CQU287" s="89"/>
      <c r="CQV287" s="89"/>
      <c r="CQW287" s="89"/>
      <c r="CQX287" s="89"/>
      <c r="CQY287" s="89"/>
      <c r="CQZ287" s="89"/>
      <c r="CRA287" s="89"/>
      <c r="CRB287" s="89"/>
      <c r="CRC287" s="89"/>
      <c r="CRD287" s="89"/>
      <c r="CRE287" s="89"/>
      <c r="CRF287" s="89"/>
      <c r="CRG287" s="89"/>
      <c r="CRH287" s="89"/>
      <c r="CRI287" s="89"/>
      <c r="CRJ287" s="89"/>
      <c r="CRK287" s="89"/>
      <c r="CRL287" s="89"/>
      <c r="CRM287" s="89"/>
      <c r="CRN287" s="89"/>
      <c r="CRO287" s="89"/>
      <c r="CRP287" s="89"/>
      <c r="CRQ287" s="89"/>
      <c r="CRR287" s="89"/>
      <c r="CRS287" s="89"/>
      <c r="CRT287" s="89"/>
      <c r="CRU287" s="89"/>
      <c r="CRV287" s="89"/>
      <c r="CRW287" s="89"/>
      <c r="CRX287" s="89"/>
      <c r="CRY287" s="89"/>
      <c r="CRZ287" s="89"/>
      <c r="CSA287" s="89"/>
      <c r="CSB287" s="89"/>
      <c r="CSC287" s="89"/>
      <c r="CSD287" s="89"/>
      <c r="CSE287" s="89"/>
      <c r="CSF287" s="89"/>
      <c r="CSG287" s="89"/>
      <c r="CSH287" s="89"/>
      <c r="CSI287" s="89"/>
      <c r="CSJ287" s="89"/>
      <c r="CSK287" s="89"/>
      <c r="CSL287" s="89"/>
      <c r="CSM287" s="89"/>
      <c r="CSN287" s="89"/>
      <c r="CSO287" s="89"/>
      <c r="CSP287" s="89"/>
      <c r="CSQ287" s="89"/>
      <c r="CSR287" s="89"/>
      <c r="CSS287" s="89"/>
      <c r="CST287" s="89"/>
      <c r="CSU287" s="89"/>
      <c r="CSV287" s="89"/>
      <c r="CSW287" s="89"/>
      <c r="CSX287" s="89"/>
      <c r="CSY287" s="89"/>
      <c r="CSZ287" s="89"/>
      <c r="CTA287" s="89"/>
      <c r="CTB287" s="89"/>
      <c r="CTC287" s="89"/>
      <c r="CTD287" s="89"/>
      <c r="CTE287" s="89"/>
      <c r="CTF287" s="89"/>
      <c r="CTG287" s="89"/>
      <c r="CTH287" s="89"/>
      <c r="CTI287" s="89"/>
      <c r="CTJ287" s="89"/>
      <c r="CTK287" s="89"/>
      <c r="CTL287" s="89"/>
      <c r="CTM287" s="89"/>
      <c r="CTN287" s="89"/>
      <c r="CTO287" s="89"/>
      <c r="CTP287" s="89"/>
      <c r="CTQ287" s="89"/>
      <c r="CTR287" s="89"/>
      <c r="CTS287" s="89"/>
      <c r="CTT287" s="89"/>
      <c r="CTU287" s="89"/>
      <c r="CTV287" s="89"/>
      <c r="CTW287" s="89"/>
      <c r="CTX287" s="89"/>
      <c r="CTY287" s="89"/>
      <c r="CTZ287" s="89"/>
      <c r="CUA287" s="89"/>
      <c r="CUB287" s="89"/>
      <c r="CUC287" s="89"/>
      <c r="CUD287" s="89"/>
      <c r="CUE287" s="89"/>
      <c r="CUF287" s="89"/>
      <c r="CUG287" s="89"/>
      <c r="CUH287" s="89"/>
      <c r="CUI287" s="89"/>
      <c r="CUJ287" s="89"/>
      <c r="CUK287" s="89"/>
      <c r="CUL287" s="89"/>
      <c r="CUM287" s="89"/>
      <c r="CUN287" s="89"/>
      <c r="CUO287" s="89"/>
      <c r="CUP287" s="89"/>
      <c r="CUQ287" s="89"/>
      <c r="CUR287" s="89"/>
      <c r="CUS287" s="89"/>
      <c r="CUT287" s="89"/>
      <c r="CUU287" s="89"/>
      <c r="CUV287" s="89"/>
      <c r="CUW287" s="89"/>
      <c r="CUX287" s="89"/>
      <c r="CUY287" s="89"/>
      <c r="CUZ287" s="89"/>
      <c r="CVA287" s="89"/>
      <c r="CVB287" s="89"/>
      <c r="CVC287" s="89"/>
      <c r="CVD287" s="89"/>
      <c r="CVE287" s="89"/>
      <c r="CVF287" s="89"/>
      <c r="CVG287" s="89"/>
      <c r="CVH287" s="89"/>
      <c r="CVI287" s="89"/>
      <c r="CVJ287" s="89"/>
      <c r="CVK287" s="89"/>
      <c r="CVL287" s="89"/>
      <c r="CVM287" s="89"/>
      <c r="CVN287" s="89"/>
      <c r="CVO287" s="89"/>
      <c r="CVP287" s="89"/>
      <c r="CVQ287" s="89"/>
      <c r="CVR287" s="89"/>
      <c r="CVS287" s="89"/>
      <c r="CVT287" s="89"/>
      <c r="CVU287" s="89"/>
      <c r="CVV287" s="89"/>
      <c r="CVW287" s="89"/>
      <c r="CVX287" s="89"/>
      <c r="CVY287" s="89"/>
      <c r="CVZ287" s="89"/>
      <c r="CWA287" s="89"/>
      <c r="CWB287" s="89"/>
      <c r="CWC287" s="89"/>
      <c r="CWD287" s="89"/>
      <c r="CWE287" s="89"/>
      <c r="CWF287" s="89"/>
      <c r="CWG287" s="89"/>
      <c r="CWH287" s="89"/>
      <c r="CWI287" s="89"/>
      <c r="CWJ287" s="89"/>
      <c r="CWK287" s="89"/>
      <c r="CWL287" s="89"/>
      <c r="CWM287" s="89"/>
      <c r="CWN287" s="89"/>
      <c r="CWO287" s="89"/>
      <c r="CWP287" s="89"/>
      <c r="CWQ287" s="89"/>
      <c r="CWR287" s="89"/>
      <c r="CWS287" s="89"/>
      <c r="CWT287" s="89"/>
      <c r="CWU287" s="89"/>
      <c r="CWV287" s="89"/>
      <c r="CWW287" s="89"/>
      <c r="CWX287" s="89"/>
      <c r="CWY287" s="89"/>
      <c r="CWZ287" s="89"/>
      <c r="CXA287" s="89"/>
      <c r="CXB287" s="89"/>
      <c r="CXC287" s="89"/>
      <c r="CXD287" s="89"/>
      <c r="CXE287" s="89"/>
      <c r="CXF287" s="89"/>
      <c r="CXG287" s="89"/>
      <c r="CXH287" s="89"/>
      <c r="CXI287" s="89"/>
      <c r="CXJ287" s="89"/>
      <c r="CXK287" s="89"/>
      <c r="CXL287" s="89"/>
      <c r="CXM287" s="89"/>
      <c r="CXN287" s="89"/>
      <c r="CXO287" s="89"/>
      <c r="CXP287" s="89"/>
      <c r="CXQ287" s="89"/>
      <c r="CXR287" s="89"/>
      <c r="CXS287" s="89"/>
      <c r="CXT287" s="89"/>
      <c r="CXU287" s="89"/>
      <c r="CXV287" s="89"/>
      <c r="CXW287" s="89"/>
      <c r="CXX287" s="89"/>
      <c r="CXY287" s="89"/>
      <c r="CXZ287" s="89"/>
      <c r="CYA287" s="89"/>
      <c r="CYB287" s="89"/>
      <c r="CYC287" s="89"/>
      <c r="CYD287" s="89"/>
      <c r="CYE287" s="89"/>
      <c r="CYF287" s="89"/>
      <c r="CYG287" s="89"/>
      <c r="CYH287" s="89"/>
      <c r="CYI287" s="89"/>
      <c r="CYJ287" s="89"/>
      <c r="CYK287" s="89"/>
      <c r="CYL287" s="89"/>
      <c r="CYM287" s="89"/>
      <c r="CYN287" s="89"/>
      <c r="CYO287" s="89"/>
      <c r="CYP287" s="89"/>
      <c r="CYQ287" s="89"/>
      <c r="CYR287" s="89"/>
      <c r="CYS287" s="89"/>
      <c r="CYT287" s="89"/>
      <c r="CYU287" s="89"/>
      <c r="CYV287" s="89"/>
      <c r="CYW287" s="89"/>
      <c r="CYX287" s="89"/>
      <c r="CYY287" s="89"/>
      <c r="CYZ287" s="89"/>
      <c r="CZA287" s="89"/>
      <c r="CZB287" s="89"/>
      <c r="CZC287" s="89"/>
      <c r="CZD287" s="89"/>
      <c r="CZE287" s="89"/>
      <c r="CZF287" s="89"/>
      <c r="CZG287" s="89"/>
      <c r="CZH287" s="89"/>
      <c r="CZI287" s="89"/>
      <c r="CZJ287" s="89"/>
      <c r="CZK287" s="89"/>
      <c r="CZL287" s="89"/>
      <c r="CZM287" s="89"/>
      <c r="CZN287" s="89"/>
      <c r="CZO287" s="89"/>
      <c r="CZP287" s="89"/>
      <c r="CZQ287" s="89"/>
      <c r="CZR287" s="89"/>
      <c r="CZS287" s="89"/>
      <c r="CZT287" s="89"/>
      <c r="CZU287" s="89"/>
      <c r="CZV287" s="89"/>
      <c r="CZW287" s="89"/>
      <c r="CZX287" s="89"/>
      <c r="CZY287" s="89"/>
      <c r="CZZ287" s="89"/>
      <c r="DAA287" s="89"/>
      <c r="DAB287" s="89"/>
      <c r="DAC287" s="89"/>
      <c r="DAD287" s="89"/>
      <c r="DAE287" s="89"/>
      <c r="DAF287" s="89"/>
      <c r="DAG287" s="89"/>
      <c r="DAH287" s="89"/>
      <c r="DAI287" s="89"/>
      <c r="DAJ287" s="89"/>
      <c r="DAK287" s="89"/>
      <c r="DAL287" s="89"/>
      <c r="DAM287" s="89"/>
      <c r="DAN287" s="89"/>
      <c r="DAO287" s="89"/>
      <c r="DAP287" s="89"/>
      <c r="DAQ287" s="89"/>
      <c r="DAR287" s="89"/>
      <c r="DAS287" s="89"/>
      <c r="DAT287" s="89"/>
      <c r="DAU287" s="89"/>
      <c r="DAV287" s="89"/>
      <c r="DAW287" s="89"/>
      <c r="DAX287" s="89"/>
      <c r="DAY287" s="89"/>
      <c r="DAZ287" s="89"/>
      <c r="DBA287" s="89"/>
      <c r="DBB287" s="89"/>
      <c r="DBC287" s="89"/>
      <c r="DBD287" s="89"/>
      <c r="DBE287" s="89"/>
      <c r="DBF287" s="89"/>
      <c r="DBG287" s="89"/>
      <c r="DBH287" s="89"/>
      <c r="DBI287" s="89"/>
      <c r="DBJ287" s="89"/>
      <c r="DBK287" s="89"/>
      <c r="DBL287" s="89"/>
      <c r="DBM287" s="89"/>
      <c r="DBN287" s="89"/>
      <c r="DBO287" s="89"/>
      <c r="DBP287" s="89"/>
      <c r="DBQ287" s="89"/>
      <c r="DBR287" s="89"/>
      <c r="DBS287" s="89"/>
      <c r="DBT287" s="89"/>
      <c r="DBU287" s="89"/>
      <c r="DBV287" s="89"/>
      <c r="DBW287" s="89"/>
      <c r="DBX287" s="89"/>
      <c r="DBY287" s="89"/>
      <c r="DBZ287" s="89"/>
      <c r="DCA287" s="89"/>
      <c r="DCB287" s="89"/>
      <c r="DCC287" s="89"/>
      <c r="DCD287" s="89"/>
      <c r="DCE287" s="89"/>
      <c r="DCF287" s="89"/>
      <c r="DCG287" s="89"/>
      <c r="DCH287" s="89"/>
      <c r="DCI287" s="89"/>
      <c r="DCJ287" s="89"/>
      <c r="DCK287" s="89"/>
      <c r="DCL287" s="89"/>
      <c r="DCM287" s="89"/>
      <c r="DCN287" s="89"/>
      <c r="DCO287" s="89"/>
      <c r="DCP287" s="89"/>
      <c r="DCQ287" s="89"/>
      <c r="DCR287" s="89"/>
      <c r="DCS287" s="89"/>
      <c r="DCT287" s="89"/>
      <c r="DCU287" s="89"/>
      <c r="DCV287" s="89"/>
      <c r="DCW287" s="89"/>
      <c r="DCX287" s="89"/>
      <c r="DCY287" s="89"/>
      <c r="DCZ287" s="89"/>
      <c r="DDA287" s="89"/>
      <c r="DDB287" s="89"/>
      <c r="DDC287" s="89"/>
      <c r="DDD287" s="89"/>
      <c r="DDE287" s="89"/>
      <c r="DDF287" s="89"/>
      <c r="DDG287" s="89"/>
      <c r="DDH287" s="89"/>
      <c r="DDI287" s="89"/>
      <c r="DDJ287" s="89"/>
      <c r="DDK287" s="89"/>
      <c r="DDL287" s="89"/>
      <c r="DDM287" s="89"/>
      <c r="DDN287" s="89"/>
      <c r="DDO287" s="89"/>
      <c r="DDP287" s="89"/>
      <c r="DDQ287" s="89"/>
      <c r="DDR287" s="89"/>
      <c r="DDS287" s="89"/>
      <c r="DDT287" s="89"/>
      <c r="DDU287" s="89"/>
      <c r="DDV287" s="89"/>
      <c r="DDW287" s="89"/>
      <c r="DDX287" s="89"/>
      <c r="DDY287" s="89"/>
      <c r="DDZ287" s="89"/>
      <c r="DEA287" s="89"/>
      <c r="DEB287" s="89"/>
      <c r="DEC287" s="89"/>
      <c r="DED287" s="89"/>
      <c r="DEE287" s="89"/>
      <c r="DEF287" s="89"/>
      <c r="DEG287" s="89"/>
      <c r="DEH287" s="89"/>
      <c r="DEI287" s="89"/>
      <c r="DEJ287" s="89"/>
      <c r="DEK287" s="89"/>
      <c r="DEL287" s="89"/>
      <c r="DEM287" s="89"/>
      <c r="DEN287" s="89"/>
      <c r="DEO287" s="89"/>
      <c r="DEP287" s="89"/>
      <c r="DEQ287" s="89"/>
      <c r="DER287" s="89"/>
      <c r="DES287" s="89"/>
      <c r="DET287" s="89"/>
      <c r="DEU287" s="89"/>
      <c r="DEV287" s="89"/>
      <c r="DEW287" s="89"/>
      <c r="DEX287" s="89"/>
      <c r="DEY287" s="89"/>
      <c r="DEZ287" s="89"/>
      <c r="DFA287" s="89"/>
      <c r="DFB287" s="89"/>
      <c r="DFC287" s="89"/>
      <c r="DFD287" s="89"/>
      <c r="DFE287" s="89"/>
      <c r="DFF287" s="89"/>
      <c r="DFG287" s="89"/>
      <c r="DFH287" s="89"/>
      <c r="DFI287" s="89"/>
      <c r="DFJ287" s="89"/>
      <c r="DFK287" s="89"/>
      <c r="DFL287" s="89"/>
      <c r="DFM287" s="89"/>
      <c r="DFN287" s="89"/>
      <c r="DFO287" s="89"/>
      <c r="DFP287" s="89"/>
      <c r="DFQ287" s="89"/>
      <c r="DFR287" s="89"/>
      <c r="DFS287" s="89"/>
      <c r="DFT287" s="89"/>
      <c r="DFU287" s="89"/>
      <c r="DFV287" s="89"/>
      <c r="DFW287" s="89"/>
      <c r="DFX287" s="89"/>
      <c r="DFY287" s="89"/>
      <c r="DFZ287" s="89"/>
      <c r="DGA287" s="89"/>
      <c r="DGB287" s="89"/>
      <c r="DGC287" s="89"/>
      <c r="DGD287" s="89"/>
      <c r="DGE287" s="89"/>
      <c r="DGF287" s="89"/>
      <c r="DGG287" s="89"/>
      <c r="DGH287" s="89"/>
      <c r="DGI287" s="89"/>
      <c r="DGJ287" s="89"/>
      <c r="DGK287" s="89"/>
      <c r="DGL287" s="89"/>
      <c r="DGM287" s="89"/>
      <c r="DGN287" s="89"/>
      <c r="DGO287" s="89"/>
      <c r="DGP287" s="89"/>
      <c r="DGQ287" s="89"/>
      <c r="DGR287" s="89"/>
      <c r="DGS287" s="89"/>
      <c r="DGT287" s="89"/>
      <c r="DGU287" s="89"/>
      <c r="DGV287" s="89"/>
      <c r="DGW287" s="89"/>
      <c r="DGX287" s="89"/>
      <c r="DGY287" s="89"/>
      <c r="DGZ287" s="89"/>
      <c r="DHA287" s="89"/>
      <c r="DHB287" s="89"/>
      <c r="DHC287" s="89"/>
      <c r="DHD287" s="89"/>
      <c r="DHE287" s="89"/>
      <c r="DHF287" s="89"/>
      <c r="DHG287" s="89"/>
      <c r="DHH287" s="89"/>
      <c r="DHI287" s="89"/>
      <c r="DHJ287" s="89"/>
      <c r="DHK287" s="89"/>
      <c r="DHL287" s="89"/>
      <c r="DHM287" s="89"/>
      <c r="DHN287" s="89"/>
      <c r="DHO287" s="89"/>
      <c r="DHP287" s="89"/>
      <c r="DHQ287" s="89"/>
      <c r="DHR287" s="89"/>
      <c r="DHS287" s="89"/>
      <c r="DHT287" s="89"/>
      <c r="DHU287" s="89"/>
      <c r="DHV287" s="89"/>
      <c r="DHW287" s="89"/>
      <c r="DHX287" s="89"/>
      <c r="DHY287" s="89"/>
      <c r="DHZ287" s="89"/>
      <c r="DIA287" s="89"/>
      <c r="DIB287" s="89"/>
      <c r="DIC287" s="89"/>
      <c r="DID287" s="89"/>
      <c r="DIE287" s="89"/>
      <c r="DIF287" s="89"/>
      <c r="DIG287" s="89"/>
      <c r="DIH287" s="89"/>
      <c r="DII287" s="89"/>
      <c r="DIJ287" s="89"/>
      <c r="DIK287" s="89"/>
      <c r="DIL287" s="89"/>
      <c r="DIM287" s="89"/>
      <c r="DIN287" s="89"/>
      <c r="DIO287" s="89"/>
      <c r="DIP287" s="89"/>
      <c r="DIQ287" s="89"/>
      <c r="DIR287" s="89"/>
      <c r="DIS287" s="89"/>
      <c r="DIT287" s="89"/>
      <c r="DIU287" s="89"/>
      <c r="DIV287" s="89"/>
      <c r="DIW287" s="89"/>
      <c r="DIX287" s="89"/>
      <c r="DIY287" s="89"/>
      <c r="DIZ287" s="89"/>
      <c r="DJA287" s="89"/>
      <c r="DJB287" s="89"/>
      <c r="DJC287" s="89"/>
      <c r="DJD287" s="89"/>
      <c r="DJE287" s="89"/>
      <c r="DJF287" s="89"/>
      <c r="DJG287" s="89"/>
      <c r="DJH287" s="89"/>
      <c r="DJI287" s="89"/>
      <c r="DJJ287" s="89"/>
      <c r="DJK287" s="89"/>
      <c r="DJL287" s="89"/>
      <c r="DJM287" s="89"/>
      <c r="DJN287" s="89"/>
      <c r="DJO287" s="89"/>
      <c r="DJP287" s="89"/>
      <c r="DJQ287" s="89"/>
      <c r="DJR287" s="89"/>
      <c r="DJS287" s="89"/>
      <c r="DJT287" s="89"/>
      <c r="DJU287" s="89"/>
      <c r="DJV287" s="89"/>
      <c r="DJW287" s="89"/>
      <c r="DJX287" s="89"/>
      <c r="DJY287" s="89"/>
      <c r="DJZ287" s="89"/>
      <c r="DKA287" s="89"/>
      <c r="DKB287" s="89"/>
      <c r="DKC287" s="89"/>
      <c r="DKD287" s="89"/>
      <c r="DKE287" s="89"/>
      <c r="DKF287" s="89"/>
      <c r="DKG287" s="89"/>
      <c r="DKH287" s="89"/>
      <c r="DKI287" s="89"/>
      <c r="DKJ287" s="89"/>
      <c r="DKK287" s="89"/>
      <c r="DKL287" s="89"/>
      <c r="DKM287" s="89"/>
      <c r="DKN287" s="89"/>
      <c r="DKO287" s="89"/>
      <c r="DKP287" s="89"/>
      <c r="DKQ287" s="89"/>
      <c r="DKR287" s="89"/>
      <c r="DKS287" s="89"/>
      <c r="DKT287" s="89"/>
      <c r="DKU287" s="89"/>
      <c r="DKV287" s="89"/>
      <c r="DKW287" s="89"/>
      <c r="DKX287" s="89"/>
      <c r="DKY287" s="89"/>
      <c r="DKZ287" s="89"/>
      <c r="DLA287" s="89"/>
      <c r="DLB287" s="89"/>
      <c r="DLC287" s="89"/>
      <c r="DLD287" s="89"/>
      <c r="DLE287" s="89"/>
      <c r="DLF287" s="89"/>
      <c r="DLG287" s="89"/>
      <c r="DLH287" s="89"/>
      <c r="DLI287" s="89"/>
      <c r="DLJ287" s="89"/>
      <c r="DLK287" s="89"/>
      <c r="DLL287" s="89"/>
      <c r="DLM287" s="89"/>
      <c r="DLN287" s="89"/>
      <c r="DLO287" s="89"/>
      <c r="DLP287" s="89"/>
      <c r="DLQ287" s="89"/>
      <c r="DLR287" s="89"/>
      <c r="DLS287" s="89"/>
      <c r="DLT287" s="89"/>
      <c r="DLU287" s="89"/>
      <c r="DLV287" s="89"/>
      <c r="DLW287" s="89"/>
      <c r="DLX287" s="89"/>
      <c r="DLY287" s="89"/>
      <c r="DLZ287" s="89"/>
      <c r="DMA287" s="89"/>
      <c r="DMB287" s="89"/>
      <c r="DMC287" s="89"/>
      <c r="DMD287" s="89"/>
      <c r="DME287" s="89"/>
      <c r="DMF287" s="89"/>
      <c r="DMG287" s="89"/>
      <c r="DMH287" s="89"/>
      <c r="DMI287" s="89"/>
      <c r="DMJ287" s="89"/>
      <c r="DMK287" s="89"/>
      <c r="DML287" s="89"/>
      <c r="DMM287" s="89"/>
      <c r="DMN287" s="89"/>
      <c r="DMO287" s="89"/>
      <c r="DMP287" s="89"/>
      <c r="DMQ287" s="89"/>
      <c r="DMR287" s="89"/>
      <c r="DMS287" s="89"/>
      <c r="DMT287" s="89"/>
      <c r="DMU287" s="89"/>
      <c r="DMV287" s="89"/>
      <c r="DMW287" s="89"/>
      <c r="DMX287" s="89"/>
      <c r="DMY287" s="89"/>
      <c r="DMZ287" s="89"/>
      <c r="DNA287" s="89"/>
      <c r="DNB287" s="89"/>
      <c r="DNC287" s="89"/>
      <c r="DND287" s="89"/>
      <c r="DNE287" s="89"/>
      <c r="DNF287" s="89"/>
      <c r="DNG287" s="89"/>
      <c r="DNH287" s="89"/>
      <c r="DNI287" s="89"/>
      <c r="DNJ287" s="89"/>
      <c r="DNK287" s="89"/>
      <c r="DNL287" s="89"/>
      <c r="DNM287" s="89"/>
      <c r="DNN287" s="89"/>
      <c r="DNO287" s="89"/>
      <c r="DNP287" s="89"/>
      <c r="DNQ287" s="89"/>
      <c r="DNR287" s="89"/>
      <c r="DNS287" s="89"/>
      <c r="DNT287" s="89"/>
      <c r="DNU287" s="89"/>
      <c r="DNV287" s="89"/>
      <c r="DNW287" s="89"/>
      <c r="DNX287" s="89"/>
      <c r="DNY287" s="89"/>
      <c r="DNZ287" s="89"/>
      <c r="DOA287" s="89"/>
      <c r="DOB287" s="89"/>
      <c r="DOC287" s="89"/>
      <c r="DOD287" s="89"/>
      <c r="DOE287" s="89"/>
      <c r="DOF287" s="89"/>
      <c r="DOG287" s="89"/>
      <c r="DOH287" s="89"/>
      <c r="DOI287" s="89"/>
      <c r="DOJ287" s="89"/>
      <c r="DOK287" s="89"/>
      <c r="DOL287" s="89"/>
      <c r="DOM287" s="89"/>
      <c r="DON287" s="89"/>
      <c r="DOO287" s="89"/>
      <c r="DOP287" s="89"/>
      <c r="DOQ287" s="89"/>
      <c r="DOR287" s="89"/>
      <c r="DOS287" s="89"/>
      <c r="DOT287" s="89"/>
      <c r="DOU287" s="89"/>
      <c r="DOV287" s="89"/>
      <c r="DOW287" s="89"/>
      <c r="DOX287" s="89"/>
      <c r="DOY287" s="89"/>
      <c r="DOZ287" s="89"/>
      <c r="DPA287" s="89"/>
      <c r="DPB287" s="89"/>
      <c r="DPC287" s="89"/>
      <c r="DPD287" s="89"/>
      <c r="DPE287" s="89"/>
      <c r="DPF287" s="89"/>
      <c r="DPG287" s="89"/>
      <c r="DPH287" s="89"/>
      <c r="DPI287" s="89"/>
      <c r="DPJ287" s="89"/>
      <c r="DPK287" s="89"/>
      <c r="DPL287" s="89"/>
      <c r="DPM287" s="89"/>
      <c r="DPN287" s="89"/>
      <c r="DPO287" s="89"/>
      <c r="DPP287" s="89"/>
      <c r="DPQ287" s="89"/>
      <c r="DPR287" s="89"/>
      <c r="DPS287" s="89"/>
      <c r="DPT287" s="89"/>
      <c r="DPU287" s="89"/>
      <c r="DPV287" s="89"/>
      <c r="DPW287" s="89"/>
      <c r="DPX287" s="89"/>
      <c r="DPY287" s="89"/>
      <c r="DPZ287" s="89"/>
      <c r="DQA287" s="89"/>
      <c r="DQB287" s="89"/>
      <c r="DQC287" s="89"/>
      <c r="DQD287" s="89"/>
      <c r="DQE287" s="89"/>
      <c r="DQF287" s="89"/>
      <c r="DQG287" s="89"/>
      <c r="DQH287" s="89"/>
      <c r="DQI287" s="89"/>
      <c r="DQJ287" s="89"/>
      <c r="DQK287" s="89"/>
      <c r="DQL287" s="89"/>
      <c r="DQM287" s="89"/>
      <c r="DQN287" s="89"/>
      <c r="DQO287" s="89"/>
      <c r="DQP287" s="89"/>
      <c r="DQQ287" s="89"/>
      <c r="DQR287" s="89"/>
      <c r="DQS287" s="89"/>
      <c r="DQT287" s="89"/>
      <c r="DQU287" s="89"/>
      <c r="DQV287" s="89"/>
      <c r="DQW287" s="89"/>
      <c r="DQX287" s="89"/>
      <c r="DQY287" s="89"/>
      <c r="DQZ287" s="89"/>
      <c r="DRA287" s="89"/>
      <c r="DRB287" s="89"/>
      <c r="DRC287" s="89"/>
      <c r="DRD287" s="89"/>
      <c r="DRE287" s="89"/>
      <c r="DRF287" s="89"/>
      <c r="DRG287" s="89"/>
      <c r="DRH287" s="89"/>
      <c r="DRI287" s="89"/>
      <c r="DRJ287" s="89"/>
      <c r="DRK287" s="89"/>
      <c r="DRL287" s="89"/>
      <c r="DRM287" s="89"/>
      <c r="DRN287" s="89"/>
      <c r="DRO287" s="89"/>
      <c r="DRP287" s="89"/>
      <c r="DRQ287" s="89"/>
      <c r="DRR287" s="89"/>
      <c r="DRS287" s="89"/>
      <c r="DRT287" s="89"/>
      <c r="DRU287" s="89"/>
      <c r="DRV287" s="89"/>
      <c r="DRW287" s="89"/>
      <c r="DRX287" s="89"/>
      <c r="DRY287" s="89"/>
      <c r="DRZ287" s="89"/>
      <c r="DSA287" s="89"/>
      <c r="DSB287" s="89"/>
      <c r="DSC287" s="89"/>
      <c r="DSD287" s="89"/>
      <c r="DSE287" s="89"/>
      <c r="DSF287" s="89"/>
      <c r="DSG287" s="89"/>
      <c r="DSH287" s="89"/>
      <c r="DSI287" s="89"/>
      <c r="DSJ287" s="89"/>
      <c r="DSK287" s="89"/>
      <c r="DSL287" s="89"/>
      <c r="DSM287" s="89"/>
      <c r="DSN287" s="89"/>
      <c r="DSO287" s="89"/>
      <c r="DSP287" s="89"/>
      <c r="DSQ287" s="89"/>
      <c r="DSR287" s="89"/>
      <c r="DSS287" s="89"/>
      <c r="DST287" s="89"/>
      <c r="DSU287" s="89"/>
      <c r="DSV287" s="89"/>
      <c r="DSW287" s="89"/>
      <c r="DSX287" s="89"/>
      <c r="DSY287" s="89"/>
      <c r="DSZ287" s="89"/>
      <c r="DTA287" s="89"/>
      <c r="DTB287" s="89"/>
      <c r="DTC287" s="89"/>
      <c r="DTD287" s="89"/>
      <c r="DTE287" s="89"/>
      <c r="DTF287" s="89"/>
      <c r="DTG287" s="89"/>
      <c r="DTH287" s="89"/>
      <c r="DTI287" s="89"/>
      <c r="DTJ287" s="89"/>
      <c r="DTK287" s="89"/>
      <c r="DTL287" s="89"/>
      <c r="DTM287" s="89"/>
      <c r="DTN287" s="89"/>
      <c r="DTO287" s="89"/>
      <c r="DTP287" s="89"/>
      <c r="DTQ287" s="89"/>
      <c r="DTR287" s="89"/>
      <c r="DTS287" s="89"/>
      <c r="DTT287" s="89"/>
      <c r="DTU287" s="89"/>
      <c r="DTV287" s="89"/>
      <c r="DTW287" s="89"/>
      <c r="DTX287" s="89"/>
      <c r="DTY287" s="89"/>
      <c r="DTZ287" s="89"/>
      <c r="DUA287" s="89"/>
      <c r="DUB287" s="89"/>
      <c r="DUC287" s="89"/>
      <c r="DUD287" s="89"/>
      <c r="DUE287" s="89"/>
      <c r="DUF287" s="89"/>
      <c r="DUG287" s="89"/>
      <c r="DUH287" s="89"/>
      <c r="DUI287" s="89"/>
      <c r="DUJ287" s="89"/>
      <c r="DUK287" s="89"/>
      <c r="DUL287" s="89"/>
      <c r="DUM287" s="89"/>
      <c r="DUN287" s="89"/>
      <c r="DUO287" s="89"/>
      <c r="DUP287" s="89"/>
      <c r="DUQ287" s="89"/>
      <c r="DUR287" s="89"/>
      <c r="DUS287" s="89"/>
      <c r="DUT287" s="89"/>
      <c r="DUU287" s="89"/>
      <c r="DUV287" s="89"/>
      <c r="DUW287" s="89"/>
      <c r="DUX287" s="89"/>
      <c r="DUY287" s="89"/>
      <c r="DUZ287" s="89"/>
      <c r="DVA287" s="89"/>
      <c r="DVB287" s="89"/>
      <c r="DVC287" s="89"/>
      <c r="DVD287" s="89"/>
      <c r="DVE287" s="89"/>
      <c r="DVF287" s="89"/>
      <c r="DVG287" s="89"/>
      <c r="DVH287" s="89"/>
      <c r="DVI287" s="89"/>
      <c r="DVJ287" s="89"/>
      <c r="DVK287" s="89"/>
      <c r="DVL287" s="89"/>
      <c r="DVM287" s="89"/>
      <c r="DVN287" s="89"/>
      <c r="DVO287" s="89"/>
      <c r="DVP287" s="89"/>
      <c r="DVQ287" s="89"/>
      <c r="DVR287" s="89"/>
      <c r="DVS287" s="89"/>
      <c r="DVT287" s="89"/>
      <c r="DVU287" s="89"/>
      <c r="DVV287" s="89"/>
      <c r="DVW287" s="89"/>
      <c r="DVX287" s="89"/>
      <c r="DVY287" s="89"/>
      <c r="DVZ287" s="89"/>
      <c r="DWA287" s="89"/>
      <c r="DWB287" s="89"/>
      <c r="DWC287" s="89"/>
      <c r="DWD287" s="89"/>
      <c r="DWE287" s="89"/>
      <c r="DWF287" s="89"/>
      <c r="DWG287" s="89"/>
      <c r="DWH287" s="89"/>
      <c r="DWI287" s="89"/>
      <c r="DWJ287" s="89"/>
      <c r="DWK287" s="89"/>
      <c r="DWL287" s="89"/>
      <c r="DWM287" s="89"/>
      <c r="DWN287" s="89"/>
      <c r="DWO287" s="89"/>
      <c r="DWP287" s="89"/>
      <c r="DWQ287" s="89"/>
      <c r="DWR287" s="89"/>
      <c r="DWS287" s="89"/>
      <c r="DWT287" s="89"/>
      <c r="DWU287" s="89"/>
      <c r="DWV287" s="89"/>
      <c r="DWW287" s="89"/>
      <c r="DWX287" s="89"/>
      <c r="DWY287" s="89"/>
      <c r="DWZ287" s="89"/>
      <c r="DXA287" s="89"/>
      <c r="DXB287" s="89"/>
      <c r="DXC287" s="89"/>
      <c r="DXD287" s="89"/>
      <c r="DXE287" s="89"/>
      <c r="DXF287" s="89"/>
      <c r="DXG287" s="89"/>
      <c r="DXH287" s="89"/>
      <c r="DXI287" s="89"/>
      <c r="DXJ287" s="89"/>
      <c r="DXK287" s="89"/>
      <c r="DXL287" s="89"/>
      <c r="DXM287" s="89"/>
      <c r="DXN287" s="89"/>
      <c r="DXO287" s="89"/>
      <c r="DXP287" s="89"/>
      <c r="DXQ287" s="89"/>
      <c r="DXR287" s="89"/>
      <c r="DXS287" s="89"/>
      <c r="DXT287" s="89"/>
      <c r="DXU287" s="89"/>
      <c r="DXV287" s="89"/>
      <c r="DXW287" s="89"/>
      <c r="DXX287" s="89"/>
      <c r="DXY287" s="89"/>
      <c r="DXZ287" s="89"/>
      <c r="DYA287" s="89"/>
      <c r="DYB287" s="89"/>
      <c r="DYC287" s="89"/>
      <c r="DYD287" s="89"/>
      <c r="DYE287" s="89"/>
      <c r="DYF287" s="89"/>
      <c r="DYG287" s="89"/>
      <c r="DYH287" s="89"/>
      <c r="DYI287" s="89"/>
      <c r="DYJ287" s="89"/>
      <c r="DYK287" s="89"/>
      <c r="DYL287" s="89"/>
      <c r="DYM287" s="89"/>
      <c r="DYN287" s="89"/>
      <c r="DYO287" s="89"/>
      <c r="DYP287" s="89"/>
      <c r="DYQ287" s="89"/>
      <c r="DYR287" s="89"/>
      <c r="DYS287" s="89"/>
      <c r="DYT287" s="89"/>
      <c r="DYU287" s="89"/>
      <c r="DYV287" s="89"/>
      <c r="DYW287" s="89"/>
      <c r="DYX287" s="89"/>
      <c r="DYY287" s="89"/>
      <c r="DYZ287" s="89"/>
      <c r="DZA287" s="89"/>
      <c r="DZB287" s="89"/>
      <c r="DZC287" s="89"/>
      <c r="DZD287" s="89"/>
      <c r="DZE287" s="89"/>
      <c r="DZF287" s="89"/>
      <c r="DZG287" s="89"/>
      <c r="DZH287" s="89"/>
      <c r="DZI287" s="89"/>
      <c r="DZJ287" s="89"/>
      <c r="DZK287" s="89"/>
      <c r="DZL287" s="89"/>
      <c r="DZM287" s="89"/>
      <c r="DZN287" s="89"/>
      <c r="DZO287" s="89"/>
      <c r="DZP287" s="89"/>
      <c r="DZQ287" s="89"/>
      <c r="DZR287" s="89"/>
      <c r="DZS287" s="89"/>
      <c r="DZT287" s="89"/>
      <c r="DZU287" s="89"/>
      <c r="DZV287" s="89"/>
      <c r="DZW287" s="89"/>
      <c r="DZX287" s="89"/>
      <c r="DZY287" s="89"/>
      <c r="DZZ287" s="89"/>
      <c r="EAA287" s="89"/>
      <c r="EAB287" s="89"/>
      <c r="EAC287" s="89"/>
      <c r="EAD287" s="89"/>
      <c r="EAE287" s="89"/>
      <c r="EAF287" s="89"/>
      <c r="EAG287" s="89"/>
      <c r="EAH287" s="89"/>
      <c r="EAI287" s="89"/>
      <c r="EAJ287" s="89"/>
      <c r="EAK287" s="89"/>
      <c r="EAL287" s="89"/>
      <c r="EAM287" s="89"/>
      <c r="EAN287" s="89"/>
      <c r="EAO287" s="89"/>
      <c r="EAP287" s="89"/>
      <c r="EAQ287" s="89"/>
      <c r="EAR287" s="89"/>
      <c r="EAS287" s="89"/>
      <c r="EAT287" s="89"/>
      <c r="EAU287" s="89"/>
      <c r="EAV287" s="89"/>
      <c r="EAW287" s="89"/>
      <c r="EAX287" s="89"/>
      <c r="EAY287" s="89"/>
      <c r="EAZ287" s="89"/>
      <c r="EBA287" s="89"/>
      <c r="EBB287" s="89"/>
      <c r="EBC287" s="89"/>
      <c r="EBD287" s="89"/>
      <c r="EBE287" s="89"/>
      <c r="EBF287" s="89"/>
      <c r="EBG287" s="89"/>
      <c r="EBH287" s="89"/>
      <c r="EBI287" s="89"/>
      <c r="EBJ287" s="89"/>
      <c r="EBK287" s="89"/>
      <c r="EBL287" s="89"/>
      <c r="EBM287" s="89"/>
      <c r="EBN287" s="89"/>
      <c r="EBO287" s="89"/>
      <c r="EBP287" s="89"/>
      <c r="EBQ287" s="89"/>
      <c r="EBR287" s="89"/>
      <c r="EBS287" s="89"/>
      <c r="EBT287" s="89"/>
      <c r="EBU287" s="89"/>
      <c r="EBV287" s="89"/>
      <c r="EBW287" s="89"/>
      <c r="EBX287" s="89"/>
      <c r="EBY287" s="89"/>
      <c r="EBZ287" s="89"/>
      <c r="ECA287" s="89"/>
      <c r="ECB287" s="89"/>
      <c r="ECC287" s="89"/>
      <c r="ECD287" s="89"/>
      <c r="ECE287" s="89"/>
      <c r="ECF287" s="89"/>
      <c r="ECG287" s="89"/>
      <c r="ECH287" s="89"/>
      <c r="ECI287" s="89"/>
      <c r="ECJ287" s="89"/>
      <c r="ECK287" s="89"/>
      <c r="ECL287" s="89"/>
      <c r="ECM287" s="89"/>
      <c r="ECN287" s="89"/>
      <c r="ECO287" s="89"/>
      <c r="ECP287" s="89"/>
      <c r="ECQ287" s="89"/>
      <c r="ECR287" s="89"/>
      <c r="ECS287" s="89"/>
      <c r="ECT287" s="89"/>
      <c r="ECU287" s="89"/>
      <c r="ECV287" s="89"/>
      <c r="ECW287" s="89"/>
      <c r="ECX287" s="89"/>
      <c r="ECY287" s="89"/>
      <c r="ECZ287" s="89"/>
      <c r="EDA287" s="89"/>
      <c r="EDB287" s="89"/>
      <c r="EDC287" s="89"/>
      <c r="EDD287" s="89"/>
      <c r="EDE287" s="89"/>
      <c r="EDF287" s="89"/>
      <c r="EDG287" s="89"/>
      <c r="EDH287" s="89"/>
      <c r="EDI287" s="89"/>
      <c r="EDJ287" s="89"/>
      <c r="EDK287" s="89"/>
      <c r="EDL287" s="89"/>
      <c r="EDM287" s="89"/>
      <c r="EDN287" s="89"/>
      <c r="EDO287" s="89"/>
      <c r="EDP287" s="89"/>
      <c r="EDQ287" s="89"/>
      <c r="EDR287" s="89"/>
      <c r="EDS287" s="89"/>
      <c r="EDT287" s="89"/>
      <c r="EDU287" s="89"/>
      <c r="EDV287" s="89"/>
      <c r="EDW287" s="89"/>
      <c r="EDX287" s="89"/>
      <c r="EDY287" s="89"/>
      <c r="EDZ287" s="89"/>
      <c r="EEA287" s="89"/>
      <c r="EEB287" s="89"/>
      <c r="EEC287" s="89"/>
      <c r="EED287" s="89"/>
      <c r="EEE287" s="89"/>
      <c r="EEF287" s="89"/>
      <c r="EEG287" s="89"/>
      <c r="EEH287" s="89"/>
      <c r="EEI287" s="89"/>
      <c r="EEJ287" s="89"/>
      <c r="EEK287" s="89"/>
      <c r="EEL287" s="89"/>
      <c r="EEM287" s="89"/>
      <c r="EEN287" s="89"/>
      <c r="EEO287" s="89"/>
      <c r="EEP287" s="89"/>
      <c r="EEQ287" s="89"/>
      <c r="EER287" s="89"/>
      <c r="EES287" s="89"/>
      <c r="EET287" s="89"/>
      <c r="EEU287" s="89"/>
      <c r="EEV287" s="89"/>
      <c r="EEW287" s="89"/>
      <c r="EEX287" s="89"/>
      <c r="EEY287" s="89"/>
      <c r="EEZ287" s="89"/>
      <c r="EFA287" s="89"/>
      <c r="EFB287" s="89"/>
      <c r="EFC287" s="89"/>
      <c r="EFD287" s="89"/>
      <c r="EFE287" s="89"/>
      <c r="EFF287" s="89"/>
      <c r="EFG287" s="89"/>
      <c r="EFH287" s="89"/>
      <c r="EFI287" s="89"/>
      <c r="EFJ287" s="89"/>
      <c r="EFK287" s="89"/>
      <c r="EFL287" s="89"/>
      <c r="EFM287" s="89"/>
      <c r="EFN287" s="89"/>
      <c r="EFO287" s="89"/>
      <c r="EFP287" s="89"/>
      <c r="EFQ287" s="89"/>
      <c r="EFR287" s="89"/>
      <c r="EFS287" s="89"/>
      <c r="EFT287" s="89"/>
      <c r="EFU287" s="89"/>
      <c r="EFV287" s="89"/>
      <c r="EFW287" s="89"/>
      <c r="EFX287" s="89"/>
      <c r="EFY287" s="89"/>
      <c r="EFZ287" s="89"/>
      <c r="EGA287" s="89"/>
      <c r="EGB287" s="89"/>
      <c r="EGC287" s="89"/>
      <c r="EGD287" s="89"/>
      <c r="EGE287" s="89"/>
      <c r="EGF287" s="89"/>
      <c r="EGG287" s="89"/>
      <c r="EGH287" s="89"/>
      <c r="EGI287" s="89"/>
      <c r="EGJ287" s="89"/>
      <c r="EGK287" s="89"/>
      <c r="EGL287" s="89"/>
      <c r="EGM287" s="89"/>
      <c r="EGN287" s="89"/>
      <c r="EGO287" s="89"/>
      <c r="EGP287" s="89"/>
      <c r="EGQ287" s="89"/>
      <c r="EGR287" s="89"/>
      <c r="EGS287" s="89"/>
      <c r="EGT287" s="89"/>
      <c r="EGU287" s="89"/>
      <c r="EGV287" s="89"/>
      <c r="EGW287" s="89"/>
      <c r="EGX287" s="89"/>
      <c r="EGY287" s="89"/>
      <c r="EGZ287" s="89"/>
      <c r="EHA287" s="89"/>
      <c r="EHB287" s="89"/>
      <c r="EHC287" s="89"/>
      <c r="EHD287" s="89"/>
      <c r="EHE287" s="89"/>
      <c r="EHF287" s="89"/>
      <c r="EHG287" s="89"/>
      <c r="EHH287" s="89"/>
      <c r="EHI287" s="89"/>
      <c r="EHJ287" s="89"/>
      <c r="EHK287" s="89"/>
      <c r="EHL287" s="89"/>
      <c r="EHM287" s="89"/>
      <c r="EHN287" s="89"/>
      <c r="EHO287" s="89"/>
      <c r="EHP287" s="89"/>
      <c r="EHQ287" s="89"/>
      <c r="EHR287" s="89"/>
      <c r="EHS287" s="89"/>
      <c r="EHT287" s="89"/>
      <c r="EHU287" s="89"/>
      <c r="EHV287" s="89"/>
      <c r="EHW287" s="89"/>
      <c r="EHX287" s="89"/>
      <c r="EHY287" s="89"/>
      <c r="EHZ287" s="89"/>
      <c r="EIA287" s="89"/>
      <c r="EIB287" s="89"/>
      <c r="EIC287" s="89"/>
      <c r="EID287" s="89"/>
      <c r="EIE287" s="89"/>
      <c r="EIF287" s="89"/>
      <c r="EIG287" s="89"/>
      <c r="EIH287" s="89"/>
      <c r="EII287" s="89"/>
      <c r="EIJ287" s="89"/>
      <c r="EIK287" s="89"/>
      <c r="EIL287" s="89"/>
      <c r="EIM287" s="89"/>
      <c r="EIN287" s="89"/>
      <c r="EIO287" s="89"/>
      <c r="EIP287" s="89"/>
      <c r="EIQ287" s="89"/>
      <c r="EIR287" s="89"/>
      <c r="EIS287" s="89"/>
      <c r="EIT287" s="89"/>
      <c r="EIU287" s="89"/>
      <c r="EIV287" s="89"/>
      <c r="EIW287" s="89"/>
      <c r="EIX287" s="89"/>
      <c r="EIY287" s="89"/>
      <c r="EIZ287" s="89"/>
      <c r="EJA287" s="89"/>
      <c r="EJB287" s="89"/>
      <c r="EJC287" s="89"/>
      <c r="EJD287" s="89"/>
      <c r="EJE287" s="89"/>
      <c r="EJF287" s="89"/>
      <c r="EJG287" s="89"/>
      <c r="EJH287" s="89"/>
      <c r="EJI287" s="89"/>
      <c r="EJJ287" s="89"/>
      <c r="EJK287" s="89"/>
      <c r="EJL287" s="89"/>
      <c r="EJM287" s="89"/>
      <c r="EJN287" s="89"/>
      <c r="EJO287" s="89"/>
      <c r="EJP287" s="89"/>
      <c r="EJQ287" s="89"/>
      <c r="EJR287" s="89"/>
      <c r="EJS287" s="89"/>
      <c r="EJT287" s="89"/>
      <c r="EJU287" s="89"/>
      <c r="EJV287" s="89"/>
      <c r="EJW287" s="89"/>
      <c r="EJX287" s="89"/>
      <c r="EJY287" s="89"/>
      <c r="EJZ287" s="89"/>
      <c r="EKA287" s="89"/>
      <c r="EKB287" s="89"/>
      <c r="EKC287" s="89"/>
      <c r="EKD287" s="89"/>
      <c r="EKE287" s="89"/>
      <c r="EKF287" s="89"/>
      <c r="EKG287" s="89"/>
      <c r="EKH287" s="89"/>
      <c r="EKI287" s="89"/>
      <c r="EKJ287" s="89"/>
      <c r="EKK287" s="89"/>
      <c r="EKL287" s="89"/>
      <c r="EKM287" s="89"/>
      <c r="EKN287" s="89"/>
      <c r="EKO287" s="89"/>
      <c r="EKP287" s="89"/>
      <c r="EKQ287" s="89"/>
      <c r="EKR287" s="89"/>
      <c r="EKS287" s="89"/>
      <c r="EKT287" s="89"/>
      <c r="EKU287" s="89"/>
      <c r="EKV287" s="89"/>
      <c r="EKW287" s="89"/>
      <c r="EKX287" s="89"/>
      <c r="EKY287" s="89"/>
      <c r="EKZ287" s="89"/>
      <c r="ELA287" s="89"/>
      <c r="ELB287" s="89"/>
      <c r="ELC287" s="89"/>
      <c r="ELD287" s="89"/>
      <c r="ELE287" s="89"/>
      <c r="ELF287" s="89"/>
      <c r="ELG287" s="89"/>
      <c r="ELH287" s="89"/>
      <c r="ELI287" s="89"/>
      <c r="ELJ287" s="89"/>
      <c r="ELK287" s="89"/>
      <c r="ELL287" s="89"/>
      <c r="ELM287" s="89"/>
      <c r="ELN287" s="89"/>
      <c r="ELO287" s="89"/>
      <c r="ELP287" s="89"/>
      <c r="ELQ287" s="89"/>
      <c r="ELR287" s="89"/>
      <c r="ELS287" s="89"/>
      <c r="ELT287" s="89"/>
      <c r="ELU287" s="89"/>
      <c r="ELV287" s="89"/>
      <c r="ELW287" s="89"/>
      <c r="ELX287" s="89"/>
      <c r="ELY287" s="89"/>
      <c r="ELZ287" s="89"/>
      <c r="EMA287" s="89"/>
      <c r="EMB287" s="89"/>
      <c r="EMC287" s="89"/>
      <c r="EMD287" s="89"/>
      <c r="EME287" s="89"/>
      <c r="EMF287" s="89"/>
      <c r="EMG287" s="89"/>
      <c r="EMH287" s="89"/>
      <c r="EMI287" s="89"/>
      <c r="EMJ287" s="89"/>
      <c r="EMK287" s="89"/>
      <c r="EML287" s="89"/>
      <c r="EMM287" s="89"/>
      <c r="EMN287" s="89"/>
      <c r="EMO287" s="89"/>
      <c r="EMP287" s="89"/>
      <c r="EMQ287" s="89"/>
      <c r="EMR287" s="89"/>
      <c r="EMS287" s="89"/>
      <c r="EMT287" s="89"/>
      <c r="EMU287" s="89"/>
      <c r="EMV287" s="89"/>
      <c r="EMW287" s="89"/>
      <c r="EMX287" s="89"/>
      <c r="EMY287" s="89"/>
      <c r="EMZ287" s="89"/>
      <c r="ENA287" s="89"/>
      <c r="ENB287" s="89"/>
      <c r="ENC287" s="89"/>
      <c r="END287" s="89"/>
      <c r="ENE287" s="89"/>
      <c r="ENF287" s="89"/>
      <c r="ENG287" s="89"/>
      <c r="ENH287" s="89"/>
      <c r="ENI287" s="89"/>
      <c r="ENJ287" s="89"/>
      <c r="ENK287" s="89"/>
      <c r="ENL287" s="89"/>
      <c r="ENM287" s="89"/>
      <c r="ENN287" s="89"/>
      <c r="ENO287" s="89"/>
      <c r="ENP287" s="89"/>
      <c r="ENQ287" s="89"/>
      <c r="ENR287" s="89"/>
      <c r="ENS287" s="89"/>
      <c r="ENT287" s="89"/>
      <c r="ENU287" s="89"/>
      <c r="ENV287" s="89"/>
      <c r="ENW287" s="89"/>
      <c r="ENX287" s="89"/>
      <c r="ENY287" s="89"/>
      <c r="ENZ287" s="89"/>
      <c r="EOA287" s="89"/>
      <c r="EOB287" s="89"/>
      <c r="EOC287" s="89"/>
      <c r="EOD287" s="89"/>
      <c r="EOE287" s="89"/>
      <c r="EOF287" s="89"/>
      <c r="EOG287" s="89"/>
      <c r="EOH287" s="89"/>
      <c r="EOI287" s="89"/>
      <c r="EOJ287" s="89"/>
      <c r="EOK287" s="89"/>
      <c r="EOL287" s="89"/>
      <c r="EOM287" s="89"/>
      <c r="EON287" s="89"/>
      <c r="EOO287" s="89"/>
      <c r="EOP287" s="89"/>
      <c r="EOQ287" s="89"/>
      <c r="EOR287" s="89"/>
      <c r="EOS287" s="89"/>
      <c r="EOT287" s="89"/>
      <c r="EOU287" s="89"/>
      <c r="EOV287" s="89"/>
      <c r="EOW287" s="89"/>
      <c r="EOX287" s="89"/>
      <c r="EOY287" s="89"/>
      <c r="EOZ287" s="89"/>
      <c r="EPA287" s="89"/>
      <c r="EPB287" s="89"/>
      <c r="EPC287" s="89"/>
      <c r="EPD287" s="89"/>
      <c r="EPE287" s="89"/>
      <c r="EPF287" s="89"/>
      <c r="EPG287" s="89"/>
      <c r="EPH287" s="89"/>
      <c r="EPI287" s="89"/>
      <c r="EPJ287" s="89"/>
      <c r="EPK287" s="89"/>
      <c r="EPL287" s="89"/>
      <c r="EPM287" s="89"/>
      <c r="EPN287" s="89"/>
      <c r="EPO287" s="89"/>
      <c r="EPP287" s="89"/>
      <c r="EPQ287" s="89"/>
      <c r="EPR287" s="89"/>
      <c r="EPS287" s="89"/>
      <c r="EPT287" s="89"/>
      <c r="EPU287" s="89"/>
      <c r="EPV287" s="89"/>
      <c r="EPW287" s="89"/>
      <c r="EPX287" s="89"/>
      <c r="EPY287" s="89"/>
      <c r="EPZ287" s="89"/>
      <c r="EQA287" s="89"/>
      <c r="EQB287" s="89"/>
      <c r="EQC287" s="89"/>
      <c r="EQD287" s="89"/>
      <c r="EQE287" s="89"/>
      <c r="EQF287" s="89"/>
      <c r="EQG287" s="89"/>
      <c r="EQH287" s="89"/>
      <c r="EQI287" s="89"/>
      <c r="EQJ287" s="89"/>
      <c r="EQK287" s="89"/>
      <c r="EQL287" s="89"/>
      <c r="EQM287" s="89"/>
      <c r="EQN287" s="89"/>
      <c r="EQO287" s="89"/>
      <c r="EQP287" s="89"/>
      <c r="EQQ287" s="89"/>
      <c r="EQR287" s="89"/>
      <c r="EQS287" s="89"/>
      <c r="EQT287" s="89"/>
      <c r="EQU287" s="89"/>
      <c r="EQV287" s="89"/>
      <c r="EQW287" s="89"/>
      <c r="EQX287" s="89"/>
      <c r="EQY287" s="89"/>
      <c r="EQZ287" s="89"/>
      <c r="ERA287" s="89"/>
      <c r="ERB287" s="89"/>
      <c r="ERC287" s="89"/>
      <c r="ERD287" s="89"/>
      <c r="ERE287" s="89"/>
      <c r="ERF287" s="89"/>
      <c r="ERG287" s="89"/>
      <c r="ERH287" s="89"/>
      <c r="ERI287" s="89"/>
      <c r="ERJ287" s="89"/>
      <c r="ERK287" s="89"/>
      <c r="ERL287" s="89"/>
      <c r="ERM287" s="89"/>
      <c r="ERN287" s="89"/>
      <c r="ERO287" s="89"/>
      <c r="ERP287" s="89"/>
      <c r="ERQ287" s="89"/>
      <c r="ERR287" s="89"/>
      <c r="ERS287" s="89"/>
      <c r="ERT287" s="89"/>
      <c r="ERU287" s="89"/>
      <c r="ERV287" s="89"/>
      <c r="ERW287" s="89"/>
      <c r="ERX287" s="89"/>
      <c r="ERY287" s="89"/>
      <c r="ERZ287" s="89"/>
      <c r="ESA287" s="89"/>
      <c r="ESB287" s="89"/>
      <c r="ESC287" s="89"/>
      <c r="ESD287" s="89"/>
      <c r="ESE287" s="89"/>
      <c r="ESF287" s="89"/>
      <c r="ESG287" s="89"/>
      <c r="ESH287" s="89"/>
      <c r="ESI287" s="89"/>
      <c r="ESJ287" s="89"/>
      <c r="ESK287" s="89"/>
      <c r="ESL287" s="89"/>
      <c r="ESM287" s="89"/>
      <c r="ESN287" s="89"/>
      <c r="ESO287" s="89"/>
      <c r="ESP287" s="89"/>
      <c r="ESQ287" s="89"/>
      <c r="ESR287" s="89"/>
      <c r="ESS287" s="89"/>
      <c r="EST287" s="89"/>
      <c r="ESU287" s="89"/>
      <c r="ESV287" s="89"/>
      <c r="ESW287" s="89"/>
      <c r="ESX287" s="89"/>
      <c r="ESY287" s="89"/>
      <c r="ESZ287" s="89"/>
      <c r="ETA287" s="89"/>
      <c r="ETB287" s="89"/>
      <c r="ETC287" s="89"/>
      <c r="ETD287" s="89"/>
      <c r="ETE287" s="89"/>
      <c r="ETF287" s="89"/>
      <c r="ETG287" s="89"/>
      <c r="ETH287" s="89"/>
      <c r="ETI287" s="89"/>
      <c r="ETJ287" s="89"/>
      <c r="ETK287" s="89"/>
      <c r="ETL287" s="89"/>
      <c r="ETM287" s="89"/>
      <c r="ETN287" s="89"/>
      <c r="ETO287" s="89"/>
      <c r="ETP287" s="89"/>
      <c r="ETQ287" s="89"/>
      <c r="ETR287" s="89"/>
      <c r="ETS287" s="89"/>
      <c r="ETT287" s="89"/>
      <c r="ETU287" s="89"/>
      <c r="ETV287" s="89"/>
      <c r="ETW287" s="89"/>
      <c r="ETX287" s="89"/>
      <c r="ETY287" s="89"/>
      <c r="ETZ287" s="89"/>
      <c r="EUA287" s="89"/>
      <c r="EUB287" s="89"/>
      <c r="EUC287" s="89"/>
      <c r="EUD287" s="89"/>
      <c r="EUE287" s="89"/>
      <c r="EUF287" s="89"/>
      <c r="EUG287" s="89"/>
      <c r="EUH287" s="89"/>
      <c r="EUI287" s="89"/>
      <c r="EUJ287" s="89"/>
      <c r="EUK287" s="89"/>
      <c r="EUL287" s="89"/>
      <c r="EUM287" s="89"/>
      <c r="EUN287" s="89"/>
      <c r="EUO287" s="89"/>
      <c r="EUP287" s="89"/>
      <c r="EUQ287" s="89"/>
      <c r="EUR287" s="89"/>
      <c r="EUS287" s="89"/>
      <c r="EUT287" s="89"/>
      <c r="EUU287" s="89"/>
      <c r="EUV287" s="89"/>
      <c r="EUW287" s="89"/>
      <c r="EUX287" s="89"/>
      <c r="EUY287" s="89"/>
      <c r="EUZ287" s="89"/>
      <c r="EVA287" s="89"/>
      <c r="EVB287" s="89"/>
      <c r="EVC287" s="89"/>
      <c r="EVD287" s="89"/>
      <c r="EVE287" s="89"/>
      <c r="EVF287" s="89"/>
      <c r="EVG287" s="89"/>
      <c r="EVH287" s="89"/>
      <c r="EVI287" s="89"/>
      <c r="EVJ287" s="89"/>
      <c r="EVK287" s="89"/>
      <c r="EVL287" s="89"/>
      <c r="EVM287" s="89"/>
      <c r="EVN287" s="89"/>
      <c r="EVO287" s="89"/>
      <c r="EVP287" s="89"/>
      <c r="EVQ287" s="89"/>
      <c r="EVR287" s="89"/>
      <c r="EVS287" s="89"/>
      <c r="EVT287" s="89"/>
      <c r="EVU287" s="89"/>
      <c r="EVV287" s="89"/>
      <c r="EVW287" s="89"/>
      <c r="EVX287" s="89"/>
      <c r="EVY287" s="89"/>
      <c r="EVZ287" s="89"/>
      <c r="EWA287" s="89"/>
      <c r="EWB287" s="89"/>
      <c r="EWC287" s="89"/>
      <c r="EWD287" s="89"/>
      <c r="EWE287" s="89"/>
      <c r="EWF287" s="89"/>
      <c r="EWG287" s="89"/>
      <c r="EWH287" s="89"/>
      <c r="EWI287" s="89"/>
      <c r="EWJ287" s="89"/>
      <c r="EWK287" s="89"/>
      <c r="EWL287" s="89"/>
      <c r="EWM287" s="89"/>
      <c r="EWN287" s="89"/>
      <c r="EWO287" s="89"/>
      <c r="EWP287" s="89"/>
      <c r="EWQ287" s="89"/>
      <c r="EWR287" s="89"/>
      <c r="EWS287" s="89"/>
      <c r="EWT287" s="89"/>
      <c r="EWU287" s="89"/>
      <c r="EWV287" s="89"/>
      <c r="EWW287" s="89"/>
      <c r="EWX287" s="89"/>
      <c r="EWY287" s="89"/>
      <c r="EWZ287" s="89"/>
      <c r="EXA287" s="89"/>
      <c r="EXB287" s="89"/>
      <c r="EXC287" s="89"/>
      <c r="EXD287" s="89"/>
      <c r="EXE287" s="89"/>
      <c r="EXF287" s="89"/>
      <c r="EXG287" s="89"/>
      <c r="EXH287" s="89"/>
      <c r="EXI287" s="89"/>
      <c r="EXJ287" s="89"/>
      <c r="EXK287" s="89"/>
      <c r="EXL287" s="89"/>
      <c r="EXM287" s="89"/>
      <c r="EXN287" s="89"/>
      <c r="EXO287" s="89"/>
      <c r="EXP287" s="89"/>
      <c r="EXQ287" s="89"/>
      <c r="EXR287" s="89"/>
      <c r="EXS287" s="89"/>
      <c r="EXT287" s="89"/>
      <c r="EXU287" s="89"/>
      <c r="EXV287" s="89"/>
      <c r="EXW287" s="89"/>
      <c r="EXX287" s="89"/>
      <c r="EXY287" s="89"/>
      <c r="EXZ287" s="89"/>
      <c r="EYA287" s="89"/>
      <c r="EYB287" s="89"/>
      <c r="EYC287" s="89"/>
      <c r="EYD287" s="89"/>
      <c r="EYE287" s="89"/>
      <c r="EYF287" s="89"/>
      <c r="EYG287" s="89"/>
      <c r="EYH287" s="89"/>
      <c r="EYI287" s="89"/>
      <c r="EYJ287" s="89"/>
      <c r="EYK287" s="89"/>
      <c r="EYL287" s="89"/>
      <c r="EYM287" s="89"/>
      <c r="EYN287" s="89"/>
      <c r="EYO287" s="89"/>
      <c r="EYP287" s="89"/>
      <c r="EYQ287" s="89"/>
      <c r="EYR287" s="89"/>
      <c r="EYS287" s="89"/>
      <c r="EYT287" s="89"/>
      <c r="EYU287" s="89"/>
      <c r="EYV287" s="89"/>
      <c r="EYW287" s="89"/>
      <c r="EYX287" s="89"/>
      <c r="EYY287" s="89"/>
      <c r="EYZ287" s="89"/>
      <c r="EZA287" s="89"/>
      <c r="EZB287" s="89"/>
      <c r="EZC287" s="89"/>
      <c r="EZD287" s="89"/>
      <c r="EZE287" s="89"/>
      <c r="EZF287" s="89"/>
      <c r="EZG287" s="89"/>
      <c r="EZH287" s="89"/>
      <c r="EZI287" s="89"/>
      <c r="EZJ287" s="89"/>
      <c r="EZK287" s="89"/>
      <c r="EZL287" s="89"/>
      <c r="EZM287" s="89"/>
      <c r="EZN287" s="89"/>
      <c r="EZO287" s="89"/>
      <c r="EZP287" s="89"/>
      <c r="EZQ287" s="89"/>
      <c r="EZR287" s="89"/>
      <c r="EZS287" s="89"/>
      <c r="EZT287" s="89"/>
      <c r="EZU287" s="89"/>
      <c r="EZV287" s="89"/>
      <c r="EZW287" s="89"/>
      <c r="EZX287" s="89"/>
      <c r="EZY287" s="89"/>
      <c r="EZZ287" s="89"/>
      <c r="FAA287" s="89"/>
      <c r="FAB287" s="89"/>
      <c r="FAC287" s="89"/>
      <c r="FAD287" s="89"/>
      <c r="FAE287" s="89"/>
      <c r="FAF287" s="89"/>
      <c r="FAG287" s="89"/>
      <c r="FAH287" s="89"/>
      <c r="FAI287" s="89"/>
      <c r="FAJ287" s="89"/>
      <c r="FAK287" s="89"/>
      <c r="FAL287" s="89"/>
      <c r="FAM287" s="89"/>
      <c r="FAN287" s="89"/>
      <c r="FAO287" s="89"/>
      <c r="FAP287" s="89"/>
      <c r="FAQ287" s="89"/>
      <c r="FAR287" s="89"/>
      <c r="FAS287" s="89"/>
      <c r="FAT287" s="89"/>
      <c r="FAU287" s="89"/>
      <c r="FAV287" s="89"/>
      <c r="FAW287" s="89"/>
      <c r="FAX287" s="89"/>
      <c r="FAY287" s="89"/>
      <c r="FAZ287" s="89"/>
      <c r="FBA287" s="89"/>
      <c r="FBB287" s="89"/>
      <c r="FBC287" s="89"/>
      <c r="FBD287" s="89"/>
      <c r="FBE287" s="89"/>
      <c r="FBF287" s="89"/>
      <c r="FBG287" s="89"/>
      <c r="FBH287" s="89"/>
      <c r="FBI287" s="89"/>
      <c r="FBJ287" s="89"/>
      <c r="FBK287" s="89"/>
      <c r="FBL287" s="89"/>
      <c r="FBM287" s="89"/>
      <c r="FBN287" s="89"/>
      <c r="FBO287" s="89"/>
      <c r="FBP287" s="89"/>
      <c r="FBQ287" s="89"/>
      <c r="FBR287" s="89"/>
      <c r="FBS287" s="89"/>
      <c r="FBT287" s="89"/>
      <c r="FBU287" s="89"/>
      <c r="FBV287" s="89"/>
      <c r="FBW287" s="89"/>
      <c r="FBX287" s="89"/>
      <c r="FBY287" s="89"/>
      <c r="FBZ287" s="89"/>
      <c r="FCA287" s="89"/>
      <c r="FCB287" s="89"/>
      <c r="FCC287" s="89"/>
      <c r="FCD287" s="89"/>
      <c r="FCE287" s="89"/>
      <c r="FCF287" s="89"/>
      <c r="FCG287" s="89"/>
      <c r="FCH287" s="89"/>
      <c r="FCI287" s="89"/>
      <c r="FCJ287" s="89"/>
      <c r="FCK287" s="89"/>
      <c r="FCL287" s="89"/>
      <c r="FCM287" s="89"/>
      <c r="FCN287" s="89"/>
      <c r="FCO287" s="89"/>
      <c r="FCP287" s="89"/>
      <c r="FCQ287" s="89"/>
      <c r="FCR287" s="89"/>
      <c r="FCS287" s="89"/>
      <c r="FCT287" s="89"/>
      <c r="FCU287" s="89"/>
      <c r="FCV287" s="89"/>
      <c r="FCW287" s="89"/>
      <c r="FCX287" s="89"/>
      <c r="FCY287" s="89"/>
      <c r="FCZ287" s="89"/>
      <c r="FDA287" s="89"/>
      <c r="FDB287" s="89"/>
      <c r="FDC287" s="89"/>
      <c r="FDD287" s="89"/>
      <c r="FDE287" s="89"/>
      <c r="FDF287" s="89"/>
      <c r="FDG287" s="89"/>
      <c r="FDH287" s="89"/>
      <c r="FDI287" s="89"/>
      <c r="FDJ287" s="89"/>
      <c r="FDK287" s="89"/>
      <c r="FDL287" s="89"/>
      <c r="FDM287" s="89"/>
      <c r="FDN287" s="89"/>
      <c r="FDO287" s="89"/>
      <c r="FDP287" s="89"/>
      <c r="FDQ287" s="89"/>
      <c r="FDR287" s="89"/>
      <c r="FDS287" s="89"/>
      <c r="FDT287" s="89"/>
      <c r="FDU287" s="89"/>
      <c r="FDV287" s="89"/>
      <c r="FDW287" s="89"/>
      <c r="FDX287" s="89"/>
      <c r="FDY287" s="89"/>
      <c r="FDZ287" s="89"/>
      <c r="FEA287" s="89"/>
      <c r="FEB287" s="89"/>
      <c r="FEC287" s="89"/>
      <c r="FED287" s="89"/>
      <c r="FEE287" s="89"/>
      <c r="FEF287" s="89"/>
      <c r="FEG287" s="89"/>
      <c r="FEH287" s="89"/>
      <c r="FEI287" s="89"/>
      <c r="FEJ287" s="89"/>
      <c r="FEK287" s="89"/>
      <c r="FEL287" s="89"/>
      <c r="FEM287" s="89"/>
      <c r="FEN287" s="89"/>
      <c r="FEO287" s="89"/>
      <c r="FEP287" s="89"/>
      <c r="FEQ287" s="89"/>
      <c r="FER287" s="89"/>
      <c r="FES287" s="89"/>
      <c r="FET287" s="89"/>
      <c r="FEU287" s="89"/>
      <c r="FEV287" s="89"/>
      <c r="FEW287" s="89"/>
      <c r="FEX287" s="89"/>
      <c r="FEY287" s="89"/>
      <c r="FEZ287" s="89"/>
      <c r="FFA287" s="89"/>
      <c r="FFB287" s="89"/>
      <c r="FFC287" s="89"/>
      <c r="FFD287" s="89"/>
      <c r="FFE287" s="89"/>
      <c r="FFF287" s="89"/>
      <c r="FFG287" s="89"/>
      <c r="FFH287" s="89"/>
      <c r="FFI287" s="89"/>
      <c r="FFJ287" s="89"/>
      <c r="FFK287" s="89"/>
      <c r="FFL287" s="89"/>
      <c r="FFM287" s="89"/>
      <c r="FFN287" s="89"/>
      <c r="FFO287" s="89"/>
      <c r="FFP287" s="89"/>
      <c r="FFQ287" s="89"/>
      <c r="FFR287" s="89"/>
      <c r="FFS287" s="89"/>
      <c r="FFT287" s="89"/>
      <c r="FFU287" s="89"/>
      <c r="FFV287" s="89"/>
      <c r="FFW287" s="89"/>
      <c r="FFX287" s="89"/>
      <c r="FFY287" s="89"/>
      <c r="FFZ287" s="89"/>
      <c r="FGA287" s="89"/>
      <c r="FGB287" s="89"/>
      <c r="FGC287" s="89"/>
      <c r="FGD287" s="89"/>
      <c r="FGE287" s="89"/>
      <c r="FGF287" s="89"/>
      <c r="FGG287" s="89"/>
      <c r="FGH287" s="89"/>
      <c r="FGI287" s="89"/>
      <c r="FGJ287" s="89"/>
      <c r="FGK287" s="89"/>
      <c r="FGL287" s="89"/>
      <c r="FGM287" s="89"/>
      <c r="FGN287" s="89"/>
      <c r="FGO287" s="89"/>
      <c r="FGP287" s="89"/>
      <c r="FGQ287" s="89"/>
      <c r="FGR287" s="89"/>
      <c r="FGS287" s="89"/>
      <c r="FGT287" s="89"/>
      <c r="FGU287" s="89"/>
      <c r="FGV287" s="89"/>
      <c r="FGW287" s="89"/>
      <c r="FGX287" s="89"/>
      <c r="FGY287" s="89"/>
      <c r="FGZ287" s="89"/>
      <c r="FHA287" s="89"/>
      <c r="FHB287" s="89"/>
      <c r="FHC287" s="89"/>
      <c r="FHD287" s="89"/>
      <c r="FHE287" s="89"/>
      <c r="FHF287" s="89"/>
      <c r="FHG287" s="89"/>
      <c r="FHH287" s="89"/>
      <c r="FHI287" s="89"/>
      <c r="FHJ287" s="89"/>
      <c r="FHK287" s="89"/>
      <c r="FHL287" s="89"/>
      <c r="FHM287" s="89"/>
      <c r="FHN287" s="89"/>
      <c r="FHO287" s="89"/>
      <c r="FHP287" s="89"/>
      <c r="FHQ287" s="89"/>
      <c r="FHR287" s="89"/>
      <c r="FHS287" s="89"/>
      <c r="FHT287" s="89"/>
      <c r="FHU287" s="89"/>
      <c r="FHV287" s="89"/>
      <c r="FHW287" s="89"/>
      <c r="FHX287" s="89"/>
      <c r="FHY287" s="89"/>
      <c r="FHZ287" s="89"/>
      <c r="FIA287" s="89"/>
      <c r="FIB287" s="89"/>
      <c r="FIC287" s="89"/>
      <c r="FID287" s="89"/>
      <c r="FIE287" s="89"/>
      <c r="FIF287" s="89"/>
      <c r="FIG287" s="89"/>
      <c r="FIH287" s="89"/>
      <c r="FII287" s="89"/>
      <c r="FIJ287" s="89"/>
      <c r="FIK287" s="89"/>
      <c r="FIL287" s="89"/>
      <c r="FIM287" s="89"/>
      <c r="FIN287" s="89"/>
      <c r="FIO287" s="89"/>
      <c r="FIP287" s="89"/>
      <c r="FIQ287" s="89"/>
      <c r="FIR287" s="89"/>
      <c r="FIS287" s="89"/>
      <c r="FIT287" s="89"/>
      <c r="FIU287" s="89"/>
      <c r="FIV287" s="89"/>
      <c r="FIW287" s="89"/>
      <c r="FIX287" s="89"/>
      <c r="FIY287" s="89"/>
      <c r="FIZ287" s="89"/>
      <c r="FJA287" s="89"/>
      <c r="FJB287" s="89"/>
      <c r="FJC287" s="89"/>
      <c r="FJD287" s="89"/>
      <c r="FJE287" s="89"/>
      <c r="FJF287" s="89"/>
      <c r="FJG287" s="89"/>
      <c r="FJH287" s="89"/>
      <c r="FJI287" s="89"/>
      <c r="FJJ287" s="89"/>
      <c r="FJK287" s="89"/>
      <c r="FJL287" s="89"/>
      <c r="FJM287" s="89"/>
      <c r="FJN287" s="89"/>
      <c r="FJO287" s="89"/>
      <c r="FJP287" s="89"/>
      <c r="FJQ287" s="89"/>
      <c r="FJR287" s="89"/>
      <c r="FJS287" s="89"/>
      <c r="FJT287" s="89"/>
      <c r="FJU287" s="89"/>
      <c r="FJV287" s="89"/>
      <c r="FJW287" s="89"/>
      <c r="FJX287" s="89"/>
      <c r="FJY287" s="89"/>
      <c r="FJZ287" s="89"/>
      <c r="FKA287" s="89"/>
      <c r="FKB287" s="89"/>
      <c r="FKC287" s="89"/>
      <c r="FKD287" s="89"/>
      <c r="FKE287" s="89"/>
      <c r="FKF287" s="89"/>
      <c r="FKG287" s="89"/>
      <c r="FKH287" s="89"/>
      <c r="FKI287" s="89"/>
      <c r="FKJ287" s="89"/>
      <c r="FKK287" s="89"/>
      <c r="FKL287" s="89"/>
      <c r="FKM287" s="89"/>
      <c r="FKN287" s="89"/>
      <c r="FKO287" s="89"/>
      <c r="FKP287" s="89"/>
      <c r="FKQ287" s="89"/>
      <c r="FKR287" s="89"/>
      <c r="FKS287" s="89"/>
      <c r="FKT287" s="89"/>
      <c r="FKU287" s="89"/>
      <c r="FKV287" s="89"/>
      <c r="FKW287" s="89"/>
      <c r="FKX287" s="89"/>
      <c r="FKY287" s="89"/>
      <c r="FKZ287" s="89"/>
      <c r="FLA287" s="89"/>
      <c r="FLB287" s="89"/>
      <c r="FLC287" s="89"/>
      <c r="FLD287" s="89"/>
      <c r="FLE287" s="89"/>
      <c r="FLF287" s="89"/>
      <c r="FLG287" s="89"/>
      <c r="FLH287" s="89"/>
      <c r="FLI287" s="89"/>
      <c r="FLJ287" s="89"/>
      <c r="FLK287" s="89"/>
      <c r="FLL287" s="89"/>
      <c r="FLM287" s="89"/>
      <c r="FLN287" s="89"/>
      <c r="FLO287" s="89"/>
      <c r="FLP287" s="89"/>
      <c r="FLQ287" s="89"/>
      <c r="FLR287" s="89"/>
      <c r="FLS287" s="89"/>
      <c r="FLT287" s="89"/>
      <c r="FLU287" s="89"/>
      <c r="FLV287" s="89"/>
      <c r="FLW287" s="89"/>
      <c r="FLX287" s="89"/>
      <c r="FLY287" s="89"/>
      <c r="FLZ287" s="89"/>
      <c r="FMA287" s="89"/>
      <c r="FMB287" s="89"/>
      <c r="FMC287" s="89"/>
      <c r="FMD287" s="89"/>
      <c r="FME287" s="89"/>
      <c r="FMF287" s="89"/>
      <c r="FMG287" s="89"/>
      <c r="FMH287" s="89"/>
      <c r="FMI287" s="89"/>
      <c r="FMJ287" s="89"/>
      <c r="FMK287" s="89"/>
      <c r="FML287" s="89"/>
      <c r="FMM287" s="89"/>
      <c r="FMN287" s="89"/>
      <c r="FMO287" s="89"/>
      <c r="FMP287" s="89"/>
      <c r="FMQ287" s="89"/>
      <c r="FMR287" s="89"/>
      <c r="FMS287" s="89"/>
      <c r="FMT287" s="89"/>
      <c r="FMU287" s="89"/>
      <c r="FMV287" s="89"/>
      <c r="FMW287" s="89"/>
      <c r="FMX287" s="89"/>
      <c r="FMY287" s="89"/>
      <c r="FMZ287" s="89"/>
      <c r="FNA287" s="89"/>
      <c r="FNB287" s="89"/>
      <c r="FNC287" s="89"/>
      <c r="FND287" s="89"/>
      <c r="FNE287" s="89"/>
      <c r="FNF287" s="89"/>
      <c r="FNG287" s="89"/>
      <c r="FNH287" s="89"/>
      <c r="FNI287" s="89"/>
      <c r="FNJ287" s="89"/>
      <c r="FNK287" s="89"/>
      <c r="FNL287" s="89"/>
      <c r="FNM287" s="89"/>
      <c r="FNN287" s="89"/>
      <c r="FNO287" s="89"/>
      <c r="FNP287" s="89"/>
      <c r="FNQ287" s="89"/>
      <c r="FNR287" s="89"/>
      <c r="FNS287" s="89"/>
      <c r="FNT287" s="89"/>
      <c r="FNU287" s="89"/>
      <c r="FNV287" s="89"/>
      <c r="FNW287" s="89"/>
      <c r="FNX287" s="89"/>
      <c r="FNY287" s="89"/>
      <c r="FNZ287" s="89"/>
      <c r="FOA287" s="89"/>
      <c r="FOB287" s="89"/>
      <c r="FOC287" s="89"/>
      <c r="FOD287" s="89"/>
      <c r="FOE287" s="89"/>
      <c r="FOF287" s="89"/>
      <c r="FOG287" s="89"/>
      <c r="FOH287" s="89"/>
      <c r="FOI287" s="89"/>
      <c r="FOJ287" s="89"/>
      <c r="FOK287" s="89"/>
      <c r="FOL287" s="89"/>
      <c r="FOM287" s="89"/>
      <c r="FON287" s="89"/>
      <c r="FOO287" s="89"/>
      <c r="FOP287" s="89"/>
      <c r="FOQ287" s="89"/>
      <c r="FOR287" s="89"/>
      <c r="FOS287" s="89"/>
      <c r="FOT287" s="89"/>
      <c r="FOU287" s="89"/>
      <c r="FOV287" s="89"/>
      <c r="FOW287" s="89"/>
      <c r="FOX287" s="89"/>
      <c r="FOY287" s="89"/>
      <c r="FOZ287" s="89"/>
      <c r="FPA287" s="89"/>
      <c r="FPB287" s="89"/>
      <c r="FPC287" s="89"/>
      <c r="FPD287" s="89"/>
      <c r="FPE287" s="89"/>
      <c r="FPF287" s="89"/>
      <c r="FPG287" s="89"/>
      <c r="FPH287" s="89"/>
      <c r="FPI287" s="89"/>
      <c r="FPJ287" s="89"/>
      <c r="FPK287" s="89"/>
      <c r="FPL287" s="89"/>
      <c r="FPM287" s="89"/>
      <c r="FPN287" s="89"/>
      <c r="FPO287" s="89"/>
      <c r="FPP287" s="89"/>
      <c r="FPQ287" s="89"/>
      <c r="FPR287" s="89"/>
      <c r="FPS287" s="89"/>
      <c r="FPT287" s="89"/>
      <c r="FPU287" s="89"/>
      <c r="FPV287" s="89"/>
      <c r="FPW287" s="89"/>
      <c r="FPX287" s="89"/>
      <c r="FPY287" s="89"/>
      <c r="FPZ287" s="89"/>
      <c r="FQA287" s="89"/>
      <c r="FQB287" s="89"/>
      <c r="FQC287" s="89"/>
      <c r="FQD287" s="89"/>
      <c r="FQE287" s="89"/>
      <c r="FQF287" s="89"/>
      <c r="FQG287" s="89"/>
      <c r="FQH287" s="89"/>
      <c r="FQI287" s="89"/>
      <c r="FQJ287" s="89"/>
      <c r="FQK287" s="89"/>
      <c r="FQL287" s="89"/>
      <c r="FQM287" s="89"/>
      <c r="FQN287" s="89"/>
      <c r="FQO287" s="89"/>
      <c r="FQP287" s="89"/>
      <c r="FQQ287" s="89"/>
      <c r="FQR287" s="89"/>
      <c r="FQS287" s="89"/>
      <c r="FQT287" s="89"/>
      <c r="FQU287" s="89"/>
      <c r="FQV287" s="89"/>
      <c r="FQW287" s="89"/>
      <c r="FQX287" s="89"/>
      <c r="FQY287" s="89"/>
      <c r="FQZ287" s="89"/>
      <c r="FRA287" s="89"/>
      <c r="FRB287" s="89"/>
      <c r="FRC287" s="89"/>
      <c r="FRD287" s="89"/>
      <c r="FRE287" s="89"/>
      <c r="FRF287" s="89"/>
      <c r="FRG287" s="89"/>
      <c r="FRH287" s="89"/>
      <c r="FRI287" s="89"/>
      <c r="FRJ287" s="89"/>
      <c r="FRK287" s="89"/>
      <c r="FRL287" s="89"/>
      <c r="FRM287" s="89"/>
      <c r="FRN287" s="89"/>
      <c r="FRO287" s="89"/>
      <c r="FRP287" s="89"/>
      <c r="FRQ287" s="89"/>
      <c r="FRR287" s="89"/>
      <c r="FRS287" s="89"/>
      <c r="FRT287" s="89"/>
      <c r="FRU287" s="89"/>
      <c r="FRV287" s="89"/>
      <c r="FRW287" s="89"/>
      <c r="FRX287" s="89"/>
      <c r="FRY287" s="89"/>
      <c r="FRZ287" s="89"/>
      <c r="FSA287" s="89"/>
      <c r="FSB287" s="89"/>
      <c r="FSC287" s="89"/>
      <c r="FSD287" s="89"/>
      <c r="FSE287" s="89"/>
      <c r="FSF287" s="89"/>
      <c r="FSG287" s="89"/>
      <c r="FSH287" s="89"/>
      <c r="FSI287" s="89"/>
      <c r="FSJ287" s="89"/>
      <c r="FSK287" s="89"/>
      <c r="FSL287" s="89"/>
      <c r="FSM287" s="89"/>
      <c r="FSN287" s="89"/>
      <c r="FSO287" s="89"/>
      <c r="FSP287" s="89"/>
      <c r="FSQ287" s="89"/>
      <c r="FSR287" s="89"/>
      <c r="FSS287" s="89"/>
      <c r="FST287" s="89"/>
      <c r="FSU287" s="89"/>
      <c r="FSV287" s="89"/>
      <c r="FSW287" s="89"/>
      <c r="FSX287" s="89"/>
      <c r="FSY287" s="89"/>
      <c r="FSZ287" s="89"/>
      <c r="FTA287" s="89"/>
      <c r="FTB287" s="89"/>
      <c r="FTC287" s="89"/>
      <c r="FTD287" s="89"/>
      <c r="FTE287" s="89"/>
      <c r="FTF287" s="89"/>
      <c r="FTG287" s="89"/>
      <c r="FTH287" s="89"/>
      <c r="FTI287" s="89"/>
      <c r="FTJ287" s="89"/>
      <c r="FTK287" s="89"/>
      <c r="FTL287" s="89"/>
      <c r="FTM287" s="89"/>
      <c r="FTN287" s="89"/>
      <c r="FTO287" s="89"/>
      <c r="FTP287" s="89"/>
      <c r="FTQ287" s="89"/>
      <c r="FTR287" s="89"/>
      <c r="FTS287" s="89"/>
      <c r="FTT287" s="89"/>
      <c r="FTU287" s="89"/>
      <c r="FTV287" s="89"/>
      <c r="FTW287" s="89"/>
      <c r="FTX287" s="89"/>
      <c r="FTY287" s="89"/>
      <c r="FTZ287" s="89"/>
      <c r="FUA287" s="89"/>
      <c r="FUB287" s="89"/>
      <c r="FUC287" s="89"/>
      <c r="FUD287" s="89"/>
      <c r="FUE287" s="89"/>
      <c r="FUF287" s="89"/>
      <c r="FUG287" s="89"/>
      <c r="FUH287" s="89"/>
      <c r="FUI287" s="89"/>
      <c r="FUJ287" s="89"/>
      <c r="FUK287" s="89"/>
      <c r="FUL287" s="89"/>
      <c r="FUM287" s="89"/>
      <c r="FUN287" s="89"/>
      <c r="FUO287" s="89"/>
      <c r="FUP287" s="89"/>
      <c r="FUQ287" s="89"/>
      <c r="FUR287" s="89"/>
      <c r="FUS287" s="89"/>
      <c r="FUT287" s="89"/>
      <c r="FUU287" s="89"/>
      <c r="FUV287" s="89"/>
      <c r="FUW287" s="89"/>
      <c r="FUX287" s="89"/>
      <c r="FUY287" s="89"/>
      <c r="FUZ287" s="89"/>
      <c r="FVA287" s="89"/>
      <c r="FVB287" s="89"/>
      <c r="FVC287" s="89"/>
      <c r="FVD287" s="89"/>
      <c r="FVE287" s="89"/>
      <c r="FVF287" s="89"/>
      <c r="FVG287" s="89"/>
      <c r="FVH287" s="89"/>
      <c r="FVI287" s="89"/>
      <c r="FVJ287" s="89"/>
      <c r="FVK287" s="89"/>
      <c r="FVL287" s="89"/>
      <c r="FVM287" s="89"/>
      <c r="FVN287" s="89"/>
      <c r="FVO287" s="89"/>
      <c r="FVP287" s="89"/>
      <c r="FVQ287" s="89"/>
      <c r="FVR287" s="89"/>
      <c r="FVS287" s="89"/>
      <c r="FVT287" s="89"/>
      <c r="FVU287" s="89"/>
      <c r="FVV287" s="89"/>
      <c r="FVW287" s="89"/>
      <c r="FVX287" s="89"/>
      <c r="FVY287" s="89"/>
      <c r="FVZ287" s="89"/>
      <c r="FWA287" s="89"/>
      <c r="FWB287" s="89"/>
      <c r="FWC287" s="89"/>
      <c r="FWD287" s="89"/>
      <c r="FWE287" s="89"/>
      <c r="FWF287" s="89"/>
      <c r="FWG287" s="89"/>
      <c r="FWH287" s="89"/>
      <c r="FWI287" s="89"/>
      <c r="FWJ287" s="89"/>
      <c r="FWK287" s="89"/>
      <c r="FWL287" s="89"/>
      <c r="FWM287" s="89"/>
      <c r="FWN287" s="89"/>
      <c r="FWO287" s="89"/>
      <c r="FWP287" s="89"/>
      <c r="FWQ287" s="89"/>
      <c r="FWR287" s="89"/>
      <c r="FWS287" s="89"/>
      <c r="FWT287" s="89"/>
      <c r="FWU287" s="89"/>
      <c r="FWV287" s="89"/>
      <c r="FWW287" s="89"/>
      <c r="FWX287" s="89"/>
      <c r="FWY287" s="89"/>
      <c r="FWZ287" s="89"/>
      <c r="FXA287" s="89"/>
      <c r="FXB287" s="89"/>
      <c r="FXC287" s="89"/>
      <c r="FXD287" s="89"/>
      <c r="FXE287" s="89"/>
      <c r="FXF287" s="89"/>
      <c r="FXG287" s="89"/>
      <c r="FXH287" s="89"/>
      <c r="FXI287" s="89"/>
      <c r="FXJ287" s="89"/>
      <c r="FXK287" s="89"/>
      <c r="FXL287" s="89"/>
      <c r="FXM287" s="89"/>
      <c r="FXN287" s="89"/>
      <c r="FXO287" s="89"/>
      <c r="FXP287" s="89"/>
      <c r="FXQ287" s="89"/>
      <c r="FXR287" s="89"/>
      <c r="FXS287" s="89"/>
      <c r="FXT287" s="89"/>
      <c r="FXU287" s="89"/>
      <c r="FXV287" s="89"/>
      <c r="FXW287" s="89"/>
      <c r="FXX287" s="89"/>
      <c r="FXY287" s="89"/>
      <c r="FXZ287" s="89"/>
      <c r="FYA287" s="89"/>
      <c r="FYB287" s="89"/>
      <c r="FYC287" s="89"/>
      <c r="FYD287" s="89"/>
      <c r="FYE287" s="89"/>
      <c r="FYF287" s="89"/>
      <c r="FYG287" s="89"/>
      <c r="FYH287" s="89"/>
      <c r="FYI287" s="89"/>
      <c r="FYJ287" s="89"/>
      <c r="FYK287" s="89"/>
      <c r="FYL287" s="89"/>
      <c r="FYM287" s="89"/>
      <c r="FYN287" s="89"/>
      <c r="FYO287" s="89"/>
      <c r="FYP287" s="89"/>
      <c r="FYQ287" s="89"/>
      <c r="FYR287" s="89"/>
      <c r="FYS287" s="89"/>
      <c r="FYT287" s="89"/>
      <c r="FYU287" s="89"/>
      <c r="FYV287" s="89"/>
      <c r="FYW287" s="89"/>
      <c r="FYX287" s="89"/>
      <c r="FYY287" s="89"/>
      <c r="FYZ287" s="89"/>
      <c r="FZA287" s="89"/>
      <c r="FZB287" s="89"/>
      <c r="FZC287" s="89"/>
      <c r="FZD287" s="89"/>
      <c r="FZE287" s="89"/>
      <c r="FZF287" s="89"/>
      <c r="FZG287" s="89"/>
      <c r="FZH287" s="89"/>
      <c r="FZI287" s="89"/>
      <c r="FZJ287" s="89"/>
      <c r="FZK287" s="89"/>
      <c r="FZL287" s="89"/>
      <c r="FZM287" s="89"/>
      <c r="FZN287" s="89"/>
      <c r="FZO287" s="89"/>
      <c r="FZP287" s="89"/>
      <c r="FZQ287" s="89"/>
      <c r="FZR287" s="89"/>
      <c r="FZS287" s="89"/>
      <c r="FZT287" s="89"/>
      <c r="FZU287" s="89"/>
      <c r="FZV287" s="89"/>
      <c r="FZW287" s="89"/>
      <c r="FZX287" s="89"/>
      <c r="FZY287" s="89"/>
      <c r="FZZ287" s="89"/>
      <c r="GAA287" s="89"/>
      <c r="GAB287" s="89"/>
      <c r="GAC287" s="89"/>
      <c r="GAD287" s="89"/>
      <c r="GAE287" s="89"/>
      <c r="GAF287" s="89"/>
      <c r="GAG287" s="89"/>
      <c r="GAH287" s="89"/>
      <c r="GAI287" s="89"/>
      <c r="GAJ287" s="89"/>
      <c r="GAK287" s="89"/>
      <c r="GAL287" s="89"/>
      <c r="GAM287" s="89"/>
      <c r="GAN287" s="89"/>
      <c r="GAO287" s="89"/>
      <c r="GAP287" s="89"/>
      <c r="GAQ287" s="89"/>
      <c r="GAR287" s="89"/>
      <c r="GAS287" s="89"/>
      <c r="GAT287" s="89"/>
      <c r="GAU287" s="89"/>
      <c r="GAV287" s="89"/>
      <c r="GAW287" s="89"/>
      <c r="GAX287" s="89"/>
      <c r="GAY287" s="89"/>
      <c r="GAZ287" s="89"/>
      <c r="GBA287" s="89"/>
      <c r="GBB287" s="89"/>
      <c r="GBC287" s="89"/>
      <c r="GBD287" s="89"/>
      <c r="GBE287" s="89"/>
      <c r="GBF287" s="89"/>
      <c r="GBG287" s="89"/>
      <c r="GBH287" s="89"/>
      <c r="GBI287" s="89"/>
      <c r="GBJ287" s="89"/>
      <c r="GBK287" s="89"/>
      <c r="GBL287" s="89"/>
      <c r="GBM287" s="89"/>
      <c r="GBN287" s="89"/>
      <c r="GBO287" s="89"/>
      <c r="GBP287" s="89"/>
      <c r="GBQ287" s="89"/>
      <c r="GBR287" s="89"/>
      <c r="GBS287" s="89"/>
      <c r="GBT287" s="89"/>
      <c r="GBU287" s="89"/>
      <c r="GBV287" s="89"/>
      <c r="GBW287" s="89"/>
      <c r="GBX287" s="89"/>
      <c r="GBY287" s="89"/>
      <c r="GBZ287" s="89"/>
      <c r="GCA287" s="89"/>
      <c r="GCB287" s="89"/>
      <c r="GCC287" s="89"/>
      <c r="GCD287" s="89"/>
      <c r="GCE287" s="89"/>
      <c r="GCF287" s="89"/>
      <c r="GCG287" s="89"/>
      <c r="GCH287" s="89"/>
      <c r="GCI287" s="89"/>
      <c r="GCJ287" s="89"/>
      <c r="GCK287" s="89"/>
      <c r="GCL287" s="89"/>
      <c r="GCM287" s="89"/>
      <c r="GCN287" s="89"/>
      <c r="GCO287" s="89"/>
      <c r="GCP287" s="89"/>
      <c r="GCQ287" s="89"/>
      <c r="GCR287" s="89"/>
      <c r="GCS287" s="89"/>
      <c r="GCT287" s="89"/>
      <c r="GCU287" s="89"/>
      <c r="GCV287" s="89"/>
      <c r="GCW287" s="89"/>
      <c r="GCX287" s="89"/>
      <c r="GCY287" s="89"/>
      <c r="GCZ287" s="89"/>
      <c r="GDA287" s="89"/>
      <c r="GDB287" s="89"/>
      <c r="GDC287" s="89"/>
      <c r="GDD287" s="89"/>
      <c r="GDE287" s="89"/>
      <c r="GDF287" s="89"/>
      <c r="GDG287" s="89"/>
      <c r="GDH287" s="89"/>
      <c r="GDI287" s="89"/>
      <c r="GDJ287" s="89"/>
      <c r="GDK287" s="89"/>
      <c r="GDL287" s="89"/>
      <c r="GDM287" s="89"/>
      <c r="GDN287" s="89"/>
      <c r="GDO287" s="89"/>
      <c r="GDP287" s="89"/>
      <c r="GDQ287" s="89"/>
      <c r="GDR287" s="89"/>
      <c r="GDS287" s="89"/>
      <c r="GDT287" s="89"/>
      <c r="GDU287" s="89"/>
      <c r="GDV287" s="89"/>
      <c r="GDW287" s="89"/>
      <c r="GDX287" s="89"/>
      <c r="GDY287" s="89"/>
      <c r="GDZ287" s="89"/>
      <c r="GEA287" s="89"/>
      <c r="GEB287" s="89"/>
      <c r="GEC287" s="89"/>
      <c r="GED287" s="89"/>
      <c r="GEE287" s="89"/>
      <c r="GEF287" s="89"/>
      <c r="GEG287" s="89"/>
      <c r="GEH287" s="89"/>
      <c r="GEI287" s="89"/>
      <c r="GEJ287" s="89"/>
      <c r="GEK287" s="89"/>
      <c r="GEL287" s="89"/>
      <c r="GEM287" s="89"/>
      <c r="GEN287" s="89"/>
      <c r="GEO287" s="89"/>
      <c r="GEP287" s="89"/>
      <c r="GEQ287" s="89"/>
      <c r="GER287" s="89"/>
      <c r="GES287" s="89"/>
      <c r="GET287" s="89"/>
      <c r="GEU287" s="89"/>
      <c r="GEV287" s="89"/>
      <c r="GEW287" s="89"/>
      <c r="GEX287" s="89"/>
      <c r="GEY287" s="89"/>
      <c r="GEZ287" s="89"/>
      <c r="GFA287" s="89"/>
      <c r="GFB287" s="89"/>
      <c r="GFC287" s="89"/>
      <c r="GFD287" s="89"/>
      <c r="GFE287" s="89"/>
      <c r="GFF287" s="89"/>
      <c r="GFG287" s="89"/>
      <c r="GFH287" s="89"/>
      <c r="GFI287" s="89"/>
      <c r="GFJ287" s="89"/>
      <c r="GFK287" s="89"/>
      <c r="GFL287" s="89"/>
      <c r="GFM287" s="89"/>
      <c r="GFN287" s="89"/>
      <c r="GFO287" s="89"/>
      <c r="GFP287" s="89"/>
      <c r="GFQ287" s="89"/>
      <c r="GFR287" s="89"/>
      <c r="GFS287" s="89"/>
      <c r="GFT287" s="89"/>
      <c r="GFU287" s="89"/>
      <c r="GFV287" s="89"/>
      <c r="GFW287" s="89"/>
      <c r="GFX287" s="89"/>
      <c r="GFY287" s="89"/>
      <c r="GFZ287" s="89"/>
      <c r="GGA287" s="89"/>
      <c r="GGB287" s="89"/>
      <c r="GGC287" s="89"/>
      <c r="GGD287" s="89"/>
      <c r="GGE287" s="89"/>
      <c r="GGF287" s="89"/>
      <c r="GGG287" s="89"/>
      <c r="GGH287" s="89"/>
      <c r="GGI287" s="89"/>
      <c r="GGJ287" s="89"/>
      <c r="GGK287" s="89"/>
      <c r="GGL287" s="89"/>
      <c r="GGM287" s="89"/>
      <c r="GGN287" s="89"/>
      <c r="GGO287" s="89"/>
      <c r="GGP287" s="89"/>
      <c r="GGQ287" s="89"/>
      <c r="GGR287" s="89"/>
      <c r="GGS287" s="89"/>
      <c r="GGT287" s="89"/>
      <c r="GGU287" s="89"/>
      <c r="GGV287" s="89"/>
      <c r="GGW287" s="89"/>
      <c r="GGX287" s="89"/>
      <c r="GGY287" s="89"/>
      <c r="GGZ287" s="89"/>
      <c r="GHA287" s="89"/>
      <c r="GHB287" s="89"/>
      <c r="GHC287" s="89"/>
      <c r="GHD287" s="89"/>
      <c r="GHE287" s="89"/>
      <c r="GHF287" s="89"/>
      <c r="GHG287" s="89"/>
      <c r="GHH287" s="89"/>
      <c r="GHI287" s="89"/>
      <c r="GHJ287" s="89"/>
      <c r="GHK287" s="89"/>
      <c r="GHL287" s="89"/>
      <c r="GHM287" s="89"/>
      <c r="GHN287" s="89"/>
      <c r="GHO287" s="89"/>
      <c r="GHP287" s="89"/>
      <c r="GHQ287" s="89"/>
      <c r="GHR287" s="89"/>
      <c r="GHS287" s="89"/>
      <c r="GHT287" s="89"/>
      <c r="GHU287" s="89"/>
      <c r="GHV287" s="89"/>
      <c r="GHW287" s="89"/>
      <c r="GHX287" s="89"/>
      <c r="GHY287" s="89"/>
      <c r="GHZ287" s="89"/>
      <c r="GIA287" s="89"/>
      <c r="GIB287" s="89"/>
      <c r="GIC287" s="89"/>
      <c r="GID287" s="89"/>
      <c r="GIE287" s="89"/>
      <c r="GIF287" s="89"/>
      <c r="GIG287" s="89"/>
      <c r="GIH287" s="89"/>
      <c r="GII287" s="89"/>
      <c r="GIJ287" s="89"/>
      <c r="GIK287" s="89"/>
      <c r="GIL287" s="89"/>
      <c r="GIM287" s="89"/>
      <c r="GIN287" s="89"/>
      <c r="GIO287" s="89"/>
      <c r="GIP287" s="89"/>
      <c r="GIQ287" s="89"/>
      <c r="GIR287" s="89"/>
      <c r="GIS287" s="89"/>
      <c r="GIT287" s="89"/>
      <c r="GIU287" s="89"/>
      <c r="GIV287" s="89"/>
      <c r="GIW287" s="89"/>
      <c r="GIX287" s="89"/>
      <c r="GIY287" s="89"/>
      <c r="GIZ287" s="89"/>
      <c r="GJA287" s="89"/>
      <c r="GJB287" s="89"/>
      <c r="GJC287" s="89"/>
      <c r="GJD287" s="89"/>
      <c r="GJE287" s="89"/>
      <c r="GJF287" s="89"/>
      <c r="GJG287" s="89"/>
      <c r="GJH287" s="89"/>
      <c r="GJI287" s="89"/>
      <c r="GJJ287" s="89"/>
      <c r="GJK287" s="89"/>
      <c r="GJL287" s="89"/>
      <c r="GJM287" s="89"/>
      <c r="GJN287" s="89"/>
      <c r="GJO287" s="89"/>
      <c r="GJP287" s="89"/>
      <c r="GJQ287" s="89"/>
      <c r="GJR287" s="89"/>
      <c r="GJS287" s="89"/>
      <c r="GJT287" s="89"/>
      <c r="GJU287" s="89"/>
      <c r="GJV287" s="89"/>
      <c r="GJW287" s="89"/>
      <c r="GJX287" s="89"/>
      <c r="GJY287" s="89"/>
      <c r="GJZ287" s="89"/>
      <c r="GKA287" s="89"/>
      <c r="GKB287" s="89"/>
      <c r="GKC287" s="89"/>
      <c r="GKD287" s="89"/>
      <c r="GKE287" s="89"/>
      <c r="GKF287" s="89"/>
      <c r="GKG287" s="89"/>
      <c r="GKH287" s="89"/>
      <c r="GKI287" s="89"/>
      <c r="GKJ287" s="89"/>
      <c r="GKK287" s="89"/>
      <c r="GKL287" s="89"/>
      <c r="GKM287" s="89"/>
      <c r="GKN287" s="89"/>
      <c r="GKO287" s="89"/>
      <c r="GKP287" s="89"/>
      <c r="GKQ287" s="89"/>
      <c r="GKR287" s="89"/>
      <c r="GKS287" s="89"/>
      <c r="GKT287" s="89"/>
      <c r="GKU287" s="89"/>
      <c r="GKV287" s="89"/>
      <c r="GKW287" s="89"/>
      <c r="GKX287" s="89"/>
      <c r="GKY287" s="89"/>
      <c r="GKZ287" s="89"/>
      <c r="GLA287" s="89"/>
      <c r="GLB287" s="89"/>
      <c r="GLC287" s="89"/>
      <c r="GLD287" s="89"/>
      <c r="GLE287" s="89"/>
      <c r="GLF287" s="89"/>
      <c r="GLG287" s="89"/>
      <c r="GLH287" s="89"/>
      <c r="GLI287" s="89"/>
      <c r="GLJ287" s="89"/>
      <c r="GLK287" s="89"/>
      <c r="GLL287" s="89"/>
      <c r="GLM287" s="89"/>
      <c r="GLN287" s="89"/>
      <c r="GLO287" s="89"/>
      <c r="GLP287" s="89"/>
      <c r="GLQ287" s="89"/>
      <c r="GLR287" s="89"/>
      <c r="GLS287" s="89"/>
      <c r="GLT287" s="89"/>
      <c r="GLU287" s="89"/>
      <c r="GLV287" s="89"/>
      <c r="GLW287" s="89"/>
      <c r="GLX287" s="89"/>
      <c r="GLY287" s="89"/>
      <c r="GLZ287" s="89"/>
      <c r="GMA287" s="89"/>
      <c r="GMB287" s="89"/>
      <c r="GMC287" s="89"/>
      <c r="GMD287" s="89"/>
      <c r="GME287" s="89"/>
      <c r="GMF287" s="89"/>
      <c r="GMG287" s="89"/>
      <c r="GMH287" s="89"/>
      <c r="GMI287" s="89"/>
      <c r="GMJ287" s="89"/>
      <c r="GMK287" s="89"/>
      <c r="GML287" s="89"/>
      <c r="GMM287" s="89"/>
      <c r="GMN287" s="89"/>
      <c r="GMO287" s="89"/>
      <c r="GMP287" s="89"/>
      <c r="GMQ287" s="89"/>
      <c r="GMR287" s="89"/>
      <c r="GMS287" s="89"/>
      <c r="GMT287" s="89"/>
      <c r="GMU287" s="89"/>
      <c r="GMV287" s="89"/>
      <c r="GMW287" s="89"/>
      <c r="GMX287" s="89"/>
      <c r="GMY287" s="89"/>
      <c r="GMZ287" s="89"/>
      <c r="GNA287" s="89"/>
      <c r="GNB287" s="89"/>
      <c r="GNC287" s="89"/>
      <c r="GND287" s="89"/>
      <c r="GNE287" s="89"/>
      <c r="GNF287" s="89"/>
      <c r="GNG287" s="89"/>
      <c r="GNH287" s="89"/>
      <c r="GNI287" s="89"/>
      <c r="GNJ287" s="89"/>
      <c r="GNK287" s="89"/>
      <c r="GNL287" s="89"/>
      <c r="GNM287" s="89"/>
      <c r="GNN287" s="89"/>
      <c r="GNO287" s="89"/>
      <c r="GNP287" s="89"/>
      <c r="GNQ287" s="89"/>
      <c r="GNR287" s="89"/>
      <c r="GNS287" s="89"/>
      <c r="GNT287" s="89"/>
      <c r="GNU287" s="89"/>
      <c r="GNV287" s="89"/>
      <c r="GNW287" s="89"/>
      <c r="GNX287" s="89"/>
      <c r="GNY287" s="89"/>
      <c r="GNZ287" s="89"/>
      <c r="GOA287" s="89"/>
      <c r="GOB287" s="89"/>
      <c r="GOC287" s="89"/>
      <c r="GOD287" s="89"/>
      <c r="GOE287" s="89"/>
      <c r="GOF287" s="89"/>
      <c r="GOG287" s="89"/>
      <c r="GOH287" s="89"/>
      <c r="GOI287" s="89"/>
      <c r="GOJ287" s="89"/>
      <c r="GOK287" s="89"/>
      <c r="GOL287" s="89"/>
      <c r="GOM287" s="89"/>
      <c r="GON287" s="89"/>
      <c r="GOO287" s="89"/>
      <c r="GOP287" s="89"/>
      <c r="GOQ287" s="89"/>
      <c r="GOR287" s="89"/>
      <c r="GOS287" s="89"/>
      <c r="GOT287" s="89"/>
      <c r="GOU287" s="89"/>
      <c r="GOV287" s="89"/>
      <c r="GOW287" s="89"/>
      <c r="GOX287" s="89"/>
      <c r="GOY287" s="89"/>
      <c r="GOZ287" s="89"/>
      <c r="GPA287" s="89"/>
      <c r="GPB287" s="89"/>
      <c r="GPC287" s="89"/>
      <c r="GPD287" s="89"/>
      <c r="GPE287" s="89"/>
      <c r="GPF287" s="89"/>
      <c r="GPG287" s="89"/>
      <c r="GPH287" s="89"/>
      <c r="GPI287" s="89"/>
      <c r="GPJ287" s="89"/>
      <c r="GPK287" s="89"/>
      <c r="GPL287" s="89"/>
      <c r="GPM287" s="89"/>
      <c r="GPN287" s="89"/>
      <c r="GPO287" s="89"/>
      <c r="GPP287" s="89"/>
      <c r="GPQ287" s="89"/>
      <c r="GPR287" s="89"/>
      <c r="GPS287" s="89"/>
      <c r="GPT287" s="89"/>
      <c r="GPU287" s="89"/>
      <c r="GPV287" s="89"/>
      <c r="GPW287" s="89"/>
      <c r="GPX287" s="89"/>
      <c r="GPY287" s="89"/>
      <c r="GPZ287" s="89"/>
      <c r="GQA287" s="89"/>
      <c r="GQB287" s="89"/>
      <c r="GQC287" s="89"/>
      <c r="GQD287" s="89"/>
      <c r="GQE287" s="89"/>
      <c r="GQF287" s="89"/>
      <c r="GQG287" s="89"/>
      <c r="GQH287" s="89"/>
      <c r="GQI287" s="89"/>
      <c r="GQJ287" s="89"/>
      <c r="GQK287" s="89"/>
      <c r="GQL287" s="89"/>
      <c r="GQM287" s="89"/>
      <c r="GQN287" s="89"/>
      <c r="GQO287" s="89"/>
      <c r="GQP287" s="89"/>
      <c r="GQQ287" s="89"/>
      <c r="GQR287" s="89"/>
      <c r="GQS287" s="89"/>
      <c r="GQT287" s="89"/>
      <c r="GQU287" s="89"/>
      <c r="GQV287" s="89"/>
      <c r="GQW287" s="89"/>
      <c r="GQX287" s="89"/>
      <c r="GQY287" s="89"/>
      <c r="GQZ287" s="89"/>
      <c r="GRA287" s="89"/>
      <c r="GRB287" s="89"/>
      <c r="GRC287" s="89"/>
      <c r="GRD287" s="89"/>
      <c r="GRE287" s="89"/>
      <c r="GRF287" s="89"/>
      <c r="GRG287" s="89"/>
      <c r="GRH287" s="89"/>
      <c r="GRI287" s="89"/>
      <c r="GRJ287" s="89"/>
      <c r="GRK287" s="89"/>
      <c r="GRL287" s="89"/>
      <c r="GRM287" s="89"/>
      <c r="GRN287" s="89"/>
      <c r="GRO287" s="89"/>
      <c r="GRP287" s="89"/>
      <c r="GRQ287" s="89"/>
      <c r="GRR287" s="89"/>
      <c r="GRS287" s="89"/>
      <c r="GRT287" s="89"/>
      <c r="GRU287" s="89"/>
      <c r="GRV287" s="89"/>
      <c r="GRW287" s="89"/>
      <c r="GRX287" s="89"/>
      <c r="GRY287" s="89"/>
      <c r="GRZ287" s="89"/>
      <c r="GSA287" s="89"/>
      <c r="GSB287" s="89"/>
      <c r="GSC287" s="89"/>
      <c r="GSD287" s="89"/>
      <c r="GSE287" s="89"/>
      <c r="GSF287" s="89"/>
      <c r="GSG287" s="89"/>
      <c r="GSH287" s="89"/>
      <c r="GSI287" s="89"/>
      <c r="GSJ287" s="89"/>
      <c r="GSK287" s="89"/>
      <c r="GSL287" s="89"/>
      <c r="GSM287" s="89"/>
      <c r="GSN287" s="89"/>
      <c r="GSO287" s="89"/>
      <c r="GSP287" s="89"/>
      <c r="GSQ287" s="89"/>
      <c r="GSR287" s="89"/>
      <c r="GSS287" s="89"/>
      <c r="GST287" s="89"/>
      <c r="GSU287" s="89"/>
      <c r="GSV287" s="89"/>
      <c r="GSW287" s="89"/>
      <c r="GSX287" s="89"/>
      <c r="GSY287" s="89"/>
      <c r="GSZ287" s="89"/>
      <c r="GTA287" s="89"/>
      <c r="GTB287" s="89"/>
      <c r="GTC287" s="89"/>
      <c r="GTD287" s="89"/>
      <c r="GTE287" s="89"/>
      <c r="GTF287" s="89"/>
      <c r="GTG287" s="89"/>
      <c r="GTH287" s="89"/>
      <c r="GTI287" s="89"/>
      <c r="GTJ287" s="89"/>
      <c r="GTK287" s="89"/>
      <c r="GTL287" s="89"/>
      <c r="GTM287" s="89"/>
      <c r="GTN287" s="89"/>
      <c r="GTO287" s="89"/>
      <c r="GTP287" s="89"/>
      <c r="GTQ287" s="89"/>
      <c r="GTR287" s="89"/>
      <c r="GTS287" s="89"/>
      <c r="GTT287" s="89"/>
      <c r="GTU287" s="89"/>
      <c r="GTV287" s="89"/>
      <c r="GTW287" s="89"/>
      <c r="GTX287" s="89"/>
      <c r="GTY287" s="89"/>
      <c r="GTZ287" s="89"/>
      <c r="GUA287" s="89"/>
      <c r="GUB287" s="89"/>
      <c r="GUC287" s="89"/>
      <c r="GUD287" s="89"/>
      <c r="GUE287" s="89"/>
      <c r="GUF287" s="89"/>
      <c r="GUG287" s="89"/>
      <c r="GUH287" s="89"/>
      <c r="GUI287" s="89"/>
      <c r="GUJ287" s="89"/>
      <c r="GUK287" s="89"/>
      <c r="GUL287" s="89"/>
      <c r="GUM287" s="89"/>
      <c r="GUN287" s="89"/>
      <c r="GUO287" s="89"/>
      <c r="GUP287" s="89"/>
      <c r="GUQ287" s="89"/>
      <c r="GUR287" s="89"/>
      <c r="GUS287" s="89"/>
      <c r="GUT287" s="89"/>
      <c r="GUU287" s="89"/>
      <c r="GUV287" s="89"/>
      <c r="GUW287" s="89"/>
      <c r="GUX287" s="89"/>
      <c r="GUY287" s="89"/>
      <c r="GUZ287" s="89"/>
      <c r="GVA287" s="89"/>
      <c r="GVB287" s="89"/>
      <c r="GVC287" s="89"/>
      <c r="GVD287" s="89"/>
      <c r="GVE287" s="89"/>
      <c r="GVF287" s="89"/>
      <c r="GVG287" s="89"/>
      <c r="GVH287" s="89"/>
      <c r="GVI287" s="89"/>
      <c r="GVJ287" s="89"/>
      <c r="GVK287" s="89"/>
      <c r="GVL287" s="89"/>
      <c r="GVM287" s="89"/>
      <c r="GVN287" s="89"/>
      <c r="GVO287" s="89"/>
      <c r="GVP287" s="89"/>
      <c r="GVQ287" s="89"/>
      <c r="GVR287" s="89"/>
      <c r="GVS287" s="89"/>
      <c r="GVT287" s="89"/>
      <c r="GVU287" s="89"/>
      <c r="GVV287" s="89"/>
      <c r="GVW287" s="89"/>
      <c r="GVX287" s="89"/>
      <c r="GVY287" s="89"/>
      <c r="GVZ287" s="89"/>
      <c r="GWA287" s="89"/>
      <c r="GWB287" s="89"/>
      <c r="GWC287" s="89"/>
      <c r="GWD287" s="89"/>
      <c r="GWE287" s="89"/>
      <c r="GWF287" s="89"/>
      <c r="GWG287" s="89"/>
      <c r="GWH287" s="89"/>
      <c r="GWI287" s="89"/>
      <c r="GWJ287" s="89"/>
      <c r="GWK287" s="89"/>
      <c r="GWL287" s="89"/>
      <c r="GWM287" s="89"/>
      <c r="GWN287" s="89"/>
      <c r="GWO287" s="89"/>
      <c r="GWP287" s="89"/>
      <c r="GWQ287" s="89"/>
      <c r="GWR287" s="89"/>
      <c r="GWS287" s="89"/>
      <c r="GWT287" s="89"/>
      <c r="GWU287" s="89"/>
      <c r="GWV287" s="89"/>
      <c r="GWW287" s="89"/>
      <c r="GWX287" s="89"/>
      <c r="GWY287" s="89"/>
      <c r="GWZ287" s="89"/>
      <c r="GXA287" s="89"/>
      <c r="GXB287" s="89"/>
      <c r="GXC287" s="89"/>
      <c r="GXD287" s="89"/>
      <c r="GXE287" s="89"/>
      <c r="GXF287" s="89"/>
      <c r="GXG287" s="89"/>
      <c r="GXH287" s="89"/>
      <c r="GXI287" s="89"/>
      <c r="GXJ287" s="89"/>
      <c r="GXK287" s="89"/>
      <c r="GXL287" s="89"/>
      <c r="GXM287" s="89"/>
      <c r="GXN287" s="89"/>
      <c r="GXO287" s="89"/>
      <c r="GXP287" s="89"/>
      <c r="GXQ287" s="89"/>
      <c r="GXR287" s="89"/>
      <c r="GXS287" s="89"/>
      <c r="GXT287" s="89"/>
      <c r="GXU287" s="89"/>
      <c r="GXV287" s="89"/>
      <c r="GXW287" s="89"/>
      <c r="GXX287" s="89"/>
      <c r="GXY287" s="89"/>
      <c r="GXZ287" s="89"/>
      <c r="GYA287" s="89"/>
      <c r="GYB287" s="89"/>
      <c r="GYC287" s="89"/>
      <c r="GYD287" s="89"/>
      <c r="GYE287" s="89"/>
      <c r="GYF287" s="89"/>
      <c r="GYG287" s="89"/>
      <c r="GYH287" s="89"/>
      <c r="GYI287" s="89"/>
      <c r="GYJ287" s="89"/>
      <c r="GYK287" s="89"/>
      <c r="GYL287" s="89"/>
      <c r="GYM287" s="89"/>
      <c r="GYN287" s="89"/>
      <c r="GYO287" s="89"/>
      <c r="GYP287" s="89"/>
      <c r="GYQ287" s="89"/>
      <c r="GYR287" s="89"/>
      <c r="GYS287" s="89"/>
      <c r="GYT287" s="89"/>
      <c r="GYU287" s="89"/>
      <c r="GYV287" s="89"/>
      <c r="GYW287" s="89"/>
      <c r="GYX287" s="89"/>
      <c r="GYY287" s="89"/>
      <c r="GYZ287" s="89"/>
      <c r="GZA287" s="89"/>
      <c r="GZB287" s="89"/>
      <c r="GZC287" s="89"/>
      <c r="GZD287" s="89"/>
      <c r="GZE287" s="89"/>
      <c r="GZF287" s="89"/>
      <c r="GZG287" s="89"/>
      <c r="GZH287" s="89"/>
      <c r="GZI287" s="89"/>
      <c r="GZJ287" s="89"/>
      <c r="GZK287" s="89"/>
      <c r="GZL287" s="89"/>
      <c r="GZM287" s="89"/>
      <c r="GZN287" s="89"/>
      <c r="GZO287" s="89"/>
      <c r="GZP287" s="89"/>
      <c r="GZQ287" s="89"/>
      <c r="GZR287" s="89"/>
      <c r="GZS287" s="89"/>
      <c r="GZT287" s="89"/>
      <c r="GZU287" s="89"/>
      <c r="GZV287" s="89"/>
      <c r="GZW287" s="89"/>
      <c r="GZX287" s="89"/>
      <c r="GZY287" s="89"/>
      <c r="GZZ287" s="89"/>
      <c r="HAA287" s="89"/>
      <c r="HAB287" s="89"/>
      <c r="HAC287" s="89"/>
      <c r="HAD287" s="89"/>
      <c r="HAE287" s="89"/>
      <c r="HAF287" s="89"/>
      <c r="HAG287" s="89"/>
      <c r="HAH287" s="89"/>
      <c r="HAI287" s="89"/>
      <c r="HAJ287" s="89"/>
      <c r="HAK287" s="89"/>
      <c r="HAL287" s="89"/>
      <c r="HAM287" s="89"/>
      <c r="HAN287" s="89"/>
      <c r="HAO287" s="89"/>
      <c r="HAP287" s="89"/>
      <c r="HAQ287" s="89"/>
      <c r="HAR287" s="89"/>
      <c r="HAS287" s="89"/>
      <c r="HAT287" s="89"/>
      <c r="HAU287" s="89"/>
      <c r="HAV287" s="89"/>
      <c r="HAW287" s="89"/>
      <c r="HAX287" s="89"/>
      <c r="HAY287" s="89"/>
      <c r="HAZ287" s="89"/>
      <c r="HBA287" s="89"/>
      <c r="HBB287" s="89"/>
      <c r="HBC287" s="89"/>
      <c r="HBD287" s="89"/>
      <c r="HBE287" s="89"/>
      <c r="HBF287" s="89"/>
      <c r="HBG287" s="89"/>
      <c r="HBH287" s="89"/>
      <c r="HBI287" s="89"/>
      <c r="HBJ287" s="89"/>
      <c r="HBK287" s="89"/>
      <c r="HBL287" s="89"/>
      <c r="HBM287" s="89"/>
      <c r="HBN287" s="89"/>
      <c r="HBO287" s="89"/>
      <c r="HBP287" s="89"/>
      <c r="HBQ287" s="89"/>
      <c r="HBR287" s="89"/>
      <c r="HBS287" s="89"/>
      <c r="HBT287" s="89"/>
      <c r="HBU287" s="89"/>
      <c r="HBV287" s="89"/>
      <c r="HBW287" s="89"/>
      <c r="HBX287" s="89"/>
      <c r="HBY287" s="89"/>
      <c r="HBZ287" s="89"/>
      <c r="HCA287" s="89"/>
      <c r="HCB287" s="89"/>
      <c r="HCC287" s="89"/>
      <c r="HCD287" s="89"/>
      <c r="HCE287" s="89"/>
      <c r="HCF287" s="89"/>
      <c r="HCG287" s="89"/>
      <c r="HCH287" s="89"/>
      <c r="HCI287" s="89"/>
      <c r="HCJ287" s="89"/>
      <c r="HCK287" s="89"/>
      <c r="HCL287" s="89"/>
      <c r="HCM287" s="89"/>
      <c r="HCN287" s="89"/>
      <c r="HCO287" s="89"/>
      <c r="HCP287" s="89"/>
      <c r="HCQ287" s="89"/>
      <c r="HCR287" s="89"/>
      <c r="HCS287" s="89"/>
      <c r="HCT287" s="89"/>
      <c r="HCU287" s="89"/>
      <c r="HCV287" s="89"/>
      <c r="HCW287" s="89"/>
      <c r="HCX287" s="89"/>
      <c r="HCY287" s="89"/>
      <c r="HCZ287" s="89"/>
      <c r="HDA287" s="89"/>
      <c r="HDB287" s="89"/>
      <c r="HDC287" s="89"/>
      <c r="HDD287" s="89"/>
      <c r="HDE287" s="89"/>
      <c r="HDF287" s="89"/>
      <c r="HDG287" s="89"/>
      <c r="HDH287" s="89"/>
      <c r="HDI287" s="89"/>
      <c r="HDJ287" s="89"/>
      <c r="HDK287" s="89"/>
      <c r="HDL287" s="89"/>
      <c r="HDM287" s="89"/>
      <c r="HDN287" s="89"/>
      <c r="HDO287" s="89"/>
      <c r="HDP287" s="89"/>
      <c r="HDQ287" s="89"/>
      <c r="HDR287" s="89"/>
      <c r="HDS287" s="89"/>
      <c r="HDT287" s="89"/>
      <c r="HDU287" s="89"/>
      <c r="HDV287" s="89"/>
      <c r="HDW287" s="89"/>
      <c r="HDX287" s="89"/>
      <c r="HDY287" s="89"/>
      <c r="HDZ287" s="89"/>
      <c r="HEA287" s="89"/>
      <c r="HEB287" s="89"/>
      <c r="HEC287" s="89"/>
      <c r="HED287" s="89"/>
      <c r="HEE287" s="89"/>
      <c r="HEF287" s="89"/>
      <c r="HEG287" s="89"/>
      <c r="HEH287" s="89"/>
      <c r="HEI287" s="89"/>
      <c r="HEJ287" s="89"/>
      <c r="HEK287" s="89"/>
      <c r="HEL287" s="89"/>
      <c r="HEM287" s="89"/>
      <c r="HEN287" s="89"/>
      <c r="HEO287" s="89"/>
      <c r="HEP287" s="89"/>
      <c r="HEQ287" s="89"/>
      <c r="HER287" s="89"/>
      <c r="HES287" s="89"/>
      <c r="HET287" s="89"/>
      <c r="HEU287" s="89"/>
      <c r="HEV287" s="89"/>
      <c r="HEW287" s="89"/>
      <c r="HEX287" s="89"/>
      <c r="HEY287" s="89"/>
      <c r="HEZ287" s="89"/>
      <c r="HFA287" s="89"/>
      <c r="HFB287" s="89"/>
      <c r="HFC287" s="89"/>
      <c r="HFD287" s="89"/>
      <c r="HFE287" s="89"/>
      <c r="HFF287" s="89"/>
      <c r="HFG287" s="89"/>
      <c r="HFH287" s="89"/>
      <c r="HFI287" s="89"/>
      <c r="HFJ287" s="89"/>
      <c r="HFK287" s="89"/>
      <c r="HFL287" s="89"/>
      <c r="HFM287" s="89"/>
      <c r="HFN287" s="89"/>
      <c r="HFO287" s="89"/>
      <c r="HFP287" s="89"/>
      <c r="HFQ287" s="89"/>
      <c r="HFR287" s="89"/>
      <c r="HFS287" s="89"/>
      <c r="HFT287" s="89"/>
      <c r="HFU287" s="89"/>
      <c r="HFV287" s="89"/>
      <c r="HFW287" s="89"/>
      <c r="HFX287" s="89"/>
      <c r="HFY287" s="89"/>
      <c r="HFZ287" s="89"/>
      <c r="HGA287" s="89"/>
      <c r="HGB287" s="89"/>
      <c r="HGC287" s="89"/>
      <c r="HGD287" s="89"/>
      <c r="HGE287" s="89"/>
      <c r="HGF287" s="89"/>
      <c r="HGG287" s="89"/>
      <c r="HGH287" s="89"/>
      <c r="HGI287" s="89"/>
      <c r="HGJ287" s="89"/>
      <c r="HGK287" s="89"/>
      <c r="HGL287" s="89"/>
      <c r="HGM287" s="89"/>
      <c r="HGN287" s="89"/>
      <c r="HGO287" s="89"/>
      <c r="HGP287" s="89"/>
      <c r="HGQ287" s="89"/>
      <c r="HGR287" s="89"/>
      <c r="HGS287" s="89"/>
      <c r="HGT287" s="89"/>
      <c r="HGU287" s="89"/>
      <c r="HGV287" s="89"/>
      <c r="HGW287" s="89"/>
      <c r="HGX287" s="89"/>
      <c r="HGY287" s="89"/>
      <c r="HGZ287" s="89"/>
      <c r="HHA287" s="89"/>
      <c r="HHB287" s="89"/>
      <c r="HHC287" s="89"/>
      <c r="HHD287" s="89"/>
      <c r="HHE287" s="89"/>
      <c r="HHF287" s="89"/>
      <c r="HHG287" s="89"/>
      <c r="HHH287" s="89"/>
      <c r="HHI287" s="89"/>
      <c r="HHJ287" s="89"/>
      <c r="HHK287" s="89"/>
      <c r="HHL287" s="89"/>
      <c r="HHM287" s="89"/>
      <c r="HHN287" s="89"/>
      <c r="HHO287" s="89"/>
      <c r="HHP287" s="89"/>
      <c r="HHQ287" s="89"/>
      <c r="HHR287" s="89"/>
      <c r="HHS287" s="89"/>
      <c r="HHT287" s="89"/>
      <c r="HHU287" s="89"/>
      <c r="HHV287" s="89"/>
      <c r="HHW287" s="89"/>
      <c r="HHX287" s="89"/>
      <c r="HHY287" s="89"/>
      <c r="HHZ287" s="89"/>
      <c r="HIA287" s="89"/>
      <c r="HIB287" s="89"/>
      <c r="HIC287" s="89"/>
      <c r="HID287" s="89"/>
      <c r="HIE287" s="89"/>
      <c r="HIF287" s="89"/>
      <c r="HIG287" s="89"/>
      <c r="HIH287" s="89"/>
      <c r="HII287" s="89"/>
      <c r="HIJ287" s="89"/>
      <c r="HIK287" s="89"/>
      <c r="HIL287" s="89"/>
      <c r="HIM287" s="89"/>
      <c r="HIN287" s="89"/>
      <c r="HIO287" s="89"/>
      <c r="HIP287" s="89"/>
      <c r="HIQ287" s="89"/>
      <c r="HIR287" s="89"/>
      <c r="HIS287" s="89"/>
      <c r="HIT287" s="89"/>
      <c r="HIU287" s="89"/>
      <c r="HIV287" s="89"/>
      <c r="HIW287" s="89"/>
      <c r="HIX287" s="89"/>
      <c r="HIY287" s="89"/>
      <c r="HIZ287" s="89"/>
      <c r="HJA287" s="89"/>
      <c r="HJB287" s="89"/>
      <c r="HJC287" s="89"/>
      <c r="HJD287" s="89"/>
      <c r="HJE287" s="89"/>
      <c r="HJF287" s="89"/>
      <c r="HJG287" s="89"/>
      <c r="HJH287" s="89"/>
      <c r="HJI287" s="89"/>
      <c r="HJJ287" s="89"/>
      <c r="HJK287" s="89"/>
      <c r="HJL287" s="89"/>
      <c r="HJM287" s="89"/>
      <c r="HJN287" s="89"/>
      <c r="HJO287" s="89"/>
      <c r="HJP287" s="89"/>
      <c r="HJQ287" s="89"/>
      <c r="HJR287" s="89"/>
      <c r="HJS287" s="89"/>
      <c r="HJT287" s="89"/>
      <c r="HJU287" s="89"/>
      <c r="HJV287" s="89"/>
      <c r="HJW287" s="89"/>
      <c r="HJX287" s="89"/>
      <c r="HJY287" s="89"/>
      <c r="HJZ287" s="89"/>
      <c r="HKA287" s="89"/>
      <c r="HKB287" s="89"/>
      <c r="HKC287" s="89"/>
      <c r="HKD287" s="89"/>
      <c r="HKE287" s="89"/>
      <c r="HKF287" s="89"/>
      <c r="HKG287" s="89"/>
      <c r="HKH287" s="89"/>
      <c r="HKI287" s="89"/>
      <c r="HKJ287" s="89"/>
      <c r="HKK287" s="89"/>
      <c r="HKL287" s="89"/>
      <c r="HKM287" s="89"/>
      <c r="HKN287" s="89"/>
      <c r="HKO287" s="89"/>
      <c r="HKP287" s="89"/>
      <c r="HKQ287" s="89"/>
      <c r="HKR287" s="89"/>
      <c r="HKS287" s="89"/>
      <c r="HKT287" s="89"/>
      <c r="HKU287" s="89"/>
      <c r="HKV287" s="89"/>
      <c r="HKW287" s="89"/>
      <c r="HKX287" s="89"/>
      <c r="HKY287" s="89"/>
      <c r="HKZ287" s="89"/>
      <c r="HLA287" s="89"/>
      <c r="HLB287" s="89"/>
      <c r="HLC287" s="89"/>
      <c r="HLD287" s="89"/>
      <c r="HLE287" s="89"/>
      <c r="HLF287" s="89"/>
      <c r="HLG287" s="89"/>
      <c r="HLH287" s="89"/>
      <c r="HLI287" s="89"/>
      <c r="HLJ287" s="89"/>
      <c r="HLK287" s="89"/>
      <c r="HLL287" s="89"/>
      <c r="HLM287" s="89"/>
      <c r="HLN287" s="89"/>
      <c r="HLO287" s="89"/>
      <c r="HLP287" s="89"/>
      <c r="HLQ287" s="89"/>
      <c r="HLR287" s="89"/>
      <c r="HLS287" s="89"/>
      <c r="HLT287" s="89"/>
      <c r="HLU287" s="89"/>
      <c r="HLV287" s="89"/>
      <c r="HLW287" s="89"/>
      <c r="HLX287" s="89"/>
      <c r="HLY287" s="89"/>
      <c r="HLZ287" s="89"/>
      <c r="HMA287" s="89"/>
      <c r="HMB287" s="89"/>
      <c r="HMC287" s="89"/>
      <c r="HMD287" s="89"/>
      <c r="HME287" s="89"/>
      <c r="HMF287" s="89"/>
      <c r="HMG287" s="89"/>
      <c r="HMH287" s="89"/>
      <c r="HMI287" s="89"/>
      <c r="HMJ287" s="89"/>
      <c r="HMK287" s="89"/>
      <c r="HML287" s="89"/>
      <c r="HMM287" s="89"/>
      <c r="HMN287" s="89"/>
      <c r="HMO287" s="89"/>
      <c r="HMP287" s="89"/>
      <c r="HMQ287" s="89"/>
      <c r="HMR287" s="89"/>
      <c r="HMS287" s="89"/>
      <c r="HMT287" s="89"/>
      <c r="HMU287" s="89"/>
      <c r="HMV287" s="89"/>
      <c r="HMW287" s="89"/>
      <c r="HMX287" s="89"/>
      <c r="HMY287" s="89"/>
      <c r="HMZ287" s="89"/>
      <c r="HNA287" s="89"/>
      <c r="HNB287" s="89"/>
      <c r="HNC287" s="89"/>
      <c r="HND287" s="89"/>
      <c r="HNE287" s="89"/>
      <c r="HNF287" s="89"/>
      <c r="HNG287" s="89"/>
      <c r="HNH287" s="89"/>
      <c r="HNI287" s="89"/>
      <c r="HNJ287" s="89"/>
      <c r="HNK287" s="89"/>
      <c r="HNL287" s="89"/>
      <c r="HNM287" s="89"/>
      <c r="HNN287" s="89"/>
      <c r="HNO287" s="89"/>
      <c r="HNP287" s="89"/>
      <c r="HNQ287" s="89"/>
      <c r="HNR287" s="89"/>
      <c r="HNS287" s="89"/>
      <c r="HNT287" s="89"/>
      <c r="HNU287" s="89"/>
      <c r="HNV287" s="89"/>
      <c r="HNW287" s="89"/>
      <c r="HNX287" s="89"/>
      <c r="HNY287" s="89"/>
      <c r="HNZ287" s="89"/>
      <c r="HOA287" s="89"/>
      <c r="HOB287" s="89"/>
      <c r="HOC287" s="89"/>
      <c r="HOD287" s="89"/>
      <c r="HOE287" s="89"/>
      <c r="HOF287" s="89"/>
      <c r="HOG287" s="89"/>
      <c r="HOH287" s="89"/>
      <c r="HOI287" s="89"/>
      <c r="HOJ287" s="89"/>
      <c r="HOK287" s="89"/>
      <c r="HOL287" s="89"/>
      <c r="HOM287" s="89"/>
      <c r="HON287" s="89"/>
      <c r="HOO287" s="89"/>
      <c r="HOP287" s="89"/>
      <c r="HOQ287" s="89"/>
      <c r="HOR287" s="89"/>
      <c r="HOS287" s="89"/>
      <c r="HOT287" s="89"/>
      <c r="HOU287" s="89"/>
      <c r="HOV287" s="89"/>
      <c r="HOW287" s="89"/>
      <c r="HOX287" s="89"/>
      <c r="HOY287" s="89"/>
      <c r="HOZ287" s="89"/>
      <c r="HPA287" s="89"/>
      <c r="HPB287" s="89"/>
      <c r="HPC287" s="89"/>
      <c r="HPD287" s="89"/>
      <c r="HPE287" s="89"/>
      <c r="HPF287" s="89"/>
      <c r="HPG287" s="89"/>
      <c r="HPH287" s="89"/>
      <c r="HPI287" s="89"/>
      <c r="HPJ287" s="89"/>
      <c r="HPK287" s="89"/>
      <c r="HPL287" s="89"/>
      <c r="HPM287" s="89"/>
      <c r="HPN287" s="89"/>
      <c r="HPO287" s="89"/>
      <c r="HPP287" s="89"/>
      <c r="HPQ287" s="89"/>
      <c r="HPR287" s="89"/>
      <c r="HPS287" s="89"/>
      <c r="HPT287" s="89"/>
      <c r="HPU287" s="89"/>
      <c r="HPV287" s="89"/>
      <c r="HPW287" s="89"/>
      <c r="HPX287" s="89"/>
      <c r="HPY287" s="89"/>
      <c r="HPZ287" s="89"/>
      <c r="HQA287" s="89"/>
      <c r="HQB287" s="89"/>
      <c r="HQC287" s="89"/>
      <c r="HQD287" s="89"/>
      <c r="HQE287" s="89"/>
      <c r="HQF287" s="89"/>
      <c r="HQG287" s="89"/>
      <c r="HQH287" s="89"/>
      <c r="HQI287" s="89"/>
      <c r="HQJ287" s="89"/>
      <c r="HQK287" s="89"/>
      <c r="HQL287" s="89"/>
      <c r="HQM287" s="89"/>
      <c r="HQN287" s="89"/>
      <c r="HQO287" s="89"/>
      <c r="HQP287" s="89"/>
      <c r="HQQ287" s="89"/>
      <c r="HQR287" s="89"/>
      <c r="HQS287" s="89"/>
      <c r="HQT287" s="89"/>
      <c r="HQU287" s="89"/>
      <c r="HQV287" s="89"/>
      <c r="HQW287" s="89"/>
      <c r="HQX287" s="89"/>
      <c r="HQY287" s="89"/>
      <c r="HQZ287" s="89"/>
      <c r="HRA287" s="89"/>
      <c r="HRB287" s="89"/>
      <c r="HRC287" s="89"/>
      <c r="HRD287" s="89"/>
      <c r="HRE287" s="89"/>
      <c r="HRF287" s="89"/>
      <c r="HRG287" s="89"/>
      <c r="HRH287" s="89"/>
      <c r="HRI287" s="89"/>
      <c r="HRJ287" s="89"/>
      <c r="HRK287" s="89"/>
      <c r="HRL287" s="89"/>
      <c r="HRM287" s="89"/>
      <c r="HRN287" s="89"/>
      <c r="HRO287" s="89"/>
      <c r="HRP287" s="89"/>
      <c r="HRQ287" s="89"/>
      <c r="HRR287" s="89"/>
      <c r="HRS287" s="89"/>
      <c r="HRT287" s="89"/>
      <c r="HRU287" s="89"/>
      <c r="HRV287" s="89"/>
      <c r="HRW287" s="89"/>
      <c r="HRX287" s="89"/>
      <c r="HRY287" s="89"/>
      <c r="HRZ287" s="89"/>
      <c r="HSA287" s="89"/>
      <c r="HSB287" s="89"/>
      <c r="HSC287" s="89"/>
      <c r="HSD287" s="89"/>
      <c r="HSE287" s="89"/>
      <c r="HSF287" s="89"/>
      <c r="HSG287" s="89"/>
      <c r="HSH287" s="89"/>
      <c r="HSI287" s="89"/>
      <c r="HSJ287" s="89"/>
      <c r="HSK287" s="89"/>
      <c r="HSL287" s="89"/>
      <c r="HSM287" s="89"/>
      <c r="HSN287" s="89"/>
      <c r="HSO287" s="89"/>
      <c r="HSP287" s="89"/>
      <c r="HSQ287" s="89"/>
      <c r="HSR287" s="89"/>
      <c r="HSS287" s="89"/>
      <c r="HST287" s="89"/>
      <c r="HSU287" s="89"/>
      <c r="HSV287" s="89"/>
      <c r="HSW287" s="89"/>
      <c r="HSX287" s="89"/>
      <c r="HSY287" s="89"/>
      <c r="HSZ287" s="89"/>
      <c r="HTA287" s="89"/>
      <c r="HTB287" s="89"/>
      <c r="HTC287" s="89"/>
      <c r="HTD287" s="89"/>
      <c r="HTE287" s="89"/>
      <c r="HTF287" s="89"/>
      <c r="HTG287" s="89"/>
      <c r="HTH287" s="89"/>
      <c r="HTI287" s="89"/>
      <c r="HTJ287" s="89"/>
      <c r="HTK287" s="89"/>
      <c r="HTL287" s="89"/>
      <c r="HTM287" s="89"/>
      <c r="HTN287" s="89"/>
      <c r="HTO287" s="89"/>
      <c r="HTP287" s="89"/>
      <c r="HTQ287" s="89"/>
      <c r="HTR287" s="89"/>
      <c r="HTS287" s="89"/>
      <c r="HTT287" s="89"/>
      <c r="HTU287" s="89"/>
      <c r="HTV287" s="89"/>
      <c r="HTW287" s="89"/>
      <c r="HTX287" s="89"/>
      <c r="HTY287" s="89"/>
      <c r="HTZ287" s="89"/>
      <c r="HUA287" s="89"/>
      <c r="HUB287" s="89"/>
      <c r="HUC287" s="89"/>
      <c r="HUD287" s="89"/>
      <c r="HUE287" s="89"/>
      <c r="HUF287" s="89"/>
      <c r="HUG287" s="89"/>
      <c r="HUH287" s="89"/>
      <c r="HUI287" s="89"/>
      <c r="HUJ287" s="89"/>
      <c r="HUK287" s="89"/>
      <c r="HUL287" s="89"/>
      <c r="HUM287" s="89"/>
      <c r="HUN287" s="89"/>
      <c r="HUO287" s="89"/>
      <c r="HUP287" s="89"/>
      <c r="HUQ287" s="89"/>
      <c r="HUR287" s="89"/>
      <c r="HUS287" s="89"/>
      <c r="HUT287" s="89"/>
      <c r="HUU287" s="89"/>
      <c r="HUV287" s="89"/>
      <c r="HUW287" s="89"/>
      <c r="HUX287" s="89"/>
      <c r="HUY287" s="89"/>
      <c r="HUZ287" s="89"/>
      <c r="HVA287" s="89"/>
      <c r="HVB287" s="89"/>
      <c r="HVC287" s="89"/>
      <c r="HVD287" s="89"/>
      <c r="HVE287" s="89"/>
      <c r="HVF287" s="89"/>
      <c r="HVG287" s="89"/>
      <c r="HVH287" s="89"/>
      <c r="HVI287" s="89"/>
      <c r="HVJ287" s="89"/>
      <c r="HVK287" s="89"/>
      <c r="HVL287" s="89"/>
      <c r="HVM287" s="89"/>
      <c r="HVN287" s="89"/>
      <c r="HVO287" s="89"/>
      <c r="HVP287" s="89"/>
      <c r="HVQ287" s="89"/>
      <c r="HVR287" s="89"/>
      <c r="HVS287" s="89"/>
      <c r="HVT287" s="89"/>
      <c r="HVU287" s="89"/>
      <c r="HVV287" s="89"/>
      <c r="HVW287" s="89"/>
      <c r="HVX287" s="89"/>
      <c r="HVY287" s="89"/>
      <c r="HVZ287" s="89"/>
      <c r="HWA287" s="89"/>
      <c r="HWB287" s="89"/>
      <c r="HWC287" s="89"/>
      <c r="HWD287" s="89"/>
      <c r="HWE287" s="89"/>
      <c r="HWF287" s="89"/>
      <c r="HWG287" s="89"/>
      <c r="HWH287" s="89"/>
      <c r="HWI287" s="89"/>
      <c r="HWJ287" s="89"/>
      <c r="HWK287" s="89"/>
      <c r="HWL287" s="89"/>
      <c r="HWM287" s="89"/>
      <c r="HWN287" s="89"/>
      <c r="HWO287" s="89"/>
      <c r="HWP287" s="89"/>
      <c r="HWQ287" s="89"/>
      <c r="HWR287" s="89"/>
      <c r="HWS287" s="89"/>
      <c r="HWT287" s="89"/>
      <c r="HWU287" s="89"/>
      <c r="HWV287" s="89"/>
      <c r="HWW287" s="89"/>
      <c r="HWX287" s="89"/>
      <c r="HWY287" s="89"/>
      <c r="HWZ287" s="89"/>
      <c r="HXA287" s="89"/>
      <c r="HXB287" s="89"/>
      <c r="HXC287" s="89"/>
      <c r="HXD287" s="89"/>
      <c r="HXE287" s="89"/>
      <c r="HXF287" s="89"/>
      <c r="HXG287" s="89"/>
      <c r="HXH287" s="89"/>
      <c r="HXI287" s="89"/>
      <c r="HXJ287" s="89"/>
      <c r="HXK287" s="89"/>
      <c r="HXL287" s="89"/>
      <c r="HXM287" s="89"/>
      <c r="HXN287" s="89"/>
      <c r="HXO287" s="89"/>
      <c r="HXP287" s="89"/>
      <c r="HXQ287" s="89"/>
      <c r="HXR287" s="89"/>
      <c r="HXS287" s="89"/>
      <c r="HXT287" s="89"/>
      <c r="HXU287" s="89"/>
      <c r="HXV287" s="89"/>
      <c r="HXW287" s="89"/>
      <c r="HXX287" s="89"/>
      <c r="HXY287" s="89"/>
      <c r="HXZ287" s="89"/>
      <c r="HYA287" s="89"/>
      <c r="HYB287" s="89"/>
      <c r="HYC287" s="89"/>
      <c r="HYD287" s="89"/>
      <c r="HYE287" s="89"/>
      <c r="HYF287" s="89"/>
      <c r="HYG287" s="89"/>
      <c r="HYH287" s="89"/>
      <c r="HYI287" s="89"/>
      <c r="HYJ287" s="89"/>
      <c r="HYK287" s="89"/>
      <c r="HYL287" s="89"/>
      <c r="HYM287" s="89"/>
      <c r="HYN287" s="89"/>
      <c r="HYO287" s="89"/>
      <c r="HYP287" s="89"/>
      <c r="HYQ287" s="89"/>
      <c r="HYR287" s="89"/>
      <c r="HYS287" s="89"/>
      <c r="HYT287" s="89"/>
      <c r="HYU287" s="89"/>
      <c r="HYV287" s="89"/>
      <c r="HYW287" s="89"/>
      <c r="HYX287" s="89"/>
      <c r="HYY287" s="89"/>
      <c r="HYZ287" s="89"/>
      <c r="HZA287" s="89"/>
      <c r="HZB287" s="89"/>
      <c r="HZC287" s="89"/>
      <c r="HZD287" s="89"/>
      <c r="HZE287" s="89"/>
      <c r="HZF287" s="89"/>
      <c r="HZG287" s="89"/>
      <c r="HZH287" s="89"/>
      <c r="HZI287" s="89"/>
      <c r="HZJ287" s="89"/>
      <c r="HZK287" s="89"/>
      <c r="HZL287" s="89"/>
      <c r="HZM287" s="89"/>
      <c r="HZN287" s="89"/>
      <c r="HZO287" s="89"/>
      <c r="HZP287" s="89"/>
      <c r="HZQ287" s="89"/>
      <c r="HZR287" s="89"/>
      <c r="HZS287" s="89"/>
      <c r="HZT287" s="89"/>
      <c r="HZU287" s="89"/>
      <c r="HZV287" s="89"/>
      <c r="HZW287" s="89"/>
      <c r="HZX287" s="89"/>
      <c r="HZY287" s="89"/>
      <c r="HZZ287" s="89"/>
      <c r="IAA287" s="89"/>
      <c r="IAB287" s="89"/>
      <c r="IAC287" s="89"/>
      <c r="IAD287" s="89"/>
      <c r="IAE287" s="89"/>
      <c r="IAF287" s="89"/>
      <c r="IAG287" s="89"/>
      <c r="IAH287" s="89"/>
      <c r="IAI287" s="89"/>
      <c r="IAJ287" s="89"/>
      <c r="IAK287" s="89"/>
      <c r="IAL287" s="89"/>
      <c r="IAM287" s="89"/>
      <c r="IAN287" s="89"/>
      <c r="IAO287" s="89"/>
      <c r="IAP287" s="89"/>
      <c r="IAQ287" s="89"/>
      <c r="IAR287" s="89"/>
      <c r="IAS287" s="89"/>
      <c r="IAT287" s="89"/>
      <c r="IAU287" s="89"/>
      <c r="IAV287" s="89"/>
      <c r="IAW287" s="89"/>
      <c r="IAX287" s="89"/>
      <c r="IAY287" s="89"/>
      <c r="IAZ287" s="89"/>
      <c r="IBA287" s="89"/>
      <c r="IBB287" s="89"/>
      <c r="IBC287" s="89"/>
      <c r="IBD287" s="89"/>
      <c r="IBE287" s="89"/>
      <c r="IBF287" s="89"/>
      <c r="IBG287" s="89"/>
      <c r="IBH287" s="89"/>
      <c r="IBI287" s="89"/>
      <c r="IBJ287" s="89"/>
      <c r="IBK287" s="89"/>
      <c r="IBL287" s="89"/>
      <c r="IBM287" s="89"/>
      <c r="IBN287" s="89"/>
      <c r="IBO287" s="89"/>
      <c r="IBP287" s="89"/>
      <c r="IBQ287" s="89"/>
      <c r="IBR287" s="89"/>
      <c r="IBS287" s="89"/>
      <c r="IBT287" s="89"/>
      <c r="IBU287" s="89"/>
      <c r="IBV287" s="89"/>
      <c r="IBW287" s="89"/>
      <c r="IBX287" s="89"/>
      <c r="IBY287" s="89"/>
      <c r="IBZ287" s="89"/>
      <c r="ICA287" s="89"/>
      <c r="ICB287" s="89"/>
      <c r="ICC287" s="89"/>
      <c r="ICD287" s="89"/>
      <c r="ICE287" s="89"/>
      <c r="ICF287" s="89"/>
      <c r="ICG287" s="89"/>
      <c r="ICH287" s="89"/>
      <c r="ICI287" s="89"/>
      <c r="ICJ287" s="89"/>
      <c r="ICK287" s="89"/>
      <c r="ICL287" s="89"/>
      <c r="ICM287" s="89"/>
      <c r="ICN287" s="89"/>
      <c r="ICO287" s="89"/>
      <c r="ICP287" s="89"/>
      <c r="ICQ287" s="89"/>
      <c r="ICR287" s="89"/>
      <c r="ICS287" s="89"/>
      <c r="ICT287" s="89"/>
      <c r="ICU287" s="89"/>
      <c r="ICV287" s="89"/>
      <c r="ICW287" s="89"/>
      <c r="ICX287" s="89"/>
      <c r="ICY287" s="89"/>
      <c r="ICZ287" s="89"/>
      <c r="IDA287" s="89"/>
      <c r="IDB287" s="89"/>
      <c r="IDC287" s="89"/>
      <c r="IDD287" s="89"/>
      <c r="IDE287" s="89"/>
      <c r="IDF287" s="89"/>
      <c r="IDG287" s="89"/>
      <c r="IDH287" s="89"/>
      <c r="IDI287" s="89"/>
      <c r="IDJ287" s="89"/>
      <c r="IDK287" s="89"/>
      <c r="IDL287" s="89"/>
      <c r="IDM287" s="89"/>
      <c r="IDN287" s="89"/>
      <c r="IDO287" s="89"/>
      <c r="IDP287" s="89"/>
      <c r="IDQ287" s="89"/>
      <c r="IDR287" s="89"/>
      <c r="IDS287" s="89"/>
      <c r="IDT287" s="89"/>
      <c r="IDU287" s="89"/>
      <c r="IDV287" s="89"/>
      <c r="IDW287" s="89"/>
      <c r="IDX287" s="89"/>
      <c r="IDY287" s="89"/>
      <c r="IDZ287" s="89"/>
      <c r="IEA287" s="89"/>
      <c r="IEB287" s="89"/>
      <c r="IEC287" s="89"/>
      <c r="IED287" s="89"/>
      <c r="IEE287" s="89"/>
      <c r="IEF287" s="89"/>
      <c r="IEG287" s="89"/>
      <c r="IEH287" s="89"/>
      <c r="IEI287" s="89"/>
      <c r="IEJ287" s="89"/>
      <c r="IEK287" s="89"/>
      <c r="IEL287" s="89"/>
      <c r="IEM287" s="89"/>
      <c r="IEN287" s="89"/>
      <c r="IEO287" s="89"/>
      <c r="IEP287" s="89"/>
      <c r="IEQ287" s="89"/>
      <c r="IER287" s="89"/>
      <c r="IES287" s="89"/>
      <c r="IET287" s="89"/>
      <c r="IEU287" s="89"/>
      <c r="IEV287" s="89"/>
      <c r="IEW287" s="89"/>
      <c r="IEX287" s="89"/>
      <c r="IEY287" s="89"/>
      <c r="IEZ287" s="89"/>
      <c r="IFA287" s="89"/>
      <c r="IFB287" s="89"/>
      <c r="IFC287" s="89"/>
      <c r="IFD287" s="89"/>
      <c r="IFE287" s="89"/>
      <c r="IFF287" s="89"/>
      <c r="IFG287" s="89"/>
      <c r="IFH287" s="89"/>
      <c r="IFI287" s="89"/>
      <c r="IFJ287" s="89"/>
      <c r="IFK287" s="89"/>
      <c r="IFL287" s="89"/>
      <c r="IFM287" s="89"/>
      <c r="IFN287" s="89"/>
      <c r="IFO287" s="89"/>
      <c r="IFP287" s="89"/>
      <c r="IFQ287" s="89"/>
      <c r="IFR287" s="89"/>
      <c r="IFS287" s="89"/>
      <c r="IFT287" s="89"/>
      <c r="IFU287" s="89"/>
      <c r="IFV287" s="89"/>
      <c r="IFW287" s="89"/>
      <c r="IFX287" s="89"/>
      <c r="IFY287" s="89"/>
      <c r="IFZ287" s="89"/>
      <c r="IGA287" s="89"/>
      <c r="IGB287" s="89"/>
      <c r="IGC287" s="89"/>
      <c r="IGD287" s="89"/>
      <c r="IGE287" s="89"/>
      <c r="IGF287" s="89"/>
      <c r="IGG287" s="89"/>
      <c r="IGH287" s="89"/>
      <c r="IGI287" s="89"/>
      <c r="IGJ287" s="89"/>
      <c r="IGK287" s="89"/>
      <c r="IGL287" s="89"/>
      <c r="IGM287" s="89"/>
      <c r="IGN287" s="89"/>
      <c r="IGO287" s="89"/>
      <c r="IGP287" s="89"/>
      <c r="IGQ287" s="89"/>
      <c r="IGR287" s="89"/>
      <c r="IGS287" s="89"/>
      <c r="IGT287" s="89"/>
      <c r="IGU287" s="89"/>
      <c r="IGV287" s="89"/>
      <c r="IGW287" s="89"/>
      <c r="IGX287" s="89"/>
      <c r="IGY287" s="89"/>
      <c r="IGZ287" s="89"/>
      <c r="IHA287" s="89"/>
      <c r="IHB287" s="89"/>
      <c r="IHC287" s="89"/>
      <c r="IHD287" s="89"/>
      <c r="IHE287" s="89"/>
      <c r="IHF287" s="89"/>
      <c r="IHG287" s="89"/>
      <c r="IHH287" s="89"/>
      <c r="IHI287" s="89"/>
      <c r="IHJ287" s="89"/>
      <c r="IHK287" s="89"/>
      <c r="IHL287" s="89"/>
      <c r="IHM287" s="89"/>
      <c r="IHN287" s="89"/>
      <c r="IHO287" s="89"/>
      <c r="IHP287" s="89"/>
      <c r="IHQ287" s="89"/>
      <c r="IHR287" s="89"/>
      <c r="IHS287" s="89"/>
      <c r="IHT287" s="89"/>
      <c r="IHU287" s="89"/>
      <c r="IHV287" s="89"/>
      <c r="IHW287" s="89"/>
      <c r="IHX287" s="89"/>
      <c r="IHY287" s="89"/>
      <c r="IHZ287" s="89"/>
      <c r="IIA287" s="89"/>
      <c r="IIB287" s="89"/>
      <c r="IIC287" s="89"/>
      <c r="IID287" s="89"/>
      <c r="IIE287" s="89"/>
      <c r="IIF287" s="89"/>
      <c r="IIG287" s="89"/>
      <c r="IIH287" s="89"/>
      <c r="III287" s="89"/>
      <c r="IIJ287" s="89"/>
      <c r="IIK287" s="89"/>
      <c r="IIL287" s="89"/>
      <c r="IIM287" s="89"/>
      <c r="IIN287" s="89"/>
      <c r="IIO287" s="89"/>
      <c r="IIP287" s="89"/>
      <c r="IIQ287" s="89"/>
      <c r="IIR287" s="89"/>
      <c r="IIS287" s="89"/>
      <c r="IIT287" s="89"/>
      <c r="IIU287" s="89"/>
      <c r="IIV287" s="89"/>
      <c r="IIW287" s="89"/>
      <c r="IIX287" s="89"/>
      <c r="IIY287" s="89"/>
      <c r="IIZ287" s="89"/>
      <c r="IJA287" s="89"/>
      <c r="IJB287" s="89"/>
      <c r="IJC287" s="89"/>
      <c r="IJD287" s="89"/>
      <c r="IJE287" s="89"/>
      <c r="IJF287" s="89"/>
      <c r="IJG287" s="89"/>
      <c r="IJH287" s="89"/>
      <c r="IJI287" s="89"/>
      <c r="IJJ287" s="89"/>
      <c r="IJK287" s="89"/>
      <c r="IJL287" s="89"/>
      <c r="IJM287" s="89"/>
      <c r="IJN287" s="89"/>
      <c r="IJO287" s="89"/>
      <c r="IJP287" s="89"/>
      <c r="IJQ287" s="89"/>
      <c r="IJR287" s="89"/>
      <c r="IJS287" s="89"/>
      <c r="IJT287" s="89"/>
      <c r="IJU287" s="89"/>
      <c r="IJV287" s="89"/>
      <c r="IJW287" s="89"/>
      <c r="IJX287" s="89"/>
      <c r="IJY287" s="89"/>
      <c r="IJZ287" s="89"/>
      <c r="IKA287" s="89"/>
      <c r="IKB287" s="89"/>
      <c r="IKC287" s="89"/>
      <c r="IKD287" s="89"/>
      <c r="IKE287" s="89"/>
      <c r="IKF287" s="89"/>
      <c r="IKG287" s="89"/>
      <c r="IKH287" s="89"/>
      <c r="IKI287" s="89"/>
      <c r="IKJ287" s="89"/>
      <c r="IKK287" s="89"/>
      <c r="IKL287" s="89"/>
      <c r="IKM287" s="89"/>
      <c r="IKN287" s="89"/>
      <c r="IKO287" s="89"/>
      <c r="IKP287" s="89"/>
      <c r="IKQ287" s="89"/>
      <c r="IKR287" s="89"/>
      <c r="IKS287" s="89"/>
      <c r="IKT287" s="89"/>
      <c r="IKU287" s="89"/>
      <c r="IKV287" s="89"/>
      <c r="IKW287" s="89"/>
      <c r="IKX287" s="89"/>
      <c r="IKY287" s="89"/>
      <c r="IKZ287" s="89"/>
      <c r="ILA287" s="89"/>
      <c r="ILB287" s="89"/>
      <c r="ILC287" s="89"/>
      <c r="ILD287" s="89"/>
      <c r="ILE287" s="89"/>
      <c r="ILF287" s="89"/>
      <c r="ILG287" s="89"/>
      <c r="ILH287" s="89"/>
      <c r="ILI287" s="89"/>
      <c r="ILJ287" s="89"/>
      <c r="ILK287" s="89"/>
      <c r="ILL287" s="89"/>
      <c r="ILM287" s="89"/>
      <c r="ILN287" s="89"/>
      <c r="ILO287" s="89"/>
      <c r="ILP287" s="89"/>
      <c r="ILQ287" s="89"/>
      <c r="ILR287" s="89"/>
      <c r="ILS287" s="89"/>
      <c r="ILT287" s="89"/>
      <c r="ILU287" s="89"/>
      <c r="ILV287" s="89"/>
      <c r="ILW287" s="89"/>
      <c r="ILX287" s="89"/>
      <c r="ILY287" s="89"/>
      <c r="ILZ287" s="89"/>
      <c r="IMA287" s="89"/>
      <c r="IMB287" s="89"/>
      <c r="IMC287" s="89"/>
      <c r="IMD287" s="89"/>
      <c r="IME287" s="89"/>
      <c r="IMF287" s="89"/>
      <c r="IMG287" s="89"/>
      <c r="IMH287" s="89"/>
      <c r="IMI287" s="89"/>
      <c r="IMJ287" s="89"/>
      <c r="IMK287" s="89"/>
      <c r="IML287" s="89"/>
      <c r="IMM287" s="89"/>
      <c r="IMN287" s="89"/>
      <c r="IMO287" s="89"/>
      <c r="IMP287" s="89"/>
      <c r="IMQ287" s="89"/>
      <c r="IMR287" s="89"/>
      <c r="IMS287" s="89"/>
      <c r="IMT287" s="89"/>
      <c r="IMU287" s="89"/>
      <c r="IMV287" s="89"/>
      <c r="IMW287" s="89"/>
      <c r="IMX287" s="89"/>
      <c r="IMY287" s="89"/>
      <c r="IMZ287" s="89"/>
      <c r="INA287" s="89"/>
      <c r="INB287" s="89"/>
      <c r="INC287" s="89"/>
      <c r="IND287" s="89"/>
      <c r="INE287" s="89"/>
      <c r="INF287" s="89"/>
      <c r="ING287" s="89"/>
      <c r="INH287" s="89"/>
      <c r="INI287" s="89"/>
      <c r="INJ287" s="89"/>
      <c r="INK287" s="89"/>
      <c r="INL287" s="89"/>
      <c r="INM287" s="89"/>
      <c r="INN287" s="89"/>
      <c r="INO287" s="89"/>
      <c r="INP287" s="89"/>
      <c r="INQ287" s="89"/>
      <c r="INR287" s="89"/>
      <c r="INS287" s="89"/>
      <c r="INT287" s="89"/>
      <c r="INU287" s="89"/>
      <c r="INV287" s="89"/>
      <c r="INW287" s="89"/>
      <c r="INX287" s="89"/>
      <c r="INY287" s="89"/>
      <c r="INZ287" s="89"/>
      <c r="IOA287" s="89"/>
      <c r="IOB287" s="89"/>
      <c r="IOC287" s="89"/>
      <c r="IOD287" s="89"/>
      <c r="IOE287" s="89"/>
      <c r="IOF287" s="89"/>
      <c r="IOG287" s="89"/>
      <c r="IOH287" s="89"/>
      <c r="IOI287" s="89"/>
      <c r="IOJ287" s="89"/>
      <c r="IOK287" s="89"/>
      <c r="IOL287" s="89"/>
      <c r="IOM287" s="89"/>
      <c r="ION287" s="89"/>
      <c r="IOO287" s="89"/>
      <c r="IOP287" s="89"/>
      <c r="IOQ287" s="89"/>
      <c r="IOR287" s="89"/>
      <c r="IOS287" s="89"/>
      <c r="IOT287" s="89"/>
      <c r="IOU287" s="89"/>
      <c r="IOV287" s="89"/>
      <c r="IOW287" s="89"/>
      <c r="IOX287" s="89"/>
      <c r="IOY287" s="89"/>
      <c r="IOZ287" s="89"/>
      <c r="IPA287" s="89"/>
      <c r="IPB287" s="89"/>
      <c r="IPC287" s="89"/>
      <c r="IPD287" s="89"/>
      <c r="IPE287" s="89"/>
      <c r="IPF287" s="89"/>
      <c r="IPG287" s="89"/>
      <c r="IPH287" s="89"/>
      <c r="IPI287" s="89"/>
      <c r="IPJ287" s="89"/>
      <c r="IPK287" s="89"/>
      <c r="IPL287" s="89"/>
      <c r="IPM287" s="89"/>
      <c r="IPN287" s="89"/>
      <c r="IPO287" s="89"/>
      <c r="IPP287" s="89"/>
      <c r="IPQ287" s="89"/>
      <c r="IPR287" s="89"/>
      <c r="IPS287" s="89"/>
      <c r="IPT287" s="89"/>
      <c r="IPU287" s="89"/>
      <c r="IPV287" s="89"/>
      <c r="IPW287" s="89"/>
      <c r="IPX287" s="89"/>
      <c r="IPY287" s="89"/>
      <c r="IPZ287" s="89"/>
      <c r="IQA287" s="89"/>
      <c r="IQB287" s="89"/>
      <c r="IQC287" s="89"/>
      <c r="IQD287" s="89"/>
      <c r="IQE287" s="89"/>
      <c r="IQF287" s="89"/>
      <c r="IQG287" s="89"/>
      <c r="IQH287" s="89"/>
      <c r="IQI287" s="89"/>
      <c r="IQJ287" s="89"/>
      <c r="IQK287" s="89"/>
      <c r="IQL287" s="89"/>
      <c r="IQM287" s="89"/>
      <c r="IQN287" s="89"/>
      <c r="IQO287" s="89"/>
      <c r="IQP287" s="89"/>
      <c r="IQQ287" s="89"/>
      <c r="IQR287" s="89"/>
      <c r="IQS287" s="89"/>
      <c r="IQT287" s="89"/>
      <c r="IQU287" s="89"/>
      <c r="IQV287" s="89"/>
      <c r="IQW287" s="89"/>
      <c r="IQX287" s="89"/>
      <c r="IQY287" s="89"/>
      <c r="IQZ287" s="89"/>
      <c r="IRA287" s="89"/>
      <c r="IRB287" s="89"/>
      <c r="IRC287" s="89"/>
      <c r="IRD287" s="89"/>
      <c r="IRE287" s="89"/>
      <c r="IRF287" s="89"/>
      <c r="IRG287" s="89"/>
      <c r="IRH287" s="89"/>
      <c r="IRI287" s="89"/>
      <c r="IRJ287" s="89"/>
      <c r="IRK287" s="89"/>
      <c r="IRL287" s="89"/>
      <c r="IRM287" s="89"/>
      <c r="IRN287" s="89"/>
      <c r="IRO287" s="89"/>
      <c r="IRP287" s="89"/>
      <c r="IRQ287" s="89"/>
      <c r="IRR287" s="89"/>
      <c r="IRS287" s="89"/>
      <c r="IRT287" s="89"/>
      <c r="IRU287" s="89"/>
      <c r="IRV287" s="89"/>
      <c r="IRW287" s="89"/>
      <c r="IRX287" s="89"/>
      <c r="IRY287" s="89"/>
      <c r="IRZ287" s="89"/>
      <c r="ISA287" s="89"/>
      <c r="ISB287" s="89"/>
      <c r="ISC287" s="89"/>
      <c r="ISD287" s="89"/>
      <c r="ISE287" s="89"/>
      <c r="ISF287" s="89"/>
      <c r="ISG287" s="89"/>
      <c r="ISH287" s="89"/>
      <c r="ISI287" s="89"/>
      <c r="ISJ287" s="89"/>
      <c r="ISK287" s="89"/>
      <c r="ISL287" s="89"/>
      <c r="ISM287" s="89"/>
      <c r="ISN287" s="89"/>
      <c r="ISO287" s="89"/>
      <c r="ISP287" s="89"/>
      <c r="ISQ287" s="89"/>
      <c r="ISR287" s="89"/>
      <c r="ISS287" s="89"/>
      <c r="IST287" s="89"/>
      <c r="ISU287" s="89"/>
      <c r="ISV287" s="89"/>
      <c r="ISW287" s="89"/>
      <c r="ISX287" s="89"/>
      <c r="ISY287" s="89"/>
      <c r="ISZ287" s="89"/>
      <c r="ITA287" s="89"/>
      <c r="ITB287" s="89"/>
      <c r="ITC287" s="89"/>
      <c r="ITD287" s="89"/>
      <c r="ITE287" s="89"/>
      <c r="ITF287" s="89"/>
      <c r="ITG287" s="89"/>
      <c r="ITH287" s="89"/>
      <c r="ITI287" s="89"/>
      <c r="ITJ287" s="89"/>
      <c r="ITK287" s="89"/>
      <c r="ITL287" s="89"/>
      <c r="ITM287" s="89"/>
      <c r="ITN287" s="89"/>
      <c r="ITO287" s="89"/>
      <c r="ITP287" s="89"/>
      <c r="ITQ287" s="89"/>
      <c r="ITR287" s="89"/>
      <c r="ITS287" s="89"/>
      <c r="ITT287" s="89"/>
      <c r="ITU287" s="89"/>
      <c r="ITV287" s="89"/>
      <c r="ITW287" s="89"/>
      <c r="ITX287" s="89"/>
      <c r="ITY287" s="89"/>
      <c r="ITZ287" s="89"/>
      <c r="IUA287" s="89"/>
      <c r="IUB287" s="89"/>
      <c r="IUC287" s="89"/>
      <c r="IUD287" s="89"/>
      <c r="IUE287" s="89"/>
      <c r="IUF287" s="89"/>
      <c r="IUG287" s="89"/>
      <c r="IUH287" s="89"/>
      <c r="IUI287" s="89"/>
      <c r="IUJ287" s="89"/>
      <c r="IUK287" s="89"/>
      <c r="IUL287" s="89"/>
      <c r="IUM287" s="89"/>
      <c r="IUN287" s="89"/>
      <c r="IUO287" s="89"/>
      <c r="IUP287" s="89"/>
      <c r="IUQ287" s="89"/>
      <c r="IUR287" s="89"/>
      <c r="IUS287" s="89"/>
      <c r="IUT287" s="89"/>
      <c r="IUU287" s="89"/>
      <c r="IUV287" s="89"/>
      <c r="IUW287" s="89"/>
      <c r="IUX287" s="89"/>
      <c r="IUY287" s="89"/>
      <c r="IUZ287" s="89"/>
      <c r="IVA287" s="89"/>
      <c r="IVB287" s="89"/>
      <c r="IVC287" s="89"/>
      <c r="IVD287" s="89"/>
      <c r="IVE287" s="89"/>
      <c r="IVF287" s="89"/>
      <c r="IVG287" s="89"/>
      <c r="IVH287" s="89"/>
      <c r="IVI287" s="89"/>
      <c r="IVJ287" s="89"/>
      <c r="IVK287" s="89"/>
      <c r="IVL287" s="89"/>
      <c r="IVM287" s="89"/>
      <c r="IVN287" s="89"/>
      <c r="IVO287" s="89"/>
      <c r="IVP287" s="89"/>
      <c r="IVQ287" s="89"/>
      <c r="IVR287" s="89"/>
      <c r="IVS287" s="89"/>
      <c r="IVT287" s="89"/>
      <c r="IVU287" s="89"/>
      <c r="IVV287" s="89"/>
      <c r="IVW287" s="89"/>
      <c r="IVX287" s="89"/>
      <c r="IVY287" s="89"/>
      <c r="IVZ287" s="89"/>
      <c r="IWA287" s="89"/>
      <c r="IWB287" s="89"/>
      <c r="IWC287" s="89"/>
      <c r="IWD287" s="89"/>
      <c r="IWE287" s="89"/>
      <c r="IWF287" s="89"/>
      <c r="IWG287" s="89"/>
      <c r="IWH287" s="89"/>
      <c r="IWI287" s="89"/>
      <c r="IWJ287" s="89"/>
      <c r="IWK287" s="89"/>
      <c r="IWL287" s="89"/>
      <c r="IWM287" s="89"/>
      <c r="IWN287" s="89"/>
      <c r="IWO287" s="89"/>
      <c r="IWP287" s="89"/>
      <c r="IWQ287" s="89"/>
      <c r="IWR287" s="89"/>
      <c r="IWS287" s="89"/>
      <c r="IWT287" s="89"/>
      <c r="IWU287" s="89"/>
      <c r="IWV287" s="89"/>
      <c r="IWW287" s="89"/>
      <c r="IWX287" s="89"/>
      <c r="IWY287" s="89"/>
      <c r="IWZ287" s="89"/>
      <c r="IXA287" s="89"/>
      <c r="IXB287" s="89"/>
      <c r="IXC287" s="89"/>
      <c r="IXD287" s="89"/>
      <c r="IXE287" s="89"/>
      <c r="IXF287" s="89"/>
      <c r="IXG287" s="89"/>
      <c r="IXH287" s="89"/>
      <c r="IXI287" s="89"/>
      <c r="IXJ287" s="89"/>
      <c r="IXK287" s="89"/>
      <c r="IXL287" s="89"/>
      <c r="IXM287" s="89"/>
      <c r="IXN287" s="89"/>
      <c r="IXO287" s="89"/>
      <c r="IXP287" s="89"/>
      <c r="IXQ287" s="89"/>
      <c r="IXR287" s="89"/>
      <c r="IXS287" s="89"/>
      <c r="IXT287" s="89"/>
      <c r="IXU287" s="89"/>
      <c r="IXV287" s="89"/>
      <c r="IXW287" s="89"/>
      <c r="IXX287" s="89"/>
      <c r="IXY287" s="89"/>
      <c r="IXZ287" s="89"/>
      <c r="IYA287" s="89"/>
      <c r="IYB287" s="89"/>
      <c r="IYC287" s="89"/>
      <c r="IYD287" s="89"/>
      <c r="IYE287" s="89"/>
      <c r="IYF287" s="89"/>
      <c r="IYG287" s="89"/>
      <c r="IYH287" s="89"/>
      <c r="IYI287" s="89"/>
      <c r="IYJ287" s="89"/>
      <c r="IYK287" s="89"/>
      <c r="IYL287" s="89"/>
      <c r="IYM287" s="89"/>
      <c r="IYN287" s="89"/>
      <c r="IYO287" s="89"/>
      <c r="IYP287" s="89"/>
      <c r="IYQ287" s="89"/>
      <c r="IYR287" s="89"/>
      <c r="IYS287" s="89"/>
      <c r="IYT287" s="89"/>
      <c r="IYU287" s="89"/>
      <c r="IYV287" s="89"/>
      <c r="IYW287" s="89"/>
      <c r="IYX287" s="89"/>
      <c r="IYY287" s="89"/>
      <c r="IYZ287" s="89"/>
      <c r="IZA287" s="89"/>
      <c r="IZB287" s="89"/>
      <c r="IZC287" s="89"/>
      <c r="IZD287" s="89"/>
      <c r="IZE287" s="89"/>
      <c r="IZF287" s="89"/>
      <c r="IZG287" s="89"/>
      <c r="IZH287" s="89"/>
      <c r="IZI287" s="89"/>
      <c r="IZJ287" s="89"/>
      <c r="IZK287" s="89"/>
      <c r="IZL287" s="89"/>
      <c r="IZM287" s="89"/>
      <c r="IZN287" s="89"/>
      <c r="IZO287" s="89"/>
      <c r="IZP287" s="89"/>
      <c r="IZQ287" s="89"/>
      <c r="IZR287" s="89"/>
      <c r="IZS287" s="89"/>
      <c r="IZT287" s="89"/>
      <c r="IZU287" s="89"/>
      <c r="IZV287" s="89"/>
      <c r="IZW287" s="89"/>
      <c r="IZX287" s="89"/>
      <c r="IZY287" s="89"/>
      <c r="IZZ287" s="89"/>
      <c r="JAA287" s="89"/>
      <c r="JAB287" s="89"/>
      <c r="JAC287" s="89"/>
      <c r="JAD287" s="89"/>
      <c r="JAE287" s="89"/>
      <c r="JAF287" s="89"/>
      <c r="JAG287" s="89"/>
      <c r="JAH287" s="89"/>
      <c r="JAI287" s="89"/>
      <c r="JAJ287" s="89"/>
      <c r="JAK287" s="89"/>
      <c r="JAL287" s="89"/>
      <c r="JAM287" s="89"/>
      <c r="JAN287" s="89"/>
      <c r="JAO287" s="89"/>
      <c r="JAP287" s="89"/>
      <c r="JAQ287" s="89"/>
      <c r="JAR287" s="89"/>
      <c r="JAS287" s="89"/>
      <c r="JAT287" s="89"/>
      <c r="JAU287" s="89"/>
      <c r="JAV287" s="89"/>
      <c r="JAW287" s="89"/>
      <c r="JAX287" s="89"/>
      <c r="JAY287" s="89"/>
      <c r="JAZ287" s="89"/>
      <c r="JBA287" s="89"/>
      <c r="JBB287" s="89"/>
      <c r="JBC287" s="89"/>
      <c r="JBD287" s="89"/>
      <c r="JBE287" s="89"/>
      <c r="JBF287" s="89"/>
      <c r="JBG287" s="89"/>
      <c r="JBH287" s="89"/>
      <c r="JBI287" s="89"/>
      <c r="JBJ287" s="89"/>
      <c r="JBK287" s="89"/>
      <c r="JBL287" s="89"/>
      <c r="JBM287" s="89"/>
      <c r="JBN287" s="89"/>
      <c r="JBO287" s="89"/>
      <c r="JBP287" s="89"/>
      <c r="JBQ287" s="89"/>
      <c r="JBR287" s="89"/>
      <c r="JBS287" s="89"/>
      <c r="JBT287" s="89"/>
      <c r="JBU287" s="89"/>
      <c r="JBV287" s="89"/>
      <c r="JBW287" s="89"/>
      <c r="JBX287" s="89"/>
      <c r="JBY287" s="89"/>
      <c r="JBZ287" s="89"/>
      <c r="JCA287" s="89"/>
      <c r="JCB287" s="89"/>
      <c r="JCC287" s="89"/>
      <c r="JCD287" s="89"/>
      <c r="JCE287" s="89"/>
      <c r="JCF287" s="89"/>
      <c r="JCG287" s="89"/>
      <c r="JCH287" s="89"/>
      <c r="JCI287" s="89"/>
      <c r="JCJ287" s="89"/>
      <c r="JCK287" s="89"/>
      <c r="JCL287" s="89"/>
      <c r="JCM287" s="89"/>
      <c r="JCN287" s="89"/>
      <c r="JCO287" s="89"/>
      <c r="JCP287" s="89"/>
      <c r="JCQ287" s="89"/>
      <c r="JCR287" s="89"/>
      <c r="JCS287" s="89"/>
      <c r="JCT287" s="89"/>
      <c r="JCU287" s="89"/>
      <c r="JCV287" s="89"/>
      <c r="JCW287" s="89"/>
      <c r="JCX287" s="89"/>
      <c r="JCY287" s="89"/>
      <c r="JCZ287" s="89"/>
      <c r="JDA287" s="89"/>
      <c r="JDB287" s="89"/>
      <c r="JDC287" s="89"/>
      <c r="JDD287" s="89"/>
      <c r="JDE287" s="89"/>
      <c r="JDF287" s="89"/>
      <c r="JDG287" s="89"/>
      <c r="JDH287" s="89"/>
      <c r="JDI287" s="89"/>
      <c r="JDJ287" s="89"/>
      <c r="JDK287" s="89"/>
      <c r="JDL287" s="89"/>
      <c r="JDM287" s="89"/>
      <c r="JDN287" s="89"/>
      <c r="JDO287" s="89"/>
      <c r="JDP287" s="89"/>
      <c r="JDQ287" s="89"/>
      <c r="JDR287" s="89"/>
      <c r="JDS287" s="89"/>
      <c r="JDT287" s="89"/>
      <c r="JDU287" s="89"/>
      <c r="JDV287" s="89"/>
      <c r="JDW287" s="89"/>
      <c r="JDX287" s="89"/>
      <c r="JDY287" s="89"/>
      <c r="JDZ287" s="89"/>
      <c r="JEA287" s="89"/>
      <c r="JEB287" s="89"/>
      <c r="JEC287" s="89"/>
      <c r="JED287" s="89"/>
      <c r="JEE287" s="89"/>
      <c r="JEF287" s="89"/>
      <c r="JEG287" s="89"/>
      <c r="JEH287" s="89"/>
      <c r="JEI287" s="89"/>
      <c r="JEJ287" s="89"/>
      <c r="JEK287" s="89"/>
      <c r="JEL287" s="89"/>
      <c r="JEM287" s="89"/>
      <c r="JEN287" s="89"/>
      <c r="JEO287" s="89"/>
      <c r="JEP287" s="89"/>
      <c r="JEQ287" s="89"/>
      <c r="JER287" s="89"/>
      <c r="JES287" s="89"/>
      <c r="JET287" s="89"/>
      <c r="JEU287" s="89"/>
      <c r="JEV287" s="89"/>
      <c r="JEW287" s="89"/>
      <c r="JEX287" s="89"/>
      <c r="JEY287" s="89"/>
      <c r="JEZ287" s="89"/>
      <c r="JFA287" s="89"/>
      <c r="JFB287" s="89"/>
      <c r="JFC287" s="89"/>
      <c r="JFD287" s="89"/>
      <c r="JFE287" s="89"/>
      <c r="JFF287" s="89"/>
      <c r="JFG287" s="89"/>
      <c r="JFH287" s="89"/>
      <c r="JFI287" s="89"/>
      <c r="JFJ287" s="89"/>
      <c r="JFK287" s="89"/>
      <c r="JFL287" s="89"/>
      <c r="JFM287" s="89"/>
      <c r="JFN287" s="89"/>
      <c r="JFO287" s="89"/>
      <c r="JFP287" s="89"/>
      <c r="JFQ287" s="89"/>
      <c r="JFR287" s="89"/>
      <c r="JFS287" s="89"/>
      <c r="JFT287" s="89"/>
      <c r="JFU287" s="89"/>
      <c r="JFV287" s="89"/>
      <c r="JFW287" s="89"/>
      <c r="JFX287" s="89"/>
      <c r="JFY287" s="89"/>
      <c r="JFZ287" s="89"/>
      <c r="JGA287" s="89"/>
      <c r="JGB287" s="89"/>
      <c r="JGC287" s="89"/>
      <c r="JGD287" s="89"/>
      <c r="JGE287" s="89"/>
      <c r="JGF287" s="89"/>
      <c r="JGG287" s="89"/>
      <c r="JGH287" s="89"/>
      <c r="JGI287" s="89"/>
      <c r="JGJ287" s="89"/>
      <c r="JGK287" s="89"/>
      <c r="JGL287" s="89"/>
      <c r="JGM287" s="89"/>
      <c r="JGN287" s="89"/>
      <c r="JGO287" s="89"/>
      <c r="JGP287" s="89"/>
      <c r="JGQ287" s="89"/>
      <c r="JGR287" s="89"/>
      <c r="JGS287" s="89"/>
      <c r="JGT287" s="89"/>
      <c r="JGU287" s="89"/>
      <c r="JGV287" s="89"/>
      <c r="JGW287" s="89"/>
      <c r="JGX287" s="89"/>
      <c r="JGY287" s="89"/>
      <c r="JGZ287" s="89"/>
      <c r="JHA287" s="89"/>
      <c r="JHB287" s="89"/>
      <c r="JHC287" s="89"/>
      <c r="JHD287" s="89"/>
      <c r="JHE287" s="89"/>
      <c r="JHF287" s="89"/>
      <c r="JHG287" s="89"/>
      <c r="JHH287" s="89"/>
      <c r="JHI287" s="89"/>
      <c r="JHJ287" s="89"/>
      <c r="JHK287" s="89"/>
      <c r="JHL287" s="89"/>
      <c r="JHM287" s="89"/>
      <c r="JHN287" s="89"/>
      <c r="JHO287" s="89"/>
      <c r="JHP287" s="89"/>
      <c r="JHQ287" s="89"/>
      <c r="JHR287" s="89"/>
      <c r="JHS287" s="89"/>
      <c r="JHT287" s="89"/>
      <c r="JHU287" s="89"/>
      <c r="JHV287" s="89"/>
      <c r="JHW287" s="89"/>
      <c r="JHX287" s="89"/>
      <c r="JHY287" s="89"/>
      <c r="JHZ287" s="89"/>
      <c r="JIA287" s="89"/>
      <c r="JIB287" s="89"/>
      <c r="JIC287" s="89"/>
      <c r="JID287" s="89"/>
      <c r="JIE287" s="89"/>
      <c r="JIF287" s="89"/>
      <c r="JIG287" s="89"/>
      <c r="JIH287" s="89"/>
      <c r="JII287" s="89"/>
      <c r="JIJ287" s="89"/>
      <c r="JIK287" s="89"/>
      <c r="JIL287" s="89"/>
      <c r="JIM287" s="89"/>
      <c r="JIN287" s="89"/>
      <c r="JIO287" s="89"/>
      <c r="JIP287" s="89"/>
      <c r="JIQ287" s="89"/>
      <c r="JIR287" s="89"/>
      <c r="JIS287" s="89"/>
      <c r="JIT287" s="89"/>
      <c r="JIU287" s="89"/>
      <c r="JIV287" s="89"/>
      <c r="JIW287" s="89"/>
      <c r="JIX287" s="89"/>
      <c r="JIY287" s="89"/>
      <c r="JIZ287" s="89"/>
      <c r="JJA287" s="89"/>
      <c r="JJB287" s="89"/>
      <c r="JJC287" s="89"/>
      <c r="JJD287" s="89"/>
      <c r="JJE287" s="89"/>
      <c r="JJF287" s="89"/>
      <c r="JJG287" s="89"/>
      <c r="JJH287" s="89"/>
      <c r="JJI287" s="89"/>
      <c r="JJJ287" s="89"/>
      <c r="JJK287" s="89"/>
      <c r="JJL287" s="89"/>
      <c r="JJM287" s="89"/>
      <c r="JJN287" s="89"/>
      <c r="JJO287" s="89"/>
      <c r="JJP287" s="89"/>
      <c r="JJQ287" s="89"/>
      <c r="JJR287" s="89"/>
      <c r="JJS287" s="89"/>
      <c r="JJT287" s="89"/>
      <c r="JJU287" s="89"/>
      <c r="JJV287" s="89"/>
      <c r="JJW287" s="89"/>
      <c r="JJX287" s="89"/>
      <c r="JJY287" s="89"/>
      <c r="JJZ287" s="89"/>
      <c r="JKA287" s="89"/>
      <c r="JKB287" s="89"/>
      <c r="JKC287" s="89"/>
      <c r="JKD287" s="89"/>
      <c r="JKE287" s="89"/>
      <c r="JKF287" s="89"/>
      <c r="JKG287" s="89"/>
      <c r="JKH287" s="89"/>
      <c r="JKI287" s="89"/>
      <c r="JKJ287" s="89"/>
      <c r="JKK287" s="89"/>
      <c r="JKL287" s="89"/>
      <c r="JKM287" s="89"/>
      <c r="JKN287" s="89"/>
      <c r="JKO287" s="89"/>
      <c r="JKP287" s="89"/>
      <c r="JKQ287" s="89"/>
      <c r="JKR287" s="89"/>
      <c r="JKS287" s="89"/>
      <c r="JKT287" s="89"/>
      <c r="JKU287" s="89"/>
      <c r="JKV287" s="89"/>
      <c r="JKW287" s="89"/>
      <c r="JKX287" s="89"/>
      <c r="JKY287" s="89"/>
      <c r="JKZ287" s="89"/>
      <c r="JLA287" s="89"/>
      <c r="JLB287" s="89"/>
      <c r="JLC287" s="89"/>
      <c r="JLD287" s="89"/>
      <c r="JLE287" s="89"/>
      <c r="JLF287" s="89"/>
      <c r="JLG287" s="89"/>
      <c r="JLH287" s="89"/>
      <c r="JLI287" s="89"/>
      <c r="JLJ287" s="89"/>
      <c r="JLK287" s="89"/>
      <c r="JLL287" s="89"/>
      <c r="JLM287" s="89"/>
      <c r="JLN287" s="89"/>
      <c r="JLO287" s="89"/>
      <c r="JLP287" s="89"/>
      <c r="JLQ287" s="89"/>
      <c r="JLR287" s="89"/>
      <c r="JLS287" s="89"/>
      <c r="JLT287" s="89"/>
      <c r="JLU287" s="89"/>
      <c r="JLV287" s="89"/>
      <c r="JLW287" s="89"/>
      <c r="JLX287" s="89"/>
      <c r="JLY287" s="89"/>
      <c r="JLZ287" s="89"/>
      <c r="JMA287" s="89"/>
      <c r="JMB287" s="89"/>
      <c r="JMC287" s="89"/>
      <c r="JMD287" s="89"/>
      <c r="JME287" s="89"/>
      <c r="JMF287" s="89"/>
      <c r="JMG287" s="89"/>
      <c r="JMH287" s="89"/>
      <c r="JMI287" s="89"/>
      <c r="JMJ287" s="89"/>
      <c r="JMK287" s="89"/>
      <c r="JML287" s="89"/>
      <c r="JMM287" s="89"/>
      <c r="JMN287" s="89"/>
      <c r="JMO287" s="89"/>
      <c r="JMP287" s="89"/>
      <c r="JMQ287" s="89"/>
      <c r="JMR287" s="89"/>
      <c r="JMS287" s="89"/>
      <c r="JMT287" s="89"/>
      <c r="JMU287" s="89"/>
      <c r="JMV287" s="89"/>
      <c r="JMW287" s="89"/>
      <c r="JMX287" s="89"/>
      <c r="JMY287" s="89"/>
      <c r="JMZ287" s="89"/>
      <c r="JNA287" s="89"/>
      <c r="JNB287" s="89"/>
      <c r="JNC287" s="89"/>
      <c r="JND287" s="89"/>
      <c r="JNE287" s="89"/>
      <c r="JNF287" s="89"/>
      <c r="JNG287" s="89"/>
      <c r="JNH287" s="89"/>
      <c r="JNI287" s="89"/>
      <c r="JNJ287" s="89"/>
      <c r="JNK287" s="89"/>
      <c r="JNL287" s="89"/>
      <c r="JNM287" s="89"/>
      <c r="JNN287" s="89"/>
      <c r="JNO287" s="89"/>
      <c r="JNP287" s="89"/>
      <c r="JNQ287" s="89"/>
      <c r="JNR287" s="89"/>
      <c r="JNS287" s="89"/>
      <c r="JNT287" s="89"/>
      <c r="JNU287" s="89"/>
      <c r="JNV287" s="89"/>
      <c r="JNW287" s="89"/>
      <c r="JNX287" s="89"/>
      <c r="JNY287" s="89"/>
      <c r="JNZ287" s="89"/>
      <c r="JOA287" s="89"/>
      <c r="JOB287" s="89"/>
      <c r="JOC287" s="89"/>
      <c r="JOD287" s="89"/>
      <c r="JOE287" s="89"/>
      <c r="JOF287" s="89"/>
      <c r="JOG287" s="89"/>
      <c r="JOH287" s="89"/>
      <c r="JOI287" s="89"/>
      <c r="JOJ287" s="89"/>
      <c r="JOK287" s="89"/>
      <c r="JOL287" s="89"/>
      <c r="JOM287" s="89"/>
      <c r="JON287" s="89"/>
      <c r="JOO287" s="89"/>
      <c r="JOP287" s="89"/>
      <c r="JOQ287" s="89"/>
      <c r="JOR287" s="89"/>
      <c r="JOS287" s="89"/>
      <c r="JOT287" s="89"/>
      <c r="JOU287" s="89"/>
      <c r="JOV287" s="89"/>
      <c r="JOW287" s="89"/>
      <c r="JOX287" s="89"/>
      <c r="JOY287" s="89"/>
      <c r="JOZ287" s="89"/>
      <c r="JPA287" s="89"/>
      <c r="JPB287" s="89"/>
      <c r="JPC287" s="89"/>
      <c r="JPD287" s="89"/>
      <c r="JPE287" s="89"/>
      <c r="JPF287" s="89"/>
      <c r="JPG287" s="89"/>
      <c r="JPH287" s="89"/>
      <c r="JPI287" s="89"/>
      <c r="JPJ287" s="89"/>
      <c r="JPK287" s="89"/>
      <c r="JPL287" s="89"/>
      <c r="JPM287" s="89"/>
      <c r="JPN287" s="89"/>
      <c r="JPO287" s="89"/>
      <c r="JPP287" s="89"/>
      <c r="JPQ287" s="89"/>
      <c r="JPR287" s="89"/>
      <c r="JPS287" s="89"/>
      <c r="JPT287" s="89"/>
      <c r="JPU287" s="89"/>
      <c r="JPV287" s="89"/>
      <c r="JPW287" s="89"/>
      <c r="JPX287" s="89"/>
      <c r="JPY287" s="89"/>
      <c r="JPZ287" s="89"/>
      <c r="JQA287" s="89"/>
      <c r="JQB287" s="89"/>
      <c r="JQC287" s="89"/>
      <c r="JQD287" s="89"/>
      <c r="JQE287" s="89"/>
      <c r="JQF287" s="89"/>
      <c r="JQG287" s="89"/>
      <c r="JQH287" s="89"/>
      <c r="JQI287" s="89"/>
      <c r="JQJ287" s="89"/>
      <c r="JQK287" s="89"/>
      <c r="JQL287" s="89"/>
      <c r="JQM287" s="89"/>
      <c r="JQN287" s="89"/>
      <c r="JQO287" s="89"/>
      <c r="JQP287" s="89"/>
      <c r="JQQ287" s="89"/>
      <c r="JQR287" s="89"/>
      <c r="JQS287" s="89"/>
      <c r="JQT287" s="89"/>
      <c r="JQU287" s="89"/>
      <c r="JQV287" s="89"/>
      <c r="JQW287" s="89"/>
      <c r="JQX287" s="89"/>
      <c r="JQY287" s="89"/>
      <c r="JQZ287" s="89"/>
      <c r="JRA287" s="89"/>
      <c r="JRB287" s="89"/>
      <c r="JRC287" s="89"/>
      <c r="JRD287" s="89"/>
      <c r="JRE287" s="89"/>
      <c r="JRF287" s="89"/>
      <c r="JRG287" s="89"/>
      <c r="JRH287" s="89"/>
      <c r="JRI287" s="89"/>
      <c r="JRJ287" s="89"/>
      <c r="JRK287" s="89"/>
      <c r="JRL287" s="89"/>
      <c r="JRM287" s="89"/>
      <c r="JRN287" s="89"/>
      <c r="JRO287" s="89"/>
      <c r="JRP287" s="89"/>
      <c r="JRQ287" s="89"/>
      <c r="JRR287" s="89"/>
      <c r="JRS287" s="89"/>
      <c r="JRT287" s="89"/>
      <c r="JRU287" s="89"/>
      <c r="JRV287" s="89"/>
      <c r="JRW287" s="89"/>
      <c r="JRX287" s="89"/>
      <c r="JRY287" s="89"/>
      <c r="JRZ287" s="89"/>
      <c r="JSA287" s="89"/>
      <c r="JSB287" s="89"/>
      <c r="JSC287" s="89"/>
      <c r="JSD287" s="89"/>
      <c r="JSE287" s="89"/>
      <c r="JSF287" s="89"/>
      <c r="JSG287" s="89"/>
      <c r="JSH287" s="89"/>
      <c r="JSI287" s="89"/>
      <c r="JSJ287" s="89"/>
      <c r="JSK287" s="89"/>
      <c r="JSL287" s="89"/>
      <c r="JSM287" s="89"/>
      <c r="JSN287" s="89"/>
      <c r="JSO287" s="89"/>
      <c r="JSP287" s="89"/>
      <c r="JSQ287" s="89"/>
      <c r="JSR287" s="89"/>
      <c r="JSS287" s="89"/>
      <c r="JST287" s="89"/>
      <c r="JSU287" s="89"/>
      <c r="JSV287" s="89"/>
      <c r="JSW287" s="89"/>
      <c r="JSX287" s="89"/>
      <c r="JSY287" s="89"/>
      <c r="JSZ287" s="89"/>
      <c r="JTA287" s="89"/>
      <c r="JTB287" s="89"/>
      <c r="JTC287" s="89"/>
      <c r="JTD287" s="89"/>
      <c r="JTE287" s="89"/>
      <c r="JTF287" s="89"/>
      <c r="JTG287" s="89"/>
      <c r="JTH287" s="89"/>
      <c r="JTI287" s="89"/>
      <c r="JTJ287" s="89"/>
      <c r="JTK287" s="89"/>
      <c r="JTL287" s="89"/>
      <c r="JTM287" s="89"/>
      <c r="JTN287" s="89"/>
      <c r="JTO287" s="89"/>
      <c r="JTP287" s="89"/>
      <c r="JTQ287" s="89"/>
      <c r="JTR287" s="89"/>
      <c r="JTS287" s="89"/>
      <c r="JTT287" s="89"/>
      <c r="JTU287" s="89"/>
      <c r="JTV287" s="89"/>
      <c r="JTW287" s="89"/>
      <c r="JTX287" s="89"/>
      <c r="JTY287" s="89"/>
      <c r="JTZ287" s="89"/>
      <c r="JUA287" s="89"/>
      <c r="JUB287" s="89"/>
      <c r="JUC287" s="89"/>
      <c r="JUD287" s="89"/>
      <c r="JUE287" s="89"/>
      <c r="JUF287" s="89"/>
      <c r="JUG287" s="89"/>
      <c r="JUH287" s="89"/>
      <c r="JUI287" s="89"/>
      <c r="JUJ287" s="89"/>
      <c r="JUK287" s="89"/>
      <c r="JUL287" s="89"/>
      <c r="JUM287" s="89"/>
      <c r="JUN287" s="89"/>
      <c r="JUO287" s="89"/>
      <c r="JUP287" s="89"/>
      <c r="JUQ287" s="89"/>
      <c r="JUR287" s="89"/>
      <c r="JUS287" s="89"/>
      <c r="JUT287" s="89"/>
      <c r="JUU287" s="89"/>
      <c r="JUV287" s="89"/>
      <c r="JUW287" s="89"/>
      <c r="JUX287" s="89"/>
      <c r="JUY287" s="89"/>
      <c r="JUZ287" s="89"/>
      <c r="JVA287" s="89"/>
      <c r="JVB287" s="89"/>
      <c r="JVC287" s="89"/>
      <c r="JVD287" s="89"/>
      <c r="JVE287" s="89"/>
      <c r="JVF287" s="89"/>
      <c r="JVG287" s="89"/>
      <c r="JVH287" s="89"/>
      <c r="JVI287" s="89"/>
      <c r="JVJ287" s="89"/>
      <c r="JVK287" s="89"/>
      <c r="JVL287" s="89"/>
      <c r="JVM287" s="89"/>
      <c r="JVN287" s="89"/>
      <c r="JVO287" s="89"/>
      <c r="JVP287" s="89"/>
      <c r="JVQ287" s="89"/>
      <c r="JVR287" s="89"/>
      <c r="JVS287" s="89"/>
      <c r="JVT287" s="89"/>
      <c r="JVU287" s="89"/>
      <c r="JVV287" s="89"/>
      <c r="JVW287" s="89"/>
      <c r="JVX287" s="89"/>
      <c r="JVY287" s="89"/>
      <c r="JVZ287" s="89"/>
      <c r="JWA287" s="89"/>
      <c r="JWB287" s="89"/>
      <c r="JWC287" s="89"/>
      <c r="JWD287" s="89"/>
      <c r="JWE287" s="89"/>
      <c r="JWF287" s="89"/>
      <c r="JWG287" s="89"/>
      <c r="JWH287" s="89"/>
      <c r="JWI287" s="89"/>
      <c r="JWJ287" s="89"/>
      <c r="JWK287" s="89"/>
      <c r="JWL287" s="89"/>
      <c r="JWM287" s="89"/>
      <c r="JWN287" s="89"/>
      <c r="JWO287" s="89"/>
      <c r="JWP287" s="89"/>
      <c r="JWQ287" s="89"/>
      <c r="JWR287" s="89"/>
      <c r="JWS287" s="89"/>
      <c r="JWT287" s="89"/>
      <c r="JWU287" s="89"/>
      <c r="JWV287" s="89"/>
      <c r="JWW287" s="89"/>
      <c r="JWX287" s="89"/>
      <c r="JWY287" s="89"/>
      <c r="JWZ287" s="89"/>
      <c r="JXA287" s="89"/>
      <c r="JXB287" s="89"/>
      <c r="JXC287" s="89"/>
      <c r="JXD287" s="89"/>
      <c r="JXE287" s="89"/>
      <c r="JXF287" s="89"/>
      <c r="JXG287" s="89"/>
      <c r="JXH287" s="89"/>
      <c r="JXI287" s="89"/>
      <c r="JXJ287" s="89"/>
      <c r="JXK287" s="89"/>
      <c r="JXL287" s="89"/>
      <c r="JXM287" s="89"/>
      <c r="JXN287" s="89"/>
      <c r="JXO287" s="89"/>
      <c r="JXP287" s="89"/>
      <c r="JXQ287" s="89"/>
      <c r="JXR287" s="89"/>
      <c r="JXS287" s="89"/>
      <c r="JXT287" s="89"/>
      <c r="JXU287" s="89"/>
      <c r="JXV287" s="89"/>
      <c r="JXW287" s="89"/>
      <c r="JXX287" s="89"/>
      <c r="JXY287" s="89"/>
      <c r="JXZ287" s="89"/>
      <c r="JYA287" s="89"/>
      <c r="JYB287" s="89"/>
      <c r="JYC287" s="89"/>
      <c r="JYD287" s="89"/>
      <c r="JYE287" s="89"/>
      <c r="JYF287" s="89"/>
      <c r="JYG287" s="89"/>
      <c r="JYH287" s="89"/>
      <c r="JYI287" s="89"/>
      <c r="JYJ287" s="89"/>
      <c r="JYK287" s="89"/>
      <c r="JYL287" s="89"/>
      <c r="JYM287" s="89"/>
      <c r="JYN287" s="89"/>
      <c r="JYO287" s="89"/>
      <c r="JYP287" s="89"/>
      <c r="JYQ287" s="89"/>
      <c r="JYR287" s="89"/>
      <c r="JYS287" s="89"/>
      <c r="JYT287" s="89"/>
      <c r="JYU287" s="89"/>
      <c r="JYV287" s="89"/>
      <c r="JYW287" s="89"/>
      <c r="JYX287" s="89"/>
      <c r="JYY287" s="89"/>
      <c r="JYZ287" s="89"/>
      <c r="JZA287" s="89"/>
      <c r="JZB287" s="89"/>
      <c r="JZC287" s="89"/>
      <c r="JZD287" s="89"/>
      <c r="JZE287" s="89"/>
      <c r="JZF287" s="89"/>
      <c r="JZG287" s="89"/>
      <c r="JZH287" s="89"/>
      <c r="JZI287" s="89"/>
      <c r="JZJ287" s="89"/>
      <c r="JZK287" s="89"/>
      <c r="JZL287" s="89"/>
      <c r="JZM287" s="89"/>
      <c r="JZN287" s="89"/>
      <c r="JZO287" s="89"/>
      <c r="JZP287" s="89"/>
      <c r="JZQ287" s="89"/>
      <c r="JZR287" s="89"/>
      <c r="JZS287" s="89"/>
      <c r="JZT287" s="89"/>
      <c r="JZU287" s="89"/>
      <c r="JZV287" s="89"/>
      <c r="JZW287" s="89"/>
      <c r="JZX287" s="89"/>
      <c r="JZY287" s="89"/>
      <c r="JZZ287" s="89"/>
      <c r="KAA287" s="89"/>
      <c r="KAB287" s="89"/>
      <c r="KAC287" s="89"/>
      <c r="KAD287" s="89"/>
      <c r="KAE287" s="89"/>
      <c r="KAF287" s="89"/>
      <c r="KAG287" s="89"/>
      <c r="KAH287" s="89"/>
      <c r="KAI287" s="89"/>
      <c r="KAJ287" s="89"/>
      <c r="KAK287" s="89"/>
      <c r="KAL287" s="89"/>
      <c r="KAM287" s="89"/>
      <c r="KAN287" s="89"/>
      <c r="KAO287" s="89"/>
      <c r="KAP287" s="89"/>
      <c r="KAQ287" s="89"/>
      <c r="KAR287" s="89"/>
      <c r="KAS287" s="89"/>
      <c r="KAT287" s="89"/>
      <c r="KAU287" s="89"/>
      <c r="KAV287" s="89"/>
      <c r="KAW287" s="89"/>
      <c r="KAX287" s="89"/>
      <c r="KAY287" s="89"/>
      <c r="KAZ287" s="89"/>
      <c r="KBA287" s="89"/>
      <c r="KBB287" s="89"/>
      <c r="KBC287" s="89"/>
      <c r="KBD287" s="89"/>
      <c r="KBE287" s="89"/>
      <c r="KBF287" s="89"/>
      <c r="KBG287" s="89"/>
      <c r="KBH287" s="89"/>
      <c r="KBI287" s="89"/>
      <c r="KBJ287" s="89"/>
      <c r="KBK287" s="89"/>
      <c r="KBL287" s="89"/>
      <c r="KBM287" s="89"/>
      <c r="KBN287" s="89"/>
      <c r="KBO287" s="89"/>
      <c r="KBP287" s="89"/>
      <c r="KBQ287" s="89"/>
      <c r="KBR287" s="89"/>
      <c r="KBS287" s="89"/>
      <c r="KBT287" s="89"/>
      <c r="KBU287" s="89"/>
      <c r="KBV287" s="89"/>
      <c r="KBW287" s="89"/>
      <c r="KBX287" s="89"/>
      <c r="KBY287" s="89"/>
      <c r="KBZ287" s="89"/>
      <c r="KCA287" s="89"/>
      <c r="KCB287" s="89"/>
      <c r="KCC287" s="89"/>
      <c r="KCD287" s="89"/>
      <c r="KCE287" s="89"/>
      <c r="KCF287" s="89"/>
      <c r="KCG287" s="89"/>
      <c r="KCH287" s="89"/>
      <c r="KCI287" s="89"/>
      <c r="KCJ287" s="89"/>
      <c r="KCK287" s="89"/>
      <c r="KCL287" s="89"/>
      <c r="KCM287" s="89"/>
      <c r="KCN287" s="89"/>
      <c r="KCO287" s="89"/>
      <c r="KCP287" s="89"/>
      <c r="KCQ287" s="89"/>
      <c r="KCR287" s="89"/>
      <c r="KCS287" s="89"/>
      <c r="KCT287" s="89"/>
      <c r="KCU287" s="89"/>
      <c r="KCV287" s="89"/>
      <c r="KCW287" s="89"/>
      <c r="KCX287" s="89"/>
      <c r="KCY287" s="89"/>
      <c r="KCZ287" s="89"/>
      <c r="KDA287" s="89"/>
      <c r="KDB287" s="89"/>
      <c r="KDC287" s="89"/>
      <c r="KDD287" s="89"/>
      <c r="KDE287" s="89"/>
      <c r="KDF287" s="89"/>
      <c r="KDG287" s="89"/>
      <c r="KDH287" s="89"/>
      <c r="KDI287" s="89"/>
      <c r="KDJ287" s="89"/>
      <c r="KDK287" s="89"/>
      <c r="KDL287" s="89"/>
      <c r="KDM287" s="89"/>
      <c r="KDN287" s="89"/>
      <c r="KDO287" s="89"/>
      <c r="KDP287" s="89"/>
      <c r="KDQ287" s="89"/>
      <c r="KDR287" s="89"/>
      <c r="KDS287" s="89"/>
      <c r="KDT287" s="89"/>
      <c r="KDU287" s="89"/>
      <c r="KDV287" s="89"/>
      <c r="KDW287" s="89"/>
      <c r="KDX287" s="89"/>
      <c r="KDY287" s="89"/>
      <c r="KDZ287" s="89"/>
      <c r="KEA287" s="89"/>
      <c r="KEB287" s="89"/>
      <c r="KEC287" s="89"/>
      <c r="KED287" s="89"/>
      <c r="KEE287" s="89"/>
      <c r="KEF287" s="89"/>
      <c r="KEG287" s="89"/>
      <c r="KEH287" s="89"/>
      <c r="KEI287" s="89"/>
      <c r="KEJ287" s="89"/>
      <c r="KEK287" s="89"/>
      <c r="KEL287" s="89"/>
      <c r="KEM287" s="89"/>
      <c r="KEN287" s="89"/>
      <c r="KEO287" s="89"/>
      <c r="KEP287" s="89"/>
      <c r="KEQ287" s="89"/>
      <c r="KER287" s="89"/>
      <c r="KES287" s="89"/>
      <c r="KET287" s="89"/>
      <c r="KEU287" s="89"/>
      <c r="KEV287" s="89"/>
      <c r="KEW287" s="89"/>
      <c r="KEX287" s="89"/>
      <c r="KEY287" s="89"/>
      <c r="KEZ287" s="89"/>
      <c r="KFA287" s="89"/>
      <c r="KFB287" s="89"/>
      <c r="KFC287" s="89"/>
      <c r="KFD287" s="89"/>
      <c r="KFE287" s="89"/>
      <c r="KFF287" s="89"/>
      <c r="KFG287" s="89"/>
      <c r="KFH287" s="89"/>
      <c r="KFI287" s="89"/>
      <c r="KFJ287" s="89"/>
      <c r="KFK287" s="89"/>
      <c r="KFL287" s="89"/>
      <c r="KFM287" s="89"/>
      <c r="KFN287" s="89"/>
      <c r="KFO287" s="89"/>
      <c r="KFP287" s="89"/>
      <c r="KFQ287" s="89"/>
      <c r="KFR287" s="89"/>
      <c r="KFS287" s="89"/>
      <c r="KFT287" s="89"/>
      <c r="KFU287" s="89"/>
      <c r="KFV287" s="89"/>
      <c r="KFW287" s="89"/>
      <c r="KFX287" s="89"/>
      <c r="KFY287" s="89"/>
      <c r="KFZ287" s="89"/>
      <c r="KGA287" s="89"/>
      <c r="KGB287" s="89"/>
      <c r="KGC287" s="89"/>
      <c r="KGD287" s="89"/>
      <c r="KGE287" s="89"/>
      <c r="KGF287" s="89"/>
      <c r="KGG287" s="89"/>
      <c r="KGH287" s="89"/>
      <c r="KGI287" s="89"/>
      <c r="KGJ287" s="89"/>
      <c r="KGK287" s="89"/>
      <c r="KGL287" s="89"/>
      <c r="KGM287" s="89"/>
      <c r="KGN287" s="89"/>
      <c r="KGO287" s="89"/>
      <c r="KGP287" s="89"/>
      <c r="KGQ287" s="89"/>
      <c r="KGR287" s="89"/>
      <c r="KGS287" s="89"/>
      <c r="KGT287" s="89"/>
      <c r="KGU287" s="89"/>
      <c r="KGV287" s="89"/>
      <c r="KGW287" s="89"/>
      <c r="KGX287" s="89"/>
      <c r="KGY287" s="89"/>
      <c r="KGZ287" s="89"/>
      <c r="KHA287" s="89"/>
      <c r="KHB287" s="89"/>
      <c r="KHC287" s="89"/>
      <c r="KHD287" s="89"/>
      <c r="KHE287" s="89"/>
      <c r="KHF287" s="89"/>
      <c r="KHG287" s="89"/>
      <c r="KHH287" s="89"/>
      <c r="KHI287" s="89"/>
      <c r="KHJ287" s="89"/>
      <c r="KHK287" s="89"/>
      <c r="KHL287" s="89"/>
      <c r="KHM287" s="89"/>
      <c r="KHN287" s="89"/>
      <c r="KHO287" s="89"/>
      <c r="KHP287" s="89"/>
      <c r="KHQ287" s="89"/>
      <c r="KHR287" s="89"/>
      <c r="KHS287" s="89"/>
      <c r="KHT287" s="89"/>
      <c r="KHU287" s="89"/>
      <c r="KHV287" s="89"/>
      <c r="KHW287" s="89"/>
      <c r="KHX287" s="89"/>
      <c r="KHY287" s="89"/>
      <c r="KHZ287" s="89"/>
      <c r="KIA287" s="89"/>
      <c r="KIB287" s="89"/>
      <c r="KIC287" s="89"/>
      <c r="KID287" s="89"/>
      <c r="KIE287" s="89"/>
      <c r="KIF287" s="89"/>
      <c r="KIG287" s="89"/>
      <c r="KIH287" s="89"/>
      <c r="KII287" s="89"/>
      <c r="KIJ287" s="89"/>
      <c r="KIK287" s="89"/>
      <c r="KIL287" s="89"/>
      <c r="KIM287" s="89"/>
      <c r="KIN287" s="89"/>
      <c r="KIO287" s="89"/>
      <c r="KIP287" s="89"/>
      <c r="KIQ287" s="89"/>
      <c r="KIR287" s="89"/>
      <c r="KIS287" s="89"/>
      <c r="KIT287" s="89"/>
      <c r="KIU287" s="89"/>
      <c r="KIV287" s="89"/>
      <c r="KIW287" s="89"/>
      <c r="KIX287" s="89"/>
      <c r="KIY287" s="89"/>
      <c r="KIZ287" s="89"/>
      <c r="KJA287" s="89"/>
      <c r="KJB287" s="89"/>
      <c r="KJC287" s="89"/>
      <c r="KJD287" s="89"/>
      <c r="KJE287" s="89"/>
      <c r="KJF287" s="89"/>
      <c r="KJG287" s="89"/>
      <c r="KJH287" s="89"/>
      <c r="KJI287" s="89"/>
      <c r="KJJ287" s="89"/>
      <c r="KJK287" s="89"/>
      <c r="KJL287" s="89"/>
      <c r="KJM287" s="89"/>
      <c r="KJN287" s="89"/>
      <c r="KJO287" s="89"/>
      <c r="KJP287" s="89"/>
      <c r="KJQ287" s="89"/>
      <c r="KJR287" s="89"/>
      <c r="KJS287" s="89"/>
      <c r="KJT287" s="89"/>
      <c r="KJU287" s="89"/>
      <c r="KJV287" s="89"/>
      <c r="KJW287" s="89"/>
      <c r="KJX287" s="89"/>
      <c r="KJY287" s="89"/>
      <c r="KJZ287" s="89"/>
      <c r="KKA287" s="89"/>
      <c r="KKB287" s="89"/>
      <c r="KKC287" s="89"/>
      <c r="KKD287" s="89"/>
      <c r="KKE287" s="89"/>
      <c r="KKF287" s="89"/>
      <c r="KKG287" s="89"/>
      <c r="KKH287" s="89"/>
      <c r="KKI287" s="89"/>
      <c r="KKJ287" s="89"/>
      <c r="KKK287" s="89"/>
      <c r="KKL287" s="89"/>
      <c r="KKM287" s="89"/>
      <c r="KKN287" s="89"/>
      <c r="KKO287" s="89"/>
      <c r="KKP287" s="89"/>
      <c r="KKQ287" s="89"/>
      <c r="KKR287" s="89"/>
      <c r="KKS287" s="89"/>
      <c r="KKT287" s="89"/>
      <c r="KKU287" s="89"/>
      <c r="KKV287" s="89"/>
      <c r="KKW287" s="89"/>
      <c r="KKX287" s="89"/>
      <c r="KKY287" s="89"/>
      <c r="KKZ287" s="89"/>
      <c r="KLA287" s="89"/>
      <c r="KLB287" s="89"/>
      <c r="KLC287" s="89"/>
      <c r="KLD287" s="89"/>
      <c r="KLE287" s="89"/>
      <c r="KLF287" s="89"/>
      <c r="KLG287" s="89"/>
      <c r="KLH287" s="89"/>
      <c r="KLI287" s="89"/>
      <c r="KLJ287" s="89"/>
      <c r="KLK287" s="89"/>
      <c r="KLL287" s="89"/>
      <c r="KLM287" s="89"/>
      <c r="KLN287" s="89"/>
      <c r="KLO287" s="89"/>
      <c r="KLP287" s="89"/>
      <c r="KLQ287" s="89"/>
      <c r="KLR287" s="89"/>
      <c r="KLS287" s="89"/>
      <c r="KLT287" s="89"/>
      <c r="KLU287" s="89"/>
      <c r="KLV287" s="89"/>
      <c r="KLW287" s="89"/>
      <c r="KLX287" s="89"/>
      <c r="KLY287" s="89"/>
      <c r="KLZ287" s="89"/>
      <c r="KMA287" s="89"/>
      <c r="KMB287" s="89"/>
      <c r="KMC287" s="89"/>
      <c r="KMD287" s="89"/>
      <c r="KME287" s="89"/>
      <c r="KMF287" s="89"/>
      <c r="KMG287" s="89"/>
      <c r="KMH287" s="89"/>
      <c r="KMI287" s="89"/>
      <c r="KMJ287" s="89"/>
      <c r="KMK287" s="89"/>
      <c r="KML287" s="89"/>
      <c r="KMM287" s="89"/>
      <c r="KMN287" s="89"/>
      <c r="KMO287" s="89"/>
      <c r="KMP287" s="89"/>
      <c r="KMQ287" s="89"/>
      <c r="KMR287" s="89"/>
      <c r="KMS287" s="89"/>
      <c r="KMT287" s="89"/>
      <c r="KMU287" s="89"/>
      <c r="KMV287" s="89"/>
      <c r="KMW287" s="89"/>
      <c r="KMX287" s="89"/>
      <c r="KMY287" s="89"/>
      <c r="KMZ287" s="89"/>
      <c r="KNA287" s="89"/>
      <c r="KNB287" s="89"/>
      <c r="KNC287" s="89"/>
      <c r="KND287" s="89"/>
      <c r="KNE287" s="89"/>
      <c r="KNF287" s="89"/>
      <c r="KNG287" s="89"/>
      <c r="KNH287" s="89"/>
      <c r="KNI287" s="89"/>
      <c r="KNJ287" s="89"/>
      <c r="KNK287" s="89"/>
      <c r="KNL287" s="89"/>
      <c r="KNM287" s="89"/>
      <c r="KNN287" s="89"/>
      <c r="KNO287" s="89"/>
      <c r="KNP287" s="89"/>
      <c r="KNQ287" s="89"/>
      <c r="KNR287" s="89"/>
      <c r="KNS287" s="89"/>
      <c r="KNT287" s="89"/>
      <c r="KNU287" s="89"/>
      <c r="KNV287" s="89"/>
      <c r="KNW287" s="89"/>
      <c r="KNX287" s="89"/>
      <c r="KNY287" s="89"/>
      <c r="KNZ287" s="89"/>
      <c r="KOA287" s="89"/>
      <c r="KOB287" s="89"/>
      <c r="KOC287" s="89"/>
      <c r="KOD287" s="89"/>
      <c r="KOE287" s="89"/>
      <c r="KOF287" s="89"/>
      <c r="KOG287" s="89"/>
      <c r="KOH287" s="89"/>
      <c r="KOI287" s="89"/>
      <c r="KOJ287" s="89"/>
      <c r="KOK287" s="89"/>
      <c r="KOL287" s="89"/>
      <c r="KOM287" s="89"/>
      <c r="KON287" s="89"/>
      <c r="KOO287" s="89"/>
      <c r="KOP287" s="89"/>
      <c r="KOQ287" s="89"/>
      <c r="KOR287" s="89"/>
      <c r="KOS287" s="89"/>
      <c r="KOT287" s="89"/>
      <c r="KOU287" s="89"/>
      <c r="KOV287" s="89"/>
      <c r="KOW287" s="89"/>
      <c r="KOX287" s="89"/>
      <c r="KOY287" s="89"/>
      <c r="KOZ287" s="89"/>
      <c r="KPA287" s="89"/>
      <c r="KPB287" s="89"/>
      <c r="KPC287" s="89"/>
      <c r="KPD287" s="89"/>
      <c r="KPE287" s="89"/>
      <c r="KPF287" s="89"/>
      <c r="KPG287" s="89"/>
      <c r="KPH287" s="89"/>
      <c r="KPI287" s="89"/>
      <c r="KPJ287" s="89"/>
      <c r="KPK287" s="89"/>
      <c r="KPL287" s="89"/>
      <c r="KPM287" s="89"/>
      <c r="KPN287" s="89"/>
      <c r="KPO287" s="89"/>
      <c r="KPP287" s="89"/>
      <c r="KPQ287" s="89"/>
      <c r="KPR287" s="89"/>
      <c r="KPS287" s="89"/>
      <c r="KPT287" s="89"/>
      <c r="KPU287" s="89"/>
      <c r="KPV287" s="89"/>
      <c r="KPW287" s="89"/>
      <c r="KPX287" s="89"/>
      <c r="KPY287" s="89"/>
      <c r="KPZ287" s="89"/>
      <c r="KQA287" s="89"/>
      <c r="KQB287" s="89"/>
      <c r="KQC287" s="89"/>
      <c r="KQD287" s="89"/>
      <c r="KQE287" s="89"/>
      <c r="KQF287" s="89"/>
      <c r="KQG287" s="89"/>
      <c r="KQH287" s="89"/>
      <c r="KQI287" s="89"/>
      <c r="KQJ287" s="89"/>
      <c r="KQK287" s="89"/>
      <c r="KQL287" s="89"/>
      <c r="KQM287" s="89"/>
      <c r="KQN287" s="89"/>
      <c r="KQO287" s="89"/>
      <c r="KQP287" s="89"/>
      <c r="KQQ287" s="89"/>
      <c r="KQR287" s="89"/>
      <c r="KQS287" s="89"/>
      <c r="KQT287" s="89"/>
      <c r="KQU287" s="89"/>
      <c r="KQV287" s="89"/>
      <c r="KQW287" s="89"/>
      <c r="KQX287" s="89"/>
      <c r="KQY287" s="89"/>
      <c r="KQZ287" s="89"/>
      <c r="KRA287" s="89"/>
      <c r="KRB287" s="89"/>
      <c r="KRC287" s="89"/>
      <c r="KRD287" s="89"/>
      <c r="KRE287" s="89"/>
      <c r="KRF287" s="89"/>
      <c r="KRG287" s="89"/>
      <c r="KRH287" s="89"/>
      <c r="KRI287" s="89"/>
      <c r="KRJ287" s="89"/>
      <c r="KRK287" s="89"/>
      <c r="KRL287" s="89"/>
      <c r="KRM287" s="89"/>
      <c r="KRN287" s="89"/>
      <c r="KRO287" s="89"/>
      <c r="KRP287" s="89"/>
      <c r="KRQ287" s="89"/>
      <c r="KRR287" s="89"/>
      <c r="KRS287" s="89"/>
      <c r="KRT287" s="89"/>
      <c r="KRU287" s="89"/>
      <c r="KRV287" s="89"/>
      <c r="KRW287" s="89"/>
      <c r="KRX287" s="89"/>
      <c r="KRY287" s="89"/>
      <c r="KRZ287" s="89"/>
      <c r="KSA287" s="89"/>
      <c r="KSB287" s="89"/>
      <c r="KSC287" s="89"/>
      <c r="KSD287" s="89"/>
      <c r="KSE287" s="89"/>
      <c r="KSF287" s="89"/>
      <c r="KSG287" s="89"/>
      <c r="KSH287" s="89"/>
      <c r="KSI287" s="89"/>
      <c r="KSJ287" s="89"/>
      <c r="KSK287" s="89"/>
      <c r="KSL287" s="89"/>
      <c r="KSM287" s="89"/>
      <c r="KSN287" s="89"/>
      <c r="KSO287" s="89"/>
      <c r="KSP287" s="89"/>
      <c r="KSQ287" s="89"/>
      <c r="KSR287" s="89"/>
      <c r="KSS287" s="89"/>
      <c r="KST287" s="89"/>
      <c r="KSU287" s="89"/>
      <c r="KSV287" s="89"/>
      <c r="KSW287" s="89"/>
      <c r="KSX287" s="89"/>
      <c r="KSY287" s="89"/>
      <c r="KSZ287" s="89"/>
      <c r="KTA287" s="89"/>
      <c r="KTB287" s="89"/>
      <c r="KTC287" s="89"/>
      <c r="KTD287" s="89"/>
      <c r="KTE287" s="89"/>
      <c r="KTF287" s="89"/>
      <c r="KTG287" s="89"/>
      <c r="KTH287" s="89"/>
      <c r="KTI287" s="89"/>
      <c r="KTJ287" s="89"/>
      <c r="KTK287" s="89"/>
      <c r="KTL287" s="89"/>
      <c r="KTM287" s="89"/>
      <c r="KTN287" s="89"/>
      <c r="KTO287" s="89"/>
      <c r="KTP287" s="89"/>
      <c r="KTQ287" s="89"/>
      <c r="KTR287" s="89"/>
      <c r="KTS287" s="89"/>
      <c r="KTT287" s="89"/>
      <c r="KTU287" s="89"/>
      <c r="KTV287" s="89"/>
      <c r="KTW287" s="89"/>
      <c r="KTX287" s="89"/>
      <c r="KTY287" s="89"/>
      <c r="KTZ287" s="89"/>
      <c r="KUA287" s="89"/>
      <c r="KUB287" s="89"/>
      <c r="KUC287" s="89"/>
      <c r="KUD287" s="89"/>
      <c r="KUE287" s="89"/>
      <c r="KUF287" s="89"/>
      <c r="KUG287" s="89"/>
      <c r="KUH287" s="89"/>
      <c r="KUI287" s="89"/>
      <c r="KUJ287" s="89"/>
      <c r="KUK287" s="89"/>
      <c r="KUL287" s="89"/>
      <c r="KUM287" s="89"/>
      <c r="KUN287" s="89"/>
      <c r="KUO287" s="89"/>
      <c r="KUP287" s="89"/>
      <c r="KUQ287" s="89"/>
      <c r="KUR287" s="89"/>
      <c r="KUS287" s="89"/>
      <c r="KUT287" s="89"/>
      <c r="KUU287" s="89"/>
      <c r="KUV287" s="89"/>
      <c r="KUW287" s="89"/>
      <c r="KUX287" s="89"/>
      <c r="KUY287" s="89"/>
      <c r="KUZ287" s="89"/>
      <c r="KVA287" s="89"/>
      <c r="KVB287" s="89"/>
      <c r="KVC287" s="89"/>
      <c r="KVD287" s="89"/>
      <c r="KVE287" s="89"/>
      <c r="KVF287" s="89"/>
      <c r="KVG287" s="89"/>
      <c r="KVH287" s="89"/>
      <c r="KVI287" s="89"/>
      <c r="KVJ287" s="89"/>
      <c r="KVK287" s="89"/>
      <c r="KVL287" s="89"/>
      <c r="KVM287" s="89"/>
      <c r="KVN287" s="89"/>
      <c r="KVO287" s="89"/>
      <c r="KVP287" s="89"/>
      <c r="KVQ287" s="89"/>
      <c r="KVR287" s="89"/>
      <c r="KVS287" s="89"/>
      <c r="KVT287" s="89"/>
      <c r="KVU287" s="89"/>
      <c r="KVV287" s="89"/>
      <c r="KVW287" s="89"/>
      <c r="KVX287" s="89"/>
      <c r="KVY287" s="89"/>
      <c r="KVZ287" s="89"/>
      <c r="KWA287" s="89"/>
      <c r="KWB287" s="89"/>
      <c r="KWC287" s="89"/>
      <c r="KWD287" s="89"/>
      <c r="KWE287" s="89"/>
      <c r="KWF287" s="89"/>
      <c r="KWG287" s="89"/>
      <c r="KWH287" s="89"/>
      <c r="KWI287" s="89"/>
      <c r="KWJ287" s="89"/>
      <c r="KWK287" s="89"/>
      <c r="KWL287" s="89"/>
      <c r="KWM287" s="89"/>
      <c r="KWN287" s="89"/>
      <c r="KWO287" s="89"/>
      <c r="KWP287" s="89"/>
      <c r="KWQ287" s="89"/>
      <c r="KWR287" s="89"/>
      <c r="KWS287" s="89"/>
      <c r="KWT287" s="89"/>
      <c r="KWU287" s="89"/>
      <c r="KWV287" s="89"/>
      <c r="KWW287" s="89"/>
      <c r="KWX287" s="89"/>
      <c r="KWY287" s="89"/>
      <c r="KWZ287" s="89"/>
      <c r="KXA287" s="89"/>
      <c r="KXB287" s="89"/>
      <c r="KXC287" s="89"/>
      <c r="KXD287" s="89"/>
      <c r="KXE287" s="89"/>
      <c r="KXF287" s="89"/>
      <c r="KXG287" s="89"/>
      <c r="KXH287" s="89"/>
      <c r="KXI287" s="89"/>
      <c r="KXJ287" s="89"/>
      <c r="KXK287" s="89"/>
      <c r="KXL287" s="89"/>
      <c r="KXM287" s="89"/>
      <c r="KXN287" s="89"/>
      <c r="KXO287" s="89"/>
      <c r="KXP287" s="89"/>
      <c r="KXQ287" s="89"/>
      <c r="KXR287" s="89"/>
      <c r="KXS287" s="89"/>
      <c r="KXT287" s="89"/>
      <c r="KXU287" s="89"/>
      <c r="KXV287" s="89"/>
      <c r="KXW287" s="89"/>
      <c r="KXX287" s="89"/>
      <c r="KXY287" s="89"/>
      <c r="KXZ287" s="89"/>
      <c r="KYA287" s="89"/>
      <c r="KYB287" s="89"/>
      <c r="KYC287" s="89"/>
      <c r="KYD287" s="89"/>
      <c r="KYE287" s="89"/>
      <c r="KYF287" s="89"/>
      <c r="KYG287" s="89"/>
      <c r="KYH287" s="89"/>
      <c r="KYI287" s="89"/>
      <c r="KYJ287" s="89"/>
      <c r="KYK287" s="89"/>
      <c r="KYL287" s="89"/>
      <c r="KYM287" s="89"/>
      <c r="KYN287" s="89"/>
      <c r="KYO287" s="89"/>
      <c r="KYP287" s="89"/>
      <c r="KYQ287" s="89"/>
      <c r="KYR287" s="89"/>
      <c r="KYS287" s="89"/>
      <c r="KYT287" s="89"/>
      <c r="KYU287" s="89"/>
      <c r="KYV287" s="89"/>
      <c r="KYW287" s="89"/>
      <c r="KYX287" s="89"/>
      <c r="KYY287" s="89"/>
      <c r="KYZ287" s="89"/>
      <c r="KZA287" s="89"/>
      <c r="KZB287" s="89"/>
      <c r="KZC287" s="89"/>
      <c r="KZD287" s="89"/>
      <c r="KZE287" s="89"/>
      <c r="KZF287" s="89"/>
      <c r="KZG287" s="89"/>
      <c r="KZH287" s="89"/>
      <c r="KZI287" s="89"/>
      <c r="KZJ287" s="89"/>
      <c r="KZK287" s="89"/>
      <c r="KZL287" s="89"/>
      <c r="KZM287" s="89"/>
      <c r="KZN287" s="89"/>
      <c r="KZO287" s="89"/>
      <c r="KZP287" s="89"/>
      <c r="KZQ287" s="89"/>
      <c r="KZR287" s="89"/>
      <c r="KZS287" s="89"/>
      <c r="KZT287" s="89"/>
      <c r="KZU287" s="89"/>
      <c r="KZV287" s="89"/>
      <c r="KZW287" s="89"/>
      <c r="KZX287" s="89"/>
      <c r="KZY287" s="89"/>
      <c r="KZZ287" s="89"/>
      <c r="LAA287" s="89"/>
      <c r="LAB287" s="89"/>
      <c r="LAC287" s="89"/>
      <c r="LAD287" s="89"/>
      <c r="LAE287" s="89"/>
      <c r="LAF287" s="89"/>
      <c r="LAG287" s="89"/>
      <c r="LAH287" s="89"/>
      <c r="LAI287" s="89"/>
      <c r="LAJ287" s="89"/>
      <c r="LAK287" s="89"/>
      <c r="LAL287" s="89"/>
      <c r="LAM287" s="89"/>
      <c r="LAN287" s="89"/>
      <c r="LAO287" s="89"/>
      <c r="LAP287" s="89"/>
      <c r="LAQ287" s="89"/>
      <c r="LAR287" s="89"/>
      <c r="LAS287" s="89"/>
      <c r="LAT287" s="89"/>
      <c r="LAU287" s="89"/>
      <c r="LAV287" s="89"/>
      <c r="LAW287" s="89"/>
      <c r="LAX287" s="89"/>
      <c r="LAY287" s="89"/>
      <c r="LAZ287" s="89"/>
      <c r="LBA287" s="89"/>
      <c r="LBB287" s="89"/>
      <c r="LBC287" s="89"/>
      <c r="LBD287" s="89"/>
      <c r="LBE287" s="89"/>
      <c r="LBF287" s="89"/>
      <c r="LBG287" s="89"/>
      <c r="LBH287" s="89"/>
      <c r="LBI287" s="89"/>
      <c r="LBJ287" s="89"/>
      <c r="LBK287" s="89"/>
      <c r="LBL287" s="89"/>
      <c r="LBM287" s="89"/>
      <c r="LBN287" s="89"/>
      <c r="LBO287" s="89"/>
      <c r="LBP287" s="89"/>
      <c r="LBQ287" s="89"/>
      <c r="LBR287" s="89"/>
      <c r="LBS287" s="89"/>
      <c r="LBT287" s="89"/>
      <c r="LBU287" s="89"/>
      <c r="LBV287" s="89"/>
      <c r="LBW287" s="89"/>
      <c r="LBX287" s="89"/>
      <c r="LBY287" s="89"/>
      <c r="LBZ287" s="89"/>
      <c r="LCA287" s="89"/>
      <c r="LCB287" s="89"/>
      <c r="LCC287" s="89"/>
      <c r="LCD287" s="89"/>
      <c r="LCE287" s="89"/>
      <c r="LCF287" s="89"/>
      <c r="LCG287" s="89"/>
      <c r="LCH287" s="89"/>
      <c r="LCI287" s="89"/>
      <c r="LCJ287" s="89"/>
      <c r="LCK287" s="89"/>
      <c r="LCL287" s="89"/>
      <c r="LCM287" s="89"/>
      <c r="LCN287" s="89"/>
      <c r="LCO287" s="89"/>
      <c r="LCP287" s="89"/>
      <c r="LCQ287" s="89"/>
      <c r="LCR287" s="89"/>
      <c r="LCS287" s="89"/>
      <c r="LCT287" s="89"/>
      <c r="LCU287" s="89"/>
      <c r="LCV287" s="89"/>
      <c r="LCW287" s="89"/>
      <c r="LCX287" s="89"/>
      <c r="LCY287" s="89"/>
      <c r="LCZ287" s="89"/>
      <c r="LDA287" s="89"/>
      <c r="LDB287" s="89"/>
      <c r="LDC287" s="89"/>
      <c r="LDD287" s="89"/>
      <c r="LDE287" s="89"/>
      <c r="LDF287" s="89"/>
      <c r="LDG287" s="89"/>
      <c r="LDH287" s="89"/>
      <c r="LDI287" s="89"/>
      <c r="LDJ287" s="89"/>
      <c r="LDK287" s="89"/>
      <c r="LDL287" s="89"/>
      <c r="LDM287" s="89"/>
      <c r="LDN287" s="89"/>
      <c r="LDO287" s="89"/>
      <c r="LDP287" s="89"/>
      <c r="LDQ287" s="89"/>
      <c r="LDR287" s="89"/>
      <c r="LDS287" s="89"/>
      <c r="LDT287" s="89"/>
      <c r="LDU287" s="89"/>
      <c r="LDV287" s="89"/>
      <c r="LDW287" s="89"/>
      <c r="LDX287" s="89"/>
      <c r="LDY287" s="89"/>
      <c r="LDZ287" s="89"/>
      <c r="LEA287" s="89"/>
      <c r="LEB287" s="89"/>
      <c r="LEC287" s="89"/>
      <c r="LED287" s="89"/>
      <c r="LEE287" s="89"/>
      <c r="LEF287" s="89"/>
      <c r="LEG287" s="89"/>
      <c r="LEH287" s="89"/>
      <c r="LEI287" s="89"/>
      <c r="LEJ287" s="89"/>
      <c r="LEK287" s="89"/>
      <c r="LEL287" s="89"/>
      <c r="LEM287" s="89"/>
      <c r="LEN287" s="89"/>
      <c r="LEO287" s="89"/>
      <c r="LEP287" s="89"/>
      <c r="LEQ287" s="89"/>
      <c r="LER287" s="89"/>
      <c r="LES287" s="89"/>
      <c r="LET287" s="89"/>
      <c r="LEU287" s="89"/>
      <c r="LEV287" s="89"/>
      <c r="LEW287" s="89"/>
      <c r="LEX287" s="89"/>
      <c r="LEY287" s="89"/>
      <c r="LEZ287" s="89"/>
      <c r="LFA287" s="89"/>
      <c r="LFB287" s="89"/>
      <c r="LFC287" s="89"/>
      <c r="LFD287" s="89"/>
      <c r="LFE287" s="89"/>
      <c r="LFF287" s="89"/>
      <c r="LFG287" s="89"/>
      <c r="LFH287" s="89"/>
      <c r="LFI287" s="89"/>
      <c r="LFJ287" s="89"/>
      <c r="LFK287" s="89"/>
      <c r="LFL287" s="89"/>
      <c r="LFM287" s="89"/>
      <c r="LFN287" s="89"/>
      <c r="LFO287" s="89"/>
      <c r="LFP287" s="89"/>
      <c r="LFQ287" s="89"/>
      <c r="LFR287" s="89"/>
      <c r="LFS287" s="89"/>
      <c r="LFT287" s="89"/>
      <c r="LFU287" s="89"/>
      <c r="LFV287" s="89"/>
      <c r="LFW287" s="89"/>
      <c r="LFX287" s="89"/>
      <c r="LFY287" s="89"/>
      <c r="LFZ287" s="89"/>
      <c r="LGA287" s="89"/>
      <c r="LGB287" s="89"/>
      <c r="LGC287" s="89"/>
      <c r="LGD287" s="89"/>
      <c r="LGE287" s="89"/>
      <c r="LGF287" s="89"/>
      <c r="LGG287" s="89"/>
      <c r="LGH287" s="89"/>
      <c r="LGI287" s="89"/>
      <c r="LGJ287" s="89"/>
      <c r="LGK287" s="89"/>
      <c r="LGL287" s="89"/>
      <c r="LGM287" s="89"/>
      <c r="LGN287" s="89"/>
      <c r="LGO287" s="89"/>
      <c r="LGP287" s="89"/>
      <c r="LGQ287" s="89"/>
      <c r="LGR287" s="89"/>
      <c r="LGS287" s="89"/>
      <c r="LGT287" s="89"/>
      <c r="LGU287" s="89"/>
      <c r="LGV287" s="89"/>
      <c r="LGW287" s="89"/>
      <c r="LGX287" s="89"/>
      <c r="LGY287" s="89"/>
      <c r="LGZ287" s="89"/>
      <c r="LHA287" s="89"/>
      <c r="LHB287" s="89"/>
      <c r="LHC287" s="89"/>
      <c r="LHD287" s="89"/>
      <c r="LHE287" s="89"/>
      <c r="LHF287" s="89"/>
      <c r="LHG287" s="89"/>
      <c r="LHH287" s="89"/>
      <c r="LHI287" s="89"/>
      <c r="LHJ287" s="89"/>
      <c r="LHK287" s="89"/>
      <c r="LHL287" s="89"/>
      <c r="LHM287" s="89"/>
      <c r="LHN287" s="89"/>
      <c r="LHO287" s="89"/>
      <c r="LHP287" s="89"/>
      <c r="LHQ287" s="89"/>
      <c r="LHR287" s="89"/>
      <c r="LHS287" s="89"/>
      <c r="LHT287" s="89"/>
      <c r="LHU287" s="89"/>
      <c r="LHV287" s="89"/>
      <c r="LHW287" s="89"/>
      <c r="LHX287" s="89"/>
      <c r="LHY287" s="89"/>
      <c r="LHZ287" s="89"/>
      <c r="LIA287" s="89"/>
      <c r="LIB287" s="89"/>
      <c r="LIC287" s="89"/>
      <c r="LID287" s="89"/>
      <c r="LIE287" s="89"/>
      <c r="LIF287" s="89"/>
      <c r="LIG287" s="89"/>
      <c r="LIH287" s="89"/>
      <c r="LII287" s="89"/>
      <c r="LIJ287" s="89"/>
      <c r="LIK287" s="89"/>
      <c r="LIL287" s="89"/>
      <c r="LIM287" s="89"/>
      <c r="LIN287" s="89"/>
      <c r="LIO287" s="89"/>
      <c r="LIP287" s="89"/>
      <c r="LIQ287" s="89"/>
      <c r="LIR287" s="89"/>
      <c r="LIS287" s="89"/>
      <c r="LIT287" s="89"/>
      <c r="LIU287" s="89"/>
      <c r="LIV287" s="89"/>
      <c r="LIW287" s="89"/>
      <c r="LIX287" s="89"/>
      <c r="LIY287" s="89"/>
      <c r="LIZ287" s="89"/>
      <c r="LJA287" s="89"/>
      <c r="LJB287" s="89"/>
      <c r="LJC287" s="89"/>
      <c r="LJD287" s="89"/>
      <c r="LJE287" s="89"/>
      <c r="LJF287" s="89"/>
      <c r="LJG287" s="89"/>
      <c r="LJH287" s="89"/>
      <c r="LJI287" s="89"/>
      <c r="LJJ287" s="89"/>
      <c r="LJK287" s="89"/>
      <c r="LJL287" s="89"/>
      <c r="LJM287" s="89"/>
      <c r="LJN287" s="89"/>
      <c r="LJO287" s="89"/>
      <c r="LJP287" s="89"/>
      <c r="LJQ287" s="89"/>
      <c r="LJR287" s="89"/>
      <c r="LJS287" s="89"/>
      <c r="LJT287" s="89"/>
      <c r="LJU287" s="89"/>
      <c r="LJV287" s="89"/>
      <c r="LJW287" s="89"/>
      <c r="LJX287" s="89"/>
      <c r="LJY287" s="89"/>
      <c r="LJZ287" s="89"/>
      <c r="LKA287" s="89"/>
      <c r="LKB287" s="89"/>
      <c r="LKC287" s="89"/>
      <c r="LKD287" s="89"/>
      <c r="LKE287" s="89"/>
      <c r="LKF287" s="89"/>
      <c r="LKG287" s="89"/>
      <c r="LKH287" s="89"/>
      <c r="LKI287" s="89"/>
      <c r="LKJ287" s="89"/>
      <c r="LKK287" s="89"/>
      <c r="LKL287" s="89"/>
      <c r="LKM287" s="89"/>
      <c r="LKN287" s="89"/>
      <c r="LKO287" s="89"/>
      <c r="LKP287" s="89"/>
      <c r="LKQ287" s="89"/>
      <c r="LKR287" s="89"/>
      <c r="LKS287" s="89"/>
      <c r="LKT287" s="89"/>
      <c r="LKU287" s="89"/>
      <c r="LKV287" s="89"/>
      <c r="LKW287" s="89"/>
      <c r="LKX287" s="89"/>
      <c r="LKY287" s="89"/>
      <c r="LKZ287" s="89"/>
      <c r="LLA287" s="89"/>
      <c r="LLB287" s="89"/>
      <c r="LLC287" s="89"/>
      <c r="LLD287" s="89"/>
      <c r="LLE287" s="89"/>
      <c r="LLF287" s="89"/>
      <c r="LLG287" s="89"/>
      <c r="LLH287" s="89"/>
      <c r="LLI287" s="89"/>
      <c r="LLJ287" s="89"/>
      <c r="LLK287" s="89"/>
      <c r="LLL287" s="89"/>
      <c r="LLM287" s="89"/>
      <c r="LLN287" s="89"/>
      <c r="LLO287" s="89"/>
      <c r="LLP287" s="89"/>
      <c r="LLQ287" s="89"/>
      <c r="LLR287" s="89"/>
      <c r="LLS287" s="89"/>
      <c r="LLT287" s="89"/>
      <c r="LLU287" s="89"/>
      <c r="LLV287" s="89"/>
      <c r="LLW287" s="89"/>
      <c r="LLX287" s="89"/>
      <c r="LLY287" s="89"/>
      <c r="LLZ287" s="89"/>
      <c r="LMA287" s="89"/>
      <c r="LMB287" s="89"/>
      <c r="LMC287" s="89"/>
      <c r="LMD287" s="89"/>
      <c r="LME287" s="89"/>
      <c r="LMF287" s="89"/>
      <c r="LMG287" s="89"/>
      <c r="LMH287" s="89"/>
      <c r="LMI287" s="89"/>
      <c r="LMJ287" s="89"/>
      <c r="LMK287" s="89"/>
      <c r="LML287" s="89"/>
      <c r="LMM287" s="89"/>
      <c r="LMN287" s="89"/>
      <c r="LMO287" s="89"/>
      <c r="LMP287" s="89"/>
      <c r="LMQ287" s="89"/>
      <c r="LMR287" s="89"/>
      <c r="LMS287" s="89"/>
      <c r="LMT287" s="89"/>
      <c r="LMU287" s="89"/>
      <c r="LMV287" s="89"/>
      <c r="LMW287" s="89"/>
      <c r="LMX287" s="89"/>
      <c r="LMY287" s="89"/>
      <c r="LMZ287" s="89"/>
      <c r="LNA287" s="89"/>
      <c r="LNB287" s="89"/>
      <c r="LNC287" s="89"/>
      <c r="LND287" s="89"/>
      <c r="LNE287" s="89"/>
      <c r="LNF287" s="89"/>
      <c r="LNG287" s="89"/>
      <c r="LNH287" s="89"/>
      <c r="LNI287" s="89"/>
      <c r="LNJ287" s="89"/>
      <c r="LNK287" s="89"/>
      <c r="LNL287" s="89"/>
      <c r="LNM287" s="89"/>
      <c r="LNN287" s="89"/>
      <c r="LNO287" s="89"/>
      <c r="LNP287" s="89"/>
      <c r="LNQ287" s="89"/>
      <c r="LNR287" s="89"/>
      <c r="LNS287" s="89"/>
      <c r="LNT287" s="89"/>
      <c r="LNU287" s="89"/>
      <c r="LNV287" s="89"/>
      <c r="LNW287" s="89"/>
      <c r="LNX287" s="89"/>
      <c r="LNY287" s="89"/>
      <c r="LNZ287" s="89"/>
      <c r="LOA287" s="89"/>
      <c r="LOB287" s="89"/>
      <c r="LOC287" s="89"/>
      <c r="LOD287" s="89"/>
      <c r="LOE287" s="89"/>
      <c r="LOF287" s="89"/>
      <c r="LOG287" s="89"/>
      <c r="LOH287" s="89"/>
      <c r="LOI287" s="89"/>
      <c r="LOJ287" s="89"/>
      <c r="LOK287" s="89"/>
      <c r="LOL287" s="89"/>
      <c r="LOM287" s="89"/>
      <c r="LON287" s="89"/>
      <c r="LOO287" s="89"/>
      <c r="LOP287" s="89"/>
      <c r="LOQ287" s="89"/>
      <c r="LOR287" s="89"/>
      <c r="LOS287" s="89"/>
      <c r="LOT287" s="89"/>
      <c r="LOU287" s="89"/>
      <c r="LOV287" s="89"/>
      <c r="LOW287" s="89"/>
      <c r="LOX287" s="89"/>
      <c r="LOY287" s="89"/>
      <c r="LOZ287" s="89"/>
      <c r="LPA287" s="89"/>
      <c r="LPB287" s="89"/>
      <c r="LPC287" s="89"/>
      <c r="LPD287" s="89"/>
      <c r="LPE287" s="89"/>
      <c r="LPF287" s="89"/>
      <c r="LPG287" s="89"/>
      <c r="LPH287" s="89"/>
      <c r="LPI287" s="89"/>
      <c r="LPJ287" s="89"/>
      <c r="LPK287" s="89"/>
      <c r="LPL287" s="89"/>
      <c r="LPM287" s="89"/>
      <c r="LPN287" s="89"/>
      <c r="LPO287" s="89"/>
      <c r="LPP287" s="89"/>
      <c r="LPQ287" s="89"/>
      <c r="LPR287" s="89"/>
      <c r="LPS287" s="89"/>
      <c r="LPT287" s="89"/>
      <c r="LPU287" s="89"/>
      <c r="LPV287" s="89"/>
      <c r="LPW287" s="89"/>
      <c r="LPX287" s="89"/>
      <c r="LPY287" s="89"/>
      <c r="LPZ287" s="89"/>
      <c r="LQA287" s="89"/>
      <c r="LQB287" s="89"/>
      <c r="LQC287" s="89"/>
      <c r="LQD287" s="89"/>
      <c r="LQE287" s="89"/>
      <c r="LQF287" s="89"/>
      <c r="LQG287" s="89"/>
      <c r="LQH287" s="89"/>
      <c r="LQI287" s="89"/>
      <c r="LQJ287" s="89"/>
      <c r="LQK287" s="89"/>
      <c r="LQL287" s="89"/>
      <c r="LQM287" s="89"/>
      <c r="LQN287" s="89"/>
      <c r="LQO287" s="89"/>
      <c r="LQP287" s="89"/>
      <c r="LQQ287" s="89"/>
      <c r="LQR287" s="89"/>
      <c r="LQS287" s="89"/>
      <c r="LQT287" s="89"/>
      <c r="LQU287" s="89"/>
      <c r="LQV287" s="89"/>
      <c r="LQW287" s="89"/>
      <c r="LQX287" s="89"/>
      <c r="LQY287" s="89"/>
      <c r="LQZ287" s="89"/>
      <c r="LRA287" s="89"/>
      <c r="LRB287" s="89"/>
      <c r="LRC287" s="89"/>
      <c r="LRD287" s="89"/>
      <c r="LRE287" s="89"/>
      <c r="LRF287" s="89"/>
      <c r="LRG287" s="89"/>
      <c r="LRH287" s="89"/>
      <c r="LRI287" s="89"/>
      <c r="LRJ287" s="89"/>
      <c r="LRK287" s="89"/>
      <c r="LRL287" s="89"/>
      <c r="LRM287" s="89"/>
      <c r="LRN287" s="89"/>
      <c r="LRO287" s="89"/>
      <c r="LRP287" s="89"/>
      <c r="LRQ287" s="89"/>
      <c r="LRR287" s="89"/>
      <c r="LRS287" s="89"/>
      <c r="LRT287" s="89"/>
      <c r="LRU287" s="89"/>
      <c r="LRV287" s="89"/>
      <c r="LRW287" s="89"/>
      <c r="LRX287" s="89"/>
      <c r="LRY287" s="89"/>
      <c r="LRZ287" s="89"/>
      <c r="LSA287" s="89"/>
      <c r="LSB287" s="89"/>
      <c r="LSC287" s="89"/>
      <c r="LSD287" s="89"/>
      <c r="LSE287" s="89"/>
      <c r="LSF287" s="89"/>
      <c r="LSG287" s="89"/>
      <c r="LSH287" s="89"/>
      <c r="LSI287" s="89"/>
      <c r="LSJ287" s="89"/>
      <c r="LSK287" s="89"/>
      <c r="LSL287" s="89"/>
      <c r="LSM287" s="89"/>
      <c r="LSN287" s="89"/>
      <c r="LSO287" s="89"/>
      <c r="LSP287" s="89"/>
      <c r="LSQ287" s="89"/>
      <c r="LSR287" s="89"/>
      <c r="LSS287" s="89"/>
      <c r="LST287" s="89"/>
      <c r="LSU287" s="89"/>
      <c r="LSV287" s="89"/>
      <c r="LSW287" s="89"/>
      <c r="LSX287" s="89"/>
      <c r="LSY287" s="89"/>
      <c r="LSZ287" s="89"/>
      <c r="LTA287" s="89"/>
      <c r="LTB287" s="89"/>
      <c r="LTC287" s="89"/>
      <c r="LTD287" s="89"/>
      <c r="LTE287" s="89"/>
      <c r="LTF287" s="89"/>
      <c r="LTG287" s="89"/>
      <c r="LTH287" s="89"/>
      <c r="LTI287" s="89"/>
      <c r="LTJ287" s="89"/>
      <c r="LTK287" s="89"/>
      <c r="LTL287" s="89"/>
      <c r="LTM287" s="89"/>
      <c r="LTN287" s="89"/>
      <c r="LTO287" s="89"/>
      <c r="LTP287" s="89"/>
      <c r="LTQ287" s="89"/>
      <c r="LTR287" s="89"/>
      <c r="LTS287" s="89"/>
      <c r="LTT287" s="89"/>
      <c r="LTU287" s="89"/>
      <c r="LTV287" s="89"/>
      <c r="LTW287" s="89"/>
      <c r="LTX287" s="89"/>
      <c r="LTY287" s="89"/>
      <c r="LTZ287" s="89"/>
      <c r="LUA287" s="89"/>
      <c r="LUB287" s="89"/>
      <c r="LUC287" s="89"/>
      <c r="LUD287" s="89"/>
      <c r="LUE287" s="89"/>
      <c r="LUF287" s="89"/>
      <c r="LUG287" s="89"/>
      <c r="LUH287" s="89"/>
      <c r="LUI287" s="89"/>
      <c r="LUJ287" s="89"/>
      <c r="LUK287" s="89"/>
      <c r="LUL287" s="89"/>
      <c r="LUM287" s="89"/>
      <c r="LUN287" s="89"/>
      <c r="LUO287" s="89"/>
      <c r="LUP287" s="89"/>
      <c r="LUQ287" s="89"/>
      <c r="LUR287" s="89"/>
      <c r="LUS287" s="89"/>
      <c r="LUT287" s="89"/>
      <c r="LUU287" s="89"/>
      <c r="LUV287" s="89"/>
      <c r="LUW287" s="89"/>
      <c r="LUX287" s="89"/>
      <c r="LUY287" s="89"/>
      <c r="LUZ287" s="89"/>
      <c r="LVA287" s="89"/>
      <c r="LVB287" s="89"/>
      <c r="LVC287" s="89"/>
      <c r="LVD287" s="89"/>
      <c r="LVE287" s="89"/>
      <c r="LVF287" s="89"/>
      <c r="LVG287" s="89"/>
      <c r="LVH287" s="89"/>
      <c r="LVI287" s="89"/>
      <c r="LVJ287" s="89"/>
      <c r="LVK287" s="89"/>
      <c r="LVL287" s="89"/>
      <c r="LVM287" s="89"/>
      <c r="LVN287" s="89"/>
      <c r="LVO287" s="89"/>
      <c r="LVP287" s="89"/>
      <c r="LVQ287" s="89"/>
      <c r="LVR287" s="89"/>
      <c r="LVS287" s="89"/>
      <c r="LVT287" s="89"/>
      <c r="LVU287" s="89"/>
      <c r="LVV287" s="89"/>
      <c r="LVW287" s="89"/>
      <c r="LVX287" s="89"/>
      <c r="LVY287" s="89"/>
      <c r="LVZ287" s="89"/>
      <c r="LWA287" s="89"/>
      <c r="LWB287" s="89"/>
      <c r="LWC287" s="89"/>
      <c r="LWD287" s="89"/>
      <c r="LWE287" s="89"/>
      <c r="LWF287" s="89"/>
      <c r="LWG287" s="89"/>
      <c r="LWH287" s="89"/>
      <c r="LWI287" s="89"/>
      <c r="LWJ287" s="89"/>
      <c r="LWK287" s="89"/>
      <c r="LWL287" s="89"/>
      <c r="LWM287" s="89"/>
      <c r="LWN287" s="89"/>
      <c r="LWO287" s="89"/>
      <c r="LWP287" s="89"/>
      <c r="LWQ287" s="89"/>
      <c r="LWR287" s="89"/>
      <c r="LWS287" s="89"/>
      <c r="LWT287" s="89"/>
      <c r="LWU287" s="89"/>
      <c r="LWV287" s="89"/>
      <c r="LWW287" s="89"/>
      <c r="LWX287" s="89"/>
      <c r="LWY287" s="89"/>
      <c r="LWZ287" s="89"/>
      <c r="LXA287" s="89"/>
      <c r="LXB287" s="89"/>
      <c r="LXC287" s="89"/>
      <c r="LXD287" s="89"/>
      <c r="LXE287" s="89"/>
      <c r="LXF287" s="89"/>
      <c r="LXG287" s="89"/>
      <c r="LXH287" s="89"/>
      <c r="LXI287" s="89"/>
      <c r="LXJ287" s="89"/>
      <c r="LXK287" s="89"/>
      <c r="LXL287" s="89"/>
      <c r="LXM287" s="89"/>
      <c r="LXN287" s="89"/>
      <c r="LXO287" s="89"/>
      <c r="LXP287" s="89"/>
      <c r="LXQ287" s="89"/>
      <c r="LXR287" s="89"/>
      <c r="LXS287" s="89"/>
      <c r="LXT287" s="89"/>
      <c r="LXU287" s="89"/>
      <c r="LXV287" s="89"/>
      <c r="LXW287" s="89"/>
      <c r="LXX287" s="89"/>
      <c r="LXY287" s="89"/>
      <c r="LXZ287" s="89"/>
      <c r="LYA287" s="89"/>
      <c r="LYB287" s="89"/>
      <c r="LYC287" s="89"/>
      <c r="LYD287" s="89"/>
      <c r="LYE287" s="89"/>
      <c r="LYF287" s="89"/>
      <c r="LYG287" s="89"/>
      <c r="LYH287" s="89"/>
      <c r="LYI287" s="89"/>
      <c r="LYJ287" s="89"/>
      <c r="LYK287" s="89"/>
      <c r="LYL287" s="89"/>
      <c r="LYM287" s="89"/>
      <c r="LYN287" s="89"/>
      <c r="LYO287" s="89"/>
      <c r="LYP287" s="89"/>
      <c r="LYQ287" s="89"/>
      <c r="LYR287" s="89"/>
      <c r="LYS287" s="89"/>
      <c r="LYT287" s="89"/>
      <c r="LYU287" s="89"/>
      <c r="LYV287" s="89"/>
      <c r="LYW287" s="89"/>
      <c r="LYX287" s="89"/>
      <c r="LYY287" s="89"/>
      <c r="LYZ287" s="89"/>
      <c r="LZA287" s="89"/>
      <c r="LZB287" s="89"/>
      <c r="LZC287" s="89"/>
      <c r="LZD287" s="89"/>
      <c r="LZE287" s="89"/>
      <c r="LZF287" s="89"/>
      <c r="LZG287" s="89"/>
      <c r="LZH287" s="89"/>
      <c r="LZI287" s="89"/>
      <c r="LZJ287" s="89"/>
      <c r="LZK287" s="89"/>
      <c r="LZL287" s="89"/>
      <c r="LZM287" s="89"/>
      <c r="LZN287" s="89"/>
      <c r="LZO287" s="89"/>
      <c r="LZP287" s="89"/>
      <c r="LZQ287" s="89"/>
      <c r="LZR287" s="89"/>
      <c r="LZS287" s="89"/>
      <c r="LZT287" s="89"/>
      <c r="LZU287" s="89"/>
      <c r="LZV287" s="89"/>
      <c r="LZW287" s="89"/>
      <c r="LZX287" s="89"/>
      <c r="LZY287" s="89"/>
      <c r="LZZ287" s="89"/>
      <c r="MAA287" s="89"/>
      <c r="MAB287" s="89"/>
      <c r="MAC287" s="89"/>
      <c r="MAD287" s="89"/>
      <c r="MAE287" s="89"/>
      <c r="MAF287" s="89"/>
      <c r="MAG287" s="89"/>
      <c r="MAH287" s="89"/>
      <c r="MAI287" s="89"/>
      <c r="MAJ287" s="89"/>
      <c r="MAK287" s="89"/>
      <c r="MAL287" s="89"/>
      <c r="MAM287" s="89"/>
      <c r="MAN287" s="89"/>
      <c r="MAO287" s="89"/>
      <c r="MAP287" s="89"/>
      <c r="MAQ287" s="89"/>
      <c r="MAR287" s="89"/>
      <c r="MAS287" s="89"/>
      <c r="MAT287" s="89"/>
      <c r="MAU287" s="89"/>
      <c r="MAV287" s="89"/>
      <c r="MAW287" s="89"/>
      <c r="MAX287" s="89"/>
      <c r="MAY287" s="89"/>
      <c r="MAZ287" s="89"/>
      <c r="MBA287" s="89"/>
      <c r="MBB287" s="89"/>
      <c r="MBC287" s="89"/>
      <c r="MBD287" s="89"/>
      <c r="MBE287" s="89"/>
      <c r="MBF287" s="89"/>
      <c r="MBG287" s="89"/>
      <c r="MBH287" s="89"/>
      <c r="MBI287" s="89"/>
      <c r="MBJ287" s="89"/>
      <c r="MBK287" s="89"/>
      <c r="MBL287" s="89"/>
      <c r="MBM287" s="89"/>
      <c r="MBN287" s="89"/>
      <c r="MBO287" s="89"/>
      <c r="MBP287" s="89"/>
      <c r="MBQ287" s="89"/>
      <c r="MBR287" s="89"/>
      <c r="MBS287" s="89"/>
      <c r="MBT287" s="89"/>
      <c r="MBU287" s="89"/>
      <c r="MBV287" s="89"/>
      <c r="MBW287" s="89"/>
      <c r="MBX287" s="89"/>
      <c r="MBY287" s="89"/>
      <c r="MBZ287" s="89"/>
      <c r="MCA287" s="89"/>
      <c r="MCB287" s="89"/>
      <c r="MCC287" s="89"/>
      <c r="MCD287" s="89"/>
      <c r="MCE287" s="89"/>
      <c r="MCF287" s="89"/>
      <c r="MCG287" s="89"/>
      <c r="MCH287" s="89"/>
      <c r="MCI287" s="89"/>
      <c r="MCJ287" s="89"/>
      <c r="MCK287" s="89"/>
      <c r="MCL287" s="89"/>
      <c r="MCM287" s="89"/>
      <c r="MCN287" s="89"/>
      <c r="MCO287" s="89"/>
      <c r="MCP287" s="89"/>
      <c r="MCQ287" s="89"/>
      <c r="MCR287" s="89"/>
      <c r="MCS287" s="89"/>
      <c r="MCT287" s="89"/>
      <c r="MCU287" s="89"/>
      <c r="MCV287" s="89"/>
      <c r="MCW287" s="89"/>
      <c r="MCX287" s="89"/>
      <c r="MCY287" s="89"/>
      <c r="MCZ287" s="89"/>
      <c r="MDA287" s="89"/>
      <c r="MDB287" s="89"/>
      <c r="MDC287" s="89"/>
      <c r="MDD287" s="89"/>
      <c r="MDE287" s="89"/>
      <c r="MDF287" s="89"/>
      <c r="MDG287" s="89"/>
      <c r="MDH287" s="89"/>
      <c r="MDI287" s="89"/>
      <c r="MDJ287" s="89"/>
      <c r="MDK287" s="89"/>
      <c r="MDL287" s="89"/>
      <c r="MDM287" s="89"/>
      <c r="MDN287" s="89"/>
      <c r="MDO287" s="89"/>
      <c r="MDP287" s="89"/>
      <c r="MDQ287" s="89"/>
      <c r="MDR287" s="89"/>
      <c r="MDS287" s="89"/>
      <c r="MDT287" s="89"/>
      <c r="MDU287" s="89"/>
      <c r="MDV287" s="89"/>
      <c r="MDW287" s="89"/>
      <c r="MDX287" s="89"/>
      <c r="MDY287" s="89"/>
      <c r="MDZ287" s="89"/>
      <c r="MEA287" s="89"/>
      <c r="MEB287" s="89"/>
      <c r="MEC287" s="89"/>
      <c r="MED287" s="89"/>
      <c r="MEE287" s="89"/>
      <c r="MEF287" s="89"/>
      <c r="MEG287" s="89"/>
      <c r="MEH287" s="89"/>
      <c r="MEI287" s="89"/>
      <c r="MEJ287" s="89"/>
      <c r="MEK287" s="89"/>
      <c r="MEL287" s="89"/>
      <c r="MEM287" s="89"/>
      <c r="MEN287" s="89"/>
      <c r="MEO287" s="89"/>
      <c r="MEP287" s="89"/>
      <c r="MEQ287" s="89"/>
      <c r="MER287" s="89"/>
      <c r="MES287" s="89"/>
      <c r="MET287" s="89"/>
      <c r="MEU287" s="89"/>
      <c r="MEV287" s="89"/>
      <c r="MEW287" s="89"/>
      <c r="MEX287" s="89"/>
      <c r="MEY287" s="89"/>
      <c r="MEZ287" s="89"/>
      <c r="MFA287" s="89"/>
      <c r="MFB287" s="89"/>
      <c r="MFC287" s="89"/>
      <c r="MFD287" s="89"/>
      <c r="MFE287" s="89"/>
      <c r="MFF287" s="89"/>
      <c r="MFG287" s="89"/>
      <c r="MFH287" s="89"/>
      <c r="MFI287" s="89"/>
      <c r="MFJ287" s="89"/>
      <c r="MFK287" s="89"/>
      <c r="MFL287" s="89"/>
      <c r="MFM287" s="89"/>
      <c r="MFN287" s="89"/>
      <c r="MFO287" s="89"/>
      <c r="MFP287" s="89"/>
      <c r="MFQ287" s="89"/>
      <c r="MFR287" s="89"/>
      <c r="MFS287" s="89"/>
      <c r="MFT287" s="89"/>
      <c r="MFU287" s="89"/>
      <c r="MFV287" s="89"/>
      <c r="MFW287" s="89"/>
      <c r="MFX287" s="89"/>
      <c r="MFY287" s="89"/>
      <c r="MFZ287" s="89"/>
      <c r="MGA287" s="89"/>
      <c r="MGB287" s="89"/>
      <c r="MGC287" s="89"/>
      <c r="MGD287" s="89"/>
      <c r="MGE287" s="89"/>
      <c r="MGF287" s="89"/>
      <c r="MGG287" s="89"/>
      <c r="MGH287" s="89"/>
      <c r="MGI287" s="89"/>
      <c r="MGJ287" s="89"/>
      <c r="MGK287" s="89"/>
      <c r="MGL287" s="89"/>
      <c r="MGM287" s="89"/>
      <c r="MGN287" s="89"/>
      <c r="MGO287" s="89"/>
      <c r="MGP287" s="89"/>
      <c r="MGQ287" s="89"/>
      <c r="MGR287" s="89"/>
      <c r="MGS287" s="89"/>
      <c r="MGT287" s="89"/>
      <c r="MGU287" s="89"/>
      <c r="MGV287" s="89"/>
      <c r="MGW287" s="89"/>
      <c r="MGX287" s="89"/>
      <c r="MGY287" s="89"/>
      <c r="MGZ287" s="89"/>
      <c r="MHA287" s="89"/>
      <c r="MHB287" s="89"/>
      <c r="MHC287" s="89"/>
      <c r="MHD287" s="89"/>
      <c r="MHE287" s="89"/>
      <c r="MHF287" s="89"/>
      <c r="MHG287" s="89"/>
      <c r="MHH287" s="89"/>
      <c r="MHI287" s="89"/>
      <c r="MHJ287" s="89"/>
      <c r="MHK287" s="89"/>
      <c r="MHL287" s="89"/>
      <c r="MHM287" s="89"/>
      <c r="MHN287" s="89"/>
      <c r="MHO287" s="89"/>
      <c r="MHP287" s="89"/>
      <c r="MHQ287" s="89"/>
      <c r="MHR287" s="89"/>
      <c r="MHS287" s="89"/>
      <c r="MHT287" s="89"/>
      <c r="MHU287" s="89"/>
      <c r="MHV287" s="89"/>
      <c r="MHW287" s="89"/>
      <c r="MHX287" s="89"/>
      <c r="MHY287" s="89"/>
      <c r="MHZ287" s="89"/>
      <c r="MIA287" s="89"/>
      <c r="MIB287" s="89"/>
      <c r="MIC287" s="89"/>
      <c r="MID287" s="89"/>
      <c r="MIE287" s="89"/>
      <c r="MIF287" s="89"/>
      <c r="MIG287" s="89"/>
      <c r="MIH287" s="89"/>
      <c r="MII287" s="89"/>
      <c r="MIJ287" s="89"/>
      <c r="MIK287" s="89"/>
      <c r="MIL287" s="89"/>
      <c r="MIM287" s="89"/>
      <c r="MIN287" s="89"/>
      <c r="MIO287" s="89"/>
      <c r="MIP287" s="89"/>
      <c r="MIQ287" s="89"/>
      <c r="MIR287" s="89"/>
      <c r="MIS287" s="89"/>
      <c r="MIT287" s="89"/>
      <c r="MIU287" s="89"/>
      <c r="MIV287" s="89"/>
      <c r="MIW287" s="89"/>
      <c r="MIX287" s="89"/>
      <c r="MIY287" s="89"/>
      <c r="MIZ287" s="89"/>
      <c r="MJA287" s="89"/>
      <c r="MJB287" s="89"/>
      <c r="MJC287" s="89"/>
      <c r="MJD287" s="89"/>
      <c r="MJE287" s="89"/>
      <c r="MJF287" s="89"/>
      <c r="MJG287" s="89"/>
      <c r="MJH287" s="89"/>
      <c r="MJI287" s="89"/>
      <c r="MJJ287" s="89"/>
      <c r="MJK287" s="89"/>
      <c r="MJL287" s="89"/>
      <c r="MJM287" s="89"/>
      <c r="MJN287" s="89"/>
      <c r="MJO287" s="89"/>
      <c r="MJP287" s="89"/>
      <c r="MJQ287" s="89"/>
      <c r="MJR287" s="89"/>
      <c r="MJS287" s="89"/>
      <c r="MJT287" s="89"/>
      <c r="MJU287" s="89"/>
      <c r="MJV287" s="89"/>
      <c r="MJW287" s="89"/>
      <c r="MJX287" s="89"/>
      <c r="MJY287" s="89"/>
      <c r="MJZ287" s="89"/>
      <c r="MKA287" s="89"/>
      <c r="MKB287" s="89"/>
      <c r="MKC287" s="89"/>
      <c r="MKD287" s="89"/>
      <c r="MKE287" s="89"/>
      <c r="MKF287" s="89"/>
      <c r="MKG287" s="89"/>
      <c r="MKH287" s="89"/>
      <c r="MKI287" s="89"/>
      <c r="MKJ287" s="89"/>
      <c r="MKK287" s="89"/>
      <c r="MKL287" s="89"/>
      <c r="MKM287" s="89"/>
      <c r="MKN287" s="89"/>
      <c r="MKO287" s="89"/>
      <c r="MKP287" s="89"/>
      <c r="MKQ287" s="89"/>
      <c r="MKR287" s="89"/>
      <c r="MKS287" s="89"/>
      <c r="MKT287" s="89"/>
      <c r="MKU287" s="89"/>
      <c r="MKV287" s="89"/>
      <c r="MKW287" s="89"/>
      <c r="MKX287" s="89"/>
      <c r="MKY287" s="89"/>
      <c r="MKZ287" s="89"/>
      <c r="MLA287" s="89"/>
      <c r="MLB287" s="89"/>
      <c r="MLC287" s="89"/>
      <c r="MLD287" s="89"/>
      <c r="MLE287" s="89"/>
      <c r="MLF287" s="89"/>
      <c r="MLG287" s="89"/>
      <c r="MLH287" s="89"/>
      <c r="MLI287" s="89"/>
      <c r="MLJ287" s="89"/>
      <c r="MLK287" s="89"/>
      <c r="MLL287" s="89"/>
      <c r="MLM287" s="89"/>
      <c r="MLN287" s="89"/>
      <c r="MLO287" s="89"/>
      <c r="MLP287" s="89"/>
      <c r="MLQ287" s="89"/>
      <c r="MLR287" s="89"/>
      <c r="MLS287" s="89"/>
      <c r="MLT287" s="89"/>
      <c r="MLU287" s="89"/>
      <c r="MLV287" s="89"/>
      <c r="MLW287" s="89"/>
      <c r="MLX287" s="89"/>
      <c r="MLY287" s="89"/>
      <c r="MLZ287" s="89"/>
      <c r="MMA287" s="89"/>
      <c r="MMB287" s="89"/>
      <c r="MMC287" s="89"/>
      <c r="MMD287" s="89"/>
      <c r="MME287" s="89"/>
      <c r="MMF287" s="89"/>
      <c r="MMG287" s="89"/>
      <c r="MMH287" s="89"/>
      <c r="MMI287" s="89"/>
      <c r="MMJ287" s="89"/>
      <c r="MMK287" s="89"/>
      <c r="MML287" s="89"/>
      <c r="MMM287" s="89"/>
      <c r="MMN287" s="89"/>
      <c r="MMO287" s="89"/>
      <c r="MMP287" s="89"/>
      <c r="MMQ287" s="89"/>
      <c r="MMR287" s="89"/>
      <c r="MMS287" s="89"/>
      <c r="MMT287" s="89"/>
      <c r="MMU287" s="89"/>
      <c r="MMV287" s="89"/>
      <c r="MMW287" s="89"/>
      <c r="MMX287" s="89"/>
      <c r="MMY287" s="89"/>
      <c r="MMZ287" s="89"/>
      <c r="MNA287" s="89"/>
      <c r="MNB287" s="89"/>
      <c r="MNC287" s="89"/>
      <c r="MND287" s="89"/>
      <c r="MNE287" s="89"/>
      <c r="MNF287" s="89"/>
      <c r="MNG287" s="89"/>
      <c r="MNH287" s="89"/>
      <c r="MNI287" s="89"/>
      <c r="MNJ287" s="89"/>
      <c r="MNK287" s="89"/>
      <c r="MNL287" s="89"/>
      <c r="MNM287" s="89"/>
      <c r="MNN287" s="89"/>
      <c r="MNO287" s="89"/>
      <c r="MNP287" s="89"/>
      <c r="MNQ287" s="89"/>
      <c r="MNR287" s="89"/>
      <c r="MNS287" s="89"/>
      <c r="MNT287" s="89"/>
      <c r="MNU287" s="89"/>
      <c r="MNV287" s="89"/>
      <c r="MNW287" s="89"/>
      <c r="MNX287" s="89"/>
      <c r="MNY287" s="89"/>
      <c r="MNZ287" s="89"/>
      <c r="MOA287" s="89"/>
      <c r="MOB287" s="89"/>
      <c r="MOC287" s="89"/>
      <c r="MOD287" s="89"/>
      <c r="MOE287" s="89"/>
      <c r="MOF287" s="89"/>
      <c r="MOG287" s="89"/>
      <c r="MOH287" s="89"/>
      <c r="MOI287" s="89"/>
      <c r="MOJ287" s="89"/>
      <c r="MOK287" s="89"/>
      <c r="MOL287" s="89"/>
      <c r="MOM287" s="89"/>
      <c r="MON287" s="89"/>
      <c r="MOO287" s="89"/>
      <c r="MOP287" s="89"/>
      <c r="MOQ287" s="89"/>
      <c r="MOR287" s="89"/>
      <c r="MOS287" s="89"/>
      <c r="MOT287" s="89"/>
      <c r="MOU287" s="89"/>
      <c r="MOV287" s="89"/>
      <c r="MOW287" s="89"/>
      <c r="MOX287" s="89"/>
      <c r="MOY287" s="89"/>
      <c r="MOZ287" s="89"/>
      <c r="MPA287" s="89"/>
      <c r="MPB287" s="89"/>
      <c r="MPC287" s="89"/>
      <c r="MPD287" s="89"/>
      <c r="MPE287" s="89"/>
      <c r="MPF287" s="89"/>
      <c r="MPG287" s="89"/>
      <c r="MPH287" s="89"/>
      <c r="MPI287" s="89"/>
      <c r="MPJ287" s="89"/>
      <c r="MPK287" s="89"/>
      <c r="MPL287" s="89"/>
      <c r="MPM287" s="89"/>
      <c r="MPN287" s="89"/>
      <c r="MPO287" s="89"/>
      <c r="MPP287" s="89"/>
      <c r="MPQ287" s="89"/>
      <c r="MPR287" s="89"/>
      <c r="MPS287" s="89"/>
      <c r="MPT287" s="89"/>
      <c r="MPU287" s="89"/>
      <c r="MPV287" s="89"/>
      <c r="MPW287" s="89"/>
      <c r="MPX287" s="89"/>
      <c r="MPY287" s="89"/>
      <c r="MPZ287" s="89"/>
      <c r="MQA287" s="89"/>
      <c r="MQB287" s="89"/>
      <c r="MQC287" s="89"/>
      <c r="MQD287" s="89"/>
      <c r="MQE287" s="89"/>
      <c r="MQF287" s="89"/>
      <c r="MQG287" s="89"/>
      <c r="MQH287" s="89"/>
      <c r="MQI287" s="89"/>
      <c r="MQJ287" s="89"/>
      <c r="MQK287" s="89"/>
      <c r="MQL287" s="89"/>
      <c r="MQM287" s="89"/>
      <c r="MQN287" s="89"/>
      <c r="MQO287" s="89"/>
      <c r="MQP287" s="89"/>
      <c r="MQQ287" s="89"/>
      <c r="MQR287" s="89"/>
      <c r="MQS287" s="89"/>
      <c r="MQT287" s="89"/>
      <c r="MQU287" s="89"/>
      <c r="MQV287" s="89"/>
      <c r="MQW287" s="89"/>
      <c r="MQX287" s="89"/>
      <c r="MQY287" s="89"/>
      <c r="MQZ287" s="89"/>
      <c r="MRA287" s="89"/>
      <c r="MRB287" s="89"/>
      <c r="MRC287" s="89"/>
      <c r="MRD287" s="89"/>
      <c r="MRE287" s="89"/>
      <c r="MRF287" s="89"/>
      <c r="MRG287" s="89"/>
      <c r="MRH287" s="89"/>
      <c r="MRI287" s="89"/>
      <c r="MRJ287" s="89"/>
      <c r="MRK287" s="89"/>
      <c r="MRL287" s="89"/>
      <c r="MRM287" s="89"/>
      <c r="MRN287" s="89"/>
      <c r="MRO287" s="89"/>
      <c r="MRP287" s="89"/>
      <c r="MRQ287" s="89"/>
      <c r="MRR287" s="89"/>
      <c r="MRS287" s="89"/>
      <c r="MRT287" s="89"/>
      <c r="MRU287" s="89"/>
      <c r="MRV287" s="89"/>
      <c r="MRW287" s="89"/>
      <c r="MRX287" s="89"/>
      <c r="MRY287" s="89"/>
      <c r="MRZ287" s="89"/>
      <c r="MSA287" s="89"/>
      <c r="MSB287" s="89"/>
      <c r="MSC287" s="89"/>
      <c r="MSD287" s="89"/>
      <c r="MSE287" s="89"/>
      <c r="MSF287" s="89"/>
      <c r="MSG287" s="89"/>
      <c r="MSH287" s="89"/>
      <c r="MSI287" s="89"/>
      <c r="MSJ287" s="89"/>
      <c r="MSK287" s="89"/>
      <c r="MSL287" s="89"/>
      <c r="MSM287" s="89"/>
      <c r="MSN287" s="89"/>
      <c r="MSO287" s="89"/>
      <c r="MSP287" s="89"/>
      <c r="MSQ287" s="89"/>
      <c r="MSR287" s="89"/>
      <c r="MSS287" s="89"/>
      <c r="MST287" s="89"/>
      <c r="MSU287" s="89"/>
      <c r="MSV287" s="89"/>
      <c r="MSW287" s="89"/>
      <c r="MSX287" s="89"/>
      <c r="MSY287" s="89"/>
      <c r="MSZ287" s="89"/>
      <c r="MTA287" s="89"/>
      <c r="MTB287" s="89"/>
      <c r="MTC287" s="89"/>
      <c r="MTD287" s="89"/>
      <c r="MTE287" s="89"/>
      <c r="MTF287" s="89"/>
      <c r="MTG287" s="89"/>
      <c r="MTH287" s="89"/>
      <c r="MTI287" s="89"/>
      <c r="MTJ287" s="89"/>
      <c r="MTK287" s="89"/>
      <c r="MTL287" s="89"/>
      <c r="MTM287" s="89"/>
      <c r="MTN287" s="89"/>
      <c r="MTO287" s="89"/>
      <c r="MTP287" s="89"/>
      <c r="MTQ287" s="89"/>
      <c r="MTR287" s="89"/>
      <c r="MTS287" s="89"/>
      <c r="MTT287" s="89"/>
      <c r="MTU287" s="89"/>
      <c r="MTV287" s="89"/>
      <c r="MTW287" s="89"/>
      <c r="MTX287" s="89"/>
      <c r="MTY287" s="89"/>
      <c r="MTZ287" s="89"/>
      <c r="MUA287" s="89"/>
      <c r="MUB287" s="89"/>
      <c r="MUC287" s="89"/>
      <c r="MUD287" s="89"/>
      <c r="MUE287" s="89"/>
      <c r="MUF287" s="89"/>
      <c r="MUG287" s="89"/>
      <c r="MUH287" s="89"/>
      <c r="MUI287" s="89"/>
      <c r="MUJ287" s="89"/>
      <c r="MUK287" s="89"/>
      <c r="MUL287" s="89"/>
      <c r="MUM287" s="89"/>
      <c r="MUN287" s="89"/>
      <c r="MUO287" s="89"/>
      <c r="MUP287" s="89"/>
      <c r="MUQ287" s="89"/>
      <c r="MUR287" s="89"/>
      <c r="MUS287" s="89"/>
      <c r="MUT287" s="89"/>
      <c r="MUU287" s="89"/>
      <c r="MUV287" s="89"/>
      <c r="MUW287" s="89"/>
      <c r="MUX287" s="89"/>
      <c r="MUY287" s="89"/>
      <c r="MUZ287" s="89"/>
      <c r="MVA287" s="89"/>
      <c r="MVB287" s="89"/>
      <c r="MVC287" s="89"/>
      <c r="MVD287" s="89"/>
      <c r="MVE287" s="89"/>
      <c r="MVF287" s="89"/>
      <c r="MVG287" s="89"/>
      <c r="MVH287" s="89"/>
      <c r="MVI287" s="89"/>
      <c r="MVJ287" s="89"/>
      <c r="MVK287" s="89"/>
      <c r="MVL287" s="89"/>
      <c r="MVM287" s="89"/>
      <c r="MVN287" s="89"/>
      <c r="MVO287" s="89"/>
      <c r="MVP287" s="89"/>
      <c r="MVQ287" s="89"/>
      <c r="MVR287" s="89"/>
      <c r="MVS287" s="89"/>
      <c r="MVT287" s="89"/>
      <c r="MVU287" s="89"/>
      <c r="MVV287" s="89"/>
      <c r="MVW287" s="89"/>
      <c r="MVX287" s="89"/>
      <c r="MVY287" s="89"/>
      <c r="MVZ287" s="89"/>
      <c r="MWA287" s="89"/>
      <c r="MWB287" s="89"/>
      <c r="MWC287" s="89"/>
      <c r="MWD287" s="89"/>
      <c r="MWE287" s="89"/>
      <c r="MWF287" s="89"/>
      <c r="MWG287" s="89"/>
      <c r="MWH287" s="89"/>
      <c r="MWI287" s="89"/>
      <c r="MWJ287" s="89"/>
      <c r="MWK287" s="89"/>
      <c r="MWL287" s="89"/>
      <c r="MWM287" s="89"/>
      <c r="MWN287" s="89"/>
      <c r="MWO287" s="89"/>
      <c r="MWP287" s="89"/>
      <c r="MWQ287" s="89"/>
      <c r="MWR287" s="89"/>
      <c r="MWS287" s="89"/>
      <c r="MWT287" s="89"/>
      <c r="MWU287" s="89"/>
      <c r="MWV287" s="89"/>
      <c r="MWW287" s="89"/>
      <c r="MWX287" s="89"/>
      <c r="MWY287" s="89"/>
      <c r="MWZ287" s="89"/>
      <c r="MXA287" s="89"/>
      <c r="MXB287" s="89"/>
      <c r="MXC287" s="89"/>
      <c r="MXD287" s="89"/>
      <c r="MXE287" s="89"/>
      <c r="MXF287" s="89"/>
      <c r="MXG287" s="89"/>
      <c r="MXH287" s="89"/>
      <c r="MXI287" s="89"/>
      <c r="MXJ287" s="89"/>
      <c r="MXK287" s="89"/>
      <c r="MXL287" s="89"/>
      <c r="MXM287" s="89"/>
      <c r="MXN287" s="89"/>
      <c r="MXO287" s="89"/>
      <c r="MXP287" s="89"/>
      <c r="MXQ287" s="89"/>
      <c r="MXR287" s="89"/>
      <c r="MXS287" s="89"/>
      <c r="MXT287" s="89"/>
      <c r="MXU287" s="89"/>
      <c r="MXV287" s="89"/>
      <c r="MXW287" s="89"/>
      <c r="MXX287" s="89"/>
      <c r="MXY287" s="89"/>
      <c r="MXZ287" s="89"/>
      <c r="MYA287" s="89"/>
      <c r="MYB287" s="89"/>
      <c r="MYC287" s="89"/>
      <c r="MYD287" s="89"/>
      <c r="MYE287" s="89"/>
      <c r="MYF287" s="89"/>
      <c r="MYG287" s="89"/>
      <c r="MYH287" s="89"/>
      <c r="MYI287" s="89"/>
      <c r="MYJ287" s="89"/>
      <c r="MYK287" s="89"/>
      <c r="MYL287" s="89"/>
      <c r="MYM287" s="89"/>
      <c r="MYN287" s="89"/>
      <c r="MYO287" s="89"/>
      <c r="MYP287" s="89"/>
      <c r="MYQ287" s="89"/>
      <c r="MYR287" s="89"/>
      <c r="MYS287" s="89"/>
      <c r="MYT287" s="89"/>
      <c r="MYU287" s="89"/>
      <c r="MYV287" s="89"/>
      <c r="MYW287" s="89"/>
      <c r="MYX287" s="89"/>
      <c r="MYY287" s="89"/>
      <c r="MYZ287" s="89"/>
      <c r="MZA287" s="89"/>
      <c r="MZB287" s="89"/>
      <c r="MZC287" s="89"/>
      <c r="MZD287" s="89"/>
      <c r="MZE287" s="89"/>
      <c r="MZF287" s="89"/>
      <c r="MZG287" s="89"/>
      <c r="MZH287" s="89"/>
      <c r="MZI287" s="89"/>
      <c r="MZJ287" s="89"/>
      <c r="MZK287" s="89"/>
      <c r="MZL287" s="89"/>
      <c r="MZM287" s="89"/>
      <c r="MZN287" s="89"/>
      <c r="MZO287" s="89"/>
      <c r="MZP287" s="89"/>
      <c r="MZQ287" s="89"/>
      <c r="MZR287" s="89"/>
      <c r="MZS287" s="89"/>
      <c r="MZT287" s="89"/>
      <c r="MZU287" s="89"/>
      <c r="MZV287" s="89"/>
      <c r="MZW287" s="89"/>
      <c r="MZX287" s="89"/>
      <c r="MZY287" s="89"/>
      <c r="MZZ287" s="89"/>
      <c r="NAA287" s="89"/>
      <c r="NAB287" s="89"/>
      <c r="NAC287" s="89"/>
      <c r="NAD287" s="89"/>
      <c r="NAE287" s="89"/>
      <c r="NAF287" s="89"/>
      <c r="NAG287" s="89"/>
      <c r="NAH287" s="89"/>
      <c r="NAI287" s="89"/>
      <c r="NAJ287" s="89"/>
      <c r="NAK287" s="89"/>
      <c r="NAL287" s="89"/>
      <c r="NAM287" s="89"/>
      <c r="NAN287" s="89"/>
      <c r="NAO287" s="89"/>
      <c r="NAP287" s="89"/>
      <c r="NAQ287" s="89"/>
      <c r="NAR287" s="89"/>
      <c r="NAS287" s="89"/>
      <c r="NAT287" s="89"/>
      <c r="NAU287" s="89"/>
      <c r="NAV287" s="89"/>
      <c r="NAW287" s="89"/>
      <c r="NAX287" s="89"/>
      <c r="NAY287" s="89"/>
      <c r="NAZ287" s="89"/>
      <c r="NBA287" s="89"/>
      <c r="NBB287" s="89"/>
      <c r="NBC287" s="89"/>
      <c r="NBD287" s="89"/>
      <c r="NBE287" s="89"/>
      <c r="NBF287" s="89"/>
      <c r="NBG287" s="89"/>
      <c r="NBH287" s="89"/>
      <c r="NBI287" s="89"/>
      <c r="NBJ287" s="89"/>
      <c r="NBK287" s="89"/>
      <c r="NBL287" s="89"/>
      <c r="NBM287" s="89"/>
      <c r="NBN287" s="89"/>
      <c r="NBO287" s="89"/>
      <c r="NBP287" s="89"/>
      <c r="NBQ287" s="89"/>
      <c r="NBR287" s="89"/>
      <c r="NBS287" s="89"/>
      <c r="NBT287" s="89"/>
      <c r="NBU287" s="89"/>
      <c r="NBV287" s="89"/>
      <c r="NBW287" s="89"/>
      <c r="NBX287" s="89"/>
      <c r="NBY287" s="89"/>
      <c r="NBZ287" s="89"/>
      <c r="NCA287" s="89"/>
      <c r="NCB287" s="89"/>
      <c r="NCC287" s="89"/>
      <c r="NCD287" s="89"/>
      <c r="NCE287" s="89"/>
      <c r="NCF287" s="89"/>
      <c r="NCG287" s="89"/>
      <c r="NCH287" s="89"/>
      <c r="NCI287" s="89"/>
      <c r="NCJ287" s="89"/>
      <c r="NCK287" s="89"/>
      <c r="NCL287" s="89"/>
      <c r="NCM287" s="89"/>
      <c r="NCN287" s="89"/>
      <c r="NCO287" s="89"/>
      <c r="NCP287" s="89"/>
      <c r="NCQ287" s="89"/>
      <c r="NCR287" s="89"/>
      <c r="NCS287" s="89"/>
      <c r="NCT287" s="89"/>
      <c r="NCU287" s="89"/>
      <c r="NCV287" s="89"/>
      <c r="NCW287" s="89"/>
      <c r="NCX287" s="89"/>
      <c r="NCY287" s="89"/>
      <c r="NCZ287" s="89"/>
      <c r="NDA287" s="89"/>
      <c r="NDB287" s="89"/>
      <c r="NDC287" s="89"/>
      <c r="NDD287" s="89"/>
      <c r="NDE287" s="89"/>
      <c r="NDF287" s="89"/>
      <c r="NDG287" s="89"/>
      <c r="NDH287" s="89"/>
      <c r="NDI287" s="89"/>
      <c r="NDJ287" s="89"/>
      <c r="NDK287" s="89"/>
      <c r="NDL287" s="89"/>
      <c r="NDM287" s="89"/>
      <c r="NDN287" s="89"/>
      <c r="NDO287" s="89"/>
      <c r="NDP287" s="89"/>
      <c r="NDQ287" s="89"/>
      <c r="NDR287" s="89"/>
      <c r="NDS287" s="89"/>
      <c r="NDT287" s="89"/>
      <c r="NDU287" s="89"/>
      <c r="NDV287" s="89"/>
      <c r="NDW287" s="89"/>
      <c r="NDX287" s="89"/>
      <c r="NDY287" s="89"/>
      <c r="NDZ287" s="89"/>
      <c r="NEA287" s="89"/>
      <c r="NEB287" s="89"/>
      <c r="NEC287" s="89"/>
      <c r="NED287" s="89"/>
      <c r="NEE287" s="89"/>
      <c r="NEF287" s="89"/>
      <c r="NEG287" s="89"/>
      <c r="NEH287" s="89"/>
      <c r="NEI287" s="89"/>
      <c r="NEJ287" s="89"/>
      <c r="NEK287" s="89"/>
      <c r="NEL287" s="89"/>
      <c r="NEM287" s="89"/>
      <c r="NEN287" s="89"/>
      <c r="NEO287" s="89"/>
      <c r="NEP287" s="89"/>
      <c r="NEQ287" s="89"/>
      <c r="NER287" s="89"/>
      <c r="NES287" s="89"/>
      <c r="NET287" s="89"/>
      <c r="NEU287" s="89"/>
      <c r="NEV287" s="89"/>
      <c r="NEW287" s="89"/>
      <c r="NEX287" s="89"/>
      <c r="NEY287" s="89"/>
      <c r="NEZ287" s="89"/>
      <c r="NFA287" s="89"/>
      <c r="NFB287" s="89"/>
      <c r="NFC287" s="89"/>
      <c r="NFD287" s="89"/>
      <c r="NFE287" s="89"/>
      <c r="NFF287" s="89"/>
      <c r="NFG287" s="89"/>
      <c r="NFH287" s="89"/>
      <c r="NFI287" s="89"/>
      <c r="NFJ287" s="89"/>
      <c r="NFK287" s="89"/>
      <c r="NFL287" s="89"/>
      <c r="NFM287" s="89"/>
      <c r="NFN287" s="89"/>
      <c r="NFO287" s="89"/>
      <c r="NFP287" s="89"/>
      <c r="NFQ287" s="89"/>
      <c r="NFR287" s="89"/>
      <c r="NFS287" s="89"/>
      <c r="NFT287" s="89"/>
      <c r="NFU287" s="89"/>
      <c r="NFV287" s="89"/>
      <c r="NFW287" s="89"/>
      <c r="NFX287" s="89"/>
      <c r="NFY287" s="89"/>
      <c r="NFZ287" s="89"/>
      <c r="NGA287" s="89"/>
      <c r="NGB287" s="89"/>
      <c r="NGC287" s="89"/>
      <c r="NGD287" s="89"/>
      <c r="NGE287" s="89"/>
      <c r="NGF287" s="89"/>
      <c r="NGG287" s="89"/>
      <c r="NGH287" s="89"/>
      <c r="NGI287" s="89"/>
      <c r="NGJ287" s="89"/>
      <c r="NGK287" s="89"/>
      <c r="NGL287" s="89"/>
      <c r="NGM287" s="89"/>
      <c r="NGN287" s="89"/>
      <c r="NGO287" s="89"/>
      <c r="NGP287" s="89"/>
      <c r="NGQ287" s="89"/>
      <c r="NGR287" s="89"/>
      <c r="NGS287" s="89"/>
      <c r="NGT287" s="89"/>
      <c r="NGU287" s="89"/>
      <c r="NGV287" s="89"/>
      <c r="NGW287" s="89"/>
      <c r="NGX287" s="89"/>
      <c r="NGY287" s="89"/>
      <c r="NGZ287" s="89"/>
      <c r="NHA287" s="89"/>
      <c r="NHB287" s="89"/>
      <c r="NHC287" s="89"/>
      <c r="NHD287" s="89"/>
      <c r="NHE287" s="89"/>
      <c r="NHF287" s="89"/>
      <c r="NHG287" s="89"/>
      <c r="NHH287" s="89"/>
      <c r="NHI287" s="89"/>
      <c r="NHJ287" s="89"/>
      <c r="NHK287" s="89"/>
      <c r="NHL287" s="89"/>
      <c r="NHM287" s="89"/>
      <c r="NHN287" s="89"/>
      <c r="NHO287" s="89"/>
      <c r="NHP287" s="89"/>
      <c r="NHQ287" s="89"/>
      <c r="NHR287" s="89"/>
      <c r="NHS287" s="89"/>
      <c r="NHT287" s="89"/>
      <c r="NHU287" s="89"/>
      <c r="NHV287" s="89"/>
      <c r="NHW287" s="89"/>
      <c r="NHX287" s="89"/>
      <c r="NHY287" s="89"/>
      <c r="NHZ287" s="89"/>
      <c r="NIA287" s="89"/>
      <c r="NIB287" s="89"/>
      <c r="NIC287" s="89"/>
      <c r="NID287" s="89"/>
      <c r="NIE287" s="89"/>
      <c r="NIF287" s="89"/>
      <c r="NIG287" s="89"/>
      <c r="NIH287" s="89"/>
      <c r="NII287" s="89"/>
      <c r="NIJ287" s="89"/>
      <c r="NIK287" s="89"/>
      <c r="NIL287" s="89"/>
      <c r="NIM287" s="89"/>
      <c r="NIN287" s="89"/>
      <c r="NIO287" s="89"/>
      <c r="NIP287" s="89"/>
      <c r="NIQ287" s="89"/>
      <c r="NIR287" s="89"/>
      <c r="NIS287" s="89"/>
      <c r="NIT287" s="89"/>
      <c r="NIU287" s="89"/>
      <c r="NIV287" s="89"/>
      <c r="NIW287" s="89"/>
      <c r="NIX287" s="89"/>
      <c r="NIY287" s="89"/>
      <c r="NIZ287" s="89"/>
      <c r="NJA287" s="89"/>
      <c r="NJB287" s="89"/>
      <c r="NJC287" s="89"/>
      <c r="NJD287" s="89"/>
      <c r="NJE287" s="89"/>
      <c r="NJF287" s="89"/>
      <c r="NJG287" s="89"/>
      <c r="NJH287" s="89"/>
      <c r="NJI287" s="89"/>
      <c r="NJJ287" s="89"/>
      <c r="NJK287" s="89"/>
      <c r="NJL287" s="89"/>
      <c r="NJM287" s="89"/>
      <c r="NJN287" s="89"/>
      <c r="NJO287" s="89"/>
      <c r="NJP287" s="89"/>
      <c r="NJQ287" s="89"/>
      <c r="NJR287" s="89"/>
      <c r="NJS287" s="89"/>
      <c r="NJT287" s="89"/>
      <c r="NJU287" s="89"/>
      <c r="NJV287" s="89"/>
      <c r="NJW287" s="89"/>
      <c r="NJX287" s="89"/>
      <c r="NJY287" s="89"/>
      <c r="NJZ287" s="89"/>
      <c r="NKA287" s="89"/>
      <c r="NKB287" s="89"/>
      <c r="NKC287" s="89"/>
      <c r="NKD287" s="89"/>
      <c r="NKE287" s="89"/>
      <c r="NKF287" s="89"/>
      <c r="NKG287" s="89"/>
      <c r="NKH287" s="89"/>
      <c r="NKI287" s="89"/>
      <c r="NKJ287" s="89"/>
      <c r="NKK287" s="89"/>
      <c r="NKL287" s="89"/>
      <c r="NKM287" s="89"/>
      <c r="NKN287" s="89"/>
      <c r="NKO287" s="89"/>
      <c r="NKP287" s="89"/>
      <c r="NKQ287" s="89"/>
      <c r="NKR287" s="89"/>
      <c r="NKS287" s="89"/>
      <c r="NKT287" s="89"/>
      <c r="NKU287" s="89"/>
      <c r="NKV287" s="89"/>
      <c r="NKW287" s="89"/>
      <c r="NKX287" s="89"/>
      <c r="NKY287" s="89"/>
      <c r="NKZ287" s="89"/>
      <c r="NLA287" s="89"/>
      <c r="NLB287" s="89"/>
      <c r="NLC287" s="89"/>
      <c r="NLD287" s="89"/>
      <c r="NLE287" s="89"/>
      <c r="NLF287" s="89"/>
      <c r="NLG287" s="89"/>
      <c r="NLH287" s="89"/>
      <c r="NLI287" s="89"/>
      <c r="NLJ287" s="89"/>
      <c r="NLK287" s="89"/>
      <c r="NLL287" s="89"/>
      <c r="NLM287" s="89"/>
      <c r="NLN287" s="89"/>
      <c r="NLO287" s="89"/>
      <c r="NLP287" s="89"/>
      <c r="NLQ287" s="89"/>
      <c r="NLR287" s="89"/>
      <c r="NLS287" s="89"/>
      <c r="NLT287" s="89"/>
      <c r="NLU287" s="89"/>
      <c r="NLV287" s="89"/>
      <c r="NLW287" s="89"/>
      <c r="NLX287" s="89"/>
      <c r="NLY287" s="89"/>
      <c r="NLZ287" s="89"/>
      <c r="NMA287" s="89"/>
      <c r="NMB287" s="89"/>
      <c r="NMC287" s="89"/>
      <c r="NMD287" s="89"/>
      <c r="NME287" s="89"/>
      <c r="NMF287" s="89"/>
      <c r="NMG287" s="89"/>
      <c r="NMH287" s="89"/>
      <c r="NMI287" s="89"/>
      <c r="NMJ287" s="89"/>
      <c r="NMK287" s="89"/>
      <c r="NML287" s="89"/>
      <c r="NMM287" s="89"/>
      <c r="NMN287" s="89"/>
      <c r="NMO287" s="89"/>
      <c r="NMP287" s="89"/>
      <c r="NMQ287" s="89"/>
      <c r="NMR287" s="89"/>
      <c r="NMS287" s="89"/>
      <c r="NMT287" s="89"/>
      <c r="NMU287" s="89"/>
      <c r="NMV287" s="89"/>
      <c r="NMW287" s="89"/>
      <c r="NMX287" s="89"/>
      <c r="NMY287" s="89"/>
      <c r="NMZ287" s="89"/>
      <c r="NNA287" s="89"/>
      <c r="NNB287" s="89"/>
      <c r="NNC287" s="89"/>
      <c r="NND287" s="89"/>
      <c r="NNE287" s="89"/>
      <c r="NNF287" s="89"/>
      <c r="NNG287" s="89"/>
      <c r="NNH287" s="89"/>
      <c r="NNI287" s="89"/>
      <c r="NNJ287" s="89"/>
      <c r="NNK287" s="89"/>
      <c r="NNL287" s="89"/>
      <c r="NNM287" s="89"/>
      <c r="NNN287" s="89"/>
      <c r="NNO287" s="89"/>
      <c r="NNP287" s="89"/>
      <c r="NNQ287" s="89"/>
      <c r="NNR287" s="89"/>
      <c r="NNS287" s="89"/>
      <c r="NNT287" s="89"/>
      <c r="NNU287" s="89"/>
      <c r="NNV287" s="89"/>
      <c r="NNW287" s="89"/>
      <c r="NNX287" s="89"/>
      <c r="NNY287" s="89"/>
      <c r="NNZ287" s="89"/>
      <c r="NOA287" s="89"/>
      <c r="NOB287" s="89"/>
      <c r="NOC287" s="89"/>
      <c r="NOD287" s="89"/>
      <c r="NOE287" s="89"/>
      <c r="NOF287" s="89"/>
      <c r="NOG287" s="89"/>
      <c r="NOH287" s="89"/>
      <c r="NOI287" s="89"/>
      <c r="NOJ287" s="89"/>
      <c r="NOK287" s="89"/>
      <c r="NOL287" s="89"/>
      <c r="NOM287" s="89"/>
      <c r="NON287" s="89"/>
      <c r="NOO287" s="89"/>
      <c r="NOP287" s="89"/>
      <c r="NOQ287" s="89"/>
      <c r="NOR287" s="89"/>
      <c r="NOS287" s="89"/>
      <c r="NOT287" s="89"/>
      <c r="NOU287" s="89"/>
      <c r="NOV287" s="89"/>
      <c r="NOW287" s="89"/>
      <c r="NOX287" s="89"/>
      <c r="NOY287" s="89"/>
      <c r="NOZ287" s="89"/>
      <c r="NPA287" s="89"/>
      <c r="NPB287" s="89"/>
      <c r="NPC287" s="89"/>
      <c r="NPD287" s="89"/>
      <c r="NPE287" s="89"/>
      <c r="NPF287" s="89"/>
      <c r="NPG287" s="89"/>
      <c r="NPH287" s="89"/>
      <c r="NPI287" s="89"/>
      <c r="NPJ287" s="89"/>
      <c r="NPK287" s="89"/>
      <c r="NPL287" s="89"/>
      <c r="NPM287" s="89"/>
      <c r="NPN287" s="89"/>
      <c r="NPO287" s="89"/>
      <c r="NPP287" s="89"/>
      <c r="NPQ287" s="89"/>
      <c r="NPR287" s="89"/>
      <c r="NPS287" s="89"/>
      <c r="NPT287" s="89"/>
      <c r="NPU287" s="89"/>
      <c r="NPV287" s="89"/>
      <c r="NPW287" s="89"/>
      <c r="NPX287" s="89"/>
      <c r="NPY287" s="89"/>
      <c r="NPZ287" s="89"/>
      <c r="NQA287" s="89"/>
      <c r="NQB287" s="89"/>
      <c r="NQC287" s="89"/>
      <c r="NQD287" s="89"/>
      <c r="NQE287" s="89"/>
      <c r="NQF287" s="89"/>
      <c r="NQG287" s="89"/>
      <c r="NQH287" s="89"/>
      <c r="NQI287" s="89"/>
      <c r="NQJ287" s="89"/>
      <c r="NQK287" s="89"/>
      <c r="NQL287" s="89"/>
      <c r="NQM287" s="89"/>
      <c r="NQN287" s="89"/>
      <c r="NQO287" s="89"/>
      <c r="NQP287" s="89"/>
      <c r="NQQ287" s="89"/>
      <c r="NQR287" s="89"/>
      <c r="NQS287" s="89"/>
      <c r="NQT287" s="89"/>
      <c r="NQU287" s="89"/>
      <c r="NQV287" s="89"/>
      <c r="NQW287" s="89"/>
      <c r="NQX287" s="89"/>
      <c r="NQY287" s="89"/>
      <c r="NQZ287" s="89"/>
      <c r="NRA287" s="89"/>
      <c r="NRB287" s="89"/>
      <c r="NRC287" s="89"/>
      <c r="NRD287" s="89"/>
      <c r="NRE287" s="89"/>
      <c r="NRF287" s="89"/>
      <c r="NRG287" s="89"/>
      <c r="NRH287" s="89"/>
      <c r="NRI287" s="89"/>
      <c r="NRJ287" s="89"/>
      <c r="NRK287" s="89"/>
      <c r="NRL287" s="89"/>
      <c r="NRM287" s="89"/>
      <c r="NRN287" s="89"/>
      <c r="NRO287" s="89"/>
      <c r="NRP287" s="89"/>
      <c r="NRQ287" s="89"/>
      <c r="NRR287" s="89"/>
      <c r="NRS287" s="89"/>
      <c r="NRT287" s="89"/>
      <c r="NRU287" s="89"/>
      <c r="NRV287" s="89"/>
      <c r="NRW287" s="89"/>
      <c r="NRX287" s="89"/>
      <c r="NRY287" s="89"/>
      <c r="NRZ287" s="89"/>
      <c r="NSA287" s="89"/>
      <c r="NSB287" s="89"/>
      <c r="NSC287" s="89"/>
      <c r="NSD287" s="89"/>
      <c r="NSE287" s="89"/>
      <c r="NSF287" s="89"/>
      <c r="NSG287" s="89"/>
      <c r="NSH287" s="89"/>
      <c r="NSI287" s="89"/>
      <c r="NSJ287" s="89"/>
      <c r="NSK287" s="89"/>
      <c r="NSL287" s="89"/>
      <c r="NSM287" s="89"/>
      <c r="NSN287" s="89"/>
      <c r="NSO287" s="89"/>
      <c r="NSP287" s="89"/>
      <c r="NSQ287" s="89"/>
      <c r="NSR287" s="89"/>
      <c r="NSS287" s="89"/>
      <c r="NST287" s="89"/>
      <c r="NSU287" s="89"/>
      <c r="NSV287" s="89"/>
      <c r="NSW287" s="89"/>
      <c r="NSX287" s="89"/>
      <c r="NSY287" s="89"/>
      <c r="NSZ287" s="89"/>
      <c r="NTA287" s="89"/>
      <c r="NTB287" s="89"/>
      <c r="NTC287" s="89"/>
      <c r="NTD287" s="89"/>
      <c r="NTE287" s="89"/>
      <c r="NTF287" s="89"/>
      <c r="NTG287" s="89"/>
      <c r="NTH287" s="89"/>
      <c r="NTI287" s="89"/>
      <c r="NTJ287" s="89"/>
      <c r="NTK287" s="89"/>
      <c r="NTL287" s="89"/>
      <c r="NTM287" s="89"/>
      <c r="NTN287" s="89"/>
      <c r="NTO287" s="89"/>
      <c r="NTP287" s="89"/>
      <c r="NTQ287" s="89"/>
      <c r="NTR287" s="89"/>
      <c r="NTS287" s="89"/>
      <c r="NTT287" s="89"/>
      <c r="NTU287" s="89"/>
      <c r="NTV287" s="89"/>
      <c r="NTW287" s="89"/>
      <c r="NTX287" s="89"/>
      <c r="NTY287" s="89"/>
      <c r="NTZ287" s="89"/>
      <c r="NUA287" s="89"/>
      <c r="NUB287" s="89"/>
      <c r="NUC287" s="89"/>
      <c r="NUD287" s="89"/>
      <c r="NUE287" s="89"/>
      <c r="NUF287" s="89"/>
      <c r="NUG287" s="89"/>
      <c r="NUH287" s="89"/>
      <c r="NUI287" s="89"/>
      <c r="NUJ287" s="89"/>
      <c r="NUK287" s="89"/>
      <c r="NUL287" s="89"/>
      <c r="NUM287" s="89"/>
      <c r="NUN287" s="89"/>
      <c r="NUO287" s="89"/>
      <c r="NUP287" s="89"/>
      <c r="NUQ287" s="89"/>
      <c r="NUR287" s="89"/>
      <c r="NUS287" s="89"/>
      <c r="NUT287" s="89"/>
      <c r="NUU287" s="89"/>
      <c r="NUV287" s="89"/>
      <c r="NUW287" s="89"/>
      <c r="NUX287" s="89"/>
      <c r="NUY287" s="89"/>
      <c r="NUZ287" s="89"/>
      <c r="NVA287" s="89"/>
      <c r="NVB287" s="89"/>
      <c r="NVC287" s="89"/>
      <c r="NVD287" s="89"/>
      <c r="NVE287" s="89"/>
      <c r="NVF287" s="89"/>
      <c r="NVG287" s="89"/>
      <c r="NVH287" s="89"/>
      <c r="NVI287" s="89"/>
      <c r="NVJ287" s="89"/>
      <c r="NVK287" s="89"/>
      <c r="NVL287" s="89"/>
      <c r="NVM287" s="89"/>
      <c r="NVN287" s="89"/>
      <c r="NVO287" s="89"/>
      <c r="NVP287" s="89"/>
      <c r="NVQ287" s="89"/>
      <c r="NVR287" s="89"/>
      <c r="NVS287" s="89"/>
      <c r="NVT287" s="89"/>
      <c r="NVU287" s="89"/>
      <c r="NVV287" s="89"/>
      <c r="NVW287" s="89"/>
      <c r="NVX287" s="89"/>
      <c r="NVY287" s="89"/>
      <c r="NVZ287" s="89"/>
      <c r="NWA287" s="89"/>
      <c r="NWB287" s="89"/>
      <c r="NWC287" s="89"/>
      <c r="NWD287" s="89"/>
      <c r="NWE287" s="89"/>
      <c r="NWF287" s="89"/>
      <c r="NWG287" s="89"/>
      <c r="NWH287" s="89"/>
      <c r="NWI287" s="89"/>
      <c r="NWJ287" s="89"/>
      <c r="NWK287" s="89"/>
      <c r="NWL287" s="89"/>
      <c r="NWM287" s="89"/>
      <c r="NWN287" s="89"/>
      <c r="NWO287" s="89"/>
      <c r="NWP287" s="89"/>
      <c r="NWQ287" s="89"/>
      <c r="NWR287" s="89"/>
      <c r="NWS287" s="89"/>
      <c r="NWT287" s="89"/>
      <c r="NWU287" s="89"/>
      <c r="NWV287" s="89"/>
      <c r="NWW287" s="89"/>
      <c r="NWX287" s="89"/>
      <c r="NWY287" s="89"/>
      <c r="NWZ287" s="89"/>
      <c r="NXA287" s="89"/>
      <c r="NXB287" s="89"/>
      <c r="NXC287" s="89"/>
      <c r="NXD287" s="89"/>
      <c r="NXE287" s="89"/>
      <c r="NXF287" s="89"/>
      <c r="NXG287" s="89"/>
      <c r="NXH287" s="89"/>
      <c r="NXI287" s="89"/>
      <c r="NXJ287" s="89"/>
      <c r="NXK287" s="89"/>
      <c r="NXL287" s="89"/>
      <c r="NXM287" s="89"/>
      <c r="NXN287" s="89"/>
      <c r="NXO287" s="89"/>
      <c r="NXP287" s="89"/>
      <c r="NXQ287" s="89"/>
      <c r="NXR287" s="89"/>
      <c r="NXS287" s="89"/>
      <c r="NXT287" s="89"/>
      <c r="NXU287" s="89"/>
      <c r="NXV287" s="89"/>
      <c r="NXW287" s="89"/>
      <c r="NXX287" s="89"/>
      <c r="NXY287" s="89"/>
      <c r="NXZ287" s="89"/>
      <c r="NYA287" s="89"/>
      <c r="NYB287" s="89"/>
      <c r="NYC287" s="89"/>
      <c r="NYD287" s="89"/>
      <c r="NYE287" s="89"/>
      <c r="NYF287" s="89"/>
      <c r="NYG287" s="89"/>
      <c r="NYH287" s="89"/>
      <c r="NYI287" s="89"/>
      <c r="NYJ287" s="89"/>
      <c r="NYK287" s="89"/>
      <c r="NYL287" s="89"/>
      <c r="NYM287" s="89"/>
      <c r="NYN287" s="89"/>
      <c r="NYO287" s="89"/>
      <c r="NYP287" s="89"/>
      <c r="NYQ287" s="89"/>
      <c r="NYR287" s="89"/>
      <c r="NYS287" s="89"/>
      <c r="NYT287" s="89"/>
      <c r="NYU287" s="89"/>
      <c r="NYV287" s="89"/>
      <c r="NYW287" s="89"/>
      <c r="NYX287" s="89"/>
      <c r="NYY287" s="89"/>
      <c r="NYZ287" s="89"/>
      <c r="NZA287" s="89"/>
      <c r="NZB287" s="89"/>
      <c r="NZC287" s="89"/>
      <c r="NZD287" s="89"/>
      <c r="NZE287" s="89"/>
      <c r="NZF287" s="89"/>
      <c r="NZG287" s="89"/>
      <c r="NZH287" s="89"/>
      <c r="NZI287" s="89"/>
      <c r="NZJ287" s="89"/>
      <c r="NZK287" s="89"/>
      <c r="NZL287" s="89"/>
      <c r="NZM287" s="89"/>
      <c r="NZN287" s="89"/>
      <c r="NZO287" s="89"/>
      <c r="NZP287" s="89"/>
      <c r="NZQ287" s="89"/>
      <c r="NZR287" s="89"/>
      <c r="NZS287" s="89"/>
      <c r="NZT287" s="89"/>
      <c r="NZU287" s="89"/>
      <c r="NZV287" s="89"/>
      <c r="NZW287" s="89"/>
      <c r="NZX287" s="89"/>
      <c r="NZY287" s="89"/>
      <c r="NZZ287" s="89"/>
      <c r="OAA287" s="89"/>
      <c r="OAB287" s="89"/>
      <c r="OAC287" s="89"/>
      <c r="OAD287" s="89"/>
      <c r="OAE287" s="89"/>
      <c r="OAF287" s="89"/>
      <c r="OAG287" s="89"/>
      <c r="OAH287" s="89"/>
      <c r="OAI287" s="89"/>
      <c r="OAJ287" s="89"/>
      <c r="OAK287" s="89"/>
      <c r="OAL287" s="89"/>
      <c r="OAM287" s="89"/>
      <c r="OAN287" s="89"/>
      <c r="OAO287" s="89"/>
      <c r="OAP287" s="89"/>
      <c r="OAQ287" s="89"/>
      <c r="OAR287" s="89"/>
      <c r="OAS287" s="89"/>
      <c r="OAT287" s="89"/>
      <c r="OAU287" s="89"/>
      <c r="OAV287" s="89"/>
      <c r="OAW287" s="89"/>
      <c r="OAX287" s="89"/>
      <c r="OAY287" s="89"/>
      <c r="OAZ287" s="89"/>
      <c r="OBA287" s="89"/>
      <c r="OBB287" s="89"/>
      <c r="OBC287" s="89"/>
      <c r="OBD287" s="89"/>
      <c r="OBE287" s="89"/>
      <c r="OBF287" s="89"/>
      <c r="OBG287" s="89"/>
      <c r="OBH287" s="89"/>
      <c r="OBI287" s="89"/>
      <c r="OBJ287" s="89"/>
      <c r="OBK287" s="89"/>
      <c r="OBL287" s="89"/>
      <c r="OBM287" s="89"/>
      <c r="OBN287" s="89"/>
      <c r="OBO287" s="89"/>
      <c r="OBP287" s="89"/>
      <c r="OBQ287" s="89"/>
      <c r="OBR287" s="89"/>
      <c r="OBS287" s="89"/>
      <c r="OBT287" s="89"/>
      <c r="OBU287" s="89"/>
      <c r="OBV287" s="89"/>
      <c r="OBW287" s="89"/>
      <c r="OBX287" s="89"/>
      <c r="OBY287" s="89"/>
      <c r="OBZ287" s="89"/>
      <c r="OCA287" s="89"/>
      <c r="OCB287" s="89"/>
      <c r="OCC287" s="89"/>
      <c r="OCD287" s="89"/>
      <c r="OCE287" s="89"/>
      <c r="OCF287" s="89"/>
      <c r="OCG287" s="89"/>
      <c r="OCH287" s="89"/>
      <c r="OCI287" s="89"/>
      <c r="OCJ287" s="89"/>
      <c r="OCK287" s="89"/>
      <c r="OCL287" s="89"/>
      <c r="OCM287" s="89"/>
      <c r="OCN287" s="89"/>
      <c r="OCO287" s="89"/>
      <c r="OCP287" s="89"/>
      <c r="OCQ287" s="89"/>
      <c r="OCR287" s="89"/>
      <c r="OCS287" s="89"/>
      <c r="OCT287" s="89"/>
      <c r="OCU287" s="89"/>
      <c r="OCV287" s="89"/>
      <c r="OCW287" s="89"/>
      <c r="OCX287" s="89"/>
      <c r="OCY287" s="89"/>
      <c r="OCZ287" s="89"/>
      <c r="ODA287" s="89"/>
      <c r="ODB287" s="89"/>
      <c r="ODC287" s="89"/>
      <c r="ODD287" s="89"/>
      <c r="ODE287" s="89"/>
      <c r="ODF287" s="89"/>
      <c r="ODG287" s="89"/>
      <c r="ODH287" s="89"/>
      <c r="ODI287" s="89"/>
      <c r="ODJ287" s="89"/>
      <c r="ODK287" s="89"/>
      <c r="ODL287" s="89"/>
      <c r="ODM287" s="89"/>
      <c r="ODN287" s="89"/>
      <c r="ODO287" s="89"/>
      <c r="ODP287" s="89"/>
      <c r="ODQ287" s="89"/>
      <c r="ODR287" s="89"/>
      <c r="ODS287" s="89"/>
      <c r="ODT287" s="89"/>
      <c r="ODU287" s="89"/>
      <c r="ODV287" s="89"/>
      <c r="ODW287" s="89"/>
      <c r="ODX287" s="89"/>
      <c r="ODY287" s="89"/>
      <c r="ODZ287" s="89"/>
      <c r="OEA287" s="89"/>
      <c r="OEB287" s="89"/>
      <c r="OEC287" s="89"/>
      <c r="OED287" s="89"/>
      <c r="OEE287" s="89"/>
      <c r="OEF287" s="89"/>
      <c r="OEG287" s="89"/>
      <c r="OEH287" s="89"/>
      <c r="OEI287" s="89"/>
      <c r="OEJ287" s="89"/>
      <c r="OEK287" s="89"/>
      <c r="OEL287" s="89"/>
      <c r="OEM287" s="89"/>
      <c r="OEN287" s="89"/>
      <c r="OEO287" s="89"/>
      <c r="OEP287" s="89"/>
      <c r="OEQ287" s="89"/>
      <c r="OER287" s="89"/>
      <c r="OES287" s="89"/>
      <c r="OET287" s="89"/>
      <c r="OEU287" s="89"/>
      <c r="OEV287" s="89"/>
      <c r="OEW287" s="89"/>
      <c r="OEX287" s="89"/>
      <c r="OEY287" s="89"/>
      <c r="OEZ287" s="89"/>
      <c r="OFA287" s="89"/>
      <c r="OFB287" s="89"/>
      <c r="OFC287" s="89"/>
      <c r="OFD287" s="89"/>
      <c r="OFE287" s="89"/>
      <c r="OFF287" s="89"/>
      <c r="OFG287" s="89"/>
      <c r="OFH287" s="89"/>
      <c r="OFI287" s="89"/>
      <c r="OFJ287" s="89"/>
      <c r="OFK287" s="89"/>
      <c r="OFL287" s="89"/>
      <c r="OFM287" s="89"/>
      <c r="OFN287" s="89"/>
      <c r="OFO287" s="89"/>
      <c r="OFP287" s="89"/>
      <c r="OFQ287" s="89"/>
      <c r="OFR287" s="89"/>
      <c r="OFS287" s="89"/>
      <c r="OFT287" s="89"/>
      <c r="OFU287" s="89"/>
      <c r="OFV287" s="89"/>
      <c r="OFW287" s="89"/>
      <c r="OFX287" s="89"/>
      <c r="OFY287" s="89"/>
      <c r="OFZ287" s="89"/>
      <c r="OGA287" s="89"/>
      <c r="OGB287" s="89"/>
      <c r="OGC287" s="89"/>
      <c r="OGD287" s="89"/>
      <c r="OGE287" s="89"/>
      <c r="OGF287" s="89"/>
      <c r="OGG287" s="89"/>
      <c r="OGH287" s="89"/>
      <c r="OGI287" s="89"/>
      <c r="OGJ287" s="89"/>
      <c r="OGK287" s="89"/>
      <c r="OGL287" s="89"/>
      <c r="OGM287" s="89"/>
      <c r="OGN287" s="89"/>
      <c r="OGO287" s="89"/>
      <c r="OGP287" s="89"/>
      <c r="OGQ287" s="89"/>
      <c r="OGR287" s="89"/>
      <c r="OGS287" s="89"/>
      <c r="OGT287" s="89"/>
      <c r="OGU287" s="89"/>
      <c r="OGV287" s="89"/>
      <c r="OGW287" s="89"/>
      <c r="OGX287" s="89"/>
      <c r="OGY287" s="89"/>
      <c r="OGZ287" s="89"/>
      <c r="OHA287" s="89"/>
      <c r="OHB287" s="89"/>
      <c r="OHC287" s="89"/>
      <c r="OHD287" s="89"/>
      <c r="OHE287" s="89"/>
      <c r="OHF287" s="89"/>
      <c r="OHG287" s="89"/>
      <c r="OHH287" s="89"/>
      <c r="OHI287" s="89"/>
      <c r="OHJ287" s="89"/>
      <c r="OHK287" s="89"/>
      <c r="OHL287" s="89"/>
      <c r="OHM287" s="89"/>
      <c r="OHN287" s="89"/>
      <c r="OHO287" s="89"/>
      <c r="OHP287" s="89"/>
      <c r="OHQ287" s="89"/>
      <c r="OHR287" s="89"/>
      <c r="OHS287" s="89"/>
      <c r="OHT287" s="89"/>
      <c r="OHU287" s="89"/>
      <c r="OHV287" s="89"/>
      <c r="OHW287" s="89"/>
      <c r="OHX287" s="89"/>
      <c r="OHY287" s="89"/>
      <c r="OHZ287" s="89"/>
      <c r="OIA287" s="89"/>
      <c r="OIB287" s="89"/>
      <c r="OIC287" s="89"/>
      <c r="OID287" s="89"/>
      <c r="OIE287" s="89"/>
      <c r="OIF287" s="89"/>
      <c r="OIG287" s="89"/>
      <c r="OIH287" s="89"/>
      <c r="OII287" s="89"/>
      <c r="OIJ287" s="89"/>
      <c r="OIK287" s="89"/>
      <c r="OIL287" s="89"/>
      <c r="OIM287" s="89"/>
      <c r="OIN287" s="89"/>
      <c r="OIO287" s="89"/>
      <c r="OIP287" s="89"/>
      <c r="OIQ287" s="89"/>
      <c r="OIR287" s="89"/>
      <c r="OIS287" s="89"/>
      <c r="OIT287" s="89"/>
      <c r="OIU287" s="89"/>
      <c r="OIV287" s="89"/>
      <c r="OIW287" s="89"/>
      <c r="OIX287" s="89"/>
      <c r="OIY287" s="89"/>
      <c r="OIZ287" s="89"/>
      <c r="OJA287" s="89"/>
      <c r="OJB287" s="89"/>
      <c r="OJC287" s="89"/>
      <c r="OJD287" s="89"/>
      <c r="OJE287" s="89"/>
      <c r="OJF287" s="89"/>
      <c r="OJG287" s="89"/>
      <c r="OJH287" s="89"/>
      <c r="OJI287" s="89"/>
      <c r="OJJ287" s="89"/>
      <c r="OJK287" s="89"/>
      <c r="OJL287" s="89"/>
      <c r="OJM287" s="89"/>
      <c r="OJN287" s="89"/>
      <c r="OJO287" s="89"/>
      <c r="OJP287" s="89"/>
      <c r="OJQ287" s="89"/>
      <c r="OJR287" s="89"/>
      <c r="OJS287" s="89"/>
      <c r="OJT287" s="89"/>
      <c r="OJU287" s="89"/>
      <c r="OJV287" s="89"/>
      <c r="OJW287" s="89"/>
      <c r="OJX287" s="89"/>
      <c r="OJY287" s="89"/>
      <c r="OJZ287" s="89"/>
      <c r="OKA287" s="89"/>
      <c r="OKB287" s="89"/>
      <c r="OKC287" s="89"/>
      <c r="OKD287" s="89"/>
      <c r="OKE287" s="89"/>
      <c r="OKF287" s="89"/>
      <c r="OKG287" s="89"/>
      <c r="OKH287" s="89"/>
      <c r="OKI287" s="89"/>
      <c r="OKJ287" s="89"/>
      <c r="OKK287" s="89"/>
      <c r="OKL287" s="89"/>
      <c r="OKM287" s="89"/>
      <c r="OKN287" s="89"/>
      <c r="OKO287" s="89"/>
      <c r="OKP287" s="89"/>
      <c r="OKQ287" s="89"/>
      <c r="OKR287" s="89"/>
      <c r="OKS287" s="89"/>
      <c r="OKT287" s="89"/>
      <c r="OKU287" s="89"/>
      <c r="OKV287" s="89"/>
      <c r="OKW287" s="89"/>
      <c r="OKX287" s="89"/>
      <c r="OKY287" s="89"/>
      <c r="OKZ287" s="89"/>
      <c r="OLA287" s="89"/>
      <c r="OLB287" s="89"/>
      <c r="OLC287" s="89"/>
      <c r="OLD287" s="89"/>
      <c r="OLE287" s="89"/>
      <c r="OLF287" s="89"/>
      <c r="OLG287" s="89"/>
      <c r="OLH287" s="89"/>
      <c r="OLI287" s="89"/>
      <c r="OLJ287" s="89"/>
      <c r="OLK287" s="89"/>
      <c r="OLL287" s="89"/>
      <c r="OLM287" s="89"/>
      <c r="OLN287" s="89"/>
      <c r="OLO287" s="89"/>
      <c r="OLP287" s="89"/>
      <c r="OLQ287" s="89"/>
      <c r="OLR287" s="89"/>
      <c r="OLS287" s="89"/>
      <c r="OLT287" s="89"/>
      <c r="OLU287" s="89"/>
      <c r="OLV287" s="89"/>
      <c r="OLW287" s="89"/>
      <c r="OLX287" s="89"/>
      <c r="OLY287" s="89"/>
      <c r="OLZ287" s="89"/>
      <c r="OMA287" s="89"/>
      <c r="OMB287" s="89"/>
      <c r="OMC287" s="89"/>
      <c r="OMD287" s="89"/>
      <c r="OME287" s="89"/>
      <c r="OMF287" s="89"/>
      <c r="OMG287" s="89"/>
      <c r="OMH287" s="89"/>
      <c r="OMI287" s="89"/>
      <c r="OMJ287" s="89"/>
      <c r="OMK287" s="89"/>
      <c r="OML287" s="89"/>
      <c r="OMM287" s="89"/>
      <c r="OMN287" s="89"/>
      <c r="OMO287" s="89"/>
      <c r="OMP287" s="89"/>
      <c r="OMQ287" s="89"/>
      <c r="OMR287" s="89"/>
      <c r="OMS287" s="89"/>
      <c r="OMT287" s="89"/>
      <c r="OMU287" s="89"/>
      <c r="OMV287" s="89"/>
      <c r="OMW287" s="89"/>
      <c r="OMX287" s="89"/>
      <c r="OMY287" s="89"/>
      <c r="OMZ287" s="89"/>
      <c r="ONA287" s="89"/>
      <c r="ONB287" s="89"/>
      <c r="ONC287" s="89"/>
      <c r="OND287" s="89"/>
      <c r="ONE287" s="89"/>
      <c r="ONF287" s="89"/>
      <c r="ONG287" s="89"/>
      <c r="ONH287" s="89"/>
      <c r="ONI287" s="89"/>
      <c r="ONJ287" s="89"/>
      <c r="ONK287" s="89"/>
      <c r="ONL287" s="89"/>
      <c r="ONM287" s="89"/>
      <c r="ONN287" s="89"/>
      <c r="ONO287" s="89"/>
      <c r="ONP287" s="89"/>
      <c r="ONQ287" s="89"/>
      <c r="ONR287" s="89"/>
      <c r="ONS287" s="89"/>
      <c r="ONT287" s="89"/>
      <c r="ONU287" s="89"/>
      <c r="ONV287" s="89"/>
      <c r="ONW287" s="89"/>
      <c r="ONX287" s="89"/>
      <c r="ONY287" s="89"/>
      <c r="ONZ287" s="89"/>
      <c r="OOA287" s="89"/>
      <c r="OOB287" s="89"/>
      <c r="OOC287" s="89"/>
      <c r="OOD287" s="89"/>
      <c r="OOE287" s="89"/>
      <c r="OOF287" s="89"/>
      <c r="OOG287" s="89"/>
      <c r="OOH287" s="89"/>
      <c r="OOI287" s="89"/>
      <c r="OOJ287" s="89"/>
      <c r="OOK287" s="89"/>
      <c r="OOL287" s="89"/>
      <c r="OOM287" s="89"/>
      <c r="OON287" s="89"/>
      <c r="OOO287" s="89"/>
      <c r="OOP287" s="89"/>
      <c r="OOQ287" s="89"/>
      <c r="OOR287" s="89"/>
      <c r="OOS287" s="89"/>
      <c r="OOT287" s="89"/>
      <c r="OOU287" s="89"/>
      <c r="OOV287" s="89"/>
      <c r="OOW287" s="89"/>
      <c r="OOX287" s="89"/>
      <c r="OOY287" s="89"/>
      <c r="OOZ287" s="89"/>
      <c r="OPA287" s="89"/>
      <c r="OPB287" s="89"/>
      <c r="OPC287" s="89"/>
      <c r="OPD287" s="89"/>
      <c r="OPE287" s="89"/>
      <c r="OPF287" s="89"/>
      <c r="OPG287" s="89"/>
      <c r="OPH287" s="89"/>
      <c r="OPI287" s="89"/>
      <c r="OPJ287" s="89"/>
      <c r="OPK287" s="89"/>
      <c r="OPL287" s="89"/>
      <c r="OPM287" s="89"/>
      <c r="OPN287" s="89"/>
      <c r="OPO287" s="89"/>
      <c r="OPP287" s="89"/>
      <c r="OPQ287" s="89"/>
      <c r="OPR287" s="89"/>
      <c r="OPS287" s="89"/>
      <c r="OPT287" s="89"/>
      <c r="OPU287" s="89"/>
      <c r="OPV287" s="89"/>
      <c r="OPW287" s="89"/>
      <c r="OPX287" s="89"/>
      <c r="OPY287" s="89"/>
      <c r="OPZ287" s="89"/>
      <c r="OQA287" s="89"/>
      <c r="OQB287" s="89"/>
      <c r="OQC287" s="89"/>
      <c r="OQD287" s="89"/>
      <c r="OQE287" s="89"/>
      <c r="OQF287" s="89"/>
      <c r="OQG287" s="89"/>
      <c r="OQH287" s="89"/>
      <c r="OQI287" s="89"/>
      <c r="OQJ287" s="89"/>
      <c r="OQK287" s="89"/>
      <c r="OQL287" s="89"/>
      <c r="OQM287" s="89"/>
      <c r="OQN287" s="89"/>
      <c r="OQO287" s="89"/>
      <c r="OQP287" s="89"/>
      <c r="OQQ287" s="89"/>
      <c r="OQR287" s="89"/>
      <c r="OQS287" s="89"/>
      <c r="OQT287" s="89"/>
      <c r="OQU287" s="89"/>
      <c r="OQV287" s="89"/>
      <c r="OQW287" s="89"/>
      <c r="OQX287" s="89"/>
      <c r="OQY287" s="89"/>
      <c r="OQZ287" s="89"/>
      <c r="ORA287" s="89"/>
      <c r="ORB287" s="89"/>
      <c r="ORC287" s="89"/>
      <c r="ORD287" s="89"/>
      <c r="ORE287" s="89"/>
      <c r="ORF287" s="89"/>
      <c r="ORG287" s="89"/>
      <c r="ORH287" s="89"/>
      <c r="ORI287" s="89"/>
      <c r="ORJ287" s="89"/>
      <c r="ORK287" s="89"/>
      <c r="ORL287" s="89"/>
      <c r="ORM287" s="89"/>
      <c r="ORN287" s="89"/>
      <c r="ORO287" s="89"/>
      <c r="ORP287" s="89"/>
      <c r="ORQ287" s="89"/>
      <c r="ORR287" s="89"/>
      <c r="ORS287" s="89"/>
      <c r="ORT287" s="89"/>
      <c r="ORU287" s="89"/>
      <c r="ORV287" s="89"/>
      <c r="ORW287" s="89"/>
      <c r="ORX287" s="89"/>
      <c r="ORY287" s="89"/>
      <c r="ORZ287" s="89"/>
      <c r="OSA287" s="89"/>
      <c r="OSB287" s="89"/>
      <c r="OSC287" s="89"/>
      <c r="OSD287" s="89"/>
      <c r="OSE287" s="89"/>
      <c r="OSF287" s="89"/>
      <c r="OSG287" s="89"/>
      <c r="OSH287" s="89"/>
      <c r="OSI287" s="89"/>
      <c r="OSJ287" s="89"/>
      <c r="OSK287" s="89"/>
      <c r="OSL287" s="89"/>
      <c r="OSM287" s="89"/>
      <c r="OSN287" s="89"/>
      <c r="OSO287" s="89"/>
      <c r="OSP287" s="89"/>
      <c r="OSQ287" s="89"/>
      <c r="OSR287" s="89"/>
      <c r="OSS287" s="89"/>
      <c r="OST287" s="89"/>
      <c r="OSU287" s="89"/>
      <c r="OSV287" s="89"/>
      <c r="OSW287" s="89"/>
      <c r="OSX287" s="89"/>
      <c r="OSY287" s="89"/>
      <c r="OSZ287" s="89"/>
      <c r="OTA287" s="89"/>
      <c r="OTB287" s="89"/>
      <c r="OTC287" s="89"/>
      <c r="OTD287" s="89"/>
      <c r="OTE287" s="89"/>
      <c r="OTF287" s="89"/>
      <c r="OTG287" s="89"/>
      <c r="OTH287" s="89"/>
      <c r="OTI287" s="89"/>
      <c r="OTJ287" s="89"/>
      <c r="OTK287" s="89"/>
      <c r="OTL287" s="89"/>
      <c r="OTM287" s="89"/>
      <c r="OTN287" s="89"/>
      <c r="OTO287" s="89"/>
      <c r="OTP287" s="89"/>
      <c r="OTQ287" s="89"/>
      <c r="OTR287" s="89"/>
      <c r="OTS287" s="89"/>
      <c r="OTT287" s="89"/>
      <c r="OTU287" s="89"/>
      <c r="OTV287" s="89"/>
      <c r="OTW287" s="89"/>
      <c r="OTX287" s="89"/>
      <c r="OTY287" s="89"/>
      <c r="OTZ287" s="89"/>
      <c r="OUA287" s="89"/>
      <c r="OUB287" s="89"/>
      <c r="OUC287" s="89"/>
      <c r="OUD287" s="89"/>
      <c r="OUE287" s="89"/>
      <c r="OUF287" s="89"/>
      <c r="OUG287" s="89"/>
      <c r="OUH287" s="89"/>
      <c r="OUI287" s="89"/>
      <c r="OUJ287" s="89"/>
      <c r="OUK287" s="89"/>
      <c r="OUL287" s="89"/>
      <c r="OUM287" s="89"/>
      <c r="OUN287" s="89"/>
      <c r="OUO287" s="89"/>
      <c r="OUP287" s="89"/>
      <c r="OUQ287" s="89"/>
      <c r="OUR287" s="89"/>
      <c r="OUS287" s="89"/>
      <c r="OUT287" s="89"/>
      <c r="OUU287" s="89"/>
      <c r="OUV287" s="89"/>
      <c r="OUW287" s="89"/>
      <c r="OUX287" s="89"/>
      <c r="OUY287" s="89"/>
      <c r="OUZ287" s="89"/>
      <c r="OVA287" s="89"/>
      <c r="OVB287" s="89"/>
      <c r="OVC287" s="89"/>
      <c r="OVD287" s="89"/>
      <c r="OVE287" s="89"/>
      <c r="OVF287" s="89"/>
      <c r="OVG287" s="89"/>
      <c r="OVH287" s="89"/>
      <c r="OVI287" s="89"/>
      <c r="OVJ287" s="89"/>
      <c r="OVK287" s="89"/>
      <c r="OVL287" s="89"/>
      <c r="OVM287" s="89"/>
      <c r="OVN287" s="89"/>
      <c r="OVO287" s="89"/>
      <c r="OVP287" s="89"/>
      <c r="OVQ287" s="89"/>
      <c r="OVR287" s="89"/>
      <c r="OVS287" s="89"/>
      <c r="OVT287" s="89"/>
      <c r="OVU287" s="89"/>
      <c r="OVV287" s="89"/>
      <c r="OVW287" s="89"/>
      <c r="OVX287" s="89"/>
      <c r="OVY287" s="89"/>
      <c r="OVZ287" s="89"/>
      <c r="OWA287" s="89"/>
      <c r="OWB287" s="89"/>
      <c r="OWC287" s="89"/>
      <c r="OWD287" s="89"/>
      <c r="OWE287" s="89"/>
      <c r="OWF287" s="89"/>
      <c r="OWG287" s="89"/>
      <c r="OWH287" s="89"/>
      <c r="OWI287" s="89"/>
      <c r="OWJ287" s="89"/>
      <c r="OWK287" s="89"/>
      <c r="OWL287" s="89"/>
      <c r="OWM287" s="89"/>
      <c r="OWN287" s="89"/>
      <c r="OWO287" s="89"/>
      <c r="OWP287" s="89"/>
      <c r="OWQ287" s="89"/>
      <c r="OWR287" s="89"/>
      <c r="OWS287" s="89"/>
      <c r="OWT287" s="89"/>
      <c r="OWU287" s="89"/>
      <c r="OWV287" s="89"/>
      <c r="OWW287" s="89"/>
      <c r="OWX287" s="89"/>
      <c r="OWY287" s="89"/>
      <c r="OWZ287" s="89"/>
      <c r="OXA287" s="89"/>
      <c r="OXB287" s="89"/>
      <c r="OXC287" s="89"/>
      <c r="OXD287" s="89"/>
      <c r="OXE287" s="89"/>
      <c r="OXF287" s="89"/>
      <c r="OXG287" s="89"/>
      <c r="OXH287" s="89"/>
      <c r="OXI287" s="89"/>
      <c r="OXJ287" s="89"/>
      <c r="OXK287" s="89"/>
      <c r="OXL287" s="89"/>
      <c r="OXM287" s="89"/>
      <c r="OXN287" s="89"/>
      <c r="OXO287" s="89"/>
      <c r="OXP287" s="89"/>
      <c r="OXQ287" s="89"/>
      <c r="OXR287" s="89"/>
      <c r="OXS287" s="89"/>
      <c r="OXT287" s="89"/>
      <c r="OXU287" s="89"/>
      <c r="OXV287" s="89"/>
      <c r="OXW287" s="89"/>
      <c r="OXX287" s="89"/>
      <c r="OXY287" s="89"/>
      <c r="OXZ287" s="89"/>
      <c r="OYA287" s="89"/>
      <c r="OYB287" s="89"/>
      <c r="OYC287" s="89"/>
      <c r="OYD287" s="89"/>
      <c r="OYE287" s="89"/>
      <c r="OYF287" s="89"/>
      <c r="OYG287" s="89"/>
      <c r="OYH287" s="89"/>
      <c r="OYI287" s="89"/>
      <c r="OYJ287" s="89"/>
      <c r="OYK287" s="89"/>
      <c r="OYL287" s="89"/>
      <c r="OYM287" s="89"/>
      <c r="OYN287" s="89"/>
      <c r="OYO287" s="89"/>
      <c r="OYP287" s="89"/>
      <c r="OYQ287" s="89"/>
      <c r="OYR287" s="89"/>
      <c r="OYS287" s="89"/>
      <c r="OYT287" s="89"/>
      <c r="OYU287" s="89"/>
      <c r="OYV287" s="89"/>
      <c r="OYW287" s="89"/>
      <c r="OYX287" s="89"/>
      <c r="OYY287" s="89"/>
      <c r="OYZ287" s="89"/>
      <c r="OZA287" s="89"/>
      <c r="OZB287" s="89"/>
      <c r="OZC287" s="89"/>
      <c r="OZD287" s="89"/>
      <c r="OZE287" s="89"/>
      <c r="OZF287" s="89"/>
      <c r="OZG287" s="89"/>
      <c r="OZH287" s="89"/>
      <c r="OZI287" s="89"/>
      <c r="OZJ287" s="89"/>
      <c r="OZK287" s="89"/>
      <c r="OZL287" s="89"/>
      <c r="OZM287" s="89"/>
      <c r="OZN287" s="89"/>
      <c r="OZO287" s="89"/>
      <c r="OZP287" s="89"/>
      <c r="OZQ287" s="89"/>
      <c r="OZR287" s="89"/>
      <c r="OZS287" s="89"/>
      <c r="OZT287" s="89"/>
      <c r="OZU287" s="89"/>
      <c r="OZV287" s="89"/>
      <c r="OZW287" s="89"/>
      <c r="OZX287" s="89"/>
      <c r="OZY287" s="89"/>
      <c r="OZZ287" s="89"/>
      <c r="PAA287" s="89"/>
      <c r="PAB287" s="89"/>
      <c r="PAC287" s="89"/>
      <c r="PAD287" s="89"/>
      <c r="PAE287" s="89"/>
      <c r="PAF287" s="89"/>
      <c r="PAG287" s="89"/>
      <c r="PAH287" s="89"/>
      <c r="PAI287" s="89"/>
      <c r="PAJ287" s="89"/>
      <c r="PAK287" s="89"/>
      <c r="PAL287" s="89"/>
      <c r="PAM287" s="89"/>
      <c r="PAN287" s="89"/>
      <c r="PAO287" s="89"/>
      <c r="PAP287" s="89"/>
      <c r="PAQ287" s="89"/>
      <c r="PAR287" s="89"/>
      <c r="PAS287" s="89"/>
      <c r="PAT287" s="89"/>
      <c r="PAU287" s="89"/>
      <c r="PAV287" s="89"/>
      <c r="PAW287" s="89"/>
      <c r="PAX287" s="89"/>
      <c r="PAY287" s="89"/>
      <c r="PAZ287" s="89"/>
      <c r="PBA287" s="89"/>
      <c r="PBB287" s="89"/>
      <c r="PBC287" s="89"/>
      <c r="PBD287" s="89"/>
      <c r="PBE287" s="89"/>
      <c r="PBF287" s="89"/>
      <c r="PBG287" s="89"/>
      <c r="PBH287" s="89"/>
      <c r="PBI287" s="89"/>
      <c r="PBJ287" s="89"/>
      <c r="PBK287" s="89"/>
      <c r="PBL287" s="89"/>
      <c r="PBM287" s="89"/>
      <c r="PBN287" s="89"/>
      <c r="PBO287" s="89"/>
      <c r="PBP287" s="89"/>
      <c r="PBQ287" s="89"/>
      <c r="PBR287" s="89"/>
      <c r="PBS287" s="89"/>
      <c r="PBT287" s="89"/>
      <c r="PBU287" s="89"/>
      <c r="PBV287" s="89"/>
      <c r="PBW287" s="89"/>
      <c r="PBX287" s="89"/>
      <c r="PBY287" s="89"/>
      <c r="PBZ287" s="89"/>
      <c r="PCA287" s="89"/>
      <c r="PCB287" s="89"/>
      <c r="PCC287" s="89"/>
      <c r="PCD287" s="89"/>
      <c r="PCE287" s="89"/>
      <c r="PCF287" s="89"/>
      <c r="PCG287" s="89"/>
      <c r="PCH287" s="89"/>
      <c r="PCI287" s="89"/>
      <c r="PCJ287" s="89"/>
      <c r="PCK287" s="89"/>
      <c r="PCL287" s="89"/>
      <c r="PCM287" s="89"/>
      <c r="PCN287" s="89"/>
      <c r="PCO287" s="89"/>
      <c r="PCP287" s="89"/>
      <c r="PCQ287" s="89"/>
      <c r="PCR287" s="89"/>
      <c r="PCS287" s="89"/>
      <c r="PCT287" s="89"/>
      <c r="PCU287" s="89"/>
      <c r="PCV287" s="89"/>
      <c r="PCW287" s="89"/>
      <c r="PCX287" s="89"/>
      <c r="PCY287" s="89"/>
      <c r="PCZ287" s="89"/>
      <c r="PDA287" s="89"/>
      <c r="PDB287" s="89"/>
      <c r="PDC287" s="89"/>
      <c r="PDD287" s="89"/>
      <c r="PDE287" s="89"/>
      <c r="PDF287" s="89"/>
      <c r="PDG287" s="89"/>
      <c r="PDH287" s="89"/>
      <c r="PDI287" s="89"/>
      <c r="PDJ287" s="89"/>
      <c r="PDK287" s="89"/>
      <c r="PDL287" s="89"/>
      <c r="PDM287" s="89"/>
      <c r="PDN287" s="89"/>
      <c r="PDO287" s="89"/>
      <c r="PDP287" s="89"/>
      <c r="PDQ287" s="89"/>
      <c r="PDR287" s="89"/>
      <c r="PDS287" s="89"/>
      <c r="PDT287" s="89"/>
      <c r="PDU287" s="89"/>
      <c r="PDV287" s="89"/>
      <c r="PDW287" s="89"/>
      <c r="PDX287" s="89"/>
      <c r="PDY287" s="89"/>
      <c r="PDZ287" s="89"/>
      <c r="PEA287" s="89"/>
      <c r="PEB287" s="89"/>
      <c r="PEC287" s="89"/>
      <c r="PED287" s="89"/>
      <c r="PEE287" s="89"/>
      <c r="PEF287" s="89"/>
      <c r="PEG287" s="89"/>
      <c r="PEH287" s="89"/>
      <c r="PEI287" s="89"/>
      <c r="PEJ287" s="89"/>
      <c r="PEK287" s="89"/>
      <c r="PEL287" s="89"/>
      <c r="PEM287" s="89"/>
      <c r="PEN287" s="89"/>
      <c r="PEO287" s="89"/>
      <c r="PEP287" s="89"/>
      <c r="PEQ287" s="89"/>
      <c r="PER287" s="89"/>
      <c r="PES287" s="89"/>
      <c r="PET287" s="89"/>
      <c r="PEU287" s="89"/>
      <c r="PEV287" s="89"/>
      <c r="PEW287" s="89"/>
      <c r="PEX287" s="89"/>
      <c r="PEY287" s="89"/>
      <c r="PEZ287" s="89"/>
      <c r="PFA287" s="89"/>
      <c r="PFB287" s="89"/>
      <c r="PFC287" s="89"/>
      <c r="PFD287" s="89"/>
      <c r="PFE287" s="89"/>
      <c r="PFF287" s="89"/>
      <c r="PFG287" s="89"/>
      <c r="PFH287" s="89"/>
      <c r="PFI287" s="89"/>
      <c r="PFJ287" s="89"/>
      <c r="PFK287" s="89"/>
      <c r="PFL287" s="89"/>
      <c r="PFM287" s="89"/>
      <c r="PFN287" s="89"/>
      <c r="PFO287" s="89"/>
      <c r="PFP287" s="89"/>
      <c r="PFQ287" s="89"/>
      <c r="PFR287" s="89"/>
      <c r="PFS287" s="89"/>
      <c r="PFT287" s="89"/>
      <c r="PFU287" s="89"/>
      <c r="PFV287" s="89"/>
      <c r="PFW287" s="89"/>
      <c r="PFX287" s="89"/>
      <c r="PFY287" s="89"/>
      <c r="PFZ287" s="89"/>
      <c r="PGA287" s="89"/>
      <c r="PGB287" s="89"/>
      <c r="PGC287" s="89"/>
      <c r="PGD287" s="89"/>
      <c r="PGE287" s="89"/>
      <c r="PGF287" s="89"/>
      <c r="PGG287" s="89"/>
      <c r="PGH287" s="89"/>
      <c r="PGI287" s="89"/>
      <c r="PGJ287" s="89"/>
      <c r="PGK287" s="89"/>
      <c r="PGL287" s="89"/>
      <c r="PGM287" s="89"/>
      <c r="PGN287" s="89"/>
      <c r="PGO287" s="89"/>
      <c r="PGP287" s="89"/>
      <c r="PGQ287" s="89"/>
      <c r="PGR287" s="89"/>
      <c r="PGS287" s="89"/>
      <c r="PGT287" s="89"/>
      <c r="PGU287" s="89"/>
      <c r="PGV287" s="89"/>
      <c r="PGW287" s="89"/>
      <c r="PGX287" s="89"/>
      <c r="PGY287" s="89"/>
      <c r="PGZ287" s="89"/>
      <c r="PHA287" s="89"/>
      <c r="PHB287" s="89"/>
      <c r="PHC287" s="89"/>
      <c r="PHD287" s="89"/>
      <c r="PHE287" s="89"/>
      <c r="PHF287" s="89"/>
      <c r="PHG287" s="89"/>
      <c r="PHH287" s="89"/>
      <c r="PHI287" s="89"/>
      <c r="PHJ287" s="89"/>
      <c r="PHK287" s="89"/>
      <c r="PHL287" s="89"/>
      <c r="PHM287" s="89"/>
      <c r="PHN287" s="89"/>
      <c r="PHO287" s="89"/>
      <c r="PHP287" s="89"/>
      <c r="PHQ287" s="89"/>
      <c r="PHR287" s="89"/>
      <c r="PHS287" s="89"/>
      <c r="PHT287" s="89"/>
      <c r="PHU287" s="89"/>
      <c r="PHV287" s="89"/>
      <c r="PHW287" s="89"/>
      <c r="PHX287" s="89"/>
      <c r="PHY287" s="89"/>
      <c r="PHZ287" s="89"/>
      <c r="PIA287" s="89"/>
      <c r="PIB287" s="89"/>
      <c r="PIC287" s="89"/>
      <c r="PID287" s="89"/>
      <c r="PIE287" s="89"/>
      <c r="PIF287" s="89"/>
      <c r="PIG287" s="89"/>
      <c r="PIH287" s="89"/>
      <c r="PII287" s="89"/>
      <c r="PIJ287" s="89"/>
      <c r="PIK287" s="89"/>
      <c r="PIL287" s="89"/>
      <c r="PIM287" s="89"/>
      <c r="PIN287" s="89"/>
      <c r="PIO287" s="89"/>
      <c r="PIP287" s="89"/>
      <c r="PIQ287" s="89"/>
      <c r="PIR287" s="89"/>
      <c r="PIS287" s="89"/>
      <c r="PIT287" s="89"/>
      <c r="PIU287" s="89"/>
      <c r="PIV287" s="89"/>
      <c r="PIW287" s="89"/>
      <c r="PIX287" s="89"/>
      <c r="PIY287" s="89"/>
      <c r="PIZ287" s="89"/>
      <c r="PJA287" s="89"/>
      <c r="PJB287" s="89"/>
      <c r="PJC287" s="89"/>
      <c r="PJD287" s="89"/>
      <c r="PJE287" s="89"/>
      <c r="PJF287" s="89"/>
      <c r="PJG287" s="89"/>
      <c r="PJH287" s="89"/>
      <c r="PJI287" s="89"/>
      <c r="PJJ287" s="89"/>
      <c r="PJK287" s="89"/>
      <c r="PJL287" s="89"/>
      <c r="PJM287" s="89"/>
      <c r="PJN287" s="89"/>
      <c r="PJO287" s="89"/>
      <c r="PJP287" s="89"/>
      <c r="PJQ287" s="89"/>
      <c r="PJR287" s="89"/>
      <c r="PJS287" s="89"/>
      <c r="PJT287" s="89"/>
      <c r="PJU287" s="89"/>
      <c r="PJV287" s="89"/>
      <c r="PJW287" s="89"/>
      <c r="PJX287" s="89"/>
      <c r="PJY287" s="89"/>
      <c r="PJZ287" s="89"/>
      <c r="PKA287" s="89"/>
      <c r="PKB287" s="89"/>
      <c r="PKC287" s="89"/>
      <c r="PKD287" s="89"/>
      <c r="PKE287" s="89"/>
      <c r="PKF287" s="89"/>
      <c r="PKG287" s="89"/>
      <c r="PKH287" s="89"/>
      <c r="PKI287" s="89"/>
      <c r="PKJ287" s="89"/>
      <c r="PKK287" s="89"/>
      <c r="PKL287" s="89"/>
      <c r="PKM287" s="89"/>
      <c r="PKN287" s="89"/>
      <c r="PKO287" s="89"/>
      <c r="PKP287" s="89"/>
      <c r="PKQ287" s="89"/>
      <c r="PKR287" s="89"/>
      <c r="PKS287" s="89"/>
      <c r="PKT287" s="89"/>
      <c r="PKU287" s="89"/>
      <c r="PKV287" s="89"/>
      <c r="PKW287" s="89"/>
      <c r="PKX287" s="89"/>
      <c r="PKY287" s="89"/>
      <c r="PKZ287" s="89"/>
      <c r="PLA287" s="89"/>
      <c r="PLB287" s="89"/>
      <c r="PLC287" s="89"/>
      <c r="PLD287" s="89"/>
      <c r="PLE287" s="89"/>
      <c r="PLF287" s="89"/>
      <c r="PLG287" s="89"/>
      <c r="PLH287" s="89"/>
      <c r="PLI287" s="89"/>
      <c r="PLJ287" s="89"/>
      <c r="PLK287" s="89"/>
      <c r="PLL287" s="89"/>
      <c r="PLM287" s="89"/>
      <c r="PLN287" s="89"/>
      <c r="PLO287" s="89"/>
      <c r="PLP287" s="89"/>
      <c r="PLQ287" s="89"/>
      <c r="PLR287" s="89"/>
      <c r="PLS287" s="89"/>
      <c r="PLT287" s="89"/>
      <c r="PLU287" s="89"/>
      <c r="PLV287" s="89"/>
      <c r="PLW287" s="89"/>
      <c r="PLX287" s="89"/>
      <c r="PLY287" s="89"/>
      <c r="PLZ287" s="89"/>
      <c r="PMA287" s="89"/>
      <c r="PMB287" s="89"/>
      <c r="PMC287" s="89"/>
      <c r="PMD287" s="89"/>
      <c r="PME287" s="89"/>
      <c r="PMF287" s="89"/>
      <c r="PMG287" s="89"/>
      <c r="PMH287" s="89"/>
      <c r="PMI287" s="89"/>
      <c r="PMJ287" s="89"/>
      <c r="PMK287" s="89"/>
      <c r="PML287" s="89"/>
      <c r="PMM287" s="89"/>
      <c r="PMN287" s="89"/>
      <c r="PMO287" s="89"/>
      <c r="PMP287" s="89"/>
      <c r="PMQ287" s="89"/>
      <c r="PMR287" s="89"/>
      <c r="PMS287" s="89"/>
      <c r="PMT287" s="89"/>
      <c r="PMU287" s="89"/>
      <c r="PMV287" s="89"/>
      <c r="PMW287" s="89"/>
      <c r="PMX287" s="89"/>
      <c r="PMY287" s="89"/>
      <c r="PMZ287" s="89"/>
      <c r="PNA287" s="89"/>
      <c r="PNB287" s="89"/>
      <c r="PNC287" s="89"/>
      <c r="PND287" s="89"/>
      <c r="PNE287" s="89"/>
      <c r="PNF287" s="89"/>
      <c r="PNG287" s="89"/>
      <c r="PNH287" s="89"/>
      <c r="PNI287" s="89"/>
      <c r="PNJ287" s="89"/>
      <c r="PNK287" s="89"/>
      <c r="PNL287" s="89"/>
      <c r="PNM287" s="89"/>
      <c r="PNN287" s="89"/>
      <c r="PNO287" s="89"/>
      <c r="PNP287" s="89"/>
      <c r="PNQ287" s="89"/>
      <c r="PNR287" s="89"/>
      <c r="PNS287" s="89"/>
      <c r="PNT287" s="89"/>
      <c r="PNU287" s="89"/>
      <c r="PNV287" s="89"/>
      <c r="PNW287" s="89"/>
      <c r="PNX287" s="89"/>
      <c r="PNY287" s="89"/>
      <c r="PNZ287" s="89"/>
      <c r="POA287" s="89"/>
      <c r="POB287" s="89"/>
      <c r="POC287" s="89"/>
      <c r="POD287" s="89"/>
      <c r="POE287" s="89"/>
      <c r="POF287" s="89"/>
      <c r="POG287" s="89"/>
      <c r="POH287" s="89"/>
      <c r="POI287" s="89"/>
      <c r="POJ287" s="89"/>
      <c r="POK287" s="89"/>
      <c r="POL287" s="89"/>
      <c r="POM287" s="89"/>
      <c r="PON287" s="89"/>
      <c r="POO287" s="89"/>
      <c r="POP287" s="89"/>
      <c r="POQ287" s="89"/>
      <c r="POR287" s="89"/>
      <c r="POS287" s="89"/>
      <c r="POT287" s="89"/>
      <c r="POU287" s="89"/>
      <c r="POV287" s="89"/>
      <c r="POW287" s="89"/>
      <c r="POX287" s="89"/>
      <c r="POY287" s="89"/>
      <c r="POZ287" s="89"/>
      <c r="PPA287" s="89"/>
      <c r="PPB287" s="89"/>
      <c r="PPC287" s="89"/>
      <c r="PPD287" s="89"/>
      <c r="PPE287" s="89"/>
      <c r="PPF287" s="89"/>
      <c r="PPG287" s="89"/>
      <c r="PPH287" s="89"/>
      <c r="PPI287" s="89"/>
      <c r="PPJ287" s="89"/>
      <c r="PPK287" s="89"/>
      <c r="PPL287" s="89"/>
      <c r="PPM287" s="89"/>
      <c r="PPN287" s="89"/>
      <c r="PPO287" s="89"/>
      <c r="PPP287" s="89"/>
      <c r="PPQ287" s="89"/>
      <c r="PPR287" s="89"/>
      <c r="PPS287" s="89"/>
      <c r="PPT287" s="89"/>
      <c r="PPU287" s="89"/>
      <c r="PPV287" s="89"/>
      <c r="PPW287" s="89"/>
      <c r="PPX287" s="89"/>
      <c r="PPY287" s="89"/>
      <c r="PPZ287" s="89"/>
      <c r="PQA287" s="89"/>
      <c r="PQB287" s="89"/>
      <c r="PQC287" s="89"/>
      <c r="PQD287" s="89"/>
      <c r="PQE287" s="89"/>
      <c r="PQF287" s="89"/>
      <c r="PQG287" s="89"/>
      <c r="PQH287" s="89"/>
      <c r="PQI287" s="89"/>
      <c r="PQJ287" s="89"/>
      <c r="PQK287" s="89"/>
      <c r="PQL287" s="89"/>
      <c r="PQM287" s="89"/>
      <c r="PQN287" s="89"/>
      <c r="PQO287" s="89"/>
      <c r="PQP287" s="89"/>
      <c r="PQQ287" s="89"/>
      <c r="PQR287" s="89"/>
      <c r="PQS287" s="89"/>
      <c r="PQT287" s="89"/>
      <c r="PQU287" s="89"/>
      <c r="PQV287" s="89"/>
      <c r="PQW287" s="89"/>
      <c r="PQX287" s="89"/>
      <c r="PQY287" s="89"/>
      <c r="PQZ287" s="89"/>
      <c r="PRA287" s="89"/>
      <c r="PRB287" s="89"/>
      <c r="PRC287" s="89"/>
      <c r="PRD287" s="89"/>
      <c r="PRE287" s="89"/>
      <c r="PRF287" s="89"/>
      <c r="PRG287" s="89"/>
      <c r="PRH287" s="89"/>
      <c r="PRI287" s="89"/>
      <c r="PRJ287" s="89"/>
      <c r="PRK287" s="89"/>
      <c r="PRL287" s="89"/>
      <c r="PRM287" s="89"/>
      <c r="PRN287" s="89"/>
      <c r="PRO287" s="89"/>
      <c r="PRP287" s="89"/>
      <c r="PRQ287" s="89"/>
      <c r="PRR287" s="89"/>
      <c r="PRS287" s="89"/>
      <c r="PRT287" s="89"/>
      <c r="PRU287" s="89"/>
      <c r="PRV287" s="89"/>
      <c r="PRW287" s="89"/>
      <c r="PRX287" s="89"/>
      <c r="PRY287" s="89"/>
      <c r="PRZ287" s="89"/>
      <c r="PSA287" s="89"/>
      <c r="PSB287" s="89"/>
      <c r="PSC287" s="89"/>
      <c r="PSD287" s="89"/>
      <c r="PSE287" s="89"/>
      <c r="PSF287" s="89"/>
      <c r="PSG287" s="89"/>
      <c r="PSH287" s="89"/>
      <c r="PSI287" s="89"/>
      <c r="PSJ287" s="89"/>
      <c r="PSK287" s="89"/>
      <c r="PSL287" s="89"/>
      <c r="PSM287" s="89"/>
      <c r="PSN287" s="89"/>
      <c r="PSO287" s="89"/>
      <c r="PSP287" s="89"/>
      <c r="PSQ287" s="89"/>
      <c r="PSR287" s="89"/>
      <c r="PSS287" s="89"/>
      <c r="PST287" s="89"/>
      <c r="PSU287" s="89"/>
      <c r="PSV287" s="89"/>
      <c r="PSW287" s="89"/>
      <c r="PSX287" s="89"/>
      <c r="PSY287" s="89"/>
      <c r="PSZ287" s="89"/>
      <c r="PTA287" s="89"/>
      <c r="PTB287" s="89"/>
      <c r="PTC287" s="89"/>
      <c r="PTD287" s="89"/>
      <c r="PTE287" s="89"/>
      <c r="PTF287" s="89"/>
      <c r="PTG287" s="89"/>
      <c r="PTH287" s="89"/>
      <c r="PTI287" s="89"/>
      <c r="PTJ287" s="89"/>
      <c r="PTK287" s="89"/>
      <c r="PTL287" s="89"/>
      <c r="PTM287" s="89"/>
      <c r="PTN287" s="89"/>
      <c r="PTO287" s="89"/>
      <c r="PTP287" s="89"/>
      <c r="PTQ287" s="89"/>
      <c r="PTR287" s="89"/>
      <c r="PTS287" s="89"/>
      <c r="PTT287" s="89"/>
      <c r="PTU287" s="89"/>
      <c r="PTV287" s="89"/>
      <c r="PTW287" s="89"/>
      <c r="PTX287" s="89"/>
      <c r="PTY287" s="89"/>
      <c r="PTZ287" s="89"/>
      <c r="PUA287" s="89"/>
      <c r="PUB287" s="89"/>
      <c r="PUC287" s="89"/>
      <c r="PUD287" s="89"/>
      <c r="PUE287" s="89"/>
      <c r="PUF287" s="89"/>
      <c r="PUG287" s="89"/>
      <c r="PUH287" s="89"/>
      <c r="PUI287" s="89"/>
      <c r="PUJ287" s="89"/>
      <c r="PUK287" s="89"/>
      <c r="PUL287" s="89"/>
      <c r="PUM287" s="89"/>
      <c r="PUN287" s="89"/>
      <c r="PUO287" s="89"/>
      <c r="PUP287" s="89"/>
      <c r="PUQ287" s="89"/>
      <c r="PUR287" s="89"/>
      <c r="PUS287" s="89"/>
      <c r="PUT287" s="89"/>
      <c r="PUU287" s="89"/>
      <c r="PUV287" s="89"/>
      <c r="PUW287" s="89"/>
      <c r="PUX287" s="89"/>
      <c r="PUY287" s="89"/>
      <c r="PUZ287" s="89"/>
      <c r="PVA287" s="89"/>
      <c r="PVB287" s="89"/>
      <c r="PVC287" s="89"/>
      <c r="PVD287" s="89"/>
      <c r="PVE287" s="89"/>
      <c r="PVF287" s="89"/>
      <c r="PVG287" s="89"/>
      <c r="PVH287" s="89"/>
      <c r="PVI287" s="89"/>
      <c r="PVJ287" s="89"/>
      <c r="PVK287" s="89"/>
      <c r="PVL287" s="89"/>
      <c r="PVM287" s="89"/>
      <c r="PVN287" s="89"/>
      <c r="PVO287" s="89"/>
      <c r="PVP287" s="89"/>
      <c r="PVQ287" s="89"/>
      <c r="PVR287" s="89"/>
      <c r="PVS287" s="89"/>
      <c r="PVT287" s="89"/>
      <c r="PVU287" s="89"/>
      <c r="PVV287" s="89"/>
      <c r="PVW287" s="89"/>
      <c r="PVX287" s="89"/>
      <c r="PVY287" s="89"/>
      <c r="PVZ287" s="89"/>
      <c r="PWA287" s="89"/>
      <c r="PWB287" s="89"/>
      <c r="PWC287" s="89"/>
      <c r="PWD287" s="89"/>
      <c r="PWE287" s="89"/>
      <c r="PWF287" s="89"/>
      <c r="PWG287" s="89"/>
      <c r="PWH287" s="89"/>
      <c r="PWI287" s="89"/>
      <c r="PWJ287" s="89"/>
      <c r="PWK287" s="89"/>
      <c r="PWL287" s="89"/>
      <c r="PWM287" s="89"/>
      <c r="PWN287" s="89"/>
      <c r="PWO287" s="89"/>
      <c r="PWP287" s="89"/>
      <c r="PWQ287" s="89"/>
      <c r="PWR287" s="89"/>
      <c r="PWS287" s="89"/>
      <c r="PWT287" s="89"/>
      <c r="PWU287" s="89"/>
      <c r="PWV287" s="89"/>
      <c r="PWW287" s="89"/>
      <c r="PWX287" s="89"/>
      <c r="PWY287" s="89"/>
      <c r="PWZ287" s="89"/>
      <c r="PXA287" s="89"/>
      <c r="PXB287" s="89"/>
      <c r="PXC287" s="89"/>
      <c r="PXD287" s="89"/>
      <c r="PXE287" s="89"/>
      <c r="PXF287" s="89"/>
      <c r="PXG287" s="89"/>
      <c r="PXH287" s="89"/>
      <c r="PXI287" s="89"/>
      <c r="PXJ287" s="89"/>
      <c r="PXK287" s="89"/>
      <c r="PXL287" s="89"/>
      <c r="PXM287" s="89"/>
      <c r="PXN287" s="89"/>
      <c r="PXO287" s="89"/>
      <c r="PXP287" s="89"/>
      <c r="PXQ287" s="89"/>
      <c r="PXR287" s="89"/>
      <c r="PXS287" s="89"/>
      <c r="PXT287" s="89"/>
      <c r="PXU287" s="89"/>
      <c r="PXV287" s="89"/>
      <c r="PXW287" s="89"/>
      <c r="PXX287" s="89"/>
      <c r="PXY287" s="89"/>
      <c r="PXZ287" s="89"/>
      <c r="PYA287" s="89"/>
      <c r="PYB287" s="89"/>
      <c r="PYC287" s="89"/>
      <c r="PYD287" s="89"/>
      <c r="PYE287" s="89"/>
      <c r="PYF287" s="89"/>
      <c r="PYG287" s="89"/>
      <c r="PYH287" s="89"/>
      <c r="PYI287" s="89"/>
      <c r="PYJ287" s="89"/>
      <c r="PYK287" s="89"/>
      <c r="PYL287" s="89"/>
      <c r="PYM287" s="89"/>
      <c r="PYN287" s="89"/>
      <c r="PYO287" s="89"/>
      <c r="PYP287" s="89"/>
      <c r="PYQ287" s="89"/>
      <c r="PYR287" s="89"/>
      <c r="PYS287" s="89"/>
      <c r="PYT287" s="89"/>
      <c r="PYU287" s="89"/>
      <c r="PYV287" s="89"/>
      <c r="PYW287" s="89"/>
      <c r="PYX287" s="89"/>
      <c r="PYY287" s="89"/>
      <c r="PYZ287" s="89"/>
      <c r="PZA287" s="89"/>
      <c r="PZB287" s="89"/>
      <c r="PZC287" s="89"/>
      <c r="PZD287" s="89"/>
      <c r="PZE287" s="89"/>
      <c r="PZF287" s="89"/>
      <c r="PZG287" s="89"/>
      <c r="PZH287" s="89"/>
      <c r="PZI287" s="89"/>
      <c r="PZJ287" s="89"/>
      <c r="PZK287" s="89"/>
      <c r="PZL287" s="89"/>
      <c r="PZM287" s="89"/>
      <c r="PZN287" s="89"/>
      <c r="PZO287" s="89"/>
      <c r="PZP287" s="89"/>
      <c r="PZQ287" s="89"/>
      <c r="PZR287" s="89"/>
      <c r="PZS287" s="89"/>
      <c r="PZT287" s="89"/>
      <c r="PZU287" s="89"/>
      <c r="PZV287" s="89"/>
      <c r="PZW287" s="89"/>
      <c r="PZX287" s="89"/>
      <c r="PZY287" s="89"/>
      <c r="PZZ287" s="89"/>
      <c r="QAA287" s="89"/>
      <c r="QAB287" s="89"/>
      <c r="QAC287" s="89"/>
      <c r="QAD287" s="89"/>
      <c r="QAE287" s="89"/>
      <c r="QAF287" s="89"/>
      <c r="QAG287" s="89"/>
      <c r="QAH287" s="89"/>
      <c r="QAI287" s="89"/>
      <c r="QAJ287" s="89"/>
      <c r="QAK287" s="89"/>
      <c r="QAL287" s="89"/>
      <c r="QAM287" s="89"/>
      <c r="QAN287" s="89"/>
      <c r="QAO287" s="89"/>
      <c r="QAP287" s="89"/>
      <c r="QAQ287" s="89"/>
      <c r="QAR287" s="89"/>
      <c r="QAS287" s="89"/>
      <c r="QAT287" s="89"/>
      <c r="QAU287" s="89"/>
      <c r="QAV287" s="89"/>
      <c r="QAW287" s="89"/>
      <c r="QAX287" s="89"/>
      <c r="QAY287" s="89"/>
      <c r="QAZ287" s="89"/>
      <c r="QBA287" s="89"/>
      <c r="QBB287" s="89"/>
      <c r="QBC287" s="89"/>
      <c r="QBD287" s="89"/>
      <c r="QBE287" s="89"/>
      <c r="QBF287" s="89"/>
      <c r="QBG287" s="89"/>
      <c r="QBH287" s="89"/>
      <c r="QBI287" s="89"/>
      <c r="QBJ287" s="89"/>
      <c r="QBK287" s="89"/>
      <c r="QBL287" s="89"/>
      <c r="QBM287" s="89"/>
      <c r="QBN287" s="89"/>
      <c r="QBO287" s="89"/>
      <c r="QBP287" s="89"/>
      <c r="QBQ287" s="89"/>
      <c r="QBR287" s="89"/>
      <c r="QBS287" s="89"/>
      <c r="QBT287" s="89"/>
      <c r="QBU287" s="89"/>
      <c r="QBV287" s="89"/>
      <c r="QBW287" s="89"/>
      <c r="QBX287" s="89"/>
      <c r="QBY287" s="89"/>
      <c r="QBZ287" s="89"/>
      <c r="QCA287" s="89"/>
      <c r="QCB287" s="89"/>
      <c r="QCC287" s="89"/>
      <c r="QCD287" s="89"/>
      <c r="QCE287" s="89"/>
      <c r="QCF287" s="89"/>
      <c r="QCG287" s="89"/>
      <c r="QCH287" s="89"/>
      <c r="QCI287" s="89"/>
      <c r="QCJ287" s="89"/>
      <c r="QCK287" s="89"/>
      <c r="QCL287" s="89"/>
      <c r="QCM287" s="89"/>
      <c r="QCN287" s="89"/>
      <c r="QCO287" s="89"/>
      <c r="QCP287" s="89"/>
      <c r="QCQ287" s="89"/>
      <c r="QCR287" s="89"/>
      <c r="QCS287" s="89"/>
      <c r="QCT287" s="89"/>
      <c r="QCU287" s="89"/>
      <c r="QCV287" s="89"/>
      <c r="QCW287" s="89"/>
      <c r="QCX287" s="89"/>
      <c r="QCY287" s="89"/>
      <c r="QCZ287" s="89"/>
      <c r="QDA287" s="89"/>
      <c r="QDB287" s="89"/>
      <c r="QDC287" s="89"/>
      <c r="QDD287" s="89"/>
      <c r="QDE287" s="89"/>
      <c r="QDF287" s="89"/>
      <c r="QDG287" s="89"/>
      <c r="QDH287" s="89"/>
      <c r="QDI287" s="89"/>
      <c r="QDJ287" s="89"/>
      <c r="QDK287" s="89"/>
      <c r="QDL287" s="89"/>
      <c r="QDM287" s="89"/>
      <c r="QDN287" s="89"/>
      <c r="QDO287" s="89"/>
      <c r="QDP287" s="89"/>
      <c r="QDQ287" s="89"/>
      <c r="QDR287" s="89"/>
      <c r="QDS287" s="89"/>
      <c r="QDT287" s="89"/>
      <c r="QDU287" s="89"/>
      <c r="QDV287" s="89"/>
      <c r="QDW287" s="89"/>
      <c r="QDX287" s="89"/>
      <c r="QDY287" s="89"/>
      <c r="QDZ287" s="89"/>
      <c r="QEA287" s="89"/>
      <c r="QEB287" s="89"/>
      <c r="QEC287" s="89"/>
      <c r="QED287" s="89"/>
      <c r="QEE287" s="89"/>
      <c r="QEF287" s="89"/>
      <c r="QEG287" s="89"/>
      <c r="QEH287" s="89"/>
      <c r="QEI287" s="89"/>
      <c r="QEJ287" s="89"/>
      <c r="QEK287" s="89"/>
      <c r="QEL287" s="89"/>
      <c r="QEM287" s="89"/>
      <c r="QEN287" s="89"/>
      <c r="QEO287" s="89"/>
      <c r="QEP287" s="89"/>
      <c r="QEQ287" s="89"/>
      <c r="QER287" s="89"/>
      <c r="QES287" s="89"/>
      <c r="QET287" s="89"/>
      <c r="QEU287" s="89"/>
      <c r="QEV287" s="89"/>
      <c r="QEW287" s="89"/>
      <c r="QEX287" s="89"/>
      <c r="QEY287" s="89"/>
      <c r="QEZ287" s="89"/>
      <c r="QFA287" s="89"/>
      <c r="QFB287" s="89"/>
      <c r="QFC287" s="89"/>
      <c r="QFD287" s="89"/>
      <c r="QFE287" s="89"/>
      <c r="QFF287" s="89"/>
      <c r="QFG287" s="89"/>
      <c r="QFH287" s="89"/>
      <c r="QFI287" s="89"/>
      <c r="QFJ287" s="89"/>
      <c r="QFK287" s="89"/>
      <c r="QFL287" s="89"/>
      <c r="QFM287" s="89"/>
      <c r="QFN287" s="89"/>
      <c r="QFO287" s="89"/>
      <c r="QFP287" s="89"/>
      <c r="QFQ287" s="89"/>
      <c r="QFR287" s="89"/>
      <c r="QFS287" s="89"/>
      <c r="QFT287" s="89"/>
      <c r="QFU287" s="89"/>
      <c r="QFV287" s="89"/>
      <c r="QFW287" s="89"/>
      <c r="QFX287" s="89"/>
      <c r="QFY287" s="89"/>
      <c r="QFZ287" s="89"/>
      <c r="QGA287" s="89"/>
      <c r="QGB287" s="89"/>
      <c r="QGC287" s="89"/>
      <c r="QGD287" s="89"/>
      <c r="QGE287" s="89"/>
      <c r="QGF287" s="89"/>
      <c r="QGG287" s="89"/>
      <c r="QGH287" s="89"/>
      <c r="QGI287" s="89"/>
      <c r="QGJ287" s="89"/>
      <c r="QGK287" s="89"/>
      <c r="QGL287" s="89"/>
      <c r="QGM287" s="89"/>
      <c r="QGN287" s="89"/>
      <c r="QGO287" s="89"/>
      <c r="QGP287" s="89"/>
      <c r="QGQ287" s="89"/>
      <c r="QGR287" s="89"/>
      <c r="QGS287" s="89"/>
      <c r="QGT287" s="89"/>
      <c r="QGU287" s="89"/>
      <c r="QGV287" s="89"/>
      <c r="QGW287" s="89"/>
      <c r="QGX287" s="89"/>
      <c r="QGY287" s="89"/>
      <c r="QGZ287" s="89"/>
      <c r="QHA287" s="89"/>
      <c r="QHB287" s="89"/>
      <c r="QHC287" s="89"/>
      <c r="QHD287" s="89"/>
      <c r="QHE287" s="89"/>
      <c r="QHF287" s="89"/>
      <c r="QHG287" s="89"/>
      <c r="QHH287" s="89"/>
      <c r="QHI287" s="89"/>
      <c r="QHJ287" s="89"/>
      <c r="QHK287" s="89"/>
      <c r="QHL287" s="89"/>
      <c r="QHM287" s="89"/>
      <c r="QHN287" s="89"/>
      <c r="QHO287" s="89"/>
      <c r="QHP287" s="89"/>
      <c r="QHQ287" s="89"/>
      <c r="QHR287" s="89"/>
      <c r="QHS287" s="89"/>
      <c r="QHT287" s="89"/>
      <c r="QHU287" s="89"/>
      <c r="QHV287" s="89"/>
      <c r="QHW287" s="89"/>
      <c r="QHX287" s="89"/>
      <c r="QHY287" s="89"/>
      <c r="QHZ287" s="89"/>
      <c r="QIA287" s="89"/>
      <c r="QIB287" s="89"/>
      <c r="QIC287" s="89"/>
      <c r="QID287" s="89"/>
      <c r="QIE287" s="89"/>
      <c r="QIF287" s="89"/>
      <c r="QIG287" s="89"/>
      <c r="QIH287" s="89"/>
      <c r="QII287" s="89"/>
      <c r="QIJ287" s="89"/>
      <c r="QIK287" s="89"/>
      <c r="QIL287" s="89"/>
      <c r="QIM287" s="89"/>
      <c r="QIN287" s="89"/>
      <c r="QIO287" s="89"/>
      <c r="QIP287" s="89"/>
      <c r="QIQ287" s="89"/>
      <c r="QIR287" s="89"/>
      <c r="QIS287" s="89"/>
      <c r="QIT287" s="89"/>
      <c r="QIU287" s="89"/>
      <c r="QIV287" s="89"/>
      <c r="QIW287" s="89"/>
      <c r="QIX287" s="89"/>
      <c r="QIY287" s="89"/>
      <c r="QIZ287" s="89"/>
      <c r="QJA287" s="89"/>
      <c r="QJB287" s="89"/>
      <c r="QJC287" s="89"/>
      <c r="QJD287" s="89"/>
      <c r="QJE287" s="89"/>
      <c r="QJF287" s="89"/>
      <c r="QJG287" s="89"/>
      <c r="QJH287" s="89"/>
      <c r="QJI287" s="89"/>
      <c r="QJJ287" s="89"/>
      <c r="QJK287" s="89"/>
      <c r="QJL287" s="89"/>
      <c r="QJM287" s="89"/>
      <c r="QJN287" s="89"/>
      <c r="QJO287" s="89"/>
      <c r="QJP287" s="89"/>
      <c r="QJQ287" s="89"/>
      <c r="QJR287" s="89"/>
      <c r="QJS287" s="89"/>
      <c r="QJT287" s="89"/>
      <c r="QJU287" s="89"/>
      <c r="QJV287" s="89"/>
      <c r="QJW287" s="89"/>
      <c r="QJX287" s="89"/>
      <c r="QJY287" s="89"/>
      <c r="QJZ287" s="89"/>
      <c r="QKA287" s="89"/>
      <c r="QKB287" s="89"/>
      <c r="QKC287" s="89"/>
      <c r="QKD287" s="89"/>
      <c r="QKE287" s="89"/>
      <c r="QKF287" s="89"/>
      <c r="QKG287" s="89"/>
      <c r="QKH287" s="89"/>
      <c r="QKI287" s="89"/>
      <c r="QKJ287" s="89"/>
      <c r="QKK287" s="89"/>
      <c r="QKL287" s="89"/>
      <c r="QKM287" s="89"/>
      <c r="QKN287" s="89"/>
      <c r="QKO287" s="89"/>
      <c r="QKP287" s="89"/>
      <c r="QKQ287" s="89"/>
      <c r="QKR287" s="89"/>
      <c r="QKS287" s="89"/>
      <c r="QKT287" s="89"/>
      <c r="QKU287" s="89"/>
      <c r="QKV287" s="89"/>
      <c r="QKW287" s="89"/>
      <c r="QKX287" s="89"/>
      <c r="QKY287" s="89"/>
      <c r="QKZ287" s="89"/>
      <c r="QLA287" s="89"/>
      <c r="QLB287" s="89"/>
      <c r="QLC287" s="89"/>
      <c r="QLD287" s="89"/>
      <c r="QLE287" s="89"/>
      <c r="QLF287" s="89"/>
      <c r="QLG287" s="89"/>
      <c r="QLH287" s="89"/>
      <c r="QLI287" s="89"/>
      <c r="QLJ287" s="89"/>
      <c r="QLK287" s="89"/>
      <c r="QLL287" s="89"/>
      <c r="QLM287" s="89"/>
      <c r="QLN287" s="89"/>
      <c r="QLO287" s="89"/>
      <c r="QLP287" s="89"/>
      <c r="QLQ287" s="89"/>
      <c r="QLR287" s="89"/>
      <c r="QLS287" s="89"/>
      <c r="QLT287" s="89"/>
      <c r="QLU287" s="89"/>
      <c r="QLV287" s="89"/>
      <c r="QLW287" s="89"/>
      <c r="QLX287" s="89"/>
      <c r="QLY287" s="89"/>
      <c r="QLZ287" s="89"/>
      <c r="QMA287" s="89"/>
      <c r="QMB287" s="89"/>
      <c r="QMC287" s="89"/>
      <c r="QMD287" s="89"/>
      <c r="QME287" s="89"/>
      <c r="QMF287" s="89"/>
      <c r="QMG287" s="89"/>
      <c r="QMH287" s="89"/>
      <c r="QMI287" s="89"/>
      <c r="QMJ287" s="89"/>
      <c r="QMK287" s="89"/>
      <c r="QML287" s="89"/>
      <c r="QMM287" s="89"/>
      <c r="QMN287" s="89"/>
      <c r="QMO287" s="89"/>
      <c r="QMP287" s="89"/>
      <c r="QMQ287" s="89"/>
      <c r="QMR287" s="89"/>
      <c r="QMS287" s="89"/>
      <c r="QMT287" s="89"/>
      <c r="QMU287" s="89"/>
      <c r="QMV287" s="89"/>
      <c r="QMW287" s="89"/>
      <c r="QMX287" s="89"/>
      <c r="QMY287" s="89"/>
      <c r="QMZ287" s="89"/>
      <c r="QNA287" s="89"/>
      <c r="QNB287" s="89"/>
      <c r="QNC287" s="89"/>
      <c r="QND287" s="89"/>
      <c r="QNE287" s="89"/>
      <c r="QNF287" s="89"/>
      <c r="QNG287" s="89"/>
      <c r="QNH287" s="89"/>
      <c r="QNI287" s="89"/>
      <c r="QNJ287" s="89"/>
      <c r="QNK287" s="89"/>
      <c r="QNL287" s="89"/>
      <c r="QNM287" s="89"/>
      <c r="QNN287" s="89"/>
      <c r="QNO287" s="89"/>
      <c r="QNP287" s="89"/>
      <c r="QNQ287" s="89"/>
      <c r="QNR287" s="89"/>
      <c r="QNS287" s="89"/>
      <c r="QNT287" s="89"/>
      <c r="QNU287" s="89"/>
      <c r="QNV287" s="89"/>
      <c r="QNW287" s="89"/>
      <c r="QNX287" s="89"/>
      <c r="QNY287" s="89"/>
      <c r="QNZ287" s="89"/>
      <c r="QOA287" s="89"/>
      <c r="QOB287" s="89"/>
      <c r="QOC287" s="89"/>
      <c r="QOD287" s="89"/>
      <c r="QOE287" s="89"/>
      <c r="QOF287" s="89"/>
      <c r="QOG287" s="89"/>
      <c r="QOH287" s="89"/>
      <c r="QOI287" s="89"/>
      <c r="QOJ287" s="89"/>
      <c r="QOK287" s="89"/>
      <c r="QOL287" s="89"/>
      <c r="QOM287" s="89"/>
      <c r="QON287" s="89"/>
      <c r="QOO287" s="89"/>
      <c r="QOP287" s="89"/>
      <c r="QOQ287" s="89"/>
      <c r="QOR287" s="89"/>
      <c r="QOS287" s="89"/>
      <c r="QOT287" s="89"/>
      <c r="QOU287" s="89"/>
      <c r="QOV287" s="89"/>
      <c r="QOW287" s="89"/>
      <c r="QOX287" s="89"/>
      <c r="QOY287" s="89"/>
      <c r="QOZ287" s="89"/>
      <c r="QPA287" s="89"/>
      <c r="QPB287" s="89"/>
      <c r="QPC287" s="89"/>
      <c r="QPD287" s="89"/>
      <c r="QPE287" s="89"/>
      <c r="QPF287" s="89"/>
      <c r="QPG287" s="89"/>
      <c r="QPH287" s="89"/>
      <c r="QPI287" s="89"/>
      <c r="QPJ287" s="89"/>
      <c r="QPK287" s="89"/>
      <c r="QPL287" s="89"/>
      <c r="QPM287" s="89"/>
      <c r="QPN287" s="89"/>
      <c r="QPO287" s="89"/>
      <c r="QPP287" s="89"/>
      <c r="QPQ287" s="89"/>
      <c r="QPR287" s="89"/>
      <c r="QPS287" s="89"/>
      <c r="QPT287" s="89"/>
      <c r="QPU287" s="89"/>
      <c r="QPV287" s="89"/>
      <c r="QPW287" s="89"/>
      <c r="QPX287" s="89"/>
      <c r="QPY287" s="89"/>
      <c r="QPZ287" s="89"/>
      <c r="QQA287" s="89"/>
      <c r="QQB287" s="89"/>
      <c r="QQC287" s="89"/>
      <c r="QQD287" s="89"/>
      <c r="QQE287" s="89"/>
      <c r="QQF287" s="89"/>
      <c r="QQG287" s="89"/>
      <c r="QQH287" s="89"/>
      <c r="QQI287" s="89"/>
      <c r="QQJ287" s="89"/>
      <c r="QQK287" s="89"/>
      <c r="QQL287" s="89"/>
      <c r="QQM287" s="89"/>
      <c r="QQN287" s="89"/>
      <c r="QQO287" s="89"/>
      <c r="QQP287" s="89"/>
      <c r="QQQ287" s="89"/>
      <c r="QQR287" s="89"/>
      <c r="QQS287" s="89"/>
      <c r="QQT287" s="89"/>
      <c r="QQU287" s="89"/>
      <c r="QQV287" s="89"/>
      <c r="QQW287" s="89"/>
      <c r="QQX287" s="89"/>
      <c r="QQY287" s="89"/>
      <c r="QQZ287" s="89"/>
      <c r="QRA287" s="89"/>
      <c r="QRB287" s="89"/>
      <c r="QRC287" s="89"/>
      <c r="QRD287" s="89"/>
      <c r="QRE287" s="89"/>
      <c r="QRF287" s="89"/>
      <c r="QRG287" s="89"/>
      <c r="QRH287" s="89"/>
      <c r="QRI287" s="89"/>
      <c r="QRJ287" s="89"/>
      <c r="QRK287" s="89"/>
      <c r="QRL287" s="89"/>
      <c r="QRM287" s="89"/>
      <c r="QRN287" s="89"/>
      <c r="QRO287" s="89"/>
      <c r="QRP287" s="89"/>
      <c r="QRQ287" s="89"/>
      <c r="QRR287" s="89"/>
      <c r="QRS287" s="89"/>
      <c r="QRT287" s="89"/>
      <c r="QRU287" s="89"/>
      <c r="QRV287" s="89"/>
      <c r="QRW287" s="89"/>
      <c r="QRX287" s="89"/>
      <c r="QRY287" s="89"/>
      <c r="QRZ287" s="89"/>
      <c r="QSA287" s="89"/>
      <c r="QSB287" s="89"/>
      <c r="QSC287" s="89"/>
      <c r="QSD287" s="89"/>
      <c r="QSE287" s="89"/>
      <c r="QSF287" s="89"/>
      <c r="QSG287" s="89"/>
      <c r="QSH287" s="89"/>
      <c r="QSI287" s="89"/>
      <c r="QSJ287" s="89"/>
      <c r="QSK287" s="89"/>
      <c r="QSL287" s="89"/>
      <c r="QSM287" s="89"/>
      <c r="QSN287" s="89"/>
      <c r="QSO287" s="89"/>
      <c r="QSP287" s="89"/>
      <c r="QSQ287" s="89"/>
      <c r="QSR287" s="89"/>
      <c r="QSS287" s="89"/>
      <c r="QST287" s="89"/>
      <c r="QSU287" s="89"/>
      <c r="QSV287" s="89"/>
      <c r="QSW287" s="89"/>
      <c r="QSX287" s="89"/>
      <c r="QSY287" s="89"/>
      <c r="QSZ287" s="89"/>
      <c r="QTA287" s="89"/>
      <c r="QTB287" s="89"/>
      <c r="QTC287" s="89"/>
      <c r="QTD287" s="89"/>
      <c r="QTE287" s="89"/>
      <c r="QTF287" s="89"/>
      <c r="QTG287" s="89"/>
      <c r="QTH287" s="89"/>
      <c r="QTI287" s="89"/>
      <c r="QTJ287" s="89"/>
      <c r="QTK287" s="89"/>
      <c r="QTL287" s="89"/>
      <c r="QTM287" s="89"/>
      <c r="QTN287" s="89"/>
      <c r="QTO287" s="89"/>
      <c r="QTP287" s="89"/>
      <c r="QTQ287" s="89"/>
      <c r="QTR287" s="89"/>
      <c r="QTS287" s="89"/>
      <c r="QTT287" s="89"/>
      <c r="QTU287" s="89"/>
      <c r="QTV287" s="89"/>
      <c r="QTW287" s="89"/>
      <c r="QTX287" s="89"/>
      <c r="QTY287" s="89"/>
      <c r="QTZ287" s="89"/>
      <c r="QUA287" s="89"/>
      <c r="QUB287" s="89"/>
      <c r="QUC287" s="89"/>
      <c r="QUD287" s="89"/>
      <c r="QUE287" s="89"/>
      <c r="QUF287" s="89"/>
      <c r="QUG287" s="89"/>
      <c r="QUH287" s="89"/>
      <c r="QUI287" s="89"/>
      <c r="QUJ287" s="89"/>
      <c r="QUK287" s="89"/>
      <c r="QUL287" s="89"/>
      <c r="QUM287" s="89"/>
      <c r="QUN287" s="89"/>
      <c r="QUO287" s="89"/>
      <c r="QUP287" s="89"/>
      <c r="QUQ287" s="89"/>
      <c r="QUR287" s="89"/>
      <c r="QUS287" s="89"/>
      <c r="QUT287" s="89"/>
      <c r="QUU287" s="89"/>
      <c r="QUV287" s="89"/>
      <c r="QUW287" s="89"/>
      <c r="QUX287" s="89"/>
      <c r="QUY287" s="89"/>
      <c r="QUZ287" s="89"/>
      <c r="QVA287" s="89"/>
      <c r="QVB287" s="89"/>
      <c r="QVC287" s="89"/>
      <c r="QVD287" s="89"/>
      <c r="QVE287" s="89"/>
      <c r="QVF287" s="89"/>
      <c r="QVG287" s="89"/>
      <c r="QVH287" s="89"/>
      <c r="QVI287" s="89"/>
      <c r="QVJ287" s="89"/>
      <c r="QVK287" s="89"/>
      <c r="QVL287" s="89"/>
      <c r="QVM287" s="89"/>
      <c r="QVN287" s="89"/>
      <c r="QVO287" s="89"/>
      <c r="QVP287" s="89"/>
      <c r="QVQ287" s="89"/>
      <c r="QVR287" s="89"/>
      <c r="QVS287" s="89"/>
      <c r="QVT287" s="89"/>
      <c r="QVU287" s="89"/>
      <c r="QVV287" s="89"/>
      <c r="QVW287" s="89"/>
      <c r="QVX287" s="89"/>
      <c r="QVY287" s="89"/>
      <c r="QVZ287" s="89"/>
      <c r="QWA287" s="89"/>
      <c r="QWB287" s="89"/>
      <c r="QWC287" s="89"/>
      <c r="QWD287" s="89"/>
      <c r="QWE287" s="89"/>
      <c r="QWF287" s="89"/>
      <c r="QWG287" s="89"/>
      <c r="QWH287" s="89"/>
      <c r="QWI287" s="89"/>
      <c r="QWJ287" s="89"/>
      <c r="QWK287" s="89"/>
      <c r="QWL287" s="89"/>
      <c r="QWM287" s="89"/>
      <c r="QWN287" s="89"/>
      <c r="QWO287" s="89"/>
      <c r="QWP287" s="89"/>
      <c r="QWQ287" s="89"/>
      <c r="QWR287" s="89"/>
      <c r="QWS287" s="89"/>
      <c r="QWT287" s="89"/>
      <c r="QWU287" s="89"/>
      <c r="QWV287" s="89"/>
      <c r="QWW287" s="89"/>
      <c r="QWX287" s="89"/>
      <c r="QWY287" s="89"/>
      <c r="QWZ287" s="89"/>
      <c r="QXA287" s="89"/>
      <c r="QXB287" s="89"/>
      <c r="QXC287" s="89"/>
      <c r="QXD287" s="89"/>
      <c r="QXE287" s="89"/>
      <c r="QXF287" s="89"/>
      <c r="QXG287" s="89"/>
      <c r="QXH287" s="89"/>
      <c r="QXI287" s="89"/>
      <c r="QXJ287" s="89"/>
      <c r="QXK287" s="89"/>
      <c r="QXL287" s="89"/>
      <c r="QXM287" s="89"/>
      <c r="QXN287" s="89"/>
      <c r="QXO287" s="89"/>
      <c r="QXP287" s="89"/>
      <c r="QXQ287" s="89"/>
      <c r="QXR287" s="89"/>
      <c r="QXS287" s="89"/>
      <c r="QXT287" s="89"/>
      <c r="QXU287" s="89"/>
      <c r="QXV287" s="89"/>
      <c r="QXW287" s="89"/>
      <c r="QXX287" s="89"/>
      <c r="QXY287" s="89"/>
      <c r="QXZ287" s="89"/>
      <c r="QYA287" s="89"/>
      <c r="QYB287" s="89"/>
      <c r="QYC287" s="89"/>
      <c r="QYD287" s="89"/>
      <c r="QYE287" s="89"/>
      <c r="QYF287" s="89"/>
      <c r="QYG287" s="89"/>
      <c r="QYH287" s="89"/>
      <c r="QYI287" s="89"/>
      <c r="QYJ287" s="89"/>
      <c r="QYK287" s="89"/>
      <c r="QYL287" s="89"/>
      <c r="QYM287" s="89"/>
      <c r="QYN287" s="89"/>
      <c r="QYO287" s="89"/>
      <c r="QYP287" s="89"/>
      <c r="QYQ287" s="89"/>
      <c r="QYR287" s="89"/>
      <c r="QYS287" s="89"/>
      <c r="QYT287" s="89"/>
      <c r="QYU287" s="89"/>
      <c r="QYV287" s="89"/>
      <c r="QYW287" s="89"/>
      <c r="QYX287" s="89"/>
      <c r="QYY287" s="89"/>
      <c r="QYZ287" s="89"/>
      <c r="QZA287" s="89"/>
      <c r="QZB287" s="89"/>
      <c r="QZC287" s="89"/>
      <c r="QZD287" s="89"/>
      <c r="QZE287" s="89"/>
      <c r="QZF287" s="89"/>
      <c r="QZG287" s="89"/>
      <c r="QZH287" s="89"/>
      <c r="QZI287" s="89"/>
      <c r="QZJ287" s="89"/>
      <c r="QZK287" s="89"/>
      <c r="QZL287" s="89"/>
      <c r="QZM287" s="89"/>
      <c r="QZN287" s="89"/>
      <c r="QZO287" s="89"/>
      <c r="QZP287" s="89"/>
      <c r="QZQ287" s="89"/>
      <c r="QZR287" s="89"/>
      <c r="QZS287" s="89"/>
      <c r="QZT287" s="89"/>
      <c r="QZU287" s="89"/>
      <c r="QZV287" s="89"/>
      <c r="QZW287" s="89"/>
      <c r="QZX287" s="89"/>
      <c r="QZY287" s="89"/>
      <c r="QZZ287" s="89"/>
      <c r="RAA287" s="89"/>
      <c r="RAB287" s="89"/>
      <c r="RAC287" s="89"/>
      <c r="RAD287" s="89"/>
      <c r="RAE287" s="89"/>
      <c r="RAF287" s="89"/>
      <c r="RAG287" s="89"/>
      <c r="RAH287" s="89"/>
      <c r="RAI287" s="89"/>
      <c r="RAJ287" s="89"/>
      <c r="RAK287" s="89"/>
      <c r="RAL287" s="89"/>
      <c r="RAM287" s="89"/>
      <c r="RAN287" s="89"/>
      <c r="RAO287" s="89"/>
      <c r="RAP287" s="89"/>
      <c r="RAQ287" s="89"/>
      <c r="RAR287" s="89"/>
      <c r="RAS287" s="89"/>
      <c r="RAT287" s="89"/>
      <c r="RAU287" s="89"/>
      <c r="RAV287" s="89"/>
      <c r="RAW287" s="89"/>
      <c r="RAX287" s="89"/>
      <c r="RAY287" s="89"/>
      <c r="RAZ287" s="89"/>
      <c r="RBA287" s="89"/>
      <c r="RBB287" s="89"/>
      <c r="RBC287" s="89"/>
      <c r="RBD287" s="89"/>
      <c r="RBE287" s="89"/>
      <c r="RBF287" s="89"/>
      <c r="RBG287" s="89"/>
      <c r="RBH287" s="89"/>
      <c r="RBI287" s="89"/>
      <c r="RBJ287" s="89"/>
      <c r="RBK287" s="89"/>
      <c r="RBL287" s="89"/>
      <c r="RBM287" s="89"/>
      <c r="RBN287" s="89"/>
      <c r="RBO287" s="89"/>
      <c r="RBP287" s="89"/>
      <c r="RBQ287" s="89"/>
      <c r="RBR287" s="89"/>
      <c r="RBS287" s="89"/>
      <c r="RBT287" s="89"/>
      <c r="RBU287" s="89"/>
      <c r="RBV287" s="89"/>
      <c r="RBW287" s="89"/>
      <c r="RBX287" s="89"/>
      <c r="RBY287" s="89"/>
      <c r="RBZ287" s="89"/>
      <c r="RCA287" s="89"/>
      <c r="RCB287" s="89"/>
      <c r="RCC287" s="89"/>
      <c r="RCD287" s="89"/>
      <c r="RCE287" s="89"/>
      <c r="RCF287" s="89"/>
      <c r="RCG287" s="89"/>
      <c r="RCH287" s="89"/>
      <c r="RCI287" s="89"/>
      <c r="RCJ287" s="89"/>
      <c r="RCK287" s="89"/>
      <c r="RCL287" s="89"/>
      <c r="RCM287" s="89"/>
      <c r="RCN287" s="89"/>
      <c r="RCO287" s="89"/>
      <c r="RCP287" s="89"/>
      <c r="RCQ287" s="89"/>
      <c r="RCR287" s="89"/>
      <c r="RCS287" s="89"/>
      <c r="RCT287" s="89"/>
      <c r="RCU287" s="89"/>
      <c r="RCV287" s="89"/>
      <c r="RCW287" s="89"/>
      <c r="RCX287" s="89"/>
      <c r="RCY287" s="89"/>
      <c r="RCZ287" s="89"/>
      <c r="RDA287" s="89"/>
      <c r="RDB287" s="89"/>
      <c r="RDC287" s="89"/>
      <c r="RDD287" s="89"/>
      <c r="RDE287" s="89"/>
      <c r="RDF287" s="89"/>
      <c r="RDG287" s="89"/>
      <c r="RDH287" s="89"/>
      <c r="RDI287" s="89"/>
      <c r="RDJ287" s="89"/>
      <c r="RDK287" s="89"/>
      <c r="RDL287" s="89"/>
      <c r="RDM287" s="89"/>
      <c r="RDN287" s="89"/>
      <c r="RDO287" s="89"/>
      <c r="RDP287" s="89"/>
      <c r="RDQ287" s="89"/>
      <c r="RDR287" s="89"/>
      <c r="RDS287" s="89"/>
      <c r="RDT287" s="89"/>
      <c r="RDU287" s="89"/>
      <c r="RDV287" s="89"/>
      <c r="RDW287" s="89"/>
      <c r="RDX287" s="89"/>
      <c r="RDY287" s="89"/>
      <c r="RDZ287" s="89"/>
      <c r="REA287" s="89"/>
      <c r="REB287" s="89"/>
      <c r="REC287" s="89"/>
      <c r="RED287" s="89"/>
      <c r="REE287" s="89"/>
      <c r="REF287" s="89"/>
      <c r="REG287" s="89"/>
      <c r="REH287" s="89"/>
      <c r="REI287" s="89"/>
      <c r="REJ287" s="89"/>
      <c r="REK287" s="89"/>
      <c r="REL287" s="89"/>
      <c r="REM287" s="89"/>
      <c r="REN287" s="89"/>
      <c r="REO287" s="89"/>
      <c r="REP287" s="89"/>
      <c r="REQ287" s="89"/>
      <c r="RER287" s="89"/>
      <c r="RES287" s="89"/>
      <c r="RET287" s="89"/>
      <c r="REU287" s="89"/>
      <c r="REV287" s="89"/>
      <c r="REW287" s="89"/>
      <c r="REX287" s="89"/>
      <c r="REY287" s="89"/>
      <c r="REZ287" s="89"/>
      <c r="RFA287" s="89"/>
      <c r="RFB287" s="89"/>
      <c r="RFC287" s="89"/>
      <c r="RFD287" s="89"/>
      <c r="RFE287" s="89"/>
      <c r="RFF287" s="89"/>
      <c r="RFG287" s="89"/>
      <c r="RFH287" s="89"/>
      <c r="RFI287" s="89"/>
      <c r="RFJ287" s="89"/>
      <c r="RFK287" s="89"/>
      <c r="RFL287" s="89"/>
      <c r="RFM287" s="89"/>
      <c r="RFN287" s="89"/>
      <c r="RFO287" s="89"/>
      <c r="RFP287" s="89"/>
      <c r="RFQ287" s="89"/>
      <c r="RFR287" s="89"/>
      <c r="RFS287" s="89"/>
      <c r="RFT287" s="89"/>
      <c r="RFU287" s="89"/>
      <c r="RFV287" s="89"/>
      <c r="RFW287" s="89"/>
      <c r="RFX287" s="89"/>
      <c r="RFY287" s="89"/>
      <c r="RFZ287" s="89"/>
      <c r="RGA287" s="89"/>
      <c r="RGB287" s="89"/>
      <c r="RGC287" s="89"/>
      <c r="RGD287" s="89"/>
      <c r="RGE287" s="89"/>
      <c r="RGF287" s="89"/>
      <c r="RGG287" s="89"/>
      <c r="RGH287" s="89"/>
      <c r="RGI287" s="89"/>
      <c r="RGJ287" s="89"/>
      <c r="RGK287" s="89"/>
      <c r="RGL287" s="89"/>
      <c r="RGM287" s="89"/>
      <c r="RGN287" s="89"/>
      <c r="RGO287" s="89"/>
      <c r="RGP287" s="89"/>
      <c r="RGQ287" s="89"/>
      <c r="RGR287" s="89"/>
      <c r="RGS287" s="89"/>
      <c r="RGT287" s="89"/>
      <c r="RGU287" s="89"/>
      <c r="RGV287" s="89"/>
      <c r="RGW287" s="89"/>
      <c r="RGX287" s="89"/>
      <c r="RGY287" s="89"/>
      <c r="RGZ287" s="89"/>
      <c r="RHA287" s="89"/>
      <c r="RHB287" s="89"/>
      <c r="RHC287" s="89"/>
      <c r="RHD287" s="89"/>
      <c r="RHE287" s="89"/>
      <c r="RHF287" s="89"/>
      <c r="RHG287" s="89"/>
      <c r="RHH287" s="89"/>
      <c r="RHI287" s="89"/>
      <c r="RHJ287" s="89"/>
      <c r="RHK287" s="89"/>
      <c r="RHL287" s="89"/>
      <c r="RHM287" s="89"/>
      <c r="RHN287" s="89"/>
      <c r="RHO287" s="89"/>
      <c r="RHP287" s="89"/>
      <c r="RHQ287" s="89"/>
      <c r="RHR287" s="89"/>
      <c r="RHS287" s="89"/>
      <c r="RHT287" s="89"/>
      <c r="RHU287" s="89"/>
      <c r="RHV287" s="89"/>
      <c r="RHW287" s="89"/>
      <c r="RHX287" s="89"/>
      <c r="RHY287" s="89"/>
      <c r="RHZ287" s="89"/>
      <c r="RIA287" s="89"/>
      <c r="RIB287" s="89"/>
      <c r="RIC287" s="89"/>
      <c r="RID287" s="89"/>
      <c r="RIE287" s="89"/>
      <c r="RIF287" s="89"/>
      <c r="RIG287" s="89"/>
      <c r="RIH287" s="89"/>
      <c r="RII287" s="89"/>
      <c r="RIJ287" s="89"/>
      <c r="RIK287" s="89"/>
      <c r="RIL287" s="89"/>
      <c r="RIM287" s="89"/>
      <c r="RIN287" s="89"/>
      <c r="RIO287" s="89"/>
      <c r="RIP287" s="89"/>
      <c r="RIQ287" s="89"/>
      <c r="RIR287" s="89"/>
      <c r="RIS287" s="89"/>
      <c r="RIT287" s="89"/>
      <c r="RIU287" s="89"/>
      <c r="RIV287" s="89"/>
      <c r="RIW287" s="89"/>
      <c r="RIX287" s="89"/>
      <c r="RIY287" s="89"/>
      <c r="RIZ287" s="89"/>
      <c r="RJA287" s="89"/>
      <c r="RJB287" s="89"/>
      <c r="RJC287" s="89"/>
      <c r="RJD287" s="89"/>
      <c r="RJE287" s="89"/>
      <c r="RJF287" s="89"/>
      <c r="RJG287" s="89"/>
      <c r="RJH287" s="89"/>
      <c r="RJI287" s="89"/>
      <c r="RJJ287" s="89"/>
      <c r="RJK287" s="89"/>
      <c r="RJL287" s="89"/>
      <c r="RJM287" s="89"/>
      <c r="RJN287" s="89"/>
      <c r="RJO287" s="89"/>
      <c r="RJP287" s="89"/>
      <c r="RJQ287" s="89"/>
      <c r="RJR287" s="89"/>
      <c r="RJS287" s="89"/>
      <c r="RJT287" s="89"/>
      <c r="RJU287" s="89"/>
      <c r="RJV287" s="89"/>
      <c r="RJW287" s="89"/>
      <c r="RJX287" s="89"/>
      <c r="RJY287" s="89"/>
      <c r="RJZ287" s="89"/>
      <c r="RKA287" s="89"/>
      <c r="RKB287" s="89"/>
      <c r="RKC287" s="89"/>
      <c r="RKD287" s="89"/>
      <c r="RKE287" s="89"/>
      <c r="RKF287" s="89"/>
      <c r="RKG287" s="89"/>
      <c r="RKH287" s="89"/>
      <c r="RKI287" s="89"/>
      <c r="RKJ287" s="89"/>
      <c r="RKK287" s="89"/>
      <c r="RKL287" s="89"/>
      <c r="RKM287" s="89"/>
      <c r="RKN287" s="89"/>
      <c r="RKO287" s="89"/>
      <c r="RKP287" s="89"/>
      <c r="RKQ287" s="89"/>
      <c r="RKR287" s="89"/>
      <c r="RKS287" s="89"/>
      <c r="RKT287" s="89"/>
      <c r="RKU287" s="89"/>
      <c r="RKV287" s="89"/>
      <c r="RKW287" s="89"/>
      <c r="RKX287" s="89"/>
      <c r="RKY287" s="89"/>
      <c r="RKZ287" s="89"/>
      <c r="RLA287" s="89"/>
      <c r="RLB287" s="89"/>
      <c r="RLC287" s="89"/>
      <c r="RLD287" s="89"/>
      <c r="RLE287" s="89"/>
      <c r="RLF287" s="89"/>
      <c r="RLG287" s="89"/>
      <c r="RLH287" s="89"/>
      <c r="RLI287" s="89"/>
      <c r="RLJ287" s="89"/>
      <c r="RLK287" s="89"/>
      <c r="RLL287" s="89"/>
      <c r="RLM287" s="89"/>
      <c r="RLN287" s="89"/>
      <c r="RLO287" s="89"/>
      <c r="RLP287" s="89"/>
      <c r="RLQ287" s="89"/>
      <c r="RLR287" s="89"/>
      <c r="RLS287" s="89"/>
      <c r="RLT287" s="89"/>
      <c r="RLU287" s="89"/>
      <c r="RLV287" s="89"/>
      <c r="RLW287" s="89"/>
      <c r="RLX287" s="89"/>
      <c r="RLY287" s="89"/>
      <c r="RLZ287" s="89"/>
      <c r="RMA287" s="89"/>
      <c r="RMB287" s="89"/>
      <c r="RMC287" s="89"/>
      <c r="RMD287" s="89"/>
      <c r="RME287" s="89"/>
      <c r="RMF287" s="89"/>
      <c r="RMG287" s="89"/>
      <c r="RMH287" s="89"/>
      <c r="RMI287" s="89"/>
      <c r="RMJ287" s="89"/>
      <c r="RMK287" s="89"/>
      <c r="RML287" s="89"/>
      <c r="RMM287" s="89"/>
      <c r="RMN287" s="89"/>
      <c r="RMO287" s="89"/>
      <c r="RMP287" s="89"/>
      <c r="RMQ287" s="89"/>
      <c r="RMR287" s="89"/>
      <c r="RMS287" s="89"/>
      <c r="RMT287" s="89"/>
      <c r="RMU287" s="89"/>
      <c r="RMV287" s="89"/>
      <c r="RMW287" s="89"/>
      <c r="RMX287" s="89"/>
      <c r="RMY287" s="89"/>
      <c r="RMZ287" s="89"/>
      <c r="RNA287" s="89"/>
      <c r="RNB287" s="89"/>
      <c r="RNC287" s="89"/>
      <c r="RND287" s="89"/>
      <c r="RNE287" s="89"/>
      <c r="RNF287" s="89"/>
      <c r="RNG287" s="89"/>
      <c r="RNH287" s="89"/>
      <c r="RNI287" s="89"/>
      <c r="RNJ287" s="89"/>
      <c r="RNK287" s="89"/>
      <c r="RNL287" s="89"/>
      <c r="RNM287" s="89"/>
      <c r="RNN287" s="89"/>
      <c r="RNO287" s="89"/>
      <c r="RNP287" s="89"/>
      <c r="RNQ287" s="89"/>
      <c r="RNR287" s="89"/>
      <c r="RNS287" s="89"/>
      <c r="RNT287" s="89"/>
      <c r="RNU287" s="89"/>
      <c r="RNV287" s="89"/>
      <c r="RNW287" s="89"/>
      <c r="RNX287" s="89"/>
      <c r="RNY287" s="89"/>
      <c r="RNZ287" s="89"/>
      <c r="ROA287" s="89"/>
      <c r="ROB287" s="89"/>
      <c r="ROC287" s="89"/>
      <c r="ROD287" s="89"/>
      <c r="ROE287" s="89"/>
      <c r="ROF287" s="89"/>
      <c r="ROG287" s="89"/>
      <c r="ROH287" s="89"/>
      <c r="ROI287" s="89"/>
      <c r="ROJ287" s="89"/>
      <c r="ROK287" s="89"/>
      <c r="ROL287" s="89"/>
      <c r="ROM287" s="89"/>
      <c r="RON287" s="89"/>
      <c r="ROO287" s="89"/>
      <c r="ROP287" s="89"/>
      <c r="ROQ287" s="89"/>
      <c r="ROR287" s="89"/>
      <c r="ROS287" s="89"/>
      <c r="ROT287" s="89"/>
      <c r="ROU287" s="89"/>
      <c r="ROV287" s="89"/>
      <c r="ROW287" s="89"/>
      <c r="ROX287" s="89"/>
      <c r="ROY287" s="89"/>
      <c r="ROZ287" s="89"/>
      <c r="RPA287" s="89"/>
      <c r="RPB287" s="89"/>
      <c r="RPC287" s="89"/>
      <c r="RPD287" s="89"/>
      <c r="RPE287" s="89"/>
      <c r="RPF287" s="89"/>
      <c r="RPG287" s="89"/>
      <c r="RPH287" s="89"/>
      <c r="RPI287" s="89"/>
      <c r="RPJ287" s="89"/>
      <c r="RPK287" s="89"/>
      <c r="RPL287" s="89"/>
      <c r="RPM287" s="89"/>
      <c r="RPN287" s="89"/>
      <c r="RPO287" s="89"/>
      <c r="RPP287" s="89"/>
      <c r="RPQ287" s="89"/>
      <c r="RPR287" s="89"/>
      <c r="RPS287" s="89"/>
      <c r="RPT287" s="89"/>
      <c r="RPU287" s="89"/>
      <c r="RPV287" s="89"/>
      <c r="RPW287" s="89"/>
      <c r="RPX287" s="89"/>
      <c r="RPY287" s="89"/>
      <c r="RPZ287" s="89"/>
      <c r="RQA287" s="89"/>
      <c r="RQB287" s="89"/>
      <c r="RQC287" s="89"/>
      <c r="RQD287" s="89"/>
      <c r="RQE287" s="89"/>
      <c r="RQF287" s="89"/>
      <c r="RQG287" s="89"/>
      <c r="RQH287" s="89"/>
      <c r="RQI287" s="89"/>
      <c r="RQJ287" s="89"/>
      <c r="RQK287" s="89"/>
      <c r="RQL287" s="89"/>
      <c r="RQM287" s="89"/>
      <c r="RQN287" s="89"/>
      <c r="RQO287" s="89"/>
      <c r="RQP287" s="89"/>
      <c r="RQQ287" s="89"/>
      <c r="RQR287" s="89"/>
      <c r="RQS287" s="89"/>
      <c r="RQT287" s="89"/>
      <c r="RQU287" s="89"/>
      <c r="RQV287" s="89"/>
      <c r="RQW287" s="89"/>
      <c r="RQX287" s="89"/>
      <c r="RQY287" s="89"/>
      <c r="RQZ287" s="89"/>
      <c r="RRA287" s="89"/>
      <c r="RRB287" s="89"/>
      <c r="RRC287" s="89"/>
      <c r="RRD287" s="89"/>
      <c r="RRE287" s="89"/>
      <c r="RRF287" s="89"/>
      <c r="RRG287" s="89"/>
      <c r="RRH287" s="89"/>
      <c r="RRI287" s="89"/>
      <c r="RRJ287" s="89"/>
      <c r="RRK287" s="89"/>
      <c r="RRL287" s="89"/>
      <c r="RRM287" s="89"/>
      <c r="RRN287" s="89"/>
      <c r="RRO287" s="89"/>
      <c r="RRP287" s="89"/>
      <c r="RRQ287" s="89"/>
      <c r="RRR287" s="89"/>
      <c r="RRS287" s="89"/>
      <c r="RRT287" s="89"/>
      <c r="RRU287" s="89"/>
      <c r="RRV287" s="89"/>
      <c r="RRW287" s="89"/>
      <c r="RRX287" s="89"/>
      <c r="RRY287" s="89"/>
      <c r="RRZ287" s="89"/>
      <c r="RSA287" s="89"/>
      <c r="RSB287" s="89"/>
      <c r="RSC287" s="89"/>
      <c r="RSD287" s="89"/>
      <c r="RSE287" s="89"/>
      <c r="RSF287" s="89"/>
      <c r="RSG287" s="89"/>
      <c r="RSH287" s="89"/>
      <c r="RSI287" s="89"/>
      <c r="RSJ287" s="89"/>
      <c r="RSK287" s="89"/>
      <c r="RSL287" s="89"/>
      <c r="RSM287" s="89"/>
      <c r="RSN287" s="89"/>
      <c r="RSO287" s="89"/>
      <c r="RSP287" s="89"/>
      <c r="RSQ287" s="89"/>
      <c r="RSR287" s="89"/>
      <c r="RSS287" s="89"/>
      <c r="RST287" s="89"/>
      <c r="RSU287" s="89"/>
      <c r="RSV287" s="89"/>
      <c r="RSW287" s="89"/>
      <c r="RSX287" s="89"/>
      <c r="RSY287" s="89"/>
      <c r="RSZ287" s="89"/>
      <c r="RTA287" s="89"/>
      <c r="RTB287" s="89"/>
      <c r="RTC287" s="89"/>
      <c r="RTD287" s="89"/>
      <c r="RTE287" s="89"/>
      <c r="RTF287" s="89"/>
      <c r="RTG287" s="89"/>
      <c r="RTH287" s="89"/>
      <c r="RTI287" s="89"/>
      <c r="RTJ287" s="89"/>
      <c r="RTK287" s="89"/>
      <c r="RTL287" s="89"/>
      <c r="RTM287" s="89"/>
      <c r="RTN287" s="89"/>
      <c r="RTO287" s="89"/>
      <c r="RTP287" s="89"/>
      <c r="RTQ287" s="89"/>
      <c r="RTR287" s="89"/>
      <c r="RTS287" s="89"/>
      <c r="RTT287" s="89"/>
      <c r="RTU287" s="89"/>
      <c r="RTV287" s="89"/>
      <c r="RTW287" s="89"/>
      <c r="RTX287" s="89"/>
      <c r="RTY287" s="89"/>
      <c r="RTZ287" s="89"/>
      <c r="RUA287" s="89"/>
      <c r="RUB287" s="89"/>
      <c r="RUC287" s="89"/>
      <c r="RUD287" s="89"/>
      <c r="RUE287" s="89"/>
      <c r="RUF287" s="89"/>
      <c r="RUG287" s="89"/>
      <c r="RUH287" s="89"/>
      <c r="RUI287" s="89"/>
      <c r="RUJ287" s="89"/>
      <c r="RUK287" s="89"/>
      <c r="RUL287" s="89"/>
      <c r="RUM287" s="89"/>
      <c r="RUN287" s="89"/>
      <c r="RUO287" s="89"/>
      <c r="RUP287" s="89"/>
      <c r="RUQ287" s="89"/>
      <c r="RUR287" s="89"/>
      <c r="RUS287" s="89"/>
      <c r="RUT287" s="89"/>
      <c r="RUU287" s="89"/>
      <c r="RUV287" s="89"/>
      <c r="RUW287" s="89"/>
      <c r="RUX287" s="89"/>
      <c r="RUY287" s="89"/>
      <c r="RUZ287" s="89"/>
      <c r="RVA287" s="89"/>
      <c r="RVB287" s="89"/>
      <c r="RVC287" s="89"/>
      <c r="RVD287" s="89"/>
      <c r="RVE287" s="89"/>
      <c r="RVF287" s="89"/>
      <c r="RVG287" s="89"/>
      <c r="RVH287" s="89"/>
      <c r="RVI287" s="89"/>
      <c r="RVJ287" s="89"/>
      <c r="RVK287" s="89"/>
      <c r="RVL287" s="89"/>
      <c r="RVM287" s="89"/>
      <c r="RVN287" s="89"/>
      <c r="RVO287" s="89"/>
      <c r="RVP287" s="89"/>
      <c r="RVQ287" s="89"/>
      <c r="RVR287" s="89"/>
      <c r="RVS287" s="89"/>
      <c r="RVT287" s="89"/>
      <c r="RVU287" s="89"/>
      <c r="RVV287" s="89"/>
      <c r="RVW287" s="89"/>
      <c r="RVX287" s="89"/>
      <c r="RVY287" s="89"/>
      <c r="RVZ287" s="89"/>
      <c r="RWA287" s="89"/>
      <c r="RWB287" s="89"/>
      <c r="RWC287" s="89"/>
      <c r="RWD287" s="89"/>
      <c r="RWE287" s="89"/>
      <c r="RWF287" s="89"/>
      <c r="RWG287" s="89"/>
      <c r="RWH287" s="89"/>
      <c r="RWI287" s="89"/>
      <c r="RWJ287" s="89"/>
      <c r="RWK287" s="89"/>
      <c r="RWL287" s="89"/>
      <c r="RWM287" s="89"/>
      <c r="RWN287" s="89"/>
      <c r="RWO287" s="89"/>
      <c r="RWP287" s="89"/>
      <c r="RWQ287" s="89"/>
      <c r="RWR287" s="89"/>
      <c r="RWS287" s="89"/>
      <c r="RWT287" s="89"/>
      <c r="RWU287" s="89"/>
      <c r="RWV287" s="89"/>
      <c r="RWW287" s="89"/>
      <c r="RWX287" s="89"/>
      <c r="RWY287" s="89"/>
      <c r="RWZ287" s="89"/>
      <c r="RXA287" s="89"/>
      <c r="RXB287" s="89"/>
      <c r="RXC287" s="89"/>
      <c r="RXD287" s="89"/>
      <c r="RXE287" s="89"/>
      <c r="RXF287" s="89"/>
      <c r="RXG287" s="89"/>
      <c r="RXH287" s="89"/>
      <c r="RXI287" s="89"/>
      <c r="RXJ287" s="89"/>
      <c r="RXK287" s="89"/>
      <c r="RXL287" s="89"/>
      <c r="RXM287" s="89"/>
      <c r="RXN287" s="89"/>
      <c r="RXO287" s="89"/>
      <c r="RXP287" s="89"/>
      <c r="RXQ287" s="89"/>
      <c r="RXR287" s="89"/>
      <c r="RXS287" s="89"/>
      <c r="RXT287" s="89"/>
      <c r="RXU287" s="89"/>
      <c r="RXV287" s="89"/>
      <c r="RXW287" s="89"/>
      <c r="RXX287" s="89"/>
      <c r="RXY287" s="89"/>
      <c r="RXZ287" s="89"/>
      <c r="RYA287" s="89"/>
      <c r="RYB287" s="89"/>
      <c r="RYC287" s="89"/>
      <c r="RYD287" s="89"/>
      <c r="RYE287" s="89"/>
      <c r="RYF287" s="89"/>
      <c r="RYG287" s="89"/>
      <c r="RYH287" s="89"/>
      <c r="RYI287" s="89"/>
      <c r="RYJ287" s="89"/>
      <c r="RYK287" s="89"/>
      <c r="RYL287" s="89"/>
      <c r="RYM287" s="89"/>
      <c r="RYN287" s="89"/>
      <c r="RYO287" s="89"/>
      <c r="RYP287" s="89"/>
      <c r="RYQ287" s="89"/>
      <c r="RYR287" s="89"/>
      <c r="RYS287" s="89"/>
      <c r="RYT287" s="89"/>
      <c r="RYU287" s="89"/>
      <c r="RYV287" s="89"/>
      <c r="RYW287" s="89"/>
      <c r="RYX287" s="89"/>
      <c r="RYY287" s="89"/>
      <c r="RYZ287" s="89"/>
      <c r="RZA287" s="89"/>
      <c r="RZB287" s="89"/>
      <c r="RZC287" s="89"/>
      <c r="RZD287" s="89"/>
      <c r="RZE287" s="89"/>
      <c r="RZF287" s="89"/>
      <c r="RZG287" s="89"/>
      <c r="RZH287" s="89"/>
      <c r="RZI287" s="89"/>
      <c r="RZJ287" s="89"/>
      <c r="RZK287" s="89"/>
      <c r="RZL287" s="89"/>
      <c r="RZM287" s="89"/>
      <c r="RZN287" s="89"/>
      <c r="RZO287" s="89"/>
      <c r="RZP287" s="89"/>
      <c r="RZQ287" s="89"/>
      <c r="RZR287" s="89"/>
      <c r="RZS287" s="89"/>
      <c r="RZT287" s="89"/>
      <c r="RZU287" s="89"/>
      <c r="RZV287" s="89"/>
      <c r="RZW287" s="89"/>
      <c r="RZX287" s="89"/>
      <c r="RZY287" s="89"/>
      <c r="RZZ287" s="89"/>
      <c r="SAA287" s="89"/>
      <c r="SAB287" s="89"/>
      <c r="SAC287" s="89"/>
      <c r="SAD287" s="89"/>
      <c r="SAE287" s="89"/>
      <c r="SAF287" s="89"/>
      <c r="SAG287" s="89"/>
      <c r="SAH287" s="89"/>
      <c r="SAI287" s="89"/>
      <c r="SAJ287" s="89"/>
      <c r="SAK287" s="89"/>
      <c r="SAL287" s="89"/>
      <c r="SAM287" s="89"/>
      <c r="SAN287" s="89"/>
      <c r="SAO287" s="89"/>
      <c r="SAP287" s="89"/>
      <c r="SAQ287" s="89"/>
      <c r="SAR287" s="89"/>
      <c r="SAS287" s="89"/>
      <c r="SAT287" s="89"/>
      <c r="SAU287" s="89"/>
      <c r="SAV287" s="89"/>
      <c r="SAW287" s="89"/>
      <c r="SAX287" s="89"/>
      <c r="SAY287" s="89"/>
      <c r="SAZ287" s="89"/>
      <c r="SBA287" s="89"/>
      <c r="SBB287" s="89"/>
      <c r="SBC287" s="89"/>
      <c r="SBD287" s="89"/>
      <c r="SBE287" s="89"/>
      <c r="SBF287" s="89"/>
      <c r="SBG287" s="89"/>
      <c r="SBH287" s="89"/>
      <c r="SBI287" s="89"/>
      <c r="SBJ287" s="89"/>
      <c r="SBK287" s="89"/>
      <c r="SBL287" s="89"/>
      <c r="SBM287" s="89"/>
      <c r="SBN287" s="89"/>
      <c r="SBO287" s="89"/>
      <c r="SBP287" s="89"/>
      <c r="SBQ287" s="89"/>
      <c r="SBR287" s="89"/>
      <c r="SBS287" s="89"/>
      <c r="SBT287" s="89"/>
      <c r="SBU287" s="89"/>
      <c r="SBV287" s="89"/>
      <c r="SBW287" s="89"/>
      <c r="SBX287" s="89"/>
      <c r="SBY287" s="89"/>
      <c r="SBZ287" s="89"/>
      <c r="SCA287" s="89"/>
      <c r="SCB287" s="89"/>
      <c r="SCC287" s="89"/>
      <c r="SCD287" s="89"/>
      <c r="SCE287" s="89"/>
      <c r="SCF287" s="89"/>
      <c r="SCG287" s="89"/>
      <c r="SCH287" s="89"/>
      <c r="SCI287" s="89"/>
      <c r="SCJ287" s="89"/>
      <c r="SCK287" s="89"/>
      <c r="SCL287" s="89"/>
      <c r="SCM287" s="89"/>
      <c r="SCN287" s="89"/>
      <c r="SCO287" s="89"/>
      <c r="SCP287" s="89"/>
      <c r="SCQ287" s="89"/>
      <c r="SCR287" s="89"/>
      <c r="SCS287" s="89"/>
      <c r="SCT287" s="89"/>
      <c r="SCU287" s="89"/>
      <c r="SCV287" s="89"/>
      <c r="SCW287" s="89"/>
      <c r="SCX287" s="89"/>
      <c r="SCY287" s="89"/>
      <c r="SCZ287" s="89"/>
      <c r="SDA287" s="89"/>
      <c r="SDB287" s="89"/>
      <c r="SDC287" s="89"/>
      <c r="SDD287" s="89"/>
      <c r="SDE287" s="89"/>
      <c r="SDF287" s="89"/>
      <c r="SDG287" s="89"/>
      <c r="SDH287" s="89"/>
      <c r="SDI287" s="89"/>
      <c r="SDJ287" s="89"/>
      <c r="SDK287" s="89"/>
      <c r="SDL287" s="89"/>
      <c r="SDM287" s="89"/>
      <c r="SDN287" s="89"/>
      <c r="SDO287" s="89"/>
      <c r="SDP287" s="89"/>
      <c r="SDQ287" s="89"/>
      <c r="SDR287" s="89"/>
      <c r="SDS287" s="89"/>
      <c r="SDT287" s="89"/>
      <c r="SDU287" s="89"/>
      <c r="SDV287" s="89"/>
      <c r="SDW287" s="89"/>
      <c r="SDX287" s="89"/>
      <c r="SDY287" s="89"/>
      <c r="SDZ287" s="89"/>
      <c r="SEA287" s="89"/>
      <c r="SEB287" s="89"/>
      <c r="SEC287" s="89"/>
      <c r="SED287" s="89"/>
      <c r="SEE287" s="89"/>
      <c r="SEF287" s="89"/>
      <c r="SEG287" s="89"/>
      <c r="SEH287" s="89"/>
      <c r="SEI287" s="89"/>
      <c r="SEJ287" s="89"/>
      <c r="SEK287" s="89"/>
      <c r="SEL287" s="89"/>
      <c r="SEM287" s="89"/>
      <c r="SEN287" s="89"/>
      <c r="SEO287" s="89"/>
      <c r="SEP287" s="89"/>
      <c r="SEQ287" s="89"/>
      <c r="SER287" s="89"/>
      <c r="SES287" s="89"/>
      <c r="SET287" s="89"/>
      <c r="SEU287" s="89"/>
      <c r="SEV287" s="89"/>
      <c r="SEW287" s="89"/>
      <c r="SEX287" s="89"/>
      <c r="SEY287" s="89"/>
      <c r="SEZ287" s="89"/>
      <c r="SFA287" s="89"/>
      <c r="SFB287" s="89"/>
      <c r="SFC287" s="89"/>
      <c r="SFD287" s="89"/>
      <c r="SFE287" s="89"/>
      <c r="SFF287" s="89"/>
      <c r="SFG287" s="89"/>
      <c r="SFH287" s="89"/>
      <c r="SFI287" s="89"/>
      <c r="SFJ287" s="89"/>
      <c r="SFK287" s="89"/>
      <c r="SFL287" s="89"/>
      <c r="SFM287" s="89"/>
      <c r="SFN287" s="89"/>
      <c r="SFO287" s="89"/>
      <c r="SFP287" s="89"/>
      <c r="SFQ287" s="89"/>
      <c r="SFR287" s="89"/>
      <c r="SFS287" s="89"/>
      <c r="SFT287" s="89"/>
      <c r="SFU287" s="89"/>
      <c r="SFV287" s="89"/>
      <c r="SFW287" s="89"/>
      <c r="SFX287" s="89"/>
      <c r="SFY287" s="89"/>
      <c r="SFZ287" s="89"/>
      <c r="SGA287" s="89"/>
      <c r="SGB287" s="89"/>
      <c r="SGC287" s="89"/>
      <c r="SGD287" s="89"/>
      <c r="SGE287" s="89"/>
      <c r="SGF287" s="89"/>
      <c r="SGG287" s="89"/>
      <c r="SGH287" s="89"/>
      <c r="SGI287" s="89"/>
      <c r="SGJ287" s="89"/>
      <c r="SGK287" s="89"/>
      <c r="SGL287" s="89"/>
      <c r="SGM287" s="89"/>
      <c r="SGN287" s="89"/>
      <c r="SGO287" s="89"/>
      <c r="SGP287" s="89"/>
      <c r="SGQ287" s="89"/>
      <c r="SGR287" s="89"/>
      <c r="SGS287" s="89"/>
      <c r="SGT287" s="89"/>
      <c r="SGU287" s="89"/>
      <c r="SGV287" s="89"/>
      <c r="SGW287" s="89"/>
      <c r="SGX287" s="89"/>
      <c r="SGY287" s="89"/>
      <c r="SGZ287" s="89"/>
      <c r="SHA287" s="89"/>
      <c r="SHB287" s="89"/>
      <c r="SHC287" s="89"/>
      <c r="SHD287" s="89"/>
      <c r="SHE287" s="89"/>
      <c r="SHF287" s="89"/>
      <c r="SHG287" s="89"/>
      <c r="SHH287" s="89"/>
      <c r="SHI287" s="89"/>
      <c r="SHJ287" s="89"/>
      <c r="SHK287" s="89"/>
      <c r="SHL287" s="89"/>
      <c r="SHM287" s="89"/>
      <c r="SHN287" s="89"/>
      <c r="SHO287" s="89"/>
      <c r="SHP287" s="89"/>
      <c r="SHQ287" s="89"/>
      <c r="SHR287" s="89"/>
      <c r="SHS287" s="89"/>
      <c r="SHT287" s="89"/>
      <c r="SHU287" s="89"/>
      <c r="SHV287" s="89"/>
      <c r="SHW287" s="89"/>
      <c r="SHX287" s="89"/>
      <c r="SHY287" s="89"/>
      <c r="SHZ287" s="89"/>
      <c r="SIA287" s="89"/>
      <c r="SIB287" s="89"/>
      <c r="SIC287" s="89"/>
      <c r="SID287" s="89"/>
      <c r="SIE287" s="89"/>
      <c r="SIF287" s="89"/>
      <c r="SIG287" s="89"/>
      <c r="SIH287" s="89"/>
      <c r="SII287" s="89"/>
      <c r="SIJ287" s="89"/>
      <c r="SIK287" s="89"/>
      <c r="SIL287" s="89"/>
      <c r="SIM287" s="89"/>
      <c r="SIN287" s="89"/>
      <c r="SIO287" s="89"/>
      <c r="SIP287" s="89"/>
      <c r="SIQ287" s="89"/>
      <c r="SIR287" s="89"/>
      <c r="SIS287" s="89"/>
      <c r="SIT287" s="89"/>
      <c r="SIU287" s="89"/>
      <c r="SIV287" s="89"/>
      <c r="SIW287" s="89"/>
      <c r="SIX287" s="89"/>
      <c r="SIY287" s="89"/>
      <c r="SIZ287" s="89"/>
      <c r="SJA287" s="89"/>
      <c r="SJB287" s="89"/>
      <c r="SJC287" s="89"/>
      <c r="SJD287" s="89"/>
      <c r="SJE287" s="89"/>
      <c r="SJF287" s="89"/>
      <c r="SJG287" s="89"/>
      <c r="SJH287" s="89"/>
      <c r="SJI287" s="89"/>
      <c r="SJJ287" s="89"/>
      <c r="SJK287" s="89"/>
      <c r="SJL287" s="89"/>
      <c r="SJM287" s="89"/>
      <c r="SJN287" s="89"/>
      <c r="SJO287" s="89"/>
      <c r="SJP287" s="89"/>
      <c r="SJQ287" s="89"/>
      <c r="SJR287" s="89"/>
      <c r="SJS287" s="89"/>
      <c r="SJT287" s="89"/>
      <c r="SJU287" s="89"/>
      <c r="SJV287" s="89"/>
      <c r="SJW287" s="89"/>
      <c r="SJX287" s="89"/>
      <c r="SJY287" s="89"/>
      <c r="SJZ287" s="89"/>
      <c r="SKA287" s="89"/>
      <c r="SKB287" s="89"/>
      <c r="SKC287" s="89"/>
      <c r="SKD287" s="89"/>
      <c r="SKE287" s="89"/>
      <c r="SKF287" s="89"/>
      <c r="SKG287" s="89"/>
      <c r="SKH287" s="89"/>
      <c r="SKI287" s="89"/>
      <c r="SKJ287" s="89"/>
      <c r="SKK287" s="89"/>
      <c r="SKL287" s="89"/>
      <c r="SKM287" s="89"/>
      <c r="SKN287" s="89"/>
      <c r="SKO287" s="89"/>
      <c r="SKP287" s="89"/>
      <c r="SKQ287" s="89"/>
      <c r="SKR287" s="89"/>
      <c r="SKS287" s="89"/>
      <c r="SKT287" s="89"/>
      <c r="SKU287" s="89"/>
      <c r="SKV287" s="89"/>
      <c r="SKW287" s="89"/>
      <c r="SKX287" s="89"/>
      <c r="SKY287" s="89"/>
      <c r="SKZ287" s="89"/>
      <c r="SLA287" s="89"/>
      <c r="SLB287" s="89"/>
      <c r="SLC287" s="89"/>
      <c r="SLD287" s="89"/>
      <c r="SLE287" s="89"/>
      <c r="SLF287" s="89"/>
      <c r="SLG287" s="89"/>
      <c r="SLH287" s="89"/>
      <c r="SLI287" s="89"/>
      <c r="SLJ287" s="89"/>
      <c r="SLK287" s="89"/>
      <c r="SLL287" s="89"/>
      <c r="SLM287" s="89"/>
      <c r="SLN287" s="89"/>
      <c r="SLO287" s="89"/>
      <c r="SLP287" s="89"/>
      <c r="SLQ287" s="89"/>
      <c r="SLR287" s="89"/>
      <c r="SLS287" s="89"/>
      <c r="SLT287" s="89"/>
      <c r="SLU287" s="89"/>
      <c r="SLV287" s="89"/>
      <c r="SLW287" s="89"/>
      <c r="SLX287" s="89"/>
      <c r="SLY287" s="89"/>
      <c r="SLZ287" s="89"/>
      <c r="SMA287" s="89"/>
      <c r="SMB287" s="89"/>
      <c r="SMC287" s="89"/>
      <c r="SMD287" s="89"/>
      <c r="SME287" s="89"/>
      <c r="SMF287" s="89"/>
      <c r="SMG287" s="89"/>
      <c r="SMH287" s="89"/>
      <c r="SMI287" s="89"/>
      <c r="SMJ287" s="89"/>
      <c r="SMK287" s="89"/>
      <c r="SML287" s="89"/>
      <c r="SMM287" s="89"/>
      <c r="SMN287" s="89"/>
      <c r="SMO287" s="89"/>
      <c r="SMP287" s="89"/>
      <c r="SMQ287" s="89"/>
      <c r="SMR287" s="89"/>
      <c r="SMS287" s="89"/>
      <c r="SMT287" s="89"/>
      <c r="SMU287" s="89"/>
      <c r="SMV287" s="89"/>
      <c r="SMW287" s="89"/>
      <c r="SMX287" s="89"/>
      <c r="SMY287" s="89"/>
      <c r="SMZ287" s="89"/>
      <c r="SNA287" s="89"/>
      <c r="SNB287" s="89"/>
      <c r="SNC287" s="89"/>
      <c r="SND287" s="89"/>
      <c r="SNE287" s="89"/>
      <c r="SNF287" s="89"/>
      <c r="SNG287" s="89"/>
      <c r="SNH287" s="89"/>
      <c r="SNI287" s="89"/>
      <c r="SNJ287" s="89"/>
      <c r="SNK287" s="89"/>
      <c r="SNL287" s="89"/>
      <c r="SNM287" s="89"/>
      <c r="SNN287" s="89"/>
      <c r="SNO287" s="89"/>
      <c r="SNP287" s="89"/>
      <c r="SNQ287" s="89"/>
      <c r="SNR287" s="89"/>
      <c r="SNS287" s="89"/>
      <c r="SNT287" s="89"/>
      <c r="SNU287" s="89"/>
      <c r="SNV287" s="89"/>
      <c r="SNW287" s="89"/>
      <c r="SNX287" s="89"/>
      <c r="SNY287" s="89"/>
      <c r="SNZ287" s="89"/>
      <c r="SOA287" s="89"/>
      <c r="SOB287" s="89"/>
      <c r="SOC287" s="89"/>
      <c r="SOD287" s="89"/>
      <c r="SOE287" s="89"/>
      <c r="SOF287" s="89"/>
      <c r="SOG287" s="89"/>
      <c r="SOH287" s="89"/>
      <c r="SOI287" s="89"/>
      <c r="SOJ287" s="89"/>
      <c r="SOK287" s="89"/>
      <c r="SOL287" s="89"/>
      <c r="SOM287" s="89"/>
      <c r="SON287" s="89"/>
      <c r="SOO287" s="89"/>
      <c r="SOP287" s="89"/>
      <c r="SOQ287" s="89"/>
      <c r="SOR287" s="89"/>
      <c r="SOS287" s="89"/>
      <c r="SOT287" s="89"/>
      <c r="SOU287" s="89"/>
      <c r="SOV287" s="89"/>
      <c r="SOW287" s="89"/>
      <c r="SOX287" s="89"/>
      <c r="SOY287" s="89"/>
      <c r="SOZ287" s="89"/>
      <c r="SPA287" s="89"/>
      <c r="SPB287" s="89"/>
      <c r="SPC287" s="89"/>
      <c r="SPD287" s="89"/>
      <c r="SPE287" s="89"/>
      <c r="SPF287" s="89"/>
      <c r="SPG287" s="89"/>
      <c r="SPH287" s="89"/>
      <c r="SPI287" s="89"/>
      <c r="SPJ287" s="89"/>
      <c r="SPK287" s="89"/>
      <c r="SPL287" s="89"/>
      <c r="SPM287" s="89"/>
      <c r="SPN287" s="89"/>
      <c r="SPO287" s="89"/>
      <c r="SPP287" s="89"/>
      <c r="SPQ287" s="89"/>
      <c r="SPR287" s="89"/>
      <c r="SPS287" s="89"/>
      <c r="SPT287" s="89"/>
      <c r="SPU287" s="89"/>
      <c r="SPV287" s="89"/>
      <c r="SPW287" s="89"/>
      <c r="SPX287" s="89"/>
      <c r="SPY287" s="89"/>
      <c r="SPZ287" s="89"/>
      <c r="SQA287" s="89"/>
      <c r="SQB287" s="89"/>
      <c r="SQC287" s="89"/>
      <c r="SQD287" s="89"/>
      <c r="SQE287" s="89"/>
      <c r="SQF287" s="89"/>
      <c r="SQG287" s="89"/>
      <c r="SQH287" s="89"/>
      <c r="SQI287" s="89"/>
      <c r="SQJ287" s="89"/>
      <c r="SQK287" s="89"/>
      <c r="SQL287" s="89"/>
      <c r="SQM287" s="89"/>
      <c r="SQN287" s="89"/>
      <c r="SQO287" s="89"/>
      <c r="SQP287" s="89"/>
      <c r="SQQ287" s="89"/>
      <c r="SQR287" s="89"/>
      <c r="SQS287" s="89"/>
      <c r="SQT287" s="89"/>
      <c r="SQU287" s="89"/>
      <c r="SQV287" s="89"/>
      <c r="SQW287" s="89"/>
      <c r="SQX287" s="89"/>
      <c r="SQY287" s="89"/>
      <c r="SQZ287" s="89"/>
      <c r="SRA287" s="89"/>
      <c r="SRB287" s="89"/>
      <c r="SRC287" s="89"/>
      <c r="SRD287" s="89"/>
      <c r="SRE287" s="89"/>
      <c r="SRF287" s="89"/>
      <c r="SRG287" s="89"/>
      <c r="SRH287" s="89"/>
      <c r="SRI287" s="89"/>
      <c r="SRJ287" s="89"/>
      <c r="SRK287" s="89"/>
      <c r="SRL287" s="89"/>
      <c r="SRM287" s="89"/>
      <c r="SRN287" s="89"/>
      <c r="SRO287" s="89"/>
      <c r="SRP287" s="89"/>
      <c r="SRQ287" s="89"/>
      <c r="SRR287" s="89"/>
      <c r="SRS287" s="89"/>
      <c r="SRT287" s="89"/>
      <c r="SRU287" s="89"/>
      <c r="SRV287" s="89"/>
      <c r="SRW287" s="89"/>
      <c r="SRX287" s="89"/>
      <c r="SRY287" s="89"/>
      <c r="SRZ287" s="89"/>
      <c r="SSA287" s="89"/>
      <c r="SSB287" s="89"/>
      <c r="SSC287" s="89"/>
      <c r="SSD287" s="89"/>
      <c r="SSE287" s="89"/>
      <c r="SSF287" s="89"/>
      <c r="SSG287" s="89"/>
      <c r="SSH287" s="89"/>
      <c r="SSI287" s="89"/>
      <c r="SSJ287" s="89"/>
      <c r="SSK287" s="89"/>
      <c r="SSL287" s="89"/>
      <c r="SSM287" s="89"/>
      <c r="SSN287" s="89"/>
      <c r="SSO287" s="89"/>
      <c r="SSP287" s="89"/>
      <c r="SSQ287" s="89"/>
      <c r="SSR287" s="89"/>
      <c r="SSS287" s="89"/>
      <c r="SST287" s="89"/>
      <c r="SSU287" s="89"/>
      <c r="SSV287" s="89"/>
      <c r="SSW287" s="89"/>
      <c r="SSX287" s="89"/>
      <c r="SSY287" s="89"/>
      <c r="SSZ287" s="89"/>
      <c r="STA287" s="89"/>
      <c r="STB287" s="89"/>
      <c r="STC287" s="89"/>
      <c r="STD287" s="89"/>
      <c r="STE287" s="89"/>
      <c r="STF287" s="89"/>
      <c r="STG287" s="89"/>
      <c r="STH287" s="89"/>
      <c r="STI287" s="89"/>
      <c r="STJ287" s="89"/>
      <c r="STK287" s="89"/>
      <c r="STL287" s="89"/>
      <c r="STM287" s="89"/>
      <c r="STN287" s="89"/>
      <c r="STO287" s="89"/>
      <c r="STP287" s="89"/>
      <c r="STQ287" s="89"/>
      <c r="STR287" s="89"/>
      <c r="STS287" s="89"/>
      <c r="STT287" s="89"/>
      <c r="STU287" s="89"/>
      <c r="STV287" s="89"/>
      <c r="STW287" s="89"/>
      <c r="STX287" s="89"/>
      <c r="STY287" s="89"/>
      <c r="STZ287" s="89"/>
      <c r="SUA287" s="89"/>
      <c r="SUB287" s="89"/>
      <c r="SUC287" s="89"/>
      <c r="SUD287" s="89"/>
      <c r="SUE287" s="89"/>
      <c r="SUF287" s="89"/>
      <c r="SUG287" s="89"/>
      <c r="SUH287" s="89"/>
      <c r="SUI287" s="89"/>
      <c r="SUJ287" s="89"/>
      <c r="SUK287" s="89"/>
      <c r="SUL287" s="89"/>
      <c r="SUM287" s="89"/>
      <c r="SUN287" s="89"/>
      <c r="SUO287" s="89"/>
      <c r="SUP287" s="89"/>
      <c r="SUQ287" s="89"/>
      <c r="SUR287" s="89"/>
      <c r="SUS287" s="89"/>
      <c r="SUT287" s="89"/>
      <c r="SUU287" s="89"/>
      <c r="SUV287" s="89"/>
      <c r="SUW287" s="89"/>
      <c r="SUX287" s="89"/>
      <c r="SUY287" s="89"/>
      <c r="SUZ287" s="89"/>
      <c r="SVA287" s="89"/>
      <c r="SVB287" s="89"/>
      <c r="SVC287" s="89"/>
      <c r="SVD287" s="89"/>
      <c r="SVE287" s="89"/>
      <c r="SVF287" s="89"/>
      <c r="SVG287" s="89"/>
      <c r="SVH287" s="89"/>
      <c r="SVI287" s="89"/>
      <c r="SVJ287" s="89"/>
      <c r="SVK287" s="89"/>
      <c r="SVL287" s="89"/>
      <c r="SVM287" s="89"/>
      <c r="SVN287" s="89"/>
      <c r="SVO287" s="89"/>
      <c r="SVP287" s="89"/>
      <c r="SVQ287" s="89"/>
      <c r="SVR287" s="89"/>
      <c r="SVS287" s="89"/>
      <c r="SVT287" s="89"/>
      <c r="SVU287" s="89"/>
      <c r="SVV287" s="89"/>
      <c r="SVW287" s="89"/>
      <c r="SVX287" s="89"/>
      <c r="SVY287" s="89"/>
      <c r="SVZ287" s="89"/>
      <c r="SWA287" s="89"/>
      <c r="SWB287" s="89"/>
      <c r="SWC287" s="89"/>
      <c r="SWD287" s="89"/>
      <c r="SWE287" s="89"/>
      <c r="SWF287" s="89"/>
      <c r="SWG287" s="89"/>
      <c r="SWH287" s="89"/>
      <c r="SWI287" s="89"/>
      <c r="SWJ287" s="89"/>
      <c r="SWK287" s="89"/>
      <c r="SWL287" s="89"/>
      <c r="SWM287" s="89"/>
      <c r="SWN287" s="89"/>
      <c r="SWO287" s="89"/>
      <c r="SWP287" s="89"/>
      <c r="SWQ287" s="89"/>
      <c r="SWR287" s="89"/>
      <c r="SWS287" s="89"/>
      <c r="SWT287" s="89"/>
      <c r="SWU287" s="89"/>
      <c r="SWV287" s="89"/>
      <c r="SWW287" s="89"/>
      <c r="SWX287" s="89"/>
      <c r="SWY287" s="89"/>
      <c r="SWZ287" s="89"/>
      <c r="SXA287" s="89"/>
      <c r="SXB287" s="89"/>
      <c r="SXC287" s="89"/>
      <c r="SXD287" s="89"/>
      <c r="SXE287" s="89"/>
      <c r="SXF287" s="89"/>
      <c r="SXG287" s="89"/>
      <c r="SXH287" s="89"/>
      <c r="SXI287" s="89"/>
      <c r="SXJ287" s="89"/>
      <c r="SXK287" s="89"/>
      <c r="SXL287" s="89"/>
      <c r="SXM287" s="89"/>
      <c r="SXN287" s="89"/>
      <c r="SXO287" s="89"/>
      <c r="SXP287" s="89"/>
      <c r="SXQ287" s="89"/>
      <c r="SXR287" s="89"/>
      <c r="SXS287" s="89"/>
      <c r="SXT287" s="89"/>
      <c r="SXU287" s="89"/>
      <c r="SXV287" s="89"/>
      <c r="SXW287" s="89"/>
      <c r="SXX287" s="89"/>
      <c r="SXY287" s="89"/>
      <c r="SXZ287" s="89"/>
      <c r="SYA287" s="89"/>
      <c r="SYB287" s="89"/>
      <c r="SYC287" s="89"/>
      <c r="SYD287" s="89"/>
      <c r="SYE287" s="89"/>
      <c r="SYF287" s="89"/>
      <c r="SYG287" s="89"/>
      <c r="SYH287" s="89"/>
      <c r="SYI287" s="89"/>
      <c r="SYJ287" s="89"/>
      <c r="SYK287" s="89"/>
      <c r="SYL287" s="89"/>
      <c r="SYM287" s="89"/>
      <c r="SYN287" s="89"/>
      <c r="SYO287" s="89"/>
      <c r="SYP287" s="89"/>
      <c r="SYQ287" s="89"/>
      <c r="SYR287" s="89"/>
      <c r="SYS287" s="89"/>
      <c r="SYT287" s="89"/>
      <c r="SYU287" s="89"/>
      <c r="SYV287" s="89"/>
      <c r="SYW287" s="89"/>
      <c r="SYX287" s="89"/>
      <c r="SYY287" s="89"/>
      <c r="SYZ287" s="89"/>
      <c r="SZA287" s="89"/>
      <c r="SZB287" s="89"/>
      <c r="SZC287" s="89"/>
      <c r="SZD287" s="89"/>
      <c r="SZE287" s="89"/>
      <c r="SZF287" s="89"/>
      <c r="SZG287" s="89"/>
      <c r="SZH287" s="89"/>
      <c r="SZI287" s="89"/>
      <c r="SZJ287" s="89"/>
      <c r="SZK287" s="89"/>
      <c r="SZL287" s="89"/>
      <c r="SZM287" s="89"/>
      <c r="SZN287" s="89"/>
      <c r="SZO287" s="89"/>
      <c r="SZP287" s="89"/>
      <c r="SZQ287" s="89"/>
      <c r="SZR287" s="89"/>
      <c r="SZS287" s="89"/>
      <c r="SZT287" s="89"/>
      <c r="SZU287" s="89"/>
      <c r="SZV287" s="89"/>
      <c r="SZW287" s="89"/>
      <c r="SZX287" s="89"/>
      <c r="SZY287" s="89"/>
      <c r="SZZ287" s="89"/>
      <c r="TAA287" s="89"/>
      <c r="TAB287" s="89"/>
      <c r="TAC287" s="89"/>
      <c r="TAD287" s="89"/>
      <c r="TAE287" s="89"/>
      <c r="TAF287" s="89"/>
      <c r="TAG287" s="89"/>
      <c r="TAH287" s="89"/>
      <c r="TAI287" s="89"/>
      <c r="TAJ287" s="89"/>
      <c r="TAK287" s="89"/>
      <c r="TAL287" s="89"/>
      <c r="TAM287" s="89"/>
      <c r="TAN287" s="89"/>
      <c r="TAO287" s="89"/>
      <c r="TAP287" s="89"/>
      <c r="TAQ287" s="89"/>
      <c r="TAR287" s="89"/>
      <c r="TAS287" s="89"/>
      <c r="TAT287" s="89"/>
      <c r="TAU287" s="89"/>
      <c r="TAV287" s="89"/>
      <c r="TAW287" s="89"/>
      <c r="TAX287" s="89"/>
      <c r="TAY287" s="89"/>
      <c r="TAZ287" s="89"/>
      <c r="TBA287" s="89"/>
      <c r="TBB287" s="89"/>
      <c r="TBC287" s="89"/>
      <c r="TBD287" s="89"/>
      <c r="TBE287" s="89"/>
      <c r="TBF287" s="89"/>
      <c r="TBG287" s="89"/>
      <c r="TBH287" s="89"/>
      <c r="TBI287" s="89"/>
      <c r="TBJ287" s="89"/>
      <c r="TBK287" s="89"/>
      <c r="TBL287" s="89"/>
      <c r="TBM287" s="89"/>
      <c r="TBN287" s="89"/>
      <c r="TBO287" s="89"/>
      <c r="TBP287" s="89"/>
      <c r="TBQ287" s="89"/>
      <c r="TBR287" s="89"/>
      <c r="TBS287" s="89"/>
      <c r="TBT287" s="89"/>
      <c r="TBU287" s="89"/>
      <c r="TBV287" s="89"/>
      <c r="TBW287" s="89"/>
      <c r="TBX287" s="89"/>
      <c r="TBY287" s="89"/>
      <c r="TBZ287" s="89"/>
      <c r="TCA287" s="89"/>
      <c r="TCB287" s="89"/>
      <c r="TCC287" s="89"/>
      <c r="TCD287" s="89"/>
      <c r="TCE287" s="89"/>
      <c r="TCF287" s="89"/>
      <c r="TCG287" s="89"/>
      <c r="TCH287" s="89"/>
      <c r="TCI287" s="89"/>
      <c r="TCJ287" s="89"/>
      <c r="TCK287" s="89"/>
      <c r="TCL287" s="89"/>
      <c r="TCM287" s="89"/>
      <c r="TCN287" s="89"/>
      <c r="TCO287" s="89"/>
      <c r="TCP287" s="89"/>
      <c r="TCQ287" s="89"/>
      <c r="TCR287" s="89"/>
      <c r="TCS287" s="89"/>
      <c r="TCT287" s="89"/>
      <c r="TCU287" s="89"/>
      <c r="TCV287" s="89"/>
      <c r="TCW287" s="89"/>
      <c r="TCX287" s="89"/>
      <c r="TCY287" s="89"/>
      <c r="TCZ287" s="89"/>
      <c r="TDA287" s="89"/>
      <c r="TDB287" s="89"/>
      <c r="TDC287" s="89"/>
      <c r="TDD287" s="89"/>
      <c r="TDE287" s="89"/>
      <c r="TDF287" s="89"/>
      <c r="TDG287" s="89"/>
      <c r="TDH287" s="89"/>
      <c r="TDI287" s="89"/>
      <c r="TDJ287" s="89"/>
      <c r="TDK287" s="89"/>
      <c r="TDL287" s="89"/>
      <c r="TDM287" s="89"/>
      <c r="TDN287" s="89"/>
      <c r="TDO287" s="89"/>
      <c r="TDP287" s="89"/>
      <c r="TDQ287" s="89"/>
      <c r="TDR287" s="89"/>
      <c r="TDS287" s="89"/>
      <c r="TDT287" s="89"/>
      <c r="TDU287" s="89"/>
      <c r="TDV287" s="89"/>
      <c r="TDW287" s="89"/>
      <c r="TDX287" s="89"/>
      <c r="TDY287" s="89"/>
      <c r="TDZ287" s="89"/>
      <c r="TEA287" s="89"/>
      <c r="TEB287" s="89"/>
      <c r="TEC287" s="89"/>
      <c r="TED287" s="89"/>
      <c r="TEE287" s="89"/>
      <c r="TEF287" s="89"/>
      <c r="TEG287" s="89"/>
      <c r="TEH287" s="89"/>
      <c r="TEI287" s="89"/>
      <c r="TEJ287" s="89"/>
      <c r="TEK287" s="89"/>
      <c r="TEL287" s="89"/>
      <c r="TEM287" s="89"/>
      <c r="TEN287" s="89"/>
      <c r="TEO287" s="89"/>
      <c r="TEP287" s="89"/>
      <c r="TEQ287" s="89"/>
      <c r="TER287" s="89"/>
      <c r="TES287" s="89"/>
      <c r="TET287" s="89"/>
      <c r="TEU287" s="89"/>
      <c r="TEV287" s="89"/>
      <c r="TEW287" s="89"/>
      <c r="TEX287" s="89"/>
      <c r="TEY287" s="89"/>
      <c r="TEZ287" s="89"/>
      <c r="TFA287" s="89"/>
      <c r="TFB287" s="89"/>
      <c r="TFC287" s="89"/>
      <c r="TFD287" s="89"/>
      <c r="TFE287" s="89"/>
      <c r="TFF287" s="89"/>
      <c r="TFG287" s="89"/>
      <c r="TFH287" s="89"/>
      <c r="TFI287" s="89"/>
      <c r="TFJ287" s="89"/>
      <c r="TFK287" s="89"/>
      <c r="TFL287" s="89"/>
      <c r="TFM287" s="89"/>
      <c r="TFN287" s="89"/>
      <c r="TFO287" s="89"/>
      <c r="TFP287" s="89"/>
      <c r="TFQ287" s="89"/>
      <c r="TFR287" s="89"/>
      <c r="TFS287" s="89"/>
      <c r="TFT287" s="89"/>
      <c r="TFU287" s="89"/>
      <c r="TFV287" s="89"/>
      <c r="TFW287" s="89"/>
      <c r="TFX287" s="89"/>
      <c r="TFY287" s="89"/>
      <c r="TFZ287" s="89"/>
      <c r="TGA287" s="89"/>
      <c r="TGB287" s="89"/>
      <c r="TGC287" s="89"/>
      <c r="TGD287" s="89"/>
      <c r="TGE287" s="89"/>
      <c r="TGF287" s="89"/>
      <c r="TGG287" s="89"/>
      <c r="TGH287" s="89"/>
      <c r="TGI287" s="89"/>
      <c r="TGJ287" s="89"/>
      <c r="TGK287" s="89"/>
      <c r="TGL287" s="89"/>
      <c r="TGM287" s="89"/>
      <c r="TGN287" s="89"/>
      <c r="TGO287" s="89"/>
      <c r="TGP287" s="89"/>
      <c r="TGQ287" s="89"/>
      <c r="TGR287" s="89"/>
      <c r="TGS287" s="89"/>
      <c r="TGT287" s="89"/>
      <c r="TGU287" s="89"/>
      <c r="TGV287" s="89"/>
      <c r="TGW287" s="89"/>
      <c r="TGX287" s="89"/>
      <c r="TGY287" s="89"/>
      <c r="TGZ287" s="89"/>
      <c r="THA287" s="89"/>
      <c r="THB287" s="89"/>
      <c r="THC287" s="89"/>
      <c r="THD287" s="89"/>
      <c r="THE287" s="89"/>
      <c r="THF287" s="89"/>
      <c r="THG287" s="89"/>
      <c r="THH287" s="89"/>
      <c r="THI287" s="89"/>
      <c r="THJ287" s="89"/>
      <c r="THK287" s="89"/>
      <c r="THL287" s="89"/>
      <c r="THM287" s="89"/>
      <c r="THN287" s="89"/>
      <c r="THO287" s="89"/>
      <c r="THP287" s="89"/>
      <c r="THQ287" s="89"/>
      <c r="THR287" s="89"/>
      <c r="THS287" s="89"/>
      <c r="THT287" s="89"/>
      <c r="THU287" s="89"/>
      <c r="THV287" s="89"/>
      <c r="THW287" s="89"/>
      <c r="THX287" s="89"/>
      <c r="THY287" s="89"/>
      <c r="THZ287" s="89"/>
      <c r="TIA287" s="89"/>
      <c r="TIB287" s="89"/>
      <c r="TIC287" s="89"/>
      <c r="TID287" s="89"/>
      <c r="TIE287" s="89"/>
      <c r="TIF287" s="89"/>
      <c r="TIG287" s="89"/>
      <c r="TIH287" s="89"/>
      <c r="TII287" s="89"/>
      <c r="TIJ287" s="89"/>
      <c r="TIK287" s="89"/>
      <c r="TIL287" s="89"/>
      <c r="TIM287" s="89"/>
      <c r="TIN287" s="89"/>
      <c r="TIO287" s="89"/>
      <c r="TIP287" s="89"/>
      <c r="TIQ287" s="89"/>
      <c r="TIR287" s="89"/>
      <c r="TIS287" s="89"/>
      <c r="TIT287" s="89"/>
      <c r="TIU287" s="89"/>
      <c r="TIV287" s="89"/>
      <c r="TIW287" s="89"/>
      <c r="TIX287" s="89"/>
      <c r="TIY287" s="89"/>
      <c r="TIZ287" s="89"/>
      <c r="TJA287" s="89"/>
      <c r="TJB287" s="89"/>
      <c r="TJC287" s="89"/>
      <c r="TJD287" s="89"/>
      <c r="TJE287" s="89"/>
      <c r="TJF287" s="89"/>
      <c r="TJG287" s="89"/>
      <c r="TJH287" s="89"/>
      <c r="TJI287" s="89"/>
      <c r="TJJ287" s="89"/>
      <c r="TJK287" s="89"/>
      <c r="TJL287" s="89"/>
      <c r="TJM287" s="89"/>
      <c r="TJN287" s="89"/>
      <c r="TJO287" s="89"/>
      <c r="TJP287" s="89"/>
      <c r="TJQ287" s="89"/>
      <c r="TJR287" s="89"/>
      <c r="TJS287" s="89"/>
      <c r="TJT287" s="89"/>
      <c r="TJU287" s="89"/>
      <c r="TJV287" s="89"/>
      <c r="TJW287" s="89"/>
      <c r="TJX287" s="89"/>
      <c r="TJY287" s="89"/>
      <c r="TJZ287" s="89"/>
      <c r="TKA287" s="89"/>
      <c r="TKB287" s="89"/>
      <c r="TKC287" s="89"/>
      <c r="TKD287" s="89"/>
      <c r="TKE287" s="89"/>
      <c r="TKF287" s="89"/>
      <c r="TKG287" s="89"/>
      <c r="TKH287" s="89"/>
      <c r="TKI287" s="89"/>
      <c r="TKJ287" s="89"/>
      <c r="TKK287" s="89"/>
      <c r="TKL287" s="89"/>
      <c r="TKM287" s="89"/>
      <c r="TKN287" s="89"/>
      <c r="TKO287" s="89"/>
      <c r="TKP287" s="89"/>
      <c r="TKQ287" s="89"/>
      <c r="TKR287" s="89"/>
      <c r="TKS287" s="89"/>
      <c r="TKT287" s="89"/>
      <c r="TKU287" s="89"/>
      <c r="TKV287" s="89"/>
      <c r="TKW287" s="89"/>
      <c r="TKX287" s="89"/>
      <c r="TKY287" s="89"/>
      <c r="TKZ287" s="89"/>
      <c r="TLA287" s="89"/>
      <c r="TLB287" s="89"/>
      <c r="TLC287" s="89"/>
      <c r="TLD287" s="89"/>
      <c r="TLE287" s="89"/>
      <c r="TLF287" s="89"/>
      <c r="TLG287" s="89"/>
      <c r="TLH287" s="89"/>
      <c r="TLI287" s="89"/>
      <c r="TLJ287" s="89"/>
      <c r="TLK287" s="89"/>
      <c r="TLL287" s="89"/>
      <c r="TLM287" s="89"/>
      <c r="TLN287" s="89"/>
      <c r="TLO287" s="89"/>
      <c r="TLP287" s="89"/>
      <c r="TLQ287" s="89"/>
      <c r="TLR287" s="89"/>
      <c r="TLS287" s="89"/>
      <c r="TLT287" s="89"/>
      <c r="TLU287" s="89"/>
      <c r="TLV287" s="89"/>
      <c r="TLW287" s="89"/>
      <c r="TLX287" s="89"/>
      <c r="TLY287" s="89"/>
      <c r="TLZ287" s="89"/>
      <c r="TMA287" s="89"/>
      <c r="TMB287" s="89"/>
      <c r="TMC287" s="89"/>
      <c r="TMD287" s="89"/>
      <c r="TME287" s="89"/>
      <c r="TMF287" s="89"/>
      <c r="TMG287" s="89"/>
      <c r="TMH287" s="89"/>
      <c r="TMI287" s="89"/>
      <c r="TMJ287" s="89"/>
      <c r="TMK287" s="89"/>
      <c r="TML287" s="89"/>
      <c r="TMM287" s="89"/>
      <c r="TMN287" s="89"/>
      <c r="TMO287" s="89"/>
      <c r="TMP287" s="89"/>
      <c r="TMQ287" s="89"/>
      <c r="TMR287" s="89"/>
      <c r="TMS287" s="89"/>
      <c r="TMT287" s="89"/>
      <c r="TMU287" s="89"/>
      <c r="TMV287" s="89"/>
      <c r="TMW287" s="89"/>
      <c r="TMX287" s="89"/>
      <c r="TMY287" s="89"/>
      <c r="TMZ287" s="89"/>
      <c r="TNA287" s="89"/>
      <c r="TNB287" s="89"/>
      <c r="TNC287" s="89"/>
      <c r="TND287" s="89"/>
      <c r="TNE287" s="89"/>
      <c r="TNF287" s="89"/>
      <c r="TNG287" s="89"/>
      <c r="TNH287" s="89"/>
      <c r="TNI287" s="89"/>
      <c r="TNJ287" s="89"/>
      <c r="TNK287" s="89"/>
      <c r="TNL287" s="89"/>
      <c r="TNM287" s="89"/>
      <c r="TNN287" s="89"/>
      <c r="TNO287" s="89"/>
      <c r="TNP287" s="89"/>
      <c r="TNQ287" s="89"/>
      <c r="TNR287" s="89"/>
      <c r="TNS287" s="89"/>
      <c r="TNT287" s="89"/>
      <c r="TNU287" s="89"/>
      <c r="TNV287" s="89"/>
      <c r="TNW287" s="89"/>
      <c r="TNX287" s="89"/>
      <c r="TNY287" s="89"/>
      <c r="TNZ287" s="89"/>
      <c r="TOA287" s="89"/>
      <c r="TOB287" s="89"/>
      <c r="TOC287" s="89"/>
      <c r="TOD287" s="89"/>
      <c r="TOE287" s="89"/>
      <c r="TOF287" s="89"/>
      <c r="TOG287" s="89"/>
      <c r="TOH287" s="89"/>
      <c r="TOI287" s="89"/>
      <c r="TOJ287" s="89"/>
      <c r="TOK287" s="89"/>
      <c r="TOL287" s="89"/>
      <c r="TOM287" s="89"/>
      <c r="TON287" s="89"/>
      <c r="TOO287" s="89"/>
      <c r="TOP287" s="89"/>
      <c r="TOQ287" s="89"/>
      <c r="TOR287" s="89"/>
      <c r="TOS287" s="89"/>
      <c r="TOT287" s="89"/>
      <c r="TOU287" s="89"/>
      <c r="TOV287" s="89"/>
      <c r="TOW287" s="89"/>
      <c r="TOX287" s="89"/>
      <c r="TOY287" s="89"/>
      <c r="TOZ287" s="89"/>
      <c r="TPA287" s="89"/>
      <c r="TPB287" s="89"/>
      <c r="TPC287" s="89"/>
      <c r="TPD287" s="89"/>
      <c r="TPE287" s="89"/>
      <c r="TPF287" s="89"/>
      <c r="TPG287" s="89"/>
      <c r="TPH287" s="89"/>
      <c r="TPI287" s="89"/>
      <c r="TPJ287" s="89"/>
      <c r="TPK287" s="89"/>
      <c r="TPL287" s="89"/>
      <c r="TPM287" s="89"/>
      <c r="TPN287" s="89"/>
      <c r="TPO287" s="89"/>
      <c r="TPP287" s="89"/>
      <c r="TPQ287" s="89"/>
      <c r="TPR287" s="89"/>
      <c r="TPS287" s="89"/>
      <c r="TPT287" s="89"/>
      <c r="TPU287" s="89"/>
      <c r="TPV287" s="89"/>
      <c r="TPW287" s="89"/>
      <c r="TPX287" s="89"/>
      <c r="TPY287" s="89"/>
      <c r="TPZ287" s="89"/>
      <c r="TQA287" s="89"/>
      <c r="TQB287" s="89"/>
      <c r="TQC287" s="89"/>
      <c r="TQD287" s="89"/>
      <c r="TQE287" s="89"/>
      <c r="TQF287" s="89"/>
      <c r="TQG287" s="89"/>
      <c r="TQH287" s="89"/>
      <c r="TQI287" s="89"/>
      <c r="TQJ287" s="89"/>
      <c r="TQK287" s="89"/>
      <c r="TQL287" s="89"/>
      <c r="TQM287" s="89"/>
      <c r="TQN287" s="89"/>
      <c r="TQO287" s="89"/>
      <c r="TQP287" s="89"/>
      <c r="TQQ287" s="89"/>
      <c r="TQR287" s="89"/>
      <c r="TQS287" s="89"/>
      <c r="TQT287" s="89"/>
      <c r="TQU287" s="89"/>
      <c r="TQV287" s="89"/>
      <c r="TQW287" s="89"/>
      <c r="TQX287" s="89"/>
      <c r="TQY287" s="89"/>
      <c r="TQZ287" s="89"/>
      <c r="TRA287" s="89"/>
      <c r="TRB287" s="89"/>
      <c r="TRC287" s="89"/>
      <c r="TRD287" s="89"/>
      <c r="TRE287" s="89"/>
      <c r="TRF287" s="89"/>
      <c r="TRG287" s="89"/>
      <c r="TRH287" s="89"/>
      <c r="TRI287" s="89"/>
      <c r="TRJ287" s="89"/>
      <c r="TRK287" s="89"/>
      <c r="TRL287" s="89"/>
      <c r="TRM287" s="89"/>
      <c r="TRN287" s="89"/>
      <c r="TRO287" s="89"/>
      <c r="TRP287" s="89"/>
      <c r="TRQ287" s="89"/>
      <c r="TRR287" s="89"/>
      <c r="TRS287" s="89"/>
      <c r="TRT287" s="89"/>
      <c r="TRU287" s="89"/>
      <c r="TRV287" s="89"/>
      <c r="TRW287" s="89"/>
      <c r="TRX287" s="89"/>
      <c r="TRY287" s="89"/>
      <c r="TRZ287" s="89"/>
      <c r="TSA287" s="89"/>
      <c r="TSB287" s="89"/>
      <c r="TSC287" s="89"/>
      <c r="TSD287" s="89"/>
      <c r="TSE287" s="89"/>
      <c r="TSF287" s="89"/>
      <c r="TSG287" s="89"/>
      <c r="TSH287" s="89"/>
      <c r="TSI287" s="89"/>
      <c r="TSJ287" s="89"/>
      <c r="TSK287" s="89"/>
      <c r="TSL287" s="89"/>
      <c r="TSM287" s="89"/>
      <c r="TSN287" s="89"/>
      <c r="TSO287" s="89"/>
      <c r="TSP287" s="89"/>
      <c r="TSQ287" s="89"/>
      <c r="TSR287" s="89"/>
      <c r="TSS287" s="89"/>
      <c r="TST287" s="89"/>
      <c r="TSU287" s="89"/>
      <c r="TSV287" s="89"/>
      <c r="TSW287" s="89"/>
      <c r="TSX287" s="89"/>
      <c r="TSY287" s="89"/>
      <c r="TSZ287" s="89"/>
      <c r="TTA287" s="89"/>
      <c r="TTB287" s="89"/>
      <c r="TTC287" s="89"/>
      <c r="TTD287" s="89"/>
      <c r="TTE287" s="89"/>
      <c r="TTF287" s="89"/>
      <c r="TTG287" s="89"/>
      <c r="TTH287" s="89"/>
      <c r="TTI287" s="89"/>
      <c r="TTJ287" s="89"/>
      <c r="TTK287" s="89"/>
      <c r="TTL287" s="89"/>
      <c r="TTM287" s="89"/>
      <c r="TTN287" s="89"/>
      <c r="TTO287" s="89"/>
      <c r="TTP287" s="89"/>
      <c r="TTQ287" s="89"/>
      <c r="TTR287" s="89"/>
      <c r="TTS287" s="89"/>
      <c r="TTT287" s="89"/>
      <c r="TTU287" s="89"/>
      <c r="TTV287" s="89"/>
      <c r="TTW287" s="89"/>
      <c r="TTX287" s="89"/>
      <c r="TTY287" s="89"/>
      <c r="TTZ287" s="89"/>
      <c r="TUA287" s="89"/>
      <c r="TUB287" s="89"/>
      <c r="TUC287" s="89"/>
      <c r="TUD287" s="89"/>
      <c r="TUE287" s="89"/>
      <c r="TUF287" s="89"/>
      <c r="TUG287" s="89"/>
      <c r="TUH287" s="89"/>
      <c r="TUI287" s="89"/>
      <c r="TUJ287" s="89"/>
      <c r="TUK287" s="89"/>
      <c r="TUL287" s="89"/>
      <c r="TUM287" s="89"/>
      <c r="TUN287" s="89"/>
      <c r="TUO287" s="89"/>
      <c r="TUP287" s="89"/>
      <c r="TUQ287" s="89"/>
      <c r="TUR287" s="89"/>
      <c r="TUS287" s="89"/>
      <c r="TUT287" s="89"/>
      <c r="TUU287" s="89"/>
      <c r="TUV287" s="89"/>
      <c r="TUW287" s="89"/>
      <c r="TUX287" s="89"/>
      <c r="TUY287" s="89"/>
      <c r="TUZ287" s="89"/>
      <c r="TVA287" s="89"/>
      <c r="TVB287" s="89"/>
      <c r="TVC287" s="89"/>
      <c r="TVD287" s="89"/>
      <c r="TVE287" s="89"/>
      <c r="TVF287" s="89"/>
      <c r="TVG287" s="89"/>
      <c r="TVH287" s="89"/>
      <c r="TVI287" s="89"/>
      <c r="TVJ287" s="89"/>
      <c r="TVK287" s="89"/>
      <c r="TVL287" s="89"/>
      <c r="TVM287" s="89"/>
      <c r="TVN287" s="89"/>
      <c r="TVO287" s="89"/>
      <c r="TVP287" s="89"/>
      <c r="TVQ287" s="89"/>
      <c r="TVR287" s="89"/>
      <c r="TVS287" s="89"/>
      <c r="TVT287" s="89"/>
      <c r="TVU287" s="89"/>
      <c r="TVV287" s="89"/>
      <c r="TVW287" s="89"/>
      <c r="TVX287" s="89"/>
      <c r="TVY287" s="89"/>
      <c r="TVZ287" s="89"/>
      <c r="TWA287" s="89"/>
      <c r="TWB287" s="89"/>
      <c r="TWC287" s="89"/>
      <c r="TWD287" s="89"/>
      <c r="TWE287" s="89"/>
      <c r="TWF287" s="89"/>
      <c r="TWG287" s="89"/>
      <c r="TWH287" s="89"/>
      <c r="TWI287" s="89"/>
      <c r="TWJ287" s="89"/>
      <c r="TWK287" s="89"/>
      <c r="TWL287" s="89"/>
      <c r="TWM287" s="89"/>
      <c r="TWN287" s="89"/>
      <c r="TWO287" s="89"/>
      <c r="TWP287" s="89"/>
      <c r="TWQ287" s="89"/>
      <c r="TWR287" s="89"/>
      <c r="TWS287" s="89"/>
      <c r="TWT287" s="89"/>
      <c r="TWU287" s="89"/>
      <c r="TWV287" s="89"/>
      <c r="TWW287" s="89"/>
      <c r="TWX287" s="89"/>
      <c r="TWY287" s="89"/>
      <c r="TWZ287" s="89"/>
      <c r="TXA287" s="89"/>
      <c r="TXB287" s="89"/>
      <c r="TXC287" s="89"/>
      <c r="TXD287" s="89"/>
      <c r="TXE287" s="89"/>
      <c r="TXF287" s="89"/>
      <c r="TXG287" s="89"/>
      <c r="TXH287" s="89"/>
      <c r="TXI287" s="89"/>
      <c r="TXJ287" s="89"/>
      <c r="TXK287" s="89"/>
      <c r="TXL287" s="89"/>
      <c r="TXM287" s="89"/>
      <c r="TXN287" s="89"/>
      <c r="TXO287" s="89"/>
      <c r="TXP287" s="89"/>
      <c r="TXQ287" s="89"/>
      <c r="TXR287" s="89"/>
      <c r="TXS287" s="89"/>
      <c r="TXT287" s="89"/>
      <c r="TXU287" s="89"/>
      <c r="TXV287" s="89"/>
      <c r="TXW287" s="89"/>
      <c r="TXX287" s="89"/>
      <c r="TXY287" s="89"/>
      <c r="TXZ287" s="89"/>
      <c r="TYA287" s="89"/>
      <c r="TYB287" s="89"/>
      <c r="TYC287" s="89"/>
      <c r="TYD287" s="89"/>
      <c r="TYE287" s="89"/>
      <c r="TYF287" s="89"/>
      <c r="TYG287" s="89"/>
      <c r="TYH287" s="89"/>
      <c r="TYI287" s="89"/>
      <c r="TYJ287" s="89"/>
      <c r="TYK287" s="89"/>
      <c r="TYL287" s="89"/>
      <c r="TYM287" s="89"/>
      <c r="TYN287" s="89"/>
      <c r="TYO287" s="89"/>
      <c r="TYP287" s="89"/>
      <c r="TYQ287" s="89"/>
      <c r="TYR287" s="89"/>
      <c r="TYS287" s="89"/>
      <c r="TYT287" s="89"/>
      <c r="TYU287" s="89"/>
      <c r="TYV287" s="89"/>
      <c r="TYW287" s="89"/>
      <c r="TYX287" s="89"/>
      <c r="TYY287" s="89"/>
      <c r="TYZ287" s="89"/>
      <c r="TZA287" s="89"/>
      <c r="TZB287" s="89"/>
      <c r="TZC287" s="89"/>
      <c r="TZD287" s="89"/>
      <c r="TZE287" s="89"/>
      <c r="TZF287" s="89"/>
      <c r="TZG287" s="89"/>
      <c r="TZH287" s="89"/>
      <c r="TZI287" s="89"/>
      <c r="TZJ287" s="89"/>
      <c r="TZK287" s="89"/>
      <c r="TZL287" s="89"/>
      <c r="TZM287" s="89"/>
      <c r="TZN287" s="89"/>
      <c r="TZO287" s="89"/>
      <c r="TZP287" s="89"/>
      <c r="TZQ287" s="89"/>
      <c r="TZR287" s="89"/>
      <c r="TZS287" s="89"/>
      <c r="TZT287" s="89"/>
      <c r="TZU287" s="89"/>
      <c r="TZV287" s="89"/>
      <c r="TZW287" s="89"/>
      <c r="TZX287" s="89"/>
      <c r="TZY287" s="89"/>
      <c r="TZZ287" s="89"/>
      <c r="UAA287" s="89"/>
      <c r="UAB287" s="89"/>
      <c r="UAC287" s="89"/>
      <c r="UAD287" s="89"/>
      <c r="UAE287" s="89"/>
      <c r="UAF287" s="89"/>
      <c r="UAG287" s="89"/>
      <c r="UAH287" s="89"/>
      <c r="UAI287" s="89"/>
      <c r="UAJ287" s="89"/>
      <c r="UAK287" s="89"/>
      <c r="UAL287" s="89"/>
      <c r="UAM287" s="89"/>
      <c r="UAN287" s="89"/>
      <c r="UAO287" s="89"/>
      <c r="UAP287" s="89"/>
      <c r="UAQ287" s="89"/>
      <c r="UAR287" s="89"/>
      <c r="UAS287" s="89"/>
      <c r="UAT287" s="89"/>
      <c r="UAU287" s="89"/>
      <c r="UAV287" s="89"/>
      <c r="UAW287" s="89"/>
      <c r="UAX287" s="89"/>
      <c r="UAY287" s="89"/>
      <c r="UAZ287" s="89"/>
      <c r="UBA287" s="89"/>
      <c r="UBB287" s="89"/>
      <c r="UBC287" s="89"/>
      <c r="UBD287" s="89"/>
      <c r="UBE287" s="89"/>
      <c r="UBF287" s="89"/>
      <c r="UBG287" s="89"/>
      <c r="UBH287" s="89"/>
      <c r="UBI287" s="89"/>
      <c r="UBJ287" s="89"/>
      <c r="UBK287" s="89"/>
      <c r="UBL287" s="89"/>
      <c r="UBM287" s="89"/>
      <c r="UBN287" s="89"/>
      <c r="UBO287" s="89"/>
      <c r="UBP287" s="89"/>
      <c r="UBQ287" s="89"/>
      <c r="UBR287" s="89"/>
      <c r="UBS287" s="89"/>
      <c r="UBT287" s="89"/>
      <c r="UBU287" s="89"/>
      <c r="UBV287" s="89"/>
      <c r="UBW287" s="89"/>
      <c r="UBX287" s="89"/>
      <c r="UBY287" s="89"/>
      <c r="UBZ287" s="89"/>
      <c r="UCA287" s="89"/>
      <c r="UCB287" s="89"/>
      <c r="UCC287" s="89"/>
      <c r="UCD287" s="89"/>
      <c r="UCE287" s="89"/>
      <c r="UCF287" s="89"/>
      <c r="UCG287" s="89"/>
      <c r="UCH287" s="89"/>
      <c r="UCI287" s="89"/>
      <c r="UCJ287" s="89"/>
      <c r="UCK287" s="89"/>
      <c r="UCL287" s="89"/>
      <c r="UCM287" s="89"/>
      <c r="UCN287" s="89"/>
      <c r="UCO287" s="89"/>
      <c r="UCP287" s="89"/>
      <c r="UCQ287" s="89"/>
      <c r="UCR287" s="89"/>
      <c r="UCS287" s="89"/>
      <c r="UCT287" s="89"/>
      <c r="UCU287" s="89"/>
      <c r="UCV287" s="89"/>
      <c r="UCW287" s="89"/>
      <c r="UCX287" s="89"/>
      <c r="UCY287" s="89"/>
      <c r="UCZ287" s="89"/>
      <c r="UDA287" s="89"/>
      <c r="UDB287" s="89"/>
      <c r="UDC287" s="89"/>
      <c r="UDD287" s="89"/>
      <c r="UDE287" s="89"/>
      <c r="UDF287" s="89"/>
      <c r="UDG287" s="89"/>
      <c r="UDH287" s="89"/>
      <c r="UDI287" s="89"/>
      <c r="UDJ287" s="89"/>
      <c r="UDK287" s="89"/>
      <c r="UDL287" s="89"/>
      <c r="UDM287" s="89"/>
      <c r="UDN287" s="89"/>
      <c r="UDO287" s="89"/>
      <c r="UDP287" s="89"/>
      <c r="UDQ287" s="89"/>
      <c r="UDR287" s="89"/>
      <c r="UDS287" s="89"/>
      <c r="UDT287" s="89"/>
      <c r="UDU287" s="89"/>
      <c r="UDV287" s="89"/>
      <c r="UDW287" s="89"/>
      <c r="UDX287" s="89"/>
      <c r="UDY287" s="89"/>
      <c r="UDZ287" s="89"/>
      <c r="UEA287" s="89"/>
      <c r="UEB287" s="89"/>
      <c r="UEC287" s="89"/>
      <c r="UED287" s="89"/>
      <c r="UEE287" s="89"/>
      <c r="UEF287" s="89"/>
      <c r="UEG287" s="89"/>
      <c r="UEH287" s="89"/>
      <c r="UEI287" s="89"/>
      <c r="UEJ287" s="89"/>
      <c r="UEK287" s="89"/>
      <c r="UEL287" s="89"/>
      <c r="UEM287" s="89"/>
      <c r="UEN287" s="89"/>
      <c r="UEO287" s="89"/>
      <c r="UEP287" s="89"/>
      <c r="UEQ287" s="89"/>
      <c r="UER287" s="89"/>
      <c r="UES287" s="89"/>
      <c r="UET287" s="89"/>
      <c r="UEU287" s="89"/>
      <c r="UEV287" s="89"/>
      <c r="UEW287" s="89"/>
      <c r="UEX287" s="89"/>
      <c r="UEY287" s="89"/>
      <c r="UEZ287" s="89"/>
      <c r="UFA287" s="89"/>
      <c r="UFB287" s="89"/>
      <c r="UFC287" s="89"/>
      <c r="UFD287" s="89"/>
      <c r="UFE287" s="89"/>
      <c r="UFF287" s="89"/>
      <c r="UFG287" s="89"/>
      <c r="UFH287" s="89"/>
      <c r="UFI287" s="89"/>
      <c r="UFJ287" s="89"/>
      <c r="UFK287" s="89"/>
      <c r="UFL287" s="89"/>
      <c r="UFM287" s="89"/>
      <c r="UFN287" s="89"/>
      <c r="UFO287" s="89"/>
      <c r="UFP287" s="89"/>
      <c r="UFQ287" s="89"/>
      <c r="UFR287" s="89"/>
      <c r="UFS287" s="89"/>
      <c r="UFT287" s="89"/>
      <c r="UFU287" s="89"/>
      <c r="UFV287" s="89"/>
      <c r="UFW287" s="89"/>
      <c r="UFX287" s="89"/>
      <c r="UFY287" s="89"/>
      <c r="UFZ287" s="89"/>
      <c r="UGA287" s="89"/>
      <c r="UGB287" s="89"/>
      <c r="UGC287" s="89"/>
      <c r="UGD287" s="89"/>
      <c r="UGE287" s="89"/>
      <c r="UGF287" s="89"/>
      <c r="UGG287" s="89"/>
      <c r="UGH287" s="89"/>
      <c r="UGI287" s="89"/>
      <c r="UGJ287" s="89"/>
      <c r="UGK287" s="89"/>
      <c r="UGL287" s="89"/>
      <c r="UGM287" s="89"/>
      <c r="UGN287" s="89"/>
      <c r="UGO287" s="89"/>
      <c r="UGP287" s="89"/>
      <c r="UGQ287" s="89"/>
      <c r="UGR287" s="89"/>
      <c r="UGS287" s="89"/>
      <c r="UGT287" s="89"/>
      <c r="UGU287" s="89"/>
      <c r="UGV287" s="89"/>
      <c r="UGW287" s="89"/>
      <c r="UGX287" s="89"/>
      <c r="UGY287" s="89"/>
      <c r="UGZ287" s="89"/>
      <c r="UHA287" s="89"/>
      <c r="UHB287" s="89"/>
      <c r="UHC287" s="89"/>
      <c r="UHD287" s="89"/>
      <c r="UHE287" s="89"/>
      <c r="UHF287" s="89"/>
      <c r="UHG287" s="89"/>
      <c r="UHH287" s="89"/>
      <c r="UHI287" s="89"/>
      <c r="UHJ287" s="89"/>
      <c r="UHK287" s="89"/>
      <c r="UHL287" s="89"/>
      <c r="UHM287" s="89"/>
      <c r="UHN287" s="89"/>
      <c r="UHO287" s="89"/>
      <c r="UHP287" s="89"/>
      <c r="UHQ287" s="89"/>
      <c r="UHR287" s="89"/>
      <c r="UHS287" s="89"/>
      <c r="UHT287" s="89"/>
      <c r="UHU287" s="89"/>
      <c r="UHV287" s="89"/>
      <c r="UHW287" s="89"/>
      <c r="UHX287" s="89"/>
      <c r="UHY287" s="89"/>
      <c r="UHZ287" s="89"/>
      <c r="UIA287" s="89"/>
      <c r="UIB287" s="89"/>
      <c r="UIC287" s="89"/>
      <c r="UID287" s="89"/>
      <c r="UIE287" s="89"/>
      <c r="UIF287" s="89"/>
      <c r="UIG287" s="89"/>
      <c r="UIH287" s="89"/>
      <c r="UII287" s="89"/>
      <c r="UIJ287" s="89"/>
      <c r="UIK287" s="89"/>
      <c r="UIL287" s="89"/>
      <c r="UIM287" s="89"/>
      <c r="UIN287" s="89"/>
      <c r="UIO287" s="89"/>
      <c r="UIP287" s="89"/>
      <c r="UIQ287" s="89"/>
      <c r="UIR287" s="89"/>
      <c r="UIS287" s="89"/>
      <c r="UIT287" s="89"/>
      <c r="UIU287" s="89"/>
      <c r="UIV287" s="89"/>
      <c r="UIW287" s="89"/>
      <c r="UIX287" s="89"/>
      <c r="UIY287" s="89"/>
      <c r="UIZ287" s="89"/>
      <c r="UJA287" s="89"/>
      <c r="UJB287" s="89"/>
      <c r="UJC287" s="89"/>
      <c r="UJD287" s="89"/>
      <c r="UJE287" s="89"/>
      <c r="UJF287" s="89"/>
      <c r="UJG287" s="89"/>
      <c r="UJH287" s="89"/>
      <c r="UJI287" s="89"/>
      <c r="UJJ287" s="89"/>
      <c r="UJK287" s="89"/>
      <c r="UJL287" s="89"/>
      <c r="UJM287" s="89"/>
      <c r="UJN287" s="89"/>
      <c r="UJO287" s="89"/>
      <c r="UJP287" s="89"/>
      <c r="UJQ287" s="89"/>
      <c r="UJR287" s="89"/>
      <c r="UJS287" s="89"/>
      <c r="UJT287" s="89"/>
      <c r="UJU287" s="89"/>
      <c r="UJV287" s="89"/>
      <c r="UJW287" s="89"/>
      <c r="UJX287" s="89"/>
      <c r="UJY287" s="89"/>
      <c r="UJZ287" s="89"/>
      <c r="UKA287" s="89"/>
      <c r="UKB287" s="89"/>
      <c r="UKC287" s="89"/>
      <c r="UKD287" s="89"/>
      <c r="UKE287" s="89"/>
      <c r="UKF287" s="89"/>
      <c r="UKG287" s="89"/>
      <c r="UKH287" s="89"/>
      <c r="UKI287" s="89"/>
      <c r="UKJ287" s="89"/>
      <c r="UKK287" s="89"/>
      <c r="UKL287" s="89"/>
      <c r="UKM287" s="89"/>
      <c r="UKN287" s="89"/>
      <c r="UKO287" s="89"/>
      <c r="UKP287" s="89"/>
      <c r="UKQ287" s="89"/>
      <c r="UKR287" s="89"/>
      <c r="UKS287" s="89"/>
      <c r="UKT287" s="89"/>
      <c r="UKU287" s="89"/>
      <c r="UKV287" s="89"/>
      <c r="UKW287" s="89"/>
      <c r="UKX287" s="89"/>
      <c r="UKY287" s="89"/>
      <c r="UKZ287" s="89"/>
      <c r="ULA287" s="89"/>
      <c r="ULB287" s="89"/>
      <c r="ULC287" s="89"/>
      <c r="ULD287" s="89"/>
      <c r="ULE287" s="89"/>
      <c r="ULF287" s="89"/>
      <c r="ULG287" s="89"/>
      <c r="ULH287" s="89"/>
      <c r="ULI287" s="89"/>
      <c r="ULJ287" s="89"/>
      <c r="ULK287" s="89"/>
      <c r="ULL287" s="89"/>
      <c r="ULM287" s="89"/>
      <c r="ULN287" s="89"/>
      <c r="ULO287" s="89"/>
      <c r="ULP287" s="89"/>
      <c r="ULQ287" s="89"/>
      <c r="ULR287" s="89"/>
      <c r="ULS287" s="89"/>
      <c r="ULT287" s="89"/>
      <c r="ULU287" s="89"/>
      <c r="ULV287" s="89"/>
      <c r="ULW287" s="89"/>
      <c r="ULX287" s="89"/>
      <c r="ULY287" s="89"/>
      <c r="ULZ287" s="89"/>
      <c r="UMA287" s="89"/>
      <c r="UMB287" s="89"/>
      <c r="UMC287" s="89"/>
      <c r="UMD287" s="89"/>
      <c r="UME287" s="89"/>
      <c r="UMF287" s="89"/>
      <c r="UMG287" s="89"/>
      <c r="UMH287" s="89"/>
      <c r="UMI287" s="89"/>
      <c r="UMJ287" s="89"/>
      <c r="UMK287" s="89"/>
      <c r="UML287" s="89"/>
      <c r="UMM287" s="89"/>
      <c r="UMN287" s="89"/>
      <c r="UMO287" s="89"/>
      <c r="UMP287" s="89"/>
      <c r="UMQ287" s="89"/>
      <c r="UMR287" s="89"/>
      <c r="UMS287" s="89"/>
      <c r="UMT287" s="89"/>
      <c r="UMU287" s="89"/>
      <c r="UMV287" s="89"/>
      <c r="UMW287" s="89"/>
      <c r="UMX287" s="89"/>
      <c r="UMY287" s="89"/>
      <c r="UMZ287" s="89"/>
      <c r="UNA287" s="89"/>
      <c r="UNB287" s="89"/>
      <c r="UNC287" s="89"/>
      <c r="UND287" s="89"/>
      <c r="UNE287" s="89"/>
      <c r="UNF287" s="89"/>
      <c r="UNG287" s="89"/>
      <c r="UNH287" s="89"/>
      <c r="UNI287" s="89"/>
      <c r="UNJ287" s="89"/>
      <c r="UNK287" s="89"/>
      <c r="UNL287" s="89"/>
      <c r="UNM287" s="89"/>
      <c r="UNN287" s="89"/>
      <c r="UNO287" s="89"/>
      <c r="UNP287" s="89"/>
      <c r="UNQ287" s="89"/>
      <c r="UNR287" s="89"/>
      <c r="UNS287" s="89"/>
      <c r="UNT287" s="89"/>
      <c r="UNU287" s="89"/>
      <c r="UNV287" s="89"/>
      <c r="UNW287" s="89"/>
      <c r="UNX287" s="89"/>
      <c r="UNY287" s="89"/>
      <c r="UNZ287" s="89"/>
      <c r="UOA287" s="89"/>
      <c r="UOB287" s="89"/>
      <c r="UOC287" s="89"/>
      <c r="UOD287" s="89"/>
      <c r="UOE287" s="89"/>
      <c r="UOF287" s="89"/>
      <c r="UOG287" s="89"/>
      <c r="UOH287" s="89"/>
      <c r="UOI287" s="89"/>
      <c r="UOJ287" s="89"/>
      <c r="UOK287" s="89"/>
      <c r="UOL287" s="89"/>
      <c r="UOM287" s="89"/>
      <c r="UON287" s="89"/>
      <c r="UOO287" s="89"/>
      <c r="UOP287" s="89"/>
      <c r="UOQ287" s="89"/>
      <c r="UOR287" s="89"/>
      <c r="UOS287" s="89"/>
      <c r="UOT287" s="89"/>
      <c r="UOU287" s="89"/>
      <c r="UOV287" s="89"/>
      <c r="UOW287" s="89"/>
      <c r="UOX287" s="89"/>
      <c r="UOY287" s="89"/>
      <c r="UOZ287" s="89"/>
      <c r="UPA287" s="89"/>
      <c r="UPB287" s="89"/>
      <c r="UPC287" s="89"/>
      <c r="UPD287" s="89"/>
      <c r="UPE287" s="89"/>
      <c r="UPF287" s="89"/>
      <c r="UPG287" s="89"/>
      <c r="UPH287" s="89"/>
      <c r="UPI287" s="89"/>
      <c r="UPJ287" s="89"/>
      <c r="UPK287" s="89"/>
      <c r="UPL287" s="89"/>
      <c r="UPM287" s="89"/>
      <c r="UPN287" s="89"/>
      <c r="UPO287" s="89"/>
      <c r="UPP287" s="89"/>
      <c r="UPQ287" s="89"/>
      <c r="UPR287" s="89"/>
      <c r="UPS287" s="89"/>
      <c r="UPT287" s="89"/>
      <c r="UPU287" s="89"/>
      <c r="UPV287" s="89"/>
      <c r="UPW287" s="89"/>
      <c r="UPX287" s="89"/>
      <c r="UPY287" s="89"/>
      <c r="UPZ287" s="89"/>
      <c r="UQA287" s="89"/>
      <c r="UQB287" s="89"/>
      <c r="UQC287" s="89"/>
      <c r="UQD287" s="89"/>
      <c r="UQE287" s="89"/>
      <c r="UQF287" s="89"/>
      <c r="UQG287" s="89"/>
      <c r="UQH287" s="89"/>
      <c r="UQI287" s="89"/>
      <c r="UQJ287" s="89"/>
      <c r="UQK287" s="89"/>
      <c r="UQL287" s="89"/>
      <c r="UQM287" s="89"/>
      <c r="UQN287" s="89"/>
      <c r="UQO287" s="89"/>
      <c r="UQP287" s="89"/>
      <c r="UQQ287" s="89"/>
      <c r="UQR287" s="89"/>
      <c r="UQS287" s="89"/>
      <c r="UQT287" s="89"/>
      <c r="UQU287" s="89"/>
      <c r="UQV287" s="89"/>
      <c r="UQW287" s="89"/>
      <c r="UQX287" s="89"/>
      <c r="UQY287" s="89"/>
      <c r="UQZ287" s="89"/>
      <c r="URA287" s="89"/>
      <c r="URB287" s="89"/>
      <c r="URC287" s="89"/>
      <c r="URD287" s="89"/>
      <c r="URE287" s="89"/>
      <c r="URF287" s="89"/>
      <c r="URG287" s="89"/>
      <c r="URH287" s="89"/>
      <c r="URI287" s="89"/>
      <c r="URJ287" s="89"/>
      <c r="URK287" s="89"/>
      <c r="URL287" s="89"/>
      <c r="URM287" s="89"/>
      <c r="URN287" s="89"/>
      <c r="URO287" s="89"/>
      <c r="URP287" s="89"/>
      <c r="URQ287" s="89"/>
      <c r="URR287" s="89"/>
      <c r="URS287" s="89"/>
      <c r="URT287" s="89"/>
      <c r="URU287" s="89"/>
      <c r="URV287" s="89"/>
      <c r="URW287" s="89"/>
      <c r="URX287" s="89"/>
      <c r="URY287" s="89"/>
      <c r="URZ287" s="89"/>
      <c r="USA287" s="89"/>
      <c r="USB287" s="89"/>
      <c r="USC287" s="89"/>
      <c r="USD287" s="89"/>
      <c r="USE287" s="89"/>
      <c r="USF287" s="89"/>
      <c r="USG287" s="89"/>
      <c r="USH287" s="89"/>
      <c r="USI287" s="89"/>
      <c r="USJ287" s="89"/>
      <c r="USK287" s="89"/>
      <c r="USL287" s="89"/>
      <c r="USM287" s="89"/>
      <c r="USN287" s="89"/>
      <c r="USO287" s="89"/>
      <c r="USP287" s="89"/>
      <c r="USQ287" s="89"/>
      <c r="USR287" s="89"/>
      <c r="USS287" s="89"/>
      <c r="UST287" s="89"/>
      <c r="USU287" s="89"/>
      <c r="USV287" s="89"/>
      <c r="USW287" s="89"/>
      <c r="USX287" s="89"/>
      <c r="USY287" s="89"/>
      <c r="USZ287" s="89"/>
      <c r="UTA287" s="89"/>
      <c r="UTB287" s="89"/>
      <c r="UTC287" s="89"/>
      <c r="UTD287" s="89"/>
      <c r="UTE287" s="89"/>
      <c r="UTF287" s="89"/>
      <c r="UTG287" s="89"/>
      <c r="UTH287" s="89"/>
      <c r="UTI287" s="89"/>
      <c r="UTJ287" s="89"/>
      <c r="UTK287" s="89"/>
      <c r="UTL287" s="89"/>
      <c r="UTM287" s="89"/>
      <c r="UTN287" s="89"/>
      <c r="UTO287" s="89"/>
      <c r="UTP287" s="89"/>
      <c r="UTQ287" s="89"/>
      <c r="UTR287" s="89"/>
      <c r="UTS287" s="89"/>
      <c r="UTT287" s="89"/>
      <c r="UTU287" s="89"/>
      <c r="UTV287" s="89"/>
      <c r="UTW287" s="89"/>
      <c r="UTX287" s="89"/>
      <c r="UTY287" s="89"/>
      <c r="UTZ287" s="89"/>
      <c r="UUA287" s="89"/>
      <c r="UUB287" s="89"/>
      <c r="UUC287" s="89"/>
      <c r="UUD287" s="89"/>
      <c r="UUE287" s="89"/>
      <c r="UUF287" s="89"/>
      <c r="UUG287" s="89"/>
      <c r="UUH287" s="89"/>
      <c r="UUI287" s="89"/>
      <c r="UUJ287" s="89"/>
      <c r="UUK287" s="89"/>
      <c r="UUL287" s="89"/>
      <c r="UUM287" s="89"/>
      <c r="UUN287" s="89"/>
      <c r="UUO287" s="89"/>
      <c r="UUP287" s="89"/>
      <c r="UUQ287" s="89"/>
      <c r="UUR287" s="89"/>
      <c r="UUS287" s="89"/>
      <c r="UUT287" s="89"/>
      <c r="UUU287" s="89"/>
      <c r="UUV287" s="89"/>
      <c r="UUW287" s="89"/>
      <c r="UUX287" s="89"/>
      <c r="UUY287" s="89"/>
      <c r="UUZ287" s="89"/>
      <c r="UVA287" s="89"/>
      <c r="UVB287" s="89"/>
      <c r="UVC287" s="89"/>
      <c r="UVD287" s="89"/>
      <c r="UVE287" s="89"/>
      <c r="UVF287" s="89"/>
      <c r="UVG287" s="89"/>
      <c r="UVH287" s="89"/>
      <c r="UVI287" s="89"/>
      <c r="UVJ287" s="89"/>
      <c r="UVK287" s="89"/>
      <c r="UVL287" s="89"/>
      <c r="UVM287" s="89"/>
      <c r="UVN287" s="89"/>
      <c r="UVO287" s="89"/>
      <c r="UVP287" s="89"/>
      <c r="UVQ287" s="89"/>
      <c r="UVR287" s="89"/>
      <c r="UVS287" s="89"/>
      <c r="UVT287" s="89"/>
      <c r="UVU287" s="89"/>
      <c r="UVV287" s="89"/>
      <c r="UVW287" s="89"/>
      <c r="UVX287" s="89"/>
      <c r="UVY287" s="89"/>
      <c r="UVZ287" s="89"/>
      <c r="UWA287" s="89"/>
      <c r="UWB287" s="89"/>
      <c r="UWC287" s="89"/>
      <c r="UWD287" s="89"/>
      <c r="UWE287" s="89"/>
      <c r="UWF287" s="89"/>
      <c r="UWG287" s="89"/>
      <c r="UWH287" s="89"/>
      <c r="UWI287" s="89"/>
      <c r="UWJ287" s="89"/>
      <c r="UWK287" s="89"/>
      <c r="UWL287" s="89"/>
      <c r="UWM287" s="89"/>
      <c r="UWN287" s="89"/>
      <c r="UWO287" s="89"/>
      <c r="UWP287" s="89"/>
      <c r="UWQ287" s="89"/>
      <c r="UWR287" s="89"/>
      <c r="UWS287" s="89"/>
      <c r="UWT287" s="89"/>
      <c r="UWU287" s="89"/>
      <c r="UWV287" s="89"/>
      <c r="UWW287" s="89"/>
      <c r="UWX287" s="89"/>
      <c r="UWY287" s="89"/>
      <c r="UWZ287" s="89"/>
      <c r="UXA287" s="89"/>
      <c r="UXB287" s="89"/>
      <c r="UXC287" s="89"/>
      <c r="UXD287" s="89"/>
      <c r="UXE287" s="89"/>
      <c r="UXF287" s="89"/>
      <c r="UXG287" s="89"/>
      <c r="UXH287" s="89"/>
      <c r="UXI287" s="89"/>
      <c r="UXJ287" s="89"/>
      <c r="UXK287" s="89"/>
      <c r="UXL287" s="89"/>
      <c r="UXM287" s="89"/>
      <c r="UXN287" s="89"/>
      <c r="UXO287" s="89"/>
      <c r="UXP287" s="89"/>
      <c r="UXQ287" s="89"/>
      <c r="UXR287" s="89"/>
      <c r="UXS287" s="89"/>
      <c r="UXT287" s="89"/>
      <c r="UXU287" s="89"/>
      <c r="UXV287" s="89"/>
      <c r="UXW287" s="89"/>
      <c r="UXX287" s="89"/>
      <c r="UXY287" s="89"/>
      <c r="UXZ287" s="89"/>
      <c r="UYA287" s="89"/>
      <c r="UYB287" s="89"/>
      <c r="UYC287" s="89"/>
      <c r="UYD287" s="89"/>
      <c r="UYE287" s="89"/>
      <c r="UYF287" s="89"/>
      <c r="UYG287" s="89"/>
      <c r="UYH287" s="89"/>
      <c r="UYI287" s="89"/>
      <c r="UYJ287" s="89"/>
      <c r="UYK287" s="89"/>
      <c r="UYL287" s="89"/>
      <c r="UYM287" s="89"/>
      <c r="UYN287" s="89"/>
      <c r="UYO287" s="89"/>
      <c r="UYP287" s="89"/>
      <c r="UYQ287" s="89"/>
      <c r="UYR287" s="89"/>
      <c r="UYS287" s="89"/>
      <c r="UYT287" s="89"/>
      <c r="UYU287" s="89"/>
      <c r="UYV287" s="89"/>
      <c r="UYW287" s="89"/>
      <c r="UYX287" s="89"/>
      <c r="UYY287" s="89"/>
      <c r="UYZ287" s="89"/>
      <c r="UZA287" s="89"/>
      <c r="UZB287" s="89"/>
      <c r="UZC287" s="89"/>
      <c r="UZD287" s="89"/>
      <c r="UZE287" s="89"/>
      <c r="UZF287" s="89"/>
      <c r="UZG287" s="89"/>
      <c r="UZH287" s="89"/>
      <c r="UZI287" s="89"/>
      <c r="UZJ287" s="89"/>
      <c r="UZK287" s="89"/>
      <c r="UZL287" s="89"/>
      <c r="UZM287" s="89"/>
      <c r="UZN287" s="89"/>
      <c r="UZO287" s="89"/>
      <c r="UZP287" s="89"/>
      <c r="UZQ287" s="89"/>
      <c r="UZR287" s="89"/>
      <c r="UZS287" s="89"/>
      <c r="UZT287" s="89"/>
      <c r="UZU287" s="89"/>
      <c r="UZV287" s="89"/>
      <c r="UZW287" s="89"/>
      <c r="UZX287" s="89"/>
      <c r="UZY287" s="89"/>
      <c r="UZZ287" s="89"/>
      <c r="VAA287" s="89"/>
      <c r="VAB287" s="89"/>
      <c r="VAC287" s="89"/>
      <c r="VAD287" s="89"/>
      <c r="VAE287" s="89"/>
      <c r="VAF287" s="89"/>
      <c r="VAG287" s="89"/>
      <c r="VAH287" s="89"/>
      <c r="VAI287" s="89"/>
      <c r="VAJ287" s="89"/>
      <c r="VAK287" s="89"/>
      <c r="VAL287" s="89"/>
      <c r="VAM287" s="89"/>
      <c r="VAN287" s="89"/>
      <c r="VAO287" s="89"/>
      <c r="VAP287" s="89"/>
      <c r="VAQ287" s="89"/>
      <c r="VAR287" s="89"/>
      <c r="VAS287" s="89"/>
      <c r="VAT287" s="89"/>
      <c r="VAU287" s="89"/>
      <c r="VAV287" s="89"/>
      <c r="VAW287" s="89"/>
      <c r="VAX287" s="89"/>
      <c r="VAY287" s="89"/>
      <c r="VAZ287" s="89"/>
      <c r="VBA287" s="89"/>
      <c r="VBB287" s="89"/>
      <c r="VBC287" s="89"/>
      <c r="VBD287" s="89"/>
      <c r="VBE287" s="89"/>
      <c r="VBF287" s="89"/>
      <c r="VBG287" s="89"/>
      <c r="VBH287" s="89"/>
      <c r="VBI287" s="89"/>
      <c r="VBJ287" s="89"/>
      <c r="VBK287" s="89"/>
      <c r="VBL287" s="89"/>
      <c r="VBM287" s="89"/>
      <c r="VBN287" s="89"/>
      <c r="VBO287" s="89"/>
      <c r="VBP287" s="89"/>
      <c r="VBQ287" s="89"/>
      <c r="VBR287" s="89"/>
      <c r="VBS287" s="89"/>
      <c r="VBT287" s="89"/>
      <c r="VBU287" s="89"/>
      <c r="VBV287" s="89"/>
      <c r="VBW287" s="89"/>
      <c r="VBX287" s="89"/>
      <c r="VBY287" s="89"/>
      <c r="VBZ287" s="89"/>
      <c r="VCA287" s="89"/>
      <c r="VCB287" s="89"/>
      <c r="VCC287" s="89"/>
      <c r="VCD287" s="89"/>
      <c r="VCE287" s="89"/>
      <c r="VCF287" s="89"/>
      <c r="VCG287" s="89"/>
      <c r="VCH287" s="89"/>
      <c r="VCI287" s="89"/>
      <c r="VCJ287" s="89"/>
      <c r="VCK287" s="89"/>
      <c r="VCL287" s="89"/>
      <c r="VCM287" s="89"/>
      <c r="VCN287" s="89"/>
      <c r="VCO287" s="89"/>
      <c r="VCP287" s="89"/>
      <c r="VCQ287" s="89"/>
      <c r="VCR287" s="89"/>
      <c r="VCS287" s="89"/>
      <c r="VCT287" s="89"/>
      <c r="VCU287" s="89"/>
      <c r="VCV287" s="89"/>
      <c r="VCW287" s="89"/>
      <c r="VCX287" s="89"/>
      <c r="VCY287" s="89"/>
      <c r="VCZ287" s="89"/>
      <c r="VDA287" s="89"/>
      <c r="VDB287" s="89"/>
      <c r="VDC287" s="89"/>
      <c r="VDD287" s="89"/>
      <c r="VDE287" s="89"/>
      <c r="VDF287" s="89"/>
      <c r="VDG287" s="89"/>
      <c r="VDH287" s="89"/>
      <c r="VDI287" s="89"/>
      <c r="VDJ287" s="89"/>
      <c r="VDK287" s="89"/>
      <c r="VDL287" s="89"/>
      <c r="VDM287" s="89"/>
      <c r="VDN287" s="89"/>
      <c r="VDO287" s="89"/>
      <c r="VDP287" s="89"/>
      <c r="VDQ287" s="89"/>
      <c r="VDR287" s="89"/>
      <c r="VDS287" s="89"/>
      <c r="VDT287" s="89"/>
      <c r="VDU287" s="89"/>
      <c r="VDV287" s="89"/>
      <c r="VDW287" s="89"/>
      <c r="VDX287" s="89"/>
      <c r="VDY287" s="89"/>
      <c r="VDZ287" s="89"/>
      <c r="VEA287" s="89"/>
      <c r="VEB287" s="89"/>
      <c r="VEC287" s="89"/>
      <c r="VED287" s="89"/>
      <c r="VEE287" s="89"/>
      <c r="VEF287" s="89"/>
      <c r="VEG287" s="89"/>
      <c r="VEH287" s="89"/>
      <c r="VEI287" s="89"/>
      <c r="VEJ287" s="89"/>
      <c r="VEK287" s="89"/>
      <c r="VEL287" s="89"/>
      <c r="VEM287" s="89"/>
      <c r="VEN287" s="89"/>
      <c r="VEO287" s="89"/>
      <c r="VEP287" s="89"/>
      <c r="VEQ287" s="89"/>
      <c r="VER287" s="89"/>
      <c r="VES287" s="89"/>
      <c r="VET287" s="89"/>
      <c r="VEU287" s="89"/>
      <c r="VEV287" s="89"/>
      <c r="VEW287" s="89"/>
      <c r="VEX287" s="89"/>
      <c r="VEY287" s="89"/>
      <c r="VEZ287" s="89"/>
      <c r="VFA287" s="89"/>
      <c r="VFB287" s="89"/>
      <c r="VFC287" s="89"/>
      <c r="VFD287" s="89"/>
      <c r="VFE287" s="89"/>
      <c r="VFF287" s="89"/>
      <c r="VFG287" s="89"/>
      <c r="VFH287" s="89"/>
      <c r="VFI287" s="89"/>
      <c r="VFJ287" s="89"/>
      <c r="VFK287" s="89"/>
      <c r="VFL287" s="89"/>
      <c r="VFM287" s="89"/>
      <c r="VFN287" s="89"/>
      <c r="VFO287" s="89"/>
      <c r="VFP287" s="89"/>
      <c r="VFQ287" s="89"/>
      <c r="VFR287" s="89"/>
      <c r="VFS287" s="89"/>
      <c r="VFT287" s="89"/>
      <c r="VFU287" s="89"/>
      <c r="VFV287" s="89"/>
      <c r="VFW287" s="89"/>
      <c r="VFX287" s="89"/>
      <c r="VFY287" s="89"/>
      <c r="VFZ287" s="89"/>
      <c r="VGA287" s="89"/>
      <c r="VGB287" s="89"/>
      <c r="VGC287" s="89"/>
      <c r="VGD287" s="89"/>
      <c r="VGE287" s="89"/>
      <c r="VGF287" s="89"/>
      <c r="VGG287" s="89"/>
      <c r="VGH287" s="89"/>
      <c r="VGI287" s="89"/>
      <c r="VGJ287" s="89"/>
      <c r="VGK287" s="89"/>
      <c r="VGL287" s="89"/>
      <c r="VGM287" s="89"/>
      <c r="VGN287" s="89"/>
      <c r="VGO287" s="89"/>
      <c r="VGP287" s="89"/>
      <c r="VGQ287" s="89"/>
      <c r="VGR287" s="89"/>
      <c r="VGS287" s="89"/>
      <c r="VGT287" s="89"/>
      <c r="VGU287" s="89"/>
      <c r="VGV287" s="89"/>
      <c r="VGW287" s="89"/>
      <c r="VGX287" s="89"/>
      <c r="VGY287" s="89"/>
      <c r="VGZ287" s="89"/>
      <c r="VHA287" s="89"/>
      <c r="VHB287" s="89"/>
      <c r="VHC287" s="89"/>
      <c r="VHD287" s="89"/>
      <c r="VHE287" s="89"/>
      <c r="VHF287" s="89"/>
      <c r="VHG287" s="89"/>
      <c r="VHH287" s="89"/>
      <c r="VHI287" s="89"/>
      <c r="VHJ287" s="89"/>
      <c r="VHK287" s="89"/>
      <c r="VHL287" s="89"/>
      <c r="VHM287" s="89"/>
      <c r="VHN287" s="89"/>
      <c r="VHO287" s="89"/>
      <c r="VHP287" s="89"/>
      <c r="VHQ287" s="89"/>
      <c r="VHR287" s="89"/>
      <c r="VHS287" s="89"/>
      <c r="VHT287" s="89"/>
      <c r="VHU287" s="89"/>
      <c r="VHV287" s="89"/>
      <c r="VHW287" s="89"/>
      <c r="VHX287" s="89"/>
      <c r="VHY287" s="89"/>
      <c r="VHZ287" s="89"/>
      <c r="VIA287" s="89"/>
      <c r="VIB287" s="89"/>
      <c r="VIC287" s="89"/>
      <c r="VID287" s="89"/>
      <c r="VIE287" s="89"/>
      <c r="VIF287" s="89"/>
      <c r="VIG287" s="89"/>
      <c r="VIH287" s="89"/>
      <c r="VII287" s="89"/>
      <c r="VIJ287" s="89"/>
      <c r="VIK287" s="89"/>
      <c r="VIL287" s="89"/>
      <c r="VIM287" s="89"/>
      <c r="VIN287" s="89"/>
      <c r="VIO287" s="89"/>
      <c r="VIP287" s="89"/>
      <c r="VIQ287" s="89"/>
      <c r="VIR287" s="89"/>
      <c r="VIS287" s="89"/>
      <c r="VIT287" s="89"/>
      <c r="VIU287" s="89"/>
      <c r="VIV287" s="89"/>
      <c r="VIW287" s="89"/>
      <c r="VIX287" s="89"/>
      <c r="VIY287" s="89"/>
      <c r="VIZ287" s="89"/>
      <c r="VJA287" s="89"/>
      <c r="VJB287" s="89"/>
      <c r="VJC287" s="89"/>
      <c r="VJD287" s="89"/>
      <c r="VJE287" s="89"/>
      <c r="VJF287" s="89"/>
      <c r="VJG287" s="89"/>
      <c r="VJH287" s="89"/>
      <c r="VJI287" s="89"/>
      <c r="VJJ287" s="89"/>
      <c r="VJK287" s="89"/>
      <c r="VJL287" s="89"/>
      <c r="VJM287" s="89"/>
      <c r="VJN287" s="89"/>
      <c r="VJO287" s="89"/>
      <c r="VJP287" s="89"/>
      <c r="VJQ287" s="89"/>
      <c r="VJR287" s="89"/>
      <c r="VJS287" s="89"/>
      <c r="VJT287" s="89"/>
      <c r="VJU287" s="89"/>
      <c r="VJV287" s="89"/>
      <c r="VJW287" s="89"/>
      <c r="VJX287" s="89"/>
      <c r="VJY287" s="89"/>
      <c r="VJZ287" s="89"/>
      <c r="VKA287" s="89"/>
      <c r="VKB287" s="89"/>
      <c r="VKC287" s="89"/>
      <c r="VKD287" s="89"/>
      <c r="VKE287" s="89"/>
      <c r="VKF287" s="89"/>
      <c r="VKG287" s="89"/>
      <c r="VKH287" s="89"/>
      <c r="VKI287" s="89"/>
      <c r="VKJ287" s="89"/>
      <c r="VKK287" s="89"/>
      <c r="VKL287" s="89"/>
      <c r="VKM287" s="89"/>
      <c r="VKN287" s="89"/>
      <c r="VKO287" s="89"/>
      <c r="VKP287" s="89"/>
      <c r="VKQ287" s="89"/>
      <c r="VKR287" s="89"/>
      <c r="VKS287" s="89"/>
      <c r="VKT287" s="89"/>
      <c r="VKU287" s="89"/>
      <c r="VKV287" s="89"/>
      <c r="VKW287" s="89"/>
      <c r="VKX287" s="89"/>
      <c r="VKY287" s="89"/>
      <c r="VKZ287" s="89"/>
      <c r="VLA287" s="89"/>
      <c r="VLB287" s="89"/>
      <c r="VLC287" s="89"/>
      <c r="VLD287" s="89"/>
      <c r="VLE287" s="89"/>
      <c r="VLF287" s="89"/>
      <c r="VLG287" s="89"/>
      <c r="VLH287" s="89"/>
      <c r="VLI287" s="89"/>
      <c r="VLJ287" s="89"/>
      <c r="VLK287" s="89"/>
      <c r="VLL287" s="89"/>
      <c r="VLM287" s="89"/>
      <c r="VLN287" s="89"/>
      <c r="VLO287" s="89"/>
      <c r="VLP287" s="89"/>
      <c r="VLQ287" s="89"/>
      <c r="VLR287" s="89"/>
      <c r="VLS287" s="89"/>
      <c r="VLT287" s="89"/>
      <c r="VLU287" s="89"/>
      <c r="VLV287" s="89"/>
      <c r="VLW287" s="89"/>
      <c r="VLX287" s="89"/>
      <c r="VLY287" s="89"/>
      <c r="VLZ287" s="89"/>
      <c r="VMA287" s="89"/>
      <c r="VMB287" s="89"/>
      <c r="VMC287" s="89"/>
      <c r="VMD287" s="89"/>
      <c r="VME287" s="89"/>
      <c r="VMF287" s="89"/>
      <c r="VMG287" s="89"/>
      <c r="VMH287" s="89"/>
      <c r="VMI287" s="89"/>
      <c r="VMJ287" s="89"/>
      <c r="VMK287" s="89"/>
      <c r="VML287" s="89"/>
      <c r="VMM287" s="89"/>
      <c r="VMN287" s="89"/>
      <c r="VMO287" s="89"/>
      <c r="VMP287" s="89"/>
      <c r="VMQ287" s="89"/>
      <c r="VMR287" s="89"/>
      <c r="VMS287" s="89"/>
      <c r="VMT287" s="89"/>
      <c r="VMU287" s="89"/>
      <c r="VMV287" s="89"/>
      <c r="VMW287" s="89"/>
      <c r="VMX287" s="89"/>
      <c r="VMY287" s="89"/>
      <c r="VMZ287" s="89"/>
      <c r="VNA287" s="89"/>
      <c r="VNB287" s="89"/>
      <c r="VNC287" s="89"/>
      <c r="VND287" s="89"/>
      <c r="VNE287" s="89"/>
      <c r="VNF287" s="89"/>
      <c r="VNG287" s="89"/>
      <c r="VNH287" s="89"/>
      <c r="VNI287" s="89"/>
      <c r="VNJ287" s="89"/>
      <c r="VNK287" s="89"/>
      <c r="VNL287" s="89"/>
      <c r="VNM287" s="89"/>
      <c r="VNN287" s="89"/>
      <c r="VNO287" s="89"/>
      <c r="VNP287" s="89"/>
      <c r="VNQ287" s="89"/>
      <c r="VNR287" s="89"/>
      <c r="VNS287" s="89"/>
      <c r="VNT287" s="89"/>
      <c r="VNU287" s="89"/>
      <c r="VNV287" s="89"/>
      <c r="VNW287" s="89"/>
      <c r="VNX287" s="89"/>
      <c r="VNY287" s="89"/>
      <c r="VNZ287" s="89"/>
      <c r="VOA287" s="89"/>
      <c r="VOB287" s="89"/>
      <c r="VOC287" s="89"/>
      <c r="VOD287" s="89"/>
      <c r="VOE287" s="89"/>
      <c r="VOF287" s="89"/>
      <c r="VOG287" s="89"/>
      <c r="VOH287" s="89"/>
      <c r="VOI287" s="89"/>
      <c r="VOJ287" s="89"/>
      <c r="VOK287" s="89"/>
      <c r="VOL287" s="89"/>
      <c r="VOM287" s="89"/>
      <c r="VON287" s="89"/>
      <c r="VOO287" s="89"/>
      <c r="VOP287" s="89"/>
      <c r="VOQ287" s="89"/>
      <c r="VOR287" s="89"/>
      <c r="VOS287" s="89"/>
      <c r="VOT287" s="89"/>
      <c r="VOU287" s="89"/>
      <c r="VOV287" s="89"/>
      <c r="VOW287" s="89"/>
      <c r="VOX287" s="89"/>
      <c r="VOY287" s="89"/>
      <c r="VOZ287" s="89"/>
      <c r="VPA287" s="89"/>
      <c r="VPB287" s="89"/>
      <c r="VPC287" s="89"/>
      <c r="VPD287" s="89"/>
      <c r="VPE287" s="89"/>
      <c r="VPF287" s="89"/>
      <c r="VPG287" s="89"/>
      <c r="VPH287" s="89"/>
      <c r="VPI287" s="89"/>
      <c r="VPJ287" s="89"/>
      <c r="VPK287" s="89"/>
      <c r="VPL287" s="89"/>
      <c r="VPM287" s="89"/>
      <c r="VPN287" s="89"/>
      <c r="VPO287" s="89"/>
      <c r="VPP287" s="89"/>
      <c r="VPQ287" s="89"/>
      <c r="VPR287" s="89"/>
      <c r="VPS287" s="89"/>
      <c r="VPT287" s="89"/>
      <c r="VPU287" s="89"/>
      <c r="VPV287" s="89"/>
      <c r="VPW287" s="89"/>
      <c r="VPX287" s="89"/>
      <c r="VPY287" s="89"/>
      <c r="VPZ287" s="89"/>
      <c r="VQA287" s="89"/>
      <c r="VQB287" s="89"/>
      <c r="VQC287" s="89"/>
      <c r="VQD287" s="89"/>
      <c r="VQE287" s="89"/>
      <c r="VQF287" s="89"/>
      <c r="VQG287" s="89"/>
      <c r="VQH287" s="89"/>
      <c r="VQI287" s="89"/>
      <c r="VQJ287" s="89"/>
      <c r="VQK287" s="89"/>
      <c r="VQL287" s="89"/>
      <c r="VQM287" s="89"/>
      <c r="VQN287" s="89"/>
      <c r="VQO287" s="89"/>
      <c r="VQP287" s="89"/>
      <c r="VQQ287" s="89"/>
      <c r="VQR287" s="89"/>
      <c r="VQS287" s="89"/>
      <c r="VQT287" s="89"/>
      <c r="VQU287" s="89"/>
      <c r="VQV287" s="89"/>
      <c r="VQW287" s="89"/>
      <c r="VQX287" s="89"/>
      <c r="VQY287" s="89"/>
      <c r="VQZ287" s="89"/>
      <c r="VRA287" s="89"/>
      <c r="VRB287" s="89"/>
      <c r="VRC287" s="89"/>
      <c r="VRD287" s="89"/>
      <c r="VRE287" s="89"/>
      <c r="VRF287" s="89"/>
      <c r="VRG287" s="89"/>
      <c r="VRH287" s="89"/>
      <c r="VRI287" s="89"/>
      <c r="VRJ287" s="89"/>
      <c r="VRK287" s="89"/>
      <c r="VRL287" s="89"/>
      <c r="VRM287" s="89"/>
      <c r="VRN287" s="89"/>
      <c r="VRO287" s="89"/>
      <c r="VRP287" s="89"/>
      <c r="VRQ287" s="89"/>
      <c r="VRR287" s="89"/>
      <c r="VRS287" s="89"/>
      <c r="VRT287" s="89"/>
      <c r="VRU287" s="89"/>
      <c r="VRV287" s="89"/>
      <c r="VRW287" s="89"/>
      <c r="VRX287" s="89"/>
      <c r="VRY287" s="89"/>
      <c r="VRZ287" s="89"/>
      <c r="VSA287" s="89"/>
      <c r="VSB287" s="89"/>
      <c r="VSC287" s="89"/>
      <c r="VSD287" s="89"/>
      <c r="VSE287" s="89"/>
      <c r="VSF287" s="89"/>
      <c r="VSG287" s="89"/>
      <c r="VSH287" s="89"/>
      <c r="VSI287" s="89"/>
      <c r="VSJ287" s="89"/>
      <c r="VSK287" s="89"/>
      <c r="VSL287" s="89"/>
      <c r="VSM287" s="89"/>
      <c r="VSN287" s="89"/>
      <c r="VSO287" s="89"/>
      <c r="VSP287" s="89"/>
      <c r="VSQ287" s="89"/>
      <c r="VSR287" s="89"/>
      <c r="VSS287" s="89"/>
      <c r="VST287" s="89"/>
      <c r="VSU287" s="89"/>
      <c r="VSV287" s="89"/>
      <c r="VSW287" s="89"/>
      <c r="VSX287" s="89"/>
      <c r="VSY287" s="89"/>
      <c r="VSZ287" s="89"/>
      <c r="VTA287" s="89"/>
      <c r="VTB287" s="89"/>
      <c r="VTC287" s="89"/>
      <c r="VTD287" s="89"/>
      <c r="VTE287" s="89"/>
      <c r="VTF287" s="89"/>
      <c r="VTG287" s="89"/>
      <c r="VTH287" s="89"/>
      <c r="VTI287" s="89"/>
      <c r="VTJ287" s="89"/>
      <c r="VTK287" s="89"/>
      <c r="VTL287" s="89"/>
      <c r="VTM287" s="89"/>
      <c r="VTN287" s="89"/>
      <c r="VTO287" s="89"/>
      <c r="VTP287" s="89"/>
      <c r="VTQ287" s="89"/>
      <c r="VTR287" s="89"/>
      <c r="VTS287" s="89"/>
      <c r="VTT287" s="89"/>
      <c r="VTU287" s="89"/>
      <c r="VTV287" s="89"/>
      <c r="VTW287" s="89"/>
      <c r="VTX287" s="89"/>
      <c r="VTY287" s="89"/>
      <c r="VTZ287" s="89"/>
      <c r="VUA287" s="89"/>
      <c r="VUB287" s="89"/>
      <c r="VUC287" s="89"/>
      <c r="VUD287" s="89"/>
      <c r="VUE287" s="89"/>
      <c r="VUF287" s="89"/>
      <c r="VUG287" s="89"/>
      <c r="VUH287" s="89"/>
      <c r="VUI287" s="89"/>
      <c r="VUJ287" s="89"/>
      <c r="VUK287" s="89"/>
      <c r="VUL287" s="89"/>
      <c r="VUM287" s="89"/>
      <c r="VUN287" s="89"/>
      <c r="VUO287" s="89"/>
      <c r="VUP287" s="89"/>
      <c r="VUQ287" s="89"/>
      <c r="VUR287" s="89"/>
      <c r="VUS287" s="89"/>
      <c r="VUT287" s="89"/>
      <c r="VUU287" s="89"/>
      <c r="VUV287" s="89"/>
      <c r="VUW287" s="89"/>
      <c r="VUX287" s="89"/>
      <c r="VUY287" s="89"/>
      <c r="VUZ287" s="89"/>
      <c r="VVA287" s="89"/>
      <c r="VVB287" s="89"/>
      <c r="VVC287" s="89"/>
      <c r="VVD287" s="89"/>
      <c r="VVE287" s="89"/>
      <c r="VVF287" s="89"/>
      <c r="VVG287" s="89"/>
      <c r="VVH287" s="89"/>
      <c r="VVI287" s="89"/>
      <c r="VVJ287" s="89"/>
      <c r="VVK287" s="89"/>
      <c r="VVL287" s="89"/>
      <c r="VVM287" s="89"/>
      <c r="VVN287" s="89"/>
      <c r="VVO287" s="89"/>
      <c r="VVP287" s="89"/>
      <c r="VVQ287" s="89"/>
      <c r="VVR287" s="89"/>
      <c r="VVS287" s="89"/>
      <c r="VVT287" s="89"/>
      <c r="VVU287" s="89"/>
      <c r="VVV287" s="89"/>
      <c r="VVW287" s="89"/>
      <c r="VVX287" s="89"/>
      <c r="VVY287" s="89"/>
      <c r="VVZ287" s="89"/>
      <c r="VWA287" s="89"/>
      <c r="VWB287" s="89"/>
      <c r="VWC287" s="89"/>
      <c r="VWD287" s="89"/>
      <c r="VWE287" s="89"/>
      <c r="VWF287" s="89"/>
      <c r="VWG287" s="89"/>
      <c r="VWH287" s="89"/>
      <c r="VWI287" s="89"/>
      <c r="VWJ287" s="89"/>
      <c r="VWK287" s="89"/>
      <c r="VWL287" s="89"/>
      <c r="VWM287" s="89"/>
      <c r="VWN287" s="89"/>
      <c r="VWO287" s="89"/>
      <c r="VWP287" s="89"/>
      <c r="VWQ287" s="89"/>
      <c r="VWR287" s="89"/>
      <c r="VWS287" s="89"/>
      <c r="VWT287" s="89"/>
      <c r="VWU287" s="89"/>
      <c r="VWV287" s="89"/>
      <c r="VWW287" s="89"/>
      <c r="VWX287" s="89"/>
      <c r="VWY287" s="89"/>
      <c r="VWZ287" s="89"/>
      <c r="VXA287" s="89"/>
      <c r="VXB287" s="89"/>
      <c r="VXC287" s="89"/>
      <c r="VXD287" s="89"/>
      <c r="VXE287" s="89"/>
      <c r="VXF287" s="89"/>
      <c r="VXG287" s="89"/>
      <c r="VXH287" s="89"/>
      <c r="VXI287" s="89"/>
      <c r="VXJ287" s="89"/>
      <c r="VXK287" s="89"/>
      <c r="VXL287" s="89"/>
      <c r="VXM287" s="89"/>
      <c r="VXN287" s="89"/>
      <c r="VXO287" s="89"/>
      <c r="VXP287" s="89"/>
      <c r="VXQ287" s="89"/>
      <c r="VXR287" s="89"/>
      <c r="VXS287" s="89"/>
      <c r="VXT287" s="89"/>
      <c r="VXU287" s="89"/>
      <c r="VXV287" s="89"/>
      <c r="VXW287" s="89"/>
      <c r="VXX287" s="89"/>
      <c r="VXY287" s="89"/>
      <c r="VXZ287" s="89"/>
      <c r="VYA287" s="89"/>
      <c r="VYB287" s="89"/>
      <c r="VYC287" s="89"/>
      <c r="VYD287" s="89"/>
      <c r="VYE287" s="89"/>
      <c r="VYF287" s="89"/>
      <c r="VYG287" s="89"/>
      <c r="VYH287" s="89"/>
      <c r="VYI287" s="89"/>
      <c r="VYJ287" s="89"/>
      <c r="VYK287" s="89"/>
      <c r="VYL287" s="89"/>
      <c r="VYM287" s="89"/>
      <c r="VYN287" s="89"/>
      <c r="VYO287" s="89"/>
      <c r="VYP287" s="89"/>
      <c r="VYQ287" s="89"/>
      <c r="VYR287" s="89"/>
      <c r="VYS287" s="89"/>
      <c r="VYT287" s="89"/>
      <c r="VYU287" s="89"/>
      <c r="VYV287" s="89"/>
      <c r="VYW287" s="89"/>
      <c r="VYX287" s="89"/>
      <c r="VYY287" s="89"/>
      <c r="VYZ287" s="89"/>
      <c r="VZA287" s="89"/>
      <c r="VZB287" s="89"/>
      <c r="VZC287" s="89"/>
      <c r="VZD287" s="89"/>
      <c r="VZE287" s="89"/>
      <c r="VZF287" s="89"/>
      <c r="VZG287" s="89"/>
      <c r="VZH287" s="89"/>
      <c r="VZI287" s="89"/>
      <c r="VZJ287" s="89"/>
      <c r="VZK287" s="89"/>
      <c r="VZL287" s="89"/>
      <c r="VZM287" s="89"/>
      <c r="VZN287" s="89"/>
      <c r="VZO287" s="89"/>
      <c r="VZP287" s="89"/>
      <c r="VZQ287" s="89"/>
      <c r="VZR287" s="89"/>
      <c r="VZS287" s="89"/>
      <c r="VZT287" s="89"/>
      <c r="VZU287" s="89"/>
      <c r="VZV287" s="89"/>
      <c r="VZW287" s="89"/>
      <c r="VZX287" s="89"/>
      <c r="VZY287" s="89"/>
      <c r="VZZ287" s="89"/>
      <c r="WAA287" s="89"/>
      <c r="WAB287" s="89"/>
      <c r="WAC287" s="89"/>
      <c r="WAD287" s="89"/>
      <c r="WAE287" s="89"/>
      <c r="WAF287" s="89"/>
      <c r="WAG287" s="89"/>
      <c r="WAH287" s="89"/>
      <c r="WAI287" s="89"/>
      <c r="WAJ287" s="89"/>
      <c r="WAK287" s="89"/>
      <c r="WAL287" s="89"/>
      <c r="WAM287" s="89"/>
      <c r="WAN287" s="89"/>
      <c r="WAO287" s="89"/>
      <c r="WAP287" s="89"/>
      <c r="WAQ287" s="89"/>
      <c r="WAR287" s="89"/>
      <c r="WAS287" s="89"/>
      <c r="WAT287" s="89"/>
      <c r="WAU287" s="89"/>
      <c r="WAV287" s="89"/>
      <c r="WAW287" s="89"/>
      <c r="WAX287" s="89"/>
      <c r="WAY287" s="89"/>
      <c r="WAZ287" s="89"/>
      <c r="WBA287" s="89"/>
      <c r="WBB287" s="89"/>
      <c r="WBC287" s="89"/>
      <c r="WBD287" s="89"/>
      <c r="WBE287" s="89"/>
      <c r="WBF287" s="89"/>
      <c r="WBG287" s="89"/>
      <c r="WBH287" s="89"/>
      <c r="WBI287" s="89"/>
      <c r="WBJ287" s="89"/>
      <c r="WBK287" s="89"/>
      <c r="WBL287" s="89"/>
      <c r="WBM287" s="89"/>
      <c r="WBN287" s="89"/>
      <c r="WBO287" s="89"/>
      <c r="WBP287" s="89"/>
      <c r="WBQ287" s="89"/>
      <c r="WBR287" s="89"/>
      <c r="WBS287" s="89"/>
      <c r="WBT287" s="89"/>
      <c r="WBU287" s="89"/>
      <c r="WBV287" s="89"/>
      <c r="WBW287" s="89"/>
      <c r="WBX287" s="89"/>
      <c r="WBY287" s="89"/>
      <c r="WBZ287" s="89"/>
      <c r="WCA287" s="89"/>
      <c r="WCB287" s="89"/>
      <c r="WCC287" s="89"/>
      <c r="WCD287" s="89"/>
      <c r="WCE287" s="89"/>
      <c r="WCF287" s="89"/>
      <c r="WCG287" s="89"/>
      <c r="WCH287" s="89"/>
      <c r="WCI287" s="89"/>
      <c r="WCJ287" s="89"/>
      <c r="WCK287" s="89"/>
      <c r="WCL287" s="89"/>
      <c r="WCM287" s="89"/>
      <c r="WCN287" s="89"/>
      <c r="WCO287" s="89"/>
      <c r="WCP287" s="89"/>
      <c r="WCQ287" s="89"/>
      <c r="WCR287" s="89"/>
      <c r="WCS287" s="89"/>
      <c r="WCT287" s="89"/>
      <c r="WCU287" s="89"/>
      <c r="WCV287" s="89"/>
      <c r="WCW287" s="89"/>
      <c r="WCX287" s="89"/>
      <c r="WCY287" s="89"/>
      <c r="WCZ287" s="89"/>
      <c r="WDA287" s="89"/>
      <c r="WDB287" s="89"/>
      <c r="WDC287" s="89"/>
      <c r="WDD287" s="89"/>
      <c r="WDE287" s="89"/>
      <c r="WDF287" s="89"/>
      <c r="WDG287" s="89"/>
      <c r="WDH287" s="89"/>
      <c r="WDI287" s="89"/>
      <c r="WDJ287" s="89"/>
      <c r="WDK287" s="89"/>
      <c r="WDL287" s="89"/>
      <c r="WDM287" s="89"/>
      <c r="WDN287" s="89"/>
      <c r="WDO287" s="89"/>
      <c r="WDP287" s="89"/>
      <c r="WDQ287" s="89"/>
      <c r="WDR287" s="89"/>
      <c r="WDS287" s="89"/>
      <c r="WDT287" s="89"/>
      <c r="WDU287" s="89"/>
      <c r="WDV287" s="89"/>
      <c r="WDW287" s="89"/>
      <c r="WDX287" s="89"/>
      <c r="WDY287" s="89"/>
      <c r="WDZ287" s="89"/>
      <c r="WEA287" s="89"/>
      <c r="WEB287" s="89"/>
      <c r="WEC287" s="89"/>
      <c r="WED287" s="89"/>
      <c r="WEE287" s="89"/>
      <c r="WEF287" s="89"/>
      <c r="WEG287" s="89"/>
      <c r="WEH287" s="89"/>
      <c r="WEI287" s="89"/>
      <c r="WEJ287" s="89"/>
      <c r="WEK287" s="89"/>
      <c r="WEL287" s="89"/>
      <c r="WEM287" s="89"/>
      <c r="WEN287" s="89"/>
      <c r="WEO287" s="89"/>
      <c r="WEP287" s="89"/>
      <c r="WEQ287" s="89"/>
      <c r="WER287" s="89"/>
      <c r="WES287" s="89"/>
      <c r="WET287" s="89"/>
      <c r="WEU287" s="89"/>
      <c r="WEV287" s="89"/>
      <c r="WEW287" s="89"/>
      <c r="WEX287" s="89"/>
      <c r="WEY287" s="89"/>
      <c r="WEZ287" s="89"/>
      <c r="WFA287" s="89"/>
      <c r="WFB287" s="89"/>
      <c r="WFC287" s="89"/>
      <c r="WFD287" s="89"/>
      <c r="WFE287" s="89"/>
      <c r="WFF287" s="89"/>
      <c r="WFG287" s="89"/>
      <c r="WFH287" s="89"/>
      <c r="WFI287" s="89"/>
      <c r="WFJ287" s="89"/>
      <c r="WFK287" s="89"/>
      <c r="WFL287" s="89"/>
      <c r="WFM287" s="89"/>
      <c r="WFN287" s="89"/>
      <c r="WFO287" s="89"/>
      <c r="WFP287" s="89"/>
      <c r="WFQ287" s="89"/>
      <c r="WFR287" s="89"/>
      <c r="WFS287" s="89"/>
      <c r="WFT287" s="89"/>
      <c r="WFU287" s="89"/>
      <c r="WFV287" s="89"/>
      <c r="WFW287" s="89"/>
      <c r="WFX287" s="89"/>
      <c r="WFY287" s="89"/>
      <c r="WFZ287" s="89"/>
      <c r="WGA287" s="89"/>
      <c r="WGB287" s="89"/>
      <c r="WGC287" s="89"/>
      <c r="WGD287" s="89"/>
      <c r="WGE287" s="89"/>
      <c r="WGF287" s="89"/>
      <c r="WGG287" s="89"/>
      <c r="WGH287" s="89"/>
      <c r="WGI287" s="89"/>
      <c r="WGJ287" s="89"/>
      <c r="WGK287" s="89"/>
      <c r="WGL287" s="89"/>
      <c r="WGM287" s="89"/>
      <c r="WGN287" s="89"/>
      <c r="WGO287" s="89"/>
      <c r="WGP287" s="89"/>
      <c r="WGQ287" s="89"/>
      <c r="WGR287" s="89"/>
      <c r="WGS287" s="89"/>
      <c r="WGT287" s="89"/>
      <c r="WGU287" s="89"/>
      <c r="WGV287" s="89"/>
      <c r="WGW287" s="89"/>
      <c r="WGX287" s="89"/>
      <c r="WGY287" s="89"/>
      <c r="WGZ287" s="89"/>
      <c r="WHA287" s="89"/>
      <c r="WHB287" s="89"/>
      <c r="WHC287" s="89"/>
      <c r="WHD287" s="89"/>
      <c r="WHE287" s="89"/>
      <c r="WHF287" s="89"/>
      <c r="WHG287" s="89"/>
      <c r="WHH287" s="89"/>
      <c r="WHI287" s="89"/>
      <c r="WHJ287" s="89"/>
      <c r="WHK287" s="89"/>
      <c r="WHL287" s="89"/>
      <c r="WHM287" s="89"/>
      <c r="WHN287" s="89"/>
      <c r="WHO287" s="89"/>
      <c r="WHP287" s="89"/>
      <c r="WHQ287" s="89"/>
      <c r="WHR287" s="89"/>
      <c r="WHS287" s="89"/>
      <c r="WHT287" s="89"/>
      <c r="WHU287" s="89"/>
      <c r="WHV287" s="89"/>
      <c r="WHW287" s="89"/>
      <c r="WHX287" s="89"/>
      <c r="WHY287" s="89"/>
      <c r="WHZ287" s="89"/>
      <c r="WIA287" s="89"/>
      <c r="WIB287" s="89"/>
      <c r="WIC287" s="89"/>
      <c r="WID287" s="89"/>
      <c r="WIE287" s="89"/>
      <c r="WIF287" s="89"/>
      <c r="WIG287" s="89"/>
      <c r="WIH287" s="89"/>
      <c r="WII287" s="89"/>
      <c r="WIJ287" s="89"/>
      <c r="WIK287" s="89"/>
      <c r="WIL287" s="89"/>
      <c r="WIM287" s="89"/>
      <c r="WIN287" s="89"/>
      <c r="WIO287" s="89"/>
      <c r="WIP287" s="89"/>
      <c r="WIQ287" s="89"/>
      <c r="WIR287" s="89"/>
      <c r="WIS287" s="89"/>
      <c r="WIT287" s="89"/>
      <c r="WIU287" s="89"/>
      <c r="WIV287" s="89"/>
      <c r="WIW287" s="89"/>
      <c r="WIX287" s="89"/>
      <c r="WIY287" s="89"/>
      <c r="WIZ287" s="89"/>
      <c r="WJA287" s="89"/>
      <c r="WJB287" s="89"/>
      <c r="WJC287" s="89"/>
      <c r="WJD287" s="89"/>
      <c r="WJE287" s="89"/>
      <c r="WJF287" s="89"/>
      <c r="WJG287" s="89"/>
      <c r="WJH287" s="89"/>
      <c r="WJI287" s="89"/>
      <c r="WJJ287" s="89"/>
      <c r="WJK287" s="89"/>
      <c r="WJL287" s="89"/>
      <c r="WJM287" s="89"/>
      <c r="WJN287" s="89"/>
      <c r="WJO287" s="89"/>
      <c r="WJP287" s="89"/>
      <c r="WJQ287" s="89"/>
      <c r="WJR287" s="89"/>
      <c r="WJS287" s="89"/>
      <c r="WJT287" s="89"/>
      <c r="WJU287" s="89"/>
      <c r="WJV287" s="89"/>
      <c r="WJW287" s="89"/>
      <c r="WJX287" s="89"/>
      <c r="WJY287" s="89"/>
      <c r="WJZ287" s="89"/>
      <c r="WKA287" s="89"/>
      <c r="WKB287" s="89"/>
      <c r="WKC287" s="89"/>
      <c r="WKD287" s="89"/>
      <c r="WKE287" s="89"/>
      <c r="WKF287" s="89"/>
      <c r="WKG287" s="89"/>
      <c r="WKH287" s="89"/>
      <c r="WKI287" s="89"/>
      <c r="WKJ287" s="89"/>
      <c r="WKK287" s="89"/>
      <c r="WKL287" s="89"/>
      <c r="WKM287" s="89"/>
      <c r="WKN287" s="89"/>
      <c r="WKO287" s="89"/>
      <c r="WKP287" s="89"/>
      <c r="WKQ287" s="89"/>
      <c r="WKR287" s="89"/>
      <c r="WKS287" s="89"/>
      <c r="WKT287" s="89"/>
      <c r="WKU287" s="89"/>
      <c r="WKV287" s="89"/>
      <c r="WKW287" s="89"/>
      <c r="WKX287" s="89"/>
      <c r="WKY287" s="89"/>
      <c r="WKZ287" s="89"/>
      <c r="WLA287" s="89"/>
      <c r="WLB287" s="89"/>
      <c r="WLC287" s="89"/>
      <c r="WLD287" s="89"/>
      <c r="WLE287" s="89"/>
      <c r="WLF287" s="89"/>
      <c r="WLG287" s="89"/>
      <c r="WLH287" s="89"/>
      <c r="WLI287" s="89"/>
      <c r="WLJ287" s="89"/>
      <c r="WLK287" s="89"/>
      <c r="WLL287" s="89"/>
      <c r="WLM287" s="89"/>
      <c r="WLN287" s="89"/>
      <c r="WLO287" s="89"/>
      <c r="WLP287" s="89"/>
      <c r="WLQ287" s="89"/>
      <c r="WLR287" s="89"/>
      <c r="WLS287" s="89"/>
      <c r="WLT287" s="89"/>
      <c r="WLU287" s="89"/>
      <c r="WLV287" s="89"/>
      <c r="WLW287" s="89"/>
      <c r="WLX287" s="89"/>
      <c r="WLY287" s="89"/>
      <c r="WLZ287" s="89"/>
      <c r="WMA287" s="89"/>
      <c r="WMB287" s="89"/>
      <c r="WMC287" s="89"/>
      <c r="WMD287" s="89"/>
      <c r="WME287" s="89"/>
      <c r="WMF287" s="89"/>
      <c r="WMG287" s="89"/>
      <c r="WMH287" s="89"/>
      <c r="WMI287" s="89"/>
      <c r="WMJ287" s="89"/>
      <c r="WMK287" s="89"/>
      <c r="WML287" s="89"/>
      <c r="WMM287" s="89"/>
      <c r="WMN287" s="89"/>
      <c r="WMO287" s="89"/>
      <c r="WMP287" s="89"/>
      <c r="WMQ287" s="89"/>
      <c r="WMR287" s="89"/>
      <c r="WMS287" s="89"/>
      <c r="WMT287" s="89"/>
      <c r="WMU287" s="89"/>
      <c r="WMV287" s="89"/>
      <c r="WMW287" s="89"/>
      <c r="WMX287" s="89"/>
      <c r="WMY287" s="89"/>
      <c r="WMZ287" s="89"/>
      <c r="WNA287" s="89"/>
      <c r="WNB287" s="89"/>
      <c r="WNC287" s="89"/>
      <c r="WND287" s="89"/>
      <c r="WNE287" s="89"/>
      <c r="WNF287" s="89"/>
      <c r="WNG287" s="89"/>
      <c r="WNH287" s="89"/>
      <c r="WNI287" s="89"/>
      <c r="WNJ287" s="89"/>
      <c r="WNK287" s="89"/>
      <c r="WNL287" s="89"/>
      <c r="WNM287" s="89"/>
      <c r="WNN287" s="89"/>
      <c r="WNO287" s="89"/>
      <c r="WNP287" s="89"/>
      <c r="WNQ287" s="89"/>
      <c r="WNR287" s="89"/>
      <c r="WNS287" s="89"/>
      <c r="WNT287" s="89"/>
      <c r="WNU287" s="89"/>
      <c r="WNV287" s="89"/>
      <c r="WNW287" s="89"/>
      <c r="WNX287" s="89"/>
      <c r="WNY287" s="89"/>
      <c r="WNZ287" s="89"/>
      <c r="WOA287" s="89"/>
      <c r="WOB287" s="89"/>
      <c r="WOC287" s="89"/>
      <c r="WOD287" s="89"/>
      <c r="WOE287" s="89"/>
      <c r="WOF287" s="89"/>
      <c r="WOG287" s="89"/>
      <c r="WOH287" s="89"/>
      <c r="WOI287" s="89"/>
      <c r="WOJ287" s="89"/>
      <c r="WOK287" s="89"/>
      <c r="WOL287" s="89"/>
      <c r="WOM287" s="89"/>
      <c r="WON287" s="89"/>
      <c r="WOO287" s="89"/>
      <c r="WOP287" s="89"/>
      <c r="WOQ287" s="89"/>
      <c r="WOR287" s="89"/>
      <c r="WOS287" s="89"/>
      <c r="WOT287" s="89"/>
      <c r="WOU287" s="89"/>
      <c r="WOV287" s="89"/>
      <c r="WOW287" s="89"/>
      <c r="WOX287" s="89"/>
      <c r="WOY287" s="89"/>
      <c r="WOZ287" s="89"/>
      <c r="WPA287" s="89"/>
      <c r="WPB287" s="89"/>
      <c r="WPC287" s="89"/>
      <c r="WPD287" s="89"/>
      <c r="WPE287" s="89"/>
      <c r="WPF287" s="89"/>
      <c r="WPG287" s="89"/>
      <c r="WPH287" s="89"/>
      <c r="WPI287" s="89"/>
      <c r="WPJ287" s="89"/>
      <c r="WPK287" s="89"/>
      <c r="WPL287" s="89"/>
      <c r="WPM287" s="89"/>
      <c r="WPN287" s="89"/>
      <c r="WPO287" s="89"/>
      <c r="WPP287" s="89"/>
      <c r="WPQ287" s="89"/>
      <c r="WPR287" s="89"/>
      <c r="WPS287" s="89"/>
      <c r="WPT287" s="89"/>
      <c r="WPU287" s="89"/>
      <c r="WPV287" s="89"/>
      <c r="WPW287" s="89"/>
      <c r="WPX287" s="89"/>
      <c r="WPY287" s="89"/>
      <c r="WPZ287" s="89"/>
      <c r="WQA287" s="89"/>
      <c r="WQB287" s="89"/>
      <c r="WQC287" s="89"/>
      <c r="WQD287" s="89"/>
      <c r="WQE287" s="89"/>
      <c r="WQF287" s="89"/>
      <c r="WQG287" s="89"/>
      <c r="WQH287" s="89"/>
      <c r="WQI287" s="89"/>
      <c r="WQJ287" s="89"/>
      <c r="WQK287" s="89"/>
      <c r="WQL287" s="89"/>
      <c r="WQM287" s="89"/>
      <c r="WQN287" s="89"/>
      <c r="WQO287" s="89"/>
      <c r="WQP287" s="89"/>
      <c r="WQQ287" s="89"/>
      <c r="WQR287" s="89"/>
      <c r="WQS287" s="89"/>
      <c r="WQT287" s="89"/>
      <c r="WQU287" s="89"/>
      <c r="WQV287" s="89"/>
      <c r="WQW287" s="89"/>
      <c r="WQX287" s="89"/>
      <c r="WQY287" s="89"/>
      <c r="WQZ287" s="89"/>
      <c r="WRA287" s="89"/>
      <c r="WRB287" s="89"/>
      <c r="WRC287" s="89"/>
      <c r="WRD287" s="89"/>
      <c r="WRE287" s="89"/>
      <c r="WRF287" s="89"/>
      <c r="WRG287" s="89"/>
      <c r="WRH287" s="89"/>
      <c r="WRI287" s="89"/>
      <c r="WRJ287" s="89"/>
      <c r="WRK287" s="89"/>
      <c r="WRL287" s="89"/>
      <c r="WRM287" s="89"/>
      <c r="WRN287" s="89"/>
      <c r="WRO287" s="89"/>
      <c r="WRP287" s="89"/>
      <c r="WRQ287" s="89"/>
      <c r="WRR287" s="89"/>
      <c r="WRS287" s="89"/>
      <c r="WRT287" s="89"/>
      <c r="WRU287" s="89"/>
      <c r="WRV287" s="89"/>
      <c r="WRW287" s="89"/>
      <c r="WRX287" s="89"/>
      <c r="WRY287" s="89"/>
      <c r="WRZ287" s="89"/>
      <c r="WSA287" s="89"/>
      <c r="WSB287" s="89"/>
      <c r="WSC287" s="89"/>
      <c r="WSD287" s="89"/>
      <c r="WSE287" s="89"/>
      <c r="WSF287" s="89"/>
      <c r="WSG287" s="89"/>
      <c r="WSH287" s="89"/>
      <c r="WSI287" s="89"/>
      <c r="WSJ287" s="89"/>
      <c r="WSK287" s="89"/>
      <c r="WSL287" s="89"/>
      <c r="WSM287" s="89"/>
      <c r="WSN287" s="89"/>
      <c r="WSO287" s="89"/>
      <c r="WSP287" s="89"/>
      <c r="WSQ287" s="89"/>
      <c r="WSR287" s="89"/>
      <c r="WSS287" s="89"/>
      <c r="WST287" s="89"/>
      <c r="WSU287" s="89"/>
      <c r="WSV287" s="89"/>
      <c r="WSW287" s="89"/>
      <c r="WSX287" s="89"/>
      <c r="WSY287" s="89"/>
      <c r="WSZ287" s="89"/>
      <c r="WTA287" s="89"/>
      <c r="WTB287" s="89"/>
      <c r="WTC287" s="89"/>
      <c r="WTD287" s="89"/>
      <c r="WTE287" s="89"/>
      <c r="WTF287" s="89"/>
      <c r="WTG287" s="89"/>
      <c r="WTH287" s="89"/>
      <c r="WTI287" s="89"/>
      <c r="WTJ287" s="89"/>
      <c r="WTK287" s="89"/>
      <c r="WTL287" s="89"/>
      <c r="WTM287" s="89"/>
      <c r="WTN287" s="89"/>
      <c r="WTO287" s="89"/>
      <c r="WTP287" s="89"/>
      <c r="WTQ287" s="89"/>
      <c r="WTR287" s="89"/>
      <c r="WTS287" s="89"/>
      <c r="WTT287" s="89"/>
      <c r="WTU287" s="89"/>
      <c r="WTV287" s="89"/>
      <c r="WTW287" s="89"/>
      <c r="WTX287" s="89"/>
      <c r="WTY287" s="89"/>
      <c r="WTZ287" s="89"/>
      <c r="WUA287" s="89"/>
      <c r="WUB287" s="89"/>
      <c r="WUC287" s="89"/>
      <c r="WUD287" s="89"/>
      <c r="WUE287" s="89"/>
      <c r="WUF287" s="89"/>
      <c r="WUG287" s="89"/>
      <c r="WUH287" s="89"/>
      <c r="WUI287" s="89"/>
      <c r="WUJ287" s="89"/>
      <c r="WUK287" s="89"/>
      <c r="WUL287" s="89"/>
      <c r="WUM287" s="89"/>
      <c r="WUN287" s="89"/>
      <c r="WUO287" s="89"/>
      <c r="WUP287" s="89"/>
      <c r="WUQ287" s="89"/>
      <c r="WUR287" s="89"/>
      <c r="WUS287" s="89"/>
      <c r="WUT287" s="89"/>
      <c r="WUU287" s="89"/>
      <c r="WUV287" s="89"/>
      <c r="WUW287" s="89"/>
      <c r="WUX287" s="89"/>
      <c r="WUY287" s="89"/>
      <c r="WUZ287" s="89"/>
      <c r="WVA287" s="89"/>
      <c r="WVB287" s="89"/>
      <c r="WVC287" s="89"/>
      <c r="WVD287" s="89"/>
      <c r="WVE287" s="89"/>
      <c r="WVF287" s="89"/>
      <c r="WVG287" s="89"/>
      <c r="WVH287" s="89"/>
      <c r="WVI287" s="89"/>
      <c r="WVJ287" s="89"/>
      <c r="WVK287" s="89"/>
      <c r="WVL287" s="89"/>
      <c r="WVM287" s="89"/>
      <c r="WVN287" s="89"/>
      <c r="WVO287" s="89"/>
      <c r="WVP287" s="89"/>
      <c r="WVQ287" s="89"/>
    </row>
    <row r="288" spans="1:16137" ht="12.75" hidden="1" customHeight="1" x14ac:dyDescent="0.2">
      <c r="A288" s="300" t="str">
        <f>Ma</f>
        <v>DC2KV82-DL67D</v>
      </c>
      <c r="B288" s="300" t="str">
        <f>MaHP</f>
        <v>DC2KV82</v>
      </c>
      <c r="C288" s="519">
        <v>1510</v>
      </c>
      <c r="D288" s="519" t="s">
        <v>3980</v>
      </c>
      <c r="E288" s="519" t="s">
        <v>3981</v>
      </c>
      <c r="F288" s="519" t="s">
        <v>492</v>
      </c>
      <c r="G288" s="519" t="s">
        <v>2990</v>
      </c>
      <c r="H288" s="519" t="s">
        <v>2182</v>
      </c>
      <c r="I288" s="519" t="s">
        <v>2159</v>
      </c>
      <c r="J288" s="519">
        <v>27</v>
      </c>
      <c r="K288" s="520">
        <v>26</v>
      </c>
      <c r="L288" s="520" t="s">
        <v>3953</v>
      </c>
      <c r="M288" s="520" t="s">
        <v>2417</v>
      </c>
      <c r="N288" s="341" t="str">
        <f t="shared" si="46"/>
        <v>67DLKT21</v>
      </c>
      <c r="P288" s="232">
        <f>_trangay</f>
        <v>42813</v>
      </c>
      <c r="Q288" s="232" t="str">
        <f>_trangay</f>
        <v>(Cnhật)</v>
      </c>
      <c r="R288" s="233">
        <f>_trangay</f>
        <v>60</v>
      </c>
      <c r="S288" s="232">
        <f t="shared" ref="S288:S299" si="55">+P288+G289</f>
        <v>42815</v>
      </c>
      <c r="T288" s="335" t="str">
        <f>IF(P288&lt;S287,"??","")</f>
        <v/>
      </c>
      <c r="U288" s="335" t="str">
        <f>IF(P288&gt;S287+1,"??","")</f>
        <v>??</v>
      </c>
    </row>
    <row r="289" spans="1:21" ht="12.75" hidden="1" customHeight="1" x14ac:dyDescent="0.2">
      <c r="A289" s="300" t="str">
        <f>Ma</f>
        <v>DC1CB20-DL67D</v>
      </c>
      <c r="B289" s="300" t="str">
        <f>MaHP</f>
        <v>DC1CB20</v>
      </c>
      <c r="C289" s="519">
        <v>1511</v>
      </c>
      <c r="D289" s="519" t="s">
        <v>3982</v>
      </c>
      <c r="E289" s="519" t="s">
        <v>3983</v>
      </c>
      <c r="F289" s="519" t="s">
        <v>62</v>
      </c>
      <c r="G289" s="519" t="s">
        <v>2990</v>
      </c>
      <c r="H289" s="519" t="s">
        <v>1575</v>
      </c>
      <c r="I289" s="519" t="s">
        <v>2170</v>
      </c>
      <c r="J289" s="519">
        <v>56</v>
      </c>
      <c r="K289" s="520">
        <v>61</v>
      </c>
      <c r="L289" s="520" t="s">
        <v>3953</v>
      </c>
      <c r="M289" s="520" t="s">
        <v>3984</v>
      </c>
      <c r="N289" s="301" t="str">
        <f t="shared" si="46"/>
        <v>67DLDD21</v>
      </c>
      <c r="P289" s="232">
        <f>_trangay</f>
        <v>42812</v>
      </c>
      <c r="Q289" s="232" t="str">
        <f>_trangay</f>
        <v>(Thứ 7)</v>
      </c>
      <c r="R289" s="233">
        <f>_trangay</f>
        <v>60</v>
      </c>
      <c r="S289" s="232">
        <f t="shared" si="55"/>
        <v>42814</v>
      </c>
      <c r="T289" s="335" t="str">
        <f>IF(P289&lt;S288,"??","")</f>
        <v>??</v>
      </c>
      <c r="U289" s="335" t="str">
        <f>IF(P289&gt;S288+1,"??","")</f>
        <v/>
      </c>
    </row>
    <row r="290" spans="1:21" ht="12.75" hidden="1" customHeight="1" x14ac:dyDescent="0.2">
      <c r="A290" s="300" t="str">
        <f>Ma</f>
        <v>DC1CB20-DL67D</v>
      </c>
      <c r="B290" s="300" t="str">
        <f>MaHP</f>
        <v>DC1CB20</v>
      </c>
      <c r="C290" s="519">
        <v>1512</v>
      </c>
      <c r="D290" s="519" t="s">
        <v>3985</v>
      </c>
      <c r="E290" s="519" t="s">
        <v>3986</v>
      </c>
      <c r="F290" s="519" t="s">
        <v>62</v>
      </c>
      <c r="G290" s="519" t="s">
        <v>2990</v>
      </c>
      <c r="H290" s="519" t="s">
        <v>1575</v>
      </c>
      <c r="I290" s="519" t="s">
        <v>2170</v>
      </c>
      <c r="J290" s="519">
        <v>45</v>
      </c>
      <c r="K290" s="520">
        <v>50</v>
      </c>
      <c r="L290" s="520" t="s">
        <v>3953</v>
      </c>
      <c r="M290" s="520" t="s">
        <v>3271</v>
      </c>
      <c r="N290" s="301" t="str">
        <f t="shared" si="46"/>
        <v>67DLDD22</v>
      </c>
      <c r="P290" s="232">
        <f>_trangay</f>
        <v>42812</v>
      </c>
      <c r="Q290" s="232" t="str">
        <f>_trangay</f>
        <v>(Thứ 7)</v>
      </c>
      <c r="R290" s="233">
        <f>_trangay</f>
        <v>60</v>
      </c>
      <c r="S290" s="232">
        <f t="shared" si="55"/>
        <v>42814</v>
      </c>
      <c r="T290" s="335" t="str">
        <f>IF(P290&lt;S289,"??","")</f>
        <v>??</v>
      </c>
      <c r="U290" s="335" t="str">
        <f>IF(P290&gt;S289+1,"??","")</f>
        <v/>
      </c>
    </row>
    <row r="291" spans="1:21" ht="12.75" hidden="1" customHeight="1" x14ac:dyDescent="0.2">
      <c r="A291" s="300" t="str">
        <f>Ma</f>
        <v>DC1CB20-DL67D</v>
      </c>
      <c r="B291" s="300" t="str">
        <f>MaHP</f>
        <v>DC1CB20</v>
      </c>
      <c r="C291" s="519">
        <v>1513</v>
      </c>
      <c r="D291" s="519" t="s">
        <v>3987</v>
      </c>
      <c r="E291" s="519" t="s">
        <v>3988</v>
      </c>
      <c r="F291" s="519" t="s">
        <v>62</v>
      </c>
      <c r="G291" s="519" t="s">
        <v>2990</v>
      </c>
      <c r="H291" s="519" t="s">
        <v>1575</v>
      </c>
      <c r="I291" s="519" t="s">
        <v>2170</v>
      </c>
      <c r="J291" s="519">
        <v>27</v>
      </c>
      <c r="K291" s="520">
        <v>27</v>
      </c>
      <c r="L291" s="520" t="s">
        <v>3953</v>
      </c>
      <c r="M291" s="520" t="s">
        <v>3984</v>
      </c>
      <c r="N291" s="301" t="str">
        <f t="shared" si="46"/>
        <v>67DLOT21</v>
      </c>
      <c r="P291" s="232">
        <f>_trangay</f>
        <v>42812</v>
      </c>
      <c r="Q291" s="232" t="str">
        <f>_trangay</f>
        <v>(Thứ 7)</v>
      </c>
      <c r="R291" s="233">
        <f>_trangay</f>
        <v>60</v>
      </c>
      <c r="S291" s="232">
        <f t="shared" si="55"/>
        <v>42814</v>
      </c>
      <c r="T291" s="335" t="e">
        <f>IF(P291&lt;#REF!,"??","")</f>
        <v>#REF!</v>
      </c>
      <c r="U291" s="335" t="e">
        <f>IF(P291&gt;#REF!+1,"??","")</f>
        <v>#REF!</v>
      </c>
    </row>
    <row r="292" spans="1:21" ht="12.75" hidden="1" customHeight="1" x14ac:dyDescent="0.2">
      <c r="A292" s="300" t="str">
        <f>Ma</f>
        <v>DC1CB20-DL67D</v>
      </c>
      <c r="B292" s="435" t="str">
        <f>MaHP</f>
        <v>DC1CB20</v>
      </c>
      <c r="C292" s="519">
        <v>1514</v>
      </c>
      <c r="D292" s="519" t="s">
        <v>3989</v>
      </c>
      <c r="E292" s="519" t="s">
        <v>3990</v>
      </c>
      <c r="F292" s="519" t="s">
        <v>62</v>
      </c>
      <c r="G292" s="519" t="s">
        <v>2990</v>
      </c>
      <c r="H292" s="519" t="s">
        <v>1575</v>
      </c>
      <c r="I292" s="519" t="s">
        <v>2170</v>
      </c>
      <c r="J292" s="519">
        <v>69</v>
      </c>
      <c r="K292" s="520">
        <v>68</v>
      </c>
      <c r="L292" s="520" t="s">
        <v>3953</v>
      </c>
      <c r="M292" s="520" t="s">
        <v>3984</v>
      </c>
      <c r="N292" s="301" t="str">
        <f t="shared" si="46"/>
        <v>67DLCD21</v>
      </c>
      <c r="P292" s="232">
        <f>_trangay</f>
        <v>42812</v>
      </c>
      <c r="Q292" s="232" t="str">
        <f>_trangay</f>
        <v>(Thứ 7)</v>
      </c>
      <c r="R292" s="233">
        <f>_trangay</f>
        <v>60</v>
      </c>
      <c r="S292" s="232">
        <f t="shared" si="55"/>
        <v>42814</v>
      </c>
      <c r="T292" s="335" t="str">
        <f t="shared" ref="T292:T300" si="56">IF(P292&lt;S291,"??","")</f>
        <v>??</v>
      </c>
      <c r="U292" s="335" t="str">
        <f t="shared" ref="U292:U300" si="57">IF(P292&gt;S291+1,"??","")</f>
        <v/>
      </c>
    </row>
    <row r="293" spans="1:21" ht="12.75" hidden="1" customHeight="1" x14ac:dyDescent="0.2">
      <c r="A293" s="300" t="str">
        <f>Ma</f>
        <v>DC1CB20-DL67D</v>
      </c>
      <c r="B293" s="300" t="str">
        <f>MaHP</f>
        <v>DC1CB20</v>
      </c>
      <c r="C293" s="519">
        <v>1515</v>
      </c>
      <c r="D293" s="519" t="s">
        <v>3991</v>
      </c>
      <c r="E293" s="519" t="s">
        <v>3992</v>
      </c>
      <c r="F293" s="519" t="s">
        <v>62</v>
      </c>
      <c r="G293" s="519" t="s">
        <v>2990</v>
      </c>
      <c r="H293" s="519" t="s">
        <v>1575</v>
      </c>
      <c r="I293" s="519" t="s">
        <v>2170</v>
      </c>
      <c r="J293" s="519">
        <v>73</v>
      </c>
      <c r="K293" s="520">
        <v>73</v>
      </c>
      <c r="L293" s="520" t="s">
        <v>3953</v>
      </c>
      <c r="M293" s="520" t="s">
        <v>3259</v>
      </c>
      <c r="N293" s="301" t="str">
        <f t="shared" si="46"/>
        <v>67DLCD22</v>
      </c>
      <c r="P293" s="232">
        <f>_trangay</f>
        <v>42812</v>
      </c>
      <c r="Q293" s="232" t="str">
        <f>_trangay</f>
        <v>(Thứ 7)</v>
      </c>
      <c r="R293" s="233">
        <f>_trangay</f>
        <v>60</v>
      </c>
      <c r="S293" s="232">
        <f t="shared" si="55"/>
        <v>42814</v>
      </c>
      <c r="T293" s="335" t="str">
        <f t="shared" si="56"/>
        <v>??</v>
      </c>
      <c r="U293" s="335" t="str">
        <f t="shared" si="57"/>
        <v/>
      </c>
    </row>
    <row r="294" spans="1:21" ht="12.75" hidden="1" customHeight="1" x14ac:dyDescent="0.2">
      <c r="A294" s="300" t="str">
        <f>Ma</f>
        <v>DL2GT33-DL67D</v>
      </c>
      <c r="B294" s="300" t="str">
        <f>MaHP</f>
        <v>DL2GT33</v>
      </c>
      <c r="C294" s="519">
        <v>1516</v>
      </c>
      <c r="D294" s="519" t="s">
        <v>3993</v>
      </c>
      <c r="E294" s="519" t="s">
        <v>3994</v>
      </c>
      <c r="F294" s="519" t="s">
        <v>1492</v>
      </c>
      <c r="G294" s="519" t="s">
        <v>2990</v>
      </c>
      <c r="H294" s="519" t="s">
        <v>2157</v>
      </c>
      <c r="I294" s="519" t="s">
        <v>2155</v>
      </c>
      <c r="J294" s="519">
        <v>69</v>
      </c>
      <c r="K294" s="520">
        <v>68</v>
      </c>
      <c r="L294" s="520" t="s">
        <v>3953</v>
      </c>
      <c r="M294" s="520" t="s">
        <v>2176</v>
      </c>
      <c r="N294" s="301" t="str">
        <f t="shared" si="46"/>
        <v>67DLCD21</v>
      </c>
      <c r="P294" s="232">
        <f>_trangay</f>
        <v>42819</v>
      </c>
      <c r="Q294" s="232" t="str">
        <f>_trangay</f>
        <v>(Thứ 7)</v>
      </c>
      <c r="R294" s="233">
        <f>_trangay</f>
        <v>90</v>
      </c>
      <c r="S294" s="232">
        <f t="shared" si="55"/>
        <v>42821</v>
      </c>
      <c r="T294" s="335" t="str">
        <f t="shared" si="56"/>
        <v/>
      </c>
      <c r="U294" s="335" t="str">
        <f t="shared" si="57"/>
        <v>??</v>
      </c>
    </row>
    <row r="295" spans="1:21" ht="12.75" hidden="1" customHeight="1" x14ac:dyDescent="0.2">
      <c r="A295" s="300" t="str">
        <f>Ma</f>
        <v>DL2GT33-DL67D</v>
      </c>
      <c r="B295" s="435" t="str">
        <f>MaHP</f>
        <v>DL2GT33</v>
      </c>
      <c r="C295" s="519">
        <v>1517</v>
      </c>
      <c r="D295" s="519" t="s">
        <v>3995</v>
      </c>
      <c r="E295" s="519" t="s">
        <v>3996</v>
      </c>
      <c r="F295" s="519" t="s">
        <v>1492</v>
      </c>
      <c r="G295" s="519" t="s">
        <v>2990</v>
      </c>
      <c r="H295" s="519" t="s">
        <v>2157</v>
      </c>
      <c r="I295" s="519" t="s">
        <v>2155</v>
      </c>
      <c r="J295" s="519">
        <v>73</v>
      </c>
      <c r="K295" s="520">
        <v>73</v>
      </c>
      <c r="L295" s="520" t="s">
        <v>3953</v>
      </c>
      <c r="M295" s="520" t="s">
        <v>2175</v>
      </c>
      <c r="N295" s="301" t="str">
        <f t="shared" si="46"/>
        <v>67DLCD22</v>
      </c>
      <c r="P295" s="232">
        <f>_trangay</f>
        <v>42819</v>
      </c>
      <c r="Q295" s="232" t="str">
        <f>_trangay</f>
        <v>(Thứ 7)</v>
      </c>
      <c r="R295" s="233">
        <f>_trangay</f>
        <v>90</v>
      </c>
      <c r="S295" s="232">
        <f t="shared" si="55"/>
        <v>42821</v>
      </c>
      <c r="T295" s="335" t="str">
        <f t="shared" si="56"/>
        <v>??</v>
      </c>
      <c r="U295" s="335" t="str">
        <f t="shared" si="57"/>
        <v/>
      </c>
    </row>
    <row r="296" spans="1:21" ht="12.75" hidden="1" customHeight="1" x14ac:dyDescent="0.2">
      <c r="A296" s="300" t="str">
        <f>Ma</f>
        <v>DL2CK55-DL67D</v>
      </c>
      <c r="B296" s="435" t="str">
        <f>MaHP</f>
        <v>DL2CK55</v>
      </c>
      <c r="C296" s="519">
        <v>1518</v>
      </c>
      <c r="D296" s="519" t="s">
        <v>3997</v>
      </c>
      <c r="E296" s="519" t="s">
        <v>3998</v>
      </c>
      <c r="F296" s="519" t="s">
        <v>236</v>
      </c>
      <c r="G296" s="519" t="s">
        <v>2990</v>
      </c>
      <c r="H296" s="519" t="s">
        <v>2154</v>
      </c>
      <c r="I296" s="519"/>
      <c r="J296" s="519">
        <v>27</v>
      </c>
      <c r="K296" s="520">
        <v>27</v>
      </c>
      <c r="L296" s="520" t="s">
        <v>3953</v>
      </c>
      <c r="M296" s="520" t="s">
        <v>2173</v>
      </c>
      <c r="N296" s="301" t="str">
        <f t="shared" si="46"/>
        <v>67DLOT21</v>
      </c>
      <c r="P296" s="232">
        <f>_trangay</f>
        <v>0</v>
      </c>
      <c r="Q296" s="232" t="str">
        <f>_trangay</f>
        <v/>
      </c>
      <c r="R296" s="233">
        <f>_trangay</f>
        <v>60</v>
      </c>
      <c r="S296" s="232">
        <f t="shared" si="55"/>
        <v>2</v>
      </c>
      <c r="T296" s="335" t="str">
        <f t="shared" si="56"/>
        <v>??</v>
      </c>
      <c r="U296" s="335" t="str">
        <f t="shared" si="57"/>
        <v/>
      </c>
    </row>
    <row r="297" spans="1:21" ht="12.75" hidden="1" customHeight="1" x14ac:dyDescent="0.2">
      <c r="A297" s="300" t="str">
        <f>Ma</f>
        <v>DC1CB99-DL67D</v>
      </c>
      <c r="B297" s="300" t="str">
        <f>MaHP</f>
        <v>DC1CB99</v>
      </c>
      <c r="C297" s="519">
        <v>1519</v>
      </c>
      <c r="D297" s="519" t="s">
        <v>3999</v>
      </c>
      <c r="E297" s="519" t="s">
        <v>4000</v>
      </c>
      <c r="F297" s="519" t="s">
        <v>3293</v>
      </c>
      <c r="G297" s="519" t="s">
        <v>2990</v>
      </c>
      <c r="H297" s="519" t="s">
        <v>2158</v>
      </c>
      <c r="I297" s="519" t="s">
        <v>2159</v>
      </c>
      <c r="J297" s="519">
        <v>27</v>
      </c>
      <c r="K297" s="520">
        <v>26</v>
      </c>
      <c r="L297" s="520" t="s">
        <v>3953</v>
      </c>
      <c r="M297" s="520" t="s">
        <v>3192</v>
      </c>
      <c r="N297" s="301" t="str">
        <f t="shared" si="46"/>
        <v>67DLKT21</v>
      </c>
      <c r="P297" s="232">
        <f>_trangay</f>
        <v>42813</v>
      </c>
      <c r="Q297" s="232" t="str">
        <f>_trangay</f>
        <v>(Cnhật)</v>
      </c>
      <c r="R297" s="233">
        <f>_trangay</f>
        <v>75</v>
      </c>
      <c r="S297" s="232">
        <f t="shared" si="55"/>
        <v>42815</v>
      </c>
      <c r="T297" s="335" t="str">
        <f t="shared" si="56"/>
        <v/>
      </c>
      <c r="U297" s="335" t="str">
        <f t="shared" si="57"/>
        <v>??</v>
      </c>
    </row>
    <row r="298" spans="1:21" ht="12.75" hidden="1" customHeight="1" x14ac:dyDescent="0.2">
      <c r="A298" s="300" t="str">
        <f>Ma</f>
        <v>DC1CB99-DL67D</v>
      </c>
      <c r="B298" s="300" t="str">
        <f>MaHP</f>
        <v>DC1CB99</v>
      </c>
      <c r="C298" s="519">
        <v>1520</v>
      </c>
      <c r="D298" s="519" t="s">
        <v>4001</v>
      </c>
      <c r="E298" s="519" t="s">
        <v>4002</v>
      </c>
      <c r="F298" s="519" t="s">
        <v>3293</v>
      </c>
      <c r="G298" s="519" t="s">
        <v>2990</v>
      </c>
      <c r="H298" s="519" t="s">
        <v>2158</v>
      </c>
      <c r="I298" s="519" t="s">
        <v>2159</v>
      </c>
      <c r="J298" s="519">
        <v>29</v>
      </c>
      <c r="K298" s="520">
        <v>31</v>
      </c>
      <c r="L298" s="520" t="s">
        <v>3953</v>
      </c>
      <c r="M298" s="520" t="s">
        <v>3192</v>
      </c>
      <c r="N298" s="301" t="str">
        <f t="shared" si="46"/>
        <v>67DLKX21</v>
      </c>
      <c r="P298" s="232">
        <f>_trangay</f>
        <v>42813</v>
      </c>
      <c r="Q298" s="232" t="str">
        <f>_trangay</f>
        <v>(Cnhật)</v>
      </c>
      <c r="R298" s="233">
        <f>_trangay</f>
        <v>75</v>
      </c>
      <c r="S298" s="232">
        <f t="shared" si="55"/>
        <v>42815</v>
      </c>
      <c r="T298" s="335" t="str">
        <f t="shared" si="56"/>
        <v>??</v>
      </c>
      <c r="U298" s="335" t="str">
        <f t="shared" si="57"/>
        <v/>
      </c>
    </row>
    <row r="299" spans="1:21" ht="12.75" hidden="1" customHeight="1" x14ac:dyDescent="0.2">
      <c r="A299" s="300" t="str">
        <f>Ma</f>
        <v>DC2KV72-DL67D</v>
      </c>
      <c r="B299" s="300" t="str">
        <f>MaHP</f>
        <v>DC2KV72</v>
      </c>
      <c r="C299" s="519">
        <v>1521</v>
      </c>
      <c r="D299" s="519" t="s">
        <v>4003</v>
      </c>
      <c r="E299" s="519" t="s">
        <v>4004</v>
      </c>
      <c r="F299" s="519" t="s">
        <v>280</v>
      </c>
      <c r="G299" s="519" t="s">
        <v>2990</v>
      </c>
      <c r="H299" s="519" t="s">
        <v>2158</v>
      </c>
      <c r="I299" s="519" t="s">
        <v>2159</v>
      </c>
      <c r="J299" s="519">
        <v>29</v>
      </c>
      <c r="K299" s="520">
        <v>31</v>
      </c>
      <c r="L299" s="520" t="s">
        <v>3953</v>
      </c>
      <c r="M299" s="520" t="s">
        <v>3163</v>
      </c>
      <c r="N299" s="301" t="str">
        <f t="shared" si="46"/>
        <v>67DLKX21</v>
      </c>
      <c r="P299" s="232">
        <f>_trangay</f>
        <v>42819</v>
      </c>
      <c r="Q299" s="232" t="str">
        <f>_trangay</f>
        <v>(Thứ 7)</v>
      </c>
      <c r="R299" s="233">
        <f>_trangay</f>
        <v>75</v>
      </c>
      <c r="S299" s="232">
        <f t="shared" si="55"/>
        <v>42821</v>
      </c>
      <c r="T299" s="335" t="str">
        <f t="shared" si="56"/>
        <v/>
      </c>
      <c r="U299" s="335" t="str">
        <f t="shared" si="57"/>
        <v>??</v>
      </c>
    </row>
    <row r="300" spans="1:21" ht="12.75" hidden="1" customHeight="1" x14ac:dyDescent="0.2">
      <c r="A300" s="300" t="str">
        <f>Ma</f>
        <v>DL2CO25-DL67D</v>
      </c>
      <c r="B300" s="300" t="str">
        <f>MaHP</f>
        <v>DL2CO25</v>
      </c>
      <c r="C300" s="519">
        <v>1522</v>
      </c>
      <c r="D300" s="519" t="s">
        <v>4005</v>
      </c>
      <c r="E300" s="519" t="s">
        <v>4006</v>
      </c>
      <c r="F300" s="519" t="s">
        <v>161</v>
      </c>
      <c r="G300" s="519" t="s">
        <v>2990</v>
      </c>
      <c r="H300" s="519" t="s">
        <v>3251</v>
      </c>
      <c r="I300" s="519"/>
      <c r="J300" s="519">
        <v>56</v>
      </c>
      <c r="K300" s="520">
        <v>61</v>
      </c>
      <c r="L300" s="520" t="s">
        <v>3953</v>
      </c>
      <c r="M300" s="520" t="s">
        <v>4007</v>
      </c>
      <c r="N300" s="301" t="str">
        <f t="shared" si="46"/>
        <v>67DLDD21</v>
      </c>
      <c r="P300" s="232">
        <f>_trangay</f>
        <v>42819</v>
      </c>
      <c r="Q300" s="232" t="str">
        <f>_trangay</f>
        <v>(Thứ 7)</v>
      </c>
      <c r="R300" s="233">
        <f>_trangay</f>
        <v>60</v>
      </c>
      <c r="S300" s="232" t="e">
        <f>+P300+#REF!</f>
        <v>#REF!</v>
      </c>
      <c r="T300" s="335" t="str">
        <f t="shared" si="56"/>
        <v>??</v>
      </c>
      <c r="U300" s="335" t="str">
        <f t="shared" si="57"/>
        <v/>
      </c>
    </row>
    <row r="301" spans="1:21" ht="12.75" hidden="1" customHeight="1" x14ac:dyDescent="0.2">
      <c r="A301" s="300" t="str">
        <f>Ma</f>
        <v>DL2CO25-DL67D</v>
      </c>
      <c r="B301" s="300" t="str">
        <f>MaHP</f>
        <v>DL2CO25</v>
      </c>
      <c r="C301" s="519">
        <v>1523</v>
      </c>
      <c r="D301" s="519" t="s">
        <v>4008</v>
      </c>
      <c r="E301" s="519" t="s">
        <v>4009</v>
      </c>
      <c r="F301" s="519" t="s">
        <v>161</v>
      </c>
      <c r="G301" s="519" t="s">
        <v>2990</v>
      </c>
      <c r="H301" s="519" t="s">
        <v>3251</v>
      </c>
      <c r="I301" s="519"/>
      <c r="J301" s="519">
        <v>45</v>
      </c>
      <c r="K301" s="520">
        <v>50</v>
      </c>
      <c r="L301" s="520" t="s">
        <v>3953</v>
      </c>
      <c r="M301" s="520" t="s">
        <v>3954</v>
      </c>
      <c r="N301" s="301" t="str">
        <f t="shared" si="46"/>
        <v>67DLDD22</v>
      </c>
      <c r="P301" s="232">
        <f>_trangay</f>
        <v>42819</v>
      </c>
      <c r="Q301" s="232" t="str">
        <f>_trangay</f>
        <v>(Thứ 7)</v>
      </c>
      <c r="R301" s="233">
        <f>_trangay</f>
        <v>60</v>
      </c>
      <c r="S301" s="232">
        <f>+P301+G302</f>
        <v>42821</v>
      </c>
      <c r="T301" s="335" t="e">
        <f>IF(P301&lt;#REF!,"??","")</f>
        <v>#REF!</v>
      </c>
      <c r="U301" s="335" t="e">
        <f>IF(P301&gt;#REF!+1,"??","")</f>
        <v>#REF!</v>
      </c>
    </row>
    <row r="302" spans="1:21" ht="12.75" hidden="1" customHeight="1" x14ac:dyDescent="0.2">
      <c r="A302" s="300" t="str">
        <f>Ma</f>
        <v>DL2CO25-DL67D</v>
      </c>
      <c r="B302" s="300" t="str">
        <f>MaHP</f>
        <v>DL2CO25</v>
      </c>
      <c r="C302" s="519">
        <v>1524</v>
      </c>
      <c r="D302" s="519" t="s">
        <v>4010</v>
      </c>
      <c r="E302" s="519" t="s">
        <v>4011</v>
      </c>
      <c r="F302" s="519" t="s">
        <v>161</v>
      </c>
      <c r="G302" s="519" t="s">
        <v>2990</v>
      </c>
      <c r="H302" s="519" t="s">
        <v>3251</v>
      </c>
      <c r="I302" s="519"/>
      <c r="J302" s="519">
        <v>69</v>
      </c>
      <c r="K302" s="520">
        <v>68</v>
      </c>
      <c r="L302" s="520" t="s">
        <v>3953</v>
      </c>
      <c r="M302" s="520" t="s">
        <v>4012</v>
      </c>
      <c r="N302" s="301" t="str">
        <f t="shared" si="46"/>
        <v>67DLCD21</v>
      </c>
      <c r="P302" s="232">
        <f>_trangay</f>
        <v>42819</v>
      </c>
      <c r="Q302" s="232" t="str">
        <f>_trangay</f>
        <v>(Thứ 7)</v>
      </c>
      <c r="R302" s="233">
        <f>_trangay</f>
        <v>60</v>
      </c>
      <c r="S302" s="232" t="e">
        <f>+P302+#REF!</f>
        <v>#REF!</v>
      </c>
      <c r="T302" s="335" t="str">
        <f>IF(P302&lt;S301,"??","")</f>
        <v>??</v>
      </c>
      <c r="U302" s="335" t="str">
        <f>IF(P302&gt;S301+1,"??","")</f>
        <v/>
      </c>
    </row>
    <row r="303" spans="1:21" ht="12.75" hidden="1" customHeight="1" x14ac:dyDescent="0.2">
      <c r="A303" s="300" t="str">
        <f>Ma</f>
        <v>DL2CO25-DL67D</v>
      </c>
      <c r="B303" s="300" t="str">
        <f>MaHP</f>
        <v>DL2CO25</v>
      </c>
      <c r="C303" s="519">
        <v>1525</v>
      </c>
      <c r="D303" s="519" t="s">
        <v>4013</v>
      </c>
      <c r="E303" s="519" t="s">
        <v>4014</v>
      </c>
      <c r="F303" s="519" t="s">
        <v>161</v>
      </c>
      <c r="G303" s="519" t="s">
        <v>2990</v>
      </c>
      <c r="H303" s="519" t="s">
        <v>3251</v>
      </c>
      <c r="I303" s="519"/>
      <c r="J303" s="519">
        <v>73</v>
      </c>
      <c r="K303" s="520">
        <v>73</v>
      </c>
      <c r="L303" s="520" t="s">
        <v>3953</v>
      </c>
      <c r="M303" s="520" t="s">
        <v>4015</v>
      </c>
      <c r="N303" s="301" t="str">
        <f t="shared" si="46"/>
        <v>67DLCD22</v>
      </c>
      <c r="P303" s="232">
        <f>_trangay</f>
        <v>42819</v>
      </c>
      <c r="Q303" s="232" t="str">
        <f>_trangay</f>
        <v>(Thứ 7)</v>
      </c>
      <c r="R303" s="233">
        <f>_trangay</f>
        <v>60</v>
      </c>
      <c r="S303" s="232">
        <f>+P303+G304</f>
        <v>42821</v>
      </c>
      <c r="T303" s="335" t="e">
        <f>IF(P303&lt;S302,"??","")</f>
        <v>#REF!</v>
      </c>
      <c r="U303" s="335" t="e">
        <f>IF(P303&gt;S302+1,"??","")</f>
        <v>#REF!</v>
      </c>
    </row>
    <row r="304" spans="1:21" ht="12.75" hidden="1" customHeight="1" x14ac:dyDescent="0.2">
      <c r="A304" s="435" t="str">
        <f>Ma</f>
        <v>DC3KV90-DL67D</v>
      </c>
      <c r="B304" s="435" t="str">
        <f>MaHP</f>
        <v>DC3KV90</v>
      </c>
      <c r="C304" s="519">
        <v>1526</v>
      </c>
      <c r="D304" s="519" t="s">
        <v>4016</v>
      </c>
      <c r="E304" s="519" t="s">
        <v>4017</v>
      </c>
      <c r="F304" s="519" t="s">
        <v>489</v>
      </c>
      <c r="G304" s="519" t="s">
        <v>2990</v>
      </c>
      <c r="H304" s="519" t="s">
        <v>2158</v>
      </c>
      <c r="I304" s="519" t="s">
        <v>2159</v>
      </c>
      <c r="J304" s="519">
        <v>27</v>
      </c>
      <c r="K304" s="520">
        <v>26</v>
      </c>
      <c r="L304" s="520" t="s">
        <v>3953</v>
      </c>
      <c r="M304" s="520" t="s">
        <v>4018</v>
      </c>
      <c r="N304" s="301" t="str">
        <f t="shared" si="46"/>
        <v>67DLKT21</v>
      </c>
      <c r="P304" s="232">
        <f>_trangay</f>
        <v>42819</v>
      </c>
      <c r="Q304" s="232" t="str">
        <f>_trangay</f>
        <v>(Thứ 7)</v>
      </c>
      <c r="R304" s="233">
        <f>_trangay</f>
        <v>0</v>
      </c>
      <c r="S304" s="232" t="e">
        <f>+P304+#REF!</f>
        <v>#REF!</v>
      </c>
      <c r="T304" s="335" t="str">
        <f>IF(P304&lt;S303,"??","")</f>
        <v>??</v>
      </c>
      <c r="U304" s="335" t="str">
        <f>IF(P304&gt;S303+1,"??","")</f>
        <v/>
      </c>
    </row>
    <row r="305" spans="1:21" ht="12.75" hidden="1" customHeight="1" x14ac:dyDescent="0.2">
      <c r="A305" s="435" t="str">
        <f>Ma</f>
        <v>DL3CD33-DL67D</v>
      </c>
      <c r="B305" s="435" t="str">
        <f>MaHP</f>
        <v>DL3CD33</v>
      </c>
      <c r="C305" s="519">
        <v>1527</v>
      </c>
      <c r="D305" s="519" t="s">
        <v>4019</v>
      </c>
      <c r="E305" s="519" t="s">
        <v>4020</v>
      </c>
      <c r="F305" s="519" t="s">
        <v>4021</v>
      </c>
      <c r="G305" s="519" t="s">
        <v>2996</v>
      </c>
      <c r="H305" s="519" t="s">
        <v>1573</v>
      </c>
      <c r="I305" s="519" t="s">
        <v>2170</v>
      </c>
      <c r="J305" s="519">
        <v>69</v>
      </c>
      <c r="K305" s="520">
        <v>68</v>
      </c>
      <c r="L305" s="520" t="s">
        <v>3953</v>
      </c>
      <c r="M305" s="520" t="s">
        <v>4022</v>
      </c>
      <c r="N305" s="301" t="str">
        <f t="shared" si="46"/>
        <v>67DLCD21</v>
      </c>
      <c r="P305" s="232">
        <f>_trangay</f>
        <v>42820</v>
      </c>
      <c r="Q305" s="232" t="str">
        <f>_trangay</f>
        <v>(Cnhật)</v>
      </c>
      <c r="R305" s="233">
        <f>_trangay</f>
        <v>0</v>
      </c>
      <c r="S305" s="232" t="e">
        <f>+P305+#REF!</f>
        <v>#REF!</v>
      </c>
      <c r="T305" s="335" t="e">
        <f t="shared" ref="T305:T330" si="58">IF(P305&lt;S304,"??","")</f>
        <v>#REF!</v>
      </c>
      <c r="U305" s="335" t="e">
        <f t="shared" ref="U305:U330" si="59">IF(P305&gt;S304+1,"??","")</f>
        <v>#REF!</v>
      </c>
    </row>
    <row r="306" spans="1:21" ht="12.75" hidden="1" customHeight="1" x14ac:dyDescent="0.2">
      <c r="A306" s="435" t="str">
        <f>Ma</f>
        <v>DL3DD33-DL67D</v>
      </c>
      <c r="B306" s="435" t="str">
        <f>MaHP</f>
        <v>DL3DD33</v>
      </c>
      <c r="C306" s="519">
        <v>1528</v>
      </c>
      <c r="D306" s="519" t="s">
        <v>4023</v>
      </c>
      <c r="E306" s="519" t="s">
        <v>4024</v>
      </c>
      <c r="F306" s="519" t="s">
        <v>4021</v>
      </c>
      <c r="G306" s="519" t="s">
        <v>2996</v>
      </c>
      <c r="H306" s="519" t="s">
        <v>1573</v>
      </c>
      <c r="I306" s="519" t="s">
        <v>2170</v>
      </c>
      <c r="J306" s="519">
        <v>54</v>
      </c>
      <c r="K306" s="520">
        <v>53</v>
      </c>
      <c r="L306" s="520" t="s">
        <v>3953</v>
      </c>
      <c r="M306" s="520" t="s">
        <v>4025</v>
      </c>
      <c r="N306" s="301" t="str">
        <f t="shared" si="46"/>
        <v>67DLDD22</v>
      </c>
      <c r="P306" s="232">
        <f>_trangay</f>
        <v>42819</v>
      </c>
      <c r="Q306" s="232" t="str">
        <f>_trangay</f>
        <v>(Thứ 7)</v>
      </c>
      <c r="R306" s="233">
        <f>_trangay</f>
        <v>0</v>
      </c>
      <c r="S306" s="232" t="e">
        <f>+P306+#REF!</f>
        <v>#REF!</v>
      </c>
      <c r="T306" s="335" t="e">
        <f t="shared" si="58"/>
        <v>#REF!</v>
      </c>
      <c r="U306" s="335" t="e">
        <f t="shared" si="59"/>
        <v>#REF!</v>
      </c>
    </row>
    <row r="307" spans="1:21" ht="12.75" hidden="1" customHeight="1" x14ac:dyDescent="0.2">
      <c r="A307" s="435" t="str">
        <f>Ma</f>
        <v>DL3KT33-DL67D</v>
      </c>
      <c r="B307" s="435" t="str">
        <f>MaHP</f>
        <v>DL3KT33</v>
      </c>
      <c r="C307" s="519">
        <v>1529</v>
      </c>
      <c r="D307" s="519" t="s">
        <v>4026</v>
      </c>
      <c r="E307" s="519" t="s">
        <v>4027</v>
      </c>
      <c r="F307" s="519" t="s">
        <v>4021</v>
      </c>
      <c r="G307" s="519" t="s">
        <v>2996</v>
      </c>
      <c r="H307" s="519" t="s">
        <v>1573</v>
      </c>
      <c r="I307" s="519" t="s">
        <v>2170</v>
      </c>
      <c r="J307" s="519">
        <v>26</v>
      </c>
      <c r="K307" s="520">
        <v>26</v>
      </c>
      <c r="L307" s="520" t="s">
        <v>3953</v>
      </c>
      <c r="M307" s="520" t="s">
        <v>4028</v>
      </c>
      <c r="N307" s="301" t="str">
        <f t="shared" si="46"/>
        <v>67DLKT21</v>
      </c>
      <c r="P307" s="232">
        <f>_trangay</f>
        <v>42820</v>
      </c>
      <c r="Q307" s="232" t="str">
        <f>_trangay</f>
        <v>(Cnhật)</v>
      </c>
      <c r="R307" s="233">
        <f>_trangay</f>
        <v>0</v>
      </c>
      <c r="S307" s="232" t="e">
        <f>+P307+#REF!</f>
        <v>#REF!</v>
      </c>
      <c r="T307" s="335" t="e">
        <f t="shared" si="58"/>
        <v>#REF!</v>
      </c>
      <c r="U307" s="335" t="e">
        <f t="shared" si="59"/>
        <v>#REF!</v>
      </c>
    </row>
    <row r="308" spans="1:21" ht="12.75" hidden="1" customHeight="1" x14ac:dyDescent="0.2">
      <c r="A308" s="435" t="str">
        <f>Ma</f>
        <v>DL3KX33-DL67D</v>
      </c>
      <c r="B308" s="435" t="str">
        <f>MaHP</f>
        <v>DL3KX33</v>
      </c>
      <c r="C308" s="519">
        <v>1530</v>
      </c>
      <c r="D308" s="519" t="s">
        <v>4029</v>
      </c>
      <c r="E308" s="519" t="s">
        <v>4030</v>
      </c>
      <c r="F308" s="519" t="s">
        <v>4021</v>
      </c>
      <c r="G308" s="519" t="s">
        <v>2996</v>
      </c>
      <c r="H308" s="519" t="s">
        <v>1573</v>
      </c>
      <c r="I308" s="519" t="s">
        <v>2170</v>
      </c>
      <c r="J308" s="519">
        <v>31</v>
      </c>
      <c r="K308" s="520">
        <v>31</v>
      </c>
      <c r="L308" s="520" t="s">
        <v>3953</v>
      </c>
      <c r="M308" s="520" t="s">
        <v>2171</v>
      </c>
      <c r="N308" s="301" t="str">
        <f t="shared" si="46"/>
        <v>67DLKX21</v>
      </c>
      <c r="P308" s="232">
        <f>_trangay</f>
        <v>42820</v>
      </c>
      <c r="Q308" s="232" t="str">
        <f>_trangay</f>
        <v>(Cnhật)</v>
      </c>
      <c r="R308" s="233">
        <f>_trangay</f>
        <v>0</v>
      </c>
      <c r="S308" s="232" t="e">
        <f>+P308+#REF!</f>
        <v>#REF!</v>
      </c>
      <c r="T308" s="335" t="e">
        <f t="shared" si="58"/>
        <v>#REF!</v>
      </c>
      <c r="U308" s="335" t="e">
        <f t="shared" si="59"/>
        <v>#REF!</v>
      </c>
    </row>
    <row r="309" spans="1:21" ht="12.75" hidden="1" customHeight="1" x14ac:dyDescent="0.2">
      <c r="A309" s="435" t="str">
        <f>Ma</f>
        <v>DL3OT33-DL67D</v>
      </c>
      <c r="B309" s="435" t="str">
        <f>MaHP</f>
        <v>DL3OT33</v>
      </c>
      <c r="C309" s="519">
        <v>1531</v>
      </c>
      <c r="D309" s="519" t="s">
        <v>4031</v>
      </c>
      <c r="E309" s="519" t="s">
        <v>4032</v>
      </c>
      <c r="F309" s="519" t="s">
        <v>4021</v>
      </c>
      <c r="G309" s="519" t="s">
        <v>2996</v>
      </c>
      <c r="H309" s="519" t="s">
        <v>1573</v>
      </c>
      <c r="I309" s="519" t="s">
        <v>2170</v>
      </c>
      <c r="J309" s="519">
        <v>27</v>
      </c>
      <c r="K309" s="520">
        <v>27</v>
      </c>
      <c r="L309" s="520" t="s">
        <v>3953</v>
      </c>
      <c r="M309" s="520" t="s">
        <v>2532</v>
      </c>
      <c r="N309" s="301" t="str">
        <f t="shared" si="46"/>
        <v>67DLOT21</v>
      </c>
      <c r="P309" s="232">
        <f>_trangay</f>
        <v>42819</v>
      </c>
      <c r="Q309" s="232" t="str">
        <f>_trangay</f>
        <v>(Thứ 7)</v>
      </c>
      <c r="R309" s="233">
        <f>_trangay</f>
        <v>0</v>
      </c>
      <c r="S309" s="232" t="e">
        <f>+P309+#REF!</f>
        <v>#REF!</v>
      </c>
      <c r="T309" s="335" t="e">
        <f t="shared" si="58"/>
        <v>#REF!</v>
      </c>
      <c r="U309" s="335" t="e">
        <f t="shared" si="59"/>
        <v>#REF!</v>
      </c>
    </row>
    <row r="310" spans="1:21" ht="12.75" hidden="1" customHeight="1" x14ac:dyDescent="0.2">
      <c r="A310" s="435" t="str">
        <f>Ma</f>
        <v>DL3VB33-DL67D</v>
      </c>
      <c r="B310" s="435" t="str">
        <f>MaHP</f>
        <v>DL3VB33</v>
      </c>
      <c r="C310" s="519">
        <v>1532</v>
      </c>
      <c r="D310" s="519" t="s">
        <v>4033</v>
      </c>
      <c r="E310" s="519" t="s">
        <v>4034</v>
      </c>
      <c r="F310" s="519" t="s">
        <v>4021</v>
      </c>
      <c r="G310" s="519" t="s">
        <v>2996</v>
      </c>
      <c r="H310" s="519" t="s">
        <v>1573</v>
      </c>
      <c r="I310" s="519" t="s">
        <v>2170</v>
      </c>
      <c r="J310" s="519">
        <v>20</v>
      </c>
      <c r="K310" s="520">
        <v>20</v>
      </c>
      <c r="L310" s="520" t="s">
        <v>3953</v>
      </c>
      <c r="M310" s="520" t="s">
        <v>4035</v>
      </c>
      <c r="N310" s="301" t="str">
        <f t="shared" si="46"/>
        <v>67DLVB21</v>
      </c>
      <c r="P310" s="232">
        <f>_trangay</f>
        <v>42819</v>
      </c>
      <c r="Q310" s="232" t="str">
        <f>_trangay</f>
        <v>(Thứ 7)</v>
      </c>
      <c r="R310" s="233">
        <f>_trangay</f>
        <v>0</v>
      </c>
      <c r="S310" s="232" t="e">
        <f>+P310+#REF!</f>
        <v>#REF!</v>
      </c>
      <c r="T310" s="335" t="e">
        <f t="shared" si="58"/>
        <v>#REF!</v>
      </c>
      <c r="U310" s="335" t="e">
        <f t="shared" si="59"/>
        <v>#REF!</v>
      </c>
    </row>
    <row r="311" spans="1:21" ht="12.75" hidden="1" customHeight="1" x14ac:dyDescent="0.2">
      <c r="A311" s="435" t="str">
        <f>Ma</f>
        <v>DL3CD33-DL67D</v>
      </c>
      <c r="B311" s="435" t="str">
        <f>MaHP</f>
        <v>DL3CD33</v>
      </c>
      <c r="C311" s="519">
        <v>1533</v>
      </c>
      <c r="D311" s="519" t="s">
        <v>4036</v>
      </c>
      <c r="E311" s="519" t="s">
        <v>4037</v>
      </c>
      <c r="F311" s="519" t="s">
        <v>4021</v>
      </c>
      <c r="G311" s="519" t="s">
        <v>2996</v>
      </c>
      <c r="H311" s="519" t="s">
        <v>1573</v>
      </c>
      <c r="I311" s="519" t="s">
        <v>2170</v>
      </c>
      <c r="J311" s="519">
        <v>73</v>
      </c>
      <c r="K311" s="520">
        <v>73</v>
      </c>
      <c r="L311" s="520" t="s">
        <v>3953</v>
      </c>
      <c r="M311" s="520" t="s">
        <v>4022</v>
      </c>
      <c r="N311" s="301" t="str">
        <f t="shared" ref="N311:N330" si="60">Loclop</f>
        <v>67DLCD22</v>
      </c>
      <c r="P311" s="232">
        <f>_trangay</f>
        <v>42820</v>
      </c>
      <c r="Q311" s="232" t="str">
        <f>_trangay</f>
        <v>(Cnhật)</v>
      </c>
      <c r="R311" s="233">
        <f>_trangay</f>
        <v>0</v>
      </c>
      <c r="S311" s="232" t="e">
        <f>+P311+#REF!</f>
        <v>#REF!</v>
      </c>
      <c r="T311" s="335" t="e">
        <f t="shared" si="58"/>
        <v>#REF!</v>
      </c>
      <c r="U311" s="335" t="e">
        <f t="shared" si="59"/>
        <v>#REF!</v>
      </c>
    </row>
    <row r="312" spans="1:21" ht="12.75" hidden="1" customHeight="1" x14ac:dyDescent="0.2">
      <c r="A312" s="435" t="str">
        <f>Ma</f>
        <v>DL3DD33-DL67D</v>
      </c>
      <c r="B312" s="435" t="str">
        <f>MaHP</f>
        <v>DL3DD33</v>
      </c>
      <c r="C312" s="519">
        <v>1534</v>
      </c>
      <c r="D312" s="519" t="s">
        <v>4038</v>
      </c>
      <c r="E312" s="519" t="s">
        <v>4039</v>
      </c>
      <c r="F312" s="519" t="s">
        <v>4021</v>
      </c>
      <c r="G312" s="519" t="s">
        <v>2996</v>
      </c>
      <c r="H312" s="519" t="s">
        <v>1573</v>
      </c>
      <c r="I312" s="519" t="s">
        <v>2170</v>
      </c>
      <c r="J312" s="519">
        <v>61</v>
      </c>
      <c r="K312" s="520">
        <v>61</v>
      </c>
      <c r="L312" s="520" t="s">
        <v>3953</v>
      </c>
      <c r="M312" s="520" t="s">
        <v>2171</v>
      </c>
      <c r="N312" s="301" t="str">
        <f t="shared" si="60"/>
        <v>67DLDD21</v>
      </c>
      <c r="P312" s="232">
        <f>_trangay</f>
        <v>42819</v>
      </c>
      <c r="Q312" s="232" t="str">
        <f>_trangay</f>
        <v>(Thứ 7)</v>
      </c>
      <c r="R312" s="233">
        <f>_trangay</f>
        <v>0</v>
      </c>
      <c r="S312" s="232" t="e">
        <f>+P312+#REF!</f>
        <v>#REF!</v>
      </c>
      <c r="T312" s="335" t="e">
        <f t="shared" si="58"/>
        <v>#REF!</v>
      </c>
      <c r="U312" s="335" t="e">
        <f t="shared" si="59"/>
        <v>#REF!</v>
      </c>
    </row>
    <row r="313" spans="1:21" ht="12.75" hidden="1" customHeight="1" x14ac:dyDescent="0.2">
      <c r="A313" s="435" t="str">
        <f>Ma</f>
        <v>DC1CB18-DL67D</v>
      </c>
      <c r="B313" s="435" t="str">
        <f>MaHP</f>
        <v>DC1CB18</v>
      </c>
      <c r="C313" s="519">
        <v>1535</v>
      </c>
      <c r="D313" s="519" t="s">
        <v>4040</v>
      </c>
      <c r="E313" s="519" t="s">
        <v>4041</v>
      </c>
      <c r="F313" s="519" t="s">
        <v>3269</v>
      </c>
      <c r="G313" s="519" t="s">
        <v>2990</v>
      </c>
      <c r="H313" s="519" t="s">
        <v>1575</v>
      </c>
      <c r="I313" s="519" t="s">
        <v>2170</v>
      </c>
      <c r="J313" s="519">
        <v>27</v>
      </c>
      <c r="K313" s="520">
        <v>26</v>
      </c>
      <c r="L313" s="520" t="s">
        <v>3953</v>
      </c>
      <c r="M313" s="520" t="s">
        <v>3259</v>
      </c>
      <c r="N313" s="301" t="str">
        <f t="shared" si="60"/>
        <v>67DLKT21</v>
      </c>
      <c r="P313" s="232">
        <f>_trangay</f>
        <v>42819</v>
      </c>
      <c r="Q313" s="232" t="str">
        <f>_trangay</f>
        <v>(Thứ 7)</v>
      </c>
      <c r="R313" s="233">
        <f>_trangay</f>
        <v>60</v>
      </c>
      <c r="S313" s="232" t="e">
        <f>+P313+#REF!</f>
        <v>#REF!</v>
      </c>
      <c r="T313" s="335" t="e">
        <f t="shared" si="58"/>
        <v>#REF!</v>
      </c>
      <c r="U313" s="335" t="e">
        <f t="shared" si="59"/>
        <v>#REF!</v>
      </c>
    </row>
    <row r="314" spans="1:21" ht="12.75" hidden="1" customHeight="1" x14ac:dyDescent="0.2">
      <c r="A314" s="435" t="str">
        <f>Ma</f>
        <v>DC1CB12-DL67D</v>
      </c>
      <c r="B314" s="435" t="str">
        <f>MaHP</f>
        <v>DC1CB12</v>
      </c>
      <c r="C314" s="519">
        <v>1536</v>
      </c>
      <c r="D314" s="519" t="s">
        <v>4042</v>
      </c>
      <c r="E314" s="519" t="s">
        <v>4043</v>
      </c>
      <c r="F314" s="519" t="s">
        <v>54</v>
      </c>
      <c r="G314" s="519" t="s">
        <v>2996</v>
      </c>
      <c r="H314" s="519" t="s">
        <v>1575</v>
      </c>
      <c r="I314" s="519" t="s">
        <v>2170</v>
      </c>
      <c r="J314" s="519">
        <v>56</v>
      </c>
      <c r="K314" s="520">
        <v>61</v>
      </c>
      <c r="L314" s="520" t="s">
        <v>3953</v>
      </c>
      <c r="M314" s="520" t="s">
        <v>3259</v>
      </c>
      <c r="N314" s="301" t="str">
        <f t="shared" si="60"/>
        <v>67DLDD21</v>
      </c>
      <c r="P314" s="232">
        <f>_trangay</f>
        <v>42813</v>
      </c>
      <c r="Q314" s="232" t="str">
        <f>_trangay</f>
        <v>(Cnhật)</v>
      </c>
      <c r="R314" s="233">
        <f>_trangay</f>
        <v>60</v>
      </c>
      <c r="S314" s="232" t="e">
        <f>+P314+#REF!</f>
        <v>#REF!</v>
      </c>
      <c r="T314" s="335" t="e">
        <f t="shared" si="58"/>
        <v>#REF!</v>
      </c>
      <c r="U314" s="335" t="e">
        <f t="shared" si="59"/>
        <v>#REF!</v>
      </c>
    </row>
    <row r="315" spans="1:21" ht="12.75" hidden="1" customHeight="1" x14ac:dyDescent="0.2">
      <c r="A315" s="435" t="str">
        <f>Ma</f>
        <v>DC1CB12-DL67D</v>
      </c>
      <c r="B315" s="435" t="str">
        <f>MaHP</f>
        <v>DC1CB12</v>
      </c>
      <c r="C315" s="519">
        <v>1537</v>
      </c>
      <c r="D315" s="519" t="s">
        <v>4044</v>
      </c>
      <c r="E315" s="519" t="s">
        <v>4045</v>
      </c>
      <c r="F315" s="519" t="s">
        <v>54</v>
      </c>
      <c r="G315" s="519" t="s">
        <v>2996</v>
      </c>
      <c r="H315" s="519" t="s">
        <v>1575</v>
      </c>
      <c r="I315" s="519" t="s">
        <v>2170</v>
      </c>
      <c r="J315" s="519">
        <v>45</v>
      </c>
      <c r="K315" s="520">
        <v>50</v>
      </c>
      <c r="L315" s="520" t="s">
        <v>3953</v>
      </c>
      <c r="M315" s="520" t="s">
        <v>4046</v>
      </c>
      <c r="N315" s="301" t="str">
        <f t="shared" si="60"/>
        <v>67DLDD22</v>
      </c>
      <c r="P315" s="232">
        <f>_trangay</f>
        <v>42813</v>
      </c>
      <c r="Q315" s="232" t="str">
        <f>_trangay</f>
        <v>(Cnhật)</v>
      </c>
      <c r="R315" s="233">
        <f>_trangay</f>
        <v>60</v>
      </c>
      <c r="S315" s="232" t="e">
        <f>+P315+#REF!</f>
        <v>#REF!</v>
      </c>
      <c r="T315" s="335" t="e">
        <f t="shared" si="58"/>
        <v>#REF!</v>
      </c>
      <c r="U315" s="335" t="e">
        <f t="shared" si="59"/>
        <v>#REF!</v>
      </c>
    </row>
    <row r="316" spans="1:21" ht="12.75" hidden="1" customHeight="1" x14ac:dyDescent="0.2">
      <c r="A316" s="435" t="str">
        <f>Ma</f>
        <v>DC1CB12-DL67D</v>
      </c>
      <c r="B316" s="435" t="str">
        <f>MaHP</f>
        <v>DC1CB12</v>
      </c>
      <c r="C316" s="519">
        <v>1538</v>
      </c>
      <c r="D316" s="519" t="s">
        <v>4047</v>
      </c>
      <c r="E316" s="519" t="s">
        <v>4048</v>
      </c>
      <c r="F316" s="519" t="s">
        <v>54</v>
      </c>
      <c r="G316" s="519" t="s">
        <v>2996</v>
      </c>
      <c r="H316" s="519" t="s">
        <v>1575</v>
      </c>
      <c r="I316" s="519" t="s">
        <v>2170</v>
      </c>
      <c r="J316" s="519">
        <v>29</v>
      </c>
      <c r="K316" s="520">
        <v>31</v>
      </c>
      <c r="L316" s="520" t="s">
        <v>3953</v>
      </c>
      <c r="M316" s="520" t="s">
        <v>3271</v>
      </c>
      <c r="N316" s="301" t="str">
        <f t="shared" si="60"/>
        <v>67DLKX21</v>
      </c>
      <c r="P316" s="232">
        <f>_trangay</f>
        <v>42813</v>
      </c>
      <c r="Q316" s="232" t="str">
        <f>_trangay</f>
        <v>(Cnhật)</v>
      </c>
      <c r="R316" s="233">
        <f>_trangay</f>
        <v>60</v>
      </c>
      <c r="S316" s="232" t="e">
        <f>+P316+#REF!</f>
        <v>#REF!</v>
      </c>
      <c r="T316" s="335" t="e">
        <f t="shared" si="58"/>
        <v>#REF!</v>
      </c>
      <c r="U316" s="335" t="e">
        <f t="shared" si="59"/>
        <v>#REF!</v>
      </c>
    </row>
    <row r="317" spans="1:21" ht="12.75" hidden="1" customHeight="1" x14ac:dyDescent="0.2">
      <c r="A317" s="435" t="str">
        <f>Ma</f>
        <v>DC1CB12-DL67D</v>
      </c>
      <c r="B317" s="435" t="str">
        <f>MaHP</f>
        <v>DC1CB12</v>
      </c>
      <c r="C317" s="519">
        <v>1539</v>
      </c>
      <c r="D317" s="519" t="s">
        <v>4049</v>
      </c>
      <c r="E317" s="519" t="s">
        <v>4050</v>
      </c>
      <c r="F317" s="519" t="s">
        <v>54</v>
      </c>
      <c r="G317" s="519" t="s">
        <v>2996</v>
      </c>
      <c r="H317" s="519" t="s">
        <v>1575</v>
      </c>
      <c r="I317" s="519" t="s">
        <v>2170</v>
      </c>
      <c r="J317" s="519">
        <v>20</v>
      </c>
      <c r="K317" s="520">
        <v>20</v>
      </c>
      <c r="L317" s="520" t="s">
        <v>3953</v>
      </c>
      <c r="M317" s="520" t="s">
        <v>3271</v>
      </c>
      <c r="N317" s="301" t="str">
        <f t="shared" si="60"/>
        <v>67DLVB21</v>
      </c>
      <c r="P317" s="232">
        <f>_trangay</f>
        <v>42813</v>
      </c>
      <c r="Q317" s="232" t="str">
        <f>_trangay</f>
        <v>(Cnhật)</v>
      </c>
      <c r="R317" s="233">
        <f>_trangay</f>
        <v>60</v>
      </c>
      <c r="S317" s="232" t="e">
        <f>+P317+#REF!</f>
        <v>#REF!</v>
      </c>
      <c r="T317" s="335" t="e">
        <f t="shared" si="58"/>
        <v>#REF!</v>
      </c>
      <c r="U317" s="335" t="e">
        <f t="shared" si="59"/>
        <v>#REF!</v>
      </c>
    </row>
    <row r="318" spans="1:21" ht="12.75" hidden="1" customHeight="1" x14ac:dyDescent="0.2">
      <c r="A318" s="435" t="str">
        <f>Ma</f>
        <v>DC1CB12-DL67D</v>
      </c>
      <c r="B318" s="435" t="str">
        <f>MaHP</f>
        <v>DC1CB12</v>
      </c>
      <c r="C318" s="519">
        <v>1540</v>
      </c>
      <c r="D318" s="519" t="s">
        <v>4051</v>
      </c>
      <c r="E318" s="519" t="s">
        <v>4052</v>
      </c>
      <c r="F318" s="519" t="s">
        <v>54</v>
      </c>
      <c r="G318" s="519" t="s">
        <v>2996</v>
      </c>
      <c r="H318" s="519" t="s">
        <v>1575</v>
      </c>
      <c r="I318" s="519" t="s">
        <v>2170</v>
      </c>
      <c r="J318" s="519">
        <v>27</v>
      </c>
      <c r="K318" s="520">
        <v>27</v>
      </c>
      <c r="L318" s="520" t="s">
        <v>3953</v>
      </c>
      <c r="M318" s="520" t="s">
        <v>3297</v>
      </c>
      <c r="N318" s="301" t="str">
        <f t="shared" si="60"/>
        <v>67DLOT21</v>
      </c>
      <c r="P318" s="232">
        <f>_trangay</f>
        <v>42813</v>
      </c>
      <c r="Q318" s="232" t="str">
        <f>_trangay</f>
        <v>(Cnhật)</v>
      </c>
      <c r="R318" s="233">
        <f>_trangay</f>
        <v>60</v>
      </c>
      <c r="S318" s="232" t="e">
        <f>+P318+#REF!</f>
        <v>#REF!</v>
      </c>
      <c r="T318" s="335" t="e">
        <f t="shared" si="58"/>
        <v>#REF!</v>
      </c>
      <c r="U318" s="335" t="e">
        <f t="shared" si="59"/>
        <v>#REF!</v>
      </c>
    </row>
    <row r="319" spans="1:21" ht="12.75" hidden="1" customHeight="1" x14ac:dyDescent="0.2">
      <c r="A319" s="435" t="str">
        <f>Ma</f>
        <v>DC1CB12-DL67D</v>
      </c>
      <c r="B319" s="435" t="str">
        <f>MaHP</f>
        <v>DC1CB12</v>
      </c>
      <c r="C319" s="519">
        <v>1541</v>
      </c>
      <c r="D319" s="519" t="s">
        <v>4053</v>
      </c>
      <c r="E319" s="519" t="s">
        <v>4054</v>
      </c>
      <c r="F319" s="519" t="s">
        <v>54</v>
      </c>
      <c r="G319" s="519" t="s">
        <v>2996</v>
      </c>
      <c r="H319" s="519" t="s">
        <v>1575</v>
      </c>
      <c r="I319" s="519" t="s">
        <v>2170</v>
      </c>
      <c r="J319" s="519">
        <v>69</v>
      </c>
      <c r="K319" s="520">
        <v>68</v>
      </c>
      <c r="L319" s="520" t="s">
        <v>3953</v>
      </c>
      <c r="M319" s="520" t="s">
        <v>3297</v>
      </c>
      <c r="N319" s="301" t="str">
        <f t="shared" si="60"/>
        <v>67DLCD21</v>
      </c>
      <c r="P319" s="232">
        <f>_trangay</f>
        <v>42813</v>
      </c>
      <c r="Q319" s="232" t="str">
        <f>_trangay</f>
        <v>(Cnhật)</v>
      </c>
      <c r="R319" s="233">
        <f>_trangay</f>
        <v>60</v>
      </c>
      <c r="S319" s="232" t="e">
        <f>+P319+#REF!</f>
        <v>#REF!</v>
      </c>
      <c r="T319" s="335" t="e">
        <f t="shared" si="58"/>
        <v>#REF!</v>
      </c>
      <c r="U319" s="335" t="e">
        <f t="shared" si="59"/>
        <v>#REF!</v>
      </c>
    </row>
    <row r="320" spans="1:21" ht="12.75" hidden="1" customHeight="1" x14ac:dyDescent="0.2">
      <c r="A320" s="435" t="str">
        <f>Ma</f>
        <v>DC1CB12-DL67D</v>
      </c>
      <c r="B320" s="435" t="str">
        <f>MaHP</f>
        <v>DC1CB12</v>
      </c>
      <c r="C320" s="519">
        <v>1542</v>
      </c>
      <c r="D320" s="519" t="s">
        <v>4055</v>
      </c>
      <c r="E320" s="519" t="s">
        <v>4056</v>
      </c>
      <c r="F320" s="519" t="s">
        <v>54</v>
      </c>
      <c r="G320" s="519" t="s">
        <v>2996</v>
      </c>
      <c r="H320" s="519" t="s">
        <v>1575</v>
      </c>
      <c r="I320" s="519" t="s">
        <v>2170</v>
      </c>
      <c r="J320" s="519">
        <v>73</v>
      </c>
      <c r="K320" s="520">
        <v>73</v>
      </c>
      <c r="L320" s="520" t="s">
        <v>3953</v>
      </c>
      <c r="M320" s="520" t="s">
        <v>4046</v>
      </c>
      <c r="N320" s="301" t="str">
        <f t="shared" si="60"/>
        <v>67DLCD22</v>
      </c>
      <c r="P320" s="232">
        <f>_trangay</f>
        <v>42813</v>
      </c>
      <c r="Q320" s="232" t="str">
        <f>_trangay</f>
        <v>(Cnhật)</v>
      </c>
      <c r="R320" s="233">
        <f>_trangay</f>
        <v>60</v>
      </c>
      <c r="S320" s="232" t="e">
        <f>+P320+#REF!</f>
        <v>#REF!</v>
      </c>
      <c r="T320" s="335" t="e">
        <f t="shared" si="58"/>
        <v>#REF!</v>
      </c>
      <c r="U320" s="335" t="e">
        <f t="shared" si="59"/>
        <v>#REF!</v>
      </c>
    </row>
    <row r="321" spans="1:21" ht="12.75" hidden="1" customHeight="1" x14ac:dyDescent="0.2">
      <c r="A321" s="435" t="str">
        <f>Ma</f>
        <v>DL3VB61-DL67D</v>
      </c>
      <c r="B321" s="435" t="str">
        <f>MaHP</f>
        <v>DL3VB61</v>
      </c>
      <c r="C321" s="519">
        <v>1543</v>
      </c>
      <c r="D321" s="519" t="s">
        <v>4057</v>
      </c>
      <c r="E321" s="519" t="s">
        <v>4058</v>
      </c>
      <c r="F321" s="519" t="s">
        <v>982</v>
      </c>
      <c r="G321" s="519" t="s">
        <v>2990</v>
      </c>
      <c r="H321" s="519" t="s">
        <v>2197</v>
      </c>
      <c r="I321" s="519" t="s">
        <v>2159</v>
      </c>
      <c r="J321" s="519">
        <v>20</v>
      </c>
      <c r="K321" s="520">
        <v>20</v>
      </c>
      <c r="L321" s="520" t="s">
        <v>3953</v>
      </c>
      <c r="M321" s="520" t="s">
        <v>4059</v>
      </c>
      <c r="N321" s="301" t="str">
        <f t="shared" si="60"/>
        <v>67DLVB21</v>
      </c>
      <c r="P321" s="232">
        <f>_trangay</f>
        <v>42812</v>
      </c>
      <c r="Q321" s="232" t="str">
        <f>_trangay</f>
        <v>(Thứ 7)</v>
      </c>
      <c r="R321" s="233">
        <f>_trangay</f>
        <v>75</v>
      </c>
      <c r="S321" s="232" t="e">
        <f>+P321+#REF!</f>
        <v>#REF!</v>
      </c>
      <c r="T321" s="335" t="e">
        <f t="shared" si="58"/>
        <v>#REF!</v>
      </c>
      <c r="U321" s="335" t="e">
        <f t="shared" si="59"/>
        <v>#REF!</v>
      </c>
    </row>
    <row r="322" spans="1:21" ht="12.75" hidden="1" customHeight="1" x14ac:dyDescent="0.2">
      <c r="A322" s="435" t="str">
        <f>Ma</f>
        <v>DL3VB63-DL67D</v>
      </c>
      <c r="B322" s="435" t="str">
        <f>MaHP</f>
        <v>DL3VB63</v>
      </c>
      <c r="C322" s="519">
        <v>1544</v>
      </c>
      <c r="D322" s="519" t="s">
        <v>4060</v>
      </c>
      <c r="E322" s="519" t="s">
        <v>4061</v>
      </c>
      <c r="F322" s="519" t="s">
        <v>988</v>
      </c>
      <c r="G322" s="519" t="s">
        <v>2990</v>
      </c>
      <c r="H322" s="519" t="s">
        <v>2197</v>
      </c>
      <c r="I322" s="519" t="s">
        <v>2159</v>
      </c>
      <c r="J322" s="519">
        <v>20</v>
      </c>
      <c r="K322" s="520">
        <v>20</v>
      </c>
      <c r="L322" s="520" t="s">
        <v>3953</v>
      </c>
      <c r="M322" s="520" t="s">
        <v>3335</v>
      </c>
      <c r="N322" s="301" t="str">
        <f t="shared" si="60"/>
        <v>67DLVB21</v>
      </c>
      <c r="P322" s="232">
        <f>_trangay</f>
        <v>42812</v>
      </c>
      <c r="Q322" s="232" t="str">
        <f>_trangay</f>
        <v>(Thứ 7)</v>
      </c>
      <c r="R322" s="233">
        <f>_trangay</f>
        <v>75</v>
      </c>
      <c r="S322" s="232" t="e">
        <f>+P322+#REF!</f>
        <v>#REF!</v>
      </c>
      <c r="T322" s="335" t="e">
        <f t="shared" si="58"/>
        <v>#REF!</v>
      </c>
      <c r="U322" s="335" t="e">
        <f t="shared" si="59"/>
        <v>#REF!</v>
      </c>
    </row>
    <row r="323" spans="1:21" ht="12.75" hidden="1" customHeight="1" x14ac:dyDescent="0.2">
      <c r="A323" s="435" t="str">
        <f>Ma</f>
        <v>DC2CB94-DL67D</v>
      </c>
      <c r="B323" s="435" t="str">
        <f>MaHP</f>
        <v>DC2CB94</v>
      </c>
      <c r="C323" s="519">
        <v>1545</v>
      </c>
      <c r="D323" s="519" t="s">
        <v>4062</v>
      </c>
      <c r="E323" s="519" t="s">
        <v>4063</v>
      </c>
      <c r="F323" s="519" t="s">
        <v>3298</v>
      </c>
      <c r="G323" s="519" t="s">
        <v>2990</v>
      </c>
      <c r="H323" s="519" t="s">
        <v>2158</v>
      </c>
      <c r="I323" s="519" t="s">
        <v>2159</v>
      </c>
      <c r="J323" s="519">
        <v>27</v>
      </c>
      <c r="K323" s="520">
        <v>26</v>
      </c>
      <c r="L323" s="520" t="s">
        <v>3953</v>
      </c>
      <c r="M323" s="520" t="s">
        <v>2169</v>
      </c>
      <c r="N323" s="301" t="str">
        <f t="shared" si="60"/>
        <v>67DLKT21</v>
      </c>
      <c r="P323" s="232">
        <f>_trangay</f>
        <v>42812</v>
      </c>
      <c r="Q323" s="232" t="str">
        <f>_trangay</f>
        <v>(Thứ 7)</v>
      </c>
      <c r="R323" s="233">
        <f>_trangay</f>
        <v>75</v>
      </c>
      <c r="S323" s="232" t="e">
        <f>+P323+#REF!</f>
        <v>#REF!</v>
      </c>
      <c r="T323" s="335" t="e">
        <f t="shared" si="58"/>
        <v>#REF!</v>
      </c>
      <c r="U323" s="335" t="e">
        <f t="shared" si="59"/>
        <v>#REF!</v>
      </c>
    </row>
    <row r="324" spans="1:21" ht="12.75" hidden="1" customHeight="1" x14ac:dyDescent="0.2">
      <c r="A324" s="435" t="str">
        <f>Ma</f>
        <v>DC2CB94-DL67D</v>
      </c>
      <c r="B324" s="435" t="str">
        <f>MaHP</f>
        <v>DC2CB94</v>
      </c>
      <c r="C324" s="519">
        <v>1546</v>
      </c>
      <c r="D324" s="519" t="s">
        <v>4064</v>
      </c>
      <c r="E324" s="519" t="s">
        <v>4065</v>
      </c>
      <c r="F324" s="519" t="s">
        <v>3298</v>
      </c>
      <c r="G324" s="519" t="s">
        <v>2990</v>
      </c>
      <c r="H324" s="519" t="s">
        <v>2158</v>
      </c>
      <c r="I324" s="519" t="s">
        <v>2159</v>
      </c>
      <c r="J324" s="519">
        <v>20</v>
      </c>
      <c r="K324" s="520">
        <v>20</v>
      </c>
      <c r="L324" s="520" t="s">
        <v>3953</v>
      </c>
      <c r="M324" s="520" t="s">
        <v>2169</v>
      </c>
      <c r="N324" s="301" t="str">
        <f t="shared" si="60"/>
        <v>67DLVB21</v>
      </c>
      <c r="P324" s="232">
        <f>_trangay</f>
        <v>42812</v>
      </c>
      <c r="Q324" s="232" t="str">
        <f>_trangay</f>
        <v>(Thứ 7)</v>
      </c>
      <c r="R324" s="233">
        <f>_trangay</f>
        <v>75</v>
      </c>
      <c r="S324" s="232" t="e">
        <f>+P324+#REF!</f>
        <v>#REF!</v>
      </c>
      <c r="T324" s="335" t="e">
        <f t="shared" si="58"/>
        <v>#REF!</v>
      </c>
      <c r="U324" s="335" t="e">
        <f t="shared" si="59"/>
        <v>#REF!</v>
      </c>
    </row>
    <row r="325" spans="1:21" ht="12.75" hidden="1" customHeight="1" x14ac:dyDescent="0.2">
      <c r="A325" s="435" t="str">
        <f>Ma</f>
        <v>DL1CB22-DL67D</v>
      </c>
      <c r="B325" s="435" t="str">
        <f>MaHP</f>
        <v>DL1CB22</v>
      </c>
      <c r="C325" s="519">
        <v>1547</v>
      </c>
      <c r="D325" s="519" t="s">
        <v>4066</v>
      </c>
      <c r="E325" s="519" t="s">
        <v>4067</v>
      </c>
      <c r="F325" s="519" t="s">
        <v>66</v>
      </c>
      <c r="G325" s="519" t="s">
        <v>2996</v>
      </c>
      <c r="H325" s="519" t="s">
        <v>3255</v>
      </c>
      <c r="I325" s="519" t="s">
        <v>2170</v>
      </c>
      <c r="J325" s="519">
        <v>56</v>
      </c>
      <c r="K325" s="520">
        <v>61</v>
      </c>
      <c r="L325" s="520" t="s">
        <v>3953</v>
      </c>
      <c r="M325" s="520" t="s">
        <v>3275</v>
      </c>
      <c r="N325" s="301" t="str">
        <f t="shared" si="60"/>
        <v>67DLDD21</v>
      </c>
      <c r="P325" s="232">
        <f>_trangay</f>
        <v>42812</v>
      </c>
      <c r="Q325" s="232" t="str">
        <f>_trangay</f>
        <v>(Thứ 7)</v>
      </c>
      <c r="R325" s="233">
        <f>_trangay</f>
        <v>60</v>
      </c>
      <c r="S325" s="232" t="e">
        <f>+P325+#REF!</f>
        <v>#REF!</v>
      </c>
      <c r="T325" s="335" t="e">
        <f t="shared" si="58"/>
        <v>#REF!</v>
      </c>
      <c r="U325" s="335" t="e">
        <f t="shared" si="59"/>
        <v>#REF!</v>
      </c>
    </row>
    <row r="326" spans="1:21" ht="12.75" hidden="1" customHeight="1" x14ac:dyDescent="0.2">
      <c r="A326" s="435" t="str">
        <f>Ma</f>
        <v>DL1CB22-DL67D</v>
      </c>
      <c r="B326" s="435" t="str">
        <f>MaHP</f>
        <v>DL1CB22</v>
      </c>
      <c r="C326" s="519">
        <v>1548</v>
      </c>
      <c r="D326" s="519" t="s">
        <v>4068</v>
      </c>
      <c r="E326" s="519" t="s">
        <v>4069</v>
      </c>
      <c r="F326" s="519" t="s">
        <v>66</v>
      </c>
      <c r="G326" s="519" t="s">
        <v>2996</v>
      </c>
      <c r="H326" s="519" t="s">
        <v>3255</v>
      </c>
      <c r="I326" s="519" t="s">
        <v>2170</v>
      </c>
      <c r="J326" s="519">
        <v>45</v>
      </c>
      <c r="K326" s="520">
        <v>50</v>
      </c>
      <c r="L326" s="520" t="s">
        <v>3953</v>
      </c>
      <c r="M326" s="520" t="s">
        <v>3272</v>
      </c>
      <c r="N326" s="301" t="str">
        <f t="shared" si="60"/>
        <v>67DLDD22</v>
      </c>
      <c r="P326" s="232">
        <f>_trangay</f>
        <v>42812</v>
      </c>
      <c r="Q326" s="232" t="str">
        <f>_trangay</f>
        <v>(Thứ 7)</v>
      </c>
      <c r="R326" s="233">
        <f>_trangay</f>
        <v>60</v>
      </c>
      <c r="S326" s="232" t="e">
        <f>+P326+#REF!</f>
        <v>#REF!</v>
      </c>
      <c r="T326" s="335" t="e">
        <f t="shared" si="58"/>
        <v>#REF!</v>
      </c>
      <c r="U326" s="335" t="e">
        <f t="shared" si="59"/>
        <v>#REF!</v>
      </c>
    </row>
    <row r="327" spans="1:21" ht="12.75" hidden="1" customHeight="1" x14ac:dyDescent="0.2">
      <c r="A327" s="435" t="str">
        <f>Ma</f>
        <v>DL1CB22-DL67D</v>
      </c>
      <c r="B327" s="435" t="str">
        <f>MaHP</f>
        <v>DL1CB22</v>
      </c>
      <c r="C327" s="519">
        <v>1549</v>
      </c>
      <c r="D327" s="519" t="s">
        <v>4070</v>
      </c>
      <c r="E327" s="519" t="s">
        <v>4071</v>
      </c>
      <c r="F327" s="519" t="s">
        <v>66</v>
      </c>
      <c r="G327" s="519" t="s">
        <v>2996</v>
      </c>
      <c r="H327" s="519" t="s">
        <v>3255</v>
      </c>
      <c r="I327" s="519" t="s">
        <v>2170</v>
      </c>
      <c r="J327" s="519">
        <v>27</v>
      </c>
      <c r="K327" s="520">
        <v>27</v>
      </c>
      <c r="L327" s="520" t="s">
        <v>3953</v>
      </c>
      <c r="M327" s="520" t="s">
        <v>3556</v>
      </c>
      <c r="N327" s="301" t="str">
        <f t="shared" si="60"/>
        <v>67DLOT21</v>
      </c>
      <c r="P327" s="232">
        <f>_trangay</f>
        <v>42812</v>
      </c>
      <c r="Q327" s="232" t="str">
        <f>_trangay</f>
        <v>(Thứ 7)</v>
      </c>
      <c r="R327" s="233">
        <f>_trangay</f>
        <v>60</v>
      </c>
      <c r="S327" s="232" t="e">
        <f>+P327+#REF!</f>
        <v>#REF!</v>
      </c>
      <c r="T327" s="335" t="e">
        <f t="shared" si="58"/>
        <v>#REF!</v>
      </c>
      <c r="U327" s="335" t="e">
        <f t="shared" si="59"/>
        <v>#REF!</v>
      </c>
    </row>
    <row r="328" spans="1:21" ht="12.75" hidden="1" customHeight="1" x14ac:dyDescent="0.2">
      <c r="A328" s="435" t="str">
        <f>Ma</f>
        <v>DL1CB22-DL67D</v>
      </c>
      <c r="B328" s="435" t="str">
        <f>MaHP</f>
        <v>DL1CB22</v>
      </c>
      <c r="C328" s="519">
        <v>1550</v>
      </c>
      <c r="D328" s="519" t="s">
        <v>4072</v>
      </c>
      <c r="E328" s="519" t="s">
        <v>4073</v>
      </c>
      <c r="F328" s="519" t="s">
        <v>66</v>
      </c>
      <c r="G328" s="519" t="s">
        <v>2996</v>
      </c>
      <c r="H328" s="519" t="s">
        <v>3255</v>
      </c>
      <c r="I328" s="519" t="s">
        <v>2170</v>
      </c>
      <c r="J328" s="519">
        <v>69</v>
      </c>
      <c r="K328" s="520">
        <v>68</v>
      </c>
      <c r="L328" s="520" t="s">
        <v>3953</v>
      </c>
      <c r="M328" s="520" t="s">
        <v>3273</v>
      </c>
      <c r="N328" s="301" t="str">
        <f t="shared" si="60"/>
        <v>67DLCD21</v>
      </c>
      <c r="P328" s="232">
        <f>_trangay</f>
        <v>42812</v>
      </c>
      <c r="Q328" s="232" t="str">
        <f>_trangay</f>
        <v>(Thứ 7)</v>
      </c>
      <c r="R328" s="233">
        <f>_trangay</f>
        <v>60</v>
      </c>
      <c r="S328" s="232" t="e">
        <f>+P328+#REF!</f>
        <v>#REF!</v>
      </c>
      <c r="T328" s="335" t="e">
        <f t="shared" si="58"/>
        <v>#REF!</v>
      </c>
      <c r="U328" s="335" t="e">
        <f t="shared" si="59"/>
        <v>#REF!</v>
      </c>
    </row>
    <row r="329" spans="1:21" ht="12.75" hidden="1" customHeight="1" x14ac:dyDescent="0.2">
      <c r="A329" s="435" t="str">
        <f>Ma</f>
        <v>DL1CB22-DL67D</v>
      </c>
      <c r="B329" s="435" t="str">
        <f>MaHP</f>
        <v>DL1CB22</v>
      </c>
      <c r="C329" s="519">
        <v>1551</v>
      </c>
      <c r="D329" s="519" t="s">
        <v>4074</v>
      </c>
      <c r="E329" s="519" t="s">
        <v>4075</v>
      </c>
      <c r="F329" s="519" t="s">
        <v>66</v>
      </c>
      <c r="G329" s="519" t="s">
        <v>2996</v>
      </c>
      <c r="H329" s="519" t="s">
        <v>3255</v>
      </c>
      <c r="I329" s="519" t="s">
        <v>2170</v>
      </c>
      <c r="J329" s="519">
        <v>73</v>
      </c>
      <c r="K329" s="520">
        <v>73</v>
      </c>
      <c r="L329" s="520" t="s">
        <v>3953</v>
      </c>
      <c r="M329" s="520" t="s">
        <v>3299</v>
      </c>
      <c r="N329" s="301" t="str">
        <f t="shared" si="60"/>
        <v>67DLCD22</v>
      </c>
      <c r="P329" s="232">
        <f>_trangay</f>
        <v>42812</v>
      </c>
      <c r="Q329" s="232" t="str">
        <f>_trangay</f>
        <v>(Thứ 7)</v>
      </c>
      <c r="R329" s="233">
        <f>_trangay</f>
        <v>60</v>
      </c>
      <c r="S329" s="232" t="e">
        <f>+P329+#REF!</f>
        <v>#REF!</v>
      </c>
      <c r="T329" s="335" t="e">
        <f t="shared" si="58"/>
        <v>#REF!</v>
      </c>
      <c r="U329" s="335" t="e">
        <f t="shared" si="59"/>
        <v>#REF!</v>
      </c>
    </row>
    <row r="330" spans="1:21" ht="12.75" hidden="1" customHeight="1" x14ac:dyDescent="0.2">
      <c r="A330" s="435" t="str">
        <f>Ma</f>
        <v>DL2CO13-DL67D</v>
      </c>
      <c r="B330" s="435" t="str">
        <f>MaHP</f>
        <v>DL2CO13</v>
      </c>
      <c r="C330" s="519">
        <v>1552</v>
      </c>
      <c r="D330" s="519" t="s">
        <v>4076</v>
      </c>
      <c r="E330" s="519" t="s">
        <v>4077</v>
      </c>
      <c r="F330" s="519" t="s">
        <v>153</v>
      </c>
      <c r="G330" s="519" t="s">
        <v>2990</v>
      </c>
      <c r="H330" s="519" t="s">
        <v>3251</v>
      </c>
      <c r="I330" s="519"/>
      <c r="J330" s="519">
        <v>27</v>
      </c>
      <c r="K330" s="520">
        <v>27</v>
      </c>
      <c r="L330" s="520" t="s">
        <v>3953</v>
      </c>
      <c r="M330" s="520" t="s">
        <v>4078</v>
      </c>
      <c r="N330" s="301" t="str">
        <f t="shared" si="60"/>
        <v>67DLOT21</v>
      </c>
      <c r="P330" s="232">
        <f>_trangay</f>
        <v>42820</v>
      </c>
      <c r="Q330" s="232" t="str">
        <f>_trangay</f>
        <v>(Cnhật)</v>
      </c>
      <c r="R330" s="233">
        <f>_trangay</f>
        <v>90</v>
      </c>
      <c r="S330" s="232" t="e">
        <f>+P330+#REF!</f>
        <v>#REF!</v>
      </c>
      <c r="T330" s="335" t="e">
        <f t="shared" si="58"/>
        <v>#REF!</v>
      </c>
      <c r="U330" s="335" t="e">
        <f t="shared" si="59"/>
        <v>#REF!</v>
      </c>
    </row>
  </sheetData>
  <autoFilter ref="A1:U330">
    <filterColumn colId="1">
      <filters>
        <filter val="DC2VB32"/>
      </filters>
    </filterColumn>
    <filterColumn colId="11">
      <filters>
        <filter val="K67DHCQ"/>
      </filters>
    </filterColumn>
  </autoFilter>
  <sortState ref="A29:WVS1062">
    <sortCondition ref="P29:P1062"/>
  </sortState>
  <conditionalFormatting sqref="C106">
    <cfRule type="duplicateValues" dxfId="467" priority="550"/>
  </conditionalFormatting>
  <conditionalFormatting sqref="C106">
    <cfRule type="duplicateValues" dxfId="466" priority="549"/>
  </conditionalFormatting>
  <conditionalFormatting sqref="C159">
    <cfRule type="duplicateValues" dxfId="465" priority="548"/>
  </conditionalFormatting>
  <conditionalFormatting sqref="C159">
    <cfRule type="duplicateValues" dxfId="464" priority="547"/>
  </conditionalFormatting>
  <conditionalFormatting sqref="C162">
    <cfRule type="duplicateValues" dxfId="463" priority="542"/>
  </conditionalFormatting>
  <conditionalFormatting sqref="C162">
    <cfRule type="duplicateValues" dxfId="462" priority="541"/>
  </conditionalFormatting>
  <conditionalFormatting sqref="C164">
    <cfRule type="duplicateValues" dxfId="461" priority="540"/>
  </conditionalFormatting>
  <conditionalFormatting sqref="C164">
    <cfRule type="duplicateValues" dxfId="460" priority="539"/>
  </conditionalFormatting>
  <conditionalFormatting sqref="C166">
    <cfRule type="duplicateValues" dxfId="459" priority="538"/>
  </conditionalFormatting>
  <conditionalFormatting sqref="C166">
    <cfRule type="duplicateValues" dxfId="458" priority="537"/>
  </conditionalFormatting>
  <conditionalFormatting sqref="C171">
    <cfRule type="duplicateValues" dxfId="457" priority="536"/>
  </conditionalFormatting>
  <conditionalFormatting sqref="C171">
    <cfRule type="duplicateValues" dxfId="456" priority="535"/>
  </conditionalFormatting>
  <conditionalFormatting sqref="D1">
    <cfRule type="cellIs" dxfId="455" priority="528" operator="equal">
      <formula>0</formula>
    </cfRule>
  </conditionalFormatting>
  <conditionalFormatting sqref="C2">
    <cfRule type="duplicateValues" dxfId="454" priority="527"/>
  </conditionalFormatting>
  <conditionalFormatting sqref="C2">
    <cfRule type="duplicateValues" dxfId="453" priority="526"/>
  </conditionalFormatting>
  <conditionalFormatting sqref="C64">
    <cfRule type="duplicateValues" dxfId="452" priority="525"/>
  </conditionalFormatting>
  <conditionalFormatting sqref="C64">
    <cfRule type="duplicateValues" dxfId="451" priority="524"/>
  </conditionalFormatting>
  <conditionalFormatting sqref="C30">
    <cfRule type="duplicateValues" dxfId="450" priority="449"/>
  </conditionalFormatting>
  <conditionalFormatting sqref="C30">
    <cfRule type="duplicateValues" dxfId="449" priority="448"/>
  </conditionalFormatting>
  <conditionalFormatting sqref="C34">
    <cfRule type="duplicateValues" dxfId="448" priority="447"/>
  </conditionalFormatting>
  <conditionalFormatting sqref="C34">
    <cfRule type="duplicateValues" dxfId="447" priority="446"/>
  </conditionalFormatting>
  <conditionalFormatting sqref="C82">
    <cfRule type="duplicateValues" dxfId="446" priority="445"/>
  </conditionalFormatting>
  <conditionalFormatting sqref="C82">
    <cfRule type="duplicateValues" dxfId="445" priority="444"/>
  </conditionalFormatting>
  <conditionalFormatting sqref="C101">
    <cfRule type="duplicateValues" dxfId="444" priority="443"/>
  </conditionalFormatting>
  <conditionalFormatting sqref="C101">
    <cfRule type="duplicateValues" dxfId="443" priority="442"/>
  </conditionalFormatting>
  <conditionalFormatting sqref="C153">
    <cfRule type="duplicateValues" dxfId="442" priority="362"/>
  </conditionalFormatting>
  <conditionalFormatting sqref="C153">
    <cfRule type="duplicateValues" dxfId="441" priority="361"/>
  </conditionalFormatting>
  <conditionalFormatting sqref="C93">
    <cfRule type="duplicateValues" dxfId="440" priority="360"/>
  </conditionalFormatting>
  <conditionalFormatting sqref="C93">
    <cfRule type="duplicateValues" dxfId="439" priority="359"/>
  </conditionalFormatting>
  <conditionalFormatting sqref="C92">
    <cfRule type="duplicateValues" dxfId="438" priority="358"/>
  </conditionalFormatting>
  <conditionalFormatting sqref="C92">
    <cfRule type="duplicateValues" dxfId="437" priority="357"/>
  </conditionalFormatting>
  <conditionalFormatting sqref="C97">
    <cfRule type="duplicateValues" dxfId="436" priority="356"/>
  </conditionalFormatting>
  <conditionalFormatting sqref="C97">
    <cfRule type="duplicateValues" dxfId="435" priority="355"/>
  </conditionalFormatting>
  <conditionalFormatting sqref="C113">
    <cfRule type="duplicateValues" dxfId="434" priority="354"/>
  </conditionalFormatting>
  <conditionalFormatting sqref="C113">
    <cfRule type="duplicateValues" dxfId="433" priority="353"/>
  </conditionalFormatting>
  <conditionalFormatting sqref="C115">
    <cfRule type="duplicateValues" dxfId="432" priority="352"/>
  </conditionalFormatting>
  <conditionalFormatting sqref="C115">
    <cfRule type="duplicateValues" dxfId="431" priority="351"/>
  </conditionalFormatting>
  <conditionalFormatting sqref="C142">
    <cfRule type="duplicateValues" dxfId="430" priority="350"/>
  </conditionalFormatting>
  <conditionalFormatting sqref="C142">
    <cfRule type="duplicateValues" dxfId="429" priority="349"/>
  </conditionalFormatting>
  <conditionalFormatting sqref="C13">
    <cfRule type="duplicateValues" dxfId="428" priority="227"/>
  </conditionalFormatting>
  <conditionalFormatting sqref="C13">
    <cfRule type="duplicateValues" dxfId="427" priority="226"/>
  </conditionalFormatting>
  <conditionalFormatting sqref="C19">
    <cfRule type="duplicateValues" dxfId="426" priority="225"/>
  </conditionalFormatting>
  <conditionalFormatting sqref="C19">
    <cfRule type="duplicateValues" dxfId="425" priority="224"/>
  </conditionalFormatting>
  <conditionalFormatting sqref="C43">
    <cfRule type="duplicateValues" dxfId="424" priority="223"/>
  </conditionalFormatting>
  <conditionalFormatting sqref="C43">
    <cfRule type="duplicateValues" dxfId="423" priority="222"/>
  </conditionalFormatting>
  <conditionalFormatting sqref="C54">
    <cfRule type="duplicateValues" dxfId="422" priority="221"/>
  </conditionalFormatting>
  <conditionalFormatting sqref="C54">
    <cfRule type="duplicateValues" dxfId="421" priority="220"/>
  </conditionalFormatting>
  <conditionalFormatting sqref="C120">
    <cfRule type="duplicateValues" dxfId="420" priority="219"/>
  </conditionalFormatting>
  <conditionalFormatting sqref="C120">
    <cfRule type="duplicateValues" dxfId="419" priority="218"/>
  </conditionalFormatting>
  <conditionalFormatting sqref="C33">
    <cfRule type="duplicateValues" dxfId="418" priority="7"/>
  </conditionalFormatting>
  <conditionalFormatting sqref="C33">
    <cfRule type="duplicateValues" dxfId="417" priority="6"/>
  </conditionalFormatting>
  <conditionalFormatting sqref="C107:C112 C160:C161 C163 C165 C167:C170 C1 C3:C12 C65:C81 C31:C32 C35:C42 C83:C91 C102:C105 C154:C158 C94:C96 C98:C100 C114 C116:C119 C143:C152 C172:C188 C14:C18 C20:C29 C44:C53 C55:C63 C121:C141 C215:C245">
    <cfRule type="duplicateValues" dxfId="416" priority="1204"/>
  </conditionalFormatting>
  <conditionalFormatting sqref="C107:C112">
    <cfRule type="duplicateValues" dxfId="415" priority="1228"/>
  </conditionalFormatting>
  <conditionalFormatting sqref="C189:C214">
    <cfRule type="duplicateValues" dxfId="414" priority="3"/>
  </conditionalFormatting>
  <conditionalFormatting sqref="C246:C247 C274:C304">
    <cfRule type="duplicateValues" dxfId="413" priority="2"/>
  </conditionalFormatting>
  <conditionalFormatting sqref="C248:C273">
    <cfRule type="duplicateValues" dxfId="412" priority="1"/>
  </conditionalFormatting>
  <pageMargins left="0.75" right="0.75" top="1" bottom="1" header="0.5" footer="0.5"/>
  <pageSetup paperSize="9" orientation="portrait" verticalDpi="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filterMode="1">
    <tabColor rgb="FFFF0000"/>
  </sheetPr>
  <dimension ref="A1:BW104"/>
  <sheetViews>
    <sheetView tabSelected="1" view="pageBreakPreview" zoomScale="70" zoomScaleSheetLayoutView="70" workbookViewId="0">
      <pane xSplit="6" ySplit="9" topLeftCell="G10" activePane="bottomRight" state="frozen"/>
      <selection activeCell="U14" sqref="U14"/>
      <selection pane="topRight" activeCell="U14" sqref="U14"/>
      <selection pane="bottomLeft" activeCell="U14" sqref="U14"/>
      <selection pane="bottomRight" activeCell="U13" sqref="U13"/>
    </sheetView>
  </sheetViews>
  <sheetFormatPr defaultColWidth="9.140625" defaultRowHeight="25.5" x14ac:dyDescent="0.25"/>
  <cols>
    <col min="1" max="1" width="18.5703125" style="308" customWidth="1"/>
    <col min="2" max="2" width="4.28515625" style="309" bestFit="1" customWidth="1"/>
    <col min="3" max="3" width="21.28515625" style="305" customWidth="1"/>
    <col min="4" max="4" width="3.7109375" style="2" customWidth="1"/>
    <col min="5" max="5" width="10.7109375" style="3" customWidth="1"/>
    <col min="6" max="6" width="13.7109375" style="4" customWidth="1"/>
    <col min="7" max="7" width="43.5703125" style="2" customWidth="1"/>
    <col min="8" max="8" width="3.7109375" style="3" customWidth="1"/>
    <col min="9" max="9" width="5.7109375" style="3" customWidth="1"/>
    <col min="10" max="10" width="5.7109375" style="30" customWidth="1"/>
    <col min="11" max="11" width="14.140625" style="9" customWidth="1"/>
    <col min="12" max="12" width="11" style="2" customWidth="1"/>
    <col min="13" max="13" width="7.140625" style="3" customWidth="1"/>
    <col min="14" max="14" width="8.5703125" style="3" customWidth="1"/>
    <col min="15" max="16" width="5.7109375" style="3" customWidth="1"/>
    <col min="17" max="23" width="3.7109375" style="23" customWidth="1"/>
    <col min="24" max="24" width="3.7109375" style="3" customWidth="1"/>
    <col min="25" max="26" width="9.7109375" style="9" customWidth="1"/>
    <col min="27" max="27" width="20.7109375" style="19" customWidth="1"/>
    <col min="28" max="28" width="16.28515625" style="438" customWidth="1"/>
    <col min="29" max="29" width="9.7109375" style="483" customWidth="1"/>
    <col min="30" max="30" width="12.42578125" style="3" customWidth="1"/>
    <col min="31" max="31" width="5.7109375" style="3" customWidth="1"/>
    <col min="32" max="32" width="6.7109375" style="3" customWidth="1"/>
    <col min="33" max="33" width="10.7109375" style="2" customWidth="1"/>
    <col min="34" max="34" width="9.140625" style="2" customWidth="1"/>
    <col min="35" max="35" width="5.7109375" style="13" customWidth="1"/>
    <col min="36" max="36" width="5.140625" style="13" customWidth="1"/>
    <col min="37" max="37" width="5.140625" style="26" customWidth="1"/>
    <col min="38" max="56" width="3.7109375" style="41" customWidth="1"/>
    <col min="57" max="75" width="3.7109375" style="2" customWidth="1"/>
    <col min="76" max="16384" width="9.140625" style="2"/>
  </cols>
  <sheetData>
    <row r="1" spans="1:75" ht="19.5" thickBot="1" x14ac:dyDescent="0.3">
      <c r="G1" s="2">
        <v>7</v>
      </c>
      <c r="H1" s="3">
        <v>8</v>
      </c>
      <c r="I1" s="3">
        <v>13</v>
      </c>
      <c r="J1" s="30">
        <v>14</v>
      </c>
      <c r="L1" s="405"/>
      <c r="M1" s="406" t="s">
        <v>3099</v>
      </c>
      <c r="N1" s="406"/>
      <c r="O1" s="406"/>
      <c r="P1" s="406"/>
      <c r="Q1" s="407">
        <f>Q3-Q2</f>
        <v>0</v>
      </c>
      <c r="R1" s="407">
        <f t="shared" ref="R1:W1" si="0">R3-R2</f>
        <v>18</v>
      </c>
      <c r="S1" s="407">
        <f t="shared" si="0"/>
        <v>10</v>
      </c>
      <c r="T1" s="407">
        <f t="shared" si="0"/>
        <v>4</v>
      </c>
      <c r="U1" s="407">
        <f t="shared" si="0"/>
        <v>0</v>
      </c>
      <c r="V1" s="407">
        <f t="shared" si="0"/>
        <v>10</v>
      </c>
      <c r="W1" s="408">
        <f t="shared" si="0"/>
        <v>0</v>
      </c>
      <c r="X1" s="80">
        <f>SUM(Q1:W1)</f>
        <v>42</v>
      </c>
      <c r="AG1" s="2">
        <v>17</v>
      </c>
      <c r="AH1" s="2">
        <v>18</v>
      </c>
      <c r="AK1" s="1"/>
      <c r="AL1" s="44">
        <v>20</v>
      </c>
      <c r="AM1" s="44">
        <f>+AL1+1</f>
        <v>21</v>
      </c>
      <c r="AN1" s="44">
        <f t="shared" ref="AN1:BD1" si="1">+AM1+1</f>
        <v>22</v>
      </c>
      <c r="AO1" s="44">
        <f t="shared" si="1"/>
        <v>23</v>
      </c>
      <c r="AP1" s="44">
        <f t="shared" si="1"/>
        <v>24</v>
      </c>
      <c r="AQ1" s="44">
        <f t="shared" si="1"/>
        <v>25</v>
      </c>
      <c r="AR1" s="44">
        <f t="shared" si="1"/>
        <v>26</v>
      </c>
      <c r="AS1" s="44">
        <f t="shared" si="1"/>
        <v>27</v>
      </c>
      <c r="AT1" s="44">
        <f t="shared" si="1"/>
        <v>28</v>
      </c>
      <c r="AU1" s="44">
        <f t="shared" si="1"/>
        <v>29</v>
      </c>
      <c r="AV1" s="44">
        <f t="shared" si="1"/>
        <v>30</v>
      </c>
      <c r="AW1" s="44">
        <f t="shared" si="1"/>
        <v>31</v>
      </c>
      <c r="AX1" s="44">
        <f t="shared" si="1"/>
        <v>32</v>
      </c>
      <c r="AY1" s="44">
        <f t="shared" si="1"/>
        <v>33</v>
      </c>
      <c r="AZ1" s="44">
        <f t="shared" si="1"/>
        <v>34</v>
      </c>
      <c r="BA1" s="44">
        <f t="shared" si="1"/>
        <v>35</v>
      </c>
      <c r="BB1" s="44">
        <f t="shared" si="1"/>
        <v>36</v>
      </c>
      <c r="BC1" s="44">
        <f t="shared" si="1"/>
        <v>37</v>
      </c>
      <c r="BD1" s="44">
        <f t="shared" si="1"/>
        <v>38</v>
      </c>
      <c r="BE1" s="44">
        <v>39</v>
      </c>
      <c r="BF1" s="44">
        <f>+BE1+1</f>
        <v>40</v>
      </c>
      <c r="BG1" s="44">
        <f t="shared" ref="BG1:BW1" si="2">+BF1+1</f>
        <v>41</v>
      </c>
      <c r="BH1" s="44">
        <f t="shared" si="2"/>
        <v>42</v>
      </c>
      <c r="BI1" s="44">
        <f t="shared" si="2"/>
        <v>43</v>
      </c>
      <c r="BJ1" s="44">
        <f t="shared" si="2"/>
        <v>44</v>
      </c>
      <c r="BK1" s="44">
        <f t="shared" si="2"/>
        <v>45</v>
      </c>
      <c r="BL1" s="44">
        <f t="shared" si="2"/>
        <v>46</v>
      </c>
      <c r="BM1" s="44">
        <f t="shared" si="2"/>
        <v>47</v>
      </c>
      <c r="BN1" s="44">
        <f t="shared" si="2"/>
        <v>48</v>
      </c>
      <c r="BO1" s="44">
        <f t="shared" si="2"/>
        <v>49</v>
      </c>
      <c r="BP1" s="44">
        <f t="shared" si="2"/>
        <v>50</v>
      </c>
      <c r="BQ1" s="44">
        <f t="shared" si="2"/>
        <v>51</v>
      </c>
      <c r="BR1" s="44">
        <f t="shared" si="2"/>
        <v>52</v>
      </c>
      <c r="BS1" s="44">
        <f t="shared" si="2"/>
        <v>53</v>
      </c>
      <c r="BT1" s="44">
        <f t="shared" si="2"/>
        <v>54</v>
      </c>
      <c r="BU1" s="44">
        <f t="shared" si="2"/>
        <v>55</v>
      </c>
      <c r="BV1" s="44">
        <f t="shared" si="2"/>
        <v>56</v>
      </c>
      <c r="BW1" s="44">
        <f t="shared" si="2"/>
        <v>57</v>
      </c>
    </row>
    <row r="2" spans="1:75" s="13" customFormat="1" ht="16.5" hidden="1" x14ac:dyDescent="0.25">
      <c r="A2" s="308" t="s">
        <v>1500</v>
      </c>
      <c r="B2" s="309" t="s">
        <v>1501</v>
      </c>
      <c r="C2" s="305"/>
      <c r="D2" s="13" t="s">
        <v>1523</v>
      </c>
      <c r="E2" s="17"/>
      <c r="F2" s="18"/>
      <c r="G2" s="13" t="s">
        <v>1524</v>
      </c>
      <c r="H2" s="14" t="s">
        <v>1524</v>
      </c>
      <c r="I2" s="14"/>
      <c r="J2" s="14"/>
      <c r="K2" s="397"/>
      <c r="L2" s="401" t="s">
        <v>3096</v>
      </c>
      <c r="M2" s="402"/>
      <c r="N2" s="402"/>
      <c r="O2" s="403">
        <v>40</v>
      </c>
      <c r="P2" s="14" t="s">
        <v>1503</v>
      </c>
      <c r="Q2" s="404">
        <f t="shared" ref="Q2:W2" si="3">SUM(Q10:Q35)</f>
        <v>0</v>
      </c>
      <c r="R2" s="404">
        <f t="shared" si="3"/>
        <v>0</v>
      </c>
      <c r="S2" s="404">
        <f t="shared" si="3"/>
        <v>0</v>
      </c>
      <c r="T2" s="404">
        <f t="shared" si="3"/>
        <v>0</v>
      </c>
      <c r="U2" s="404">
        <f t="shared" si="3"/>
        <v>0</v>
      </c>
      <c r="V2" s="404">
        <f t="shared" si="3"/>
        <v>0</v>
      </c>
      <c r="W2" s="404">
        <f t="shared" si="3"/>
        <v>0</v>
      </c>
      <c r="X2" s="80">
        <f>SUM(Q2:W2)</f>
        <v>0</v>
      </c>
      <c r="Y2" s="15" t="s">
        <v>1525</v>
      </c>
      <c r="Z2" s="15" t="s">
        <v>1526</v>
      </c>
      <c r="AA2" s="20"/>
      <c r="AB2" s="13" t="s">
        <v>1502</v>
      </c>
      <c r="AD2" s="14"/>
      <c r="AE2" s="14"/>
      <c r="AF2" s="14"/>
      <c r="AK2" s="1"/>
      <c r="AL2" s="16"/>
      <c r="AM2" s="16"/>
      <c r="AN2" s="16"/>
      <c r="AO2" s="16"/>
      <c r="AP2" s="16"/>
      <c r="AQ2" s="16"/>
      <c r="AR2" s="16"/>
      <c r="AS2" s="16"/>
      <c r="AT2" s="16"/>
      <c r="AU2" s="16"/>
      <c r="AV2" s="16"/>
      <c r="AW2" s="16"/>
      <c r="AX2" s="16"/>
      <c r="AY2" s="16"/>
      <c r="AZ2" s="16"/>
      <c r="BA2" s="16"/>
      <c r="BB2" s="16"/>
      <c r="BC2" s="16"/>
      <c r="BD2" s="16"/>
    </row>
    <row r="3" spans="1:75" s="13" customFormat="1" ht="17.25" hidden="1" thickBot="1" x14ac:dyDescent="0.3">
      <c r="A3" s="308"/>
      <c r="B3" s="309"/>
      <c r="C3" s="305"/>
      <c r="E3" s="14"/>
      <c r="F3" s="21"/>
      <c r="H3" s="14"/>
      <c r="I3" s="14"/>
      <c r="J3" s="14"/>
      <c r="K3" s="15"/>
      <c r="L3" s="398" t="s">
        <v>3097</v>
      </c>
      <c r="M3" s="399"/>
      <c r="N3" s="399"/>
      <c r="O3" s="400">
        <v>10</v>
      </c>
      <c r="P3" s="14">
        <f>SUM(P10:P35)</f>
        <v>25</v>
      </c>
      <c r="Q3" s="315">
        <f t="shared" ref="Q3:W3" si="4">SUMIF($AH$10:$AH$35,Q9,$P$10:$P$35)*2</f>
        <v>0</v>
      </c>
      <c r="R3" s="315">
        <f t="shared" si="4"/>
        <v>18</v>
      </c>
      <c r="S3" s="315">
        <f t="shared" si="4"/>
        <v>10</v>
      </c>
      <c r="T3" s="315">
        <f t="shared" si="4"/>
        <v>4</v>
      </c>
      <c r="U3" s="315">
        <f t="shared" si="4"/>
        <v>0</v>
      </c>
      <c r="V3" s="315">
        <f t="shared" si="4"/>
        <v>10</v>
      </c>
      <c r="W3" s="315">
        <f t="shared" si="4"/>
        <v>0</v>
      </c>
      <c r="X3" s="81">
        <f>SUM(Q3:W3)</f>
        <v>42</v>
      </c>
      <c r="Y3" s="15"/>
      <c r="Z3" s="15"/>
      <c r="AA3" s="22"/>
      <c r="AD3" s="14"/>
      <c r="AE3" s="14"/>
      <c r="AF3" s="14"/>
      <c r="AK3" s="1"/>
      <c r="AL3" s="16"/>
      <c r="AM3" s="16"/>
      <c r="AN3" s="16"/>
      <c r="AO3" s="16"/>
      <c r="AP3" s="16"/>
      <c r="AQ3" s="16"/>
      <c r="AR3" s="16"/>
      <c r="AS3" s="16"/>
      <c r="AT3" s="16"/>
      <c r="AU3" s="16"/>
      <c r="AV3" s="16"/>
      <c r="AW3" s="16"/>
      <c r="AX3" s="16"/>
      <c r="AY3" s="16"/>
      <c r="AZ3" s="16"/>
      <c r="BA3" s="16"/>
      <c r="BB3" s="16"/>
      <c r="BC3" s="16"/>
      <c r="BD3" s="16"/>
    </row>
    <row r="4" spans="1:75" hidden="1" x14ac:dyDescent="0.25">
      <c r="E4" s="2" t="s">
        <v>2400</v>
      </c>
      <c r="F4" s="2"/>
      <c r="I4" s="627" t="s">
        <v>3310</v>
      </c>
      <c r="J4" s="627"/>
      <c r="K4" s="627"/>
      <c r="L4" s="627"/>
      <c r="M4" s="627"/>
      <c r="N4" s="627"/>
      <c r="O4" s="627"/>
      <c r="P4" s="627"/>
      <c r="Q4" s="627"/>
      <c r="R4" s="627"/>
      <c r="S4" s="627"/>
      <c r="T4" s="627"/>
      <c r="U4" s="627"/>
      <c r="V4" s="627"/>
      <c r="W4" s="627"/>
      <c r="X4" s="627"/>
      <c r="Y4" s="627"/>
      <c r="Z4" s="627"/>
      <c r="AA4" s="627"/>
      <c r="AB4" s="477"/>
      <c r="AC4" s="477"/>
      <c r="AD4" s="477"/>
      <c r="AE4" s="477"/>
      <c r="AF4" s="477"/>
      <c r="AK4" s="1"/>
    </row>
    <row r="5" spans="1:75" hidden="1" x14ac:dyDescent="0.25">
      <c r="C5" s="306"/>
      <c r="E5" s="258" t="s">
        <v>1486</v>
      </c>
      <c r="F5" s="258"/>
      <c r="G5" s="258"/>
      <c r="I5" s="627"/>
      <c r="J5" s="627"/>
      <c r="K5" s="627"/>
      <c r="L5" s="627"/>
      <c r="M5" s="627"/>
      <c r="N5" s="627"/>
      <c r="O5" s="627"/>
      <c r="P5" s="627"/>
      <c r="Q5" s="627"/>
      <c r="R5" s="627"/>
      <c r="S5" s="627"/>
      <c r="T5" s="627"/>
      <c r="U5" s="627"/>
      <c r="V5" s="627"/>
      <c r="W5" s="627"/>
      <c r="X5" s="627"/>
      <c r="Y5" s="627"/>
      <c r="Z5" s="627"/>
      <c r="AA5" s="627"/>
      <c r="AB5" s="477"/>
      <c r="AC5" s="477"/>
      <c r="AD5" s="477"/>
      <c r="AE5" s="477"/>
      <c r="AF5" s="477"/>
      <c r="AK5" s="1"/>
    </row>
    <row r="6" spans="1:75" ht="19.5" hidden="1" thickBot="1" x14ac:dyDescent="0.3">
      <c r="A6" s="310">
        <v>42156</v>
      </c>
      <c r="T6" s="231" t="s">
        <v>3582</v>
      </c>
      <c r="AK6" s="1"/>
    </row>
    <row r="7" spans="1:75" s="5" customFormat="1" ht="18.75" hidden="1" x14ac:dyDescent="0.25">
      <c r="A7" s="310">
        <v>42174</v>
      </c>
      <c r="B7" s="311"/>
      <c r="C7" s="622" t="s">
        <v>2500</v>
      </c>
      <c r="D7" s="583" t="s">
        <v>1504</v>
      </c>
      <c r="E7" s="586" t="s">
        <v>2202</v>
      </c>
      <c r="F7" s="589" t="s">
        <v>1510</v>
      </c>
      <c r="G7" s="586" t="s">
        <v>1509</v>
      </c>
      <c r="H7" s="592" t="s">
        <v>1479</v>
      </c>
      <c r="I7" s="592" t="s">
        <v>1483</v>
      </c>
      <c r="J7" s="592" t="s">
        <v>1558</v>
      </c>
      <c r="K7" s="596" t="s">
        <v>1512</v>
      </c>
      <c r="L7" s="597"/>
      <c r="M7" s="597"/>
      <c r="N7" s="597"/>
      <c r="O7" s="597"/>
      <c r="P7" s="602"/>
      <c r="Q7" s="602" t="s">
        <v>1516</v>
      </c>
      <c r="R7" s="630"/>
      <c r="S7" s="630"/>
      <c r="T7" s="630"/>
      <c r="U7" s="630"/>
      <c r="V7" s="630"/>
      <c r="W7" s="630"/>
      <c r="X7" s="630"/>
      <c r="Y7" s="630"/>
      <c r="Z7" s="631"/>
      <c r="AA7" s="625" t="s">
        <v>3231</v>
      </c>
      <c r="AB7" s="472"/>
      <c r="AC7" s="472"/>
      <c r="AD7" s="466"/>
      <c r="AE7" s="193"/>
      <c r="AF7" s="194"/>
      <c r="AG7" s="6"/>
      <c r="AH7" s="6"/>
      <c r="AI7" s="48"/>
      <c r="AJ7" s="82"/>
      <c r="AK7" s="28"/>
      <c r="AL7" s="12"/>
      <c r="AM7" s="12"/>
      <c r="AN7" s="12"/>
      <c r="AO7" s="12"/>
      <c r="AP7" s="12"/>
      <c r="AQ7" s="12"/>
      <c r="AR7" s="12"/>
      <c r="AS7" s="12"/>
      <c r="AT7" s="12"/>
      <c r="AU7" s="12"/>
      <c r="AV7" s="12"/>
      <c r="AW7" s="12"/>
      <c r="AX7" s="12"/>
      <c r="AY7" s="12"/>
      <c r="AZ7" s="12"/>
      <c r="BA7" s="12"/>
      <c r="BB7" s="12"/>
      <c r="BC7" s="12"/>
      <c r="BD7" s="12"/>
    </row>
    <row r="8" spans="1:75" s="5" customFormat="1" ht="60.75" customHeight="1" x14ac:dyDescent="0.25">
      <c r="A8" s="310">
        <v>42181</v>
      </c>
      <c r="B8" s="311"/>
      <c r="C8" s="623"/>
      <c r="D8" s="584"/>
      <c r="E8" s="587"/>
      <c r="F8" s="590"/>
      <c r="G8" s="587"/>
      <c r="H8" s="593"/>
      <c r="I8" s="593"/>
      <c r="J8" s="593"/>
      <c r="K8" s="584" t="s">
        <v>1481</v>
      </c>
      <c r="L8" s="587"/>
      <c r="M8" s="593" t="s">
        <v>1480</v>
      </c>
      <c r="N8" s="593" t="s">
        <v>1482</v>
      </c>
      <c r="O8" s="593" t="s">
        <v>2225</v>
      </c>
      <c r="P8" s="593" t="s">
        <v>2224</v>
      </c>
      <c r="Q8" s="603" t="s">
        <v>1515</v>
      </c>
      <c r="R8" s="587"/>
      <c r="S8" s="587"/>
      <c r="T8" s="587"/>
      <c r="U8" s="587"/>
      <c r="V8" s="587"/>
      <c r="W8" s="587"/>
      <c r="X8" s="587"/>
      <c r="Y8" s="628" t="s">
        <v>1506</v>
      </c>
      <c r="Z8" s="629"/>
      <c r="AA8" s="626"/>
      <c r="AB8" s="473"/>
      <c r="AC8" s="473"/>
      <c r="AD8" s="467"/>
      <c r="AE8" s="198"/>
      <c r="AF8" s="192"/>
      <c r="AG8" s="6"/>
      <c r="AH8" s="6"/>
      <c r="AI8" s="48"/>
      <c r="AJ8" s="82"/>
      <c r="AK8" s="28"/>
      <c r="AL8" s="12"/>
      <c r="AM8" s="12"/>
      <c r="AN8" s="12"/>
      <c r="AO8" s="12"/>
      <c r="AP8" s="12"/>
      <c r="AQ8" s="12"/>
      <c r="AR8" s="12"/>
      <c r="AS8" s="12"/>
      <c r="AT8" s="12"/>
      <c r="AU8" s="12"/>
      <c r="AV8" s="12"/>
      <c r="AW8" s="12"/>
      <c r="AX8" s="12"/>
      <c r="AY8" s="12"/>
      <c r="AZ8" s="12"/>
      <c r="BA8" s="12"/>
      <c r="BB8" s="12"/>
      <c r="BC8" s="12"/>
      <c r="BD8" s="12"/>
    </row>
    <row r="9" spans="1:75" s="5" customFormat="1" ht="60.75" customHeight="1" thickBot="1" x14ac:dyDescent="0.3">
      <c r="A9" s="311"/>
      <c r="B9" s="311"/>
      <c r="C9" s="624"/>
      <c r="D9" s="585"/>
      <c r="E9" s="588"/>
      <c r="F9" s="591"/>
      <c r="G9" s="588"/>
      <c r="H9" s="594"/>
      <c r="I9" s="594"/>
      <c r="J9" s="594"/>
      <c r="K9" s="585"/>
      <c r="L9" s="588"/>
      <c r="M9" s="594"/>
      <c r="N9" s="594"/>
      <c r="O9" s="594"/>
      <c r="P9" s="594"/>
      <c r="Q9" s="24" t="s">
        <v>28</v>
      </c>
      <c r="R9" s="25" t="s">
        <v>1487</v>
      </c>
      <c r="S9" s="25" t="s">
        <v>148</v>
      </c>
      <c r="T9" s="25" t="s">
        <v>2204</v>
      </c>
      <c r="U9" s="25" t="s">
        <v>2205</v>
      </c>
      <c r="V9" s="25" t="s">
        <v>1488</v>
      </c>
      <c r="W9" s="25" t="s">
        <v>1489</v>
      </c>
      <c r="X9" s="7" t="s">
        <v>1490</v>
      </c>
      <c r="Y9" s="10" t="s">
        <v>1508</v>
      </c>
      <c r="Z9" s="36" t="s">
        <v>1507</v>
      </c>
      <c r="AA9" s="468" t="s">
        <v>3232</v>
      </c>
      <c r="AB9" s="492" t="s">
        <v>3233</v>
      </c>
      <c r="AC9" s="493"/>
      <c r="AD9" s="197"/>
      <c r="AE9" s="199" t="s">
        <v>1513</v>
      </c>
      <c r="AF9" s="197" t="s">
        <v>1514</v>
      </c>
      <c r="AG9" s="6"/>
      <c r="AH9" s="6"/>
      <c r="AI9" s="48"/>
      <c r="AJ9" s="82"/>
      <c r="AK9" s="28" t="s">
        <v>1538</v>
      </c>
      <c r="AL9" s="38" t="s">
        <v>5</v>
      </c>
      <c r="AM9" s="38" t="s">
        <v>8</v>
      </c>
      <c r="AN9" s="38" t="s">
        <v>4</v>
      </c>
      <c r="AO9" s="38" t="s">
        <v>7</v>
      </c>
      <c r="AP9" s="38" t="s">
        <v>6</v>
      </c>
      <c r="AQ9" s="38" t="s">
        <v>9</v>
      </c>
      <c r="AR9" s="38" t="s">
        <v>1559</v>
      </c>
      <c r="AS9" s="39" t="s">
        <v>10</v>
      </c>
      <c r="AT9" s="39" t="s">
        <v>11</v>
      </c>
      <c r="AU9" s="39" t="s">
        <v>12</v>
      </c>
      <c r="AV9" s="39" t="s">
        <v>13</v>
      </c>
      <c r="AW9" s="40" t="s">
        <v>1560</v>
      </c>
      <c r="AX9" s="40" t="s">
        <v>1561</v>
      </c>
      <c r="AY9" s="39" t="s">
        <v>14</v>
      </c>
      <c r="AZ9" s="39" t="s">
        <v>15</v>
      </c>
      <c r="BA9" s="39" t="s">
        <v>18</v>
      </c>
      <c r="BB9" s="39" t="s">
        <v>17</v>
      </c>
      <c r="BC9" s="39" t="s">
        <v>16</v>
      </c>
      <c r="BD9" s="39" t="s">
        <v>1562</v>
      </c>
      <c r="BE9" s="38" t="s">
        <v>2233</v>
      </c>
      <c r="BF9" s="38" t="s">
        <v>2234</v>
      </c>
      <c r="BG9" s="38" t="s">
        <v>2235</v>
      </c>
      <c r="BH9" s="38" t="s">
        <v>2236</v>
      </c>
      <c r="BI9" s="38" t="s">
        <v>2237</v>
      </c>
      <c r="BJ9" s="38" t="s">
        <v>2238</v>
      </c>
      <c r="BK9" s="38" t="s">
        <v>2239</v>
      </c>
      <c r="BL9" s="39" t="s">
        <v>2240</v>
      </c>
      <c r="BM9" s="39" t="s">
        <v>2241</v>
      </c>
      <c r="BN9" s="39" t="s">
        <v>2242</v>
      </c>
      <c r="BO9" s="39" t="s">
        <v>2243</v>
      </c>
      <c r="BP9" s="40" t="s">
        <v>2244</v>
      </c>
      <c r="BQ9" s="40" t="s">
        <v>2245</v>
      </c>
      <c r="BR9" s="39" t="s">
        <v>2246</v>
      </c>
      <c r="BS9" s="39" t="s">
        <v>2247</v>
      </c>
      <c r="BT9" s="39" t="s">
        <v>2248</v>
      </c>
      <c r="BU9" s="39" t="s">
        <v>2249</v>
      </c>
      <c r="BV9" s="39" t="s">
        <v>2250</v>
      </c>
      <c r="BW9" s="39" t="s">
        <v>2251</v>
      </c>
    </row>
    <row r="10" spans="1:75" s="536" customFormat="1" ht="37.5" customHeight="1" x14ac:dyDescent="0.25">
      <c r="A10" s="668">
        <f>_Ngay_gio</f>
        <v>42812.291666666664</v>
      </c>
      <c r="B10" s="669" t="str">
        <f>_Gio</f>
        <v>7:00</v>
      </c>
      <c r="C10" s="150" t="s">
        <v>4085</v>
      </c>
      <c r="D10" s="670">
        <f>_stt</f>
        <v>1</v>
      </c>
      <c r="E10" s="694" t="str">
        <f>_LocHe</f>
        <v>DL67D</v>
      </c>
      <c r="F10" s="672" t="str">
        <f>_LocMaHP</f>
        <v>DC1CB20</v>
      </c>
      <c r="G10" s="673" t="str">
        <f>_Loc</f>
        <v>Lý thuyết xác suất - thống kê</v>
      </c>
      <c r="H10" s="674">
        <f>_Loc</f>
        <v>2</v>
      </c>
      <c r="I10" s="671" t="str">
        <f>_Loc</f>
        <v>Viết</v>
      </c>
      <c r="J10" s="675">
        <f>_Loc</f>
        <v>60</v>
      </c>
      <c r="K10" s="676">
        <v>42812</v>
      </c>
      <c r="L10" s="677" t="str">
        <f>_Ngay</f>
        <v>(Thứ 7)</v>
      </c>
      <c r="M10" s="671">
        <v>1</v>
      </c>
      <c r="N10" s="671">
        <v>72</v>
      </c>
      <c r="O10" s="678">
        <f>_SV_P</f>
        <v>40</v>
      </c>
      <c r="P10" s="671">
        <f>_sophong</f>
        <v>2</v>
      </c>
      <c r="Q10" s="679"/>
      <c r="R10" s="671"/>
      <c r="S10" s="671"/>
      <c r="T10" s="671"/>
      <c r="U10" s="671"/>
      <c r="V10" s="671"/>
      <c r="W10" s="671"/>
      <c r="X10" s="680">
        <f>SUM(Q10:W10)</f>
        <v>0</v>
      </c>
      <c r="Y10" s="681">
        <f>_Ngaycham</f>
        <v>42813</v>
      </c>
      <c r="Z10" s="682">
        <f>_Nopdiem</f>
        <v>42819</v>
      </c>
      <c r="AA10" s="695"/>
      <c r="AB10" s="683"/>
      <c r="AC10" s="684"/>
      <c r="AD10" s="685"/>
      <c r="AE10" s="686">
        <f>X10-2*P10</f>
        <v>-4</v>
      </c>
      <c r="AF10" s="687">
        <f>_SV_Pcuoi</f>
        <v>32</v>
      </c>
      <c r="AG10" s="688" t="str">
        <f>_Loc</f>
        <v>CBTO</v>
      </c>
      <c r="AH10" s="688" t="str">
        <f>_Loc</f>
        <v>KHCB</v>
      </c>
      <c r="AI10" s="689">
        <f>X10-2*P10</f>
        <v>-4</v>
      </c>
      <c r="AJ10" s="690">
        <f>+N10/O10</f>
        <v>1.8</v>
      </c>
      <c r="AK10" s="691"/>
      <c r="AL10" s="692" t="str">
        <f>_Loc</f>
        <v>o</v>
      </c>
      <c r="AM10" s="692" t="str">
        <f>_Loc</f>
        <v>o</v>
      </c>
      <c r="AN10" s="692" t="str">
        <f>_Loc</f>
        <v>o</v>
      </c>
      <c r="AO10" s="692" t="str">
        <f>_Loc</f>
        <v>o</v>
      </c>
      <c r="AP10" s="692" t="str">
        <f>_Loc</f>
        <v>o</v>
      </c>
      <c r="AQ10" s="692" t="str">
        <f>_Loc</f>
        <v>o</v>
      </c>
      <c r="AR10" s="692" t="str">
        <f>_Loc</f>
        <v>o</v>
      </c>
      <c r="AS10" s="692" t="str">
        <f>_Loc</f>
        <v>o</v>
      </c>
      <c r="AT10" s="692" t="str">
        <f>_Loc</f>
        <v>o</v>
      </c>
      <c r="AU10" s="692" t="str">
        <f>_Loc</f>
        <v>o</v>
      </c>
      <c r="AV10" s="692" t="str">
        <f>_Loc</f>
        <v>o</v>
      </c>
      <c r="AW10" s="692" t="str">
        <f>_Loc</f>
        <v>x</v>
      </c>
      <c r="AX10" s="692" t="str">
        <f>_Loc</f>
        <v>o</v>
      </c>
      <c r="AY10" s="692">
        <f>_Loc</f>
        <v>0</v>
      </c>
      <c r="AZ10" s="692">
        <f>_Loc</f>
        <v>0</v>
      </c>
      <c r="BA10" s="692" t="str">
        <f>_Loc</f>
        <v>x</v>
      </c>
      <c r="BB10" s="692" t="str">
        <f>_Loc</f>
        <v>o</v>
      </c>
      <c r="BC10" s="692" t="str">
        <f>_Loc</f>
        <v>o</v>
      </c>
      <c r="BD10" s="692" t="str">
        <f>_Loc</f>
        <v>o</v>
      </c>
      <c r="BE10" s="693"/>
      <c r="BF10" s="693"/>
      <c r="BG10" s="693"/>
      <c r="BH10" s="693"/>
      <c r="BI10" s="693"/>
      <c r="BJ10" s="693"/>
      <c r="BK10" s="693"/>
      <c r="BL10" s="693"/>
      <c r="BM10" s="693"/>
      <c r="BN10" s="693"/>
      <c r="BO10" s="693"/>
      <c r="BP10" s="693"/>
      <c r="BQ10" s="693"/>
      <c r="BR10" s="693"/>
      <c r="BS10" s="693"/>
      <c r="BT10" s="693"/>
      <c r="BU10" s="693"/>
      <c r="BV10" s="693"/>
      <c r="BW10" s="693"/>
    </row>
    <row r="11" spans="1:75" s="571" customFormat="1" ht="37.5" customHeight="1" x14ac:dyDescent="0.2">
      <c r="A11" s="668">
        <f>_Ngay_gio</f>
        <v>42812.291666666664</v>
      </c>
      <c r="B11" s="669" t="str">
        <f>_Gio</f>
        <v>7:00</v>
      </c>
      <c r="C11" s="301" t="s">
        <v>4102</v>
      </c>
      <c r="D11" s="670">
        <f>_stt</f>
        <v>2</v>
      </c>
      <c r="E11" s="671" t="str">
        <f>_LocHe</f>
        <v>DL67D</v>
      </c>
      <c r="F11" s="672" t="str">
        <f>_LocMaHP</f>
        <v>DC2CB94</v>
      </c>
      <c r="G11" s="673" t="str">
        <f>_Loc</f>
        <v>Văn hóa kinh doanh</v>
      </c>
      <c r="H11" s="674">
        <f>_Loc</f>
        <v>2</v>
      </c>
      <c r="I11" s="671" t="str">
        <f>_Loc</f>
        <v>Viết</v>
      </c>
      <c r="J11" s="675">
        <f>_Loc</f>
        <v>75</v>
      </c>
      <c r="K11" s="676">
        <v>42812</v>
      </c>
      <c r="L11" s="677" t="str">
        <f>_Ngay</f>
        <v>(Thứ 7)</v>
      </c>
      <c r="M11" s="671">
        <v>1</v>
      </c>
      <c r="N11" s="671">
        <v>3</v>
      </c>
      <c r="O11" s="678">
        <f>_SV_P</f>
        <v>3</v>
      </c>
      <c r="P11" s="671">
        <f>_sophong</f>
        <v>1</v>
      </c>
      <c r="Q11" s="679"/>
      <c r="R11" s="671"/>
      <c r="S11" s="671"/>
      <c r="T11" s="671"/>
      <c r="U11" s="671"/>
      <c r="V11" s="671"/>
      <c r="W11" s="671"/>
      <c r="X11" s="680">
        <f>SUM(Q11:W11)</f>
        <v>0</v>
      </c>
      <c r="Y11" s="681">
        <f>_Ngaycham</f>
        <v>42813</v>
      </c>
      <c r="Z11" s="682">
        <f>_Nopdiem</f>
        <v>42819</v>
      </c>
      <c r="AA11" s="696"/>
      <c r="AB11" s="683"/>
      <c r="AC11" s="684"/>
      <c r="AD11" s="685"/>
      <c r="AE11" s="686">
        <f>X11-2*P11</f>
        <v>-2</v>
      </c>
      <c r="AF11" s="687">
        <f>_SV_Pcuoi</f>
        <v>3</v>
      </c>
      <c r="AG11" s="688" t="str">
        <f>_Loc</f>
        <v>KVQT</v>
      </c>
      <c r="AH11" s="688" t="str">
        <f>_Loc</f>
        <v>KTVT</v>
      </c>
      <c r="AI11" s="689">
        <f>X11-2*P11</f>
        <v>-2</v>
      </c>
      <c r="AJ11" s="690">
        <f>+N11/O11</f>
        <v>1</v>
      </c>
      <c r="AK11" s="691"/>
      <c r="AL11" s="692">
        <f>_Loc</f>
        <v>0</v>
      </c>
      <c r="AM11" s="692">
        <f>_Loc</f>
        <v>0</v>
      </c>
      <c r="AN11" s="692">
        <f>_Loc</f>
        <v>0</v>
      </c>
      <c r="AO11" s="692">
        <f>_Loc</f>
        <v>0</v>
      </c>
      <c r="AP11" s="692">
        <f>_Loc</f>
        <v>0</v>
      </c>
      <c r="AQ11" s="692">
        <f>_Loc</f>
        <v>0</v>
      </c>
      <c r="AR11" s="692">
        <f>_Loc</f>
        <v>0</v>
      </c>
      <c r="AS11" s="692">
        <f>_Loc</f>
        <v>0</v>
      </c>
      <c r="AT11" s="692">
        <f>_Loc</f>
        <v>0</v>
      </c>
      <c r="AU11" s="692">
        <f>_Loc</f>
        <v>0</v>
      </c>
      <c r="AV11" s="692">
        <f>_Loc</f>
        <v>0</v>
      </c>
      <c r="AW11" s="692">
        <f>_Loc</f>
        <v>0</v>
      </c>
      <c r="AX11" s="692">
        <f>_Loc</f>
        <v>0</v>
      </c>
      <c r="AY11" s="692" t="str">
        <f>_Loc</f>
        <v>o</v>
      </c>
      <c r="AZ11" s="692" t="str">
        <f>_Loc</f>
        <v>x</v>
      </c>
      <c r="BA11" s="692">
        <f>_Loc</f>
        <v>0</v>
      </c>
      <c r="BB11" s="692">
        <f>_Loc</f>
        <v>0</v>
      </c>
      <c r="BC11" s="692">
        <f>_Loc</f>
        <v>0</v>
      </c>
      <c r="BD11" s="692">
        <f>_Loc</f>
        <v>0</v>
      </c>
      <c r="BE11" s="692">
        <f>_Loc</f>
        <v>0</v>
      </c>
      <c r="BF11" s="692">
        <f>_Loc</f>
        <v>0</v>
      </c>
      <c r="BG11" s="692">
        <f>_Loc</f>
        <v>0</v>
      </c>
      <c r="BH11" s="692">
        <f>_Loc</f>
        <v>0</v>
      </c>
      <c r="BI11" s="692">
        <f>_Loc</f>
        <v>0</v>
      </c>
      <c r="BJ11" s="692">
        <f>_Loc</f>
        <v>0</v>
      </c>
      <c r="BK11" s="692">
        <f>_Loc</f>
        <v>0</v>
      </c>
      <c r="BL11" s="692">
        <f>_Loc</f>
        <v>0</v>
      </c>
      <c r="BM11" s="692">
        <f>_Loc</f>
        <v>0</v>
      </c>
      <c r="BN11" s="692">
        <f>_Loc</f>
        <v>0</v>
      </c>
      <c r="BO11" s="692">
        <f>_Loc</f>
        <v>0</v>
      </c>
      <c r="BP11" s="692">
        <f>_Loc</f>
        <v>0</v>
      </c>
      <c r="BQ11" s="692">
        <f>_Loc</f>
        <v>0</v>
      </c>
      <c r="BR11" s="692" t="str">
        <f>_Loc</f>
        <v>o</v>
      </c>
      <c r="BS11" s="692">
        <f>_Loc</f>
        <v>0</v>
      </c>
      <c r="BT11" s="692">
        <f>_Loc</f>
        <v>0</v>
      </c>
      <c r="BU11" s="692">
        <f>_Loc</f>
        <v>0</v>
      </c>
      <c r="BV11" s="692">
        <f>_Loc</f>
        <v>0</v>
      </c>
      <c r="BW11" s="692">
        <f>_Loc</f>
        <v>0</v>
      </c>
    </row>
    <row r="12" spans="1:75" s="536" customFormat="1" ht="37.5" hidden="1" customHeight="1" x14ac:dyDescent="0.2">
      <c r="A12" s="543">
        <f>_Ngay_gio</f>
        <v>42812.75</v>
      </c>
      <c r="B12" s="544" t="str">
        <f>_Gio</f>
        <v>18:00</v>
      </c>
      <c r="C12" s="572" t="s">
        <v>4100</v>
      </c>
      <c r="D12" s="546">
        <f>_stt</f>
        <v>3</v>
      </c>
      <c r="E12" s="551" t="str">
        <f>_LocHe</f>
        <v>DL67D</v>
      </c>
      <c r="F12" s="548" t="str">
        <f>_LocMaHP</f>
        <v>DL3VB61</v>
      </c>
      <c r="G12" s="549" t="str">
        <f>_Loc</f>
        <v>Tổ chức vận tải hàng hóa</v>
      </c>
      <c r="H12" s="550">
        <f>_Loc</f>
        <v>2</v>
      </c>
      <c r="I12" s="551" t="str">
        <f>_Loc</f>
        <v>Viết</v>
      </c>
      <c r="J12" s="552">
        <f>_Loc</f>
        <v>75</v>
      </c>
      <c r="K12" s="553">
        <v>42812</v>
      </c>
      <c r="L12" s="554" t="str">
        <f>_Ngay</f>
        <v>(Thứ 7)</v>
      </c>
      <c r="M12" s="551">
        <v>5</v>
      </c>
      <c r="N12" s="551"/>
      <c r="O12" s="555">
        <f>_SV_P</f>
        <v>0</v>
      </c>
      <c r="P12" s="551" t="str">
        <f>_sophong</f>
        <v/>
      </c>
      <c r="Q12" s="556"/>
      <c r="R12" s="551"/>
      <c r="S12" s="551"/>
      <c r="T12" s="551"/>
      <c r="U12" s="551"/>
      <c r="V12" s="551"/>
      <c r="W12" s="551"/>
      <c r="X12" s="557">
        <f>SUM(Q12:W12)</f>
        <v>0</v>
      </c>
      <c r="Y12" s="558">
        <f>_Ngaycham</f>
        <v>42813</v>
      </c>
      <c r="Z12" s="559">
        <f>_Nopdiem</f>
        <v>42819</v>
      </c>
      <c r="AA12" s="560" t="s">
        <v>4112</v>
      </c>
      <c r="AB12" s="561"/>
      <c r="AC12" s="562"/>
      <c r="AD12" s="563"/>
      <c r="AE12" s="564" t="e">
        <f>X12-2*P12</f>
        <v>#VALUE!</v>
      </c>
      <c r="AF12" s="565" t="str">
        <f>_SV_Pcuoi</f>
        <v/>
      </c>
      <c r="AG12" s="566" t="str">
        <f>_Loc</f>
        <v>KVSB</v>
      </c>
      <c r="AH12" s="566" t="str">
        <f>_Loc</f>
        <v>KTVT</v>
      </c>
      <c r="AI12" s="567" t="e">
        <f>X12-2*P12</f>
        <v>#VALUE!</v>
      </c>
      <c r="AJ12" s="568" t="e">
        <f>+N12/O12</f>
        <v>#DIV/0!</v>
      </c>
      <c r="AK12" s="569"/>
      <c r="AL12" s="570">
        <f>_Loc</f>
        <v>0</v>
      </c>
      <c r="AM12" s="570">
        <f>_Loc</f>
        <v>0</v>
      </c>
      <c r="AN12" s="570">
        <f>_Loc</f>
        <v>0</v>
      </c>
      <c r="AO12" s="570">
        <f>_Loc</f>
        <v>0</v>
      </c>
      <c r="AP12" s="570">
        <f>_Loc</f>
        <v>0</v>
      </c>
      <c r="AQ12" s="570">
        <f>_Loc</f>
        <v>0</v>
      </c>
      <c r="AR12" s="570">
        <f>_Loc</f>
        <v>0</v>
      </c>
      <c r="AS12" s="570">
        <f>_Loc</f>
        <v>0</v>
      </c>
      <c r="AT12" s="570">
        <f>_Loc</f>
        <v>0</v>
      </c>
      <c r="AU12" s="570">
        <f>_Loc</f>
        <v>0</v>
      </c>
      <c r="AV12" s="570">
        <f>_Loc</f>
        <v>0</v>
      </c>
      <c r="AW12" s="570">
        <f>_Loc</f>
        <v>0</v>
      </c>
      <c r="AX12" s="570">
        <f>_Loc</f>
        <v>0</v>
      </c>
      <c r="AY12" s="570">
        <f>_Loc</f>
        <v>0</v>
      </c>
      <c r="AZ12" s="570">
        <f>_Loc</f>
        <v>0</v>
      </c>
      <c r="BA12" s="570">
        <f>_Loc</f>
        <v>0</v>
      </c>
      <c r="BB12" s="570">
        <f>_Loc</f>
        <v>0</v>
      </c>
      <c r="BC12" s="570">
        <f>_Loc</f>
        <v>0</v>
      </c>
      <c r="BD12" s="570">
        <f>_Loc</f>
        <v>0</v>
      </c>
      <c r="BE12" s="570">
        <f>_Loc</f>
        <v>0</v>
      </c>
      <c r="BF12" s="570">
        <f>_Loc</f>
        <v>0</v>
      </c>
      <c r="BG12" s="570">
        <f>_Loc</f>
        <v>0</v>
      </c>
      <c r="BH12" s="570">
        <f>_Loc</f>
        <v>0</v>
      </c>
      <c r="BI12" s="570">
        <f>_Loc</f>
        <v>0</v>
      </c>
      <c r="BJ12" s="570">
        <f>_Loc</f>
        <v>0</v>
      </c>
      <c r="BK12" s="570">
        <f>_Loc</f>
        <v>0</v>
      </c>
      <c r="BL12" s="570">
        <f>_Loc</f>
        <v>0</v>
      </c>
      <c r="BM12" s="570">
        <f>_Loc</f>
        <v>0</v>
      </c>
      <c r="BN12" s="570">
        <f>_Loc</f>
        <v>0</v>
      </c>
      <c r="BO12" s="570">
        <f>_Loc</f>
        <v>0</v>
      </c>
      <c r="BP12" s="570">
        <f>_Loc</f>
        <v>0</v>
      </c>
      <c r="BQ12" s="570">
        <f>_Loc</f>
        <v>0</v>
      </c>
      <c r="BR12" s="570">
        <f>_Loc</f>
        <v>0</v>
      </c>
      <c r="BS12" s="570">
        <f>_Loc</f>
        <v>0</v>
      </c>
      <c r="BT12" s="570">
        <f>_Loc</f>
        <v>0</v>
      </c>
      <c r="BU12" s="570">
        <f>_Loc</f>
        <v>0</v>
      </c>
      <c r="BV12" s="570">
        <f>_Loc</f>
        <v>0</v>
      </c>
      <c r="BW12" s="570">
        <f>_Loc</f>
        <v>0</v>
      </c>
    </row>
    <row r="13" spans="1:75" s="693" customFormat="1" ht="37.5" customHeight="1" x14ac:dyDescent="0.2">
      <c r="A13" s="523">
        <f>_Ngay_gio</f>
        <v>42812.375</v>
      </c>
      <c r="B13" s="524" t="str">
        <f>_Gio</f>
        <v>9:00</v>
      </c>
      <c r="C13" s="525" t="s">
        <v>4079</v>
      </c>
      <c r="D13" s="320">
        <f>_stt</f>
        <v>4</v>
      </c>
      <c r="E13" s="74" t="str">
        <f>_LocHe</f>
        <v>DL67D</v>
      </c>
      <c r="F13" s="494" t="str">
        <f>_LocMaHP</f>
        <v>DL2CO21</v>
      </c>
      <c r="G13" s="495" t="str">
        <f>_Loc</f>
        <v xml:space="preserve">Cơ học cơ sở </v>
      </c>
      <c r="H13" s="540">
        <f>_Loc</f>
        <v>2</v>
      </c>
      <c r="I13" s="74" t="str">
        <f>_Loc</f>
        <v>Viết</v>
      </c>
      <c r="J13" s="541">
        <f>_Loc</f>
        <v>60</v>
      </c>
      <c r="K13" s="496">
        <v>42812</v>
      </c>
      <c r="L13" s="542" t="str">
        <f>_Ngay</f>
        <v>(Thứ 7)</v>
      </c>
      <c r="M13" s="74">
        <v>2</v>
      </c>
      <c r="N13" s="74">
        <v>121</v>
      </c>
      <c r="O13" s="75">
        <f>_SV_P</f>
        <v>41</v>
      </c>
      <c r="P13" s="74">
        <f>_sophong</f>
        <v>3</v>
      </c>
      <c r="Q13" s="316"/>
      <c r="R13" s="74"/>
      <c r="S13" s="74"/>
      <c r="T13" s="74"/>
      <c r="U13" s="74"/>
      <c r="V13" s="74"/>
      <c r="W13" s="74"/>
      <c r="X13" s="317">
        <f>SUM(Q13:W13)</f>
        <v>0</v>
      </c>
      <c r="Y13" s="318">
        <f>_Ngaycham</f>
        <v>42813</v>
      </c>
      <c r="Z13" s="319">
        <f>_Nopdiem</f>
        <v>42819</v>
      </c>
      <c r="AA13" s="195"/>
      <c r="AB13" s="526"/>
      <c r="AC13" s="527"/>
      <c r="AD13" s="528"/>
      <c r="AE13" s="529">
        <f>X13-2*P13</f>
        <v>-6</v>
      </c>
      <c r="AF13" s="530">
        <f>_SV_Pcuoi</f>
        <v>39</v>
      </c>
      <c r="AG13" s="531" t="str">
        <f>_Loc</f>
        <v>CSCO</v>
      </c>
      <c r="AH13" s="531" t="str">
        <f>_Loc</f>
        <v>CSKT</v>
      </c>
      <c r="AI13" s="532">
        <f>X13-2*P13</f>
        <v>-6</v>
      </c>
      <c r="AJ13" s="533">
        <f>+N13/O13</f>
        <v>2.9512195121951219</v>
      </c>
      <c r="AK13" s="534"/>
      <c r="AL13" s="535">
        <f>_Loc</f>
        <v>0</v>
      </c>
      <c r="AM13" s="535">
        <f>_Loc</f>
        <v>0</v>
      </c>
      <c r="AN13" s="535">
        <f>_Loc</f>
        <v>0</v>
      </c>
      <c r="AO13" s="535">
        <f>_Loc</f>
        <v>0</v>
      </c>
      <c r="AP13" s="535">
        <f>_Loc</f>
        <v>0</v>
      </c>
      <c r="AQ13" s="535">
        <f>_Loc</f>
        <v>0</v>
      </c>
      <c r="AR13" s="535">
        <f>_Loc</f>
        <v>0</v>
      </c>
      <c r="AS13" s="535">
        <f>_Loc</f>
        <v>0</v>
      </c>
      <c r="AT13" s="535">
        <f>_Loc</f>
        <v>0</v>
      </c>
      <c r="AU13" s="535">
        <f>_Loc</f>
        <v>0</v>
      </c>
      <c r="AV13" s="535">
        <f>_Loc</f>
        <v>0</v>
      </c>
      <c r="AW13" s="535">
        <f>_Loc</f>
        <v>0</v>
      </c>
      <c r="AX13" s="535">
        <f>_Loc</f>
        <v>0</v>
      </c>
      <c r="AY13" s="535">
        <f>_Loc</f>
        <v>0</v>
      </c>
      <c r="AZ13" s="535">
        <f>_Loc</f>
        <v>0</v>
      </c>
      <c r="BA13" s="535">
        <f>_Loc</f>
        <v>0</v>
      </c>
      <c r="BB13" s="535">
        <f>_Loc</f>
        <v>0</v>
      </c>
      <c r="BC13" s="535">
        <f>_Loc</f>
        <v>0</v>
      </c>
      <c r="BD13" s="535">
        <f>_Loc</f>
        <v>0</v>
      </c>
      <c r="BE13" s="535">
        <f>_Loc</f>
        <v>0</v>
      </c>
      <c r="BF13" s="535">
        <f>_Loc</f>
        <v>0</v>
      </c>
      <c r="BG13" s="535">
        <f>_Loc</f>
        <v>0</v>
      </c>
      <c r="BH13" s="535">
        <f>_Loc</f>
        <v>0</v>
      </c>
      <c r="BI13" s="535">
        <f>_Loc</f>
        <v>0</v>
      </c>
      <c r="BJ13" s="535">
        <f>_Loc</f>
        <v>0</v>
      </c>
      <c r="BK13" s="535">
        <f>_Loc</f>
        <v>0</v>
      </c>
      <c r="BL13" s="535">
        <f>_Loc</f>
        <v>0</v>
      </c>
      <c r="BM13" s="535">
        <f>_Loc</f>
        <v>0</v>
      </c>
      <c r="BN13" s="535">
        <f>_Loc</f>
        <v>0</v>
      </c>
      <c r="BO13" s="535">
        <f>_Loc</f>
        <v>0</v>
      </c>
      <c r="BP13" s="535">
        <f>_Loc</f>
        <v>0</v>
      </c>
      <c r="BQ13" s="535">
        <f>_Loc</f>
        <v>0</v>
      </c>
      <c r="BR13" s="535">
        <f>_Loc</f>
        <v>0</v>
      </c>
      <c r="BS13" s="535">
        <f>_Loc</f>
        <v>0</v>
      </c>
      <c r="BT13" s="535">
        <f>_Loc</f>
        <v>0</v>
      </c>
      <c r="BU13" s="535">
        <f>_Loc</f>
        <v>0</v>
      </c>
      <c r="BV13" s="535">
        <f>_Loc</f>
        <v>0</v>
      </c>
      <c r="BW13" s="535">
        <f>_Loc</f>
        <v>0</v>
      </c>
    </row>
    <row r="14" spans="1:75" s="693" customFormat="1" ht="37.5" customHeight="1" x14ac:dyDescent="0.2">
      <c r="A14" s="523">
        <f>_Ngay_gio</f>
        <v>42812.375</v>
      </c>
      <c r="B14" s="524" t="str">
        <f>_Gio</f>
        <v>9:00</v>
      </c>
      <c r="C14" s="537" t="s">
        <v>4101</v>
      </c>
      <c r="D14" s="320">
        <f>_stt</f>
        <v>5</v>
      </c>
      <c r="E14" s="74" t="str">
        <f>_LocHe</f>
        <v>DL67D</v>
      </c>
      <c r="F14" s="494" t="str">
        <f>_LocMaHP</f>
        <v>DL3VB63</v>
      </c>
      <c r="G14" s="495" t="str">
        <f>_Loc</f>
        <v>Tổ chức vận tải hành khách</v>
      </c>
      <c r="H14" s="540">
        <f>_Loc</f>
        <v>2</v>
      </c>
      <c r="I14" s="74" t="str">
        <f>_Loc</f>
        <v>Viết</v>
      </c>
      <c r="J14" s="541">
        <f>_Loc</f>
        <v>75</v>
      </c>
      <c r="K14" s="497">
        <v>42812</v>
      </c>
      <c r="L14" s="542" t="str">
        <f>_Ngay</f>
        <v>(Thứ 7)</v>
      </c>
      <c r="M14" s="74">
        <v>2</v>
      </c>
      <c r="N14" s="74">
        <v>1</v>
      </c>
      <c r="O14" s="75">
        <f>_SV_P</f>
        <v>1</v>
      </c>
      <c r="P14" s="74">
        <f>_sophong</f>
        <v>1</v>
      </c>
      <c r="Q14" s="316"/>
      <c r="R14" s="74"/>
      <c r="S14" s="74"/>
      <c r="T14" s="74"/>
      <c r="U14" s="74"/>
      <c r="V14" s="74"/>
      <c r="W14" s="74"/>
      <c r="X14" s="317">
        <f>SUM(Q14:W14)</f>
        <v>0</v>
      </c>
      <c r="Y14" s="318">
        <f>_Ngaycham</f>
        <v>42813</v>
      </c>
      <c r="Z14" s="319">
        <f>_Nopdiem</f>
        <v>42819</v>
      </c>
      <c r="AA14" s="195"/>
      <c r="AB14" s="526"/>
      <c r="AC14" s="527"/>
      <c r="AD14" s="528"/>
      <c r="AE14" s="529">
        <f>X14-2*P14</f>
        <v>-2</v>
      </c>
      <c r="AF14" s="530">
        <f>_SV_Pcuoi</f>
        <v>1</v>
      </c>
      <c r="AG14" s="531" t="str">
        <f>_Loc</f>
        <v>KVSB</v>
      </c>
      <c r="AH14" s="531" t="str">
        <f>_Loc</f>
        <v>KTVT</v>
      </c>
      <c r="AI14" s="532">
        <f>X14-2*P14</f>
        <v>-2</v>
      </c>
      <c r="AJ14" s="533">
        <f>+N14/O14</f>
        <v>1</v>
      </c>
      <c r="AK14" s="534"/>
      <c r="AL14" s="535">
        <f>_Loc</f>
        <v>0</v>
      </c>
      <c r="AM14" s="535">
        <f>_Loc</f>
        <v>0</v>
      </c>
      <c r="AN14" s="535">
        <f>_Loc</f>
        <v>0</v>
      </c>
      <c r="AO14" s="535">
        <f>_Loc</f>
        <v>0</v>
      </c>
      <c r="AP14" s="535">
        <f>_Loc</f>
        <v>0</v>
      </c>
      <c r="AQ14" s="535">
        <f>_Loc</f>
        <v>0</v>
      </c>
      <c r="AR14" s="535">
        <f>_Loc</f>
        <v>0</v>
      </c>
      <c r="AS14" s="535">
        <f>_Loc</f>
        <v>0</v>
      </c>
      <c r="AT14" s="535">
        <f>_Loc</f>
        <v>0</v>
      </c>
      <c r="AU14" s="535">
        <f>_Loc</f>
        <v>0</v>
      </c>
      <c r="AV14" s="535">
        <f>_Loc</f>
        <v>0</v>
      </c>
      <c r="AW14" s="535">
        <f>_Loc</f>
        <v>0</v>
      </c>
      <c r="AX14" s="535">
        <f>_Loc</f>
        <v>0</v>
      </c>
      <c r="AY14" s="535">
        <f>_Loc</f>
        <v>0</v>
      </c>
      <c r="AZ14" s="535">
        <f>_Loc</f>
        <v>0</v>
      </c>
      <c r="BA14" s="535">
        <f>_Loc</f>
        <v>0</v>
      </c>
      <c r="BB14" s="535">
        <f>_Loc</f>
        <v>0</v>
      </c>
      <c r="BC14" s="535">
        <f>_Loc</f>
        <v>0</v>
      </c>
      <c r="BD14" s="535">
        <f>_Loc</f>
        <v>0</v>
      </c>
      <c r="BE14" s="535">
        <f>_Loc</f>
        <v>0</v>
      </c>
      <c r="BF14" s="535">
        <f>_Loc</f>
        <v>0</v>
      </c>
      <c r="BG14" s="535">
        <f>_Loc</f>
        <v>0</v>
      </c>
      <c r="BH14" s="535">
        <f>_Loc</f>
        <v>0</v>
      </c>
      <c r="BI14" s="535">
        <f>_Loc</f>
        <v>0</v>
      </c>
      <c r="BJ14" s="535">
        <f>_Loc</f>
        <v>0</v>
      </c>
      <c r="BK14" s="535">
        <f>_Loc</f>
        <v>0</v>
      </c>
      <c r="BL14" s="535">
        <f>_Loc</f>
        <v>0</v>
      </c>
      <c r="BM14" s="535">
        <f>_Loc</f>
        <v>0</v>
      </c>
      <c r="BN14" s="535">
        <f>_Loc</f>
        <v>0</v>
      </c>
      <c r="BO14" s="535">
        <f>_Loc</f>
        <v>0</v>
      </c>
      <c r="BP14" s="535">
        <f>_Loc</f>
        <v>0</v>
      </c>
      <c r="BQ14" s="535">
        <f>_Loc</f>
        <v>0</v>
      </c>
      <c r="BR14" s="535">
        <f>_Loc</f>
        <v>0</v>
      </c>
      <c r="BS14" s="535">
        <f>_Loc</f>
        <v>0</v>
      </c>
      <c r="BT14" s="535">
        <f>_Loc</f>
        <v>0</v>
      </c>
      <c r="BU14" s="535">
        <f>_Loc</f>
        <v>0</v>
      </c>
      <c r="BV14" s="535">
        <f>_Loc</f>
        <v>0</v>
      </c>
      <c r="BW14" s="535">
        <f>_Loc</f>
        <v>0</v>
      </c>
    </row>
    <row r="15" spans="1:75" s="536" customFormat="1" ht="37.5" customHeight="1" x14ac:dyDescent="0.2">
      <c r="A15" s="523">
        <f>_Ngay_gio</f>
        <v>42812.75</v>
      </c>
      <c r="B15" s="524" t="str">
        <f>_Gio</f>
        <v>18:00</v>
      </c>
      <c r="C15" s="525" t="s">
        <v>4083</v>
      </c>
      <c r="D15" s="320">
        <f>_stt</f>
        <v>6</v>
      </c>
      <c r="E15" s="74" t="str">
        <f>_LocHe</f>
        <v>DL67D</v>
      </c>
      <c r="F15" s="494" t="str">
        <f>_LocMaHP</f>
        <v>DC2KV63</v>
      </c>
      <c r="G15" s="495" t="str">
        <f>_Loc</f>
        <v>Kinh tế lượng</v>
      </c>
      <c r="H15" s="540">
        <f>_Loc</f>
        <v>3</v>
      </c>
      <c r="I15" s="74" t="str">
        <f>_Loc</f>
        <v>Viết</v>
      </c>
      <c r="J15" s="541">
        <f>_Loc</f>
        <v>90</v>
      </c>
      <c r="K15" s="496">
        <v>42812</v>
      </c>
      <c r="L15" s="542" t="str">
        <f>_Ngay</f>
        <v>(Thứ 7)</v>
      </c>
      <c r="M15" s="74">
        <v>5</v>
      </c>
      <c r="N15" s="74">
        <v>3</v>
      </c>
      <c r="O15" s="75">
        <f>_SV_P</f>
        <v>3</v>
      </c>
      <c r="P15" s="74">
        <f>_sophong</f>
        <v>1</v>
      </c>
      <c r="Q15" s="316"/>
      <c r="R15" s="74"/>
      <c r="S15" s="74"/>
      <c r="T15" s="74"/>
      <c r="U15" s="74"/>
      <c r="V15" s="74"/>
      <c r="W15" s="74"/>
      <c r="X15" s="317">
        <f>SUM(Q15:W15)</f>
        <v>0</v>
      </c>
      <c r="Y15" s="318">
        <f>_Ngaycham</f>
        <v>42813</v>
      </c>
      <c r="Z15" s="319">
        <f>_Nopdiem</f>
        <v>42819</v>
      </c>
      <c r="AA15" s="195"/>
      <c r="AB15" s="526"/>
      <c r="AC15" s="527"/>
      <c r="AD15" s="528"/>
      <c r="AE15" s="529">
        <f>X15-2*P15</f>
        <v>-2</v>
      </c>
      <c r="AF15" s="530">
        <f>_SV_Pcuoi</f>
        <v>3</v>
      </c>
      <c r="AG15" s="531" t="str">
        <f>_Loc</f>
        <v>KVQT</v>
      </c>
      <c r="AH15" s="531" t="str">
        <f>_Loc</f>
        <v>KTVT</v>
      </c>
      <c r="AI15" s="532">
        <f>X15-2*P15</f>
        <v>-2</v>
      </c>
      <c r="AJ15" s="533">
        <f>+N15/O15</f>
        <v>1</v>
      </c>
      <c r="AK15" s="534"/>
      <c r="AL15" s="535">
        <f>_Loc</f>
        <v>0</v>
      </c>
      <c r="AM15" s="535">
        <f>_Loc</f>
        <v>0</v>
      </c>
      <c r="AN15" s="535">
        <f>_Loc</f>
        <v>0</v>
      </c>
      <c r="AO15" s="535">
        <f>_Loc</f>
        <v>0</v>
      </c>
      <c r="AP15" s="535">
        <f>_Loc</f>
        <v>0</v>
      </c>
      <c r="AQ15" s="535">
        <f>_Loc</f>
        <v>0</v>
      </c>
      <c r="AR15" s="535">
        <f>_Loc</f>
        <v>0</v>
      </c>
      <c r="AS15" s="535">
        <f>_Loc</f>
        <v>0</v>
      </c>
      <c r="AT15" s="535">
        <f>_Loc</f>
        <v>0</v>
      </c>
      <c r="AU15" s="535">
        <f>_Loc</f>
        <v>0</v>
      </c>
      <c r="AV15" s="535">
        <f>_Loc</f>
        <v>0</v>
      </c>
      <c r="AW15" s="535">
        <f>_Loc</f>
        <v>0</v>
      </c>
      <c r="AX15" s="535">
        <f>_Loc</f>
        <v>0</v>
      </c>
      <c r="AY15" s="535" t="str">
        <f>_Loc</f>
        <v>x</v>
      </c>
      <c r="AZ15" s="535" t="str">
        <f>_Loc</f>
        <v>x</v>
      </c>
      <c r="BA15" s="535" t="str">
        <f>_Loc</f>
        <v>x</v>
      </c>
      <c r="BB15" s="535">
        <f>_Loc</f>
        <v>0</v>
      </c>
      <c r="BC15" s="535">
        <f>_Loc</f>
        <v>0</v>
      </c>
      <c r="BD15" s="535">
        <f>_Loc</f>
        <v>0</v>
      </c>
      <c r="BE15" s="535">
        <f>_Loc</f>
        <v>0</v>
      </c>
      <c r="BF15" s="535">
        <f>_Loc</f>
        <v>0</v>
      </c>
      <c r="BG15" s="535">
        <f>_Loc</f>
        <v>0</v>
      </c>
      <c r="BH15" s="535">
        <f>_Loc</f>
        <v>0</v>
      </c>
      <c r="BI15" s="535">
        <f>_Loc</f>
        <v>0</v>
      </c>
      <c r="BJ15" s="535">
        <f>_Loc</f>
        <v>0</v>
      </c>
      <c r="BK15" s="535">
        <f>_Loc</f>
        <v>0</v>
      </c>
      <c r="BL15" s="535">
        <f>_Loc</f>
        <v>0</v>
      </c>
      <c r="BM15" s="535">
        <f>_Loc</f>
        <v>0</v>
      </c>
      <c r="BN15" s="535">
        <f>_Loc</f>
        <v>0</v>
      </c>
      <c r="BO15" s="535">
        <f>_Loc</f>
        <v>0</v>
      </c>
      <c r="BP15" s="535">
        <f>_Loc</f>
        <v>0</v>
      </c>
      <c r="BQ15" s="535">
        <f>_Loc</f>
        <v>0</v>
      </c>
      <c r="BR15" s="535">
        <f>_Loc</f>
        <v>0</v>
      </c>
      <c r="BS15" s="535">
        <f>_Loc</f>
        <v>0</v>
      </c>
      <c r="BT15" s="535">
        <f>_Loc</f>
        <v>0</v>
      </c>
      <c r="BU15" s="535">
        <f>_Loc</f>
        <v>0</v>
      </c>
      <c r="BV15" s="535">
        <f>_Loc</f>
        <v>0</v>
      </c>
      <c r="BW15" s="535">
        <f>_Loc</f>
        <v>0</v>
      </c>
    </row>
    <row r="16" spans="1:75" s="536" customFormat="1" ht="25.5" hidden="1" customHeight="1" x14ac:dyDescent="0.2">
      <c r="A16" s="543">
        <f>_Ngay_gio</f>
        <v>42813.75</v>
      </c>
      <c r="B16" s="544" t="str">
        <f>_Gio</f>
        <v>18:00</v>
      </c>
      <c r="C16" s="545" t="s">
        <v>4080</v>
      </c>
      <c r="D16" s="546">
        <f>_stt</f>
        <v>7</v>
      </c>
      <c r="E16" s="551" t="str">
        <f>_LocHe</f>
        <v>DL67D</v>
      </c>
      <c r="F16" s="548" t="str">
        <f>_LocMaHP</f>
        <v>DC2CO24</v>
      </c>
      <c r="G16" s="549" t="str">
        <f>_Loc</f>
        <v>Cơ kỹ thuật</v>
      </c>
      <c r="H16" s="550">
        <f>_Loc</f>
        <v>3</v>
      </c>
      <c r="I16" s="551" t="str">
        <f>_Loc</f>
        <v>Viết</v>
      </c>
      <c r="J16" s="552">
        <f>_Loc</f>
        <v>90</v>
      </c>
      <c r="K16" s="553">
        <v>42813</v>
      </c>
      <c r="L16" s="554" t="str">
        <f>_Ngay</f>
        <v>(Cnhật)</v>
      </c>
      <c r="M16" s="551">
        <v>5</v>
      </c>
      <c r="N16" s="551"/>
      <c r="O16" s="555">
        <f>_SV_P</f>
        <v>0</v>
      </c>
      <c r="P16" s="551" t="str">
        <f>_sophong</f>
        <v/>
      </c>
      <c r="Q16" s="556"/>
      <c r="R16" s="551"/>
      <c r="S16" s="551"/>
      <c r="T16" s="551"/>
      <c r="U16" s="551"/>
      <c r="V16" s="551"/>
      <c r="W16" s="551"/>
      <c r="X16" s="557">
        <f>SUM(Q16:W16)</f>
        <v>0</v>
      </c>
      <c r="Y16" s="558">
        <f>_Ngaycham</f>
        <v>42814</v>
      </c>
      <c r="Z16" s="559">
        <f>_Nopdiem</f>
        <v>42820</v>
      </c>
      <c r="AA16" s="560" t="s">
        <v>4112</v>
      </c>
      <c r="AB16" s="561"/>
      <c r="AC16" s="562"/>
      <c r="AD16" s="563"/>
      <c r="AE16" s="564" t="e">
        <f>X16-2*P16</f>
        <v>#VALUE!</v>
      </c>
      <c r="AF16" s="565" t="str">
        <f>_SV_Pcuoi</f>
        <v/>
      </c>
      <c r="AG16" s="566" t="str">
        <f>_Loc</f>
        <v>CSCO</v>
      </c>
      <c r="AH16" s="566" t="str">
        <f>_Loc</f>
        <v>CSKT</v>
      </c>
      <c r="AI16" s="567" t="e">
        <f>X16-2*P16</f>
        <v>#VALUE!</v>
      </c>
      <c r="AJ16" s="568" t="e">
        <f>+N16/O16</f>
        <v>#DIV/0!</v>
      </c>
      <c r="AK16" s="569"/>
      <c r="AL16" s="570">
        <f>_Loc</f>
        <v>0</v>
      </c>
      <c r="AM16" s="570">
        <f>_Loc</f>
        <v>0</v>
      </c>
      <c r="AN16" s="570">
        <f>_Loc</f>
        <v>0</v>
      </c>
      <c r="AO16" s="570">
        <f>_Loc</f>
        <v>0</v>
      </c>
      <c r="AP16" s="570">
        <f>_Loc</f>
        <v>0</v>
      </c>
      <c r="AQ16" s="570">
        <f>_Loc</f>
        <v>0</v>
      </c>
      <c r="AR16" s="570">
        <f>_Loc</f>
        <v>0</v>
      </c>
      <c r="AS16" s="570">
        <f>_Loc</f>
        <v>0</v>
      </c>
      <c r="AT16" s="570">
        <f>_Loc</f>
        <v>0</v>
      </c>
      <c r="AU16" s="570">
        <f>_Loc</f>
        <v>0</v>
      </c>
      <c r="AV16" s="570">
        <f>_Loc</f>
        <v>0</v>
      </c>
      <c r="AW16" s="570">
        <f>_Loc</f>
        <v>0</v>
      </c>
      <c r="AX16" s="570">
        <f>_Loc</f>
        <v>0</v>
      </c>
      <c r="AY16" s="570">
        <f>_Loc</f>
        <v>0</v>
      </c>
      <c r="AZ16" s="570">
        <f>_Loc</f>
        <v>0</v>
      </c>
      <c r="BA16" s="570" t="str">
        <f>_Loc</f>
        <v>x</v>
      </c>
      <c r="BB16" s="570" t="str">
        <f>_Loc</f>
        <v>x</v>
      </c>
      <c r="BC16" s="570" t="str">
        <f>_Loc</f>
        <v>x</v>
      </c>
      <c r="BD16" s="570">
        <f>_Loc</f>
        <v>0</v>
      </c>
      <c r="BE16" s="571"/>
      <c r="BF16" s="571"/>
      <c r="BG16" s="571"/>
      <c r="BH16" s="571"/>
      <c r="BI16" s="571"/>
      <c r="BJ16" s="571"/>
      <c r="BK16" s="571"/>
      <c r="BL16" s="571"/>
      <c r="BM16" s="571"/>
      <c r="BN16" s="571"/>
      <c r="BO16" s="571"/>
      <c r="BP16" s="571"/>
      <c r="BQ16" s="571"/>
      <c r="BR16" s="571"/>
      <c r="BS16" s="571"/>
      <c r="BT16" s="571"/>
      <c r="BU16" s="571"/>
      <c r="BV16" s="571"/>
      <c r="BW16" s="571"/>
    </row>
    <row r="17" spans="1:75" s="571" customFormat="1" ht="37.5" customHeight="1" x14ac:dyDescent="0.2">
      <c r="A17" s="523">
        <f>_Ngay_gio</f>
        <v>42812.75</v>
      </c>
      <c r="B17" s="524" t="str">
        <f>_Gio</f>
        <v>18:00</v>
      </c>
      <c r="C17" s="539" t="s">
        <v>4103</v>
      </c>
      <c r="D17" s="320">
        <f>_stt</f>
        <v>8</v>
      </c>
      <c r="E17" s="74" t="str">
        <f>_LocHe</f>
        <v>DL67D</v>
      </c>
      <c r="F17" s="494" t="str">
        <f>_LocMaHP</f>
        <v>DL1CB22</v>
      </c>
      <c r="G17" s="495" t="str">
        <f>_Loc</f>
        <v>Vật lý đại cương 2</v>
      </c>
      <c r="H17" s="540">
        <f>_Loc</f>
        <v>3</v>
      </c>
      <c r="I17" s="74" t="str">
        <f>_Loc</f>
        <v>Viết</v>
      </c>
      <c r="J17" s="541">
        <f>_Loc</f>
        <v>60</v>
      </c>
      <c r="K17" s="496">
        <v>42812</v>
      </c>
      <c r="L17" s="542" t="str">
        <f>_Ngay</f>
        <v>(Thứ 7)</v>
      </c>
      <c r="M17" s="74">
        <v>5</v>
      </c>
      <c r="N17" s="74">
        <v>52</v>
      </c>
      <c r="O17" s="75">
        <f>_SV_P</f>
        <v>40</v>
      </c>
      <c r="P17" s="74">
        <f>_sophong</f>
        <v>2</v>
      </c>
      <c r="Q17" s="316"/>
      <c r="R17" s="74"/>
      <c r="S17" s="74"/>
      <c r="T17" s="74"/>
      <c r="U17" s="74"/>
      <c r="V17" s="74"/>
      <c r="W17" s="74"/>
      <c r="X17" s="317">
        <f>SUM(Q17:W17)</f>
        <v>0</v>
      </c>
      <c r="Y17" s="318">
        <f>_Ngaycham</f>
        <v>42813</v>
      </c>
      <c r="Z17" s="319">
        <f>_Nopdiem</f>
        <v>42819</v>
      </c>
      <c r="AA17" s="469"/>
      <c r="AB17" s="526"/>
      <c r="AC17" s="527"/>
      <c r="AD17" s="528"/>
      <c r="AE17" s="529">
        <f>X17-2*P17</f>
        <v>-4</v>
      </c>
      <c r="AF17" s="530">
        <f>_SV_Pcuoi</f>
        <v>12</v>
      </c>
      <c r="AG17" s="531" t="str">
        <f>_Loc</f>
        <v>CBLY</v>
      </c>
      <c r="AH17" s="531" t="str">
        <f>_Loc</f>
        <v>KHCB</v>
      </c>
      <c r="AI17" s="532">
        <f>X17-2*P17</f>
        <v>-4</v>
      </c>
      <c r="AJ17" s="533">
        <f>+N17/O17</f>
        <v>1.3</v>
      </c>
      <c r="AK17" s="534"/>
      <c r="AL17" s="535">
        <f>_Loc</f>
        <v>0</v>
      </c>
      <c r="AM17" s="535">
        <f>_Loc</f>
        <v>0</v>
      </c>
      <c r="AN17" s="535">
        <f>_Loc</f>
        <v>0</v>
      </c>
      <c r="AO17" s="535">
        <f>_Loc</f>
        <v>0</v>
      </c>
      <c r="AP17" s="535">
        <f>_Loc</f>
        <v>0</v>
      </c>
      <c r="AQ17" s="535">
        <f>_Loc</f>
        <v>0</v>
      </c>
      <c r="AR17" s="535">
        <f>_Loc</f>
        <v>0</v>
      </c>
      <c r="AS17" s="535">
        <f>_Loc</f>
        <v>0</v>
      </c>
      <c r="AT17" s="535">
        <f>_Loc</f>
        <v>0</v>
      </c>
      <c r="AU17" s="535">
        <f>_Loc</f>
        <v>0</v>
      </c>
      <c r="AV17" s="535">
        <f>_Loc</f>
        <v>0</v>
      </c>
      <c r="AW17" s="535">
        <f>_Loc</f>
        <v>0</v>
      </c>
      <c r="AX17" s="535">
        <f>_Loc</f>
        <v>0</v>
      </c>
      <c r="AY17" s="535">
        <f>_Loc</f>
        <v>0</v>
      </c>
      <c r="AZ17" s="535">
        <f>_Loc</f>
        <v>0</v>
      </c>
      <c r="BA17" s="535">
        <f>_Loc</f>
        <v>0</v>
      </c>
      <c r="BB17" s="535">
        <f>_Loc</f>
        <v>0</v>
      </c>
      <c r="BC17" s="535">
        <f>_Loc</f>
        <v>0</v>
      </c>
      <c r="BD17" s="535">
        <f>_Loc</f>
        <v>0</v>
      </c>
      <c r="BE17" s="535">
        <f>_Loc</f>
        <v>0</v>
      </c>
      <c r="BF17" s="535">
        <f>_Loc</f>
        <v>0</v>
      </c>
      <c r="BG17" s="535">
        <f>_Loc</f>
        <v>0</v>
      </c>
      <c r="BH17" s="535">
        <f>_Loc</f>
        <v>0</v>
      </c>
      <c r="BI17" s="535">
        <f>_Loc</f>
        <v>0</v>
      </c>
      <c r="BJ17" s="535">
        <f>_Loc</f>
        <v>0</v>
      </c>
      <c r="BK17" s="535">
        <f>_Loc</f>
        <v>0</v>
      </c>
      <c r="BL17" s="535">
        <f>_Loc</f>
        <v>0</v>
      </c>
      <c r="BM17" s="535">
        <f>_Loc</f>
        <v>0</v>
      </c>
      <c r="BN17" s="535">
        <f>_Loc</f>
        <v>0</v>
      </c>
      <c r="BO17" s="535">
        <f>_Loc</f>
        <v>0</v>
      </c>
      <c r="BP17" s="535">
        <f>_Loc</f>
        <v>0</v>
      </c>
      <c r="BQ17" s="535">
        <f>_Loc</f>
        <v>0</v>
      </c>
      <c r="BR17" s="535">
        <f>_Loc</f>
        <v>0</v>
      </c>
      <c r="BS17" s="535">
        <f>_Loc</f>
        <v>0</v>
      </c>
      <c r="BT17" s="535">
        <f>_Loc</f>
        <v>0</v>
      </c>
      <c r="BU17" s="535">
        <f>_Loc</f>
        <v>0</v>
      </c>
      <c r="BV17" s="535">
        <f>_Loc</f>
        <v>0</v>
      </c>
      <c r="BW17" s="535">
        <f>_Loc</f>
        <v>0</v>
      </c>
    </row>
    <row r="18" spans="1:75" s="536" customFormat="1" ht="25.5" hidden="1" customHeight="1" x14ac:dyDescent="0.2">
      <c r="A18" s="543">
        <f>_Ngay_gio</f>
        <v>42813.270833333336</v>
      </c>
      <c r="B18" s="544" t="str">
        <f>_Gio</f>
        <v>6:30</v>
      </c>
      <c r="C18" s="572" t="s">
        <v>4088</v>
      </c>
      <c r="D18" s="546">
        <f>_stt</f>
        <v>9</v>
      </c>
      <c r="E18" s="551" t="str">
        <f>_LocHe</f>
        <v>DL67D</v>
      </c>
      <c r="F18" s="548" t="str">
        <f>_LocMaHP</f>
        <v>DC1CB99</v>
      </c>
      <c r="G18" s="549" t="str">
        <f>_Loc</f>
        <v>Phương pháp nghiên cứu khoa học</v>
      </c>
      <c r="H18" s="550">
        <f>_Loc</f>
        <v>2</v>
      </c>
      <c r="I18" s="551" t="str">
        <f>_Loc</f>
        <v>Viết</v>
      </c>
      <c r="J18" s="552">
        <f>_Loc</f>
        <v>75</v>
      </c>
      <c r="K18" s="553">
        <v>42813</v>
      </c>
      <c r="L18" s="554" t="str">
        <f>_Ngay</f>
        <v>(Cnhật)</v>
      </c>
      <c r="M18" s="551">
        <v>6</v>
      </c>
      <c r="N18" s="551"/>
      <c r="O18" s="555">
        <f>_SV_P</f>
        <v>0</v>
      </c>
      <c r="P18" s="551" t="str">
        <f>_sophong</f>
        <v/>
      </c>
      <c r="Q18" s="556"/>
      <c r="R18" s="551"/>
      <c r="S18" s="551"/>
      <c r="T18" s="551"/>
      <c r="U18" s="551"/>
      <c r="V18" s="551"/>
      <c r="W18" s="551"/>
      <c r="X18" s="557">
        <f>SUM(Q18:W18)</f>
        <v>0</v>
      </c>
      <c r="Y18" s="558">
        <f>_Ngaycham</f>
        <v>42814</v>
      </c>
      <c r="Z18" s="559">
        <f>_Nopdiem</f>
        <v>42820</v>
      </c>
      <c r="AA18" s="573" t="s">
        <v>4112</v>
      </c>
      <c r="AB18" s="574"/>
      <c r="AC18" s="575"/>
      <c r="AD18" s="563"/>
      <c r="AE18" s="564" t="e">
        <f>X18-2*P18</f>
        <v>#VALUE!</v>
      </c>
      <c r="AF18" s="565" t="str">
        <f>_SV_Pcuoi</f>
        <v/>
      </c>
      <c r="AG18" s="566" t="str">
        <f>_Loc</f>
        <v/>
      </c>
      <c r="AH18" s="566" t="str">
        <f>_Loc</f>
        <v>KTVT</v>
      </c>
      <c r="AI18" s="567" t="e">
        <f>X18-2*P18</f>
        <v>#VALUE!</v>
      </c>
      <c r="AJ18" s="568" t="e">
        <f>+N18/O18</f>
        <v>#DIV/0!</v>
      </c>
      <c r="AK18" s="569"/>
      <c r="AL18" s="570">
        <f>_Loc</f>
        <v>0</v>
      </c>
      <c r="AM18" s="570">
        <f>_Loc</f>
        <v>0</v>
      </c>
      <c r="AN18" s="570">
        <f>_Loc</f>
        <v>0</v>
      </c>
      <c r="AO18" s="570">
        <f>_Loc</f>
        <v>0</v>
      </c>
      <c r="AP18" s="570">
        <f>_Loc</f>
        <v>0</v>
      </c>
      <c r="AQ18" s="570">
        <f>_Loc</f>
        <v>0</v>
      </c>
      <c r="AR18" s="570">
        <f>_Loc</f>
        <v>0</v>
      </c>
      <c r="AS18" s="570">
        <f>_Loc</f>
        <v>0</v>
      </c>
      <c r="AT18" s="570">
        <f>_Loc</f>
        <v>0</v>
      </c>
      <c r="AU18" s="570">
        <f>_Loc</f>
        <v>0</v>
      </c>
      <c r="AV18" s="570">
        <f>_Loc</f>
        <v>0</v>
      </c>
      <c r="AW18" s="570" t="str">
        <f>_Loc</f>
        <v>o</v>
      </c>
      <c r="AX18" s="570" t="str">
        <f>_Loc</f>
        <v>o</v>
      </c>
      <c r="AY18" s="570" t="str">
        <f>_Loc</f>
        <v>o</v>
      </c>
      <c r="AZ18" s="570" t="str">
        <f>_Loc</f>
        <v>o</v>
      </c>
      <c r="BA18" s="570" t="str">
        <f>_Loc</f>
        <v>o</v>
      </c>
      <c r="BB18" s="570" t="str">
        <f>_Loc</f>
        <v>o</v>
      </c>
      <c r="BC18" s="570" t="str">
        <f>_Loc</f>
        <v>o</v>
      </c>
      <c r="BD18" s="570" t="str">
        <f>_Loc</f>
        <v>o</v>
      </c>
      <c r="BE18" s="571"/>
      <c r="BF18" s="571"/>
      <c r="BG18" s="571"/>
      <c r="BH18" s="571"/>
      <c r="BI18" s="571"/>
      <c r="BJ18" s="571"/>
      <c r="BK18" s="571"/>
      <c r="BL18" s="571"/>
      <c r="BM18" s="571"/>
      <c r="BN18" s="571"/>
      <c r="BO18" s="571"/>
      <c r="BP18" s="571"/>
      <c r="BQ18" s="571"/>
      <c r="BR18" s="571"/>
      <c r="BS18" s="571"/>
      <c r="BT18" s="571"/>
      <c r="BU18" s="571"/>
      <c r="BV18" s="571"/>
      <c r="BW18" s="571"/>
    </row>
    <row r="19" spans="1:75" s="571" customFormat="1" ht="25.5" customHeight="1" x14ac:dyDescent="0.2">
      <c r="A19" s="523">
        <f>_Ngay_gio</f>
        <v>42813.75</v>
      </c>
      <c r="B19" s="524" t="str">
        <f>_Gio</f>
        <v>18:00</v>
      </c>
      <c r="C19" s="525" t="s">
        <v>4099</v>
      </c>
      <c r="D19" s="320">
        <f>_stt</f>
        <v>10</v>
      </c>
      <c r="E19" s="74" t="str">
        <f>_LocHe</f>
        <v>DL67D</v>
      </c>
      <c r="F19" s="494" t="str">
        <f>_LocMaHP</f>
        <v>DC1CB12</v>
      </c>
      <c r="G19" s="495" t="str">
        <f>_Loc</f>
        <v>Toán 2</v>
      </c>
      <c r="H19" s="540">
        <f>_Loc</f>
        <v>3</v>
      </c>
      <c r="I19" s="74" t="str">
        <f>_Loc</f>
        <v>Viết</v>
      </c>
      <c r="J19" s="541">
        <f>_Loc</f>
        <v>60</v>
      </c>
      <c r="K19" s="496">
        <v>42813</v>
      </c>
      <c r="L19" s="542" t="str">
        <f>_Ngay</f>
        <v>(Cnhật)</v>
      </c>
      <c r="M19" s="74">
        <v>5</v>
      </c>
      <c r="N19" s="74">
        <v>149</v>
      </c>
      <c r="O19" s="75">
        <f>_SV_P</f>
        <v>40</v>
      </c>
      <c r="P19" s="74">
        <f>_sophong</f>
        <v>4</v>
      </c>
      <c r="Q19" s="316"/>
      <c r="R19" s="74"/>
      <c r="S19" s="74"/>
      <c r="T19" s="74"/>
      <c r="U19" s="74"/>
      <c r="V19" s="74"/>
      <c r="W19" s="74"/>
      <c r="X19" s="317">
        <f>SUM(Q19:W19)</f>
        <v>0</v>
      </c>
      <c r="Y19" s="318">
        <f>_Ngaycham</f>
        <v>42814</v>
      </c>
      <c r="Z19" s="319">
        <f>_Nopdiem</f>
        <v>42820</v>
      </c>
      <c r="AA19" s="195"/>
      <c r="AB19" s="526"/>
      <c r="AC19" s="527"/>
      <c r="AD19" s="528"/>
      <c r="AE19" s="529">
        <f>X19-2*P19</f>
        <v>-8</v>
      </c>
      <c r="AF19" s="530">
        <f>_SV_Pcuoi</f>
        <v>29</v>
      </c>
      <c r="AG19" s="531" t="str">
        <f>_Loc</f>
        <v>CBTO</v>
      </c>
      <c r="AH19" s="531" t="str">
        <f>_Loc</f>
        <v>KHCB</v>
      </c>
      <c r="AI19" s="532">
        <f>X19-2*P19</f>
        <v>-8</v>
      </c>
      <c r="AJ19" s="533">
        <f>+N19/O19</f>
        <v>3.7250000000000001</v>
      </c>
      <c r="AK19" s="534"/>
      <c r="AL19" s="535" t="str">
        <f>_Loc</f>
        <v>x</v>
      </c>
      <c r="AM19" s="535" t="str">
        <f>_Loc</f>
        <v>x</v>
      </c>
      <c r="AN19" s="535" t="str">
        <f>_Loc</f>
        <v>x</v>
      </c>
      <c r="AO19" s="535" t="str">
        <f>_Loc</f>
        <v>x</v>
      </c>
      <c r="AP19" s="535" t="str">
        <f>_Loc</f>
        <v>x</v>
      </c>
      <c r="AQ19" s="535" t="str">
        <f>_Loc</f>
        <v>x</v>
      </c>
      <c r="AR19" s="535" t="str">
        <f>_Loc</f>
        <v>x</v>
      </c>
      <c r="AS19" s="535" t="str">
        <f>_Loc</f>
        <v>x</v>
      </c>
      <c r="AT19" s="535" t="str">
        <f>_Loc</f>
        <v>x</v>
      </c>
      <c r="AU19" s="535" t="str">
        <f>_Loc</f>
        <v>x</v>
      </c>
      <c r="AV19" s="535" t="str">
        <f>_Loc</f>
        <v>x</v>
      </c>
      <c r="AW19" s="535" t="str">
        <f>_Loc</f>
        <v>x</v>
      </c>
      <c r="AX19" s="535" t="str">
        <f>_Loc</f>
        <v>x</v>
      </c>
      <c r="AY19" s="535">
        <f>_Loc</f>
        <v>0</v>
      </c>
      <c r="AZ19" s="535">
        <f>_Loc</f>
        <v>0</v>
      </c>
      <c r="BA19" s="535" t="str">
        <f>_Loc</f>
        <v>x</v>
      </c>
      <c r="BB19" s="535" t="str">
        <f>_Loc</f>
        <v>x</v>
      </c>
      <c r="BC19" s="535" t="str">
        <f>_Loc</f>
        <v>x</v>
      </c>
      <c r="BD19" s="535" t="str">
        <f>_Loc</f>
        <v>x</v>
      </c>
      <c r="BE19" s="535">
        <f>_Loc</f>
        <v>0</v>
      </c>
      <c r="BF19" s="535">
        <f>_Loc</f>
        <v>0</v>
      </c>
      <c r="BG19" s="535">
        <f>_Loc</f>
        <v>0</v>
      </c>
      <c r="BH19" s="535">
        <f>_Loc</f>
        <v>0</v>
      </c>
      <c r="BI19" s="535">
        <f>_Loc</f>
        <v>0</v>
      </c>
      <c r="BJ19" s="535">
        <f>_Loc</f>
        <v>0</v>
      </c>
      <c r="BK19" s="535">
        <f>_Loc</f>
        <v>0</v>
      </c>
      <c r="BL19" s="535">
        <f>_Loc</f>
        <v>0</v>
      </c>
      <c r="BM19" s="535">
        <f>_Loc</f>
        <v>0</v>
      </c>
      <c r="BN19" s="535">
        <f>_Loc</f>
        <v>0</v>
      </c>
      <c r="BO19" s="535">
        <f>_Loc</f>
        <v>0</v>
      </c>
      <c r="BP19" s="535" t="str">
        <f>_Loc</f>
        <v>x</v>
      </c>
      <c r="BQ19" s="535">
        <f>_Loc</f>
        <v>0</v>
      </c>
      <c r="BR19" s="535">
        <f>_Loc</f>
        <v>0</v>
      </c>
      <c r="BS19" s="535">
        <f>_Loc</f>
        <v>0</v>
      </c>
      <c r="BT19" s="535">
        <f>_Loc</f>
        <v>0</v>
      </c>
      <c r="BU19" s="535">
        <f>_Loc</f>
        <v>0</v>
      </c>
      <c r="BV19" s="535">
        <f>_Loc</f>
        <v>0</v>
      </c>
      <c r="BW19" s="535">
        <f>_Loc</f>
        <v>0</v>
      </c>
    </row>
    <row r="20" spans="1:75" s="571" customFormat="1" ht="25.5" customHeight="1" x14ac:dyDescent="0.25">
      <c r="A20" s="523">
        <f>_Ngay_gio</f>
        <v>42813.75</v>
      </c>
      <c r="B20" s="524" t="str">
        <f>_Gio</f>
        <v>18:00</v>
      </c>
      <c r="C20" s="538" t="s">
        <v>4084</v>
      </c>
      <c r="D20" s="320">
        <f>_stt</f>
        <v>11</v>
      </c>
      <c r="E20" s="74" t="str">
        <f>_LocHe</f>
        <v>DL67D</v>
      </c>
      <c r="F20" s="494" t="str">
        <f>_LocMaHP</f>
        <v>DC2KV82</v>
      </c>
      <c r="G20" s="495" t="str">
        <f>_Loc</f>
        <v>Kinh tế quốc tế</v>
      </c>
      <c r="H20" s="540">
        <f>_Loc</f>
        <v>2</v>
      </c>
      <c r="I20" s="74" t="str">
        <f>_Loc</f>
        <v>Viết</v>
      </c>
      <c r="J20" s="541">
        <f>_Loc</f>
        <v>60</v>
      </c>
      <c r="K20" s="496">
        <v>42813</v>
      </c>
      <c r="L20" s="542" t="str">
        <f>_Ngay</f>
        <v>(Cnhật)</v>
      </c>
      <c r="M20" s="74">
        <v>5</v>
      </c>
      <c r="N20" s="74">
        <v>1</v>
      </c>
      <c r="O20" s="75">
        <f>_SV_P</f>
        <v>1</v>
      </c>
      <c r="P20" s="74">
        <f>_sophong</f>
        <v>1</v>
      </c>
      <c r="Q20" s="316"/>
      <c r="R20" s="74"/>
      <c r="S20" s="74"/>
      <c r="T20" s="74"/>
      <c r="U20" s="74"/>
      <c r="V20" s="74"/>
      <c r="W20" s="74"/>
      <c r="X20" s="317">
        <f>SUM(Q20:W20)</f>
        <v>0</v>
      </c>
      <c r="Y20" s="318">
        <f>_Ngaycham</f>
        <v>42814</v>
      </c>
      <c r="Z20" s="319">
        <f>_Nopdiem</f>
        <v>42820</v>
      </c>
      <c r="AA20" s="195"/>
      <c r="AB20" s="526"/>
      <c r="AC20" s="527"/>
      <c r="AD20" s="528"/>
      <c r="AE20" s="529">
        <f>X20-2*P20</f>
        <v>-2</v>
      </c>
      <c r="AF20" s="530">
        <f>_SV_Pcuoi</f>
        <v>1</v>
      </c>
      <c r="AG20" s="531" t="str">
        <f>_Loc</f>
        <v>KVCS</v>
      </c>
      <c r="AH20" s="531" t="str">
        <f>_Loc</f>
        <v>KTVT</v>
      </c>
      <c r="AI20" s="532">
        <f>X20-2*P20</f>
        <v>-2</v>
      </c>
      <c r="AJ20" s="533">
        <f>+N20/O20</f>
        <v>1</v>
      </c>
      <c r="AK20" s="534"/>
      <c r="AL20" s="535">
        <f>_Loc</f>
        <v>0</v>
      </c>
      <c r="AM20" s="535">
        <f>_Loc</f>
        <v>0</v>
      </c>
      <c r="AN20" s="535">
        <f>_Loc</f>
        <v>0</v>
      </c>
      <c r="AO20" s="535">
        <f>_Loc</f>
        <v>0</v>
      </c>
      <c r="AP20" s="535">
        <f>_Loc</f>
        <v>0</v>
      </c>
      <c r="AQ20" s="535">
        <f>_Loc</f>
        <v>0</v>
      </c>
      <c r="AR20" s="535">
        <f>_Loc</f>
        <v>0</v>
      </c>
      <c r="AS20" s="535">
        <f>_Loc</f>
        <v>0</v>
      </c>
      <c r="AT20" s="535">
        <f>_Loc</f>
        <v>0</v>
      </c>
      <c r="AU20" s="535">
        <f>_Loc</f>
        <v>0</v>
      </c>
      <c r="AV20" s="535">
        <f>_Loc</f>
        <v>0</v>
      </c>
      <c r="AW20" s="535">
        <f>_Loc</f>
        <v>0</v>
      </c>
      <c r="AX20" s="535">
        <f>_Loc</f>
        <v>0</v>
      </c>
      <c r="AY20" s="535" t="str">
        <f>_Loc</f>
        <v>o</v>
      </c>
      <c r="AZ20" s="535" t="str">
        <f>_Loc</f>
        <v>o</v>
      </c>
      <c r="BA20" s="535">
        <f>_Loc</f>
        <v>0</v>
      </c>
      <c r="BB20" s="535">
        <f>_Loc</f>
        <v>0</v>
      </c>
      <c r="BC20" s="535">
        <f>_Loc</f>
        <v>0</v>
      </c>
      <c r="BD20" s="535" t="str">
        <f>_Loc</f>
        <v>o</v>
      </c>
      <c r="BE20" s="535">
        <f>_Loc</f>
        <v>0</v>
      </c>
      <c r="BF20" s="535">
        <f>_Loc</f>
        <v>0</v>
      </c>
      <c r="BG20" s="535">
        <f>_Loc</f>
        <v>0</v>
      </c>
      <c r="BH20" s="535">
        <f>_Loc</f>
        <v>0</v>
      </c>
      <c r="BI20" s="535">
        <f>_Loc</f>
        <v>0</v>
      </c>
      <c r="BJ20" s="535">
        <f>_Loc</f>
        <v>0</v>
      </c>
      <c r="BK20" s="535">
        <f>_Loc</f>
        <v>0</v>
      </c>
      <c r="BL20" s="535">
        <f>_Loc</f>
        <v>0</v>
      </c>
      <c r="BM20" s="535">
        <f>_Loc</f>
        <v>0</v>
      </c>
      <c r="BN20" s="535">
        <f>_Loc</f>
        <v>0</v>
      </c>
      <c r="BO20" s="535">
        <f>_Loc</f>
        <v>0</v>
      </c>
      <c r="BP20" s="535">
        <f>_Loc</f>
        <v>0</v>
      </c>
      <c r="BQ20" s="535">
        <f>_Loc</f>
        <v>0</v>
      </c>
      <c r="BR20" s="535" t="str">
        <f>_Loc</f>
        <v>o</v>
      </c>
      <c r="BS20" s="535" t="str">
        <f>_Loc</f>
        <v>o</v>
      </c>
      <c r="BT20" s="535">
        <f>_Loc</f>
        <v>0</v>
      </c>
      <c r="BU20" s="535">
        <f>_Loc</f>
        <v>0</v>
      </c>
      <c r="BV20" s="535">
        <f>_Loc</f>
        <v>0</v>
      </c>
      <c r="BW20" s="535">
        <f>_Loc</f>
        <v>0</v>
      </c>
    </row>
    <row r="21" spans="1:75" s="536" customFormat="1" ht="25.5" customHeight="1" x14ac:dyDescent="0.25">
      <c r="A21" s="523">
        <f>_Ngay_gio</f>
        <v>42813.270833333336</v>
      </c>
      <c r="B21" s="524" t="str">
        <f>_Gio</f>
        <v>6:30</v>
      </c>
      <c r="C21" s="538" t="s">
        <v>4082</v>
      </c>
      <c r="D21" s="320">
        <f>_stt</f>
        <v>12</v>
      </c>
      <c r="E21" s="74" t="str">
        <f>_LocHe</f>
        <v>DL67D</v>
      </c>
      <c r="F21" s="494" t="str">
        <f>_LocMaHP</f>
        <v>DC2GT34</v>
      </c>
      <c r="G21" s="495" t="str">
        <f>_Loc</f>
        <v>Đồ án Nền và móng</v>
      </c>
      <c r="H21" s="540">
        <f>_Loc</f>
        <v>1</v>
      </c>
      <c r="I21" s="74" t="str">
        <f>_Loc</f>
        <v>VĐ</v>
      </c>
      <c r="J21" s="541">
        <f>_Loc</f>
        <v>0</v>
      </c>
      <c r="K21" s="496">
        <v>42813</v>
      </c>
      <c r="L21" s="542" t="str">
        <f>_Ngay</f>
        <v>(Cnhật)</v>
      </c>
      <c r="M21" s="74" t="s">
        <v>2980</v>
      </c>
      <c r="N21" s="74">
        <v>84</v>
      </c>
      <c r="O21" s="75">
        <f>_SV_P</f>
        <v>0</v>
      </c>
      <c r="P21" s="74" t="str">
        <f>_sophong</f>
        <v/>
      </c>
      <c r="Q21" s="316"/>
      <c r="R21" s="74"/>
      <c r="S21" s="74"/>
      <c r="T21" s="74"/>
      <c r="U21" s="74"/>
      <c r="V21" s="74"/>
      <c r="W21" s="74"/>
      <c r="X21" s="317">
        <f>SUM(Q21:W21)</f>
        <v>0</v>
      </c>
      <c r="Y21" s="318">
        <f>_Ngaycham</f>
        <v>42813</v>
      </c>
      <c r="Z21" s="319">
        <f>_Nopdiem</f>
        <v>42815</v>
      </c>
      <c r="AA21" s="195"/>
      <c r="AB21" s="526"/>
      <c r="AC21" s="527"/>
      <c r="AD21" s="528"/>
      <c r="AE21" s="529" t="e">
        <f>X21-2*P21</f>
        <v>#VALUE!</v>
      </c>
      <c r="AF21" s="530" t="str">
        <f>_SV_Pcuoi</f>
        <v/>
      </c>
      <c r="AG21" s="531" t="str">
        <f>_Loc</f>
        <v>CTDK</v>
      </c>
      <c r="AH21" s="531" t="str">
        <f>_Loc</f>
        <v>KCT</v>
      </c>
      <c r="AI21" s="532" t="e">
        <f>X21-2*P21</f>
        <v>#VALUE!</v>
      </c>
      <c r="AJ21" s="533" t="e">
        <f>+N21/O21</f>
        <v>#DIV/0!</v>
      </c>
      <c r="AK21" s="534"/>
      <c r="AL21" s="535" t="str">
        <f>_Loc</f>
        <v>x</v>
      </c>
      <c r="AM21" s="535" t="str">
        <f>_Loc</f>
        <v>x</v>
      </c>
      <c r="AN21" s="535" t="str">
        <f>_Loc</f>
        <v>x</v>
      </c>
      <c r="AO21" s="535" t="str">
        <f>_Loc</f>
        <v>x</v>
      </c>
      <c r="AP21" s="535" t="str">
        <f>_Loc</f>
        <v>x</v>
      </c>
      <c r="AQ21" s="535">
        <f>_Loc</f>
        <v>0</v>
      </c>
      <c r="AR21" s="535" t="str">
        <f>_Loc</f>
        <v>x</v>
      </c>
      <c r="AS21" s="535">
        <f>_Loc</f>
        <v>0</v>
      </c>
      <c r="AT21" s="535">
        <f>_Loc</f>
        <v>0</v>
      </c>
      <c r="AU21" s="535">
        <f>_Loc</f>
        <v>0</v>
      </c>
      <c r="AV21" s="535">
        <f>_Loc</f>
        <v>0</v>
      </c>
      <c r="AW21" s="535">
        <f>_Loc</f>
        <v>0</v>
      </c>
      <c r="AX21" s="535">
        <f>_Loc</f>
        <v>0</v>
      </c>
      <c r="AY21" s="535">
        <f>_Loc</f>
        <v>0</v>
      </c>
      <c r="AZ21" s="535">
        <f>_Loc</f>
        <v>0</v>
      </c>
      <c r="BA21" s="535">
        <f>_Loc</f>
        <v>0</v>
      </c>
      <c r="BB21" s="535">
        <f>_Loc</f>
        <v>0</v>
      </c>
      <c r="BC21" s="535">
        <f>_Loc</f>
        <v>0</v>
      </c>
      <c r="BD21" s="535">
        <f>_Loc</f>
        <v>0</v>
      </c>
    </row>
    <row r="22" spans="1:75" s="536" customFormat="1" ht="25.5" customHeight="1" x14ac:dyDescent="0.25">
      <c r="A22" s="668">
        <f>_Ngay_gio</f>
        <v>42819.541666666664</v>
      </c>
      <c r="B22" s="669" t="str">
        <f>_Gio</f>
        <v>13:00</v>
      </c>
      <c r="C22" s="150" t="s">
        <v>4090</v>
      </c>
      <c r="D22" s="670">
        <f>_stt</f>
        <v>13</v>
      </c>
      <c r="E22" s="671" t="str">
        <f>_LocHe</f>
        <v>DL67D</v>
      </c>
      <c r="F22" s="672" t="str">
        <f>_LocMaHP</f>
        <v>DL2CO25</v>
      </c>
      <c r="G22" s="673" t="str">
        <f>_Loc</f>
        <v>Sức bền vật liệu</v>
      </c>
      <c r="H22" s="674">
        <f>_Loc</f>
        <v>2</v>
      </c>
      <c r="I22" s="671" t="str">
        <f>_Loc</f>
        <v>Viết</v>
      </c>
      <c r="J22" s="675">
        <f>_Loc</f>
        <v>60</v>
      </c>
      <c r="K22" s="676">
        <v>42819</v>
      </c>
      <c r="L22" s="677" t="str">
        <f>_Ngay</f>
        <v>(Thứ 7)</v>
      </c>
      <c r="M22" s="671">
        <v>3</v>
      </c>
      <c r="N22" s="671">
        <v>80</v>
      </c>
      <c r="O22" s="678">
        <f>_SV_P</f>
        <v>40</v>
      </c>
      <c r="P22" s="671">
        <f>_sophong</f>
        <v>2</v>
      </c>
      <c r="Q22" s="679"/>
      <c r="R22" s="671"/>
      <c r="S22" s="671"/>
      <c r="T22" s="671"/>
      <c r="U22" s="671"/>
      <c r="V22" s="671"/>
      <c r="W22" s="671"/>
      <c r="X22" s="680">
        <f>SUM(Q22:W22)</f>
        <v>0</v>
      </c>
      <c r="Y22" s="681">
        <f>_Ngaycham</f>
        <v>42820</v>
      </c>
      <c r="Z22" s="682">
        <f>_Nopdiem</f>
        <v>42826</v>
      </c>
      <c r="AA22" s="695"/>
      <c r="AB22" s="683"/>
      <c r="AC22" s="684"/>
      <c r="AD22" s="685"/>
      <c r="AE22" s="686">
        <f>X22-2*P22</f>
        <v>-4</v>
      </c>
      <c r="AF22" s="687">
        <f>_SV_Pcuoi</f>
        <v>40</v>
      </c>
      <c r="AG22" s="688" t="str">
        <f>_Loc</f>
        <v>CSCO</v>
      </c>
      <c r="AH22" s="688" t="str">
        <f>_Loc</f>
        <v>CSKT</v>
      </c>
      <c r="AI22" s="689">
        <f>X22-2*P22</f>
        <v>-4</v>
      </c>
      <c r="AJ22" s="690">
        <f>+N22/O22</f>
        <v>2</v>
      </c>
      <c r="AK22" s="691"/>
      <c r="AL22" s="692">
        <f>_Loc</f>
        <v>0</v>
      </c>
      <c r="AM22" s="692">
        <f>_Loc</f>
        <v>0</v>
      </c>
      <c r="AN22" s="692">
        <f>_Loc</f>
        <v>0</v>
      </c>
      <c r="AO22" s="692">
        <f>_Loc</f>
        <v>0</v>
      </c>
      <c r="AP22" s="692">
        <f>_Loc</f>
        <v>0</v>
      </c>
      <c r="AQ22" s="692">
        <f>_Loc</f>
        <v>0</v>
      </c>
      <c r="AR22" s="692">
        <f>_Loc</f>
        <v>0</v>
      </c>
      <c r="AS22" s="692">
        <f>_Loc</f>
        <v>0</v>
      </c>
      <c r="AT22" s="692">
        <f>_Loc</f>
        <v>0</v>
      </c>
      <c r="AU22" s="692">
        <f>_Loc</f>
        <v>0</v>
      </c>
      <c r="AV22" s="692">
        <f>_Loc</f>
        <v>0</v>
      </c>
      <c r="AW22" s="692">
        <f>_Loc</f>
        <v>0</v>
      </c>
      <c r="AX22" s="692">
        <f>_Loc</f>
        <v>0</v>
      </c>
      <c r="AY22" s="692">
        <f>_Loc</f>
        <v>0</v>
      </c>
      <c r="AZ22" s="692">
        <f>_Loc</f>
        <v>0</v>
      </c>
      <c r="BA22" s="692">
        <f>_Loc</f>
        <v>0</v>
      </c>
      <c r="BB22" s="692">
        <f>_Loc</f>
        <v>0</v>
      </c>
      <c r="BC22" s="692">
        <f>_Loc</f>
        <v>0</v>
      </c>
      <c r="BD22" s="692">
        <f>_Loc</f>
        <v>0</v>
      </c>
      <c r="BE22" s="692">
        <f>_Loc</f>
        <v>0</v>
      </c>
      <c r="BF22" s="692">
        <f>_Loc</f>
        <v>0</v>
      </c>
      <c r="BG22" s="692">
        <f>_Loc</f>
        <v>0</v>
      </c>
      <c r="BH22" s="692">
        <f>_Loc</f>
        <v>0</v>
      </c>
      <c r="BI22" s="692">
        <f>_Loc</f>
        <v>0</v>
      </c>
      <c r="BJ22" s="692">
        <f>_Loc</f>
        <v>0</v>
      </c>
      <c r="BK22" s="692">
        <f>_Loc</f>
        <v>0</v>
      </c>
      <c r="BL22" s="692">
        <f>_Loc</f>
        <v>0</v>
      </c>
      <c r="BM22" s="692">
        <f>_Loc</f>
        <v>0</v>
      </c>
      <c r="BN22" s="692">
        <f>_Loc</f>
        <v>0</v>
      </c>
      <c r="BO22" s="692">
        <f>_Loc</f>
        <v>0</v>
      </c>
      <c r="BP22" s="692">
        <f>_Loc</f>
        <v>0</v>
      </c>
      <c r="BQ22" s="692">
        <f>_Loc</f>
        <v>0</v>
      </c>
      <c r="BR22" s="692">
        <f>_Loc</f>
        <v>0</v>
      </c>
      <c r="BS22" s="692">
        <f>_Loc</f>
        <v>0</v>
      </c>
      <c r="BT22" s="692">
        <f>_Loc</f>
        <v>0</v>
      </c>
      <c r="BU22" s="692">
        <f>_Loc</f>
        <v>0</v>
      </c>
      <c r="BV22" s="692">
        <f>_Loc</f>
        <v>0</v>
      </c>
      <c r="BW22" s="692">
        <f>_Loc</f>
        <v>0</v>
      </c>
    </row>
    <row r="23" spans="1:75" s="536" customFormat="1" x14ac:dyDescent="0.2">
      <c r="A23" s="523">
        <f>_Ngay_gio</f>
        <v>42819.75</v>
      </c>
      <c r="B23" s="524" t="str">
        <f>_Gio</f>
        <v>18:00</v>
      </c>
      <c r="C23" s="525" t="s">
        <v>4098</v>
      </c>
      <c r="D23" s="320">
        <f>_stt</f>
        <v>14</v>
      </c>
      <c r="E23" s="74" t="str">
        <f>_LocHe</f>
        <v>DL67D</v>
      </c>
      <c r="F23" s="494" t="str">
        <f>_LocMaHP</f>
        <v>DC1CB18</v>
      </c>
      <c r="G23" s="495" t="str">
        <f>_Loc</f>
        <v>Toán 2</v>
      </c>
      <c r="H23" s="540">
        <f>_Loc</f>
        <v>2</v>
      </c>
      <c r="I23" s="74" t="str">
        <f>_Loc</f>
        <v>Viết</v>
      </c>
      <c r="J23" s="541">
        <f>_Loc</f>
        <v>60</v>
      </c>
      <c r="K23" s="496">
        <v>42819</v>
      </c>
      <c r="L23" s="542" t="str">
        <f>_Ngay</f>
        <v>(Thứ 7)</v>
      </c>
      <c r="M23" s="74">
        <v>5</v>
      </c>
      <c r="N23" s="74">
        <v>4</v>
      </c>
      <c r="O23" s="75">
        <f>_SV_P</f>
        <v>4</v>
      </c>
      <c r="P23" s="74">
        <f>_sophong</f>
        <v>1</v>
      </c>
      <c r="Q23" s="316"/>
      <c r="R23" s="74"/>
      <c r="S23" s="74"/>
      <c r="T23" s="74"/>
      <c r="U23" s="74"/>
      <c r="V23" s="74"/>
      <c r="W23" s="74"/>
      <c r="X23" s="317">
        <f>SUM(Q23:W23)</f>
        <v>0</v>
      </c>
      <c r="Y23" s="318">
        <f>_Ngaycham</f>
        <v>42820</v>
      </c>
      <c r="Z23" s="319">
        <f>_Nopdiem</f>
        <v>42826</v>
      </c>
      <c r="AA23" s="195"/>
      <c r="AB23" s="526"/>
      <c r="AC23" s="527"/>
      <c r="AD23" s="528"/>
      <c r="AE23" s="529">
        <f>X23-2*P23</f>
        <v>-2</v>
      </c>
      <c r="AF23" s="530">
        <f>_SV_Pcuoi</f>
        <v>4</v>
      </c>
      <c r="AG23" s="531" t="str">
        <f>_Loc</f>
        <v>CBTO</v>
      </c>
      <c r="AH23" s="531" t="str">
        <f>_Loc</f>
        <v>KHCB</v>
      </c>
      <c r="AI23" s="532">
        <f>X23-2*P23</f>
        <v>-2</v>
      </c>
      <c r="AJ23" s="533">
        <f>+N23/O23</f>
        <v>1</v>
      </c>
      <c r="AK23" s="534"/>
      <c r="AL23" s="535">
        <f>_Loc</f>
        <v>0</v>
      </c>
      <c r="AM23" s="535">
        <f>_Loc</f>
        <v>0</v>
      </c>
      <c r="AN23" s="535">
        <f>_Loc</f>
        <v>0</v>
      </c>
      <c r="AO23" s="535">
        <f>_Loc</f>
        <v>0</v>
      </c>
      <c r="AP23" s="535">
        <f>_Loc</f>
        <v>0</v>
      </c>
      <c r="AQ23" s="535">
        <f>_Loc</f>
        <v>0</v>
      </c>
      <c r="AR23" s="535">
        <f>_Loc</f>
        <v>0</v>
      </c>
      <c r="AS23" s="535">
        <f>_Loc</f>
        <v>0</v>
      </c>
      <c r="AT23" s="535">
        <f>_Loc</f>
        <v>0</v>
      </c>
      <c r="AU23" s="535">
        <f>_Loc</f>
        <v>0</v>
      </c>
      <c r="AV23" s="535">
        <f>_Loc</f>
        <v>0</v>
      </c>
      <c r="AW23" s="535">
        <f>_Loc</f>
        <v>0</v>
      </c>
      <c r="AX23" s="535">
        <f>_Loc</f>
        <v>0</v>
      </c>
      <c r="AY23" s="535" t="str">
        <f>_Loc</f>
        <v>x</v>
      </c>
      <c r="AZ23" s="535" t="str">
        <f>_Loc</f>
        <v>x</v>
      </c>
      <c r="BA23" s="535">
        <f>_Loc</f>
        <v>0</v>
      </c>
      <c r="BB23" s="535">
        <f>_Loc</f>
        <v>0</v>
      </c>
      <c r="BC23" s="535">
        <f>_Loc</f>
        <v>0</v>
      </c>
      <c r="BD23" s="535">
        <f>_Loc</f>
        <v>0</v>
      </c>
    </row>
    <row r="24" spans="1:75" s="536" customFormat="1" ht="25.5" customHeight="1" x14ac:dyDescent="0.2">
      <c r="A24" s="523">
        <f>_Ngay_gio</f>
        <v>42819.75</v>
      </c>
      <c r="B24" s="524" t="str">
        <f>_Gio</f>
        <v>18:00</v>
      </c>
      <c r="C24" s="537" t="s">
        <v>4089</v>
      </c>
      <c r="D24" s="320">
        <f>_stt</f>
        <v>15</v>
      </c>
      <c r="E24" s="74" t="str">
        <f>_LocHe</f>
        <v>DL67D</v>
      </c>
      <c r="F24" s="494" t="str">
        <f>_LocMaHP</f>
        <v>DC2KV72</v>
      </c>
      <c r="G24" s="495" t="str">
        <f>_Loc</f>
        <v xml:space="preserve">Quản trị học </v>
      </c>
      <c r="H24" s="540">
        <f>_Loc</f>
        <v>2</v>
      </c>
      <c r="I24" s="74" t="str">
        <f>_Loc</f>
        <v>Viết</v>
      </c>
      <c r="J24" s="541">
        <f>_Loc</f>
        <v>75</v>
      </c>
      <c r="K24" s="496">
        <v>42819</v>
      </c>
      <c r="L24" s="542" t="str">
        <f>_Ngay</f>
        <v>(Thứ 7)</v>
      </c>
      <c r="M24" s="74">
        <v>5</v>
      </c>
      <c r="N24" s="74">
        <v>2</v>
      </c>
      <c r="O24" s="75">
        <f>_SV_P</f>
        <v>2</v>
      </c>
      <c r="P24" s="74">
        <f>_sophong</f>
        <v>1</v>
      </c>
      <c r="Q24" s="316"/>
      <c r="R24" s="74"/>
      <c r="S24" s="74"/>
      <c r="T24" s="74"/>
      <c r="U24" s="74"/>
      <c r="V24" s="74"/>
      <c r="W24" s="74"/>
      <c r="X24" s="317">
        <f>SUM(Q24:W24)</f>
        <v>0</v>
      </c>
      <c r="Y24" s="318">
        <f>_Ngaycham</f>
        <v>42820</v>
      </c>
      <c r="Z24" s="319">
        <f>_Nopdiem</f>
        <v>42826</v>
      </c>
      <c r="AA24" s="469"/>
      <c r="AB24" s="526"/>
      <c r="AC24" s="527"/>
      <c r="AD24" s="528"/>
      <c r="AE24" s="529">
        <f>X24-2*P24</f>
        <v>-2</v>
      </c>
      <c r="AF24" s="530">
        <f>_SV_Pcuoi</f>
        <v>2</v>
      </c>
      <c r="AG24" s="531" t="str">
        <f>_Loc</f>
        <v>KVQT</v>
      </c>
      <c r="AH24" s="531" t="str">
        <f>_Loc</f>
        <v>KTVT</v>
      </c>
      <c r="AI24" s="532">
        <f>X24-2*P24</f>
        <v>-2</v>
      </c>
      <c r="AJ24" s="533">
        <f>+N24/O24</f>
        <v>1</v>
      </c>
      <c r="AK24" s="534"/>
      <c r="AL24" s="535">
        <f>_Loc</f>
        <v>0</v>
      </c>
      <c r="AM24" s="535">
        <f>_Loc</f>
        <v>0</v>
      </c>
      <c r="AN24" s="535">
        <f>_Loc</f>
        <v>0</v>
      </c>
      <c r="AO24" s="535">
        <f>_Loc</f>
        <v>0</v>
      </c>
      <c r="AP24" s="535">
        <f>_Loc</f>
        <v>0</v>
      </c>
      <c r="AQ24" s="535">
        <f>_Loc</f>
        <v>0</v>
      </c>
      <c r="AR24" s="535">
        <f>_Loc</f>
        <v>0</v>
      </c>
      <c r="AS24" s="535">
        <f>_Loc</f>
        <v>0</v>
      </c>
      <c r="AT24" s="535">
        <f>_Loc</f>
        <v>0</v>
      </c>
      <c r="AU24" s="535">
        <f>_Loc</f>
        <v>0</v>
      </c>
      <c r="AV24" s="535">
        <f>_Loc</f>
        <v>0</v>
      </c>
      <c r="AW24" s="535">
        <f>_Loc</f>
        <v>0</v>
      </c>
      <c r="AX24" s="535">
        <f>_Loc</f>
        <v>0</v>
      </c>
      <c r="AY24" s="535">
        <f>_Loc</f>
        <v>0</v>
      </c>
      <c r="AZ24" s="535">
        <f>_Loc</f>
        <v>0</v>
      </c>
      <c r="BA24" s="535" t="str">
        <f>_Loc</f>
        <v>o</v>
      </c>
      <c r="BB24" s="535" t="str">
        <f>_Loc</f>
        <v>x</v>
      </c>
      <c r="BC24" s="535">
        <f>_Loc</f>
        <v>0</v>
      </c>
      <c r="BD24" s="535" t="str">
        <f>_Loc</f>
        <v>x</v>
      </c>
      <c r="BE24" s="535">
        <f>_Loc</f>
        <v>0</v>
      </c>
      <c r="BF24" s="535">
        <f>_Loc</f>
        <v>0</v>
      </c>
      <c r="BG24" s="535">
        <f>_Loc</f>
        <v>0</v>
      </c>
      <c r="BH24" s="535">
        <f>_Loc</f>
        <v>0</v>
      </c>
      <c r="BI24" s="535">
        <f>_Loc</f>
        <v>0</v>
      </c>
      <c r="BJ24" s="535">
        <f>_Loc</f>
        <v>0</v>
      </c>
      <c r="BK24" s="535">
        <f>_Loc</f>
        <v>0</v>
      </c>
      <c r="BL24" s="535">
        <f>_Loc</f>
        <v>0</v>
      </c>
      <c r="BM24" s="535">
        <f>_Loc</f>
        <v>0</v>
      </c>
      <c r="BN24" s="535">
        <f>_Loc</f>
        <v>0</v>
      </c>
      <c r="BO24" s="535">
        <f>_Loc</f>
        <v>0</v>
      </c>
      <c r="BP24" s="535">
        <f>_Loc</f>
        <v>0</v>
      </c>
      <c r="BQ24" s="535">
        <f>_Loc</f>
        <v>0</v>
      </c>
      <c r="BR24" s="535">
        <f>_Loc</f>
        <v>0</v>
      </c>
      <c r="BS24" s="535">
        <f>_Loc</f>
        <v>0</v>
      </c>
      <c r="BT24" s="535" t="str">
        <f>_Loc</f>
        <v>o</v>
      </c>
      <c r="BU24" s="535">
        <f>_Loc</f>
        <v>0</v>
      </c>
      <c r="BV24" s="535">
        <f>_Loc</f>
        <v>0</v>
      </c>
      <c r="BW24" s="535">
        <f>_Loc</f>
        <v>0</v>
      </c>
    </row>
    <row r="25" spans="1:75" s="536" customFormat="1" ht="25.5" customHeight="1" x14ac:dyDescent="0.2">
      <c r="A25" s="523">
        <f>_Ngay_gio</f>
        <v>42819.75</v>
      </c>
      <c r="B25" s="524" t="str">
        <f>_Gio</f>
        <v>18:00</v>
      </c>
      <c r="C25" s="525" t="s">
        <v>4086</v>
      </c>
      <c r="D25" s="320">
        <f>_stt</f>
        <v>16</v>
      </c>
      <c r="E25" s="74" t="str">
        <f>_LocHe</f>
        <v>DL67D</v>
      </c>
      <c r="F25" s="494" t="str">
        <f>_LocMaHP</f>
        <v>DL2GT33</v>
      </c>
      <c r="G25" s="495" t="str">
        <f>_Loc</f>
        <v>Nền và móng</v>
      </c>
      <c r="H25" s="540">
        <f>_Loc</f>
        <v>2</v>
      </c>
      <c r="I25" s="74" t="str">
        <f>_Loc</f>
        <v>Viết</v>
      </c>
      <c r="J25" s="541">
        <f>_Loc</f>
        <v>90</v>
      </c>
      <c r="K25" s="496">
        <v>42819</v>
      </c>
      <c r="L25" s="542" t="str">
        <f>_Ngay</f>
        <v>(Thứ 7)</v>
      </c>
      <c r="M25" s="74">
        <v>5</v>
      </c>
      <c r="N25" s="74">
        <v>13</v>
      </c>
      <c r="O25" s="75">
        <f>_SV_P</f>
        <v>13</v>
      </c>
      <c r="P25" s="74">
        <f>_sophong</f>
        <v>1</v>
      </c>
      <c r="Q25" s="316"/>
      <c r="R25" s="74"/>
      <c r="S25" s="74"/>
      <c r="T25" s="74"/>
      <c r="U25" s="74"/>
      <c r="V25" s="74"/>
      <c r="W25" s="74"/>
      <c r="X25" s="317">
        <f>SUM(Q25:W25)</f>
        <v>0</v>
      </c>
      <c r="Y25" s="318">
        <f>_Ngaycham</f>
        <v>42820</v>
      </c>
      <c r="Z25" s="319">
        <f>_Nopdiem</f>
        <v>42826</v>
      </c>
      <c r="AA25" s="508"/>
      <c r="AB25" s="526"/>
      <c r="AC25" s="527"/>
      <c r="AD25" s="528"/>
      <c r="AE25" s="529">
        <f>X25-2*P25</f>
        <v>-2</v>
      </c>
      <c r="AF25" s="530">
        <f>_SV_Pcuoi</f>
        <v>13</v>
      </c>
      <c r="AG25" s="531" t="str">
        <f>_Loc</f>
        <v>CTDK</v>
      </c>
      <c r="AH25" s="531" t="str">
        <f>_Loc</f>
        <v>KCT</v>
      </c>
      <c r="AI25" s="532">
        <f>X25-2*P25</f>
        <v>-2</v>
      </c>
      <c r="AJ25" s="533">
        <f>+N25/O25</f>
        <v>1</v>
      </c>
      <c r="AK25" s="534"/>
      <c r="AL25" s="535">
        <f>_Loc</f>
        <v>0</v>
      </c>
      <c r="AM25" s="535">
        <f>_Loc</f>
        <v>0</v>
      </c>
      <c r="AN25" s="535">
        <f>_Loc</f>
        <v>0</v>
      </c>
      <c r="AO25" s="535">
        <f>_Loc</f>
        <v>0</v>
      </c>
      <c r="AP25" s="535">
        <f>_Loc</f>
        <v>0</v>
      </c>
      <c r="AQ25" s="535">
        <f>_Loc</f>
        <v>0</v>
      </c>
      <c r="AR25" s="535">
        <f>_Loc</f>
        <v>0</v>
      </c>
      <c r="AS25" s="535">
        <f>_Loc</f>
        <v>0</v>
      </c>
      <c r="AT25" s="535">
        <f>_Loc</f>
        <v>0</v>
      </c>
      <c r="AU25" s="535">
        <f>_Loc</f>
        <v>0</v>
      </c>
      <c r="AV25" s="535">
        <f>_Loc</f>
        <v>0</v>
      </c>
      <c r="AW25" s="535">
        <f>_Loc</f>
        <v>0</v>
      </c>
      <c r="AX25" s="535">
        <f>_Loc</f>
        <v>0</v>
      </c>
      <c r="AY25" s="535">
        <f>_Loc</f>
        <v>0</v>
      </c>
      <c r="AZ25" s="535">
        <f>_Loc</f>
        <v>0</v>
      </c>
      <c r="BA25" s="535">
        <f>_Loc</f>
        <v>0</v>
      </c>
      <c r="BB25" s="535">
        <f>_Loc</f>
        <v>0</v>
      </c>
      <c r="BC25" s="535">
        <f>_Loc</f>
        <v>0</v>
      </c>
      <c r="BD25" s="535">
        <f>_Loc</f>
        <v>0</v>
      </c>
    </row>
    <row r="26" spans="1:75" s="536" customFormat="1" ht="37.5" customHeight="1" x14ac:dyDescent="0.2">
      <c r="A26" s="523">
        <f>_Ngay_gio</f>
        <v>42819.75</v>
      </c>
      <c r="B26" s="524" t="str">
        <f>_Gio</f>
        <v>18:00</v>
      </c>
      <c r="C26" s="525" t="s">
        <v>4093</v>
      </c>
      <c r="D26" s="320">
        <f>_stt</f>
        <v>17</v>
      </c>
      <c r="E26" s="74" t="str">
        <f>_LocHe</f>
        <v>DL67D</v>
      </c>
      <c r="F26" s="494" t="str">
        <f>_LocMaHP</f>
        <v>DL3DD33</v>
      </c>
      <c r="G26" s="495" t="str">
        <f>_Loc</f>
        <v>Tiếng Anh 3</v>
      </c>
      <c r="H26" s="540">
        <f>_Loc</f>
        <v>0</v>
      </c>
      <c r="I26" s="74" t="str">
        <f>_Loc</f>
        <v>Viết</v>
      </c>
      <c r="J26" s="541">
        <f>_Loc</f>
        <v>0</v>
      </c>
      <c r="K26" s="496">
        <v>42819</v>
      </c>
      <c r="L26" s="542" t="str">
        <f>_Ngay</f>
        <v>(Thứ 7)</v>
      </c>
      <c r="M26" s="74">
        <v>5</v>
      </c>
      <c r="N26" s="74">
        <v>41</v>
      </c>
      <c r="O26" s="75">
        <f>_SV_P</f>
        <v>41</v>
      </c>
      <c r="P26" s="74">
        <f>_sophong</f>
        <v>1</v>
      </c>
      <c r="Q26" s="316"/>
      <c r="R26" s="74"/>
      <c r="S26" s="74"/>
      <c r="T26" s="74"/>
      <c r="U26" s="74"/>
      <c r="V26" s="74"/>
      <c r="W26" s="74"/>
      <c r="X26" s="317">
        <f>SUM(Q26:W26)</f>
        <v>0</v>
      </c>
      <c r="Y26" s="318">
        <f>_Ngaycham</f>
        <v>42820</v>
      </c>
      <c r="Z26" s="319">
        <f>_Nopdiem</f>
        <v>42826</v>
      </c>
      <c r="AA26" s="195"/>
      <c r="AB26" s="526"/>
      <c r="AC26" s="527"/>
      <c r="AD26" s="528"/>
      <c r="AE26" s="529">
        <f>X26-2*P26</f>
        <v>-2</v>
      </c>
      <c r="AF26" s="530">
        <f>_SV_Pcuoi</f>
        <v>41</v>
      </c>
      <c r="AG26" s="531">
        <f>_Loc</f>
        <v>0</v>
      </c>
      <c r="AH26" s="531">
        <f>_Loc</f>
        <v>0</v>
      </c>
      <c r="AI26" s="532">
        <f>X26-2*P26</f>
        <v>-2</v>
      </c>
      <c r="AJ26" s="533">
        <f>+N26/O26</f>
        <v>1</v>
      </c>
      <c r="AK26" s="534"/>
      <c r="AL26" s="535">
        <f>_Loc</f>
        <v>0</v>
      </c>
      <c r="AM26" s="535">
        <f>_Loc</f>
        <v>0</v>
      </c>
      <c r="AN26" s="535">
        <f>_Loc</f>
        <v>0</v>
      </c>
      <c r="AO26" s="535">
        <f>_Loc</f>
        <v>0</v>
      </c>
      <c r="AP26" s="535">
        <f>_Loc</f>
        <v>0</v>
      </c>
      <c r="AQ26" s="535">
        <f>_Loc</f>
        <v>0</v>
      </c>
      <c r="AR26" s="535">
        <f>_Loc</f>
        <v>0</v>
      </c>
      <c r="AS26" s="535">
        <f>_Loc</f>
        <v>0</v>
      </c>
      <c r="AT26" s="535">
        <f>_Loc</f>
        <v>0</v>
      </c>
      <c r="AU26" s="535">
        <f>_Loc</f>
        <v>0</v>
      </c>
      <c r="AV26" s="535">
        <f>_Loc</f>
        <v>0</v>
      </c>
      <c r="AW26" s="535">
        <f>_Loc</f>
        <v>0</v>
      </c>
      <c r="AX26" s="535">
        <f>_Loc</f>
        <v>0</v>
      </c>
      <c r="AY26" s="535">
        <f>_Loc</f>
        <v>0</v>
      </c>
      <c r="AZ26" s="535">
        <f>_Loc</f>
        <v>0</v>
      </c>
      <c r="BA26" s="535">
        <f>_Loc</f>
        <v>0</v>
      </c>
      <c r="BB26" s="535">
        <f>_Loc</f>
        <v>0</v>
      </c>
      <c r="BC26" s="535">
        <f>_Loc</f>
        <v>0</v>
      </c>
      <c r="BD26" s="535">
        <f>_Loc</f>
        <v>0</v>
      </c>
    </row>
    <row r="27" spans="1:75" s="35" customFormat="1" ht="25.5" customHeight="1" x14ac:dyDescent="0.2">
      <c r="A27" s="523">
        <f>_Ngay_gio</f>
        <v>42819.75</v>
      </c>
      <c r="B27" s="524" t="str">
        <f>_Gio</f>
        <v>18:00</v>
      </c>
      <c r="C27" s="525" t="s">
        <v>4096</v>
      </c>
      <c r="D27" s="320">
        <f>_stt</f>
        <v>18</v>
      </c>
      <c r="E27" s="74" t="str">
        <f>_LocHe</f>
        <v>DL67D</v>
      </c>
      <c r="F27" s="494" t="str">
        <f>_LocMaHP</f>
        <v>DL3OT33</v>
      </c>
      <c r="G27" s="495" t="str">
        <f>_Loc</f>
        <v>Tiếng Anh 3</v>
      </c>
      <c r="H27" s="540">
        <f>_Loc</f>
        <v>0</v>
      </c>
      <c r="I27" s="74" t="str">
        <f>_Loc</f>
        <v>Viết</v>
      </c>
      <c r="J27" s="541">
        <f>_Loc</f>
        <v>0</v>
      </c>
      <c r="K27" s="496">
        <v>42819</v>
      </c>
      <c r="L27" s="542" t="str">
        <f>_Ngay</f>
        <v>(Thứ 7)</v>
      </c>
      <c r="M27" s="74">
        <v>5</v>
      </c>
      <c r="N27" s="74">
        <v>1</v>
      </c>
      <c r="O27" s="75">
        <f>_SV_P</f>
        <v>1</v>
      </c>
      <c r="P27" s="74">
        <f>_sophong</f>
        <v>1</v>
      </c>
      <c r="Q27" s="316"/>
      <c r="R27" s="74"/>
      <c r="S27" s="74"/>
      <c r="T27" s="74"/>
      <c r="U27" s="74"/>
      <c r="V27" s="74"/>
      <c r="W27" s="74"/>
      <c r="X27" s="317">
        <f>SUM(Q27:W27)</f>
        <v>0</v>
      </c>
      <c r="Y27" s="318">
        <f>_Ngaycham</f>
        <v>42820</v>
      </c>
      <c r="Z27" s="319">
        <f>_Nopdiem</f>
        <v>42826</v>
      </c>
      <c r="AA27" s="469"/>
      <c r="AB27" s="526"/>
      <c r="AC27" s="527"/>
      <c r="AD27" s="528"/>
      <c r="AE27" s="529">
        <f>X27-2*P27</f>
        <v>-2</v>
      </c>
      <c r="AF27" s="530">
        <f>_SV_Pcuoi</f>
        <v>1</v>
      </c>
      <c r="AG27" s="531">
        <f>_Loc</f>
        <v>0</v>
      </c>
      <c r="AH27" s="531">
        <f>_Loc</f>
        <v>0</v>
      </c>
      <c r="AI27" s="532">
        <f>X27-2*P27</f>
        <v>-2</v>
      </c>
      <c r="AJ27" s="533">
        <f>+N27/O27</f>
        <v>1</v>
      </c>
      <c r="AK27" s="534"/>
      <c r="AL27" s="535">
        <f>_Loc</f>
        <v>0</v>
      </c>
      <c r="AM27" s="535">
        <f>_Loc</f>
        <v>0</v>
      </c>
      <c r="AN27" s="535">
        <f>_Loc</f>
        <v>0</v>
      </c>
      <c r="AO27" s="535">
        <f>_Loc</f>
        <v>0</v>
      </c>
      <c r="AP27" s="535">
        <f>_Loc</f>
        <v>0</v>
      </c>
      <c r="AQ27" s="535">
        <f>_Loc</f>
        <v>0</v>
      </c>
      <c r="AR27" s="535">
        <f>_Loc</f>
        <v>0</v>
      </c>
      <c r="AS27" s="535">
        <f>_Loc</f>
        <v>0</v>
      </c>
      <c r="AT27" s="535">
        <f>_Loc</f>
        <v>0</v>
      </c>
      <c r="AU27" s="535">
        <f>_Loc</f>
        <v>0</v>
      </c>
      <c r="AV27" s="535">
        <f>_Loc</f>
        <v>0</v>
      </c>
      <c r="AW27" s="535">
        <f>_Loc</f>
        <v>0</v>
      </c>
      <c r="AX27" s="535">
        <f>_Loc</f>
        <v>0</v>
      </c>
      <c r="AY27" s="535">
        <f>_Loc</f>
        <v>0</v>
      </c>
      <c r="AZ27" s="535">
        <f>_Loc</f>
        <v>0</v>
      </c>
      <c r="BA27" s="535">
        <f>_Loc</f>
        <v>0</v>
      </c>
      <c r="BB27" s="535">
        <f>_Loc</f>
        <v>0</v>
      </c>
      <c r="BC27" s="535">
        <f>_Loc</f>
        <v>0</v>
      </c>
      <c r="BD27" s="535">
        <f>_Loc</f>
        <v>0</v>
      </c>
      <c r="BE27" s="535">
        <f>_Loc</f>
        <v>0</v>
      </c>
      <c r="BF27" s="535">
        <f>_Loc</f>
        <v>0</v>
      </c>
      <c r="BG27" s="535">
        <f>_Loc</f>
        <v>0</v>
      </c>
      <c r="BH27" s="535">
        <f>_Loc</f>
        <v>0</v>
      </c>
      <c r="BI27" s="535">
        <f>_Loc</f>
        <v>0</v>
      </c>
      <c r="BJ27" s="535">
        <f>_Loc</f>
        <v>0</v>
      </c>
      <c r="BK27" s="535">
        <f>_Loc</f>
        <v>0</v>
      </c>
      <c r="BL27" s="535">
        <f>_Loc</f>
        <v>0</v>
      </c>
      <c r="BM27" s="535">
        <f>_Loc</f>
        <v>0</v>
      </c>
      <c r="BN27" s="535">
        <f>_Loc</f>
        <v>0</v>
      </c>
      <c r="BO27" s="535">
        <f>_Loc</f>
        <v>0</v>
      </c>
      <c r="BP27" s="535">
        <f>_Loc</f>
        <v>0</v>
      </c>
      <c r="BQ27" s="535">
        <f>_Loc</f>
        <v>0</v>
      </c>
      <c r="BR27" s="535">
        <f>_Loc</f>
        <v>0</v>
      </c>
      <c r="BS27" s="535">
        <f>_Loc</f>
        <v>0</v>
      </c>
      <c r="BT27" s="535">
        <f>_Loc</f>
        <v>0</v>
      </c>
      <c r="BU27" s="535">
        <f>_Loc</f>
        <v>0</v>
      </c>
      <c r="BV27" s="535">
        <f>_Loc</f>
        <v>0</v>
      </c>
      <c r="BW27" s="535">
        <f>_Loc</f>
        <v>0</v>
      </c>
    </row>
    <row r="28" spans="1:75" s="536" customFormat="1" ht="25.5" hidden="1" customHeight="1" x14ac:dyDescent="0.2">
      <c r="A28" s="543">
        <f>_Ngay_gio</f>
        <v>42819.270833333336</v>
      </c>
      <c r="B28" s="544" t="str">
        <f>_Gio</f>
        <v>6:30</v>
      </c>
      <c r="C28" s="572" t="s">
        <v>4091</v>
      </c>
      <c r="D28" s="546">
        <f>_stt</f>
        <v>19</v>
      </c>
      <c r="E28" s="551" t="str">
        <f>_LocHe</f>
        <v>DL67D</v>
      </c>
      <c r="F28" s="548" t="str">
        <f>_LocMaHP</f>
        <v>DC3KV90</v>
      </c>
      <c r="G28" s="549" t="str">
        <f>_Loc</f>
        <v>Thương mại điện tử</v>
      </c>
      <c r="H28" s="550">
        <f>_Loc</f>
        <v>0</v>
      </c>
      <c r="I28" s="551" t="str">
        <f>_Loc</f>
        <v>Viết</v>
      </c>
      <c r="J28" s="552">
        <f>_Loc</f>
        <v>0</v>
      </c>
      <c r="K28" s="553">
        <v>42819</v>
      </c>
      <c r="L28" s="554" t="str">
        <f>_Ngay</f>
        <v>(Thứ 7)</v>
      </c>
      <c r="M28" s="551">
        <v>6</v>
      </c>
      <c r="N28" s="551"/>
      <c r="O28" s="555">
        <f>_SV_P</f>
        <v>0</v>
      </c>
      <c r="P28" s="551" t="str">
        <f>_sophong</f>
        <v/>
      </c>
      <c r="Q28" s="556"/>
      <c r="R28" s="551"/>
      <c r="S28" s="551"/>
      <c r="T28" s="551"/>
      <c r="U28" s="551"/>
      <c r="V28" s="551"/>
      <c r="W28" s="551"/>
      <c r="X28" s="557">
        <f>SUM(Q28:W28)</f>
        <v>0</v>
      </c>
      <c r="Y28" s="558">
        <f>_Ngaycham</f>
        <v>42820</v>
      </c>
      <c r="Z28" s="559">
        <f>_Nopdiem</f>
        <v>42826</v>
      </c>
      <c r="AA28" s="560" t="s">
        <v>4112</v>
      </c>
      <c r="AB28" s="561"/>
      <c r="AC28" s="562"/>
      <c r="AD28" s="563"/>
      <c r="AE28" s="564" t="e">
        <f>X28-2*P28</f>
        <v>#VALUE!</v>
      </c>
      <c r="AF28" s="565" t="str">
        <f>_SV_Pcuoi</f>
        <v/>
      </c>
      <c r="AG28" s="566">
        <f>_Loc</f>
        <v>0</v>
      </c>
      <c r="AH28" s="566">
        <f>_Loc</f>
        <v>0</v>
      </c>
      <c r="AI28" s="567" t="e">
        <f>X28-2*P28</f>
        <v>#VALUE!</v>
      </c>
      <c r="AJ28" s="568" t="e">
        <f>+N28/O28</f>
        <v>#DIV/0!</v>
      </c>
      <c r="AK28" s="569"/>
      <c r="AL28" s="570">
        <f>_Loc</f>
        <v>0</v>
      </c>
      <c r="AM28" s="570">
        <f>_Loc</f>
        <v>0</v>
      </c>
      <c r="AN28" s="570">
        <f>_Loc</f>
        <v>0</v>
      </c>
      <c r="AO28" s="570">
        <f>_Loc</f>
        <v>0</v>
      </c>
      <c r="AP28" s="570">
        <f>_Loc</f>
        <v>0</v>
      </c>
      <c r="AQ28" s="570">
        <f>_Loc</f>
        <v>0</v>
      </c>
      <c r="AR28" s="570">
        <f>_Loc</f>
        <v>0</v>
      </c>
      <c r="AS28" s="570">
        <f>_Loc</f>
        <v>0</v>
      </c>
      <c r="AT28" s="570">
        <f>_Loc</f>
        <v>0</v>
      </c>
      <c r="AU28" s="570">
        <f>_Loc</f>
        <v>0</v>
      </c>
      <c r="AV28" s="570">
        <f>_Loc</f>
        <v>0</v>
      </c>
      <c r="AW28" s="570">
        <f>_Loc</f>
        <v>0</v>
      </c>
      <c r="AX28" s="570">
        <f>_Loc</f>
        <v>0</v>
      </c>
      <c r="AY28" s="570">
        <f>_Loc</f>
        <v>0</v>
      </c>
      <c r="AZ28" s="570">
        <f>_Loc</f>
        <v>0</v>
      </c>
      <c r="BA28" s="570">
        <f>_Loc</f>
        <v>0</v>
      </c>
      <c r="BB28" s="570">
        <f>_Loc</f>
        <v>0</v>
      </c>
      <c r="BC28" s="570">
        <f>_Loc</f>
        <v>0</v>
      </c>
      <c r="BD28" s="570">
        <f>_Loc</f>
        <v>0</v>
      </c>
      <c r="BE28" s="570">
        <f>_Loc</f>
        <v>0</v>
      </c>
      <c r="BF28" s="570">
        <f>_Loc</f>
        <v>0</v>
      </c>
      <c r="BG28" s="570">
        <f>_Loc</f>
        <v>0</v>
      </c>
      <c r="BH28" s="570">
        <f>_Loc</f>
        <v>0</v>
      </c>
      <c r="BI28" s="570">
        <f>_Loc</f>
        <v>0</v>
      </c>
      <c r="BJ28" s="570">
        <f>_Loc</f>
        <v>0</v>
      </c>
      <c r="BK28" s="570">
        <f>_Loc</f>
        <v>0</v>
      </c>
      <c r="BL28" s="570">
        <f>_Loc</f>
        <v>0</v>
      </c>
      <c r="BM28" s="570">
        <f>_Loc</f>
        <v>0</v>
      </c>
      <c r="BN28" s="570">
        <f>_Loc</f>
        <v>0</v>
      </c>
      <c r="BO28" s="570">
        <f>_Loc</f>
        <v>0</v>
      </c>
      <c r="BP28" s="570">
        <f>_Loc</f>
        <v>0</v>
      </c>
      <c r="BQ28" s="570">
        <f>_Loc</f>
        <v>0</v>
      </c>
      <c r="BR28" s="570">
        <f>_Loc</f>
        <v>0</v>
      </c>
      <c r="BS28" s="570">
        <f>_Loc</f>
        <v>0</v>
      </c>
      <c r="BT28" s="570">
        <f>_Loc</f>
        <v>0</v>
      </c>
      <c r="BU28" s="570">
        <f>_Loc</f>
        <v>0</v>
      </c>
      <c r="BV28" s="570">
        <f>_Loc</f>
        <v>0</v>
      </c>
      <c r="BW28" s="570">
        <f>_Loc</f>
        <v>0</v>
      </c>
    </row>
    <row r="29" spans="1:75" s="571" customFormat="1" ht="25.5" hidden="1" customHeight="1" x14ac:dyDescent="0.2">
      <c r="A29" s="543">
        <f>_Ngay_gio</f>
        <v>42819.270833333336</v>
      </c>
      <c r="B29" s="544" t="str">
        <f>_Gio</f>
        <v>6:30</v>
      </c>
      <c r="C29" s="572" t="s">
        <v>4097</v>
      </c>
      <c r="D29" s="546">
        <f>_stt</f>
        <v>20</v>
      </c>
      <c r="E29" s="551" t="str">
        <f>_LocHe</f>
        <v>DL67D</v>
      </c>
      <c r="F29" s="548" t="str">
        <f>_LocMaHP</f>
        <v>DL3VB33</v>
      </c>
      <c r="G29" s="549" t="str">
        <f>_Loc</f>
        <v>Tiếng Anh 3</v>
      </c>
      <c r="H29" s="550">
        <f>_Loc</f>
        <v>0</v>
      </c>
      <c r="I29" s="551" t="str">
        <f>_Loc</f>
        <v>Viết</v>
      </c>
      <c r="J29" s="552">
        <f>_Loc</f>
        <v>0</v>
      </c>
      <c r="K29" s="553">
        <v>42819</v>
      </c>
      <c r="L29" s="554" t="str">
        <f>_Ngay</f>
        <v>(Thứ 7)</v>
      </c>
      <c r="M29" s="551">
        <v>6</v>
      </c>
      <c r="N29" s="551"/>
      <c r="O29" s="555">
        <f>_SV_P</f>
        <v>0</v>
      </c>
      <c r="P29" s="551" t="str">
        <f>_sophong</f>
        <v/>
      </c>
      <c r="Q29" s="556"/>
      <c r="R29" s="551"/>
      <c r="S29" s="551"/>
      <c r="T29" s="551"/>
      <c r="U29" s="551"/>
      <c r="V29" s="551"/>
      <c r="W29" s="551"/>
      <c r="X29" s="557">
        <f>SUM(Q29:W29)</f>
        <v>0</v>
      </c>
      <c r="Y29" s="558">
        <f>_Ngaycham</f>
        <v>42820</v>
      </c>
      <c r="Z29" s="559">
        <f>_Nopdiem</f>
        <v>42826</v>
      </c>
      <c r="AA29" s="560" t="s">
        <v>4112</v>
      </c>
      <c r="AB29" s="561"/>
      <c r="AC29" s="562"/>
      <c r="AD29" s="563"/>
      <c r="AE29" s="564" t="e">
        <f>X29-2*P29</f>
        <v>#VALUE!</v>
      </c>
      <c r="AF29" s="565" t="str">
        <f>_SV_Pcuoi</f>
        <v/>
      </c>
      <c r="AG29" s="566">
        <f>_Loc</f>
        <v>0</v>
      </c>
      <c r="AH29" s="566">
        <f>_Loc</f>
        <v>0</v>
      </c>
      <c r="AI29" s="567" t="e">
        <f>X29-2*P29</f>
        <v>#VALUE!</v>
      </c>
      <c r="AJ29" s="568" t="e">
        <f>+N29/O29</f>
        <v>#DIV/0!</v>
      </c>
      <c r="AK29" s="569"/>
      <c r="AL29" s="570">
        <f>_Loc</f>
        <v>0</v>
      </c>
      <c r="AM29" s="570">
        <f>_Loc</f>
        <v>0</v>
      </c>
      <c r="AN29" s="570">
        <f>_Loc</f>
        <v>0</v>
      </c>
      <c r="AO29" s="570">
        <f>_Loc</f>
        <v>0</v>
      </c>
      <c r="AP29" s="570">
        <f>_Loc</f>
        <v>0</v>
      </c>
      <c r="AQ29" s="570">
        <f>_Loc</f>
        <v>0</v>
      </c>
      <c r="AR29" s="570">
        <f>_Loc</f>
        <v>0</v>
      </c>
      <c r="AS29" s="570">
        <f>_Loc</f>
        <v>0</v>
      </c>
      <c r="AT29" s="570">
        <f>_Loc</f>
        <v>0</v>
      </c>
      <c r="AU29" s="570">
        <f>_Loc</f>
        <v>0</v>
      </c>
      <c r="AV29" s="570">
        <f>_Loc</f>
        <v>0</v>
      </c>
      <c r="AW29" s="570">
        <f>_Loc</f>
        <v>0</v>
      </c>
      <c r="AX29" s="570">
        <f>_Loc</f>
        <v>0</v>
      </c>
      <c r="AY29" s="570">
        <f>_Loc</f>
        <v>0</v>
      </c>
      <c r="AZ29" s="570">
        <f>_Loc</f>
        <v>0</v>
      </c>
      <c r="BA29" s="570">
        <f>_Loc</f>
        <v>0</v>
      </c>
      <c r="BB29" s="570">
        <f>_Loc</f>
        <v>0</v>
      </c>
      <c r="BC29" s="570">
        <f>_Loc</f>
        <v>0</v>
      </c>
      <c r="BD29" s="570">
        <f>_Loc</f>
        <v>0</v>
      </c>
    </row>
    <row r="30" spans="1:75" s="571" customFormat="1" ht="25.5" hidden="1" customHeight="1" x14ac:dyDescent="0.2">
      <c r="A30" s="543">
        <f>_Ngay_gio</f>
        <v>42820.75</v>
      </c>
      <c r="B30" s="544" t="str">
        <f>_Gio</f>
        <v>18:00</v>
      </c>
      <c r="C30" s="545" t="s">
        <v>4104</v>
      </c>
      <c r="D30" s="546">
        <f>_stt</f>
        <v>21</v>
      </c>
      <c r="E30" s="551" t="str">
        <f>_LocHe</f>
        <v>DL67D</v>
      </c>
      <c r="F30" s="548" t="str">
        <f>_LocMaHP</f>
        <v>DL2CO13</v>
      </c>
      <c r="G30" s="549" t="str">
        <f>_Loc</f>
        <v>Vẽ kỹ thuật</v>
      </c>
      <c r="H30" s="550">
        <f>_Loc</f>
        <v>2</v>
      </c>
      <c r="I30" s="551" t="str">
        <f>_Loc</f>
        <v>Viết</v>
      </c>
      <c r="J30" s="552">
        <f>_Loc</f>
        <v>90</v>
      </c>
      <c r="K30" s="553">
        <v>42820</v>
      </c>
      <c r="L30" s="554" t="str">
        <f>_Ngay</f>
        <v>(Cnhật)</v>
      </c>
      <c r="M30" s="551">
        <v>5</v>
      </c>
      <c r="N30" s="551"/>
      <c r="O30" s="555">
        <f>_SV_P</f>
        <v>0</v>
      </c>
      <c r="P30" s="551" t="str">
        <f>_sophong</f>
        <v/>
      </c>
      <c r="Q30" s="556"/>
      <c r="R30" s="551"/>
      <c r="S30" s="551"/>
      <c r="T30" s="551"/>
      <c r="U30" s="551"/>
      <c r="V30" s="551"/>
      <c r="W30" s="551"/>
      <c r="X30" s="557">
        <f>SUM(Q30:W30)</f>
        <v>0</v>
      </c>
      <c r="Y30" s="558">
        <f>_Ngaycham</f>
        <v>42821</v>
      </c>
      <c r="Z30" s="559">
        <f>_Nopdiem</f>
        <v>42827</v>
      </c>
      <c r="AA30" s="560" t="s">
        <v>4112</v>
      </c>
      <c r="AB30" s="561"/>
      <c r="AC30" s="562"/>
      <c r="AD30" s="563"/>
      <c r="AE30" s="564" t="e">
        <f>X30-2*P30</f>
        <v>#VALUE!</v>
      </c>
      <c r="AF30" s="565" t="str">
        <f>_SV_Pcuoi</f>
        <v/>
      </c>
      <c r="AG30" s="566" t="str">
        <f>_Loc</f>
        <v>CSVE</v>
      </c>
      <c r="AH30" s="566" t="str">
        <f>_Loc</f>
        <v>CSKT</v>
      </c>
      <c r="AI30" s="567" t="e">
        <f>X30-2*P30</f>
        <v>#VALUE!</v>
      </c>
      <c r="AJ30" s="568" t="e">
        <f>+N30/O30</f>
        <v>#DIV/0!</v>
      </c>
      <c r="AK30" s="569"/>
      <c r="AL30" s="570">
        <f>_Loc</f>
        <v>0</v>
      </c>
      <c r="AM30" s="570">
        <f>_Loc</f>
        <v>0</v>
      </c>
      <c r="AN30" s="570">
        <f>_Loc</f>
        <v>0</v>
      </c>
      <c r="AO30" s="570">
        <f>_Loc</f>
        <v>0</v>
      </c>
      <c r="AP30" s="570">
        <f>_Loc</f>
        <v>0</v>
      </c>
      <c r="AQ30" s="570">
        <f>_Loc</f>
        <v>0</v>
      </c>
      <c r="AR30" s="570">
        <f>_Loc</f>
        <v>0</v>
      </c>
      <c r="AS30" s="570">
        <f>_Loc</f>
        <v>0</v>
      </c>
      <c r="AT30" s="570">
        <f>_Loc</f>
        <v>0</v>
      </c>
      <c r="AU30" s="570">
        <f>_Loc</f>
        <v>0</v>
      </c>
      <c r="AV30" s="570">
        <f>_Loc</f>
        <v>0</v>
      </c>
      <c r="AW30" s="570">
        <f>_Loc</f>
        <v>0</v>
      </c>
      <c r="AX30" s="570">
        <f>_Loc</f>
        <v>0</v>
      </c>
      <c r="AY30" s="570">
        <f>_Loc</f>
        <v>0</v>
      </c>
      <c r="AZ30" s="570">
        <f>_Loc</f>
        <v>0</v>
      </c>
      <c r="BA30" s="570">
        <f>_Loc</f>
        <v>0</v>
      </c>
      <c r="BB30" s="570">
        <f>_Loc</f>
        <v>0</v>
      </c>
      <c r="BC30" s="570">
        <f>_Loc</f>
        <v>0</v>
      </c>
      <c r="BD30" s="570">
        <f>_Loc</f>
        <v>0</v>
      </c>
    </row>
    <row r="31" spans="1:75" s="693" customFormat="1" ht="25.5" customHeight="1" x14ac:dyDescent="0.2">
      <c r="A31" s="312">
        <f>_Ngay_gio</f>
        <v>42819.270833333336</v>
      </c>
      <c r="B31" s="313" t="str">
        <f>_Gio</f>
        <v>6:30</v>
      </c>
      <c r="C31" s="514" t="s">
        <v>4081</v>
      </c>
      <c r="D31" s="320">
        <f>_stt</f>
        <v>22</v>
      </c>
      <c r="E31" s="74" t="str">
        <f>_LocHe</f>
        <v>DL67D</v>
      </c>
      <c r="F31" s="494" t="str">
        <f>_LocMaHP</f>
        <v>DC2KX31</v>
      </c>
      <c r="G31" s="495" t="str">
        <f>_Loc</f>
        <v>Địa kỹ thuật</v>
      </c>
      <c r="H31" s="540">
        <f>_Loc</f>
        <v>3</v>
      </c>
      <c r="I31" s="74" t="str">
        <f>_Loc</f>
        <v>Viết</v>
      </c>
      <c r="J31" s="541">
        <f>_Loc</f>
        <v>90</v>
      </c>
      <c r="K31" s="578">
        <v>42819</v>
      </c>
      <c r="L31" s="542" t="str">
        <f>_Ngay</f>
        <v>(Thứ 7)</v>
      </c>
      <c r="M31" s="74">
        <v>6</v>
      </c>
      <c r="N31" s="74">
        <v>1</v>
      </c>
      <c r="O31" s="75">
        <f>_SV_P</f>
        <v>1</v>
      </c>
      <c r="P31" s="74">
        <f>_sophong</f>
        <v>1</v>
      </c>
      <c r="Q31" s="316"/>
      <c r="R31" s="74"/>
      <c r="S31" s="74"/>
      <c r="T31" s="74"/>
      <c r="U31" s="74"/>
      <c r="V31" s="74"/>
      <c r="W31" s="74"/>
      <c r="X31" s="317">
        <f>SUM(Q31:W31)</f>
        <v>0</v>
      </c>
      <c r="Y31" s="318">
        <f>_Ngaycham</f>
        <v>42820</v>
      </c>
      <c r="Z31" s="319">
        <f>_Nopdiem</f>
        <v>42826</v>
      </c>
      <c r="AA31" s="470"/>
      <c r="AB31" s="697"/>
      <c r="AC31" s="698"/>
      <c r="AD31" s="196"/>
      <c r="AE31" s="32">
        <f>X31-2*P31</f>
        <v>-2</v>
      </c>
      <c r="AF31" s="31">
        <f>_SV_Pcuoi</f>
        <v>1</v>
      </c>
      <c r="AG31" s="33" t="str">
        <f>_Loc</f>
        <v>CTDK</v>
      </c>
      <c r="AH31" s="33" t="str">
        <f>_Loc</f>
        <v>KCT</v>
      </c>
      <c r="AI31" s="49">
        <f>X31-2*P31</f>
        <v>-2</v>
      </c>
      <c r="AJ31" s="83">
        <f>+N31/O31</f>
        <v>1</v>
      </c>
      <c r="AK31" s="34"/>
      <c r="AL31" s="42">
        <f>_Loc</f>
        <v>0</v>
      </c>
      <c r="AM31" s="42">
        <f>_Loc</f>
        <v>0</v>
      </c>
      <c r="AN31" s="42">
        <f>_Loc</f>
        <v>0</v>
      </c>
      <c r="AO31" s="42">
        <f>_Loc</f>
        <v>0</v>
      </c>
      <c r="AP31" s="42">
        <f>_Loc</f>
        <v>0</v>
      </c>
      <c r="AQ31" s="42">
        <f>_Loc</f>
        <v>0</v>
      </c>
      <c r="AR31" s="42">
        <f>_Loc</f>
        <v>0</v>
      </c>
      <c r="AS31" s="42">
        <f>_Loc</f>
        <v>0</v>
      </c>
      <c r="AT31" s="42">
        <f>_Loc</f>
        <v>0</v>
      </c>
      <c r="AU31" s="42">
        <f>_Loc</f>
        <v>0</v>
      </c>
      <c r="AV31" s="42">
        <f>_Loc</f>
        <v>0</v>
      </c>
      <c r="AW31" s="42">
        <f>_Loc</f>
        <v>0</v>
      </c>
      <c r="AX31" s="42">
        <f>_Loc</f>
        <v>0</v>
      </c>
      <c r="AY31" s="42">
        <f>_Loc</f>
        <v>0</v>
      </c>
      <c r="AZ31" s="42">
        <f>_Loc</f>
        <v>0</v>
      </c>
      <c r="BA31" s="42" t="str">
        <f>_Loc</f>
        <v>x</v>
      </c>
      <c r="BB31" s="42">
        <f>_Loc</f>
        <v>0</v>
      </c>
      <c r="BC31" s="42">
        <f>_Loc</f>
        <v>0</v>
      </c>
      <c r="BD31" s="42">
        <f>_Loc</f>
        <v>0</v>
      </c>
      <c r="BE31" s="42">
        <f>_Loc</f>
        <v>0</v>
      </c>
      <c r="BF31" s="42">
        <f>_Loc</f>
        <v>0</v>
      </c>
      <c r="BG31" s="42">
        <f>_Loc</f>
        <v>0</v>
      </c>
      <c r="BH31" s="42">
        <f>_Loc</f>
        <v>0</v>
      </c>
      <c r="BI31" s="42">
        <f>_Loc</f>
        <v>0</v>
      </c>
      <c r="BJ31" s="42">
        <f>_Loc</f>
        <v>0</v>
      </c>
      <c r="BK31" s="42">
        <f>_Loc</f>
        <v>0</v>
      </c>
      <c r="BL31" s="42">
        <f>_Loc</f>
        <v>0</v>
      </c>
      <c r="BM31" s="42">
        <f>_Loc</f>
        <v>0</v>
      </c>
      <c r="BN31" s="42">
        <f>_Loc</f>
        <v>0</v>
      </c>
      <c r="BO31" s="42">
        <f>_Loc</f>
        <v>0</v>
      </c>
      <c r="BP31" s="42">
        <f>_Loc</f>
        <v>0</v>
      </c>
      <c r="BQ31" s="42">
        <f>_Loc</f>
        <v>0</v>
      </c>
      <c r="BR31" s="42">
        <f>_Loc</f>
        <v>0</v>
      </c>
      <c r="BS31" s="42">
        <f>_Loc</f>
        <v>0</v>
      </c>
      <c r="BT31" s="42">
        <f>_Loc</f>
        <v>0</v>
      </c>
      <c r="BU31" s="42">
        <f>_Loc</f>
        <v>0</v>
      </c>
      <c r="BV31" s="42">
        <f>_Loc</f>
        <v>0</v>
      </c>
      <c r="BW31" s="42">
        <f>_Loc</f>
        <v>0</v>
      </c>
    </row>
    <row r="32" spans="1:75" s="571" customFormat="1" ht="25.5" customHeight="1" x14ac:dyDescent="0.25">
      <c r="A32" s="523">
        <f>_Ngay_gio</f>
        <v>42820.75</v>
      </c>
      <c r="B32" s="524" t="str">
        <f>_Gio</f>
        <v>18:00</v>
      </c>
      <c r="C32" s="538" t="s">
        <v>4094</v>
      </c>
      <c r="D32" s="320">
        <f>_stt</f>
        <v>23</v>
      </c>
      <c r="E32" s="74" t="str">
        <f>_LocHe</f>
        <v>DL67D</v>
      </c>
      <c r="F32" s="494" t="str">
        <f>_LocMaHP</f>
        <v>DL3KT33</v>
      </c>
      <c r="G32" s="495" t="str">
        <f>_Loc</f>
        <v>Tiếng Anh 3</v>
      </c>
      <c r="H32" s="540">
        <f>_Loc</f>
        <v>0</v>
      </c>
      <c r="I32" s="74" t="str">
        <f>_Loc</f>
        <v>Viết</v>
      </c>
      <c r="J32" s="541">
        <f>_Loc</f>
        <v>0</v>
      </c>
      <c r="K32" s="496">
        <v>42820</v>
      </c>
      <c r="L32" s="542" t="str">
        <f>_Ngay</f>
        <v>(Cnhật)</v>
      </c>
      <c r="M32" s="74">
        <v>5</v>
      </c>
      <c r="N32" s="74">
        <v>11</v>
      </c>
      <c r="O32" s="75">
        <f>_SV_P</f>
        <v>11</v>
      </c>
      <c r="P32" s="74">
        <f>_sophong</f>
        <v>1</v>
      </c>
      <c r="Q32" s="316"/>
      <c r="R32" s="74"/>
      <c r="S32" s="74"/>
      <c r="T32" s="74"/>
      <c r="U32" s="74"/>
      <c r="V32" s="74"/>
      <c r="W32" s="74"/>
      <c r="X32" s="317">
        <f>SUM(Q32:W32)</f>
        <v>0</v>
      </c>
      <c r="Y32" s="318">
        <f>_Ngaycham</f>
        <v>42821</v>
      </c>
      <c r="Z32" s="319">
        <f>_Nopdiem</f>
        <v>42827</v>
      </c>
      <c r="AA32" s="195"/>
      <c r="AB32" s="526"/>
      <c r="AC32" s="527"/>
      <c r="AD32" s="528"/>
      <c r="AE32" s="529">
        <f>X32-2*P32</f>
        <v>-2</v>
      </c>
      <c r="AF32" s="530">
        <f>_SV_Pcuoi</f>
        <v>11</v>
      </c>
      <c r="AG32" s="531">
        <f>_Loc</f>
        <v>0</v>
      </c>
      <c r="AH32" s="531">
        <f>_Loc</f>
        <v>0</v>
      </c>
      <c r="AI32" s="532">
        <f>X32-2*P32</f>
        <v>-2</v>
      </c>
      <c r="AJ32" s="533">
        <f>+N32/O32</f>
        <v>1</v>
      </c>
      <c r="AK32" s="534"/>
      <c r="AL32" s="535">
        <f>_Loc</f>
        <v>0</v>
      </c>
      <c r="AM32" s="535">
        <f>_Loc</f>
        <v>0</v>
      </c>
      <c r="AN32" s="535">
        <f>_Loc</f>
        <v>0</v>
      </c>
      <c r="AO32" s="535">
        <f>_Loc</f>
        <v>0</v>
      </c>
      <c r="AP32" s="535">
        <f>_Loc</f>
        <v>0</v>
      </c>
      <c r="AQ32" s="535">
        <f>_Loc</f>
        <v>0</v>
      </c>
      <c r="AR32" s="535">
        <f>_Loc</f>
        <v>0</v>
      </c>
      <c r="AS32" s="535">
        <f>_Loc</f>
        <v>0</v>
      </c>
      <c r="AT32" s="535">
        <f>_Loc</f>
        <v>0</v>
      </c>
      <c r="AU32" s="535">
        <f>_Loc</f>
        <v>0</v>
      </c>
      <c r="AV32" s="535">
        <f>_Loc</f>
        <v>0</v>
      </c>
      <c r="AW32" s="535">
        <f>_Loc</f>
        <v>0</v>
      </c>
      <c r="AX32" s="535">
        <f>_Loc</f>
        <v>0</v>
      </c>
      <c r="AY32" s="535">
        <f>_Loc</f>
        <v>0</v>
      </c>
      <c r="AZ32" s="535">
        <f>_Loc</f>
        <v>0</v>
      </c>
      <c r="BA32" s="535">
        <f>_Loc</f>
        <v>0</v>
      </c>
      <c r="BB32" s="535">
        <f>_Loc</f>
        <v>0</v>
      </c>
      <c r="BC32" s="535">
        <f>_Loc</f>
        <v>0</v>
      </c>
      <c r="BD32" s="535">
        <f>_Loc</f>
        <v>0</v>
      </c>
      <c r="BE32" s="536"/>
      <c r="BF32" s="536"/>
      <c r="BG32" s="536"/>
      <c r="BH32" s="536"/>
      <c r="BI32" s="536"/>
      <c r="BJ32" s="536"/>
      <c r="BK32" s="536"/>
      <c r="BL32" s="536"/>
      <c r="BM32" s="536"/>
      <c r="BN32" s="536"/>
      <c r="BO32" s="536"/>
      <c r="BP32" s="536"/>
      <c r="BQ32" s="536"/>
      <c r="BR32" s="536"/>
      <c r="BS32" s="536"/>
      <c r="BT32" s="536"/>
      <c r="BU32" s="536"/>
      <c r="BV32" s="536"/>
      <c r="BW32" s="536"/>
    </row>
    <row r="33" spans="1:75" s="571" customFormat="1" ht="25.5" hidden="1" customHeight="1" x14ac:dyDescent="0.25">
      <c r="A33" s="543">
        <f>_Ngay_gio</f>
        <v>42820.75</v>
      </c>
      <c r="B33" s="544" t="str">
        <f>_Gio</f>
        <v>18:00</v>
      </c>
      <c r="C33" s="576" t="s">
        <v>4095</v>
      </c>
      <c r="D33" s="546">
        <f>_stt</f>
        <v>24</v>
      </c>
      <c r="E33" s="551" t="str">
        <f>_LocHe</f>
        <v>DL67D</v>
      </c>
      <c r="F33" s="548" t="str">
        <f>_LocMaHP</f>
        <v>DL3KX33</v>
      </c>
      <c r="G33" s="549" t="str">
        <f>_Loc</f>
        <v>Tiếng Anh 3</v>
      </c>
      <c r="H33" s="550">
        <f>_Loc</f>
        <v>0</v>
      </c>
      <c r="I33" s="551" t="str">
        <f>_Loc</f>
        <v>Viết</v>
      </c>
      <c r="J33" s="552">
        <f>_Loc</f>
        <v>0</v>
      </c>
      <c r="K33" s="577">
        <v>42820</v>
      </c>
      <c r="L33" s="554" t="str">
        <f>_Ngay</f>
        <v>(Cnhật)</v>
      </c>
      <c r="M33" s="551">
        <v>5</v>
      </c>
      <c r="N33" s="551"/>
      <c r="O33" s="555">
        <f>_SV_P</f>
        <v>0</v>
      </c>
      <c r="P33" s="551" t="str">
        <f>_sophong</f>
        <v/>
      </c>
      <c r="Q33" s="556"/>
      <c r="R33" s="551"/>
      <c r="S33" s="551"/>
      <c r="T33" s="551"/>
      <c r="U33" s="551"/>
      <c r="V33" s="551"/>
      <c r="W33" s="551"/>
      <c r="X33" s="557">
        <f>SUM(Q33:W33)</f>
        <v>0</v>
      </c>
      <c r="Y33" s="558">
        <f>_Ngaycham</f>
        <v>42821</v>
      </c>
      <c r="Z33" s="559">
        <f>_Nopdiem</f>
        <v>42827</v>
      </c>
      <c r="AA33" s="560" t="s">
        <v>4112</v>
      </c>
      <c r="AB33" s="561"/>
      <c r="AC33" s="562"/>
      <c r="AD33" s="563"/>
      <c r="AE33" s="564" t="e">
        <f>X33-2*P33</f>
        <v>#VALUE!</v>
      </c>
      <c r="AF33" s="565" t="str">
        <f>_SV_Pcuoi</f>
        <v/>
      </c>
      <c r="AG33" s="566">
        <f>_Loc</f>
        <v>0</v>
      </c>
      <c r="AH33" s="566">
        <f>_Loc</f>
        <v>0</v>
      </c>
      <c r="AI33" s="567" t="e">
        <f>X33-2*P33</f>
        <v>#VALUE!</v>
      </c>
      <c r="AJ33" s="568" t="e">
        <f>+N33/O33</f>
        <v>#DIV/0!</v>
      </c>
      <c r="AK33" s="569"/>
      <c r="AL33" s="570">
        <f>_Loc</f>
        <v>0</v>
      </c>
      <c r="AM33" s="570">
        <f>_Loc</f>
        <v>0</v>
      </c>
      <c r="AN33" s="570">
        <f>_Loc</f>
        <v>0</v>
      </c>
      <c r="AO33" s="570">
        <f>_Loc</f>
        <v>0</v>
      </c>
      <c r="AP33" s="570">
        <f>_Loc</f>
        <v>0</v>
      </c>
      <c r="AQ33" s="570">
        <f>_Loc</f>
        <v>0</v>
      </c>
      <c r="AR33" s="570">
        <f>_Loc</f>
        <v>0</v>
      </c>
      <c r="AS33" s="570">
        <f>_Loc</f>
        <v>0</v>
      </c>
      <c r="AT33" s="570">
        <f>_Loc</f>
        <v>0</v>
      </c>
      <c r="AU33" s="570">
        <f>_Loc</f>
        <v>0</v>
      </c>
      <c r="AV33" s="570">
        <f>_Loc</f>
        <v>0</v>
      </c>
      <c r="AW33" s="570">
        <f>_Loc</f>
        <v>0</v>
      </c>
      <c r="AX33" s="570">
        <f>_Loc</f>
        <v>0</v>
      </c>
      <c r="AY33" s="570">
        <f>_Loc</f>
        <v>0</v>
      </c>
      <c r="AZ33" s="570">
        <f>_Loc</f>
        <v>0</v>
      </c>
      <c r="BA33" s="570">
        <f>_Loc</f>
        <v>0</v>
      </c>
      <c r="BB33" s="570">
        <f>_Loc</f>
        <v>0</v>
      </c>
      <c r="BC33" s="570">
        <f>_Loc</f>
        <v>0</v>
      </c>
      <c r="BD33" s="570">
        <f>_Loc</f>
        <v>0</v>
      </c>
    </row>
    <row r="34" spans="1:75" s="536" customFormat="1" ht="25.5" customHeight="1" x14ac:dyDescent="0.2">
      <c r="A34" s="523">
        <f>_Ngay_gio</f>
        <v>42820.270833333336</v>
      </c>
      <c r="B34" s="524" t="str">
        <f>_Gio</f>
        <v>6:30</v>
      </c>
      <c r="C34" s="525" t="s">
        <v>4092</v>
      </c>
      <c r="D34" s="320">
        <f>_stt</f>
        <v>25</v>
      </c>
      <c r="E34" s="74" t="str">
        <f>_LocHe</f>
        <v>DL67D</v>
      </c>
      <c r="F34" s="494" t="str">
        <f>_LocMaHP</f>
        <v>DL3CD33</v>
      </c>
      <c r="G34" s="495" t="str">
        <f>_Loc</f>
        <v>Tiếng Anh 3</v>
      </c>
      <c r="H34" s="540">
        <f>_Loc</f>
        <v>0</v>
      </c>
      <c r="I34" s="74" t="str">
        <f>_Loc</f>
        <v>Viết</v>
      </c>
      <c r="J34" s="541">
        <f>_Loc</f>
        <v>0</v>
      </c>
      <c r="K34" s="496">
        <v>42820</v>
      </c>
      <c r="L34" s="542" t="str">
        <f>_Ngay</f>
        <v>(Cnhật)</v>
      </c>
      <c r="M34" s="74">
        <v>6</v>
      </c>
      <c r="N34" s="74">
        <v>18</v>
      </c>
      <c r="O34" s="75">
        <f>_SV_P</f>
        <v>18</v>
      </c>
      <c r="P34" s="74">
        <f>_sophong</f>
        <v>1</v>
      </c>
      <c r="Q34" s="316"/>
      <c r="R34" s="74"/>
      <c r="S34" s="74"/>
      <c r="T34" s="74"/>
      <c r="U34" s="74"/>
      <c r="V34" s="74"/>
      <c r="W34" s="74"/>
      <c r="X34" s="317">
        <f>SUM(Q34:W34)</f>
        <v>0</v>
      </c>
      <c r="Y34" s="318">
        <f>_Ngaycham</f>
        <v>42821</v>
      </c>
      <c r="Z34" s="319">
        <f>_Nopdiem</f>
        <v>42827</v>
      </c>
      <c r="AA34" s="195"/>
      <c r="AB34" s="526"/>
      <c r="AC34" s="527"/>
      <c r="AD34" s="528"/>
      <c r="AE34" s="529">
        <f>X34-2*P34</f>
        <v>-2</v>
      </c>
      <c r="AF34" s="530">
        <f>_SV_Pcuoi</f>
        <v>18</v>
      </c>
      <c r="AG34" s="531">
        <f>_Loc</f>
        <v>0</v>
      </c>
      <c r="AH34" s="531">
        <f>_Loc</f>
        <v>0</v>
      </c>
      <c r="AI34" s="532">
        <f>X34-2*P34</f>
        <v>-2</v>
      </c>
      <c r="AJ34" s="533">
        <f>+N34/O34</f>
        <v>1</v>
      </c>
      <c r="AK34" s="534"/>
      <c r="AL34" s="535">
        <f>_Loc</f>
        <v>0</v>
      </c>
      <c r="AM34" s="535">
        <f>_Loc</f>
        <v>0</v>
      </c>
      <c r="AN34" s="535">
        <f>_Loc</f>
        <v>0</v>
      </c>
      <c r="AO34" s="535">
        <f>_Loc</f>
        <v>0</v>
      </c>
      <c r="AP34" s="535">
        <f>_Loc</f>
        <v>0</v>
      </c>
      <c r="AQ34" s="535">
        <f>_Loc</f>
        <v>0</v>
      </c>
      <c r="AR34" s="535">
        <f>_Loc</f>
        <v>0</v>
      </c>
      <c r="AS34" s="535">
        <f>_Loc</f>
        <v>0</v>
      </c>
      <c r="AT34" s="535">
        <f>_Loc</f>
        <v>0</v>
      </c>
      <c r="AU34" s="535">
        <f>_Loc</f>
        <v>0</v>
      </c>
      <c r="AV34" s="535">
        <f>_Loc</f>
        <v>0</v>
      </c>
      <c r="AW34" s="535">
        <f>_Loc</f>
        <v>0</v>
      </c>
      <c r="AX34" s="535">
        <f>_Loc</f>
        <v>0</v>
      </c>
      <c r="AY34" s="535">
        <f>_Loc</f>
        <v>0</v>
      </c>
      <c r="AZ34" s="535">
        <f>_Loc</f>
        <v>0</v>
      </c>
      <c r="BA34" s="535">
        <f>_Loc</f>
        <v>0</v>
      </c>
      <c r="BB34" s="535">
        <f>_Loc</f>
        <v>0</v>
      </c>
      <c r="BC34" s="535">
        <f>_Loc</f>
        <v>0</v>
      </c>
      <c r="BD34" s="535">
        <f>_Loc</f>
        <v>0</v>
      </c>
      <c r="BE34" s="535">
        <f>_Loc</f>
        <v>0</v>
      </c>
      <c r="BF34" s="535">
        <f>_Loc</f>
        <v>0</v>
      </c>
      <c r="BG34" s="535">
        <f>_Loc</f>
        <v>0</v>
      </c>
      <c r="BH34" s="535">
        <f>_Loc</f>
        <v>0</v>
      </c>
      <c r="BI34" s="535">
        <f>_Loc</f>
        <v>0</v>
      </c>
      <c r="BJ34" s="535">
        <f>_Loc</f>
        <v>0</v>
      </c>
      <c r="BK34" s="535">
        <f>_Loc</f>
        <v>0</v>
      </c>
      <c r="BL34" s="535">
        <f>_Loc</f>
        <v>0</v>
      </c>
      <c r="BM34" s="535">
        <f>_Loc</f>
        <v>0</v>
      </c>
      <c r="BN34" s="535">
        <f>_Loc</f>
        <v>0</v>
      </c>
      <c r="BO34" s="535">
        <f>_Loc</f>
        <v>0</v>
      </c>
      <c r="BP34" s="535">
        <f>_Loc</f>
        <v>0</v>
      </c>
      <c r="BQ34" s="535">
        <f>_Loc</f>
        <v>0</v>
      </c>
      <c r="BR34" s="535">
        <f>_Loc</f>
        <v>0</v>
      </c>
      <c r="BS34" s="535">
        <f>_Loc</f>
        <v>0</v>
      </c>
      <c r="BT34" s="535">
        <f>_Loc</f>
        <v>0</v>
      </c>
      <c r="BU34" s="535">
        <f>_Loc</f>
        <v>0</v>
      </c>
      <c r="BV34" s="535">
        <f>_Loc</f>
        <v>0</v>
      </c>
      <c r="BW34" s="535">
        <f>_Loc</f>
        <v>0</v>
      </c>
    </row>
    <row r="35" spans="1:75" s="536" customFormat="1" ht="25.5" hidden="1" customHeight="1" x14ac:dyDescent="0.2">
      <c r="A35" s="543">
        <f t="shared" ref="A10:A35" si="5">_Ngay_gio</f>
        <v>0.27083333333333331</v>
      </c>
      <c r="B35" s="544" t="str">
        <f>_Gio</f>
        <v>6:30</v>
      </c>
      <c r="C35" s="545" t="s">
        <v>4087</v>
      </c>
      <c r="D35" s="546">
        <f t="shared" ref="D10:D35" si="6">_stt</f>
        <v>26</v>
      </c>
      <c r="E35" s="547" t="str">
        <f>_LocHe</f>
        <v>DL67D</v>
      </c>
      <c r="F35" s="548" t="str">
        <f>_LocMaHP</f>
        <v>DL2CK55</v>
      </c>
      <c r="G35" s="549" t="str">
        <f>_Loc</f>
        <v>Nguyên lý máy</v>
      </c>
      <c r="H35" s="550">
        <f>_Loc</f>
        <v>2</v>
      </c>
      <c r="I35" s="551" t="str">
        <f>_Loc</f>
        <v>VĐ</v>
      </c>
      <c r="J35" s="552">
        <f>_Loc</f>
        <v>60</v>
      </c>
      <c r="K35" s="553"/>
      <c r="L35" s="554" t="str">
        <f>_Ngay</f>
        <v/>
      </c>
      <c r="M35" s="551">
        <v>6</v>
      </c>
      <c r="N35" s="551"/>
      <c r="O35" s="555">
        <f>_SV_P</f>
        <v>0</v>
      </c>
      <c r="P35" s="551" t="str">
        <f>_sophong</f>
        <v/>
      </c>
      <c r="Q35" s="556"/>
      <c r="R35" s="551"/>
      <c r="S35" s="551"/>
      <c r="T35" s="551"/>
      <c r="U35" s="551"/>
      <c r="V35" s="551"/>
      <c r="W35" s="551"/>
      <c r="X35" s="557">
        <f t="shared" ref="X10:X35" si="7">SUM(Q35:W35)</f>
        <v>0</v>
      </c>
      <c r="Y35" s="558">
        <f>_Ngaycham</f>
        <v>0</v>
      </c>
      <c r="Z35" s="559">
        <f>_Nopdiem</f>
        <v>2</v>
      </c>
      <c r="AA35" s="560" t="s">
        <v>4112</v>
      </c>
      <c r="AB35" s="561"/>
      <c r="AC35" s="562"/>
      <c r="AD35" s="563"/>
      <c r="AE35" s="564" t="e">
        <f t="shared" ref="AE10:AE35" si="8">X35-2*P35</f>
        <v>#VALUE!</v>
      </c>
      <c r="AF35" s="565" t="str">
        <f>_SV_Pcuoi</f>
        <v/>
      </c>
      <c r="AG35" s="566" t="str">
        <f>_Loc</f>
        <v>KCK</v>
      </c>
      <c r="AH35" s="566" t="str">
        <f>_Loc</f>
        <v>KCK</v>
      </c>
      <c r="AI35" s="567" t="e">
        <f t="shared" ref="AI10:AI35" si="9">X35-2*P35</f>
        <v>#VALUE!</v>
      </c>
      <c r="AJ35" s="568" t="e">
        <f t="shared" ref="AJ10:AJ35" si="10">+N35/O35</f>
        <v>#DIV/0!</v>
      </c>
      <c r="AK35" s="569"/>
      <c r="AL35" s="570">
        <f>_Loc</f>
        <v>0</v>
      </c>
      <c r="AM35" s="570">
        <f>_Loc</f>
        <v>0</v>
      </c>
      <c r="AN35" s="570">
        <f>_Loc</f>
        <v>0</v>
      </c>
      <c r="AO35" s="570">
        <f>_Loc</f>
        <v>0</v>
      </c>
      <c r="AP35" s="570">
        <f>_Loc</f>
        <v>0</v>
      </c>
      <c r="AQ35" s="570">
        <f>_Loc</f>
        <v>0</v>
      </c>
      <c r="AR35" s="570">
        <f>_Loc</f>
        <v>0</v>
      </c>
      <c r="AS35" s="570">
        <f>_Loc</f>
        <v>0</v>
      </c>
      <c r="AT35" s="570">
        <f>_Loc</f>
        <v>0</v>
      </c>
      <c r="AU35" s="570">
        <f>_Loc</f>
        <v>0</v>
      </c>
      <c r="AV35" s="570">
        <f>_Loc</f>
        <v>0</v>
      </c>
      <c r="AW35" s="570">
        <f>_Loc</f>
        <v>0</v>
      </c>
      <c r="AX35" s="570">
        <f>_Loc</f>
        <v>0</v>
      </c>
      <c r="AY35" s="570">
        <f>_Loc</f>
        <v>0</v>
      </c>
      <c r="AZ35" s="570">
        <f>_Loc</f>
        <v>0</v>
      </c>
      <c r="BA35" s="570">
        <f>_Loc</f>
        <v>0</v>
      </c>
      <c r="BB35" s="570">
        <f>_Loc</f>
        <v>0</v>
      </c>
      <c r="BC35" s="570">
        <f>_Loc</f>
        <v>0</v>
      </c>
      <c r="BD35" s="570">
        <f>_Loc</f>
        <v>0</v>
      </c>
      <c r="BE35" s="571"/>
      <c r="BF35" s="571"/>
      <c r="BG35" s="571"/>
      <c r="BH35" s="571"/>
      <c r="BI35" s="571"/>
      <c r="BJ35" s="571"/>
      <c r="BK35" s="571"/>
      <c r="BL35" s="571"/>
      <c r="BM35" s="571"/>
      <c r="BN35" s="571"/>
      <c r="BO35" s="571"/>
      <c r="BP35" s="571"/>
      <c r="BQ35" s="571"/>
      <c r="BR35" s="571"/>
      <c r="BS35" s="571"/>
      <c r="BT35" s="571"/>
      <c r="BU35" s="571"/>
      <c r="BV35" s="571"/>
      <c r="BW35" s="571"/>
    </row>
    <row r="36" spans="1:75" ht="18.75" x14ac:dyDescent="0.25">
      <c r="A36" s="303"/>
      <c r="B36" s="304"/>
      <c r="C36" s="27"/>
      <c r="D36" s="27"/>
      <c r="E36" s="343"/>
      <c r="F36" s="27"/>
      <c r="G36" s="344"/>
      <c r="H36" s="345"/>
      <c r="I36" s="345"/>
      <c r="J36" s="345"/>
      <c r="K36" s="346"/>
      <c r="L36" s="347"/>
      <c r="M36" s="348"/>
      <c r="N36" s="345"/>
      <c r="O36" s="345"/>
      <c r="P36" s="345"/>
      <c r="Q36" s="349"/>
      <c r="R36" s="349"/>
      <c r="S36" s="349"/>
      <c r="T36" s="349"/>
      <c r="U36" s="349"/>
      <c r="V36" s="349"/>
      <c r="W36" s="349"/>
      <c r="X36" s="350"/>
      <c r="Y36" s="351"/>
      <c r="Z36" s="351"/>
      <c r="AA36" s="352"/>
      <c r="AB36" s="475"/>
      <c r="AC36" s="475"/>
      <c r="AD36" s="353"/>
      <c r="AE36" s="32">
        <f t="shared" ref="AE36:AE48" si="11">X36-2*P36</f>
        <v>0</v>
      </c>
      <c r="AF36" s="31" t="str">
        <f>_SV_Pcuoi</f>
        <v/>
      </c>
      <c r="AG36" s="27"/>
      <c r="AH36" s="27"/>
      <c r="AI36" s="84"/>
      <c r="AJ36" s="84"/>
      <c r="AK36" s="29"/>
      <c r="AL36" s="43"/>
      <c r="AM36" s="43"/>
      <c r="AN36" s="43"/>
      <c r="AO36" s="43"/>
      <c r="AP36" s="43"/>
      <c r="AQ36" s="43"/>
      <c r="AR36" s="43"/>
      <c r="AS36" s="43"/>
      <c r="AT36" s="43"/>
      <c r="AU36" s="43"/>
      <c r="AV36" s="43"/>
      <c r="AW36" s="43"/>
      <c r="AX36" s="43"/>
      <c r="AY36" s="43"/>
      <c r="AZ36" s="43"/>
      <c r="BA36" s="43"/>
      <c r="BB36" s="43"/>
      <c r="BC36" s="43"/>
      <c r="BD36" s="43"/>
      <c r="BE36" s="27"/>
      <c r="BF36" s="27"/>
      <c r="BG36" s="27"/>
      <c r="BH36" s="27"/>
      <c r="BI36" s="27"/>
      <c r="BJ36" s="27"/>
      <c r="BK36" s="27"/>
      <c r="BL36" s="27"/>
      <c r="BM36" s="27"/>
      <c r="BN36" s="27"/>
      <c r="BO36" s="27"/>
      <c r="BP36" s="27"/>
      <c r="BQ36" s="27"/>
      <c r="BR36" s="27"/>
      <c r="BS36" s="27"/>
      <c r="BT36" s="27"/>
      <c r="BU36" s="27"/>
      <c r="BV36" s="27"/>
      <c r="BW36" s="27"/>
    </row>
    <row r="37" spans="1:75" s="354" customFormat="1" x14ac:dyDescent="0.25">
      <c r="A37" s="308"/>
      <c r="B37" s="309"/>
      <c r="C37" s="2"/>
      <c r="D37" s="8"/>
      <c r="E37" s="11" t="s">
        <v>1491</v>
      </c>
      <c r="F37" s="2"/>
      <c r="G37" s="2"/>
      <c r="H37" s="436"/>
      <c r="I37" s="436"/>
      <c r="J37" s="436"/>
      <c r="K37" s="9"/>
      <c r="L37" s="2"/>
      <c r="M37" s="436"/>
      <c r="N37" s="436"/>
      <c r="O37" s="436"/>
      <c r="P37" s="436"/>
      <c r="Q37" s="23"/>
      <c r="R37" s="23"/>
      <c r="S37" s="23"/>
      <c r="T37" s="23"/>
      <c r="U37" s="23"/>
      <c r="V37" s="23"/>
      <c r="W37" s="23"/>
      <c r="X37" s="436"/>
      <c r="Y37" s="9"/>
      <c r="Z37" s="9"/>
      <c r="AA37" s="19"/>
      <c r="AB37" s="438"/>
      <c r="AC37" s="483"/>
      <c r="AD37" s="436"/>
      <c r="AE37" s="32">
        <f t="shared" si="11"/>
        <v>0</v>
      </c>
      <c r="AF37" s="31" t="str">
        <f>_SV_Pcuoi</f>
        <v/>
      </c>
      <c r="AG37" s="2"/>
      <c r="AH37" s="2"/>
      <c r="AI37" s="13"/>
      <c r="AJ37" s="13"/>
      <c r="AK37" s="26"/>
      <c r="AL37" s="41"/>
      <c r="AM37" s="41"/>
      <c r="AN37" s="41"/>
      <c r="AO37" s="41"/>
      <c r="AP37" s="41"/>
      <c r="AQ37" s="41"/>
      <c r="AR37" s="41"/>
      <c r="AS37" s="41"/>
      <c r="AT37" s="41"/>
      <c r="AU37" s="41"/>
      <c r="AV37" s="41"/>
      <c r="AW37" s="41"/>
      <c r="AX37" s="41"/>
      <c r="AY37" s="41"/>
      <c r="AZ37" s="41"/>
      <c r="BA37" s="41"/>
      <c r="BB37" s="41"/>
      <c r="BC37" s="41"/>
      <c r="BD37" s="41"/>
      <c r="BE37" s="2"/>
      <c r="BF37" s="2"/>
      <c r="BG37" s="2"/>
      <c r="BH37" s="2"/>
      <c r="BI37" s="2"/>
      <c r="BJ37" s="2"/>
      <c r="BK37" s="2"/>
      <c r="BL37" s="2"/>
      <c r="BM37" s="2"/>
      <c r="BN37" s="2"/>
      <c r="BO37" s="2"/>
      <c r="BP37" s="2"/>
      <c r="BQ37" s="2"/>
      <c r="BR37" s="2"/>
      <c r="BS37" s="2"/>
      <c r="BT37" s="2"/>
      <c r="BU37" s="2"/>
      <c r="BV37" s="2"/>
      <c r="BW37" s="2"/>
    </row>
    <row r="38" spans="1:75" s="354" customFormat="1" ht="18.75" x14ac:dyDescent="0.25">
      <c r="A38" s="308"/>
      <c r="B38" s="309"/>
      <c r="C38" s="449"/>
      <c r="D38" s="8"/>
      <c r="E38" s="436"/>
      <c r="F38" s="450" t="s">
        <v>1517</v>
      </c>
      <c r="G38" s="2"/>
      <c r="H38" s="436"/>
      <c r="I38" s="436"/>
      <c r="J38" s="436"/>
      <c r="K38" s="9"/>
      <c r="L38" s="2"/>
      <c r="M38" s="436"/>
      <c r="N38" s="436"/>
      <c r="O38" s="436"/>
      <c r="P38" s="436"/>
      <c r="Q38" s="23"/>
      <c r="R38" s="23"/>
      <c r="S38" s="23"/>
      <c r="T38" s="23"/>
      <c r="U38" s="23"/>
      <c r="V38" s="23"/>
      <c r="W38" s="23"/>
      <c r="X38" s="436"/>
      <c r="Y38" s="9"/>
      <c r="Z38" s="9"/>
      <c r="AA38" s="19"/>
      <c r="AB38" s="438"/>
      <c r="AC38" s="483"/>
      <c r="AD38" s="436"/>
      <c r="AE38" s="32">
        <f t="shared" si="11"/>
        <v>0</v>
      </c>
      <c r="AF38" s="31" t="str">
        <f>_SV_Pcuoi</f>
        <v/>
      </c>
      <c r="AG38" s="2" t="s">
        <v>1487</v>
      </c>
      <c r="AH38" s="2"/>
      <c r="AI38" s="13">
        <f t="shared" ref="AI38:AI44" si="12">SUMIF(AG$8:AG$35,AG38,P$8:P$35)</f>
        <v>0</v>
      </c>
      <c r="AJ38" s="13"/>
      <c r="AK38" s="1"/>
      <c r="AL38" s="41">
        <f t="shared" ref="AL38:AL44" si="13">AI38*2</f>
        <v>0</v>
      </c>
      <c r="AM38" s="41"/>
      <c r="AN38" s="41"/>
      <c r="AO38" s="41"/>
      <c r="AP38" s="41"/>
      <c r="AQ38" s="41"/>
      <c r="AR38" s="41"/>
      <c r="AS38" s="41"/>
      <c r="AT38" s="41"/>
      <c r="AU38" s="41"/>
      <c r="AV38" s="41"/>
      <c r="AW38" s="41"/>
      <c r="AX38" s="41"/>
      <c r="AY38" s="41"/>
      <c r="AZ38" s="41"/>
      <c r="BA38" s="41"/>
      <c r="BB38" s="41"/>
      <c r="BC38" s="41"/>
      <c r="BD38" s="41"/>
      <c r="BE38" s="2"/>
      <c r="BF38" s="2"/>
      <c r="BG38" s="2"/>
      <c r="BH38" s="2"/>
      <c r="BI38" s="2"/>
      <c r="BJ38" s="2"/>
      <c r="BK38" s="2"/>
      <c r="BL38" s="2"/>
      <c r="BM38" s="2"/>
      <c r="BN38" s="2"/>
      <c r="BO38" s="2"/>
      <c r="BP38" s="2"/>
      <c r="BQ38" s="2"/>
      <c r="BR38" s="2"/>
      <c r="BS38" s="2"/>
      <c r="BT38" s="2"/>
      <c r="BU38" s="2"/>
      <c r="BV38" s="2"/>
      <c r="BW38" s="2"/>
    </row>
    <row r="39" spans="1:75" s="354" customFormat="1" ht="18.75" x14ac:dyDescent="0.25">
      <c r="A39" s="308"/>
      <c r="B39" s="309"/>
      <c r="C39" s="451"/>
      <c r="D39" s="2"/>
      <c r="E39" s="436"/>
      <c r="F39" s="452" t="s">
        <v>1518</v>
      </c>
      <c r="G39" s="2"/>
      <c r="H39" s="436"/>
      <c r="I39" s="436"/>
      <c r="J39" s="436"/>
      <c r="K39" s="9"/>
      <c r="L39" s="2"/>
      <c r="M39" s="436"/>
      <c r="N39" s="436"/>
      <c r="O39" s="436"/>
      <c r="P39" s="436"/>
      <c r="Q39" s="23"/>
      <c r="R39" s="23"/>
      <c r="S39" s="23"/>
      <c r="T39" s="23"/>
      <c r="U39" s="23"/>
      <c r="V39" s="23"/>
      <c r="W39" s="23"/>
      <c r="X39" s="436"/>
      <c r="Y39" s="9"/>
      <c r="Z39" s="9"/>
      <c r="AA39" s="19"/>
      <c r="AB39" s="438"/>
      <c r="AC39" s="483"/>
      <c r="AD39" s="436"/>
      <c r="AE39" s="32">
        <f t="shared" si="11"/>
        <v>0</v>
      </c>
      <c r="AF39" s="31" t="str">
        <f>_SV_Pcuoi</f>
        <v/>
      </c>
      <c r="AG39" s="2" t="s">
        <v>28</v>
      </c>
      <c r="AH39" s="2"/>
      <c r="AI39" s="13">
        <f t="shared" si="12"/>
        <v>0</v>
      </c>
      <c r="AJ39" s="13"/>
      <c r="AK39" s="1"/>
      <c r="AL39" s="41">
        <f t="shared" si="13"/>
        <v>0</v>
      </c>
      <c r="AM39" s="41"/>
      <c r="AN39" s="41"/>
      <c r="AO39" s="41"/>
      <c r="AP39" s="41"/>
      <c r="AQ39" s="41"/>
      <c r="AR39" s="41"/>
      <c r="AS39" s="41"/>
      <c r="AT39" s="41"/>
      <c r="AU39" s="41"/>
      <c r="AV39" s="41"/>
      <c r="AW39" s="41"/>
      <c r="AX39" s="41"/>
      <c r="AY39" s="41"/>
      <c r="AZ39" s="41"/>
      <c r="BA39" s="41"/>
      <c r="BB39" s="41"/>
      <c r="BC39" s="41"/>
      <c r="BD39" s="41"/>
      <c r="BE39" s="2"/>
      <c r="BF39" s="2"/>
      <c r="BG39" s="2"/>
      <c r="BH39" s="2"/>
      <c r="BI39" s="2"/>
      <c r="BJ39" s="2"/>
      <c r="BK39" s="2"/>
      <c r="BL39" s="2"/>
      <c r="BM39" s="2"/>
      <c r="BN39" s="2"/>
      <c r="BO39" s="2"/>
      <c r="BP39" s="2"/>
      <c r="BQ39" s="2"/>
      <c r="BR39" s="2"/>
      <c r="BS39" s="2"/>
      <c r="BT39" s="2"/>
      <c r="BU39" s="2"/>
      <c r="BV39" s="2"/>
      <c r="BW39" s="2"/>
    </row>
    <row r="40" spans="1:75" s="354" customFormat="1" ht="18.75" x14ac:dyDescent="0.25">
      <c r="A40" s="308"/>
      <c r="B40" s="309"/>
      <c r="C40" s="449"/>
      <c r="D40" s="8"/>
      <c r="E40" s="436"/>
      <c r="F40" s="450" t="s">
        <v>2371</v>
      </c>
      <c r="G40" s="2"/>
      <c r="H40" s="436"/>
      <c r="I40" s="436"/>
      <c r="J40" s="436"/>
      <c r="K40" s="9"/>
      <c r="L40" s="2"/>
      <c r="M40" s="436"/>
      <c r="N40" s="436"/>
      <c r="O40" s="436"/>
      <c r="P40" s="436"/>
      <c r="Q40" s="23"/>
      <c r="R40" s="23"/>
      <c r="S40" s="23"/>
      <c r="T40" s="23"/>
      <c r="U40" s="23"/>
      <c r="V40" s="23"/>
      <c r="W40" s="23"/>
      <c r="X40" s="436"/>
      <c r="Y40" s="9"/>
      <c r="Z40" s="9"/>
      <c r="AA40" s="19"/>
      <c r="AB40" s="438"/>
      <c r="AC40" s="483"/>
      <c r="AD40" s="436"/>
      <c r="AE40" s="32">
        <f t="shared" si="11"/>
        <v>0</v>
      </c>
      <c r="AF40" s="31" t="str">
        <f>_SV_Pcuoi</f>
        <v/>
      </c>
      <c r="AG40" s="2" t="s">
        <v>148</v>
      </c>
      <c r="AH40" s="2"/>
      <c r="AI40" s="13">
        <f t="shared" si="12"/>
        <v>0</v>
      </c>
      <c r="AJ40" s="13"/>
      <c r="AK40" s="1"/>
      <c r="AL40" s="41">
        <f t="shared" si="13"/>
        <v>0</v>
      </c>
      <c r="AM40" s="41"/>
      <c r="AN40" s="41"/>
      <c r="AO40" s="41"/>
      <c r="AP40" s="41"/>
      <c r="AQ40" s="41"/>
      <c r="AR40" s="41"/>
      <c r="AS40" s="41"/>
      <c r="AT40" s="41"/>
      <c r="AU40" s="41"/>
      <c r="AV40" s="41"/>
      <c r="AW40" s="41"/>
      <c r="AX40" s="41"/>
      <c r="AY40" s="41"/>
      <c r="AZ40" s="41"/>
      <c r="BA40" s="41"/>
      <c r="BB40" s="41"/>
      <c r="BC40" s="41"/>
      <c r="BD40" s="41"/>
      <c r="BE40" s="2"/>
      <c r="BF40" s="2"/>
      <c r="BG40" s="2"/>
      <c r="BH40" s="2"/>
      <c r="BI40" s="2"/>
      <c r="BJ40" s="2"/>
      <c r="BK40" s="2"/>
      <c r="BL40" s="2"/>
      <c r="BM40" s="2"/>
      <c r="BN40" s="2"/>
      <c r="BO40" s="2"/>
      <c r="BP40" s="2"/>
      <c r="BQ40" s="2"/>
      <c r="BR40" s="2"/>
      <c r="BS40" s="2"/>
      <c r="BT40" s="2"/>
      <c r="BU40" s="2"/>
      <c r="BV40" s="2"/>
      <c r="BW40" s="2"/>
    </row>
    <row r="41" spans="1:75" s="354" customFormat="1" ht="18.75" x14ac:dyDescent="0.25">
      <c r="A41" s="308"/>
      <c r="B41" s="309"/>
      <c r="C41" s="449"/>
      <c r="D41" s="8"/>
      <c r="E41" s="436"/>
      <c r="F41" s="450" t="s">
        <v>2364</v>
      </c>
      <c r="G41" s="2"/>
      <c r="H41" s="436"/>
      <c r="I41" s="436"/>
      <c r="J41" s="436"/>
      <c r="K41" s="9"/>
      <c r="L41" s="2"/>
      <c r="M41" s="436"/>
      <c r="N41" s="436"/>
      <c r="O41" s="436"/>
      <c r="P41" s="436"/>
      <c r="Q41" s="23"/>
      <c r="R41" s="23"/>
      <c r="S41" s="23"/>
      <c r="T41" s="23"/>
      <c r="U41" s="23"/>
      <c r="V41" s="23"/>
      <c r="W41" s="23"/>
      <c r="X41" s="436"/>
      <c r="Y41" s="9"/>
      <c r="Z41" s="9"/>
      <c r="AA41" s="19"/>
      <c r="AB41" s="438"/>
      <c r="AC41" s="483"/>
      <c r="AD41" s="436"/>
      <c r="AE41" s="32">
        <f t="shared" si="11"/>
        <v>0</v>
      </c>
      <c r="AF41" s="31" t="str">
        <f>_SV_Pcuoi</f>
        <v/>
      </c>
      <c r="AG41" s="2" t="s">
        <v>0</v>
      </c>
      <c r="AH41" s="2"/>
      <c r="AI41" s="13">
        <f t="shared" si="12"/>
        <v>0</v>
      </c>
      <c r="AJ41" s="13"/>
      <c r="AK41" s="1"/>
      <c r="AL41" s="41">
        <f t="shared" si="13"/>
        <v>0</v>
      </c>
      <c r="AM41" s="41"/>
      <c r="AN41" s="41"/>
      <c r="AO41" s="41"/>
      <c r="AP41" s="41"/>
      <c r="AQ41" s="41"/>
      <c r="AR41" s="41"/>
      <c r="AS41" s="41"/>
      <c r="AT41" s="41"/>
      <c r="AU41" s="41"/>
      <c r="AV41" s="41"/>
      <c r="AW41" s="41"/>
      <c r="AX41" s="41"/>
      <c r="AY41" s="41"/>
      <c r="AZ41" s="41"/>
      <c r="BA41" s="41"/>
      <c r="BB41" s="41"/>
      <c r="BC41" s="41"/>
      <c r="BD41" s="41"/>
      <c r="BE41" s="2"/>
      <c r="BF41" s="2"/>
      <c r="BG41" s="2"/>
      <c r="BH41" s="2"/>
      <c r="BI41" s="2"/>
      <c r="BJ41" s="2"/>
      <c r="BK41" s="2"/>
      <c r="BL41" s="2"/>
      <c r="BM41" s="2"/>
      <c r="BN41" s="2"/>
      <c r="BO41" s="2"/>
      <c r="BP41" s="2"/>
      <c r="BQ41" s="2"/>
      <c r="BR41" s="2"/>
      <c r="BS41" s="2"/>
      <c r="BT41" s="2"/>
      <c r="BU41" s="2"/>
      <c r="BV41" s="2"/>
      <c r="BW41" s="2"/>
    </row>
    <row r="42" spans="1:75" s="354" customFormat="1" ht="18.75" x14ac:dyDescent="0.25">
      <c r="A42" s="308"/>
      <c r="B42" s="309"/>
      <c r="C42" s="451"/>
      <c r="D42" s="2"/>
      <c r="E42" s="436"/>
      <c r="F42" s="452" t="s">
        <v>1520</v>
      </c>
      <c r="G42" s="2"/>
      <c r="H42" s="436"/>
      <c r="I42" s="436"/>
      <c r="J42" s="436"/>
      <c r="K42" s="9"/>
      <c r="L42" s="2"/>
      <c r="M42" s="436"/>
      <c r="N42" s="436"/>
      <c r="O42" s="436"/>
      <c r="P42" s="436"/>
      <c r="Q42" s="23"/>
      <c r="R42" s="23"/>
      <c r="S42" s="23"/>
      <c r="T42" s="23"/>
      <c r="U42" s="23"/>
      <c r="V42" s="23"/>
      <c r="W42" s="23"/>
      <c r="X42" s="436"/>
      <c r="Y42" s="9"/>
      <c r="Z42" s="9"/>
      <c r="AA42" s="19"/>
      <c r="AB42" s="438"/>
      <c r="AC42" s="483"/>
      <c r="AD42" s="436"/>
      <c r="AE42" s="32">
        <f t="shared" si="11"/>
        <v>0</v>
      </c>
      <c r="AF42" s="31" t="str">
        <f>_SV_Pcuoi</f>
        <v/>
      </c>
      <c r="AG42" s="2" t="s">
        <v>1</v>
      </c>
      <c r="AH42" s="2"/>
      <c r="AI42" s="13">
        <f t="shared" si="12"/>
        <v>0</v>
      </c>
      <c r="AJ42" s="13"/>
      <c r="AK42" s="1"/>
      <c r="AL42" s="41">
        <f t="shared" si="13"/>
        <v>0</v>
      </c>
      <c r="AM42" s="41"/>
      <c r="AN42" s="41"/>
      <c r="AO42" s="41"/>
      <c r="AP42" s="41"/>
      <c r="AQ42" s="41"/>
      <c r="AR42" s="41"/>
      <c r="AS42" s="41"/>
      <c r="AT42" s="41"/>
      <c r="AU42" s="41"/>
      <c r="AV42" s="41"/>
      <c r="AW42" s="41"/>
      <c r="AX42" s="41"/>
      <c r="AY42" s="41"/>
      <c r="AZ42" s="41"/>
      <c r="BA42" s="41"/>
      <c r="BB42" s="41"/>
      <c r="BC42" s="41"/>
      <c r="BD42" s="41"/>
      <c r="BE42" s="2"/>
      <c r="BF42" s="2"/>
      <c r="BG42" s="2"/>
      <c r="BH42" s="2"/>
      <c r="BI42" s="2"/>
      <c r="BJ42" s="2"/>
      <c r="BK42" s="2"/>
      <c r="BL42" s="2"/>
      <c r="BM42" s="2"/>
      <c r="BN42" s="2"/>
      <c r="BO42" s="2"/>
      <c r="BP42" s="2"/>
      <c r="BQ42" s="2"/>
      <c r="BR42" s="2"/>
      <c r="BS42" s="2"/>
      <c r="BT42" s="2"/>
      <c r="BU42" s="2"/>
      <c r="BV42" s="2"/>
      <c r="BW42" s="2"/>
    </row>
    <row r="43" spans="1:75" s="354" customFormat="1" ht="18.75" x14ac:dyDescent="0.25">
      <c r="A43" s="308"/>
      <c r="B43" s="309"/>
      <c r="C43" s="449"/>
      <c r="D43" s="8"/>
      <c r="E43" s="436"/>
      <c r="F43" s="450" t="s">
        <v>1519</v>
      </c>
      <c r="G43" s="2"/>
      <c r="H43" s="436"/>
      <c r="I43" s="436"/>
      <c r="J43" s="436"/>
      <c r="K43" s="9"/>
      <c r="L43" s="2"/>
      <c r="M43" s="436"/>
      <c r="N43" s="436"/>
      <c r="O43" s="436"/>
      <c r="P43" s="436"/>
      <c r="Q43" s="23"/>
      <c r="R43" s="23"/>
      <c r="S43" s="23"/>
      <c r="T43" s="23"/>
      <c r="U43" s="23"/>
      <c r="V43" s="23"/>
      <c r="W43" s="23"/>
      <c r="X43" s="436"/>
      <c r="Y43" s="9"/>
      <c r="Z43" s="9"/>
      <c r="AA43" s="19"/>
      <c r="AB43" s="438"/>
      <c r="AC43" s="483"/>
      <c r="AD43" s="436"/>
      <c r="AE43" s="32">
        <f t="shared" si="11"/>
        <v>0</v>
      </c>
      <c r="AF43" s="31" t="str">
        <f>_SV_Pcuoi</f>
        <v/>
      </c>
      <c r="AG43" s="2" t="s">
        <v>1489</v>
      </c>
      <c r="AH43" s="2"/>
      <c r="AI43" s="13">
        <f t="shared" si="12"/>
        <v>0</v>
      </c>
      <c r="AJ43" s="13"/>
      <c r="AK43" s="1"/>
      <c r="AL43" s="41">
        <f t="shared" si="13"/>
        <v>0</v>
      </c>
      <c r="AM43" s="41"/>
      <c r="AN43" s="41"/>
      <c r="AO43" s="41"/>
      <c r="AP43" s="41"/>
      <c r="AQ43" s="41"/>
      <c r="AR43" s="41"/>
      <c r="AS43" s="41"/>
      <c r="AT43" s="41"/>
      <c r="AU43" s="41"/>
      <c r="AV43" s="41"/>
      <c r="AW43" s="41"/>
      <c r="AX43" s="41"/>
      <c r="AY43" s="41"/>
      <c r="AZ43" s="41"/>
      <c r="BA43" s="41"/>
      <c r="BB43" s="41"/>
      <c r="BC43" s="41"/>
      <c r="BD43" s="41"/>
      <c r="BE43" s="2"/>
      <c r="BF43" s="2"/>
      <c r="BG43" s="2"/>
      <c r="BH43" s="2"/>
      <c r="BI43" s="2"/>
      <c r="BJ43" s="2"/>
      <c r="BK43" s="2"/>
      <c r="BL43" s="2"/>
      <c r="BM43" s="2"/>
      <c r="BN43" s="2"/>
      <c r="BO43" s="2"/>
      <c r="BP43" s="2"/>
      <c r="BQ43" s="2"/>
      <c r="BR43" s="2"/>
      <c r="BS43" s="2"/>
      <c r="BT43" s="2"/>
      <c r="BU43" s="2"/>
      <c r="BV43" s="2"/>
      <c r="BW43" s="2"/>
    </row>
    <row r="44" spans="1:75" s="354" customFormat="1" ht="18.75" x14ac:dyDescent="0.25">
      <c r="A44" s="308"/>
      <c r="B44" s="309"/>
      <c r="C44" s="305"/>
      <c r="D44" s="2"/>
      <c r="F44" s="2"/>
      <c r="G44" s="452" t="s">
        <v>1521</v>
      </c>
      <c r="H44" s="436"/>
      <c r="I44" s="436"/>
      <c r="J44" s="436"/>
      <c r="K44" s="9"/>
      <c r="L44" s="2"/>
      <c r="M44" s="436"/>
      <c r="N44" s="436"/>
      <c r="O44" s="436"/>
      <c r="P44" s="436"/>
      <c r="Q44" s="23"/>
      <c r="R44" s="23"/>
      <c r="S44" s="23"/>
      <c r="T44" s="23"/>
      <c r="U44" s="23"/>
      <c r="V44" s="23"/>
      <c r="W44" s="23"/>
      <c r="X44" s="436"/>
      <c r="Y44" s="9"/>
      <c r="Z44" s="9"/>
      <c r="AA44" s="19"/>
      <c r="AB44" s="438"/>
      <c r="AC44" s="483"/>
      <c r="AD44" s="436"/>
      <c r="AE44" s="32">
        <f t="shared" si="11"/>
        <v>0</v>
      </c>
      <c r="AF44" s="31" t="str">
        <f>_SV_Pcuoi</f>
        <v/>
      </c>
      <c r="AG44" s="2" t="s">
        <v>1488</v>
      </c>
      <c r="AH44" s="2"/>
      <c r="AI44" s="13">
        <f t="shared" si="12"/>
        <v>0</v>
      </c>
      <c r="AJ44" s="13"/>
      <c r="AK44" s="1"/>
      <c r="AL44" s="41">
        <f t="shared" si="13"/>
        <v>0</v>
      </c>
      <c r="AM44" s="41"/>
      <c r="AN44" s="41"/>
      <c r="AO44" s="41"/>
      <c r="AP44" s="41"/>
      <c r="AQ44" s="41"/>
      <c r="AR44" s="41"/>
      <c r="AS44" s="41"/>
      <c r="AT44" s="41"/>
      <c r="AU44" s="41"/>
      <c r="AV44" s="41"/>
      <c r="AW44" s="41"/>
      <c r="AX44" s="41"/>
      <c r="AY44" s="41"/>
      <c r="AZ44" s="41"/>
      <c r="BA44" s="41"/>
      <c r="BB44" s="41"/>
      <c r="BC44" s="41"/>
      <c r="BD44" s="41"/>
      <c r="BE44" s="2"/>
      <c r="BF44" s="2"/>
      <c r="BG44" s="2"/>
      <c r="BH44" s="2"/>
      <c r="BI44" s="2"/>
      <c r="BJ44" s="2"/>
      <c r="BK44" s="2"/>
      <c r="BL44" s="2"/>
      <c r="BM44" s="2"/>
      <c r="BN44" s="2"/>
      <c r="BO44" s="2"/>
      <c r="BP44" s="2"/>
      <c r="BQ44" s="2"/>
      <c r="BR44" s="2"/>
      <c r="BS44" s="2"/>
      <c r="BT44" s="2"/>
      <c r="BU44" s="2"/>
      <c r="BV44" s="2"/>
      <c r="BW44" s="2"/>
    </row>
    <row r="45" spans="1:75" s="354" customFormat="1" ht="19.5" x14ac:dyDescent="0.25">
      <c r="A45" s="308"/>
      <c r="B45" s="309"/>
      <c r="C45" s="305"/>
      <c r="D45" s="2"/>
      <c r="F45" s="2"/>
      <c r="G45" s="456" t="s">
        <v>3130</v>
      </c>
      <c r="H45" s="436"/>
      <c r="I45" s="436"/>
      <c r="J45" s="436"/>
      <c r="K45" s="9"/>
      <c r="L45" s="2"/>
      <c r="M45" s="436"/>
      <c r="N45" s="436"/>
      <c r="O45" s="436"/>
      <c r="P45" s="436"/>
      <c r="Q45" s="23"/>
      <c r="R45" s="23"/>
      <c r="S45" s="23"/>
      <c r="T45" s="23"/>
      <c r="U45" s="23"/>
      <c r="V45" s="23"/>
      <c r="W45" s="23"/>
      <c r="X45" s="436"/>
      <c r="Y45" s="9"/>
      <c r="Z45" s="9"/>
      <c r="AA45" s="19"/>
      <c r="AB45" s="438"/>
      <c r="AC45" s="483"/>
      <c r="AD45" s="436"/>
      <c r="AE45" s="32">
        <f t="shared" si="11"/>
        <v>0</v>
      </c>
      <c r="AF45" s="31" t="str">
        <f>_SV_Pcuoi</f>
        <v/>
      </c>
      <c r="AG45" s="2"/>
      <c r="AH45" s="2"/>
      <c r="AI45" s="453">
        <f>SUM(AI38:AI44)</f>
        <v>0</v>
      </c>
      <c r="AJ45" s="453"/>
      <c r="AK45" s="454"/>
      <c r="AL45" s="455">
        <f>SUM(AL38:AL44)</f>
        <v>0</v>
      </c>
      <c r="AM45" s="41"/>
      <c r="AN45" s="41"/>
      <c r="AO45" s="41"/>
      <c r="AP45" s="41"/>
      <c r="AQ45" s="41"/>
      <c r="AR45" s="41"/>
      <c r="AS45" s="41"/>
      <c r="AT45" s="41"/>
      <c r="AU45" s="41"/>
      <c r="AV45" s="41"/>
      <c r="AW45" s="41"/>
      <c r="AX45" s="41"/>
      <c r="AY45" s="41"/>
      <c r="AZ45" s="41"/>
      <c r="BA45" s="41"/>
      <c r="BB45" s="41"/>
      <c r="BC45" s="41"/>
      <c r="BD45" s="41"/>
      <c r="BE45" s="2"/>
      <c r="BF45" s="2"/>
      <c r="BG45" s="2"/>
      <c r="BH45" s="2"/>
      <c r="BI45" s="2"/>
      <c r="BJ45" s="2"/>
      <c r="BK45" s="2"/>
      <c r="BL45" s="2"/>
      <c r="BM45" s="2"/>
      <c r="BN45" s="2"/>
      <c r="BO45" s="2"/>
      <c r="BP45" s="2"/>
      <c r="BQ45" s="2"/>
      <c r="BR45" s="2"/>
      <c r="BS45" s="2"/>
      <c r="BT45" s="2"/>
      <c r="BU45" s="2"/>
      <c r="BV45" s="2"/>
      <c r="BW45" s="2"/>
    </row>
    <row r="46" spans="1:75" s="354" customFormat="1" x14ac:dyDescent="0.25">
      <c r="A46" s="308"/>
      <c r="B46" s="309"/>
      <c r="C46" s="305"/>
      <c r="D46" s="2"/>
      <c r="F46" s="2"/>
      <c r="G46" s="452" t="s">
        <v>1522</v>
      </c>
      <c r="H46" s="436"/>
      <c r="I46" s="436"/>
      <c r="J46" s="436"/>
      <c r="K46" s="9"/>
      <c r="L46" s="2"/>
      <c r="M46" s="436"/>
      <c r="N46" s="436"/>
      <c r="O46" s="436"/>
      <c r="P46" s="436"/>
      <c r="Q46" s="23"/>
      <c r="R46" s="23"/>
      <c r="S46" s="23"/>
      <c r="T46" s="23"/>
      <c r="U46" s="23"/>
      <c r="V46" s="23"/>
      <c r="W46" s="23"/>
      <c r="X46" s="436"/>
      <c r="Y46" s="9"/>
      <c r="Z46" s="9"/>
      <c r="AA46" s="19"/>
      <c r="AB46" s="438"/>
      <c r="AC46" s="483"/>
      <c r="AD46" s="436"/>
      <c r="AE46" s="32">
        <f t="shared" si="11"/>
        <v>0</v>
      </c>
      <c r="AF46" s="31" t="str">
        <f>_SV_Pcuoi</f>
        <v/>
      </c>
      <c r="AG46" s="2"/>
      <c r="AH46" s="2"/>
      <c r="AI46" s="13"/>
      <c r="AJ46" s="13"/>
      <c r="AK46" s="26"/>
      <c r="AL46" s="41"/>
      <c r="AM46" s="41"/>
      <c r="AN46" s="41"/>
      <c r="AO46" s="41"/>
      <c r="AP46" s="41"/>
      <c r="AQ46" s="41"/>
      <c r="AR46" s="41"/>
      <c r="AS46" s="41"/>
      <c r="AT46" s="41"/>
      <c r="AU46" s="41"/>
      <c r="AV46" s="41"/>
      <c r="AW46" s="41"/>
      <c r="AX46" s="41"/>
      <c r="AY46" s="41"/>
      <c r="AZ46" s="41"/>
      <c r="BA46" s="41"/>
      <c r="BB46" s="41"/>
      <c r="BC46" s="41"/>
      <c r="BD46" s="41"/>
      <c r="BE46" s="2"/>
      <c r="BF46" s="2"/>
      <c r="BG46" s="2"/>
      <c r="BH46" s="2"/>
      <c r="BI46" s="2"/>
      <c r="BJ46" s="2"/>
      <c r="BK46" s="2"/>
      <c r="BL46" s="2"/>
      <c r="BM46" s="2"/>
      <c r="BN46" s="2"/>
      <c r="BO46" s="2"/>
      <c r="BP46" s="2"/>
      <c r="BQ46" s="2"/>
      <c r="BR46" s="2"/>
      <c r="BS46" s="2"/>
      <c r="BT46" s="2"/>
      <c r="BU46" s="2"/>
      <c r="BV46" s="2"/>
      <c r="BW46" s="2"/>
    </row>
    <row r="47" spans="1:75" s="354" customFormat="1" x14ac:dyDescent="0.25">
      <c r="A47" s="308"/>
      <c r="B47" s="309"/>
      <c r="C47" s="305"/>
      <c r="D47" s="2"/>
      <c r="F47" s="4"/>
      <c r="G47" s="452" t="s">
        <v>1532</v>
      </c>
      <c r="H47" s="436"/>
      <c r="I47" s="436"/>
      <c r="J47" s="436"/>
      <c r="K47" s="9"/>
      <c r="L47" s="2"/>
      <c r="M47" s="436"/>
      <c r="N47" s="436"/>
      <c r="O47" s="436"/>
      <c r="P47" s="436"/>
      <c r="Q47" s="23"/>
      <c r="R47" s="23"/>
      <c r="S47" s="23"/>
      <c r="T47" s="23"/>
      <c r="U47" s="23"/>
      <c r="V47" s="23"/>
      <c r="W47" s="23"/>
      <c r="X47" s="436"/>
      <c r="Y47" s="9"/>
      <c r="Z47" s="9"/>
      <c r="AA47" s="19"/>
      <c r="AB47" s="438"/>
      <c r="AC47" s="483"/>
      <c r="AD47" s="436"/>
      <c r="AE47" s="32">
        <f t="shared" si="11"/>
        <v>0</v>
      </c>
      <c r="AF47" s="31" t="str">
        <f>_SV_Pcuoi</f>
        <v/>
      </c>
      <c r="AG47" s="2"/>
      <c r="AH47" s="2"/>
      <c r="AI47" s="13"/>
      <c r="AJ47" s="13"/>
      <c r="AK47" s="26"/>
      <c r="AL47" s="41"/>
      <c r="AM47" s="41"/>
      <c r="AN47" s="41"/>
      <c r="AO47" s="41"/>
      <c r="AP47" s="41"/>
      <c r="AQ47" s="41"/>
      <c r="AR47" s="41"/>
      <c r="AS47" s="41"/>
      <c r="AT47" s="41"/>
      <c r="AU47" s="41"/>
      <c r="AV47" s="41"/>
      <c r="AW47" s="41"/>
      <c r="AX47" s="41"/>
      <c r="AY47" s="41"/>
      <c r="AZ47" s="41"/>
      <c r="BA47" s="41"/>
      <c r="BB47" s="41"/>
      <c r="BC47" s="41"/>
      <c r="BD47" s="41"/>
      <c r="BE47" s="2"/>
      <c r="BF47" s="2"/>
      <c r="BG47" s="2"/>
      <c r="BH47" s="2"/>
      <c r="BI47" s="2"/>
      <c r="BJ47" s="2"/>
      <c r="BK47" s="2"/>
      <c r="BL47" s="2"/>
      <c r="BM47" s="2"/>
      <c r="BN47" s="2"/>
      <c r="BO47" s="2"/>
      <c r="BP47" s="2"/>
      <c r="BQ47" s="2"/>
      <c r="BR47" s="2"/>
      <c r="BS47" s="2"/>
      <c r="BT47" s="2"/>
      <c r="BU47" s="2"/>
      <c r="BV47" s="2"/>
      <c r="BW47" s="2"/>
    </row>
    <row r="48" spans="1:75" s="354" customFormat="1" x14ac:dyDescent="0.25">
      <c r="A48" s="308"/>
      <c r="B48" s="309"/>
      <c r="C48" s="305"/>
      <c r="D48" s="2"/>
      <c r="F48" s="4"/>
      <c r="G48" s="452" t="s">
        <v>1533</v>
      </c>
      <c r="H48" s="436"/>
      <c r="I48" s="436"/>
      <c r="J48" s="436"/>
      <c r="K48" s="9"/>
      <c r="L48" s="2"/>
      <c r="M48" s="436"/>
      <c r="N48" s="436"/>
      <c r="O48" s="436"/>
      <c r="P48" s="436"/>
      <c r="Q48" s="23"/>
      <c r="R48" s="23"/>
      <c r="S48" s="23"/>
      <c r="T48" s="23"/>
      <c r="U48" s="23"/>
      <c r="V48" s="23"/>
      <c r="W48" s="23"/>
      <c r="X48" s="436"/>
      <c r="Y48" s="9"/>
      <c r="Z48" s="9"/>
      <c r="AA48" s="19"/>
      <c r="AB48" s="438"/>
      <c r="AC48" s="483"/>
      <c r="AD48" s="436"/>
      <c r="AE48" s="32">
        <f t="shared" si="11"/>
        <v>0</v>
      </c>
      <c r="AF48" s="31" t="str">
        <f>_SV_Pcuoi</f>
        <v/>
      </c>
      <c r="AG48" s="2"/>
      <c r="AH48" s="2"/>
      <c r="AI48" s="13"/>
      <c r="AJ48" s="13"/>
      <c r="AK48" s="26"/>
      <c r="AL48" s="41"/>
      <c r="AM48" s="41"/>
      <c r="AN48" s="41"/>
      <c r="AO48" s="41"/>
      <c r="AP48" s="41"/>
      <c r="AQ48" s="41"/>
      <c r="AR48" s="41"/>
      <c r="AS48" s="41"/>
      <c r="AT48" s="41"/>
      <c r="AU48" s="41"/>
      <c r="AV48" s="41"/>
      <c r="AW48" s="41"/>
      <c r="AX48" s="41"/>
      <c r="AY48" s="41"/>
      <c r="AZ48" s="41"/>
      <c r="BA48" s="41"/>
      <c r="BB48" s="41"/>
      <c r="BC48" s="41"/>
      <c r="BD48" s="41"/>
      <c r="BE48" s="2"/>
      <c r="BF48" s="2"/>
      <c r="BG48" s="2"/>
      <c r="BH48" s="2"/>
      <c r="BI48" s="2"/>
      <c r="BJ48" s="2"/>
      <c r="BK48" s="2"/>
      <c r="BL48" s="2"/>
      <c r="BM48" s="2"/>
      <c r="BN48" s="2"/>
      <c r="BO48" s="2"/>
      <c r="BP48" s="2"/>
      <c r="BQ48" s="2"/>
      <c r="BR48" s="2"/>
      <c r="BS48" s="2"/>
      <c r="BT48" s="2"/>
      <c r="BU48" s="2"/>
      <c r="BV48" s="2"/>
      <c r="BW48" s="2"/>
    </row>
    <row r="50" spans="1:75" s="35" customFormat="1" x14ac:dyDescent="0.25">
      <c r="A50" s="312"/>
      <c r="B50" s="313"/>
      <c r="C50" s="321"/>
      <c r="D50" s="320"/>
      <c r="E50" s="85"/>
      <c r="F50" s="314"/>
      <c r="G50" s="189"/>
      <c r="H50" s="190"/>
      <c r="I50" s="85"/>
      <c r="J50" s="86"/>
      <c r="K50" s="87"/>
      <c r="L50" s="302"/>
      <c r="M50" s="74"/>
      <c r="N50" s="74"/>
      <c r="O50" s="75"/>
      <c r="P50" s="74"/>
      <c r="Q50" s="316"/>
      <c r="R50" s="74"/>
      <c r="S50" s="74"/>
      <c r="T50" s="74"/>
      <c r="U50" s="74"/>
      <c r="V50" s="74"/>
      <c r="W50" s="74"/>
      <c r="X50" s="317"/>
      <c r="Y50" s="318"/>
      <c r="Z50" s="319"/>
      <c r="AA50" s="195"/>
      <c r="AB50" s="474"/>
      <c r="AC50" s="490"/>
      <c r="AD50" s="196"/>
      <c r="AE50" s="32"/>
      <c r="AF50" s="31"/>
      <c r="AG50" s="33"/>
      <c r="AH50" s="33"/>
      <c r="AI50" s="49"/>
      <c r="AJ50" s="83"/>
      <c r="AK50" s="34"/>
      <c r="AL50" s="42"/>
      <c r="AM50" s="42"/>
      <c r="AN50" s="42"/>
      <c r="AO50" s="42"/>
      <c r="AP50" s="42"/>
      <c r="AQ50" s="42"/>
      <c r="AR50" s="42"/>
      <c r="AS50" s="42"/>
      <c r="AT50" s="42"/>
      <c r="AU50" s="42"/>
      <c r="AV50" s="42"/>
      <c r="AW50" s="42"/>
      <c r="AX50" s="42"/>
      <c r="AY50" s="42"/>
      <c r="AZ50" s="42"/>
      <c r="BA50" s="42"/>
      <c r="BB50" s="42"/>
      <c r="BC50" s="42"/>
      <c r="BD50" s="42"/>
    </row>
    <row r="51" spans="1:75" s="35" customFormat="1" x14ac:dyDescent="0.25">
      <c r="A51" s="312"/>
      <c r="B51" s="313"/>
      <c r="C51" s="321"/>
      <c r="D51" s="320"/>
      <c r="E51" s="85"/>
      <c r="F51" s="314"/>
      <c r="G51" s="189"/>
      <c r="H51" s="190"/>
      <c r="I51" s="85"/>
      <c r="J51" s="86"/>
      <c r="K51" s="87"/>
      <c r="L51" s="302"/>
      <c r="M51" s="74"/>
      <c r="N51" s="74"/>
      <c r="O51" s="75"/>
      <c r="P51" s="74"/>
      <c r="Q51" s="316"/>
      <c r="R51" s="74"/>
      <c r="S51" s="74"/>
      <c r="T51" s="74"/>
      <c r="U51" s="74"/>
      <c r="V51" s="74"/>
      <c r="W51" s="74"/>
      <c r="X51" s="317"/>
      <c r="Y51" s="318"/>
      <c r="Z51" s="319"/>
      <c r="AA51" s="195"/>
      <c r="AB51" s="474"/>
      <c r="AC51" s="490"/>
      <c r="AD51" s="196"/>
      <c r="AE51" s="32"/>
      <c r="AF51" s="31"/>
      <c r="AG51" s="33"/>
      <c r="AH51" s="33"/>
      <c r="AI51" s="49"/>
      <c r="AJ51" s="83"/>
      <c r="AK51" s="34"/>
      <c r="AL51" s="42"/>
      <c r="AM51" s="42"/>
      <c r="AN51" s="42"/>
      <c r="AO51" s="42"/>
      <c r="AP51" s="42"/>
      <c r="AQ51" s="42"/>
      <c r="AR51" s="42"/>
      <c r="AS51" s="42"/>
      <c r="AT51" s="42"/>
      <c r="AU51" s="42"/>
      <c r="AV51" s="42"/>
      <c r="AW51" s="42"/>
      <c r="AX51" s="42"/>
      <c r="AY51" s="42"/>
      <c r="AZ51" s="42"/>
      <c r="BA51" s="42"/>
      <c r="BB51" s="42"/>
      <c r="BC51" s="42"/>
      <c r="BD51" s="42"/>
    </row>
    <row r="52" spans="1:75" s="35" customFormat="1" x14ac:dyDescent="0.25">
      <c r="A52" s="312"/>
      <c r="B52" s="313"/>
      <c r="C52" s="321"/>
      <c r="D52" s="320"/>
      <c r="E52" s="85"/>
      <c r="F52" s="314"/>
      <c r="G52" s="189"/>
      <c r="H52" s="190"/>
      <c r="I52" s="85"/>
      <c r="J52" s="86"/>
      <c r="K52" s="87"/>
      <c r="L52" s="302"/>
      <c r="M52" s="74"/>
      <c r="N52" s="74"/>
      <c r="O52" s="75"/>
      <c r="P52" s="74"/>
      <c r="Q52" s="316"/>
      <c r="R52" s="74"/>
      <c r="S52" s="74"/>
      <c r="T52" s="74"/>
      <c r="U52" s="74"/>
      <c r="V52" s="74"/>
      <c r="W52" s="74"/>
      <c r="X52" s="317"/>
      <c r="Y52" s="318"/>
      <c r="Z52" s="319"/>
      <c r="AA52" s="195"/>
      <c r="AB52" s="474"/>
      <c r="AC52" s="490"/>
      <c r="AD52" s="196"/>
      <c r="AE52" s="32"/>
      <c r="AF52" s="31"/>
      <c r="AG52" s="33"/>
      <c r="AH52" s="33"/>
      <c r="AI52" s="49"/>
      <c r="AJ52" s="83"/>
      <c r="AK52" s="34"/>
      <c r="AL52" s="42"/>
      <c r="AM52" s="42"/>
      <c r="AN52" s="42"/>
      <c r="AO52" s="42"/>
      <c r="AP52" s="42"/>
      <c r="AQ52" s="42"/>
      <c r="AR52" s="42"/>
      <c r="AS52" s="42"/>
      <c r="AT52" s="42"/>
      <c r="AU52" s="42"/>
      <c r="AV52" s="42"/>
      <c r="AW52" s="42"/>
      <c r="AX52" s="42"/>
      <c r="AY52" s="42"/>
      <c r="AZ52" s="42"/>
      <c r="BA52" s="42"/>
      <c r="BB52" s="42"/>
      <c r="BC52" s="42"/>
      <c r="BD52" s="42"/>
    </row>
    <row r="53" spans="1:75" s="35" customFormat="1" x14ac:dyDescent="0.25">
      <c r="A53" s="312"/>
      <c r="B53" s="313"/>
      <c r="C53" s="307"/>
      <c r="D53" s="320"/>
      <c r="E53" s="85"/>
      <c r="F53" s="314"/>
      <c r="G53" s="189"/>
      <c r="H53" s="190"/>
      <c r="I53" s="85"/>
      <c r="J53" s="86"/>
      <c r="K53" s="87"/>
      <c r="L53" s="302"/>
      <c r="M53" s="74"/>
      <c r="N53" s="74"/>
      <c r="O53" s="75"/>
      <c r="P53" s="74"/>
      <c r="Q53" s="316"/>
      <c r="R53" s="74"/>
      <c r="S53" s="74"/>
      <c r="T53" s="74"/>
      <c r="U53" s="74"/>
      <c r="V53" s="74"/>
      <c r="W53" s="74"/>
      <c r="X53" s="317"/>
      <c r="Y53" s="318"/>
      <c r="Z53" s="319"/>
      <c r="AA53" s="195"/>
      <c r="AB53" s="474"/>
      <c r="AC53" s="490"/>
      <c r="AD53" s="196"/>
      <c r="AE53" s="32"/>
      <c r="AF53" s="31"/>
      <c r="AG53" s="33"/>
      <c r="AH53" s="33"/>
      <c r="AI53" s="49"/>
      <c r="AJ53" s="83"/>
      <c r="AK53" s="34"/>
      <c r="AL53" s="42"/>
      <c r="AM53" s="42"/>
      <c r="AN53" s="42"/>
      <c r="AO53" s="42"/>
      <c r="AP53" s="42"/>
      <c r="AQ53" s="42"/>
      <c r="AR53" s="42"/>
      <c r="AS53" s="42"/>
      <c r="AT53" s="42"/>
      <c r="AU53" s="42"/>
      <c r="AV53" s="42"/>
      <c r="AW53" s="42"/>
      <c r="AX53" s="42"/>
      <c r="AY53" s="42"/>
      <c r="AZ53" s="42"/>
      <c r="BA53" s="42"/>
      <c r="BB53" s="42"/>
      <c r="BC53" s="42"/>
      <c r="BD53" s="42"/>
    </row>
    <row r="54" spans="1:75" s="35" customFormat="1" x14ac:dyDescent="0.25">
      <c r="A54" s="312"/>
      <c r="B54" s="313"/>
      <c r="C54" s="307"/>
      <c r="D54" s="320"/>
      <c r="E54" s="85"/>
      <c r="F54" s="314"/>
      <c r="G54" s="189"/>
      <c r="H54" s="190"/>
      <c r="I54" s="85"/>
      <c r="J54" s="86"/>
      <c r="K54" s="87"/>
      <c r="L54" s="302"/>
      <c r="M54" s="74"/>
      <c r="N54" s="74"/>
      <c r="O54" s="75"/>
      <c r="P54" s="74"/>
      <c r="Q54" s="316"/>
      <c r="R54" s="74"/>
      <c r="S54" s="74"/>
      <c r="T54" s="74"/>
      <c r="U54" s="74"/>
      <c r="V54" s="74"/>
      <c r="W54" s="74"/>
      <c r="X54" s="317"/>
      <c r="Y54" s="318"/>
      <c r="Z54" s="319"/>
      <c r="AA54" s="195"/>
      <c r="AB54" s="474"/>
      <c r="AC54" s="490"/>
      <c r="AD54" s="196"/>
      <c r="AE54" s="32"/>
      <c r="AF54" s="31"/>
      <c r="AG54" s="33"/>
      <c r="AH54" s="33"/>
      <c r="AI54" s="49"/>
      <c r="AJ54" s="83"/>
      <c r="AK54" s="34"/>
      <c r="AL54" s="42"/>
      <c r="AM54" s="42"/>
      <c r="AN54" s="42"/>
      <c r="AO54" s="42"/>
      <c r="AP54" s="42"/>
      <c r="AQ54" s="42"/>
      <c r="AR54" s="42"/>
      <c r="AS54" s="42"/>
      <c r="AT54" s="42"/>
      <c r="AU54" s="42"/>
      <c r="AV54" s="42"/>
      <c r="AW54" s="42"/>
      <c r="AX54" s="42"/>
      <c r="AY54" s="42"/>
      <c r="AZ54" s="42"/>
      <c r="BA54" s="42"/>
      <c r="BB54" s="42"/>
      <c r="BC54" s="42"/>
      <c r="BD54" s="42"/>
    </row>
    <row r="55" spans="1:75" s="35" customFormat="1" x14ac:dyDescent="0.25">
      <c r="A55" s="312"/>
      <c r="B55" s="313"/>
      <c r="C55" s="307"/>
      <c r="D55" s="320"/>
      <c r="E55" s="85"/>
      <c r="F55" s="314"/>
      <c r="G55" s="189"/>
      <c r="H55" s="190"/>
      <c r="I55" s="85"/>
      <c r="J55" s="86"/>
      <c r="K55" s="87"/>
      <c r="L55" s="302"/>
      <c r="M55" s="74"/>
      <c r="N55" s="74"/>
      <c r="O55" s="75"/>
      <c r="P55" s="74"/>
      <c r="Q55" s="316"/>
      <c r="R55" s="74"/>
      <c r="S55" s="74"/>
      <c r="T55" s="74"/>
      <c r="U55" s="74"/>
      <c r="V55" s="74"/>
      <c r="W55" s="74"/>
      <c r="X55" s="317"/>
      <c r="Y55" s="318"/>
      <c r="Z55" s="319"/>
      <c r="AA55" s="195"/>
      <c r="AB55" s="474"/>
      <c r="AC55" s="490"/>
      <c r="AD55" s="196"/>
      <c r="AE55" s="32"/>
      <c r="AF55" s="31"/>
      <c r="AG55" s="33"/>
      <c r="AH55" s="33"/>
      <c r="AI55" s="49"/>
      <c r="AJ55" s="83"/>
      <c r="AK55" s="34"/>
      <c r="AL55" s="42"/>
      <c r="AM55" s="42"/>
      <c r="AN55" s="42"/>
      <c r="AO55" s="42"/>
      <c r="AP55" s="42"/>
      <c r="AQ55" s="42"/>
      <c r="AR55" s="42"/>
      <c r="AS55" s="42"/>
      <c r="AT55" s="42"/>
      <c r="AU55" s="42"/>
      <c r="AV55" s="42"/>
      <c r="AW55" s="42"/>
      <c r="AX55" s="42"/>
      <c r="AY55" s="42"/>
      <c r="AZ55" s="42"/>
      <c r="BA55" s="42"/>
      <c r="BB55" s="42"/>
      <c r="BC55" s="42"/>
      <c r="BD55" s="42"/>
    </row>
    <row r="56" spans="1:75" s="35" customFormat="1" x14ac:dyDescent="0.25">
      <c r="A56" s="312"/>
      <c r="B56" s="313"/>
      <c r="C56" s="307"/>
      <c r="D56" s="320"/>
      <c r="E56" s="85"/>
      <c r="F56" s="314"/>
      <c r="G56" s="189"/>
      <c r="H56" s="190"/>
      <c r="I56" s="85"/>
      <c r="J56" s="86"/>
      <c r="K56" s="87"/>
      <c r="L56" s="302"/>
      <c r="M56" s="74"/>
      <c r="N56" s="74"/>
      <c r="O56" s="75"/>
      <c r="P56" s="74"/>
      <c r="Q56" s="316"/>
      <c r="R56" s="74"/>
      <c r="S56" s="74"/>
      <c r="T56" s="74"/>
      <c r="U56" s="74"/>
      <c r="V56" s="74"/>
      <c r="W56" s="74"/>
      <c r="X56" s="317"/>
      <c r="Y56" s="318"/>
      <c r="Z56" s="319"/>
      <c r="AA56" s="195"/>
      <c r="AB56" s="474"/>
      <c r="AC56" s="490"/>
      <c r="AD56" s="196"/>
      <c r="AE56" s="32"/>
      <c r="AF56" s="31"/>
      <c r="AG56" s="33"/>
      <c r="AH56" s="33"/>
      <c r="AI56" s="49"/>
      <c r="AJ56" s="83"/>
      <c r="AK56" s="34"/>
      <c r="AL56" s="42"/>
      <c r="AM56" s="42"/>
      <c r="AN56" s="42"/>
      <c r="AO56" s="42"/>
      <c r="AP56" s="42"/>
      <c r="AQ56" s="42"/>
      <c r="AR56" s="42"/>
      <c r="AS56" s="42"/>
      <c r="AT56" s="42"/>
      <c r="AU56" s="42"/>
      <c r="AV56" s="42"/>
      <c r="AW56" s="42"/>
      <c r="AX56" s="42"/>
      <c r="AY56" s="42"/>
      <c r="AZ56" s="42"/>
      <c r="BA56" s="42"/>
      <c r="BB56" s="42"/>
      <c r="BC56" s="42"/>
      <c r="BD56" s="42"/>
    </row>
    <row r="57" spans="1:75" s="35" customFormat="1" x14ac:dyDescent="0.25">
      <c r="A57" s="312"/>
      <c r="B57" s="313"/>
      <c r="C57" s="307"/>
      <c r="D57" s="320"/>
      <c r="E57" s="85"/>
      <c r="F57" s="314"/>
      <c r="G57" s="189"/>
      <c r="H57" s="190"/>
      <c r="I57" s="85"/>
      <c r="J57" s="86"/>
      <c r="K57" s="87"/>
      <c r="L57" s="302"/>
      <c r="M57" s="74"/>
      <c r="N57" s="74"/>
      <c r="O57" s="75"/>
      <c r="P57" s="74"/>
      <c r="Q57" s="316"/>
      <c r="R57" s="74"/>
      <c r="S57" s="74"/>
      <c r="T57" s="74"/>
      <c r="U57" s="74"/>
      <c r="V57" s="74"/>
      <c r="W57" s="74"/>
      <c r="X57" s="317"/>
      <c r="Y57" s="318"/>
      <c r="Z57" s="319"/>
      <c r="AA57" s="195"/>
      <c r="AB57" s="474"/>
      <c r="AC57" s="490"/>
      <c r="AD57" s="196"/>
      <c r="AE57" s="32"/>
      <c r="AF57" s="31"/>
      <c r="AG57" s="33"/>
      <c r="AH57" s="33"/>
      <c r="AI57" s="49"/>
      <c r="AJ57" s="83"/>
      <c r="AK57" s="34"/>
      <c r="AL57" s="42"/>
      <c r="AM57" s="42"/>
      <c r="AN57" s="42"/>
      <c r="AO57" s="42"/>
      <c r="AP57" s="42"/>
      <c r="AQ57" s="42"/>
      <c r="AR57" s="42"/>
      <c r="AS57" s="42"/>
      <c r="AT57" s="42"/>
      <c r="AU57" s="42"/>
      <c r="AV57" s="42"/>
      <c r="AW57" s="42"/>
      <c r="AX57" s="42"/>
      <c r="AY57" s="42"/>
      <c r="AZ57" s="42"/>
      <c r="BA57" s="42"/>
      <c r="BB57" s="42"/>
      <c r="BC57" s="42"/>
      <c r="BD57" s="42"/>
      <c r="BE57" s="42"/>
      <c r="BF57" s="42"/>
      <c r="BG57" s="42"/>
      <c r="BH57" s="42"/>
      <c r="BI57" s="42"/>
      <c r="BJ57" s="42"/>
      <c r="BK57" s="42"/>
      <c r="BL57" s="42"/>
      <c r="BM57" s="42"/>
      <c r="BN57" s="42"/>
      <c r="BO57" s="42"/>
      <c r="BP57" s="42"/>
      <c r="BQ57" s="42"/>
      <c r="BR57" s="42"/>
      <c r="BS57" s="42"/>
      <c r="BT57" s="42"/>
      <c r="BU57" s="42"/>
      <c r="BV57" s="42"/>
      <c r="BW57" s="42"/>
    </row>
    <row r="58" spans="1:75" s="35" customFormat="1" x14ac:dyDescent="0.25">
      <c r="A58" s="312"/>
      <c r="B58" s="313"/>
      <c r="C58" s="307"/>
      <c r="D58" s="320"/>
      <c r="E58" s="85"/>
      <c r="F58" s="314"/>
      <c r="G58" s="189"/>
      <c r="H58" s="190"/>
      <c r="I58" s="85"/>
      <c r="J58" s="86"/>
      <c r="K58" s="87"/>
      <c r="L58" s="302"/>
      <c r="M58" s="74"/>
      <c r="N58" s="74"/>
      <c r="O58" s="75"/>
      <c r="P58" s="74"/>
      <c r="Q58" s="316"/>
      <c r="R58" s="74"/>
      <c r="S58" s="74"/>
      <c r="T58" s="74"/>
      <c r="U58" s="74"/>
      <c r="V58" s="74"/>
      <c r="W58" s="74"/>
      <c r="X58" s="317"/>
      <c r="Y58" s="318"/>
      <c r="Z58" s="319"/>
      <c r="AA58" s="195"/>
      <c r="AB58" s="474"/>
      <c r="AC58" s="490"/>
      <c r="AD58" s="196"/>
      <c r="AE58" s="32"/>
      <c r="AF58" s="31"/>
      <c r="AG58" s="33"/>
      <c r="AH58" s="33"/>
      <c r="AI58" s="49"/>
      <c r="AJ58" s="83"/>
      <c r="AK58" s="34"/>
      <c r="AL58" s="42"/>
      <c r="AM58" s="42"/>
      <c r="AN58" s="42"/>
      <c r="AO58" s="42"/>
      <c r="AP58" s="42"/>
      <c r="AQ58" s="42"/>
      <c r="AR58" s="42"/>
      <c r="AS58" s="42"/>
      <c r="AT58" s="42"/>
      <c r="AU58" s="42"/>
      <c r="AV58" s="42"/>
      <c r="AW58" s="42"/>
      <c r="AX58" s="42"/>
      <c r="AY58" s="42"/>
      <c r="AZ58" s="42"/>
      <c r="BA58" s="42"/>
      <c r="BB58" s="42"/>
      <c r="BC58" s="42"/>
      <c r="BD58" s="42"/>
    </row>
    <row r="59" spans="1:75" s="35" customFormat="1" x14ac:dyDescent="0.25">
      <c r="A59" s="312"/>
      <c r="B59" s="313"/>
      <c r="C59" s="307"/>
      <c r="D59" s="320"/>
      <c r="E59" s="85"/>
      <c r="F59" s="314"/>
      <c r="G59" s="189"/>
      <c r="H59" s="190"/>
      <c r="I59" s="85"/>
      <c r="J59" s="86"/>
      <c r="K59" s="87"/>
      <c r="L59" s="302"/>
      <c r="M59" s="74"/>
      <c r="N59" s="74"/>
      <c r="O59" s="75"/>
      <c r="P59" s="74"/>
      <c r="Q59" s="316"/>
      <c r="R59" s="74"/>
      <c r="S59" s="74"/>
      <c r="T59" s="74"/>
      <c r="U59" s="74"/>
      <c r="V59" s="74"/>
      <c r="W59" s="74"/>
      <c r="X59" s="317"/>
      <c r="Y59" s="318"/>
      <c r="Z59" s="319"/>
      <c r="AA59" s="195"/>
      <c r="AB59" s="474"/>
      <c r="AC59" s="490"/>
      <c r="AD59" s="196"/>
      <c r="AE59" s="32"/>
      <c r="AF59" s="31"/>
      <c r="AG59" s="33"/>
      <c r="AH59" s="33"/>
      <c r="AI59" s="49"/>
      <c r="AJ59" s="83"/>
      <c r="AK59" s="34"/>
      <c r="AL59" s="42"/>
      <c r="AM59" s="42"/>
      <c r="AN59" s="42"/>
      <c r="AO59" s="42"/>
      <c r="AP59" s="42"/>
      <c r="AQ59" s="42"/>
      <c r="AR59" s="42"/>
      <c r="AS59" s="42"/>
      <c r="AT59" s="42"/>
      <c r="AU59" s="42"/>
      <c r="AV59" s="42"/>
      <c r="AW59" s="42"/>
      <c r="AX59" s="42"/>
      <c r="AY59" s="42"/>
      <c r="AZ59" s="42"/>
      <c r="BA59" s="42"/>
      <c r="BB59" s="42"/>
      <c r="BC59" s="42"/>
      <c r="BD59" s="42"/>
      <c r="BE59" s="42"/>
      <c r="BF59" s="42"/>
      <c r="BG59" s="42"/>
      <c r="BH59" s="42"/>
      <c r="BI59" s="42"/>
      <c r="BJ59" s="42"/>
      <c r="BK59" s="42"/>
      <c r="BL59" s="42"/>
      <c r="BM59" s="42"/>
      <c r="BN59" s="42"/>
      <c r="BO59" s="42"/>
      <c r="BP59" s="42"/>
      <c r="BQ59" s="42"/>
      <c r="BR59" s="42"/>
      <c r="BS59" s="42"/>
      <c r="BT59" s="42"/>
      <c r="BU59" s="42"/>
      <c r="BV59" s="42"/>
      <c r="BW59" s="42"/>
    </row>
    <row r="60" spans="1:75" s="35" customFormat="1" x14ac:dyDescent="0.25">
      <c r="A60" s="312"/>
      <c r="B60" s="313"/>
      <c r="C60" s="307"/>
      <c r="D60" s="320"/>
      <c r="E60" s="85"/>
      <c r="F60" s="314"/>
      <c r="G60" s="189"/>
      <c r="H60" s="190"/>
      <c r="I60" s="85"/>
      <c r="J60" s="86"/>
      <c r="K60" s="87"/>
      <c r="L60" s="302"/>
      <c r="M60" s="74"/>
      <c r="N60" s="74"/>
      <c r="O60" s="75"/>
      <c r="P60" s="74"/>
      <c r="Q60" s="316"/>
      <c r="R60" s="74"/>
      <c r="S60" s="74"/>
      <c r="T60" s="74"/>
      <c r="U60" s="74"/>
      <c r="V60" s="74"/>
      <c r="W60" s="74"/>
      <c r="X60" s="317"/>
      <c r="Y60" s="318"/>
      <c r="Z60" s="319"/>
      <c r="AA60" s="195"/>
      <c r="AB60" s="474"/>
      <c r="AC60" s="490"/>
      <c r="AD60" s="196"/>
      <c r="AE60" s="32"/>
      <c r="AF60" s="31"/>
      <c r="AG60" s="33"/>
      <c r="AH60" s="33"/>
      <c r="AI60" s="49"/>
      <c r="AJ60" s="83"/>
      <c r="AK60" s="34"/>
      <c r="AL60" s="42"/>
      <c r="AM60" s="42"/>
      <c r="AN60" s="42"/>
      <c r="AO60" s="42"/>
      <c r="AP60" s="42"/>
      <c r="AQ60" s="42"/>
      <c r="AR60" s="42"/>
      <c r="AS60" s="42"/>
      <c r="AT60" s="42"/>
      <c r="AU60" s="42"/>
      <c r="AV60" s="42"/>
      <c r="AW60" s="42"/>
      <c r="AX60" s="42"/>
      <c r="AY60" s="42"/>
      <c r="AZ60" s="42"/>
      <c r="BA60" s="42"/>
      <c r="BB60" s="42"/>
      <c r="BC60" s="42"/>
      <c r="BD60" s="42"/>
      <c r="BE60" s="42"/>
      <c r="BF60" s="42"/>
      <c r="BG60" s="42"/>
      <c r="BH60" s="42"/>
      <c r="BI60" s="42"/>
      <c r="BJ60" s="42"/>
      <c r="BK60" s="42"/>
      <c r="BL60" s="42"/>
      <c r="BM60" s="42"/>
      <c r="BN60" s="42"/>
      <c r="BO60" s="42"/>
      <c r="BP60" s="42"/>
      <c r="BQ60" s="42"/>
      <c r="BR60" s="42"/>
      <c r="BS60" s="42"/>
      <c r="BT60" s="42"/>
      <c r="BU60" s="42"/>
      <c r="BV60" s="42"/>
      <c r="BW60" s="42"/>
    </row>
    <row r="61" spans="1:75" s="35" customFormat="1" x14ac:dyDescent="0.25">
      <c r="A61" s="312"/>
      <c r="B61" s="313"/>
      <c r="C61" s="307"/>
      <c r="D61" s="320"/>
      <c r="E61" s="85"/>
      <c r="F61" s="314"/>
      <c r="G61" s="189"/>
      <c r="H61" s="190"/>
      <c r="I61" s="85"/>
      <c r="J61" s="86"/>
      <c r="K61" s="87"/>
      <c r="L61" s="302"/>
      <c r="M61" s="74"/>
      <c r="N61" s="74"/>
      <c r="O61" s="75"/>
      <c r="P61" s="74"/>
      <c r="Q61" s="316"/>
      <c r="R61" s="74"/>
      <c r="S61" s="74"/>
      <c r="T61" s="74"/>
      <c r="U61" s="74"/>
      <c r="V61" s="74"/>
      <c r="W61" s="74"/>
      <c r="X61" s="317"/>
      <c r="Y61" s="318"/>
      <c r="Z61" s="319"/>
      <c r="AA61" s="195"/>
      <c r="AB61" s="474"/>
      <c r="AC61" s="490"/>
      <c r="AD61" s="196"/>
      <c r="AE61" s="32"/>
      <c r="AF61" s="31"/>
      <c r="AG61" s="33"/>
      <c r="AH61" s="33"/>
      <c r="AI61" s="49"/>
      <c r="AJ61" s="83"/>
      <c r="AK61" s="34"/>
      <c r="AL61" s="42"/>
      <c r="AM61" s="42"/>
      <c r="AN61" s="42"/>
      <c r="AO61" s="42"/>
      <c r="AP61" s="42"/>
      <c r="AQ61" s="42"/>
      <c r="AR61" s="42"/>
      <c r="AS61" s="42"/>
      <c r="AT61" s="42"/>
      <c r="AU61" s="42"/>
      <c r="AV61" s="42"/>
      <c r="AW61" s="42"/>
      <c r="AX61" s="42"/>
      <c r="AY61" s="42"/>
      <c r="AZ61" s="42"/>
      <c r="BA61" s="42"/>
      <c r="BB61" s="42"/>
      <c r="BC61" s="42"/>
      <c r="BD61" s="42"/>
      <c r="BE61" s="42"/>
      <c r="BF61" s="42"/>
      <c r="BG61" s="42"/>
      <c r="BH61" s="42"/>
      <c r="BI61" s="42"/>
      <c r="BJ61" s="42"/>
      <c r="BK61" s="42"/>
      <c r="BL61" s="42"/>
      <c r="BM61" s="42"/>
      <c r="BN61" s="42"/>
      <c r="BO61" s="42"/>
      <c r="BP61" s="42"/>
      <c r="BQ61" s="42"/>
      <c r="BR61" s="42"/>
      <c r="BS61" s="42"/>
      <c r="BT61" s="42"/>
      <c r="BU61" s="42"/>
      <c r="BV61" s="42"/>
      <c r="BW61" s="42"/>
    </row>
    <row r="62" spans="1:75" s="35" customFormat="1" x14ac:dyDescent="0.25">
      <c r="A62" s="312"/>
      <c r="B62" s="313"/>
      <c r="C62" s="307"/>
      <c r="D62" s="320"/>
      <c r="E62" s="85"/>
      <c r="F62" s="314"/>
      <c r="G62" s="189"/>
      <c r="H62" s="190"/>
      <c r="I62" s="85"/>
      <c r="J62" s="86"/>
      <c r="K62" s="87"/>
      <c r="L62" s="302"/>
      <c r="M62" s="74"/>
      <c r="N62" s="74"/>
      <c r="O62" s="75"/>
      <c r="P62" s="74"/>
      <c r="Q62" s="316"/>
      <c r="R62" s="74"/>
      <c r="S62" s="74"/>
      <c r="T62" s="74"/>
      <c r="U62" s="74"/>
      <c r="V62" s="74"/>
      <c r="W62" s="74"/>
      <c r="X62" s="317"/>
      <c r="Y62" s="318"/>
      <c r="Z62" s="319"/>
      <c r="AA62" s="195"/>
      <c r="AB62" s="474"/>
      <c r="AC62" s="490"/>
      <c r="AD62" s="196"/>
      <c r="AE62" s="32"/>
      <c r="AF62" s="31"/>
      <c r="AG62" s="33"/>
      <c r="AH62" s="33"/>
      <c r="AI62" s="49"/>
      <c r="AJ62" s="83"/>
      <c r="AK62" s="34"/>
      <c r="AL62" s="42"/>
      <c r="AM62" s="42"/>
      <c r="AN62" s="42"/>
      <c r="AO62" s="42"/>
      <c r="AP62" s="42"/>
      <c r="AQ62" s="42"/>
      <c r="AR62" s="42"/>
      <c r="AS62" s="42"/>
      <c r="AT62" s="42"/>
      <c r="AU62" s="42"/>
      <c r="AV62" s="42"/>
      <c r="AW62" s="42"/>
      <c r="AX62" s="42"/>
      <c r="AY62" s="42"/>
      <c r="AZ62" s="42"/>
      <c r="BA62" s="42"/>
      <c r="BB62" s="42"/>
      <c r="BC62" s="42"/>
      <c r="BD62" s="42"/>
      <c r="BE62" s="42"/>
      <c r="BF62" s="42"/>
      <c r="BG62" s="42"/>
      <c r="BH62" s="42"/>
      <c r="BI62" s="42"/>
      <c r="BJ62" s="42"/>
      <c r="BK62" s="42"/>
      <c r="BL62" s="42"/>
      <c r="BM62" s="42"/>
      <c r="BN62" s="42"/>
      <c r="BO62" s="42"/>
      <c r="BP62" s="42"/>
      <c r="BQ62" s="42"/>
      <c r="BR62" s="42"/>
      <c r="BS62" s="42"/>
      <c r="BT62" s="42"/>
      <c r="BU62" s="42"/>
      <c r="BV62" s="42"/>
      <c r="BW62" s="42"/>
    </row>
    <row r="63" spans="1:75" s="35" customFormat="1" x14ac:dyDescent="0.25">
      <c r="A63" s="312"/>
      <c r="B63" s="313"/>
      <c r="C63" s="307"/>
      <c r="D63" s="320"/>
      <c r="E63" s="85"/>
      <c r="F63" s="314"/>
      <c r="G63" s="189"/>
      <c r="H63" s="190"/>
      <c r="I63" s="85"/>
      <c r="J63" s="86"/>
      <c r="K63" s="87"/>
      <c r="L63" s="302"/>
      <c r="M63" s="74"/>
      <c r="N63" s="74"/>
      <c r="O63" s="75"/>
      <c r="P63" s="74"/>
      <c r="Q63" s="316"/>
      <c r="R63" s="74"/>
      <c r="S63" s="74"/>
      <c r="T63" s="74"/>
      <c r="U63" s="74"/>
      <c r="V63" s="74"/>
      <c r="W63" s="74"/>
      <c r="X63" s="317"/>
      <c r="Y63" s="318"/>
      <c r="Z63" s="319"/>
      <c r="AA63" s="195"/>
      <c r="AB63" s="474"/>
      <c r="AC63" s="490"/>
      <c r="AD63" s="196"/>
      <c r="AE63" s="32"/>
      <c r="AF63" s="31"/>
      <c r="AG63" s="33"/>
      <c r="AH63" s="33"/>
      <c r="AI63" s="49"/>
      <c r="AJ63" s="83"/>
      <c r="AK63" s="34"/>
      <c r="AL63" s="42"/>
      <c r="AM63" s="42"/>
      <c r="AN63" s="42"/>
      <c r="AO63" s="42"/>
      <c r="AP63" s="42"/>
      <c r="AQ63" s="42"/>
      <c r="AR63" s="42"/>
      <c r="AS63" s="42"/>
      <c r="AT63" s="42"/>
      <c r="AU63" s="42"/>
      <c r="AV63" s="42"/>
      <c r="AW63" s="42"/>
      <c r="AX63" s="42"/>
      <c r="AY63" s="42"/>
      <c r="AZ63" s="42"/>
      <c r="BA63" s="42"/>
      <c r="BB63" s="42"/>
      <c r="BC63" s="42"/>
      <c r="BD63" s="42"/>
      <c r="BE63" s="42"/>
      <c r="BF63" s="42"/>
      <c r="BG63" s="42"/>
      <c r="BH63" s="42"/>
      <c r="BI63" s="42"/>
      <c r="BJ63" s="42"/>
      <c r="BK63" s="42"/>
      <c r="BL63" s="42"/>
      <c r="BM63" s="42"/>
      <c r="BN63" s="42"/>
      <c r="BO63" s="42"/>
      <c r="BP63" s="42"/>
      <c r="BQ63" s="42"/>
      <c r="BR63" s="42"/>
      <c r="BS63" s="42"/>
      <c r="BT63" s="42"/>
      <c r="BU63" s="42"/>
      <c r="BV63" s="42"/>
      <c r="BW63" s="42"/>
    </row>
    <row r="64" spans="1:75" s="35" customFormat="1" x14ac:dyDescent="0.25">
      <c r="A64" s="312"/>
      <c r="B64" s="313"/>
      <c r="C64" s="307"/>
      <c r="D64" s="320"/>
      <c r="E64" s="85"/>
      <c r="F64" s="314"/>
      <c r="G64" s="189"/>
      <c r="H64" s="190"/>
      <c r="I64" s="85"/>
      <c r="J64" s="86"/>
      <c r="K64" s="87"/>
      <c r="L64" s="302"/>
      <c r="M64" s="74"/>
      <c r="N64" s="74"/>
      <c r="O64" s="75"/>
      <c r="P64" s="74"/>
      <c r="Q64" s="316"/>
      <c r="R64" s="74"/>
      <c r="S64" s="74"/>
      <c r="T64" s="74"/>
      <c r="U64" s="74"/>
      <c r="V64" s="74"/>
      <c r="W64" s="74"/>
      <c r="X64" s="317"/>
      <c r="Y64" s="318"/>
      <c r="Z64" s="319"/>
      <c r="AA64" s="195"/>
      <c r="AB64" s="474"/>
      <c r="AC64" s="490"/>
      <c r="AD64" s="196"/>
      <c r="AE64" s="32"/>
      <c r="AF64" s="31"/>
      <c r="AG64" s="33"/>
      <c r="AH64" s="33"/>
      <c r="AI64" s="49"/>
      <c r="AJ64" s="83"/>
      <c r="AK64" s="34"/>
      <c r="AL64" s="42"/>
      <c r="AM64" s="42"/>
      <c r="AN64" s="42"/>
      <c r="AO64" s="42"/>
      <c r="AP64" s="42"/>
      <c r="AQ64" s="42"/>
      <c r="AR64" s="42"/>
      <c r="AS64" s="42"/>
      <c r="AT64" s="42"/>
      <c r="AU64" s="42"/>
      <c r="AV64" s="42"/>
      <c r="AW64" s="42"/>
      <c r="AX64" s="42"/>
      <c r="AY64" s="42"/>
      <c r="AZ64" s="42"/>
      <c r="BA64" s="42"/>
      <c r="BB64" s="42"/>
      <c r="BC64" s="42"/>
      <c r="BD64" s="42"/>
      <c r="BE64" s="42"/>
      <c r="BF64" s="42"/>
      <c r="BG64" s="42"/>
      <c r="BH64" s="42"/>
      <c r="BI64" s="42"/>
      <c r="BJ64" s="42"/>
      <c r="BK64" s="42"/>
      <c r="BL64" s="42"/>
      <c r="BM64" s="42"/>
      <c r="BN64" s="42"/>
      <c r="BO64" s="42"/>
      <c r="BP64" s="42"/>
      <c r="BQ64" s="42"/>
      <c r="BR64" s="42"/>
      <c r="BS64" s="42"/>
      <c r="BT64" s="42"/>
      <c r="BU64" s="42"/>
      <c r="BV64" s="42"/>
      <c r="BW64" s="42"/>
    </row>
    <row r="65" spans="1:75" s="35" customFormat="1" x14ac:dyDescent="0.25">
      <c r="A65" s="312"/>
      <c r="B65" s="313"/>
      <c r="C65" s="307"/>
      <c r="D65" s="320"/>
      <c r="E65" s="85"/>
      <c r="F65" s="314"/>
      <c r="G65" s="189"/>
      <c r="H65" s="190"/>
      <c r="I65" s="85"/>
      <c r="J65" s="86"/>
      <c r="K65" s="87"/>
      <c r="L65" s="302"/>
      <c r="M65" s="74"/>
      <c r="N65" s="74"/>
      <c r="O65" s="75"/>
      <c r="P65" s="74"/>
      <c r="Q65" s="316"/>
      <c r="R65" s="74"/>
      <c r="S65" s="74"/>
      <c r="T65" s="74"/>
      <c r="U65" s="74"/>
      <c r="V65" s="74"/>
      <c r="W65" s="74"/>
      <c r="X65" s="317"/>
      <c r="Y65" s="318"/>
      <c r="Z65" s="319"/>
      <c r="AA65" s="195"/>
      <c r="AB65" s="474"/>
      <c r="AC65" s="490"/>
      <c r="AD65" s="196"/>
      <c r="AE65" s="32"/>
      <c r="AF65" s="31"/>
      <c r="AG65" s="33"/>
      <c r="AH65" s="33"/>
      <c r="AI65" s="49"/>
      <c r="AJ65" s="83"/>
      <c r="AK65" s="34"/>
      <c r="AL65" s="42"/>
      <c r="AM65" s="42"/>
      <c r="AN65" s="42"/>
      <c r="AO65" s="42"/>
      <c r="AP65" s="42"/>
      <c r="AQ65" s="42"/>
      <c r="AR65" s="42"/>
      <c r="AS65" s="42"/>
      <c r="AT65" s="42"/>
      <c r="AU65" s="42"/>
      <c r="AV65" s="42"/>
      <c r="AW65" s="42"/>
      <c r="AX65" s="42"/>
      <c r="AY65" s="42"/>
      <c r="AZ65" s="42"/>
      <c r="BA65" s="42"/>
      <c r="BB65" s="42"/>
      <c r="BC65" s="42"/>
      <c r="BD65" s="42"/>
      <c r="BE65" s="42"/>
      <c r="BF65" s="42"/>
      <c r="BG65" s="42"/>
      <c r="BH65" s="42"/>
      <c r="BI65" s="42"/>
      <c r="BJ65" s="42"/>
      <c r="BK65" s="42"/>
      <c r="BL65" s="42"/>
      <c r="BM65" s="42"/>
      <c r="BN65" s="42"/>
      <c r="BO65" s="42"/>
      <c r="BP65" s="42"/>
      <c r="BQ65" s="42"/>
      <c r="BR65" s="42"/>
      <c r="BS65" s="42"/>
      <c r="BT65" s="42"/>
      <c r="BU65" s="42"/>
      <c r="BV65" s="42"/>
      <c r="BW65" s="42"/>
    </row>
    <row r="66" spans="1:75" s="35" customFormat="1" x14ac:dyDescent="0.25">
      <c r="A66" s="312"/>
      <c r="B66" s="313"/>
      <c r="C66" s="307"/>
      <c r="D66" s="320"/>
      <c r="E66" s="85"/>
      <c r="F66" s="314"/>
      <c r="G66" s="189"/>
      <c r="H66" s="190"/>
      <c r="I66" s="85"/>
      <c r="J66" s="86"/>
      <c r="K66" s="87"/>
      <c r="L66" s="302"/>
      <c r="M66" s="74"/>
      <c r="N66" s="74"/>
      <c r="O66" s="75"/>
      <c r="P66" s="74"/>
      <c r="Q66" s="316"/>
      <c r="R66" s="74"/>
      <c r="S66" s="74"/>
      <c r="T66" s="74"/>
      <c r="U66" s="74"/>
      <c r="V66" s="74"/>
      <c r="W66" s="74"/>
      <c r="X66" s="317"/>
      <c r="Y66" s="318"/>
      <c r="Z66" s="319"/>
      <c r="AA66" s="195"/>
      <c r="AB66" s="474"/>
      <c r="AC66" s="490"/>
      <c r="AD66" s="196"/>
      <c r="AE66" s="32"/>
      <c r="AF66" s="31"/>
      <c r="AG66" s="33"/>
      <c r="AH66" s="33"/>
      <c r="AI66" s="49"/>
      <c r="AJ66" s="83"/>
      <c r="AK66" s="34"/>
      <c r="AL66" s="42"/>
      <c r="AM66" s="42"/>
      <c r="AN66" s="42"/>
      <c r="AO66" s="42"/>
      <c r="AP66" s="42"/>
      <c r="AQ66" s="42"/>
      <c r="AR66" s="42"/>
      <c r="AS66" s="42"/>
      <c r="AT66" s="42"/>
      <c r="AU66" s="42"/>
      <c r="AV66" s="42"/>
      <c r="AW66" s="42"/>
      <c r="AX66" s="42"/>
      <c r="AY66" s="42"/>
      <c r="AZ66" s="42"/>
      <c r="BA66" s="42"/>
      <c r="BB66" s="42"/>
      <c r="BC66" s="42"/>
      <c r="BD66" s="42"/>
      <c r="BE66" s="42"/>
      <c r="BF66" s="42"/>
      <c r="BG66" s="42"/>
      <c r="BH66" s="42"/>
      <c r="BI66" s="42"/>
      <c r="BJ66" s="42"/>
      <c r="BK66" s="42"/>
      <c r="BL66" s="42"/>
      <c r="BM66" s="42"/>
      <c r="BN66" s="42"/>
      <c r="BO66" s="42"/>
      <c r="BP66" s="42"/>
      <c r="BQ66" s="42"/>
      <c r="BR66" s="42"/>
      <c r="BS66" s="42"/>
      <c r="BT66" s="42"/>
      <c r="BU66" s="42"/>
      <c r="BV66" s="42"/>
      <c r="BW66" s="42"/>
    </row>
    <row r="67" spans="1:75" s="35" customFormat="1" x14ac:dyDescent="0.25">
      <c r="A67" s="312"/>
      <c r="B67" s="313"/>
      <c r="C67" s="307"/>
      <c r="D67" s="320"/>
      <c r="E67" s="85"/>
      <c r="F67" s="314"/>
      <c r="G67" s="189"/>
      <c r="H67" s="190"/>
      <c r="I67" s="85"/>
      <c r="J67" s="86"/>
      <c r="K67" s="87"/>
      <c r="L67" s="302"/>
      <c r="M67" s="74"/>
      <c r="N67" s="74"/>
      <c r="O67" s="75"/>
      <c r="P67" s="74"/>
      <c r="Q67" s="316"/>
      <c r="R67" s="74"/>
      <c r="S67" s="74"/>
      <c r="T67" s="74"/>
      <c r="U67" s="74"/>
      <c r="V67" s="74"/>
      <c r="W67" s="74"/>
      <c r="X67" s="317"/>
      <c r="Y67" s="318"/>
      <c r="Z67" s="319"/>
      <c r="AA67" s="195"/>
      <c r="AB67" s="474"/>
      <c r="AC67" s="490"/>
      <c r="AD67" s="196"/>
      <c r="AE67" s="32"/>
      <c r="AF67" s="31"/>
      <c r="AG67" s="33"/>
      <c r="AH67" s="33"/>
      <c r="AI67" s="49"/>
      <c r="AJ67" s="83"/>
      <c r="AK67" s="34"/>
      <c r="AL67" s="42"/>
      <c r="AM67" s="42"/>
      <c r="AN67" s="42"/>
      <c r="AO67" s="42"/>
      <c r="AP67" s="42"/>
      <c r="AQ67" s="42"/>
      <c r="AR67" s="42"/>
      <c r="AS67" s="42"/>
      <c r="AT67" s="42"/>
      <c r="AU67" s="42"/>
      <c r="AV67" s="42"/>
      <c r="AW67" s="42"/>
      <c r="AX67" s="42"/>
      <c r="AY67" s="42"/>
      <c r="AZ67" s="42"/>
      <c r="BA67" s="42"/>
      <c r="BB67" s="42"/>
      <c r="BC67" s="42"/>
      <c r="BD67" s="42"/>
      <c r="BE67" s="42"/>
      <c r="BF67" s="42"/>
      <c r="BG67" s="42"/>
      <c r="BH67" s="42"/>
      <c r="BI67" s="42"/>
      <c r="BJ67" s="42"/>
      <c r="BK67" s="42"/>
      <c r="BL67" s="42"/>
      <c r="BM67" s="42"/>
      <c r="BN67" s="42"/>
      <c r="BO67" s="42"/>
      <c r="BP67" s="42"/>
      <c r="BQ67" s="42"/>
      <c r="BR67" s="42"/>
      <c r="BS67" s="42"/>
      <c r="BT67" s="42"/>
      <c r="BU67" s="42"/>
      <c r="BV67" s="42"/>
      <c r="BW67" s="42"/>
    </row>
    <row r="68" spans="1:75" s="35" customFormat="1" x14ac:dyDescent="0.25">
      <c r="A68" s="312"/>
      <c r="B68" s="313"/>
      <c r="C68" s="307"/>
      <c r="D68" s="320"/>
      <c r="E68" s="85"/>
      <c r="F68" s="314"/>
      <c r="G68" s="189"/>
      <c r="H68" s="190"/>
      <c r="I68" s="85"/>
      <c r="J68" s="86"/>
      <c r="K68" s="87"/>
      <c r="L68" s="302"/>
      <c r="M68" s="74"/>
      <c r="N68" s="74"/>
      <c r="O68" s="75"/>
      <c r="P68" s="74"/>
      <c r="Q68" s="316"/>
      <c r="R68" s="74"/>
      <c r="S68" s="74"/>
      <c r="T68" s="74"/>
      <c r="U68" s="74"/>
      <c r="V68" s="74"/>
      <c r="W68" s="74"/>
      <c r="X68" s="317"/>
      <c r="Y68" s="318"/>
      <c r="Z68" s="319"/>
      <c r="AA68" s="195"/>
      <c r="AB68" s="474"/>
      <c r="AC68" s="490"/>
      <c r="AD68" s="196"/>
      <c r="AE68" s="32"/>
      <c r="AF68" s="31"/>
      <c r="AG68" s="33"/>
      <c r="AH68" s="33"/>
      <c r="AI68" s="49"/>
      <c r="AJ68" s="83"/>
      <c r="AK68" s="34"/>
      <c r="AL68" s="42"/>
      <c r="AM68" s="42"/>
      <c r="AN68" s="42"/>
      <c r="AO68" s="42"/>
      <c r="AP68" s="42"/>
      <c r="AQ68" s="42"/>
      <c r="AR68" s="42"/>
      <c r="AS68" s="42"/>
      <c r="AT68" s="42"/>
      <c r="AU68" s="42"/>
      <c r="AV68" s="42"/>
      <c r="AW68" s="42"/>
      <c r="AX68" s="42"/>
      <c r="AY68" s="42"/>
      <c r="AZ68" s="42"/>
      <c r="BA68" s="42"/>
      <c r="BB68" s="42"/>
      <c r="BC68" s="42"/>
      <c r="BD68" s="42"/>
      <c r="BE68" s="42"/>
      <c r="BF68" s="42"/>
      <c r="BG68" s="42"/>
      <c r="BH68" s="42"/>
      <c r="BI68" s="42"/>
      <c r="BJ68" s="42"/>
      <c r="BK68" s="42"/>
      <c r="BL68" s="42"/>
      <c r="BM68" s="42"/>
      <c r="BN68" s="42"/>
      <c r="BO68" s="42"/>
      <c r="BP68" s="42"/>
      <c r="BQ68" s="42"/>
      <c r="BR68" s="42"/>
      <c r="BS68" s="42"/>
      <c r="BT68" s="42"/>
      <c r="BU68" s="42"/>
      <c r="BV68" s="42"/>
      <c r="BW68" s="42"/>
    </row>
    <row r="69" spans="1:75" s="35" customFormat="1" x14ac:dyDescent="0.25">
      <c r="A69" s="312"/>
      <c r="B69" s="313"/>
      <c r="C69" s="307"/>
      <c r="D69" s="320"/>
      <c r="E69" s="85"/>
      <c r="F69" s="314"/>
      <c r="G69" s="189"/>
      <c r="H69" s="190"/>
      <c r="I69" s="85"/>
      <c r="J69" s="86"/>
      <c r="K69" s="87"/>
      <c r="L69" s="302"/>
      <c r="M69" s="74"/>
      <c r="N69" s="74"/>
      <c r="O69" s="75"/>
      <c r="P69" s="74"/>
      <c r="Q69" s="316"/>
      <c r="R69" s="74"/>
      <c r="S69" s="74"/>
      <c r="T69" s="74"/>
      <c r="U69" s="74"/>
      <c r="V69" s="74"/>
      <c r="W69" s="74"/>
      <c r="X69" s="317"/>
      <c r="Y69" s="318"/>
      <c r="Z69" s="319"/>
      <c r="AA69" s="195"/>
      <c r="AB69" s="474"/>
      <c r="AC69" s="490"/>
      <c r="AD69" s="196"/>
      <c r="AE69" s="32"/>
      <c r="AF69" s="31"/>
      <c r="AG69" s="33"/>
      <c r="AH69" s="33"/>
      <c r="AI69" s="49"/>
      <c r="AJ69" s="83"/>
      <c r="AK69" s="34"/>
      <c r="AL69" s="42"/>
      <c r="AM69" s="42"/>
      <c r="AN69" s="42"/>
      <c r="AO69" s="42"/>
      <c r="AP69" s="42"/>
      <c r="AQ69" s="42"/>
      <c r="AR69" s="42"/>
      <c r="AS69" s="42"/>
      <c r="AT69" s="42"/>
      <c r="AU69" s="42"/>
      <c r="AV69" s="42"/>
      <c r="AW69" s="42"/>
      <c r="AX69" s="42"/>
      <c r="AY69" s="42"/>
      <c r="AZ69" s="42"/>
      <c r="BA69" s="42"/>
      <c r="BB69" s="42"/>
      <c r="BC69" s="42"/>
      <c r="BD69" s="42"/>
    </row>
    <row r="70" spans="1:75" s="35" customFormat="1" x14ac:dyDescent="0.25">
      <c r="A70" s="312"/>
      <c r="B70" s="313"/>
      <c r="C70" s="307"/>
      <c r="D70" s="320"/>
      <c r="E70" s="85"/>
      <c r="F70" s="314"/>
      <c r="G70" s="189"/>
      <c r="H70" s="190"/>
      <c r="I70" s="85"/>
      <c r="J70" s="86"/>
      <c r="K70" s="87"/>
      <c r="L70" s="302"/>
      <c r="M70" s="74"/>
      <c r="N70" s="74"/>
      <c r="O70" s="75"/>
      <c r="P70" s="74"/>
      <c r="Q70" s="316"/>
      <c r="R70" s="74"/>
      <c r="S70" s="74"/>
      <c r="T70" s="74"/>
      <c r="U70" s="74"/>
      <c r="V70" s="74"/>
      <c r="W70" s="74"/>
      <c r="X70" s="317"/>
      <c r="Y70" s="318"/>
      <c r="Z70" s="319"/>
      <c r="AA70" s="195"/>
      <c r="AB70" s="474"/>
      <c r="AC70" s="490"/>
      <c r="AD70" s="196"/>
      <c r="AE70" s="32"/>
      <c r="AF70" s="31"/>
      <c r="AG70" s="33"/>
      <c r="AH70" s="33"/>
      <c r="AI70" s="49"/>
      <c r="AJ70" s="83"/>
      <c r="AK70" s="34"/>
      <c r="AL70" s="42"/>
      <c r="AM70" s="42"/>
      <c r="AN70" s="42"/>
      <c r="AO70" s="42"/>
      <c r="AP70" s="42"/>
      <c r="AQ70" s="42"/>
      <c r="AR70" s="42"/>
      <c r="AS70" s="42"/>
      <c r="AT70" s="42"/>
      <c r="AU70" s="42"/>
      <c r="AV70" s="42"/>
      <c r="AW70" s="42"/>
      <c r="AX70" s="42"/>
      <c r="AY70" s="42"/>
      <c r="AZ70" s="42"/>
      <c r="BA70" s="42"/>
      <c r="BB70" s="42"/>
      <c r="BC70" s="42"/>
      <c r="BD70" s="42"/>
      <c r="BE70" s="42"/>
      <c r="BF70" s="42"/>
      <c r="BG70" s="42"/>
      <c r="BH70" s="42"/>
      <c r="BI70" s="42"/>
      <c r="BJ70" s="42"/>
      <c r="BK70" s="42"/>
      <c r="BL70" s="42"/>
      <c r="BM70" s="42"/>
      <c r="BN70" s="42"/>
      <c r="BO70" s="42"/>
      <c r="BP70" s="42"/>
      <c r="BQ70" s="42"/>
      <c r="BR70" s="42"/>
      <c r="BS70" s="42"/>
      <c r="BT70" s="42"/>
      <c r="BU70" s="42"/>
      <c r="BV70" s="42"/>
      <c r="BW70" s="42"/>
    </row>
    <row r="71" spans="1:75" s="35" customFormat="1" x14ac:dyDescent="0.25">
      <c r="A71" s="312"/>
      <c r="B71" s="313"/>
      <c r="C71" s="307"/>
      <c r="D71" s="320"/>
      <c r="E71" s="85"/>
      <c r="F71" s="314"/>
      <c r="G71" s="189"/>
      <c r="H71" s="190"/>
      <c r="I71" s="85"/>
      <c r="J71" s="86"/>
      <c r="K71" s="87"/>
      <c r="L71" s="302"/>
      <c r="M71" s="74"/>
      <c r="N71" s="74"/>
      <c r="O71" s="75"/>
      <c r="P71" s="74"/>
      <c r="Q71" s="316"/>
      <c r="R71" s="74"/>
      <c r="S71" s="74"/>
      <c r="T71" s="74"/>
      <c r="U71" s="74"/>
      <c r="V71" s="74"/>
      <c r="W71" s="74"/>
      <c r="X71" s="317"/>
      <c r="Y71" s="318"/>
      <c r="Z71" s="319"/>
      <c r="AA71" s="195"/>
      <c r="AB71" s="474"/>
      <c r="AC71" s="490"/>
      <c r="AD71" s="196"/>
      <c r="AE71" s="32"/>
      <c r="AF71" s="31"/>
      <c r="AG71" s="33"/>
      <c r="AH71" s="33"/>
      <c r="AI71" s="49"/>
      <c r="AJ71" s="83"/>
      <c r="AK71" s="34"/>
      <c r="AL71" s="42"/>
      <c r="AM71" s="42"/>
      <c r="AN71" s="42"/>
      <c r="AO71" s="42"/>
      <c r="AP71" s="42"/>
      <c r="AQ71" s="42"/>
      <c r="AR71" s="42"/>
      <c r="AS71" s="42"/>
      <c r="AT71" s="42"/>
      <c r="AU71" s="42"/>
      <c r="AV71" s="42"/>
      <c r="AW71" s="42"/>
      <c r="AX71" s="42"/>
      <c r="AY71" s="42"/>
      <c r="AZ71" s="42"/>
      <c r="BA71" s="42"/>
      <c r="BB71" s="42"/>
      <c r="BC71" s="42"/>
      <c r="BD71" s="42"/>
    </row>
    <row r="72" spans="1:75" s="35" customFormat="1" x14ac:dyDescent="0.25">
      <c r="A72" s="312"/>
      <c r="B72" s="313"/>
      <c r="C72" s="307"/>
      <c r="D72" s="320"/>
      <c r="E72" s="85"/>
      <c r="F72" s="314"/>
      <c r="G72" s="189"/>
      <c r="H72" s="190"/>
      <c r="I72" s="85"/>
      <c r="J72" s="86"/>
      <c r="K72" s="87"/>
      <c r="L72" s="302"/>
      <c r="M72" s="74"/>
      <c r="N72" s="74"/>
      <c r="O72" s="75"/>
      <c r="P72" s="74"/>
      <c r="Q72" s="316"/>
      <c r="R72" s="74"/>
      <c r="S72" s="74"/>
      <c r="T72" s="74"/>
      <c r="U72" s="74"/>
      <c r="V72" s="74"/>
      <c r="W72" s="74"/>
      <c r="X72" s="317"/>
      <c r="Y72" s="318"/>
      <c r="Z72" s="319"/>
      <c r="AA72" s="195"/>
      <c r="AB72" s="474"/>
      <c r="AC72" s="490"/>
      <c r="AD72" s="196"/>
      <c r="AE72" s="32"/>
      <c r="AF72" s="31"/>
      <c r="AG72" s="33"/>
      <c r="AH72" s="33"/>
      <c r="AI72" s="49"/>
      <c r="AJ72" s="83"/>
      <c r="AK72" s="34"/>
      <c r="AL72" s="42"/>
      <c r="AM72" s="42"/>
      <c r="AN72" s="42"/>
      <c r="AO72" s="42"/>
      <c r="AP72" s="42"/>
      <c r="AQ72" s="42"/>
      <c r="AR72" s="42"/>
      <c r="AS72" s="42"/>
      <c r="AT72" s="42"/>
      <c r="AU72" s="42"/>
      <c r="AV72" s="42"/>
      <c r="AW72" s="42"/>
      <c r="AX72" s="42"/>
      <c r="AY72" s="42"/>
      <c r="AZ72" s="42"/>
      <c r="BA72" s="42"/>
      <c r="BB72" s="42"/>
      <c r="BC72" s="42"/>
      <c r="BD72" s="42"/>
      <c r="BE72" s="42"/>
      <c r="BF72" s="42"/>
      <c r="BG72" s="42"/>
      <c r="BH72" s="42"/>
      <c r="BI72" s="42"/>
      <c r="BJ72" s="42"/>
      <c r="BK72" s="42"/>
      <c r="BL72" s="42"/>
      <c r="BM72" s="42"/>
      <c r="BN72" s="42"/>
      <c r="BO72" s="42"/>
      <c r="BP72" s="42"/>
      <c r="BQ72" s="42"/>
      <c r="BR72" s="42"/>
      <c r="BS72" s="42"/>
      <c r="BT72" s="42"/>
      <c r="BU72" s="42"/>
      <c r="BV72" s="42"/>
      <c r="BW72" s="42"/>
    </row>
    <row r="73" spans="1:75" s="35" customFormat="1" x14ac:dyDescent="0.25">
      <c r="A73" s="312"/>
      <c r="B73" s="313"/>
      <c r="C73" s="307"/>
      <c r="D73" s="320"/>
      <c r="E73" s="85"/>
      <c r="F73" s="314"/>
      <c r="G73" s="189"/>
      <c r="H73" s="190"/>
      <c r="I73" s="85"/>
      <c r="J73" s="86"/>
      <c r="K73" s="87"/>
      <c r="L73" s="302"/>
      <c r="M73" s="74"/>
      <c r="N73" s="74"/>
      <c r="O73" s="75"/>
      <c r="P73" s="74"/>
      <c r="Q73" s="316"/>
      <c r="R73" s="74"/>
      <c r="S73" s="74"/>
      <c r="T73" s="74"/>
      <c r="U73" s="74"/>
      <c r="V73" s="74"/>
      <c r="W73" s="74"/>
      <c r="X73" s="317"/>
      <c r="Y73" s="318"/>
      <c r="Z73" s="319"/>
      <c r="AA73" s="195"/>
      <c r="AB73" s="474"/>
      <c r="AC73" s="490"/>
      <c r="AD73" s="196"/>
      <c r="AE73" s="32"/>
      <c r="AF73" s="31"/>
      <c r="AG73" s="33"/>
      <c r="AH73" s="33"/>
      <c r="AI73" s="49"/>
      <c r="AJ73" s="83"/>
      <c r="AK73" s="34"/>
      <c r="AL73" s="42"/>
      <c r="AM73" s="42"/>
      <c r="AN73" s="42"/>
      <c r="AO73" s="42"/>
      <c r="AP73" s="42"/>
      <c r="AQ73" s="42"/>
      <c r="AR73" s="42"/>
      <c r="AS73" s="42"/>
      <c r="AT73" s="42"/>
      <c r="AU73" s="42"/>
      <c r="AV73" s="42"/>
      <c r="AW73" s="42"/>
      <c r="AX73" s="42"/>
      <c r="AY73" s="42"/>
      <c r="AZ73" s="42"/>
      <c r="BA73" s="42"/>
      <c r="BB73" s="42"/>
      <c r="BC73" s="42"/>
      <c r="BD73" s="42"/>
      <c r="BE73" s="42"/>
      <c r="BF73" s="42"/>
      <c r="BG73" s="42"/>
      <c r="BH73" s="42"/>
      <c r="BI73" s="42"/>
      <c r="BJ73" s="42"/>
      <c r="BK73" s="42"/>
      <c r="BL73" s="42"/>
      <c r="BM73" s="42"/>
      <c r="BN73" s="42"/>
      <c r="BO73" s="42"/>
      <c r="BP73" s="42"/>
      <c r="BQ73" s="42"/>
      <c r="BR73" s="42"/>
      <c r="BS73" s="42"/>
      <c r="BT73" s="42"/>
      <c r="BU73" s="42"/>
      <c r="BV73" s="42"/>
      <c r="BW73" s="42"/>
    </row>
    <row r="74" spans="1:75" s="35" customFormat="1" x14ac:dyDescent="0.25">
      <c r="A74" s="312"/>
      <c r="B74" s="313"/>
      <c r="C74" s="307"/>
      <c r="D74" s="320"/>
      <c r="E74" s="85"/>
      <c r="F74" s="314"/>
      <c r="G74" s="189"/>
      <c r="H74" s="190"/>
      <c r="I74" s="85"/>
      <c r="J74" s="86"/>
      <c r="K74" s="87"/>
      <c r="L74" s="302"/>
      <c r="M74" s="74"/>
      <c r="N74" s="74"/>
      <c r="O74" s="75"/>
      <c r="P74" s="74"/>
      <c r="Q74" s="316"/>
      <c r="R74" s="74"/>
      <c r="S74" s="74"/>
      <c r="T74" s="74"/>
      <c r="U74" s="74"/>
      <c r="V74" s="74"/>
      <c r="W74" s="74"/>
      <c r="X74" s="317"/>
      <c r="Y74" s="318"/>
      <c r="Z74" s="319"/>
      <c r="AA74" s="195"/>
      <c r="AB74" s="474"/>
      <c r="AC74" s="490"/>
      <c r="AD74" s="196"/>
      <c r="AE74" s="32"/>
      <c r="AF74" s="31"/>
      <c r="AG74" s="33"/>
      <c r="AH74" s="33"/>
      <c r="AI74" s="49"/>
      <c r="AJ74" s="83"/>
      <c r="AK74" s="34"/>
      <c r="AL74" s="42"/>
      <c r="AM74" s="42"/>
      <c r="AN74" s="42"/>
      <c r="AO74" s="42"/>
      <c r="AP74" s="42"/>
      <c r="AQ74" s="42"/>
      <c r="AR74" s="42"/>
      <c r="AS74" s="42"/>
      <c r="AT74" s="42"/>
      <c r="AU74" s="42"/>
      <c r="AV74" s="42"/>
      <c r="AW74" s="42"/>
      <c r="AX74" s="42"/>
      <c r="AY74" s="42"/>
      <c r="AZ74" s="42"/>
      <c r="BA74" s="42"/>
      <c r="BB74" s="42"/>
      <c r="BC74" s="42"/>
      <c r="BD74" s="42"/>
    </row>
    <row r="75" spans="1:75" s="35" customFormat="1" x14ac:dyDescent="0.25">
      <c r="A75" s="312"/>
      <c r="B75" s="313"/>
      <c r="C75" s="307"/>
      <c r="D75" s="320"/>
      <c r="E75" s="85"/>
      <c r="F75" s="314"/>
      <c r="G75" s="189"/>
      <c r="H75" s="190"/>
      <c r="I75" s="85"/>
      <c r="J75" s="86"/>
      <c r="K75" s="87"/>
      <c r="L75" s="302"/>
      <c r="M75" s="74"/>
      <c r="N75" s="74"/>
      <c r="O75" s="75"/>
      <c r="P75" s="74"/>
      <c r="Q75" s="316"/>
      <c r="R75" s="74"/>
      <c r="S75" s="74"/>
      <c r="T75" s="74"/>
      <c r="U75" s="74"/>
      <c r="V75" s="74"/>
      <c r="W75" s="74"/>
      <c r="X75" s="317"/>
      <c r="Y75" s="318"/>
      <c r="Z75" s="319"/>
      <c r="AA75" s="195"/>
      <c r="AB75" s="474"/>
      <c r="AC75" s="490"/>
      <c r="AD75" s="196"/>
      <c r="AE75" s="32"/>
      <c r="AF75" s="31"/>
      <c r="AG75" s="33"/>
      <c r="AH75" s="33"/>
      <c r="AI75" s="49"/>
      <c r="AJ75" s="83"/>
      <c r="AK75" s="34"/>
      <c r="AL75" s="42"/>
      <c r="AM75" s="42"/>
      <c r="AN75" s="42"/>
      <c r="AO75" s="42"/>
      <c r="AP75" s="42"/>
      <c r="AQ75" s="42"/>
      <c r="AR75" s="42"/>
      <c r="AS75" s="42"/>
      <c r="AT75" s="42"/>
      <c r="AU75" s="42"/>
      <c r="AV75" s="42"/>
      <c r="AW75" s="42"/>
      <c r="AX75" s="42"/>
      <c r="AY75" s="42"/>
      <c r="AZ75" s="42"/>
      <c r="BA75" s="42"/>
      <c r="BB75" s="42"/>
      <c r="BC75" s="42"/>
      <c r="BD75" s="42"/>
    </row>
    <row r="76" spans="1:75" s="35" customFormat="1" x14ac:dyDescent="0.25">
      <c r="A76" s="312"/>
      <c r="B76" s="313"/>
      <c r="C76" s="307"/>
      <c r="D76" s="320"/>
      <c r="E76" s="85"/>
      <c r="F76" s="314"/>
      <c r="G76" s="189"/>
      <c r="H76" s="190"/>
      <c r="I76" s="85"/>
      <c r="J76" s="86"/>
      <c r="K76" s="87"/>
      <c r="L76" s="302"/>
      <c r="M76" s="74"/>
      <c r="N76" s="74"/>
      <c r="O76" s="75"/>
      <c r="P76" s="74"/>
      <c r="Q76" s="316"/>
      <c r="R76" s="74"/>
      <c r="S76" s="74"/>
      <c r="T76" s="74"/>
      <c r="U76" s="74"/>
      <c r="V76" s="74"/>
      <c r="W76" s="74"/>
      <c r="X76" s="317"/>
      <c r="Y76" s="318"/>
      <c r="Z76" s="319"/>
      <c r="AA76" s="195"/>
      <c r="AB76" s="474"/>
      <c r="AC76" s="490"/>
      <c r="AD76" s="196"/>
      <c r="AE76" s="32"/>
      <c r="AF76" s="31"/>
      <c r="AG76" s="33"/>
      <c r="AH76" s="33"/>
      <c r="AI76" s="49"/>
      <c r="AJ76" s="83"/>
      <c r="AK76" s="34"/>
      <c r="AL76" s="42"/>
      <c r="AM76" s="42"/>
      <c r="AN76" s="42"/>
      <c r="AO76" s="42"/>
      <c r="AP76" s="42"/>
      <c r="AQ76" s="42"/>
      <c r="AR76" s="42"/>
      <c r="AS76" s="42"/>
      <c r="AT76" s="42"/>
      <c r="AU76" s="42"/>
      <c r="AV76" s="42"/>
      <c r="AW76" s="42"/>
      <c r="AX76" s="42"/>
      <c r="AY76" s="42"/>
      <c r="AZ76" s="42"/>
      <c r="BA76" s="42"/>
      <c r="BB76" s="42"/>
      <c r="BC76" s="42"/>
      <c r="BD76" s="42"/>
      <c r="BE76" s="42"/>
      <c r="BF76" s="42"/>
      <c r="BG76" s="42"/>
      <c r="BH76" s="42"/>
      <c r="BI76" s="42"/>
      <c r="BJ76" s="42"/>
      <c r="BK76" s="42"/>
      <c r="BL76" s="42"/>
      <c r="BM76" s="42"/>
      <c r="BN76" s="42"/>
      <c r="BO76" s="42"/>
      <c r="BP76" s="42"/>
      <c r="BQ76" s="42"/>
      <c r="BR76" s="42"/>
      <c r="BS76" s="42"/>
      <c r="BT76" s="42"/>
      <c r="BU76" s="42"/>
      <c r="BV76" s="42"/>
      <c r="BW76" s="42"/>
    </row>
    <row r="77" spans="1:75" s="35" customFormat="1" x14ac:dyDescent="0.25">
      <c r="A77" s="312"/>
      <c r="B77" s="313"/>
      <c r="C77" s="307"/>
      <c r="D77" s="320"/>
      <c r="E77" s="85"/>
      <c r="F77" s="314"/>
      <c r="G77" s="189"/>
      <c r="H77" s="190"/>
      <c r="I77" s="85"/>
      <c r="J77" s="86"/>
      <c r="K77" s="87"/>
      <c r="L77" s="302"/>
      <c r="M77" s="74"/>
      <c r="N77" s="74"/>
      <c r="O77" s="75"/>
      <c r="P77" s="74"/>
      <c r="Q77" s="316"/>
      <c r="R77" s="74"/>
      <c r="S77" s="74"/>
      <c r="T77" s="74"/>
      <c r="U77" s="74"/>
      <c r="V77" s="74"/>
      <c r="W77" s="74"/>
      <c r="X77" s="317"/>
      <c r="Y77" s="318"/>
      <c r="Z77" s="319"/>
      <c r="AA77" s="195"/>
      <c r="AB77" s="474"/>
      <c r="AC77" s="490"/>
      <c r="AD77" s="196"/>
      <c r="AE77" s="32"/>
      <c r="AF77" s="31"/>
      <c r="AG77" s="33"/>
      <c r="AH77" s="33"/>
      <c r="AI77" s="49"/>
      <c r="AJ77" s="83"/>
      <c r="AK77" s="34"/>
      <c r="AL77" s="42"/>
      <c r="AM77" s="42"/>
      <c r="AN77" s="42"/>
      <c r="AO77" s="42"/>
      <c r="AP77" s="42"/>
      <c r="AQ77" s="42"/>
      <c r="AR77" s="42"/>
      <c r="AS77" s="42"/>
      <c r="AT77" s="42"/>
      <c r="AU77" s="42"/>
      <c r="AV77" s="42"/>
      <c r="AW77" s="42"/>
      <c r="AX77" s="42"/>
      <c r="AY77" s="42"/>
      <c r="AZ77" s="42"/>
      <c r="BA77" s="42"/>
      <c r="BB77" s="42"/>
      <c r="BC77" s="42"/>
      <c r="BD77" s="42"/>
    </row>
    <row r="78" spans="1:75" s="35" customFormat="1" x14ac:dyDescent="0.25">
      <c r="A78" s="312"/>
      <c r="B78" s="313"/>
      <c r="C78" s="307"/>
      <c r="D78" s="320"/>
      <c r="E78" s="85"/>
      <c r="F78" s="314"/>
      <c r="G78" s="189"/>
      <c r="H78" s="190"/>
      <c r="I78" s="85"/>
      <c r="J78" s="86"/>
      <c r="K78" s="87"/>
      <c r="L78" s="302"/>
      <c r="M78" s="74"/>
      <c r="N78" s="74"/>
      <c r="O78" s="75"/>
      <c r="P78" s="74"/>
      <c r="Q78" s="316"/>
      <c r="R78" s="74"/>
      <c r="S78" s="74"/>
      <c r="T78" s="74"/>
      <c r="U78" s="74"/>
      <c r="V78" s="74"/>
      <c r="W78" s="74"/>
      <c r="X78" s="317"/>
      <c r="Y78" s="318"/>
      <c r="Z78" s="319"/>
      <c r="AA78" s="195"/>
      <c r="AB78" s="474"/>
      <c r="AC78" s="490"/>
      <c r="AD78" s="196"/>
      <c r="AE78" s="32"/>
      <c r="AF78" s="31"/>
      <c r="AG78" s="33"/>
      <c r="AH78" s="33"/>
      <c r="AI78" s="49"/>
      <c r="AJ78" s="83"/>
      <c r="AK78" s="34"/>
      <c r="AL78" s="42"/>
      <c r="AM78" s="42"/>
      <c r="AN78" s="42"/>
      <c r="AO78" s="42"/>
      <c r="AP78" s="42"/>
      <c r="AQ78" s="42"/>
      <c r="AR78" s="42"/>
      <c r="AS78" s="42"/>
      <c r="AT78" s="42"/>
      <c r="AU78" s="42"/>
      <c r="AV78" s="42"/>
      <c r="AW78" s="42"/>
      <c r="AX78" s="42"/>
      <c r="AY78" s="42"/>
      <c r="AZ78" s="42"/>
      <c r="BA78" s="42"/>
      <c r="BB78" s="42"/>
      <c r="BC78" s="42"/>
      <c r="BD78" s="42"/>
      <c r="BE78" s="42"/>
      <c r="BF78" s="42"/>
      <c r="BG78" s="42"/>
      <c r="BH78" s="42"/>
      <c r="BI78" s="42"/>
      <c r="BJ78" s="42"/>
      <c r="BK78" s="42"/>
      <c r="BL78" s="42"/>
      <c r="BM78" s="42"/>
      <c r="BN78" s="42"/>
      <c r="BO78" s="42"/>
      <c r="BP78" s="42"/>
      <c r="BQ78" s="42"/>
      <c r="BR78" s="42"/>
      <c r="BS78" s="42"/>
      <c r="BT78" s="42"/>
      <c r="BU78" s="42"/>
      <c r="BV78" s="42"/>
      <c r="BW78" s="42"/>
    </row>
    <row r="79" spans="1:75" s="35" customFormat="1" x14ac:dyDescent="0.25">
      <c r="A79" s="312"/>
      <c r="B79" s="313"/>
      <c r="C79" s="307"/>
      <c r="D79" s="320"/>
      <c r="E79" s="85"/>
      <c r="F79" s="314"/>
      <c r="G79" s="189"/>
      <c r="H79" s="190"/>
      <c r="I79" s="85"/>
      <c r="J79" s="86"/>
      <c r="K79" s="87"/>
      <c r="L79" s="302"/>
      <c r="M79" s="74"/>
      <c r="N79" s="74"/>
      <c r="O79" s="75"/>
      <c r="P79" s="74"/>
      <c r="Q79" s="316"/>
      <c r="R79" s="74"/>
      <c r="S79" s="74"/>
      <c r="T79" s="74"/>
      <c r="U79" s="74"/>
      <c r="V79" s="74"/>
      <c r="W79" s="74"/>
      <c r="X79" s="317"/>
      <c r="Y79" s="318"/>
      <c r="Z79" s="319"/>
      <c r="AA79" s="195"/>
      <c r="AB79" s="474"/>
      <c r="AC79" s="490"/>
      <c r="AD79" s="196"/>
      <c r="AE79" s="32"/>
      <c r="AF79" s="31"/>
      <c r="AG79" s="33"/>
      <c r="AH79" s="33"/>
      <c r="AI79" s="49"/>
      <c r="AJ79" s="83"/>
      <c r="AK79" s="34"/>
      <c r="AL79" s="42"/>
      <c r="AM79" s="42"/>
      <c r="AN79" s="42"/>
      <c r="AO79" s="42"/>
      <c r="AP79" s="42"/>
      <c r="AQ79" s="42"/>
      <c r="AR79" s="42"/>
      <c r="AS79" s="42"/>
      <c r="AT79" s="42"/>
      <c r="AU79" s="42"/>
      <c r="AV79" s="42"/>
      <c r="AW79" s="42"/>
      <c r="AX79" s="42"/>
      <c r="AY79" s="42"/>
      <c r="AZ79" s="42"/>
      <c r="BA79" s="42"/>
      <c r="BB79" s="42"/>
      <c r="BC79" s="42"/>
      <c r="BD79" s="42"/>
      <c r="BE79" s="42"/>
      <c r="BF79" s="42"/>
      <c r="BG79" s="42"/>
      <c r="BH79" s="42"/>
      <c r="BI79" s="42"/>
      <c r="BJ79" s="42"/>
      <c r="BK79" s="42"/>
      <c r="BL79" s="42"/>
      <c r="BM79" s="42"/>
      <c r="BN79" s="42"/>
      <c r="BO79" s="42"/>
      <c r="BP79" s="42"/>
      <c r="BQ79" s="42"/>
      <c r="BR79" s="42"/>
      <c r="BS79" s="42"/>
      <c r="BT79" s="42"/>
      <c r="BU79" s="42"/>
      <c r="BV79" s="42"/>
      <c r="BW79" s="42"/>
    </row>
    <row r="80" spans="1:75" s="35" customFormat="1" x14ac:dyDescent="0.25">
      <c r="A80" s="312"/>
      <c r="B80" s="313"/>
      <c r="C80" s="307"/>
      <c r="D80" s="320"/>
      <c r="E80" s="85"/>
      <c r="F80" s="314"/>
      <c r="G80" s="189"/>
      <c r="H80" s="190"/>
      <c r="I80" s="85"/>
      <c r="J80" s="86"/>
      <c r="K80" s="87"/>
      <c r="L80" s="302"/>
      <c r="M80" s="74"/>
      <c r="N80" s="74"/>
      <c r="O80" s="75"/>
      <c r="P80" s="74"/>
      <c r="Q80" s="316"/>
      <c r="R80" s="74"/>
      <c r="S80" s="74"/>
      <c r="T80" s="74"/>
      <c r="U80" s="74"/>
      <c r="V80" s="74"/>
      <c r="W80" s="74"/>
      <c r="X80" s="317"/>
      <c r="Y80" s="318"/>
      <c r="Z80" s="319"/>
      <c r="AA80" s="195"/>
      <c r="AB80" s="474"/>
      <c r="AC80" s="490"/>
      <c r="AD80" s="196"/>
      <c r="AE80" s="32"/>
      <c r="AF80" s="31"/>
      <c r="AG80" s="33"/>
      <c r="AH80" s="33"/>
      <c r="AI80" s="49"/>
      <c r="AJ80" s="83"/>
      <c r="AK80" s="34"/>
      <c r="AL80" s="42"/>
      <c r="AM80" s="42"/>
      <c r="AN80" s="42"/>
      <c r="AO80" s="42"/>
      <c r="AP80" s="42"/>
      <c r="AQ80" s="42"/>
      <c r="AR80" s="42"/>
      <c r="AS80" s="42"/>
      <c r="AT80" s="42"/>
      <c r="AU80" s="42"/>
      <c r="AV80" s="42"/>
      <c r="AW80" s="42"/>
      <c r="AX80" s="42"/>
      <c r="AY80" s="42"/>
      <c r="AZ80" s="42"/>
      <c r="BA80" s="42"/>
      <c r="BB80" s="42"/>
      <c r="BC80" s="42"/>
      <c r="BD80" s="42"/>
    </row>
    <row r="81" spans="1:75" s="35" customFormat="1" x14ac:dyDescent="0.25">
      <c r="A81" s="312"/>
      <c r="B81" s="313"/>
      <c r="C81" s="307"/>
      <c r="D81" s="320"/>
      <c r="E81" s="85"/>
      <c r="F81" s="314"/>
      <c r="G81" s="189"/>
      <c r="H81" s="190"/>
      <c r="I81" s="85"/>
      <c r="J81" s="86"/>
      <c r="K81" s="87"/>
      <c r="L81" s="302"/>
      <c r="M81" s="74"/>
      <c r="N81" s="74"/>
      <c r="O81" s="75"/>
      <c r="P81" s="74"/>
      <c r="Q81" s="316"/>
      <c r="R81" s="74"/>
      <c r="S81" s="74"/>
      <c r="T81" s="74"/>
      <c r="U81" s="74"/>
      <c r="V81" s="74"/>
      <c r="W81" s="74"/>
      <c r="X81" s="317"/>
      <c r="Y81" s="318"/>
      <c r="Z81" s="319"/>
      <c r="AA81" s="195"/>
      <c r="AB81" s="474"/>
      <c r="AC81" s="490"/>
      <c r="AD81" s="196"/>
      <c r="AE81" s="32"/>
      <c r="AF81" s="31"/>
      <c r="AG81" s="33"/>
      <c r="AH81" s="33"/>
      <c r="AI81" s="49"/>
      <c r="AJ81" s="83"/>
      <c r="AK81" s="34"/>
      <c r="AL81" s="42"/>
      <c r="AM81" s="42"/>
      <c r="AN81" s="42"/>
      <c r="AO81" s="42"/>
      <c r="AP81" s="42"/>
      <c r="AQ81" s="42"/>
      <c r="AR81" s="42"/>
      <c r="AS81" s="42"/>
      <c r="AT81" s="42"/>
      <c r="AU81" s="42"/>
      <c r="AV81" s="42"/>
      <c r="AW81" s="42"/>
      <c r="AX81" s="42"/>
      <c r="AY81" s="42"/>
      <c r="AZ81" s="42"/>
      <c r="BA81" s="42"/>
      <c r="BB81" s="42"/>
      <c r="BC81" s="42"/>
      <c r="BD81" s="42"/>
    </row>
    <row r="82" spans="1:75" s="35" customFormat="1" x14ac:dyDescent="0.25">
      <c r="A82" s="312"/>
      <c r="B82" s="313"/>
      <c r="C82" s="307"/>
      <c r="D82" s="320"/>
      <c r="E82" s="85"/>
      <c r="F82" s="314"/>
      <c r="G82" s="189"/>
      <c r="H82" s="190"/>
      <c r="I82" s="85"/>
      <c r="J82" s="86"/>
      <c r="K82" s="87"/>
      <c r="L82" s="302"/>
      <c r="M82" s="74"/>
      <c r="N82" s="74"/>
      <c r="O82" s="75"/>
      <c r="P82" s="74"/>
      <c r="Q82" s="316"/>
      <c r="R82" s="74"/>
      <c r="S82" s="74"/>
      <c r="T82" s="74"/>
      <c r="U82" s="74"/>
      <c r="V82" s="74"/>
      <c r="W82" s="74"/>
      <c r="X82" s="317"/>
      <c r="Y82" s="318"/>
      <c r="Z82" s="319"/>
      <c r="AA82" s="195"/>
      <c r="AB82" s="474"/>
      <c r="AC82" s="490"/>
      <c r="AD82" s="196"/>
      <c r="AE82" s="32"/>
      <c r="AF82" s="31"/>
      <c r="AG82" s="33"/>
      <c r="AH82" s="33"/>
      <c r="AI82" s="49"/>
      <c r="AJ82" s="83"/>
      <c r="AK82" s="34"/>
      <c r="AL82" s="42"/>
      <c r="AM82" s="42"/>
      <c r="AN82" s="42"/>
      <c r="AO82" s="42"/>
      <c r="AP82" s="42"/>
      <c r="AQ82" s="42"/>
      <c r="AR82" s="42"/>
      <c r="AS82" s="42"/>
      <c r="AT82" s="42"/>
      <c r="AU82" s="42"/>
      <c r="AV82" s="42"/>
      <c r="AW82" s="42"/>
      <c r="AX82" s="42"/>
      <c r="AY82" s="42"/>
      <c r="AZ82" s="42"/>
      <c r="BA82" s="42"/>
      <c r="BB82" s="42"/>
      <c r="BC82" s="42"/>
      <c r="BD82" s="42"/>
    </row>
    <row r="83" spans="1:75" s="35" customFormat="1" x14ac:dyDescent="0.25">
      <c r="A83" s="312"/>
      <c r="B83" s="313"/>
      <c r="C83" s="307"/>
      <c r="D83" s="320"/>
      <c r="E83" s="85"/>
      <c r="F83" s="314"/>
      <c r="G83" s="189"/>
      <c r="H83" s="190"/>
      <c r="I83" s="85"/>
      <c r="J83" s="86"/>
      <c r="K83" s="87"/>
      <c r="L83" s="302"/>
      <c r="M83" s="74"/>
      <c r="N83" s="74"/>
      <c r="O83" s="75"/>
      <c r="P83" s="74"/>
      <c r="Q83" s="316"/>
      <c r="R83" s="74"/>
      <c r="S83" s="74"/>
      <c r="T83" s="74"/>
      <c r="U83" s="74"/>
      <c r="V83" s="74"/>
      <c r="W83" s="74"/>
      <c r="X83" s="317"/>
      <c r="Y83" s="318"/>
      <c r="Z83" s="319"/>
      <c r="AA83" s="195"/>
      <c r="AB83" s="474"/>
      <c r="AC83" s="490"/>
      <c r="AD83" s="196"/>
      <c r="AE83" s="32"/>
      <c r="AF83" s="31"/>
      <c r="AG83" s="33"/>
      <c r="AH83" s="33"/>
      <c r="AI83" s="49"/>
      <c r="AJ83" s="83"/>
      <c r="AK83" s="34"/>
      <c r="AL83" s="42"/>
      <c r="AM83" s="42"/>
      <c r="AN83" s="42"/>
      <c r="AO83" s="42"/>
      <c r="AP83" s="42"/>
      <c r="AQ83" s="42"/>
      <c r="AR83" s="42"/>
      <c r="AS83" s="42"/>
      <c r="AT83" s="42"/>
      <c r="AU83" s="42"/>
      <c r="AV83" s="42"/>
      <c r="AW83" s="42"/>
      <c r="AX83" s="42"/>
      <c r="AY83" s="42"/>
      <c r="AZ83" s="42"/>
      <c r="BA83" s="42"/>
      <c r="BB83" s="42"/>
      <c r="BC83" s="42"/>
      <c r="BD83" s="42"/>
    </row>
    <row r="84" spans="1:75" s="35" customFormat="1" x14ac:dyDescent="0.25">
      <c r="A84" s="312"/>
      <c r="B84" s="313"/>
      <c r="C84" s="307"/>
      <c r="D84" s="320"/>
      <c r="E84" s="85"/>
      <c r="F84" s="314"/>
      <c r="G84" s="189"/>
      <c r="H84" s="190"/>
      <c r="I84" s="85"/>
      <c r="J84" s="86"/>
      <c r="K84" s="87"/>
      <c r="L84" s="302"/>
      <c r="M84" s="74"/>
      <c r="N84" s="74"/>
      <c r="O84" s="75"/>
      <c r="P84" s="74"/>
      <c r="Q84" s="316"/>
      <c r="R84" s="74"/>
      <c r="S84" s="74"/>
      <c r="T84" s="74"/>
      <c r="U84" s="74"/>
      <c r="V84" s="74"/>
      <c r="W84" s="74"/>
      <c r="X84" s="317"/>
      <c r="Y84" s="318"/>
      <c r="Z84" s="319"/>
      <c r="AA84" s="195"/>
      <c r="AB84" s="474"/>
      <c r="AC84" s="490"/>
      <c r="AD84" s="196"/>
      <c r="AE84" s="32"/>
      <c r="AF84" s="31"/>
      <c r="AG84" s="33"/>
      <c r="AH84" s="33"/>
      <c r="AI84" s="49"/>
      <c r="AJ84" s="83"/>
      <c r="AK84" s="34"/>
      <c r="AL84" s="42"/>
      <c r="AM84" s="42"/>
      <c r="AN84" s="42"/>
      <c r="AO84" s="42"/>
      <c r="AP84" s="42"/>
      <c r="AQ84" s="42"/>
      <c r="AR84" s="42"/>
      <c r="AS84" s="42"/>
      <c r="AT84" s="42"/>
      <c r="AU84" s="42"/>
      <c r="AV84" s="42"/>
      <c r="AW84" s="42"/>
      <c r="AX84" s="42"/>
      <c r="AY84" s="42"/>
      <c r="AZ84" s="42"/>
      <c r="BA84" s="42"/>
      <c r="BB84" s="42"/>
      <c r="BC84" s="42"/>
      <c r="BD84" s="42"/>
      <c r="BE84" s="42"/>
      <c r="BF84" s="42"/>
      <c r="BG84" s="42"/>
      <c r="BH84" s="42"/>
      <c r="BI84" s="42"/>
      <c r="BJ84" s="42"/>
      <c r="BK84" s="42"/>
      <c r="BL84" s="42"/>
      <c r="BM84" s="42"/>
      <c r="BN84" s="42"/>
      <c r="BO84" s="42"/>
      <c r="BP84" s="42"/>
      <c r="BQ84" s="42"/>
      <c r="BR84" s="42"/>
      <c r="BS84" s="42"/>
      <c r="BT84" s="42"/>
      <c r="BU84" s="42"/>
      <c r="BV84" s="42"/>
      <c r="BW84" s="42"/>
    </row>
    <row r="85" spans="1:75" s="35" customFormat="1" x14ac:dyDescent="0.25">
      <c r="A85" s="312"/>
      <c r="B85" s="313"/>
      <c r="C85" s="307"/>
      <c r="D85" s="320"/>
      <c r="E85" s="85"/>
      <c r="F85" s="314"/>
      <c r="G85" s="189"/>
      <c r="H85" s="190"/>
      <c r="I85" s="85"/>
      <c r="J85" s="86"/>
      <c r="K85" s="87"/>
      <c r="L85" s="302"/>
      <c r="M85" s="74"/>
      <c r="N85" s="74"/>
      <c r="O85" s="75"/>
      <c r="P85" s="74"/>
      <c r="Q85" s="316"/>
      <c r="R85" s="74"/>
      <c r="S85" s="74"/>
      <c r="T85" s="74"/>
      <c r="U85" s="74"/>
      <c r="V85" s="74"/>
      <c r="W85" s="74"/>
      <c r="X85" s="317"/>
      <c r="Y85" s="318"/>
      <c r="Z85" s="319"/>
      <c r="AA85" s="195"/>
      <c r="AB85" s="474"/>
      <c r="AC85" s="490"/>
      <c r="AD85" s="196"/>
      <c r="AE85" s="32"/>
      <c r="AF85" s="31"/>
      <c r="AG85" s="33"/>
      <c r="AH85" s="33"/>
      <c r="AI85" s="49"/>
      <c r="AJ85" s="83"/>
      <c r="AK85" s="34"/>
      <c r="AL85" s="42"/>
      <c r="AM85" s="42"/>
      <c r="AN85" s="42"/>
      <c r="AO85" s="42"/>
      <c r="AP85" s="42"/>
      <c r="AQ85" s="42"/>
      <c r="AR85" s="42"/>
      <c r="AS85" s="42"/>
      <c r="AT85" s="42"/>
      <c r="AU85" s="42"/>
      <c r="AV85" s="42"/>
      <c r="AW85" s="42"/>
      <c r="AX85" s="42"/>
      <c r="AY85" s="42"/>
      <c r="AZ85" s="42"/>
      <c r="BA85" s="42"/>
      <c r="BB85" s="42"/>
      <c r="BC85" s="42"/>
      <c r="BD85" s="42"/>
      <c r="BE85" s="42"/>
      <c r="BF85" s="42"/>
      <c r="BG85" s="42"/>
      <c r="BH85" s="42"/>
      <c r="BI85" s="42"/>
      <c r="BJ85" s="42"/>
      <c r="BK85" s="42"/>
      <c r="BL85" s="42"/>
      <c r="BM85" s="42"/>
      <c r="BN85" s="42"/>
      <c r="BO85" s="42"/>
      <c r="BP85" s="42"/>
      <c r="BQ85" s="42"/>
      <c r="BR85" s="42"/>
      <c r="BS85" s="42"/>
      <c r="BT85" s="42"/>
      <c r="BU85" s="42"/>
      <c r="BV85" s="42"/>
      <c r="BW85" s="42"/>
    </row>
    <row r="86" spans="1:75" s="35" customFormat="1" x14ac:dyDescent="0.25">
      <c r="A86" s="312"/>
      <c r="B86" s="313"/>
      <c r="C86" s="307"/>
      <c r="D86" s="320"/>
      <c r="E86" s="85"/>
      <c r="F86" s="314"/>
      <c r="G86" s="189"/>
      <c r="H86" s="190"/>
      <c r="I86" s="85"/>
      <c r="J86" s="86"/>
      <c r="K86" s="87"/>
      <c r="L86" s="302"/>
      <c r="M86" s="74"/>
      <c r="N86" s="74"/>
      <c r="O86" s="75"/>
      <c r="P86" s="74"/>
      <c r="Q86" s="316"/>
      <c r="R86" s="74"/>
      <c r="S86" s="74"/>
      <c r="T86" s="74"/>
      <c r="U86" s="74"/>
      <c r="V86" s="74"/>
      <c r="W86" s="74"/>
      <c r="X86" s="317"/>
      <c r="Y86" s="318"/>
      <c r="Z86" s="319"/>
      <c r="AA86" s="195"/>
      <c r="AB86" s="474"/>
      <c r="AC86" s="490"/>
      <c r="AD86" s="196"/>
      <c r="AE86" s="32"/>
      <c r="AF86" s="31"/>
      <c r="AG86" s="33"/>
      <c r="AH86" s="33"/>
      <c r="AI86" s="49"/>
      <c r="AJ86" s="83"/>
      <c r="AK86" s="34"/>
      <c r="AL86" s="42"/>
      <c r="AM86" s="42"/>
      <c r="AN86" s="42"/>
      <c r="AO86" s="42"/>
      <c r="AP86" s="42"/>
      <c r="AQ86" s="42"/>
      <c r="AR86" s="42"/>
      <c r="AS86" s="42"/>
      <c r="AT86" s="42"/>
      <c r="AU86" s="42"/>
      <c r="AV86" s="42"/>
      <c r="AW86" s="42"/>
      <c r="AX86" s="42"/>
      <c r="AY86" s="42"/>
      <c r="AZ86" s="42"/>
      <c r="BA86" s="42"/>
      <c r="BB86" s="42"/>
      <c r="BC86" s="42"/>
      <c r="BD86" s="42"/>
    </row>
    <row r="87" spans="1:75" s="35" customFormat="1" x14ac:dyDescent="0.25">
      <c r="A87" s="312"/>
      <c r="B87" s="313"/>
      <c r="C87" s="307"/>
      <c r="D87" s="320"/>
      <c r="E87" s="85"/>
      <c r="F87" s="314"/>
      <c r="G87" s="189"/>
      <c r="H87" s="190"/>
      <c r="I87" s="85"/>
      <c r="J87" s="86"/>
      <c r="K87" s="87"/>
      <c r="L87" s="302"/>
      <c r="M87" s="74"/>
      <c r="N87" s="74"/>
      <c r="O87" s="75"/>
      <c r="P87" s="74"/>
      <c r="Q87" s="316"/>
      <c r="R87" s="74"/>
      <c r="S87" s="74"/>
      <c r="T87" s="74"/>
      <c r="U87" s="74"/>
      <c r="V87" s="74"/>
      <c r="W87" s="74"/>
      <c r="X87" s="317"/>
      <c r="Y87" s="318"/>
      <c r="Z87" s="319"/>
      <c r="AA87" s="195"/>
      <c r="AB87" s="474"/>
      <c r="AC87" s="490"/>
      <c r="AD87" s="196"/>
      <c r="AE87" s="32"/>
      <c r="AF87" s="31"/>
      <c r="AG87" s="33"/>
      <c r="AH87" s="33"/>
      <c r="AI87" s="49"/>
      <c r="AJ87" s="83"/>
      <c r="AK87" s="34"/>
      <c r="AL87" s="42"/>
      <c r="AM87" s="42"/>
      <c r="AN87" s="42"/>
      <c r="AO87" s="42"/>
      <c r="AP87" s="42"/>
      <c r="AQ87" s="42"/>
      <c r="AR87" s="42"/>
      <c r="AS87" s="42"/>
      <c r="AT87" s="42"/>
      <c r="AU87" s="42"/>
      <c r="AV87" s="42"/>
      <c r="AW87" s="42"/>
      <c r="AX87" s="42"/>
      <c r="AY87" s="42"/>
      <c r="AZ87" s="42"/>
      <c r="BA87" s="42"/>
      <c r="BB87" s="42"/>
      <c r="BC87" s="42"/>
      <c r="BD87" s="42"/>
      <c r="BE87" s="42"/>
      <c r="BF87" s="42"/>
      <c r="BG87" s="42"/>
      <c r="BH87" s="42"/>
      <c r="BI87" s="42"/>
      <c r="BJ87" s="42"/>
      <c r="BK87" s="42"/>
      <c r="BL87" s="42"/>
      <c r="BM87" s="42"/>
      <c r="BN87" s="42"/>
      <c r="BO87" s="42"/>
      <c r="BP87" s="42"/>
      <c r="BQ87" s="42"/>
      <c r="BR87" s="42"/>
      <c r="BS87" s="42"/>
      <c r="BT87" s="42"/>
      <c r="BU87" s="42"/>
      <c r="BV87" s="42"/>
      <c r="BW87" s="42"/>
    </row>
    <row r="88" spans="1:75" s="88" customFormat="1" x14ac:dyDescent="0.25">
      <c r="A88" s="312"/>
      <c r="B88" s="313"/>
      <c r="C88" s="307"/>
      <c r="D88" s="320"/>
      <c r="E88" s="85"/>
      <c r="F88" s="314"/>
      <c r="G88" s="189"/>
      <c r="H88" s="190"/>
      <c r="I88" s="85"/>
      <c r="J88" s="86"/>
      <c r="K88" s="87"/>
      <c r="L88" s="302"/>
      <c r="M88" s="74"/>
      <c r="N88" s="74"/>
      <c r="O88" s="75"/>
      <c r="P88" s="74"/>
      <c r="Q88" s="316"/>
      <c r="R88" s="74"/>
      <c r="S88" s="74"/>
      <c r="T88" s="74"/>
      <c r="U88" s="74"/>
      <c r="V88" s="74"/>
      <c r="W88" s="74"/>
      <c r="X88" s="317"/>
      <c r="Y88" s="318"/>
      <c r="Z88" s="319"/>
      <c r="AA88" s="195"/>
      <c r="AB88" s="474"/>
      <c r="AC88" s="490"/>
      <c r="AD88" s="196"/>
      <c r="AE88" s="32"/>
      <c r="AF88" s="31"/>
      <c r="AG88" s="33"/>
      <c r="AH88" s="33"/>
      <c r="AI88" s="49"/>
      <c r="AJ88" s="83"/>
      <c r="AK88" s="34"/>
      <c r="AL88" s="42"/>
      <c r="AM88" s="42"/>
      <c r="AN88" s="42"/>
      <c r="AO88" s="42"/>
      <c r="AP88" s="42"/>
      <c r="AQ88" s="42"/>
      <c r="AR88" s="42"/>
      <c r="AS88" s="42"/>
      <c r="AT88" s="42"/>
      <c r="AU88" s="42"/>
      <c r="AV88" s="42"/>
      <c r="AW88" s="42"/>
      <c r="AX88" s="42"/>
      <c r="AY88" s="42"/>
      <c r="AZ88" s="42"/>
      <c r="BA88" s="42"/>
      <c r="BB88" s="42"/>
      <c r="BC88" s="42"/>
      <c r="BD88" s="42"/>
      <c r="BE88" s="42"/>
      <c r="BF88" s="42"/>
      <c r="BG88" s="42"/>
      <c r="BH88" s="42"/>
      <c r="BI88" s="42"/>
      <c r="BJ88" s="42"/>
      <c r="BK88" s="42"/>
      <c r="BL88" s="42"/>
      <c r="BM88" s="42"/>
      <c r="BN88" s="42"/>
      <c r="BO88" s="42"/>
      <c r="BP88" s="42"/>
      <c r="BQ88" s="42"/>
      <c r="BR88" s="42"/>
      <c r="BS88" s="42"/>
      <c r="BT88" s="42"/>
      <c r="BU88" s="42"/>
      <c r="BV88" s="42"/>
      <c r="BW88" s="42"/>
    </row>
    <row r="89" spans="1:75" s="35" customFormat="1" x14ac:dyDescent="0.25">
      <c r="A89" s="312"/>
      <c r="B89" s="313"/>
      <c r="C89" s="307"/>
      <c r="D89" s="320"/>
      <c r="E89" s="85"/>
      <c r="F89" s="314"/>
      <c r="G89" s="189"/>
      <c r="H89" s="190"/>
      <c r="I89" s="85"/>
      <c r="J89" s="86"/>
      <c r="K89" s="87"/>
      <c r="L89" s="302"/>
      <c r="M89" s="74"/>
      <c r="N89" s="74"/>
      <c r="O89" s="75"/>
      <c r="P89" s="74"/>
      <c r="Q89" s="316"/>
      <c r="R89" s="74"/>
      <c r="S89" s="74"/>
      <c r="T89" s="74"/>
      <c r="U89" s="74"/>
      <c r="V89" s="74"/>
      <c r="W89" s="74"/>
      <c r="X89" s="317"/>
      <c r="Y89" s="318"/>
      <c r="Z89" s="319"/>
      <c r="AA89" s="195"/>
      <c r="AB89" s="474"/>
      <c r="AC89" s="490"/>
      <c r="AD89" s="196"/>
      <c r="AE89" s="32"/>
      <c r="AF89" s="31"/>
      <c r="AG89" s="33"/>
      <c r="AH89" s="33"/>
      <c r="AI89" s="49"/>
      <c r="AJ89" s="83"/>
      <c r="AK89" s="34"/>
      <c r="AL89" s="42"/>
      <c r="AM89" s="42"/>
      <c r="AN89" s="42"/>
      <c r="AO89" s="42"/>
      <c r="AP89" s="42"/>
      <c r="AQ89" s="42"/>
      <c r="AR89" s="42"/>
      <c r="AS89" s="42"/>
      <c r="AT89" s="42"/>
      <c r="AU89" s="42"/>
      <c r="AV89" s="42"/>
      <c r="AW89" s="42"/>
      <c r="AX89" s="42"/>
      <c r="AY89" s="42"/>
      <c r="AZ89" s="42"/>
      <c r="BA89" s="42"/>
      <c r="BB89" s="42"/>
      <c r="BC89" s="42"/>
      <c r="BD89" s="42"/>
      <c r="BE89" s="42"/>
      <c r="BF89" s="42"/>
      <c r="BG89" s="42"/>
      <c r="BH89" s="42"/>
      <c r="BI89" s="42"/>
      <c r="BJ89" s="42"/>
      <c r="BK89" s="42"/>
      <c r="BL89" s="42"/>
      <c r="BM89" s="42"/>
      <c r="BN89" s="42"/>
      <c r="BO89" s="42"/>
      <c r="BP89" s="42"/>
      <c r="BQ89" s="42"/>
      <c r="BR89" s="42"/>
      <c r="BS89" s="42"/>
      <c r="BT89" s="42"/>
      <c r="BU89" s="42"/>
      <c r="BV89" s="42"/>
      <c r="BW89" s="42"/>
    </row>
    <row r="90" spans="1:75" s="35" customFormat="1" x14ac:dyDescent="0.25">
      <c r="A90" s="312"/>
      <c r="B90" s="313"/>
      <c r="C90" s="307"/>
      <c r="D90" s="320"/>
      <c r="E90" s="85"/>
      <c r="F90" s="314"/>
      <c r="G90" s="189"/>
      <c r="H90" s="190"/>
      <c r="I90" s="85"/>
      <c r="J90" s="86"/>
      <c r="K90" s="87"/>
      <c r="L90" s="302"/>
      <c r="M90" s="74"/>
      <c r="N90" s="74"/>
      <c r="O90" s="75"/>
      <c r="P90" s="74"/>
      <c r="Q90" s="316"/>
      <c r="R90" s="74"/>
      <c r="S90" s="74"/>
      <c r="T90" s="74"/>
      <c r="U90" s="74"/>
      <c r="V90" s="74"/>
      <c r="W90" s="74"/>
      <c r="X90" s="317"/>
      <c r="Y90" s="318"/>
      <c r="Z90" s="319"/>
      <c r="AA90" s="195"/>
      <c r="AB90" s="474"/>
      <c r="AC90" s="490"/>
      <c r="AD90" s="196"/>
      <c r="AE90" s="32"/>
      <c r="AF90" s="31"/>
      <c r="AG90" s="33"/>
      <c r="AH90" s="33"/>
      <c r="AI90" s="49"/>
      <c r="AJ90" s="83"/>
      <c r="AK90" s="34"/>
      <c r="AL90" s="42"/>
      <c r="AM90" s="42"/>
      <c r="AN90" s="42"/>
      <c r="AO90" s="42"/>
      <c r="AP90" s="42"/>
      <c r="AQ90" s="42"/>
      <c r="AR90" s="42"/>
      <c r="AS90" s="42"/>
      <c r="AT90" s="42"/>
      <c r="AU90" s="42"/>
      <c r="AV90" s="42"/>
      <c r="AW90" s="42"/>
      <c r="AX90" s="42"/>
      <c r="AY90" s="42"/>
      <c r="AZ90" s="42"/>
      <c r="BA90" s="42"/>
      <c r="BB90" s="42"/>
      <c r="BC90" s="42"/>
      <c r="BD90" s="42"/>
      <c r="BE90" s="42"/>
      <c r="BF90" s="42"/>
      <c r="BG90" s="42"/>
      <c r="BH90" s="42"/>
      <c r="BI90" s="42"/>
      <c r="BJ90" s="42"/>
      <c r="BK90" s="42"/>
      <c r="BL90" s="42"/>
      <c r="BM90" s="42"/>
      <c r="BN90" s="42"/>
      <c r="BO90" s="42"/>
      <c r="BP90" s="42"/>
      <c r="BQ90" s="42"/>
      <c r="BR90" s="42"/>
      <c r="BS90" s="42"/>
      <c r="BT90" s="42"/>
      <c r="BU90" s="42"/>
      <c r="BV90" s="42"/>
      <c r="BW90" s="42"/>
    </row>
    <row r="91" spans="1:75" s="35" customFormat="1" x14ac:dyDescent="0.25">
      <c r="A91" s="312"/>
      <c r="B91" s="313"/>
      <c r="C91" s="307"/>
      <c r="D91" s="320"/>
      <c r="E91" s="85"/>
      <c r="F91" s="314"/>
      <c r="G91" s="189"/>
      <c r="H91" s="190"/>
      <c r="I91" s="85"/>
      <c r="J91" s="86"/>
      <c r="K91" s="87"/>
      <c r="L91" s="302"/>
      <c r="M91" s="74"/>
      <c r="N91" s="74"/>
      <c r="O91" s="75"/>
      <c r="P91" s="74"/>
      <c r="Q91" s="316"/>
      <c r="R91" s="74"/>
      <c r="S91" s="74"/>
      <c r="T91" s="74"/>
      <c r="U91" s="74"/>
      <c r="V91" s="74"/>
      <c r="W91" s="74"/>
      <c r="X91" s="317"/>
      <c r="Y91" s="318"/>
      <c r="Z91" s="319"/>
      <c r="AA91" s="195"/>
      <c r="AB91" s="474"/>
      <c r="AC91" s="490"/>
      <c r="AD91" s="196"/>
      <c r="AE91" s="32"/>
      <c r="AF91" s="31"/>
      <c r="AG91" s="33"/>
      <c r="AH91" s="33"/>
      <c r="AI91" s="49"/>
      <c r="AJ91" s="83"/>
      <c r="AK91" s="34"/>
      <c r="AL91" s="42"/>
      <c r="AM91" s="42"/>
      <c r="AN91" s="42"/>
      <c r="AO91" s="42"/>
      <c r="AP91" s="42"/>
      <c r="AQ91" s="42"/>
      <c r="AR91" s="42"/>
      <c r="AS91" s="42"/>
      <c r="AT91" s="42"/>
      <c r="AU91" s="42"/>
      <c r="AV91" s="42"/>
      <c r="AW91" s="42"/>
      <c r="AX91" s="42"/>
      <c r="AY91" s="42"/>
      <c r="AZ91" s="42"/>
      <c r="BA91" s="42"/>
      <c r="BB91" s="42"/>
      <c r="BC91" s="42"/>
      <c r="BD91" s="42"/>
    </row>
    <row r="92" spans="1:75" s="35" customFormat="1" x14ac:dyDescent="0.25">
      <c r="A92" s="312"/>
      <c r="B92" s="313"/>
      <c r="C92" s="307"/>
      <c r="D92" s="320"/>
      <c r="E92" s="85"/>
      <c r="F92" s="314"/>
      <c r="G92" s="189"/>
      <c r="H92" s="190"/>
      <c r="I92" s="85"/>
      <c r="J92" s="86"/>
      <c r="K92" s="87"/>
      <c r="L92" s="302"/>
      <c r="M92" s="74"/>
      <c r="N92" s="74"/>
      <c r="O92" s="75"/>
      <c r="P92" s="74"/>
      <c r="Q92" s="316"/>
      <c r="R92" s="74"/>
      <c r="S92" s="74"/>
      <c r="T92" s="74"/>
      <c r="U92" s="74"/>
      <c r="V92" s="74"/>
      <c r="W92" s="74"/>
      <c r="X92" s="317"/>
      <c r="Y92" s="318"/>
      <c r="Z92" s="319"/>
      <c r="AA92" s="195"/>
      <c r="AB92" s="474"/>
      <c r="AC92" s="490"/>
      <c r="AD92" s="196"/>
      <c r="AE92" s="32"/>
      <c r="AF92" s="31"/>
      <c r="AG92" s="33"/>
      <c r="AH92" s="33"/>
      <c r="AI92" s="49"/>
      <c r="AJ92" s="83"/>
      <c r="AK92" s="34"/>
      <c r="AL92" s="42"/>
      <c r="AM92" s="42"/>
      <c r="AN92" s="42"/>
      <c r="AO92" s="42"/>
      <c r="AP92" s="42"/>
      <c r="AQ92" s="42"/>
      <c r="AR92" s="42"/>
      <c r="AS92" s="42"/>
      <c r="AT92" s="42"/>
      <c r="AU92" s="42"/>
      <c r="AV92" s="42"/>
      <c r="AW92" s="42"/>
      <c r="AX92" s="42"/>
      <c r="AY92" s="42"/>
      <c r="AZ92" s="42"/>
      <c r="BA92" s="42"/>
      <c r="BB92" s="42"/>
      <c r="BC92" s="42"/>
      <c r="BD92" s="42"/>
      <c r="BE92" s="42"/>
      <c r="BF92" s="42"/>
      <c r="BG92" s="42"/>
      <c r="BH92" s="42"/>
      <c r="BI92" s="42"/>
      <c r="BJ92" s="42"/>
      <c r="BK92" s="42"/>
      <c r="BL92" s="42"/>
      <c r="BM92" s="42"/>
      <c r="BN92" s="42"/>
      <c r="BO92" s="42"/>
      <c r="BP92" s="42"/>
      <c r="BQ92" s="42"/>
      <c r="BR92" s="42"/>
      <c r="BS92" s="42"/>
      <c r="BT92" s="42"/>
      <c r="BU92" s="42"/>
      <c r="BV92" s="42"/>
      <c r="BW92" s="42"/>
    </row>
    <row r="93" spans="1:75" s="35" customFormat="1" x14ac:dyDescent="0.25">
      <c r="A93" s="312"/>
      <c r="B93" s="313"/>
      <c r="C93" s="307"/>
      <c r="D93" s="320"/>
      <c r="E93" s="85"/>
      <c r="F93" s="314"/>
      <c r="G93" s="189"/>
      <c r="H93" s="190"/>
      <c r="I93" s="85"/>
      <c r="J93" s="86"/>
      <c r="K93" s="87"/>
      <c r="L93" s="302"/>
      <c r="M93" s="74"/>
      <c r="N93" s="74"/>
      <c r="O93" s="75"/>
      <c r="P93" s="74"/>
      <c r="Q93" s="316"/>
      <c r="R93" s="74"/>
      <c r="S93" s="74"/>
      <c r="T93" s="74"/>
      <c r="U93" s="74"/>
      <c r="V93" s="74"/>
      <c r="W93" s="74"/>
      <c r="X93" s="317"/>
      <c r="Y93" s="318"/>
      <c r="Z93" s="319"/>
      <c r="AA93" s="195"/>
      <c r="AB93" s="474"/>
      <c r="AC93" s="490"/>
      <c r="AD93" s="196"/>
      <c r="AE93" s="32"/>
      <c r="AF93" s="31"/>
      <c r="AG93" s="33"/>
      <c r="AH93" s="33"/>
      <c r="AI93" s="49"/>
      <c r="AJ93" s="83"/>
      <c r="AK93" s="34"/>
      <c r="AL93" s="42"/>
      <c r="AM93" s="42"/>
      <c r="AN93" s="42"/>
      <c r="AO93" s="42"/>
      <c r="AP93" s="42"/>
      <c r="AQ93" s="42"/>
      <c r="AR93" s="42"/>
      <c r="AS93" s="42"/>
      <c r="AT93" s="42"/>
      <c r="AU93" s="42"/>
      <c r="AV93" s="42"/>
      <c r="AW93" s="42"/>
      <c r="AX93" s="42"/>
      <c r="AY93" s="42"/>
      <c r="AZ93" s="42"/>
      <c r="BA93" s="42"/>
      <c r="BB93" s="42"/>
      <c r="BC93" s="42"/>
      <c r="BD93" s="42"/>
      <c r="BE93" s="42"/>
      <c r="BF93" s="42"/>
      <c r="BG93" s="42"/>
      <c r="BH93" s="42"/>
      <c r="BI93" s="42"/>
      <c r="BJ93" s="42"/>
      <c r="BK93" s="42"/>
      <c r="BL93" s="42"/>
      <c r="BM93" s="42"/>
      <c r="BN93" s="42"/>
      <c r="BO93" s="42"/>
      <c r="BP93" s="42"/>
      <c r="BQ93" s="42"/>
      <c r="BR93" s="42"/>
      <c r="BS93" s="42"/>
      <c r="BT93" s="42"/>
      <c r="BU93" s="42"/>
      <c r="BV93" s="42"/>
      <c r="BW93" s="42"/>
    </row>
    <row r="94" spans="1:75" s="35" customFormat="1" x14ac:dyDescent="0.25">
      <c r="A94" s="312"/>
      <c r="B94" s="313"/>
      <c r="C94" s="307"/>
      <c r="D94" s="320"/>
      <c r="E94" s="85"/>
      <c r="F94" s="314"/>
      <c r="G94" s="189"/>
      <c r="H94" s="190"/>
      <c r="I94" s="85"/>
      <c r="J94" s="86"/>
      <c r="K94" s="87"/>
      <c r="L94" s="302"/>
      <c r="M94" s="74"/>
      <c r="N94" s="74"/>
      <c r="O94" s="75"/>
      <c r="P94" s="74"/>
      <c r="Q94" s="316"/>
      <c r="R94" s="74"/>
      <c r="S94" s="74"/>
      <c r="T94" s="74"/>
      <c r="U94" s="74"/>
      <c r="V94" s="74"/>
      <c r="W94" s="74"/>
      <c r="X94" s="317"/>
      <c r="Y94" s="318"/>
      <c r="Z94" s="319"/>
      <c r="AA94" s="195"/>
      <c r="AB94" s="474"/>
      <c r="AC94" s="490"/>
      <c r="AD94" s="196"/>
      <c r="AE94" s="32"/>
      <c r="AF94" s="31"/>
      <c r="AG94" s="33"/>
      <c r="AH94" s="33"/>
      <c r="AI94" s="49"/>
      <c r="AJ94" s="83"/>
      <c r="AK94" s="34"/>
      <c r="AL94" s="42"/>
      <c r="AM94" s="42"/>
      <c r="AN94" s="42"/>
      <c r="AO94" s="42"/>
      <c r="AP94" s="42"/>
      <c r="AQ94" s="42"/>
      <c r="AR94" s="42"/>
      <c r="AS94" s="42"/>
      <c r="AT94" s="42"/>
      <c r="AU94" s="42"/>
      <c r="AV94" s="42"/>
      <c r="AW94" s="42"/>
      <c r="AX94" s="42"/>
      <c r="AY94" s="42"/>
      <c r="AZ94" s="42"/>
      <c r="BA94" s="42"/>
      <c r="BB94" s="42"/>
      <c r="BC94" s="42"/>
      <c r="BD94" s="42"/>
      <c r="BE94" s="42"/>
      <c r="BF94" s="42"/>
      <c r="BG94" s="42"/>
      <c r="BH94" s="42"/>
      <c r="BI94" s="42"/>
      <c r="BJ94" s="42"/>
      <c r="BK94" s="42"/>
      <c r="BL94" s="42"/>
      <c r="BM94" s="42"/>
      <c r="BN94" s="42"/>
      <c r="BO94" s="42"/>
      <c r="BP94" s="42"/>
      <c r="BQ94" s="42"/>
      <c r="BR94" s="42"/>
      <c r="BS94" s="42"/>
      <c r="BT94" s="42"/>
      <c r="BU94" s="42"/>
      <c r="BV94" s="42"/>
      <c r="BW94" s="42"/>
    </row>
    <row r="95" spans="1:75" s="35" customFormat="1" x14ac:dyDescent="0.25">
      <c r="A95" s="312"/>
      <c r="B95" s="313"/>
      <c r="C95" s="307"/>
      <c r="D95" s="320"/>
      <c r="E95" s="85"/>
      <c r="F95" s="314"/>
      <c r="G95" s="189"/>
      <c r="H95" s="190"/>
      <c r="I95" s="85"/>
      <c r="J95" s="86"/>
      <c r="K95" s="87"/>
      <c r="L95" s="302"/>
      <c r="M95" s="74"/>
      <c r="N95" s="74"/>
      <c r="O95" s="75"/>
      <c r="P95" s="74"/>
      <c r="Q95" s="316"/>
      <c r="R95" s="74"/>
      <c r="S95" s="74"/>
      <c r="T95" s="74"/>
      <c r="U95" s="74"/>
      <c r="V95" s="74"/>
      <c r="W95" s="74"/>
      <c r="X95" s="317"/>
      <c r="Y95" s="318"/>
      <c r="Z95" s="319"/>
      <c r="AA95" s="195"/>
      <c r="AB95" s="474"/>
      <c r="AC95" s="490"/>
      <c r="AD95" s="196"/>
      <c r="AE95" s="32"/>
      <c r="AF95" s="31"/>
      <c r="AG95" s="33"/>
      <c r="AH95" s="33"/>
      <c r="AI95" s="49"/>
      <c r="AJ95" s="83"/>
      <c r="AK95" s="34"/>
      <c r="AL95" s="42"/>
      <c r="AM95" s="42"/>
      <c r="AN95" s="42"/>
      <c r="AO95" s="42"/>
      <c r="AP95" s="42"/>
      <c r="AQ95" s="42"/>
      <c r="AR95" s="42"/>
      <c r="AS95" s="42"/>
      <c r="AT95" s="42"/>
      <c r="AU95" s="42"/>
      <c r="AV95" s="42"/>
      <c r="AW95" s="42"/>
      <c r="AX95" s="42"/>
      <c r="AY95" s="42"/>
      <c r="AZ95" s="42"/>
      <c r="BA95" s="42"/>
      <c r="BB95" s="42"/>
      <c r="BC95" s="42"/>
      <c r="BD95" s="42"/>
      <c r="BE95" s="42"/>
      <c r="BF95" s="42"/>
      <c r="BG95" s="42"/>
      <c r="BH95" s="42"/>
      <c r="BI95" s="42"/>
      <c r="BJ95" s="42"/>
      <c r="BK95" s="42"/>
      <c r="BL95" s="42"/>
      <c r="BM95" s="42"/>
      <c r="BN95" s="42"/>
      <c r="BO95" s="42"/>
      <c r="BP95" s="42"/>
      <c r="BQ95" s="42"/>
      <c r="BR95" s="42"/>
      <c r="BS95" s="42"/>
      <c r="BT95" s="42"/>
      <c r="BU95" s="42"/>
      <c r="BV95" s="42"/>
      <c r="BW95" s="42"/>
    </row>
    <row r="96" spans="1:75" s="35" customFormat="1" x14ac:dyDescent="0.25">
      <c r="A96" s="312"/>
      <c r="B96" s="313"/>
      <c r="C96" s="307"/>
      <c r="D96" s="320"/>
      <c r="E96" s="85"/>
      <c r="F96" s="314"/>
      <c r="G96" s="189"/>
      <c r="H96" s="190"/>
      <c r="I96" s="85"/>
      <c r="J96" s="86"/>
      <c r="K96" s="87"/>
      <c r="L96" s="302"/>
      <c r="M96" s="74"/>
      <c r="N96" s="74"/>
      <c r="O96" s="75"/>
      <c r="P96" s="74"/>
      <c r="Q96" s="316"/>
      <c r="R96" s="74"/>
      <c r="S96" s="74"/>
      <c r="T96" s="74"/>
      <c r="U96" s="74"/>
      <c r="V96" s="74"/>
      <c r="W96" s="74"/>
      <c r="X96" s="317"/>
      <c r="Y96" s="318"/>
      <c r="Z96" s="319"/>
      <c r="AA96" s="195"/>
      <c r="AB96" s="474"/>
      <c r="AC96" s="490"/>
      <c r="AD96" s="196"/>
      <c r="AE96" s="32"/>
      <c r="AF96" s="31"/>
      <c r="AG96" s="33"/>
      <c r="AH96" s="33"/>
      <c r="AI96" s="49"/>
      <c r="AJ96" s="83"/>
      <c r="AK96" s="34"/>
      <c r="AL96" s="42"/>
      <c r="AM96" s="42"/>
      <c r="AN96" s="42"/>
      <c r="AO96" s="42"/>
      <c r="AP96" s="42"/>
      <c r="AQ96" s="42"/>
      <c r="AR96" s="42"/>
      <c r="AS96" s="42"/>
      <c r="AT96" s="42"/>
      <c r="AU96" s="42"/>
      <c r="AV96" s="42"/>
      <c r="AW96" s="42"/>
      <c r="AX96" s="42"/>
      <c r="AY96" s="42"/>
      <c r="AZ96" s="42"/>
      <c r="BA96" s="42"/>
      <c r="BB96" s="42"/>
      <c r="BC96" s="42"/>
      <c r="BD96" s="42"/>
      <c r="BE96" s="42"/>
      <c r="BF96" s="42"/>
      <c r="BG96" s="42"/>
      <c r="BH96" s="42"/>
      <c r="BI96" s="42"/>
      <c r="BJ96" s="42"/>
      <c r="BK96" s="42"/>
      <c r="BL96" s="42"/>
      <c r="BM96" s="42"/>
      <c r="BN96" s="42"/>
      <c r="BO96" s="42"/>
      <c r="BP96" s="42"/>
      <c r="BQ96" s="42"/>
      <c r="BR96" s="42"/>
      <c r="BS96" s="42"/>
      <c r="BT96" s="42"/>
      <c r="BU96" s="42"/>
      <c r="BV96" s="42"/>
      <c r="BW96" s="42"/>
    </row>
    <row r="97" spans="1:75" s="35" customFormat="1" x14ac:dyDescent="0.25">
      <c r="A97" s="312"/>
      <c r="B97" s="313"/>
      <c r="C97" s="307"/>
      <c r="D97" s="320"/>
      <c r="E97" s="85"/>
      <c r="F97" s="314"/>
      <c r="G97" s="189"/>
      <c r="H97" s="190"/>
      <c r="I97" s="85"/>
      <c r="J97" s="86"/>
      <c r="K97" s="87"/>
      <c r="L97" s="302"/>
      <c r="M97" s="74"/>
      <c r="N97" s="74"/>
      <c r="O97" s="75"/>
      <c r="P97" s="74"/>
      <c r="Q97" s="316"/>
      <c r="R97" s="74"/>
      <c r="S97" s="74"/>
      <c r="T97" s="74"/>
      <c r="U97" s="74"/>
      <c r="V97" s="74"/>
      <c r="W97" s="74"/>
      <c r="X97" s="317"/>
      <c r="Y97" s="318"/>
      <c r="Z97" s="319"/>
      <c r="AA97" s="195"/>
      <c r="AB97" s="474"/>
      <c r="AC97" s="490"/>
      <c r="AD97" s="196"/>
      <c r="AE97" s="32"/>
      <c r="AF97" s="31"/>
      <c r="AG97" s="33"/>
      <c r="AH97" s="33"/>
      <c r="AI97" s="49"/>
      <c r="AJ97" s="83"/>
      <c r="AK97" s="34"/>
      <c r="AL97" s="42"/>
      <c r="AM97" s="42"/>
      <c r="AN97" s="42"/>
      <c r="AO97" s="42"/>
      <c r="AP97" s="42"/>
      <c r="AQ97" s="42"/>
      <c r="AR97" s="42"/>
      <c r="AS97" s="42"/>
      <c r="AT97" s="42"/>
      <c r="AU97" s="42"/>
      <c r="AV97" s="42"/>
      <c r="AW97" s="42"/>
      <c r="AX97" s="42"/>
      <c r="AY97" s="42"/>
      <c r="AZ97" s="42"/>
      <c r="BA97" s="42"/>
      <c r="BB97" s="42"/>
      <c r="BC97" s="42"/>
      <c r="BD97" s="42"/>
      <c r="BE97" s="42"/>
      <c r="BF97" s="42"/>
      <c r="BG97" s="42"/>
      <c r="BH97" s="42"/>
      <c r="BI97" s="42"/>
      <c r="BJ97" s="42"/>
      <c r="BK97" s="42"/>
      <c r="BL97" s="42"/>
      <c r="BM97" s="42"/>
      <c r="BN97" s="42"/>
      <c r="BO97" s="42"/>
      <c r="BP97" s="42"/>
      <c r="BQ97" s="42"/>
      <c r="BR97" s="42"/>
      <c r="BS97" s="42"/>
      <c r="BT97" s="42"/>
      <c r="BU97" s="42"/>
      <c r="BV97" s="42"/>
      <c r="BW97" s="42"/>
    </row>
    <row r="98" spans="1:75" s="35" customFormat="1" x14ac:dyDescent="0.25">
      <c r="A98" s="312"/>
      <c r="B98" s="313"/>
      <c r="C98" s="307"/>
      <c r="D98" s="320"/>
      <c r="E98" s="85"/>
      <c r="F98" s="314"/>
      <c r="G98" s="189"/>
      <c r="H98" s="190"/>
      <c r="I98" s="85"/>
      <c r="J98" s="86"/>
      <c r="K98" s="87"/>
      <c r="L98" s="302"/>
      <c r="M98" s="74"/>
      <c r="N98" s="74"/>
      <c r="O98" s="75"/>
      <c r="P98" s="74"/>
      <c r="Q98" s="316"/>
      <c r="R98" s="74"/>
      <c r="S98" s="74"/>
      <c r="T98" s="74"/>
      <c r="U98" s="74"/>
      <c r="V98" s="74"/>
      <c r="W98" s="74"/>
      <c r="X98" s="317"/>
      <c r="Y98" s="318"/>
      <c r="Z98" s="319"/>
      <c r="AA98" s="195"/>
      <c r="AB98" s="474"/>
      <c r="AC98" s="490"/>
      <c r="AD98" s="196"/>
      <c r="AE98" s="32"/>
      <c r="AF98" s="31"/>
      <c r="AG98" s="33"/>
      <c r="AH98" s="33"/>
      <c r="AI98" s="49"/>
      <c r="AJ98" s="83"/>
      <c r="AK98" s="34"/>
      <c r="AL98" s="42"/>
      <c r="AM98" s="42"/>
      <c r="AN98" s="42"/>
      <c r="AO98" s="42"/>
      <c r="AP98" s="42"/>
      <c r="AQ98" s="42"/>
      <c r="AR98" s="42"/>
      <c r="AS98" s="42"/>
      <c r="AT98" s="42"/>
      <c r="AU98" s="42"/>
      <c r="AV98" s="42"/>
      <c r="AW98" s="42"/>
      <c r="AX98" s="42"/>
      <c r="AY98" s="42"/>
      <c r="AZ98" s="42"/>
      <c r="BA98" s="42"/>
      <c r="BB98" s="42"/>
      <c r="BC98" s="42"/>
      <c r="BD98" s="42"/>
      <c r="BE98" s="42"/>
      <c r="BF98" s="42"/>
      <c r="BG98" s="42"/>
      <c r="BH98" s="42"/>
      <c r="BI98" s="42"/>
      <c r="BJ98" s="42"/>
      <c r="BK98" s="42"/>
      <c r="BL98" s="42"/>
      <c r="BM98" s="42"/>
      <c r="BN98" s="42"/>
      <c r="BO98" s="42"/>
      <c r="BP98" s="42"/>
      <c r="BQ98" s="42"/>
      <c r="BR98" s="42"/>
      <c r="BS98" s="42"/>
      <c r="BT98" s="42"/>
      <c r="BU98" s="42"/>
      <c r="BV98" s="42"/>
      <c r="BW98" s="42"/>
    </row>
    <row r="99" spans="1:75" s="35" customFormat="1" x14ac:dyDescent="0.25">
      <c r="A99" s="312"/>
      <c r="B99" s="313"/>
      <c r="C99" s="307"/>
      <c r="D99" s="320"/>
      <c r="E99" s="85"/>
      <c r="F99" s="314"/>
      <c r="G99" s="189"/>
      <c r="H99" s="190"/>
      <c r="I99" s="85"/>
      <c r="J99" s="86"/>
      <c r="K99" s="87"/>
      <c r="L99" s="302"/>
      <c r="M99" s="74"/>
      <c r="N99" s="74"/>
      <c r="O99" s="75"/>
      <c r="P99" s="74"/>
      <c r="Q99" s="316"/>
      <c r="R99" s="74"/>
      <c r="S99" s="74"/>
      <c r="T99" s="74"/>
      <c r="U99" s="74"/>
      <c r="V99" s="74"/>
      <c r="W99" s="74"/>
      <c r="X99" s="317"/>
      <c r="Y99" s="318"/>
      <c r="Z99" s="319"/>
      <c r="AA99" s="195"/>
      <c r="AB99" s="474"/>
      <c r="AC99" s="490"/>
      <c r="AD99" s="196"/>
      <c r="AE99" s="32"/>
      <c r="AF99" s="31"/>
      <c r="AG99" s="33"/>
      <c r="AH99" s="33"/>
      <c r="AI99" s="49"/>
      <c r="AJ99" s="83"/>
      <c r="AK99" s="34"/>
      <c r="AL99" s="42"/>
      <c r="AM99" s="42"/>
      <c r="AN99" s="42"/>
      <c r="AO99" s="42"/>
      <c r="AP99" s="42"/>
      <c r="AQ99" s="42"/>
      <c r="AR99" s="42"/>
      <c r="AS99" s="42"/>
      <c r="AT99" s="42"/>
      <c r="AU99" s="42"/>
      <c r="AV99" s="42"/>
      <c r="AW99" s="42"/>
      <c r="AX99" s="42"/>
      <c r="AY99" s="42"/>
      <c r="AZ99" s="42"/>
      <c r="BA99" s="42"/>
      <c r="BB99" s="42"/>
      <c r="BC99" s="42"/>
      <c r="BD99" s="42"/>
      <c r="BE99" s="42"/>
      <c r="BF99" s="42"/>
      <c r="BG99" s="42"/>
      <c r="BH99" s="42"/>
      <c r="BI99" s="42"/>
      <c r="BJ99" s="42"/>
      <c r="BK99" s="42"/>
      <c r="BL99" s="42"/>
      <c r="BM99" s="42"/>
      <c r="BN99" s="42"/>
      <c r="BO99" s="42"/>
      <c r="BP99" s="42"/>
      <c r="BQ99" s="42"/>
      <c r="BR99" s="42"/>
      <c r="BS99" s="42"/>
      <c r="BT99" s="42"/>
      <c r="BU99" s="42"/>
      <c r="BV99" s="42"/>
      <c r="BW99" s="42"/>
    </row>
    <row r="100" spans="1:75" s="35" customFormat="1" x14ac:dyDescent="0.25">
      <c r="A100" s="312"/>
      <c r="B100" s="313"/>
      <c r="C100" s="307"/>
      <c r="D100" s="320"/>
      <c r="E100" s="85"/>
      <c r="F100" s="314"/>
      <c r="G100" s="189"/>
      <c r="H100" s="190"/>
      <c r="I100" s="85"/>
      <c r="J100" s="86"/>
      <c r="K100" s="87"/>
      <c r="L100" s="302"/>
      <c r="M100" s="74"/>
      <c r="N100" s="74"/>
      <c r="O100" s="75"/>
      <c r="P100" s="74"/>
      <c r="Q100" s="316"/>
      <c r="R100" s="74"/>
      <c r="S100" s="74"/>
      <c r="T100" s="74"/>
      <c r="U100" s="74"/>
      <c r="V100" s="74"/>
      <c r="W100" s="74"/>
      <c r="X100" s="317"/>
      <c r="Y100" s="318"/>
      <c r="Z100" s="319"/>
      <c r="AA100" s="195"/>
      <c r="AB100" s="474"/>
      <c r="AC100" s="490"/>
      <c r="AD100" s="196"/>
      <c r="AE100" s="32"/>
      <c r="AF100" s="31"/>
      <c r="AG100" s="33"/>
      <c r="AH100" s="33"/>
      <c r="AI100" s="49"/>
      <c r="AJ100" s="83"/>
      <c r="AK100" s="34"/>
      <c r="AL100" s="42"/>
      <c r="AM100" s="42"/>
      <c r="AN100" s="42"/>
      <c r="AO100" s="42"/>
      <c r="AP100" s="42"/>
      <c r="AQ100" s="42"/>
      <c r="AR100" s="42"/>
      <c r="AS100" s="42"/>
      <c r="AT100" s="42"/>
      <c r="AU100" s="42"/>
      <c r="AV100" s="42"/>
      <c r="AW100" s="42"/>
      <c r="AX100" s="42"/>
      <c r="AY100" s="42"/>
      <c r="AZ100" s="42"/>
      <c r="BA100" s="42"/>
      <c r="BB100" s="42"/>
      <c r="BC100" s="42"/>
      <c r="BD100" s="42"/>
      <c r="BE100" s="42"/>
      <c r="BF100" s="42"/>
      <c r="BG100" s="42"/>
      <c r="BH100" s="42"/>
      <c r="BI100" s="42"/>
      <c r="BJ100" s="42"/>
      <c r="BK100" s="42"/>
      <c r="BL100" s="42"/>
      <c r="BM100" s="42"/>
      <c r="BN100" s="42"/>
      <c r="BO100" s="42"/>
      <c r="BP100" s="42"/>
      <c r="BQ100" s="42"/>
      <c r="BR100" s="42"/>
      <c r="BS100" s="42"/>
      <c r="BT100" s="42"/>
      <c r="BU100" s="42"/>
      <c r="BV100" s="42"/>
      <c r="BW100" s="42"/>
    </row>
    <row r="101" spans="1:75" s="35" customFormat="1" x14ac:dyDescent="0.25">
      <c r="A101" s="312"/>
      <c r="B101" s="313"/>
      <c r="C101" s="307"/>
      <c r="D101" s="320"/>
      <c r="E101" s="85"/>
      <c r="F101" s="314"/>
      <c r="G101" s="189"/>
      <c r="H101" s="190"/>
      <c r="I101" s="85"/>
      <c r="J101" s="86"/>
      <c r="K101" s="87"/>
      <c r="L101" s="302"/>
      <c r="M101" s="74"/>
      <c r="N101" s="74"/>
      <c r="O101" s="75"/>
      <c r="P101" s="74"/>
      <c r="Q101" s="316"/>
      <c r="R101" s="74"/>
      <c r="S101" s="74"/>
      <c r="T101" s="74"/>
      <c r="U101" s="74"/>
      <c r="V101" s="74"/>
      <c r="W101" s="74"/>
      <c r="X101" s="317"/>
      <c r="Y101" s="318"/>
      <c r="Z101" s="319"/>
      <c r="AA101" s="195"/>
      <c r="AB101" s="474"/>
      <c r="AC101" s="490"/>
      <c r="AD101" s="196"/>
      <c r="AE101" s="32"/>
      <c r="AF101" s="31"/>
      <c r="AG101" s="33"/>
      <c r="AH101" s="33"/>
      <c r="AI101" s="49"/>
      <c r="AJ101" s="83"/>
      <c r="AK101" s="34"/>
      <c r="AL101" s="42"/>
      <c r="AM101" s="42"/>
      <c r="AN101" s="42"/>
      <c r="AO101" s="42"/>
      <c r="AP101" s="42"/>
      <c r="AQ101" s="42"/>
      <c r="AR101" s="42"/>
      <c r="AS101" s="42"/>
      <c r="AT101" s="42"/>
      <c r="AU101" s="42"/>
      <c r="AV101" s="42"/>
      <c r="AW101" s="42"/>
      <c r="AX101" s="42"/>
      <c r="AY101" s="42"/>
      <c r="AZ101" s="42"/>
      <c r="BA101" s="42"/>
      <c r="BB101" s="42"/>
      <c r="BC101" s="42"/>
      <c r="BD101" s="42"/>
      <c r="BE101" s="42"/>
      <c r="BF101" s="42"/>
      <c r="BG101" s="42"/>
      <c r="BH101" s="42"/>
      <c r="BI101" s="42"/>
      <c r="BJ101" s="42"/>
      <c r="BK101" s="42"/>
      <c r="BL101" s="42"/>
      <c r="BM101" s="42"/>
      <c r="BN101" s="42"/>
      <c r="BO101" s="42"/>
      <c r="BP101" s="42"/>
      <c r="BQ101" s="42"/>
      <c r="BR101" s="42"/>
      <c r="BS101" s="42"/>
      <c r="BT101" s="42"/>
      <c r="BU101" s="42"/>
      <c r="BV101" s="42"/>
      <c r="BW101" s="42"/>
    </row>
    <row r="102" spans="1:75" s="35" customFormat="1" x14ac:dyDescent="0.25">
      <c r="A102" s="312"/>
      <c r="B102" s="313"/>
      <c r="C102" s="307"/>
      <c r="D102" s="320"/>
      <c r="E102" s="85"/>
      <c r="F102" s="314"/>
      <c r="G102" s="189"/>
      <c r="H102" s="190"/>
      <c r="I102" s="85"/>
      <c r="J102" s="86"/>
      <c r="K102" s="87"/>
      <c r="L102" s="302"/>
      <c r="M102" s="74"/>
      <c r="N102" s="74"/>
      <c r="O102" s="75"/>
      <c r="P102" s="74"/>
      <c r="Q102" s="316"/>
      <c r="R102" s="74"/>
      <c r="S102" s="74"/>
      <c r="T102" s="74"/>
      <c r="U102" s="74"/>
      <c r="V102" s="74"/>
      <c r="W102" s="74"/>
      <c r="X102" s="317"/>
      <c r="Y102" s="318"/>
      <c r="Z102" s="319"/>
      <c r="AA102" s="195"/>
      <c r="AB102" s="474"/>
      <c r="AC102" s="490"/>
      <c r="AD102" s="196"/>
      <c r="AE102" s="32"/>
      <c r="AF102" s="31"/>
      <c r="AG102" s="33"/>
      <c r="AH102" s="33"/>
      <c r="AI102" s="49"/>
      <c r="AJ102" s="83"/>
      <c r="AK102" s="34"/>
      <c r="AL102" s="42"/>
      <c r="AM102" s="42"/>
      <c r="AN102" s="42"/>
      <c r="AO102" s="42"/>
      <c r="AP102" s="42"/>
      <c r="AQ102" s="42"/>
      <c r="AR102" s="42"/>
      <c r="AS102" s="42"/>
      <c r="AT102" s="42"/>
      <c r="AU102" s="42"/>
      <c r="AV102" s="42"/>
      <c r="AW102" s="42"/>
      <c r="AX102" s="42"/>
      <c r="AY102" s="42"/>
      <c r="AZ102" s="42"/>
      <c r="BA102" s="42"/>
      <c r="BB102" s="42"/>
      <c r="BC102" s="42"/>
      <c r="BD102" s="42"/>
    </row>
    <row r="103" spans="1:75" s="35" customFormat="1" x14ac:dyDescent="0.25">
      <c r="A103" s="312"/>
      <c r="B103" s="313"/>
      <c r="C103" s="307"/>
      <c r="D103" s="320"/>
      <c r="E103" s="85"/>
      <c r="F103" s="314"/>
      <c r="G103" s="189"/>
      <c r="H103" s="190"/>
      <c r="I103" s="85"/>
      <c r="J103" s="86"/>
      <c r="K103" s="87"/>
      <c r="L103" s="302"/>
      <c r="M103" s="74"/>
      <c r="N103" s="74"/>
      <c r="O103" s="75"/>
      <c r="P103" s="74"/>
      <c r="Q103" s="316"/>
      <c r="R103" s="74"/>
      <c r="S103" s="74"/>
      <c r="T103" s="74"/>
      <c r="U103" s="74"/>
      <c r="V103" s="74"/>
      <c r="W103" s="74"/>
      <c r="X103" s="317"/>
      <c r="Y103" s="318"/>
      <c r="Z103" s="319"/>
      <c r="AA103" s="195"/>
      <c r="AB103" s="474"/>
      <c r="AC103" s="490"/>
      <c r="AD103" s="196"/>
      <c r="AE103" s="32"/>
      <c r="AF103" s="31"/>
      <c r="AG103" s="33"/>
      <c r="AH103" s="33"/>
      <c r="AI103" s="49"/>
      <c r="AJ103" s="83"/>
      <c r="AK103" s="34"/>
      <c r="AL103" s="42"/>
      <c r="AM103" s="42"/>
      <c r="AN103" s="42"/>
      <c r="AO103" s="42"/>
      <c r="AP103" s="42"/>
      <c r="AQ103" s="42"/>
      <c r="AR103" s="42"/>
      <c r="AS103" s="42"/>
      <c r="AT103" s="42"/>
      <c r="AU103" s="42"/>
      <c r="AV103" s="42"/>
      <c r="AW103" s="42"/>
      <c r="AX103" s="42"/>
      <c r="AY103" s="42"/>
      <c r="AZ103" s="42"/>
      <c r="BA103" s="42"/>
      <c r="BB103" s="42"/>
      <c r="BC103" s="42"/>
      <c r="BD103" s="42"/>
    </row>
    <row r="104" spans="1:75" s="434" customFormat="1" x14ac:dyDescent="0.25">
      <c r="A104" s="409"/>
      <c r="B104" s="410"/>
      <c r="C104" s="411"/>
      <c r="D104" s="412"/>
      <c r="E104" s="413"/>
      <c r="F104" s="414"/>
      <c r="G104" s="415"/>
      <c r="H104" s="416"/>
      <c r="I104" s="413"/>
      <c r="J104" s="417"/>
      <c r="K104" s="418"/>
      <c r="L104" s="419"/>
      <c r="M104" s="413"/>
      <c r="N104" s="413"/>
      <c r="O104" s="420"/>
      <c r="P104" s="413"/>
      <c r="Q104" s="421"/>
      <c r="R104" s="413"/>
      <c r="S104" s="413"/>
      <c r="T104" s="413"/>
      <c r="U104" s="413"/>
      <c r="V104" s="413"/>
      <c r="W104" s="413"/>
      <c r="X104" s="422"/>
      <c r="Y104" s="423"/>
      <c r="Z104" s="424"/>
      <c r="AA104" s="425"/>
      <c r="AB104" s="476"/>
      <c r="AC104" s="491"/>
      <c r="AD104" s="426"/>
      <c r="AE104" s="427"/>
      <c r="AF104" s="428"/>
      <c r="AG104" s="429"/>
      <c r="AH104" s="429"/>
      <c r="AI104" s="430"/>
      <c r="AJ104" s="431"/>
      <c r="AK104" s="432"/>
      <c r="AL104" s="433"/>
      <c r="AM104" s="433"/>
      <c r="AN104" s="433"/>
      <c r="AO104" s="433"/>
      <c r="AP104" s="433"/>
      <c r="AQ104" s="433"/>
      <c r="AR104" s="433"/>
      <c r="AS104" s="433"/>
      <c r="AT104" s="433"/>
      <c r="AU104" s="433"/>
      <c r="AV104" s="433"/>
      <c r="AW104" s="433"/>
      <c r="AX104" s="433"/>
      <c r="AY104" s="433"/>
      <c r="AZ104" s="433"/>
      <c r="BA104" s="433"/>
      <c r="BB104" s="433"/>
      <c r="BC104" s="433"/>
      <c r="BD104" s="433"/>
    </row>
  </sheetData>
  <autoFilter ref="A9:BW35">
    <filterColumn colId="10" showButton="0"/>
    <filterColumn colId="26">
      <filters blank="1"/>
    </filterColumn>
  </autoFilter>
  <sortState ref="A10:BW34">
    <sortCondition ref="K10:K34"/>
  </sortState>
  <mergeCells count="19">
    <mergeCell ref="AA7:AA8"/>
    <mergeCell ref="I4:AA5"/>
    <mergeCell ref="I7:I9"/>
    <mergeCell ref="K7:P7"/>
    <mergeCell ref="K8:L9"/>
    <mergeCell ref="P8:P9"/>
    <mergeCell ref="N8:N9"/>
    <mergeCell ref="O8:O9"/>
    <mergeCell ref="Q8:X8"/>
    <mergeCell ref="Y8:Z8"/>
    <mergeCell ref="M8:M9"/>
    <mergeCell ref="Q7:Z7"/>
    <mergeCell ref="J7:J9"/>
    <mergeCell ref="C7:C9"/>
    <mergeCell ref="D7:D9"/>
    <mergeCell ref="F7:F9"/>
    <mergeCell ref="G7:G9"/>
    <mergeCell ref="H7:H9"/>
    <mergeCell ref="E7:E9"/>
  </mergeCells>
  <conditionalFormatting sqref="AL2:BD3">
    <cfRule type="cellIs" dxfId="411" priority="1296" stopIfTrue="1" operator="equal">
      <formula>$AF$4</formula>
    </cfRule>
  </conditionalFormatting>
  <conditionalFormatting sqref="BE1:BW1 AL105:BD1048576 AL89:BW104 AL1:BD9 AL49:BD88 AL31:BW35 AL11:BW29 AL36:BD36">
    <cfRule type="cellIs" dxfId="410" priority="1256" operator="equal">
      <formula>0</formula>
    </cfRule>
    <cfRule type="cellIs" dxfId="409" priority="1258" operator="equal">
      <formula>0</formula>
    </cfRule>
  </conditionalFormatting>
  <conditionalFormatting sqref="N7:AA7 V6:AC6 N6:R6 T6 N106:AC1048576 P9:AA9 P8:Z8 N1:AC3 F44:G48 C44:D48 N49:N105 P49:AC105 AB4:AC5 C4:I4 C5:H5 AB10:AC10 P16:AA16 AC16 G10 D8:L9 C1:L3 C49:L1048576 C6:L7 H45:L48 N8:N9 AE1:AF9 P17:AC29 P11:AC15 N11:N29 C31:J31 L31 C11:L30 P31:AC36 N31:N36 AE11:AF1048576 C32:L42">
    <cfRule type="cellIs" dxfId="408" priority="1257" operator="equal">
      <formula>0</formula>
    </cfRule>
  </conditionalFormatting>
  <conditionalFormatting sqref="I49:I1048576 I1:I4 I6:I9 I11:I29 I31:I36">
    <cfRule type="cellIs" dxfId="407" priority="1145" operator="equal">
      <formula>"TH"</formula>
    </cfRule>
    <cfRule type="cellIs" dxfId="406" priority="1146" operator="equal">
      <formula>"vđ"</formula>
    </cfRule>
  </conditionalFormatting>
  <conditionalFormatting sqref="AL37:BW39">
    <cfRule type="cellIs" dxfId="405" priority="844" operator="equal">
      <formula>0</formula>
    </cfRule>
    <cfRule type="cellIs" dxfId="404" priority="846" operator="equal">
      <formula>0</formula>
    </cfRule>
  </conditionalFormatting>
  <conditionalFormatting sqref="N37:N39 P37:AC39">
    <cfRule type="cellIs" dxfId="403" priority="845" operator="equal">
      <formula>0</formula>
    </cfRule>
  </conditionalFormatting>
  <conditionalFormatting sqref="I37:I39">
    <cfRule type="cellIs" dxfId="402" priority="842" operator="equal">
      <formula>"TH"</formula>
    </cfRule>
    <cfRule type="cellIs" dxfId="401" priority="843" operator="equal">
      <formula>"vđ"</formula>
    </cfRule>
  </conditionalFormatting>
  <conditionalFormatting sqref="AL39:BW39">
    <cfRule type="cellIs" dxfId="400" priority="834" operator="equal">
      <formula>0</formula>
    </cfRule>
    <cfRule type="cellIs" dxfId="399" priority="836" operator="equal">
      <formula>0</formula>
    </cfRule>
  </conditionalFormatting>
  <conditionalFormatting sqref="N39 P39:AC39">
    <cfRule type="cellIs" dxfId="398" priority="835" operator="equal">
      <formula>0</formula>
    </cfRule>
  </conditionalFormatting>
  <conditionalFormatting sqref="I39">
    <cfRule type="cellIs" dxfId="397" priority="832" operator="equal">
      <formula>"TH"</formula>
    </cfRule>
    <cfRule type="cellIs" dxfId="396" priority="833" operator="equal">
      <formula>"vđ"</formula>
    </cfRule>
  </conditionalFormatting>
  <conditionalFormatting sqref="AL40:BW42">
    <cfRule type="cellIs" dxfId="395" priority="824" operator="equal">
      <formula>0</formula>
    </cfRule>
    <cfRule type="cellIs" dxfId="394" priority="826" operator="equal">
      <formula>0</formula>
    </cfRule>
  </conditionalFormatting>
  <conditionalFormatting sqref="N40:N42 P40:AC42">
    <cfRule type="cellIs" dxfId="393" priority="825" operator="equal">
      <formula>0</formula>
    </cfRule>
  </conditionalFormatting>
  <conditionalFormatting sqref="I40:I42">
    <cfRule type="cellIs" dxfId="392" priority="822" operator="equal">
      <formula>"TH"</formula>
    </cfRule>
    <cfRule type="cellIs" dxfId="391" priority="823" operator="equal">
      <formula>"vđ"</formula>
    </cfRule>
  </conditionalFormatting>
  <conditionalFormatting sqref="AL42:BW42">
    <cfRule type="cellIs" dxfId="390" priority="814" operator="equal">
      <formula>0</formula>
    </cfRule>
    <cfRule type="cellIs" dxfId="389" priority="816" operator="equal">
      <formula>0</formula>
    </cfRule>
  </conditionalFormatting>
  <conditionalFormatting sqref="N42 P42:AC42">
    <cfRule type="cellIs" dxfId="388" priority="815" operator="equal">
      <formula>0</formula>
    </cfRule>
  </conditionalFormatting>
  <conditionalFormatting sqref="I42">
    <cfRule type="cellIs" dxfId="387" priority="812" operator="equal">
      <formula>"TH"</formula>
    </cfRule>
    <cfRule type="cellIs" dxfId="386" priority="813" operator="equal">
      <formula>"vđ"</formula>
    </cfRule>
  </conditionalFormatting>
  <conditionalFormatting sqref="AL43:BW45">
    <cfRule type="cellIs" dxfId="385" priority="804" operator="equal">
      <formula>0</formula>
    </cfRule>
    <cfRule type="cellIs" dxfId="384" priority="806" operator="equal">
      <formula>0</formula>
    </cfRule>
  </conditionalFormatting>
  <conditionalFormatting sqref="N43:N45 C43:J43 P43:AC45 H44:J45 K43:L45">
    <cfRule type="cellIs" dxfId="383" priority="805" operator="equal">
      <formula>0</formula>
    </cfRule>
  </conditionalFormatting>
  <conditionalFormatting sqref="I43:I45">
    <cfRule type="cellIs" dxfId="382" priority="802" operator="equal">
      <formula>"TH"</formula>
    </cfRule>
    <cfRule type="cellIs" dxfId="381" priority="803" operator="equal">
      <formula>"vđ"</formula>
    </cfRule>
  </conditionalFormatting>
  <conditionalFormatting sqref="AL45:BW45">
    <cfRule type="cellIs" dxfId="380" priority="794" operator="equal">
      <formula>0</formula>
    </cfRule>
    <cfRule type="cellIs" dxfId="379" priority="796" operator="equal">
      <formula>0</formula>
    </cfRule>
  </conditionalFormatting>
  <conditionalFormatting sqref="N45 P45:AC45">
    <cfRule type="cellIs" dxfId="378" priority="795" operator="equal">
      <formula>0</formula>
    </cfRule>
  </conditionalFormatting>
  <conditionalFormatting sqref="I45">
    <cfRule type="cellIs" dxfId="377" priority="792" operator="equal">
      <formula>"TH"</formula>
    </cfRule>
    <cfRule type="cellIs" dxfId="376" priority="793" operator="equal">
      <formula>"vđ"</formula>
    </cfRule>
  </conditionalFormatting>
  <conditionalFormatting sqref="AL46:BW48">
    <cfRule type="cellIs" dxfId="375" priority="784" operator="equal">
      <formula>0</formula>
    </cfRule>
    <cfRule type="cellIs" dxfId="374" priority="786" operator="equal">
      <formula>0</formula>
    </cfRule>
  </conditionalFormatting>
  <conditionalFormatting sqref="N46:N48 P46:AC48">
    <cfRule type="cellIs" dxfId="373" priority="785" operator="equal">
      <formula>0</formula>
    </cfRule>
  </conditionalFormatting>
  <conditionalFormatting sqref="I46:I48">
    <cfRule type="cellIs" dxfId="372" priority="782" operator="equal">
      <formula>"TH"</formula>
    </cfRule>
    <cfRule type="cellIs" dxfId="371" priority="783" operator="equal">
      <formula>"vđ"</formula>
    </cfRule>
  </conditionalFormatting>
  <conditionalFormatting sqref="AL48:BW48">
    <cfRule type="cellIs" dxfId="370" priority="774" operator="equal">
      <formula>0</formula>
    </cfRule>
    <cfRule type="cellIs" dxfId="369" priority="776" operator="equal">
      <formula>0</formula>
    </cfRule>
  </conditionalFormatting>
  <conditionalFormatting sqref="N48 P48:AC48">
    <cfRule type="cellIs" dxfId="368" priority="775" operator="equal">
      <formula>0</formula>
    </cfRule>
  </conditionalFormatting>
  <conditionalFormatting sqref="I48">
    <cfRule type="cellIs" dxfId="367" priority="772" operator="equal">
      <formula>"TH"</formula>
    </cfRule>
    <cfRule type="cellIs" dxfId="366" priority="773" operator="equal">
      <formula>"vđ"</formula>
    </cfRule>
  </conditionalFormatting>
  <conditionalFormatting sqref="O106:O110">
    <cfRule type="cellIs" dxfId="365" priority="725" operator="greaterThan">
      <formula>$O$2</formula>
    </cfRule>
  </conditionalFormatting>
  <conditionalFormatting sqref="O11:O105">
    <cfRule type="cellIs" dxfId="364" priority="724" operator="greaterThan">
      <formula>$O$2</formula>
    </cfRule>
  </conditionalFormatting>
  <conditionalFormatting sqref="O8:O9">
    <cfRule type="cellIs" dxfId="363" priority="723" operator="equal">
      <formula>0</formula>
    </cfRule>
  </conditionalFormatting>
  <conditionalFormatting sqref="O8:O9 O11:O111">
    <cfRule type="cellIs" dxfId="362" priority="721" operator="equal">
      <formula>0</formula>
    </cfRule>
  </conditionalFormatting>
  <conditionalFormatting sqref="M11:M35">
    <cfRule type="cellIs" dxfId="361" priority="716" operator="equal">
      <formula>4</formula>
    </cfRule>
    <cfRule type="cellIs" dxfId="360" priority="717" operator="equal">
      <formula>3</formula>
    </cfRule>
    <cfRule type="cellIs" dxfId="359" priority="718" operator="equal">
      <formula>2</formula>
    </cfRule>
    <cfRule type="cellIs" dxfId="358" priority="719" operator="equal">
      <formula>2</formula>
    </cfRule>
    <cfRule type="cellIs" dxfId="357" priority="720" operator="equal">
      <formula>1</formula>
    </cfRule>
  </conditionalFormatting>
  <conditionalFormatting sqref="M50:M103">
    <cfRule type="cellIs" dxfId="356" priority="706" operator="equal">
      <formula>4</formula>
    </cfRule>
    <cfRule type="cellIs" dxfId="355" priority="707" operator="equal">
      <formula>3</formula>
    </cfRule>
    <cfRule type="cellIs" dxfId="354" priority="708" operator="equal">
      <formula>2</formula>
    </cfRule>
    <cfRule type="cellIs" dxfId="353" priority="709" operator="equal">
      <formula>2</formula>
    </cfRule>
    <cfRule type="cellIs" dxfId="352" priority="710" operator="equal">
      <formula>1</formula>
    </cfRule>
  </conditionalFormatting>
  <conditionalFormatting sqref="AL10:BW10">
    <cfRule type="cellIs" dxfId="351" priority="647" operator="equal">
      <formula>0</formula>
    </cfRule>
    <cfRule type="cellIs" dxfId="350" priority="649" operator="equal">
      <formula>0</formula>
    </cfRule>
  </conditionalFormatting>
  <conditionalFormatting sqref="AE10:AF10 C10:F10 N10 P10:AA10 H10:L10">
    <cfRule type="cellIs" dxfId="349" priority="648" operator="equal">
      <formula>0</formula>
    </cfRule>
  </conditionalFormatting>
  <conditionalFormatting sqref="I10">
    <cfRule type="cellIs" dxfId="348" priority="645" operator="equal">
      <formula>"TH"</formula>
    </cfRule>
    <cfRule type="cellIs" dxfId="347" priority="646" operator="equal">
      <formula>"vđ"</formula>
    </cfRule>
  </conditionalFormatting>
  <conditionalFormatting sqref="O10">
    <cfRule type="cellIs" dxfId="346" priority="644" operator="greaterThan">
      <formula>$O$2</formula>
    </cfRule>
  </conditionalFormatting>
  <conditionalFormatting sqref="O10">
    <cfRule type="cellIs" dxfId="345" priority="643" operator="equal">
      <formula>0</formula>
    </cfRule>
  </conditionalFormatting>
  <conditionalFormatting sqref="M10">
    <cfRule type="cellIs" dxfId="344" priority="638" operator="equal">
      <formula>4</formula>
    </cfRule>
    <cfRule type="cellIs" dxfId="343" priority="639" operator="equal">
      <formula>3</formula>
    </cfRule>
    <cfRule type="cellIs" dxfId="342" priority="640" operator="equal">
      <formula>2</formula>
    </cfRule>
    <cfRule type="cellIs" dxfId="341" priority="641" operator="equal">
      <formula>2</formula>
    </cfRule>
    <cfRule type="cellIs" dxfId="340" priority="642" operator="equal">
      <formula>1</formula>
    </cfRule>
  </conditionalFormatting>
  <conditionalFormatting sqref="AB16">
    <cfRule type="cellIs" dxfId="339" priority="612" operator="equal">
      <formula>0</formula>
    </cfRule>
  </conditionalFormatting>
  <conditionalFormatting sqref="AL30:BW30">
    <cfRule type="cellIs" dxfId="338" priority="515" operator="equal">
      <formula>0</formula>
    </cfRule>
    <cfRule type="cellIs" dxfId="337" priority="517" operator="equal">
      <formula>0</formula>
    </cfRule>
  </conditionalFormatting>
  <conditionalFormatting sqref="N30 P30:AC30">
    <cfRule type="cellIs" dxfId="336" priority="516" operator="equal">
      <formula>0</formula>
    </cfRule>
  </conditionalFormatting>
  <conditionalFormatting sqref="I30">
    <cfRule type="cellIs" dxfId="335" priority="513" operator="equal">
      <formula>"TH"</formula>
    </cfRule>
    <cfRule type="cellIs" dxfId="334" priority="514" operator="equal">
      <formula>"vđ"</formula>
    </cfRule>
  </conditionalFormatting>
  <printOptions horizontalCentered="1"/>
  <pageMargins left="0.19685039370078741" right="0.19685039370078741" top="0.59055118110236227" bottom="0.39370078740157483" header="0.11811023622047245" footer="0.11811023622047245"/>
  <pageSetup paperSize="8"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T335"/>
  <sheetViews>
    <sheetView view="pageBreakPreview" zoomScaleNormal="100" zoomScaleSheetLayoutView="100" workbookViewId="0">
      <pane xSplit="2" ySplit="5" topLeftCell="C21" activePane="bottomRight" state="frozen"/>
      <selection activeCell="U14" sqref="U14"/>
      <selection pane="topRight" activeCell="U14" sqref="U14"/>
      <selection pane="bottomLeft" activeCell="U14" sqref="U14"/>
      <selection pane="bottomRight" activeCell="F36" sqref="F36"/>
    </sheetView>
  </sheetViews>
  <sheetFormatPr defaultColWidth="9.140625" defaultRowHeight="12.75" x14ac:dyDescent="0.2"/>
  <cols>
    <col min="1" max="1" width="15.28515625" style="95" customWidth="1"/>
    <col min="2" max="2" width="7.7109375" style="95" customWidth="1"/>
    <col min="3" max="3" width="4.5703125" style="95" customWidth="1"/>
    <col min="4" max="4" width="11.28515625" style="507" bestFit="1" customWidth="1"/>
    <col min="5" max="5" width="3.140625" style="95" bestFit="1" customWidth="1"/>
    <col min="6" max="14" width="6.7109375" style="95" customWidth="1"/>
    <col min="15" max="16384" width="9.140625" style="95"/>
  </cols>
  <sheetData>
    <row r="2" spans="1:20" s="482" customFormat="1" ht="18.75" x14ac:dyDescent="0.3">
      <c r="C2" s="632" t="s">
        <v>3236</v>
      </c>
      <c r="D2" s="632"/>
      <c r="E2" s="632"/>
      <c r="F2" s="632"/>
      <c r="G2" s="632"/>
      <c r="H2" s="632"/>
      <c r="I2" s="632"/>
      <c r="J2" s="632"/>
      <c r="K2" s="632"/>
      <c r="L2" s="632"/>
      <c r="M2" s="632"/>
      <c r="N2" s="632"/>
      <c r="O2" s="632"/>
    </row>
    <row r="3" spans="1:20" s="482" customFormat="1" ht="18.75" x14ac:dyDescent="0.3">
      <c r="C3" s="633" t="s">
        <v>3235</v>
      </c>
      <c r="D3" s="633"/>
      <c r="E3" s="633"/>
      <c r="F3" s="633"/>
      <c r="G3" s="633"/>
      <c r="H3" s="633"/>
      <c r="I3" s="633"/>
      <c r="J3" s="633"/>
      <c r="K3" s="633"/>
      <c r="L3" s="633"/>
      <c r="M3" s="633"/>
      <c r="N3" s="633"/>
      <c r="O3" s="633"/>
    </row>
    <row r="5" spans="1:20" s="90" customFormat="1" ht="25.5" x14ac:dyDescent="0.25">
      <c r="C5" s="91" t="s">
        <v>3</v>
      </c>
      <c r="D5" s="503" t="s">
        <v>2270</v>
      </c>
      <c r="E5" s="91" t="s">
        <v>2269</v>
      </c>
      <c r="F5" s="91" t="s">
        <v>2224</v>
      </c>
      <c r="G5" s="92" t="s">
        <v>28</v>
      </c>
      <c r="H5" s="92" t="s">
        <v>1487</v>
      </c>
      <c r="I5" s="92" t="s">
        <v>148</v>
      </c>
      <c r="J5" s="92" t="s">
        <v>2204</v>
      </c>
      <c r="K5" s="92" t="s">
        <v>2205</v>
      </c>
      <c r="L5" s="92" t="s">
        <v>1488</v>
      </c>
      <c r="M5" s="92" t="s">
        <v>1489</v>
      </c>
      <c r="N5" s="93" t="s">
        <v>1490</v>
      </c>
      <c r="O5" s="93"/>
      <c r="S5" s="90" t="s">
        <v>2224</v>
      </c>
    </row>
    <row r="6" spans="1:20" x14ac:dyDescent="0.2">
      <c r="A6" s="94">
        <f t="shared" ref="A6:A37" si="0">_Ngay_Gio_</f>
        <v>42812.291666666664</v>
      </c>
      <c r="B6" s="95" t="str">
        <f>_Gio_</f>
        <v>7:00</v>
      </c>
      <c r="C6" s="96">
        <v>1</v>
      </c>
      <c r="D6" s="504">
        <f>MIN('LICH THI'!K:K)</f>
        <v>42812</v>
      </c>
      <c r="E6" s="97">
        <v>1</v>
      </c>
      <c r="F6" s="98">
        <f t="shared" ref="F6:F37" si="1">_CongSP_</f>
        <v>3</v>
      </c>
      <c r="G6" s="98">
        <f t="shared" ref="G6:G37" si="2">_CongLLCT</f>
        <v>0</v>
      </c>
      <c r="H6" s="98">
        <f t="shared" ref="H6:H37" si="3">_CongKHCB</f>
        <v>0</v>
      </c>
      <c r="I6" s="98">
        <f t="shared" ref="I6:I37" si="4">_CongCSKT</f>
        <v>0</v>
      </c>
      <c r="J6" s="98">
        <f t="shared" ref="J6:J37" si="5">_CongKCT</f>
        <v>0</v>
      </c>
      <c r="K6" s="98">
        <f t="shared" ref="K6:K37" si="6">_CongKCK</f>
        <v>0</v>
      </c>
      <c r="L6" s="98">
        <f t="shared" ref="L6:L37" si="7">_CongKTVT</f>
        <v>0</v>
      </c>
      <c r="M6" s="98">
        <f t="shared" ref="M6:M37" si="8">_CongCNTT</f>
        <v>0</v>
      </c>
      <c r="N6" s="478">
        <f>SUMIF('LICH THI'!$A:$A,'Theo Ngay'!$A6,'LICH THI'!X:X)</f>
        <v>0</v>
      </c>
      <c r="O6" s="478" t="str">
        <f>IF(D6="","",CHOOSE(WEEKDAY(D6),"(Cnhật)","(Thứ 2)","(Thứ 3)","(Thứ 4)","(Thứ 5)","(Thứ 6)","(Thứ 7)"))</f>
        <v>(Thứ 7)</v>
      </c>
      <c r="P6" s="95">
        <f>N6-2*F6</f>
        <v>-6</v>
      </c>
      <c r="Q6" s="95">
        <f>SUMIF('LICH THI'!$A:$A,'Theo Ngay'!$A6,'LICH THI'!N:N)</f>
        <v>75</v>
      </c>
      <c r="S6" s="95">
        <v>18</v>
      </c>
      <c r="T6" s="95">
        <f>+S6-F6</f>
        <v>15</v>
      </c>
    </row>
    <row r="7" spans="1:20" x14ac:dyDescent="0.2">
      <c r="A7" s="94">
        <f t="shared" si="0"/>
        <v>42812.375</v>
      </c>
      <c r="B7" s="95" t="str">
        <f>_Gio_</f>
        <v>9:00</v>
      </c>
      <c r="C7" s="76">
        <f t="shared" ref="C7:C38" si="9">_stt</f>
        <v>2</v>
      </c>
      <c r="D7" s="505">
        <f>D6</f>
        <v>42812</v>
      </c>
      <c r="E7" s="99">
        <v>2</v>
      </c>
      <c r="F7" s="100">
        <f t="shared" si="1"/>
        <v>4</v>
      </c>
      <c r="G7" s="100">
        <f t="shared" si="2"/>
        <v>0</v>
      </c>
      <c r="H7" s="100">
        <f t="shared" si="3"/>
        <v>0</v>
      </c>
      <c r="I7" s="100">
        <f t="shared" si="4"/>
        <v>0</v>
      </c>
      <c r="J7" s="100">
        <f t="shared" si="5"/>
        <v>0</v>
      </c>
      <c r="K7" s="100">
        <f t="shared" si="6"/>
        <v>0</v>
      </c>
      <c r="L7" s="100">
        <f t="shared" si="7"/>
        <v>0</v>
      </c>
      <c r="M7" s="100">
        <f t="shared" si="8"/>
        <v>0</v>
      </c>
      <c r="N7" s="479">
        <f>SUMIF('LICH THI'!$A:$A,'Theo Ngay'!$A7,'LICH THI'!X:X)</f>
        <v>0</v>
      </c>
      <c r="O7" s="479"/>
      <c r="P7" s="95">
        <f t="shared" ref="P7:P70" si="10">N7-2*F7</f>
        <v>-8</v>
      </c>
      <c r="Q7" s="95">
        <f>SUMIF('LICH THI'!$A:$A,'Theo Ngay'!$A7,'LICH THI'!N:N)</f>
        <v>122</v>
      </c>
      <c r="S7" s="95">
        <v>21</v>
      </c>
      <c r="T7" s="95">
        <f t="shared" ref="T7:T70" si="11">+S7-F7</f>
        <v>17</v>
      </c>
    </row>
    <row r="8" spans="1:20" x14ac:dyDescent="0.2">
      <c r="A8" s="94">
        <f t="shared" si="0"/>
        <v>42812.541666666664</v>
      </c>
      <c r="B8" s="95" t="str">
        <f>_Gio_</f>
        <v>13:00</v>
      </c>
      <c r="C8" s="76">
        <f t="shared" si="9"/>
        <v>3</v>
      </c>
      <c r="D8" s="505">
        <f>D7</f>
        <v>42812</v>
      </c>
      <c r="E8" s="99">
        <v>3</v>
      </c>
      <c r="F8" s="100">
        <f t="shared" si="1"/>
        <v>0</v>
      </c>
      <c r="G8" s="100">
        <f t="shared" si="2"/>
        <v>0</v>
      </c>
      <c r="H8" s="100">
        <f t="shared" si="3"/>
        <v>0</v>
      </c>
      <c r="I8" s="100">
        <f t="shared" si="4"/>
        <v>0</v>
      </c>
      <c r="J8" s="100">
        <f t="shared" si="5"/>
        <v>0</v>
      </c>
      <c r="K8" s="100">
        <f t="shared" si="6"/>
        <v>0</v>
      </c>
      <c r="L8" s="100">
        <f t="shared" si="7"/>
        <v>0</v>
      </c>
      <c r="M8" s="100">
        <f t="shared" si="8"/>
        <v>0</v>
      </c>
      <c r="N8" s="479">
        <f>SUMIF('LICH THI'!$A:$A,'Theo Ngay'!$A8,'LICH THI'!X:X)</f>
        <v>0</v>
      </c>
      <c r="O8" s="479"/>
      <c r="P8" s="95">
        <f t="shared" si="10"/>
        <v>0</v>
      </c>
      <c r="Q8" s="95">
        <f>SUMIF('LICH THI'!$A:$A,'Theo Ngay'!$A8,'LICH THI'!N:N)</f>
        <v>0</v>
      </c>
      <c r="S8" s="95">
        <v>15</v>
      </c>
      <c r="T8" s="95">
        <f t="shared" si="11"/>
        <v>15</v>
      </c>
    </row>
    <row r="9" spans="1:20" x14ac:dyDescent="0.2">
      <c r="A9" s="94">
        <f t="shared" si="0"/>
        <v>42812.625</v>
      </c>
      <c r="B9" s="95" t="str">
        <f>_Gio_</f>
        <v>15:00</v>
      </c>
      <c r="C9" s="76">
        <f t="shared" si="9"/>
        <v>4</v>
      </c>
      <c r="D9" s="505">
        <f>D8</f>
        <v>42812</v>
      </c>
      <c r="E9" s="99">
        <v>4</v>
      </c>
      <c r="F9" s="100">
        <f t="shared" si="1"/>
        <v>0</v>
      </c>
      <c r="G9" s="100">
        <f t="shared" si="2"/>
        <v>0</v>
      </c>
      <c r="H9" s="100">
        <f t="shared" si="3"/>
        <v>0</v>
      </c>
      <c r="I9" s="100">
        <f t="shared" si="4"/>
        <v>0</v>
      </c>
      <c r="J9" s="100">
        <f t="shared" si="5"/>
        <v>0</v>
      </c>
      <c r="K9" s="100">
        <f t="shared" si="6"/>
        <v>0</v>
      </c>
      <c r="L9" s="100">
        <f t="shared" si="7"/>
        <v>0</v>
      </c>
      <c r="M9" s="100">
        <f t="shared" si="8"/>
        <v>0</v>
      </c>
      <c r="N9" s="479">
        <f>SUMIF('LICH THI'!$A:$A,'Theo Ngay'!$A9,'LICH THI'!X:X)</f>
        <v>0</v>
      </c>
      <c r="O9" s="479"/>
      <c r="P9" s="95">
        <f t="shared" si="10"/>
        <v>0</v>
      </c>
      <c r="Q9" s="95">
        <f>SUMIF('LICH THI'!$A:$A,'Theo Ngay'!$A9,'LICH THI'!N:N)</f>
        <v>0</v>
      </c>
      <c r="S9" s="95">
        <v>2</v>
      </c>
      <c r="T9" s="95">
        <f t="shared" si="11"/>
        <v>2</v>
      </c>
    </row>
    <row r="10" spans="1:20" x14ac:dyDescent="0.2">
      <c r="A10" s="94">
        <f t="shared" si="0"/>
        <v>42812.75</v>
      </c>
      <c r="B10" s="95" t="str">
        <f>_Gio_</f>
        <v>18:00</v>
      </c>
      <c r="C10" s="101">
        <f t="shared" si="9"/>
        <v>5</v>
      </c>
      <c r="D10" s="505">
        <f>D9</f>
        <v>42812</v>
      </c>
      <c r="E10" s="102">
        <v>5</v>
      </c>
      <c r="F10" s="104">
        <f t="shared" si="1"/>
        <v>3</v>
      </c>
      <c r="G10" s="104">
        <f t="shared" si="2"/>
        <v>0</v>
      </c>
      <c r="H10" s="104">
        <f t="shared" si="3"/>
        <v>0</v>
      </c>
      <c r="I10" s="104">
        <f t="shared" si="4"/>
        <v>0</v>
      </c>
      <c r="J10" s="104">
        <f t="shared" si="5"/>
        <v>0</v>
      </c>
      <c r="K10" s="104">
        <f t="shared" si="6"/>
        <v>0</v>
      </c>
      <c r="L10" s="104">
        <f t="shared" si="7"/>
        <v>0</v>
      </c>
      <c r="M10" s="104">
        <f t="shared" si="8"/>
        <v>0</v>
      </c>
      <c r="N10" s="480">
        <f>SUMIF('LICH THI'!$A:$A,'Theo Ngay'!$A10,'LICH THI'!X:X)</f>
        <v>0</v>
      </c>
      <c r="O10" s="480"/>
      <c r="P10" s="95">
        <f t="shared" si="10"/>
        <v>-6</v>
      </c>
      <c r="Q10" s="95">
        <f>SUMIF('LICH THI'!$A:$A,'Theo Ngay'!$A10,'LICH THI'!N:N)</f>
        <v>55</v>
      </c>
      <c r="S10" s="95">
        <v>0</v>
      </c>
      <c r="T10" s="95">
        <f t="shared" si="11"/>
        <v>-3</v>
      </c>
    </row>
    <row r="11" spans="1:20" x14ac:dyDescent="0.2">
      <c r="A11" s="94">
        <f t="shared" si="0"/>
        <v>42813.291666666664</v>
      </c>
      <c r="B11" s="95" t="str">
        <f>_Gio_</f>
        <v>7:00</v>
      </c>
      <c r="C11" s="96">
        <f t="shared" si="9"/>
        <v>6</v>
      </c>
      <c r="D11" s="504">
        <f>+D6+1</f>
        <v>42813</v>
      </c>
      <c r="E11" s="97">
        <v>1</v>
      </c>
      <c r="F11" s="98">
        <f t="shared" si="1"/>
        <v>0</v>
      </c>
      <c r="G11" s="98">
        <f t="shared" si="2"/>
        <v>0</v>
      </c>
      <c r="H11" s="98">
        <f t="shared" si="3"/>
        <v>0</v>
      </c>
      <c r="I11" s="98">
        <f t="shared" si="4"/>
        <v>0</v>
      </c>
      <c r="J11" s="98">
        <f t="shared" si="5"/>
        <v>0</v>
      </c>
      <c r="K11" s="98">
        <f t="shared" si="6"/>
        <v>0</v>
      </c>
      <c r="L11" s="98">
        <f t="shared" si="7"/>
        <v>0</v>
      </c>
      <c r="M11" s="98">
        <f t="shared" si="8"/>
        <v>0</v>
      </c>
      <c r="N11" s="478">
        <f>SUMIF('LICH THI'!$A:$A,'Theo Ngay'!$A11,'LICH THI'!X:X)</f>
        <v>0</v>
      </c>
      <c r="O11" s="478" t="str">
        <f>IF(D11="","",CHOOSE(WEEKDAY(D11),"(Cnhật)","(Thứ 2)","(Thứ 3)","(Thứ 4)","(Thứ 5)","(Thứ 6)","(Thứ 7)"))</f>
        <v>(Cnhật)</v>
      </c>
      <c r="P11" s="95">
        <f t="shared" si="10"/>
        <v>0</v>
      </c>
      <c r="Q11" s="95">
        <f>SUMIF('LICH THI'!$A:$A,'Theo Ngay'!$A11,'LICH THI'!N:N)</f>
        <v>0</v>
      </c>
      <c r="S11" s="95">
        <v>8</v>
      </c>
      <c r="T11" s="95">
        <f t="shared" si="11"/>
        <v>8</v>
      </c>
    </row>
    <row r="12" spans="1:20" x14ac:dyDescent="0.2">
      <c r="A12" s="94">
        <f t="shared" si="0"/>
        <v>42813.375</v>
      </c>
      <c r="B12" s="95" t="str">
        <f>_Gio_</f>
        <v>9:00</v>
      </c>
      <c r="C12" s="76">
        <f t="shared" si="9"/>
        <v>7</v>
      </c>
      <c r="D12" s="505">
        <f>D11</f>
        <v>42813</v>
      </c>
      <c r="E12" s="99">
        <v>2</v>
      </c>
      <c r="F12" s="100">
        <f t="shared" si="1"/>
        <v>0</v>
      </c>
      <c r="G12" s="100">
        <f t="shared" si="2"/>
        <v>0</v>
      </c>
      <c r="H12" s="100">
        <f t="shared" si="3"/>
        <v>0</v>
      </c>
      <c r="I12" s="100">
        <f t="shared" si="4"/>
        <v>0</v>
      </c>
      <c r="J12" s="100">
        <f t="shared" si="5"/>
        <v>0</v>
      </c>
      <c r="K12" s="100">
        <f t="shared" si="6"/>
        <v>0</v>
      </c>
      <c r="L12" s="100">
        <f t="shared" si="7"/>
        <v>0</v>
      </c>
      <c r="M12" s="100">
        <f t="shared" si="8"/>
        <v>0</v>
      </c>
      <c r="N12" s="479">
        <f>SUMIF('LICH THI'!$A:$A,'Theo Ngay'!$A12,'LICH THI'!X:X)</f>
        <v>0</v>
      </c>
      <c r="O12" s="479"/>
      <c r="P12" s="95">
        <f t="shared" si="10"/>
        <v>0</v>
      </c>
      <c r="Q12" s="95">
        <f>SUMIF('LICH THI'!$A:$A,'Theo Ngay'!$A12,'LICH THI'!N:N)</f>
        <v>0</v>
      </c>
      <c r="S12" s="95">
        <v>9</v>
      </c>
      <c r="T12" s="95">
        <f t="shared" si="11"/>
        <v>9</v>
      </c>
    </row>
    <row r="13" spans="1:20" x14ac:dyDescent="0.2">
      <c r="A13" s="94">
        <f t="shared" si="0"/>
        <v>42813.541666666664</v>
      </c>
      <c r="B13" s="95" t="str">
        <f>_Gio_</f>
        <v>13:00</v>
      </c>
      <c r="C13" s="76">
        <f t="shared" si="9"/>
        <v>8</v>
      </c>
      <c r="D13" s="505">
        <f>D12</f>
        <v>42813</v>
      </c>
      <c r="E13" s="99">
        <v>3</v>
      </c>
      <c r="F13" s="100">
        <f t="shared" si="1"/>
        <v>0</v>
      </c>
      <c r="G13" s="100">
        <f t="shared" si="2"/>
        <v>0</v>
      </c>
      <c r="H13" s="100">
        <f t="shared" si="3"/>
        <v>0</v>
      </c>
      <c r="I13" s="100">
        <f t="shared" si="4"/>
        <v>0</v>
      </c>
      <c r="J13" s="100">
        <f t="shared" si="5"/>
        <v>0</v>
      </c>
      <c r="K13" s="100">
        <f t="shared" si="6"/>
        <v>0</v>
      </c>
      <c r="L13" s="100">
        <f t="shared" si="7"/>
        <v>0</v>
      </c>
      <c r="M13" s="100">
        <f t="shared" si="8"/>
        <v>0</v>
      </c>
      <c r="N13" s="479">
        <f>SUMIF('LICH THI'!$A:$A,'Theo Ngay'!$A13,'LICH THI'!X:X)</f>
        <v>0</v>
      </c>
      <c r="O13" s="479"/>
      <c r="P13" s="95">
        <f t="shared" si="10"/>
        <v>0</v>
      </c>
      <c r="Q13" s="95">
        <f>SUMIF('LICH THI'!$A:$A,'Theo Ngay'!$A13,'LICH THI'!N:N)</f>
        <v>0</v>
      </c>
      <c r="S13" s="95">
        <v>5</v>
      </c>
      <c r="T13" s="95">
        <f t="shared" si="11"/>
        <v>5</v>
      </c>
    </row>
    <row r="14" spans="1:20" x14ac:dyDescent="0.2">
      <c r="A14" s="94">
        <f t="shared" si="0"/>
        <v>42813.625</v>
      </c>
      <c r="B14" s="95" t="str">
        <f>_Gio_</f>
        <v>15:00</v>
      </c>
      <c r="C14" s="76">
        <f t="shared" si="9"/>
        <v>9</v>
      </c>
      <c r="D14" s="505">
        <f>D13</f>
        <v>42813</v>
      </c>
      <c r="E14" s="99">
        <v>4</v>
      </c>
      <c r="F14" s="100">
        <f>_CongSP_</f>
        <v>0</v>
      </c>
      <c r="G14" s="100">
        <f t="shared" si="2"/>
        <v>0</v>
      </c>
      <c r="H14" s="100">
        <f t="shared" si="3"/>
        <v>0</v>
      </c>
      <c r="I14" s="100">
        <f t="shared" si="4"/>
        <v>0</v>
      </c>
      <c r="J14" s="100">
        <f t="shared" si="5"/>
        <v>0</v>
      </c>
      <c r="K14" s="100">
        <f t="shared" si="6"/>
        <v>0</v>
      </c>
      <c r="L14" s="100">
        <f t="shared" si="7"/>
        <v>0</v>
      </c>
      <c r="M14" s="100">
        <f t="shared" si="8"/>
        <v>0</v>
      </c>
      <c r="N14" s="479">
        <f>SUMIF('LICH THI'!$A:$A,'Theo Ngay'!$A14,'LICH THI'!X:X)</f>
        <v>0</v>
      </c>
      <c r="O14" s="479"/>
      <c r="P14" s="95">
        <f t="shared" si="10"/>
        <v>0</v>
      </c>
      <c r="Q14" s="95">
        <f>SUMIF('LICH THI'!$A:$A,'Theo Ngay'!$A14,'LICH THI'!N:N)</f>
        <v>0</v>
      </c>
      <c r="S14" s="95">
        <v>9</v>
      </c>
      <c r="T14" s="95">
        <f t="shared" si="11"/>
        <v>9</v>
      </c>
    </row>
    <row r="15" spans="1:20" x14ac:dyDescent="0.2">
      <c r="A15" s="94">
        <f t="shared" si="0"/>
        <v>42813.75</v>
      </c>
      <c r="B15" s="95" t="str">
        <f>_Gio_</f>
        <v>18:00</v>
      </c>
      <c r="C15" s="79">
        <f t="shared" si="9"/>
        <v>10</v>
      </c>
      <c r="D15" s="506">
        <f>D14</f>
        <v>42813</v>
      </c>
      <c r="E15" s="103">
        <v>5</v>
      </c>
      <c r="F15" s="104">
        <f t="shared" si="1"/>
        <v>5</v>
      </c>
      <c r="G15" s="104">
        <f t="shared" si="2"/>
        <v>0</v>
      </c>
      <c r="H15" s="104">
        <f t="shared" si="3"/>
        <v>0</v>
      </c>
      <c r="I15" s="104">
        <f t="shared" si="4"/>
        <v>0</v>
      </c>
      <c r="J15" s="104">
        <f t="shared" si="5"/>
        <v>0</v>
      </c>
      <c r="K15" s="104">
        <f t="shared" si="6"/>
        <v>0</v>
      </c>
      <c r="L15" s="104">
        <f t="shared" si="7"/>
        <v>0</v>
      </c>
      <c r="M15" s="104">
        <f t="shared" si="8"/>
        <v>0</v>
      </c>
      <c r="N15" s="480">
        <f>SUMIF('LICH THI'!$A:$A,'Theo Ngay'!$A15,'LICH THI'!X:X)</f>
        <v>0</v>
      </c>
      <c r="O15" s="480"/>
      <c r="P15" s="95">
        <f t="shared" si="10"/>
        <v>-10</v>
      </c>
      <c r="Q15" s="95">
        <f>SUMIF('LICH THI'!$A:$A,'Theo Ngay'!$A15,'LICH THI'!N:N)</f>
        <v>150</v>
      </c>
      <c r="S15" s="95">
        <v>0</v>
      </c>
      <c r="T15" s="95">
        <f t="shared" si="11"/>
        <v>-5</v>
      </c>
    </row>
    <row r="16" spans="1:20" x14ac:dyDescent="0.2">
      <c r="A16" s="94">
        <f t="shared" si="0"/>
        <v>42814.291666666664</v>
      </c>
      <c r="B16" s="95" t="str">
        <f>_Gio_</f>
        <v>7:00</v>
      </c>
      <c r="C16" s="96">
        <f t="shared" si="9"/>
        <v>11</v>
      </c>
      <c r="D16" s="504">
        <f>+D11+1</f>
        <v>42814</v>
      </c>
      <c r="E16" s="97">
        <v>1</v>
      </c>
      <c r="F16" s="98">
        <f t="shared" si="1"/>
        <v>0</v>
      </c>
      <c r="G16" s="98">
        <f t="shared" si="2"/>
        <v>0</v>
      </c>
      <c r="H16" s="98">
        <f t="shared" si="3"/>
        <v>0</v>
      </c>
      <c r="I16" s="98">
        <f t="shared" si="4"/>
        <v>0</v>
      </c>
      <c r="J16" s="98">
        <f t="shared" si="5"/>
        <v>0</v>
      </c>
      <c r="K16" s="98">
        <f t="shared" si="6"/>
        <v>0</v>
      </c>
      <c r="L16" s="98">
        <f t="shared" si="7"/>
        <v>0</v>
      </c>
      <c r="M16" s="98">
        <f t="shared" si="8"/>
        <v>0</v>
      </c>
      <c r="N16" s="478">
        <f>SUMIF('LICH THI'!$A:$A,'Theo Ngay'!$A16,'LICH THI'!X:X)</f>
        <v>0</v>
      </c>
      <c r="O16" s="478" t="str">
        <f>IF(D16="","",CHOOSE(WEEKDAY(D16),"(Cnhật)","(Thứ 2)","(Thứ 3)","(Thứ 4)","(Thứ 5)","(Thứ 6)","(Thứ 7)"))</f>
        <v>(Thứ 2)</v>
      </c>
      <c r="P16" s="95">
        <f t="shared" si="10"/>
        <v>0</v>
      </c>
      <c r="Q16" s="95">
        <f>SUMIF('LICH THI'!$A:$A,'Theo Ngay'!$A16,'LICH THI'!N:N)</f>
        <v>0</v>
      </c>
      <c r="S16" s="95">
        <v>0</v>
      </c>
      <c r="T16" s="95">
        <f t="shared" si="11"/>
        <v>0</v>
      </c>
    </row>
    <row r="17" spans="1:20" x14ac:dyDescent="0.2">
      <c r="A17" s="94">
        <f t="shared" si="0"/>
        <v>42814.375</v>
      </c>
      <c r="B17" s="95" t="str">
        <f>_Gio_</f>
        <v>9:00</v>
      </c>
      <c r="C17" s="76">
        <f t="shared" si="9"/>
        <v>12</v>
      </c>
      <c r="D17" s="505">
        <f>D16</f>
        <v>42814</v>
      </c>
      <c r="E17" s="99">
        <v>2</v>
      </c>
      <c r="F17" s="100">
        <f t="shared" si="1"/>
        <v>0</v>
      </c>
      <c r="G17" s="100">
        <f t="shared" si="2"/>
        <v>0</v>
      </c>
      <c r="H17" s="100">
        <f t="shared" si="3"/>
        <v>0</v>
      </c>
      <c r="I17" s="100">
        <f t="shared" si="4"/>
        <v>0</v>
      </c>
      <c r="J17" s="100">
        <f t="shared" si="5"/>
        <v>0</v>
      </c>
      <c r="K17" s="100">
        <f t="shared" si="6"/>
        <v>0</v>
      </c>
      <c r="L17" s="100">
        <f t="shared" si="7"/>
        <v>0</v>
      </c>
      <c r="M17" s="100">
        <f t="shared" si="8"/>
        <v>0</v>
      </c>
      <c r="N17" s="479">
        <f>SUMIF('LICH THI'!$A:$A,'Theo Ngay'!$A17,'LICH THI'!X:X)</f>
        <v>0</v>
      </c>
      <c r="O17" s="479"/>
      <c r="P17" s="95">
        <f t="shared" si="10"/>
        <v>0</v>
      </c>
      <c r="Q17" s="95">
        <f>SUMIF('LICH THI'!$A:$A,'Theo Ngay'!$A17,'LICH THI'!N:N)</f>
        <v>0</v>
      </c>
      <c r="S17" s="95">
        <v>6</v>
      </c>
      <c r="T17" s="95">
        <f t="shared" si="11"/>
        <v>6</v>
      </c>
    </row>
    <row r="18" spans="1:20" x14ac:dyDescent="0.2">
      <c r="A18" s="94">
        <f t="shared" si="0"/>
        <v>42814.541666666664</v>
      </c>
      <c r="B18" s="95" t="str">
        <f>_Gio_</f>
        <v>13:00</v>
      </c>
      <c r="C18" s="76">
        <f t="shared" si="9"/>
        <v>13</v>
      </c>
      <c r="D18" s="505">
        <f>D17</f>
        <v>42814</v>
      </c>
      <c r="E18" s="99">
        <v>3</v>
      </c>
      <c r="F18" s="100">
        <f t="shared" si="1"/>
        <v>0</v>
      </c>
      <c r="G18" s="100">
        <f t="shared" si="2"/>
        <v>0</v>
      </c>
      <c r="H18" s="100">
        <f t="shared" si="3"/>
        <v>0</v>
      </c>
      <c r="I18" s="100">
        <f t="shared" si="4"/>
        <v>0</v>
      </c>
      <c r="J18" s="100">
        <f t="shared" si="5"/>
        <v>0</v>
      </c>
      <c r="K18" s="100">
        <f t="shared" si="6"/>
        <v>0</v>
      </c>
      <c r="L18" s="100">
        <f t="shared" si="7"/>
        <v>0</v>
      </c>
      <c r="M18" s="100">
        <f t="shared" si="8"/>
        <v>0</v>
      </c>
      <c r="N18" s="479">
        <f>SUMIF('LICH THI'!$A:$A,'Theo Ngay'!$A18,'LICH THI'!X:X)</f>
        <v>0</v>
      </c>
      <c r="O18" s="479"/>
      <c r="P18" s="95">
        <f t="shared" si="10"/>
        <v>0</v>
      </c>
      <c r="Q18" s="95">
        <f>SUMIF('LICH THI'!$A:$A,'Theo Ngay'!$A18,'LICH THI'!N:N)</f>
        <v>0</v>
      </c>
      <c r="S18" s="95">
        <v>0</v>
      </c>
      <c r="T18" s="95">
        <f t="shared" si="11"/>
        <v>0</v>
      </c>
    </row>
    <row r="19" spans="1:20" x14ac:dyDescent="0.2">
      <c r="A19" s="94">
        <f t="shared" si="0"/>
        <v>42814.625</v>
      </c>
      <c r="B19" s="95" t="str">
        <f>_Gio_</f>
        <v>15:00</v>
      </c>
      <c r="C19" s="76">
        <f t="shared" si="9"/>
        <v>14</v>
      </c>
      <c r="D19" s="505">
        <f>D18</f>
        <v>42814</v>
      </c>
      <c r="E19" s="99">
        <v>4</v>
      </c>
      <c r="F19" s="100">
        <f t="shared" si="1"/>
        <v>0</v>
      </c>
      <c r="G19" s="100">
        <f t="shared" si="2"/>
        <v>0</v>
      </c>
      <c r="H19" s="100">
        <f t="shared" si="3"/>
        <v>0</v>
      </c>
      <c r="I19" s="100">
        <f t="shared" si="4"/>
        <v>0</v>
      </c>
      <c r="J19" s="100">
        <f t="shared" si="5"/>
        <v>0</v>
      </c>
      <c r="K19" s="100">
        <f t="shared" si="6"/>
        <v>0</v>
      </c>
      <c r="L19" s="100">
        <f t="shared" si="7"/>
        <v>0</v>
      </c>
      <c r="M19" s="100">
        <f t="shared" si="8"/>
        <v>0</v>
      </c>
      <c r="N19" s="479">
        <f>SUMIF('LICH THI'!$A:$A,'Theo Ngay'!$A19,'LICH THI'!X:X)</f>
        <v>0</v>
      </c>
      <c r="O19" s="479"/>
      <c r="P19" s="95">
        <f t="shared" si="10"/>
        <v>0</v>
      </c>
      <c r="Q19" s="95">
        <f>SUMIF('LICH THI'!$A:$A,'Theo Ngay'!$A19,'LICH THI'!N:N)</f>
        <v>0</v>
      </c>
      <c r="S19" s="95">
        <v>0</v>
      </c>
      <c r="T19" s="95">
        <f t="shared" si="11"/>
        <v>0</v>
      </c>
    </row>
    <row r="20" spans="1:20" x14ac:dyDescent="0.2">
      <c r="A20" s="94">
        <f t="shared" si="0"/>
        <v>42814.75</v>
      </c>
      <c r="B20" s="95" t="str">
        <f>_Gio_</f>
        <v>18:00</v>
      </c>
      <c r="C20" s="79">
        <f t="shared" si="9"/>
        <v>15</v>
      </c>
      <c r="D20" s="506">
        <f>D19</f>
        <v>42814</v>
      </c>
      <c r="E20" s="103">
        <v>5</v>
      </c>
      <c r="F20" s="104">
        <f t="shared" si="1"/>
        <v>0</v>
      </c>
      <c r="G20" s="104">
        <f t="shared" si="2"/>
        <v>0</v>
      </c>
      <c r="H20" s="104">
        <f t="shared" si="3"/>
        <v>0</v>
      </c>
      <c r="I20" s="104">
        <f t="shared" si="4"/>
        <v>0</v>
      </c>
      <c r="J20" s="104">
        <f t="shared" si="5"/>
        <v>0</v>
      </c>
      <c r="K20" s="104">
        <f t="shared" si="6"/>
        <v>0</v>
      </c>
      <c r="L20" s="104">
        <f t="shared" si="7"/>
        <v>0</v>
      </c>
      <c r="M20" s="104">
        <f t="shared" si="8"/>
        <v>0</v>
      </c>
      <c r="N20" s="481">
        <f>SUMIF('LICH THI'!$A:$A,'Theo Ngay'!$A20,'LICH THI'!X:X)</f>
        <v>0</v>
      </c>
      <c r="O20" s="481"/>
      <c r="P20" s="95">
        <f t="shared" si="10"/>
        <v>0</v>
      </c>
      <c r="Q20" s="95">
        <f>SUMIF('LICH THI'!$A:$A,'Theo Ngay'!$A20,'LICH THI'!N:N)</f>
        <v>0</v>
      </c>
      <c r="S20" s="95">
        <v>0</v>
      </c>
      <c r="T20" s="95">
        <f t="shared" si="11"/>
        <v>0</v>
      </c>
    </row>
    <row r="21" spans="1:20" x14ac:dyDescent="0.2">
      <c r="A21" s="94">
        <f t="shared" si="0"/>
        <v>42815.291666666664</v>
      </c>
      <c r="B21" s="95" t="str">
        <f>_Gio_</f>
        <v>7:00</v>
      </c>
      <c r="C21" s="96">
        <f t="shared" si="9"/>
        <v>16</v>
      </c>
      <c r="D21" s="504">
        <f>+D16+1</f>
        <v>42815</v>
      </c>
      <c r="E21" s="97">
        <v>1</v>
      </c>
      <c r="F21" s="98">
        <f t="shared" si="1"/>
        <v>0</v>
      </c>
      <c r="G21" s="98">
        <f t="shared" si="2"/>
        <v>0</v>
      </c>
      <c r="H21" s="98">
        <f t="shared" si="3"/>
        <v>0</v>
      </c>
      <c r="I21" s="98">
        <f t="shared" si="4"/>
        <v>0</v>
      </c>
      <c r="J21" s="98">
        <f t="shared" si="5"/>
        <v>0</v>
      </c>
      <c r="K21" s="98">
        <f t="shared" si="6"/>
        <v>0</v>
      </c>
      <c r="L21" s="98">
        <f t="shared" si="7"/>
        <v>0</v>
      </c>
      <c r="M21" s="98">
        <f t="shared" si="8"/>
        <v>0</v>
      </c>
      <c r="N21" s="478">
        <f>SUMIF('LICH THI'!$A:$A,'Theo Ngay'!$A21,'LICH THI'!X:X)</f>
        <v>0</v>
      </c>
      <c r="O21" s="478" t="str">
        <f>IF(D21="","",CHOOSE(WEEKDAY(D21),"(Cnhật)","(Thứ 2)","(Thứ 3)","(Thứ 4)","(Thứ 5)","(Thứ 6)","(Thứ 7)"))</f>
        <v>(Thứ 3)</v>
      </c>
      <c r="P21" s="95">
        <f t="shared" si="10"/>
        <v>0</v>
      </c>
      <c r="Q21" s="95">
        <f>SUMIF('LICH THI'!$A:$A,'Theo Ngay'!$A21,'LICH THI'!N:N)</f>
        <v>0</v>
      </c>
      <c r="S21" s="95">
        <v>15</v>
      </c>
      <c r="T21" s="95">
        <f t="shared" si="11"/>
        <v>15</v>
      </c>
    </row>
    <row r="22" spans="1:20" x14ac:dyDescent="0.2">
      <c r="A22" s="94">
        <f t="shared" si="0"/>
        <v>42815.375</v>
      </c>
      <c r="B22" s="95" t="str">
        <f>_Gio_</f>
        <v>9:00</v>
      </c>
      <c r="C22" s="76">
        <f t="shared" si="9"/>
        <v>17</v>
      </c>
      <c r="D22" s="505">
        <f>D21</f>
        <v>42815</v>
      </c>
      <c r="E22" s="99">
        <v>2</v>
      </c>
      <c r="F22" s="100">
        <f t="shared" si="1"/>
        <v>0</v>
      </c>
      <c r="G22" s="100">
        <f t="shared" si="2"/>
        <v>0</v>
      </c>
      <c r="H22" s="100">
        <f t="shared" si="3"/>
        <v>0</v>
      </c>
      <c r="I22" s="100">
        <f t="shared" si="4"/>
        <v>0</v>
      </c>
      <c r="J22" s="100">
        <f t="shared" si="5"/>
        <v>0</v>
      </c>
      <c r="K22" s="100">
        <f t="shared" si="6"/>
        <v>0</v>
      </c>
      <c r="L22" s="100">
        <f t="shared" si="7"/>
        <v>0</v>
      </c>
      <c r="M22" s="100">
        <f t="shared" si="8"/>
        <v>0</v>
      </c>
      <c r="N22" s="479">
        <f>SUMIF('LICH THI'!$A:$A,'Theo Ngay'!$A22,'LICH THI'!X:X)</f>
        <v>0</v>
      </c>
      <c r="O22" s="479"/>
      <c r="P22" s="95">
        <f t="shared" si="10"/>
        <v>0</v>
      </c>
      <c r="Q22" s="95">
        <f>SUMIF('LICH THI'!$A:$A,'Theo Ngay'!$A22,'LICH THI'!N:N)</f>
        <v>0</v>
      </c>
      <c r="S22" s="95">
        <v>21</v>
      </c>
      <c r="T22" s="95">
        <f t="shared" si="11"/>
        <v>21</v>
      </c>
    </row>
    <row r="23" spans="1:20" x14ac:dyDescent="0.2">
      <c r="A23" s="94">
        <f t="shared" si="0"/>
        <v>42815.541666666664</v>
      </c>
      <c r="B23" s="95" t="str">
        <f>_Gio_</f>
        <v>13:00</v>
      </c>
      <c r="C23" s="76">
        <f t="shared" si="9"/>
        <v>18</v>
      </c>
      <c r="D23" s="505">
        <f>D22</f>
        <v>42815</v>
      </c>
      <c r="E23" s="99">
        <v>3</v>
      </c>
      <c r="F23" s="100">
        <f t="shared" si="1"/>
        <v>0</v>
      </c>
      <c r="G23" s="100">
        <f t="shared" si="2"/>
        <v>0</v>
      </c>
      <c r="H23" s="100">
        <f t="shared" si="3"/>
        <v>0</v>
      </c>
      <c r="I23" s="100">
        <f t="shared" si="4"/>
        <v>0</v>
      </c>
      <c r="J23" s="100">
        <f t="shared" si="5"/>
        <v>0</v>
      </c>
      <c r="K23" s="100">
        <f t="shared" si="6"/>
        <v>0</v>
      </c>
      <c r="L23" s="100">
        <f t="shared" si="7"/>
        <v>0</v>
      </c>
      <c r="M23" s="100">
        <f t="shared" si="8"/>
        <v>0</v>
      </c>
      <c r="N23" s="479">
        <f>SUMIF('LICH THI'!$A:$A,'Theo Ngay'!$A23,'LICH THI'!X:X)</f>
        <v>0</v>
      </c>
      <c r="O23" s="479"/>
      <c r="P23" s="95">
        <f t="shared" si="10"/>
        <v>0</v>
      </c>
      <c r="Q23" s="95">
        <f>SUMIF('LICH THI'!$A:$A,'Theo Ngay'!$A23,'LICH THI'!N:N)</f>
        <v>0</v>
      </c>
      <c r="S23" s="95">
        <v>26</v>
      </c>
      <c r="T23" s="95">
        <f t="shared" si="11"/>
        <v>26</v>
      </c>
    </row>
    <row r="24" spans="1:20" x14ac:dyDescent="0.2">
      <c r="A24" s="94">
        <f t="shared" si="0"/>
        <v>42815.625</v>
      </c>
      <c r="B24" s="95" t="str">
        <f>_Gio_</f>
        <v>15:00</v>
      </c>
      <c r="C24" s="76">
        <f t="shared" si="9"/>
        <v>19</v>
      </c>
      <c r="D24" s="505">
        <f>D23</f>
        <v>42815</v>
      </c>
      <c r="E24" s="99">
        <v>4</v>
      </c>
      <c r="F24" s="100">
        <f t="shared" si="1"/>
        <v>0</v>
      </c>
      <c r="G24" s="100">
        <f t="shared" si="2"/>
        <v>0</v>
      </c>
      <c r="H24" s="100">
        <f t="shared" si="3"/>
        <v>0</v>
      </c>
      <c r="I24" s="100">
        <f t="shared" si="4"/>
        <v>0</v>
      </c>
      <c r="J24" s="100">
        <f t="shared" si="5"/>
        <v>0</v>
      </c>
      <c r="K24" s="100">
        <f t="shared" si="6"/>
        <v>0</v>
      </c>
      <c r="L24" s="100">
        <f t="shared" si="7"/>
        <v>0</v>
      </c>
      <c r="M24" s="100">
        <f t="shared" si="8"/>
        <v>0</v>
      </c>
      <c r="N24" s="479">
        <f>SUMIF('LICH THI'!$A:$A,'Theo Ngay'!$A24,'LICH THI'!X:X)</f>
        <v>0</v>
      </c>
      <c r="O24" s="479"/>
      <c r="P24" s="95">
        <f t="shared" si="10"/>
        <v>0</v>
      </c>
      <c r="Q24" s="95">
        <f>SUMIF('LICH THI'!$A:$A,'Theo Ngay'!$A24,'LICH THI'!N:N)</f>
        <v>0</v>
      </c>
      <c r="S24" s="95">
        <v>23</v>
      </c>
      <c r="T24" s="95">
        <f t="shared" si="11"/>
        <v>23</v>
      </c>
    </row>
    <row r="25" spans="1:20" x14ac:dyDescent="0.2">
      <c r="A25" s="94">
        <f t="shared" si="0"/>
        <v>42815.75</v>
      </c>
      <c r="B25" s="95" t="str">
        <f>_Gio_</f>
        <v>18:00</v>
      </c>
      <c r="C25" s="79">
        <f t="shared" si="9"/>
        <v>20</v>
      </c>
      <c r="D25" s="506">
        <f>D24</f>
        <v>42815</v>
      </c>
      <c r="E25" s="103">
        <v>5</v>
      </c>
      <c r="F25" s="104">
        <f t="shared" si="1"/>
        <v>0</v>
      </c>
      <c r="G25" s="104">
        <f t="shared" si="2"/>
        <v>0</v>
      </c>
      <c r="H25" s="104">
        <f t="shared" si="3"/>
        <v>0</v>
      </c>
      <c r="I25" s="104">
        <f t="shared" si="4"/>
        <v>0</v>
      </c>
      <c r="J25" s="104">
        <f t="shared" si="5"/>
        <v>0</v>
      </c>
      <c r="K25" s="104">
        <f t="shared" si="6"/>
        <v>0</v>
      </c>
      <c r="L25" s="104">
        <f t="shared" si="7"/>
        <v>0</v>
      </c>
      <c r="M25" s="104">
        <f t="shared" si="8"/>
        <v>0</v>
      </c>
      <c r="N25" s="481">
        <f>SUMIF('LICH THI'!$A:$A,'Theo Ngay'!$A25,'LICH THI'!X:X)</f>
        <v>0</v>
      </c>
      <c r="O25" s="481"/>
      <c r="P25" s="95">
        <f t="shared" si="10"/>
        <v>0</v>
      </c>
      <c r="Q25" s="95">
        <f>SUMIF('LICH THI'!$A:$A,'Theo Ngay'!$A25,'LICH THI'!N:N)</f>
        <v>0</v>
      </c>
      <c r="S25" s="95">
        <v>0</v>
      </c>
      <c r="T25" s="95">
        <f t="shared" si="11"/>
        <v>0</v>
      </c>
    </row>
    <row r="26" spans="1:20" x14ac:dyDescent="0.2">
      <c r="A26" s="94">
        <f t="shared" si="0"/>
        <v>42816.291666666664</v>
      </c>
      <c r="B26" s="95" t="str">
        <f>_Gio_</f>
        <v>7:00</v>
      </c>
      <c r="C26" s="96">
        <f t="shared" si="9"/>
        <v>21</v>
      </c>
      <c r="D26" s="504">
        <f>+D21+1</f>
        <v>42816</v>
      </c>
      <c r="E26" s="97">
        <v>1</v>
      </c>
      <c r="F26" s="98">
        <f t="shared" si="1"/>
        <v>0</v>
      </c>
      <c r="G26" s="98">
        <f t="shared" si="2"/>
        <v>0</v>
      </c>
      <c r="H26" s="98">
        <f t="shared" si="3"/>
        <v>0</v>
      </c>
      <c r="I26" s="98">
        <f t="shared" si="4"/>
        <v>0</v>
      </c>
      <c r="J26" s="98">
        <f t="shared" si="5"/>
        <v>0</v>
      </c>
      <c r="K26" s="98">
        <f t="shared" si="6"/>
        <v>0</v>
      </c>
      <c r="L26" s="98">
        <f t="shared" si="7"/>
        <v>0</v>
      </c>
      <c r="M26" s="98">
        <f t="shared" si="8"/>
        <v>0</v>
      </c>
      <c r="N26" s="478">
        <f>SUMIF('LICH THI'!$A:$A,'Theo Ngay'!$A26,'LICH THI'!X:X)</f>
        <v>0</v>
      </c>
      <c r="O26" s="478" t="str">
        <f>IF(D26="","",CHOOSE(WEEKDAY(D26),"(Cnhật)","(Thứ 2)","(Thứ 3)","(Thứ 4)","(Thứ 5)","(Thứ 6)","(Thứ 7)"))</f>
        <v>(Thứ 4)</v>
      </c>
      <c r="P26" s="95">
        <f t="shared" si="10"/>
        <v>0</v>
      </c>
      <c r="Q26" s="95">
        <f>SUMIF('LICH THI'!$A:$A,'Theo Ngay'!$A26,'LICH THI'!N:N)</f>
        <v>0</v>
      </c>
      <c r="S26" s="95">
        <v>0</v>
      </c>
      <c r="T26" s="95">
        <f t="shared" si="11"/>
        <v>0</v>
      </c>
    </row>
    <row r="27" spans="1:20" x14ac:dyDescent="0.2">
      <c r="A27" s="94">
        <f t="shared" si="0"/>
        <v>42816.375</v>
      </c>
      <c r="B27" s="95" t="str">
        <f>_Gio_</f>
        <v>9:00</v>
      </c>
      <c r="C27" s="76">
        <f t="shared" si="9"/>
        <v>22</v>
      </c>
      <c r="D27" s="505">
        <f>D26</f>
        <v>42816</v>
      </c>
      <c r="E27" s="99">
        <v>2</v>
      </c>
      <c r="F27" s="100">
        <f t="shared" si="1"/>
        <v>0</v>
      </c>
      <c r="G27" s="100">
        <f t="shared" si="2"/>
        <v>0</v>
      </c>
      <c r="H27" s="100">
        <f t="shared" si="3"/>
        <v>0</v>
      </c>
      <c r="I27" s="100">
        <f t="shared" si="4"/>
        <v>0</v>
      </c>
      <c r="J27" s="100">
        <f t="shared" si="5"/>
        <v>0</v>
      </c>
      <c r="K27" s="100">
        <f t="shared" si="6"/>
        <v>0</v>
      </c>
      <c r="L27" s="100">
        <f t="shared" si="7"/>
        <v>0</v>
      </c>
      <c r="M27" s="100">
        <f t="shared" si="8"/>
        <v>0</v>
      </c>
      <c r="N27" s="479">
        <f>SUMIF('LICH THI'!$A:$A,'Theo Ngay'!$A27,'LICH THI'!X:X)</f>
        <v>0</v>
      </c>
      <c r="O27" s="479"/>
      <c r="P27" s="95">
        <f t="shared" si="10"/>
        <v>0</v>
      </c>
      <c r="Q27" s="95">
        <f>SUMIF('LICH THI'!$A:$A,'Theo Ngay'!$A27,'LICH THI'!N:N)</f>
        <v>0</v>
      </c>
      <c r="S27" s="95">
        <v>0</v>
      </c>
      <c r="T27" s="95">
        <f t="shared" si="11"/>
        <v>0</v>
      </c>
    </row>
    <row r="28" spans="1:20" x14ac:dyDescent="0.2">
      <c r="A28" s="94">
        <f t="shared" si="0"/>
        <v>42816.541666666664</v>
      </c>
      <c r="B28" s="95" t="str">
        <f>_Gio_</f>
        <v>13:00</v>
      </c>
      <c r="C28" s="76">
        <f t="shared" si="9"/>
        <v>23</v>
      </c>
      <c r="D28" s="505">
        <f>D27</f>
        <v>42816</v>
      </c>
      <c r="E28" s="99">
        <v>3</v>
      </c>
      <c r="F28" s="100">
        <f t="shared" si="1"/>
        <v>0</v>
      </c>
      <c r="G28" s="100">
        <f t="shared" si="2"/>
        <v>0</v>
      </c>
      <c r="H28" s="100">
        <f t="shared" si="3"/>
        <v>0</v>
      </c>
      <c r="I28" s="100">
        <f t="shared" si="4"/>
        <v>0</v>
      </c>
      <c r="J28" s="100">
        <f t="shared" si="5"/>
        <v>0</v>
      </c>
      <c r="K28" s="100">
        <f t="shared" si="6"/>
        <v>0</v>
      </c>
      <c r="L28" s="100">
        <f t="shared" si="7"/>
        <v>0</v>
      </c>
      <c r="M28" s="100">
        <f t="shared" si="8"/>
        <v>0</v>
      </c>
      <c r="N28" s="479">
        <f>SUMIF('LICH THI'!$A:$A,'Theo Ngay'!$A28,'LICH THI'!X:X)</f>
        <v>0</v>
      </c>
      <c r="O28" s="479"/>
      <c r="P28" s="95">
        <f t="shared" si="10"/>
        <v>0</v>
      </c>
      <c r="Q28" s="95">
        <f>SUMIF('LICH THI'!$A:$A,'Theo Ngay'!$A28,'LICH THI'!N:N)</f>
        <v>0</v>
      </c>
      <c r="S28" s="95">
        <v>0</v>
      </c>
      <c r="T28" s="95">
        <f t="shared" si="11"/>
        <v>0</v>
      </c>
    </row>
    <row r="29" spans="1:20" x14ac:dyDescent="0.2">
      <c r="A29" s="94">
        <f t="shared" si="0"/>
        <v>42816.625</v>
      </c>
      <c r="B29" s="95" t="str">
        <f>_Gio_</f>
        <v>15:00</v>
      </c>
      <c r="C29" s="76">
        <f t="shared" si="9"/>
        <v>24</v>
      </c>
      <c r="D29" s="505">
        <f>D28</f>
        <v>42816</v>
      </c>
      <c r="E29" s="99">
        <v>4</v>
      </c>
      <c r="F29" s="100">
        <f t="shared" si="1"/>
        <v>0</v>
      </c>
      <c r="G29" s="100">
        <f t="shared" si="2"/>
        <v>0</v>
      </c>
      <c r="H29" s="100">
        <f t="shared" si="3"/>
        <v>0</v>
      </c>
      <c r="I29" s="100">
        <f t="shared" si="4"/>
        <v>0</v>
      </c>
      <c r="J29" s="100">
        <f t="shared" si="5"/>
        <v>0</v>
      </c>
      <c r="K29" s="100">
        <f t="shared" si="6"/>
        <v>0</v>
      </c>
      <c r="L29" s="100">
        <f t="shared" si="7"/>
        <v>0</v>
      </c>
      <c r="M29" s="100">
        <f t="shared" si="8"/>
        <v>0</v>
      </c>
      <c r="N29" s="479">
        <f>SUMIF('LICH THI'!$A:$A,'Theo Ngay'!$A29,'LICH THI'!X:X)</f>
        <v>0</v>
      </c>
      <c r="O29" s="479"/>
      <c r="P29" s="95">
        <f t="shared" si="10"/>
        <v>0</v>
      </c>
      <c r="Q29" s="95">
        <f>SUMIF('LICH THI'!$A:$A,'Theo Ngay'!$A29,'LICH THI'!N:N)</f>
        <v>0</v>
      </c>
      <c r="S29" s="95">
        <v>0</v>
      </c>
      <c r="T29" s="95">
        <f t="shared" si="11"/>
        <v>0</v>
      </c>
    </row>
    <row r="30" spans="1:20" x14ac:dyDescent="0.2">
      <c r="A30" s="94">
        <f t="shared" si="0"/>
        <v>42816.75</v>
      </c>
      <c r="B30" s="95" t="str">
        <f>_Gio_</f>
        <v>18:00</v>
      </c>
      <c r="C30" s="79">
        <f t="shared" si="9"/>
        <v>25</v>
      </c>
      <c r="D30" s="506">
        <f>D29</f>
        <v>42816</v>
      </c>
      <c r="E30" s="103">
        <v>5</v>
      </c>
      <c r="F30" s="104">
        <f t="shared" si="1"/>
        <v>0</v>
      </c>
      <c r="G30" s="104">
        <f t="shared" si="2"/>
        <v>0</v>
      </c>
      <c r="H30" s="104">
        <f t="shared" si="3"/>
        <v>0</v>
      </c>
      <c r="I30" s="104">
        <f t="shared" si="4"/>
        <v>0</v>
      </c>
      <c r="J30" s="104">
        <f t="shared" si="5"/>
        <v>0</v>
      </c>
      <c r="K30" s="104">
        <f t="shared" si="6"/>
        <v>0</v>
      </c>
      <c r="L30" s="104">
        <f t="shared" si="7"/>
        <v>0</v>
      </c>
      <c r="M30" s="104">
        <f t="shared" si="8"/>
        <v>0</v>
      </c>
      <c r="N30" s="480">
        <f>SUMIF('LICH THI'!$A:$A,'Theo Ngay'!$A30,'LICH THI'!X:X)</f>
        <v>0</v>
      </c>
      <c r="O30" s="480"/>
      <c r="P30" s="95">
        <f t="shared" si="10"/>
        <v>0</v>
      </c>
      <c r="Q30" s="95">
        <f>SUMIF('LICH THI'!$A:$A,'Theo Ngay'!$A30,'LICH THI'!N:N)</f>
        <v>0</v>
      </c>
      <c r="S30" s="95">
        <v>0</v>
      </c>
      <c r="T30" s="95">
        <f t="shared" si="11"/>
        <v>0</v>
      </c>
    </row>
    <row r="31" spans="1:20" x14ac:dyDescent="0.2">
      <c r="A31" s="94">
        <f t="shared" si="0"/>
        <v>42817.291666666664</v>
      </c>
      <c r="B31" s="95" t="str">
        <f>_Gio_</f>
        <v>7:00</v>
      </c>
      <c r="C31" s="96">
        <f t="shared" si="9"/>
        <v>26</v>
      </c>
      <c r="D31" s="504">
        <f>+D26+1</f>
        <v>42817</v>
      </c>
      <c r="E31" s="97">
        <v>1</v>
      </c>
      <c r="F31" s="98">
        <f t="shared" si="1"/>
        <v>0</v>
      </c>
      <c r="G31" s="98">
        <f t="shared" si="2"/>
        <v>0</v>
      </c>
      <c r="H31" s="98">
        <f t="shared" si="3"/>
        <v>0</v>
      </c>
      <c r="I31" s="98">
        <f t="shared" si="4"/>
        <v>0</v>
      </c>
      <c r="J31" s="98">
        <f t="shared" si="5"/>
        <v>0</v>
      </c>
      <c r="K31" s="98">
        <f t="shared" si="6"/>
        <v>0</v>
      </c>
      <c r="L31" s="98">
        <f t="shared" si="7"/>
        <v>0</v>
      </c>
      <c r="M31" s="98">
        <f t="shared" si="8"/>
        <v>0</v>
      </c>
      <c r="N31" s="478">
        <f>SUMIF('LICH THI'!$A:$A,'Theo Ngay'!$A31,'LICH THI'!X:X)</f>
        <v>0</v>
      </c>
      <c r="O31" s="478" t="str">
        <f>IF(D31="","",CHOOSE(WEEKDAY(D31),"(Cnhật)","(Thứ 2)","(Thứ 3)","(Thứ 4)","(Thứ 5)","(Thứ 6)","(Thứ 7)"))</f>
        <v>(Thứ 5)</v>
      </c>
      <c r="P31" s="95">
        <f t="shared" si="10"/>
        <v>0</v>
      </c>
      <c r="Q31" s="95">
        <f>SUMIF('LICH THI'!$A:$A,'Theo Ngay'!$A31,'LICH THI'!N:N)</f>
        <v>0</v>
      </c>
      <c r="S31" s="95">
        <v>0</v>
      </c>
      <c r="T31" s="95">
        <f t="shared" si="11"/>
        <v>0</v>
      </c>
    </row>
    <row r="32" spans="1:20" x14ac:dyDescent="0.2">
      <c r="A32" s="94">
        <f t="shared" si="0"/>
        <v>42817.375</v>
      </c>
      <c r="B32" s="95" t="str">
        <f>_Gio_</f>
        <v>9:00</v>
      </c>
      <c r="C32" s="76">
        <f t="shared" si="9"/>
        <v>27</v>
      </c>
      <c r="D32" s="505">
        <f>D31</f>
        <v>42817</v>
      </c>
      <c r="E32" s="99">
        <v>2</v>
      </c>
      <c r="F32" s="100">
        <f t="shared" si="1"/>
        <v>0</v>
      </c>
      <c r="G32" s="100">
        <f t="shared" si="2"/>
        <v>0</v>
      </c>
      <c r="H32" s="100">
        <f t="shared" si="3"/>
        <v>0</v>
      </c>
      <c r="I32" s="100">
        <f t="shared" si="4"/>
        <v>0</v>
      </c>
      <c r="J32" s="100">
        <f t="shared" si="5"/>
        <v>0</v>
      </c>
      <c r="K32" s="100">
        <f t="shared" si="6"/>
        <v>0</v>
      </c>
      <c r="L32" s="100">
        <f t="shared" si="7"/>
        <v>0</v>
      </c>
      <c r="M32" s="100">
        <f t="shared" si="8"/>
        <v>0</v>
      </c>
      <c r="N32" s="479">
        <f>SUMIF('LICH THI'!$A:$A,'Theo Ngay'!$A32,'LICH THI'!X:X)</f>
        <v>0</v>
      </c>
      <c r="O32" s="479"/>
      <c r="P32" s="95">
        <f t="shared" si="10"/>
        <v>0</v>
      </c>
      <c r="Q32" s="95">
        <f>SUMIF('LICH THI'!$A:$A,'Theo Ngay'!$A32,'LICH THI'!N:N)</f>
        <v>0</v>
      </c>
      <c r="S32" s="95">
        <v>0</v>
      </c>
      <c r="T32" s="95">
        <f t="shared" si="11"/>
        <v>0</v>
      </c>
    </row>
    <row r="33" spans="1:20" x14ac:dyDescent="0.2">
      <c r="A33" s="94">
        <f t="shared" si="0"/>
        <v>42817.541666666664</v>
      </c>
      <c r="B33" s="95" t="str">
        <f>_Gio_</f>
        <v>13:00</v>
      </c>
      <c r="C33" s="76">
        <f t="shared" si="9"/>
        <v>28</v>
      </c>
      <c r="D33" s="505">
        <f>D32</f>
        <v>42817</v>
      </c>
      <c r="E33" s="99">
        <v>3</v>
      </c>
      <c r="F33" s="100">
        <f t="shared" si="1"/>
        <v>0</v>
      </c>
      <c r="G33" s="100">
        <f t="shared" si="2"/>
        <v>0</v>
      </c>
      <c r="H33" s="100">
        <f t="shared" si="3"/>
        <v>0</v>
      </c>
      <c r="I33" s="100">
        <f t="shared" si="4"/>
        <v>0</v>
      </c>
      <c r="J33" s="100">
        <f t="shared" si="5"/>
        <v>0</v>
      </c>
      <c r="K33" s="100">
        <f t="shared" si="6"/>
        <v>0</v>
      </c>
      <c r="L33" s="100">
        <f t="shared" si="7"/>
        <v>0</v>
      </c>
      <c r="M33" s="100">
        <f t="shared" si="8"/>
        <v>0</v>
      </c>
      <c r="N33" s="479">
        <f>SUMIF('LICH THI'!$A:$A,'Theo Ngay'!$A33,'LICH THI'!X:X)</f>
        <v>0</v>
      </c>
      <c r="O33" s="479"/>
      <c r="P33" s="95">
        <f t="shared" si="10"/>
        <v>0</v>
      </c>
      <c r="Q33" s="95">
        <f>SUMIF('LICH THI'!$A:$A,'Theo Ngay'!$A33,'LICH THI'!N:N)</f>
        <v>0</v>
      </c>
      <c r="S33" s="95">
        <v>0</v>
      </c>
      <c r="T33" s="95">
        <f t="shared" si="11"/>
        <v>0</v>
      </c>
    </row>
    <row r="34" spans="1:20" x14ac:dyDescent="0.2">
      <c r="A34" s="94">
        <f t="shared" si="0"/>
        <v>42817.625</v>
      </c>
      <c r="B34" s="95" t="str">
        <f>_Gio_</f>
        <v>15:00</v>
      </c>
      <c r="C34" s="76">
        <f t="shared" si="9"/>
        <v>29</v>
      </c>
      <c r="D34" s="505">
        <f>D33</f>
        <v>42817</v>
      </c>
      <c r="E34" s="99">
        <v>4</v>
      </c>
      <c r="F34" s="100">
        <f t="shared" si="1"/>
        <v>0</v>
      </c>
      <c r="G34" s="100">
        <f t="shared" si="2"/>
        <v>0</v>
      </c>
      <c r="H34" s="100">
        <f t="shared" si="3"/>
        <v>0</v>
      </c>
      <c r="I34" s="100">
        <f t="shared" si="4"/>
        <v>0</v>
      </c>
      <c r="J34" s="100">
        <f t="shared" si="5"/>
        <v>0</v>
      </c>
      <c r="K34" s="100">
        <f t="shared" si="6"/>
        <v>0</v>
      </c>
      <c r="L34" s="100">
        <f t="shared" si="7"/>
        <v>0</v>
      </c>
      <c r="M34" s="100">
        <f t="shared" si="8"/>
        <v>0</v>
      </c>
      <c r="N34" s="479">
        <f>SUMIF('LICH THI'!$A:$A,'Theo Ngay'!$A34,'LICH THI'!X:X)</f>
        <v>0</v>
      </c>
      <c r="O34" s="479"/>
      <c r="P34" s="95">
        <f t="shared" si="10"/>
        <v>0</v>
      </c>
      <c r="Q34" s="95">
        <f>SUMIF('LICH THI'!$A:$A,'Theo Ngay'!$A34,'LICH THI'!N:N)</f>
        <v>0</v>
      </c>
      <c r="S34" s="95">
        <v>0</v>
      </c>
      <c r="T34" s="95">
        <f t="shared" si="11"/>
        <v>0</v>
      </c>
    </row>
    <row r="35" spans="1:20" x14ac:dyDescent="0.2">
      <c r="A35" s="94">
        <f t="shared" si="0"/>
        <v>42817.75</v>
      </c>
      <c r="B35" s="95" t="str">
        <f>_Gio_</f>
        <v>18:00</v>
      </c>
      <c r="C35" s="79">
        <f t="shared" si="9"/>
        <v>30</v>
      </c>
      <c r="D35" s="506">
        <f>D34</f>
        <v>42817</v>
      </c>
      <c r="E35" s="103">
        <v>5</v>
      </c>
      <c r="F35" s="104">
        <f t="shared" si="1"/>
        <v>0</v>
      </c>
      <c r="G35" s="104">
        <f t="shared" si="2"/>
        <v>0</v>
      </c>
      <c r="H35" s="104">
        <f t="shared" si="3"/>
        <v>0</v>
      </c>
      <c r="I35" s="104">
        <f t="shared" si="4"/>
        <v>0</v>
      </c>
      <c r="J35" s="104">
        <f t="shared" si="5"/>
        <v>0</v>
      </c>
      <c r="K35" s="104">
        <f t="shared" si="6"/>
        <v>0</v>
      </c>
      <c r="L35" s="104">
        <f t="shared" si="7"/>
        <v>0</v>
      </c>
      <c r="M35" s="104">
        <f t="shared" si="8"/>
        <v>0</v>
      </c>
      <c r="N35" s="481">
        <f>SUMIF('LICH THI'!$A:$A,'Theo Ngay'!$A35,'LICH THI'!X:X)</f>
        <v>0</v>
      </c>
      <c r="O35" s="481"/>
      <c r="P35" s="95">
        <f t="shared" si="10"/>
        <v>0</v>
      </c>
      <c r="Q35" s="95">
        <f>SUMIF('LICH THI'!$A:$A,'Theo Ngay'!$A35,'LICH THI'!N:N)</f>
        <v>0</v>
      </c>
      <c r="S35" s="95">
        <v>0</v>
      </c>
      <c r="T35" s="95">
        <f t="shared" si="11"/>
        <v>0</v>
      </c>
    </row>
    <row r="36" spans="1:20" x14ac:dyDescent="0.2">
      <c r="A36" s="94">
        <f t="shared" si="0"/>
        <v>42818.291666666664</v>
      </c>
      <c r="B36" s="95" t="str">
        <f>_Gio_</f>
        <v>7:00</v>
      </c>
      <c r="C36" s="96">
        <f t="shared" si="9"/>
        <v>31</v>
      </c>
      <c r="D36" s="504">
        <f>+D31+1</f>
        <v>42818</v>
      </c>
      <c r="E36" s="97">
        <v>1</v>
      </c>
      <c r="F36" s="98">
        <f t="shared" si="1"/>
        <v>0</v>
      </c>
      <c r="G36" s="98">
        <f t="shared" si="2"/>
        <v>0</v>
      </c>
      <c r="H36" s="98">
        <f t="shared" si="3"/>
        <v>0</v>
      </c>
      <c r="I36" s="98">
        <f t="shared" si="4"/>
        <v>0</v>
      </c>
      <c r="J36" s="98">
        <f t="shared" si="5"/>
        <v>0</v>
      </c>
      <c r="K36" s="98">
        <f t="shared" si="6"/>
        <v>0</v>
      </c>
      <c r="L36" s="98">
        <f t="shared" si="7"/>
        <v>0</v>
      </c>
      <c r="M36" s="98">
        <f t="shared" si="8"/>
        <v>0</v>
      </c>
      <c r="N36" s="478">
        <f>SUMIF('LICH THI'!$A:$A,'Theo Ngay'!$A36,'LICH THI'!X:X)</f>
        <v>0</v>
      </c>
      <c r="O36" s="478" t="str">
        <f>IF(D36="","",CHOOSE(WEEKDAY(D36),"(Cnhật)","(Thứ 2)","(Thứ 3)","(Thứ 4)","(Thứ 5)","(Thứ 6)","(Thứ 7)"))</f>
        <v>(Thứ 6)</v>
      </c>
      <c r="P36" s="95">
        <f t="shared" si="10"/>
        <v>0</v>
      </c>
      <c r="Q36" s="95">
        <f>SUMIF('LICH THI'!$A:$A,'Theo Ngay'!$A36,'LICH THI'!N:N)</f>
        <v>0</v>
      </c>
      <c r="S36" s="95">
        <v>15</v>
      </c>
      <c r="T36" s="95">
        <f t="shared" si="11"/>
        <v>15</v>
      </c>
    </row>
    <row r="37" spans="1:20" x14ac:dyDescent="0.2">
      <c r="A37" s="94">
        <f t="shared" si="0"/>
        <v>42818.375</v>
      </c>
      <c r="B37" s="95" t="str">
        <f>_Gio_</f>
        <v>9:00</v>
      </c>
      <c r="C37" s="76">
        <f t="shared" si="9"/>
        <v>32</v>
      </c>
      <c r="D37" s="505">
        <f>D36</f>
        <v>42818</v>
      </c>
      <c r="E37" s="99">
        <v>2</v>
      </c>
      <c r="F37" s="100">
        <f t="shared" si="1"/>
        <v>0</v>
      </c>
      <c r="G37" s="100">
        <f t="shared" si="2"/>
        <v>0</v>
      </c>
      <c r="H37" s="100">
        <f t="shared" si="3"/>
        <v>0</v>
      </c>
      <c r="I37" s="100">
        <f t="shared" si="4"/>
        <v>0</v>
      </c>
      <c r="J37" s="100">
        <f t="shared" si="5"/>
        <v>0</v>
      </c>
      <c r="K37" s="100">
        <f t="shared" si="6"/>
        <v>0</v>
      </c>
      <c r="L37" s="100">
        <f t="shared" si="7"/>
        <v>0</v>
      </c>
      <c r="M37" s="100">
        <f t="shared" si="8"/>
        <v>0</v>
      </c>
      <c r="N37" s="479">
        <f>SUMIF('LICH THI'!$A:$A,'Theo Ngay'!$A37,'LICH THI'!X:X)</f>
        <v>0</v>
      </c>
      <c r="O37" s="479"/>
      <c r="P37" s="95">
        <f t="shared" si="10"/>
        <v>0</v>
      </c>
      <c r="Q37" s="95">
        <f>SUMIF('LICH THI'!$A:$A,'Theo Ngay'!$A37,'LICH THI'!N:N)</f>
        <v>0</v>
      </c>
      <c r="S37" s="95">
        <v>15</v>
      </c>
      <c r="T37" s="95">
        <f t="shared" si="11"/>
        <v>15</v>
      </c>
    </row>
    <row r="38" spans="1:20" x14ac:dyDescent="0.2">
      <c r="A38" s="94">
        <f t="shared" ref="A38:A69" si="12">_Ngay_Gio_</f>
        <v>42818.541666666664</v>
      </c>
      <c r="B38" s="95" t="str">
        <f>_Gio_</f>
        <v>13:00</v>
      </c>
      <c r="C38" s="76">
        <f t="shared" si="9"/>
        <v>33</v>
      </c>
      <c r="D38" s="505">
        <f>D37</f>
        <v>42818</v>
      </c>
      <c r="E38" s="99">
        <v>3</v>
      </c>
      <c r="F38" s="100">
        <f t="shared" ref="F38:F69" si="13">_CongSP_</f>
        <v>0</v>
      </c>
      <c r="G38" s="100">
        <f t="shared" ref="G38:G69" si="14">_CongLLCT</f>
        <v>0</v>
      </c>
      <c r="H38" s="100">
        <f t="shared" ref="H38:H69" si="15">_CongKHCB</f>
        <v>0</v>
      </c>
      <c r="I38" s="100">
        <f t="shared" ref="I38:I69" si="16">_CongCSKT</f>
        <v>0</v>
      </c>
      <c r="J38" s="100">
        <f t="shared" ref="J38:J69" si="17">_CongKCT</f>
        <v>0</v>
      </c>
      <c r="K38" s="100">
        <f t="shared" ref="K38:K69" si="18">_CongKCK</f>
        <v>0</v>
      </c>
      <c r="L38" s="100">
        <f t="shared" ref="L38:L69" si="19">_CongKTVT</f>
        <v>0</v>
      </c>
      <c r="M38" s="100">
        <f t="shared" ref="M38:M69" si="20">_CongCNTT</f>
        <v>0</v>
      </c>
      <c r="N38" s="479">
        <f>SUMIF('LICH THI'!$A:$A,'Theo Ngay'!$A38,'LICH THI'!X:X)</f>
        <v>0</v>
      </c>
      <c r="O38" s="479"/>
      <c r="P38" s="95">
        <f t="shared" si="10"/>
        <v>0</v>
      </c>
      <c r="Q38" s="95">
        <f>SUMIF('LICH THI'!$A:$A,'Theo Ngay'!$A38,'LICH THI'!N:N)</f>
        <v>0</v>
      </c>
      <c r="S38" s="95">
        <v>17</v>
      </c>
      <c r="T38" s="95">
        <f t="shared" si="11"/>
        <v>17</v>
      </c>
    </row>
    <row r="39" spans="1:20" x14ac:dyDescent="0.2">
      <c r="A39" s="94">
        <f t="shared" si="12"/>
        <v>42818.625</v>
      </c>
      <c r="B39" s="95" t="str">
        <f>_Gio_</f>
        <v>15:00</v>
      </c>
      <c r="C39" s="76">
        <f t="shared" ref="C39:C70" si="21">_stt</f>
        <v>34</v>
      </c>
      <c r="D39" s="505">
        <f>D38</f>
        <v>42818</v>
      </c>
      <c r="E39" s="99">
        <v>4</v>
      </c>
      <c r="F39" s="100">
        <f t="shared" si="13"/>
        <v>0</v>
      </c>
      <c r="G39" s="100">
        <f t="shared" si="14"/>
        <v>0</v>
      </c>
      <c r="H39" s="100">
        <f t="shared" si="15"/>
        <v>0</v>
      </c>
      <c r="I39" s="100">
        <f t="shared" si="16"/>
        <v>0</v>
      </c>
      <c r="J39" s="100">
        <f t="shared" si="17"/>
        <v>0</v>
      </c>
      <c r="K39" s="100">
        <f t="shared" si="18"/>
        <v>0</v>
      </c>
      <c r="L39" s="100">
        <f t="shared" si="19"/>
        <v>0</v>
      </c>
      <c r="M39" s="100">
        <f t="shared" si="20"/>
        <v>0</v>
      </c>
      <c r="N39" s="479">
        <f>SUMIF('LICH THI'!$A:$A,'Theo Ngay'!$A39,'LICH THI'!X:X)</f>
        <v>0</v>
      </c>
      <c r="O39" s="479"/>
      <c r="P39" s="95">
        <f t="shared" si="10"/>
        <v>0</v>
      </c>
      <c r="Q39" s="95">
        <f>SUMIF('LICH THI'!$A:$A,'Theo Ngay'!$A39,'LICH THI'!N:N)</f>
        <v>0</v>
      </c>
      <c r="S39" s="95">
        <v>16</v>
      </c>
      <c r="T39" s="95">
        <f t="shared" si="11"/>
        <v>16</v>
      </c>
    </row>
    <row r="40" spans="1:20" x14ac:dyDescent="0.2">
      <c r="A40" s="94">
        <f t="shared" si="12"/>
        <v>42818.75</v>
      </c>
      <c r="B40" s="95" t="str">
        <f>_Gio_</f>
        <v>18:00</v>
      </c>
      <c r="C40" s="79">
        <f t="shared" si="21"/>
        <v>35</v>
      </c>
      <c r="D40" s="506">
        <f>D39</f>
        <v>42818</v>
      </c>
      <c r="E40" s="103">
        <v>5</v>
      </c>
      <c r="F40" s="104">
        <f t="shared" si="13"/>
        <v>0</v>
      </c>
      <c r="G40" s="104">
        <f t="shared" si="14"/>
        <v>0</v>
      </c>
      <c r="H40" s="104">
        <f t="shared" si="15"/>
        <v>0</v>
      </c>
      <c r="I40" s="104">
        <f t="shared" si="16"/>
        <v>0</v>
      </c>
      <c r="J40" s="104">
        <f t="shared" si="17"/>
        <v>0</v>
      </c>
      <c r="K40" s="104">
        <f t="shared" si="18"/>
        <v>0</v>
      </c>
      <c r="L40" s="104">
        <f t="shared" si="19"/>
        <v>0</v>
      </c>
      <c r="M40" s="104">
        <f t="shared" si="20"/>
        <v>0</v>
      </c>
      <c r="N40" s="481">
        <f>SUMIF('LICH THI'!$A:$A,'Theo Ngay'!$A40,'LICH THI'!X:X)</f>
        <v>0</v>
      </c>
      <c r="O40" s="481"/>
      <c r="P40" s="95">
        <f t="shared" si="10"/>
        <v>0</v>
      </c>
      <c r="Q40" s="95">
        <f>SUMIF('LICH THI'!$A:$A,'Theo Ngay'!$A40,'LICH THI'!N:N)</f>
        <v>0</v>
      </c>
      <c r="S40" s="95">
        <v>0</v>
      </c>
      <c r="T40" s="95">
        <f t="shared" si="11"/>
        <v>0</v>
      </c>
    </row>
    <row r="41" spans="1:20" x14ac:dyDescent="0.2">
      <c r="A41" s="94">
        <f t="shared" si="12"/>
        <v>42819.291666666664</v>
      </c>
      <c r="B41" s="95" t="str">
        <f>_Gio_</f>
        <v>7:00</v>
      </c>
      <c r="C41" s="96">
        <f t="shared" si="21"/>
        <v>36</v>
      </c>
      <c r="D41" s="504">
        <f>+D36+1</f>
        <v>42819</v>
      </c>
      <c r="E41" s="97">
        <v>1</v>
      </c>
      <c r="F41" s="98">
        <f t="shared" si="13"/>
        <v>0</v>
      </c>
      <c r="G41" s="98">
        <f t="shared" si="14"/>
        <v>0</v>
      </c>
      <c r="H41" s="98">
        <f t="shared" si="15"/>
        <v>0</v>
      </c>
      <c r="I41" s="98">
        <f t="shared" si="16"/>
        <v>0</v>
      </c>
      <c r="J41" s="98">
        <f t="shared" si="17"/>
        <v>0</v>
      </c>
      <c r="K41" s="98">
        <f t="shared" si="18"/>
        <v>0</v>
      </c>
      <c r="L41" s="98">
        <f t="shared" si="19"/>
        <v>0</v>
      </c>
      <c r="M41" s="98">
        <f t="shared" si="20"/>
        <v>0</v>
      </c>
      <c r="N41" s="478">
        <f>SUMIF('LICH THI'!$A:$A,'Theo Ngay'!$A41,'LICH THI'!X:X)</f>
        <v>0</v>
      </c>
      <c r="O41" s="478" t="str">
        <f>IF(D41="","",CHOOSE(WEEKDAY(D41),"(Cnhật)","(Thứ 2)","(Thứ 3)","(Thứ 4)","(Thứ 5)","(Thứ 6)","(Thứ 7)"))</f>
        <v>(Thứ 7)</v>
      </c>
      <c r="P41" s="95">
        <f t="shared" si="10"/>
        <v>0</v>
      </c>
      <c r="Q41" s="95">
        <f>SUMIF('LICH THI'!$A:$A,'Theo Ngay'!$A41,'LICH THI'!N:N)</f>
        <v>0</v>
      </c>
      <c r="S41" s="95">
        <v>7</v>
      </c>
      <c r="T41" s="95">
        <f t="shared" si="11"/>
        <v>7</v>
      </c>
    </row>
    <row r="42" spans="1:20" x14ac:dyDescent="0.2">
      <c r="A42" s="94">
        <f t="shared" si="12"/>
        <v>42819.375</v>
      </c>
      <c r="B42" s="95" t="str">
        <f>_Gio_</f>
        <v>9:00</v>
      </c>
      <c r="C42" s="76">
        <f t="shared" si="21"/>
        <v>37</v>
      </c>
      <c r="D42" s="505">
        <f>D41</f>
        <v>42819</v>
      </c>
      <c r="E42" s="99">
        <v>2</v>
      </c>
      <c r="F42" s="100">
        <f t="shared" si="13"/>
        <v>0</v>
      </c>
      <c r="G42" s="100">
        <f t="shared" si="14"/>
        <v>0</v>
      </c>
      <c r="H42" s="100">
        <f t="shared" si="15"/>
        <v>0</v>
      </c>
      <c r="I42" s="100">
        <f t="shared" si="16"/>
        <v>0</v>
      </c>
      <c r="J42" s="100">
        <f t="shared" si="17"/>
        <v>0</v>
      </c>
      <c r="K42" s="100">
        <f t="shared" si="18"/>
        <v>0</v>
      </c>
      <c r="L42" s="100">
        <f t="shared" si="19"/>
        <v>0</v>
      </c>
      <c r="M42" s="100">
        <f t="shared" si="20"/>
        <v>0</v>
      </c>
      <c r="N42" s="479">
        <f>SUMIF('LICH THI'!$A:$A,'Theo Ngay'!$A42,'LICH THI'!X:X)</f>
        <v>0</v>
      </c>
      <c r="O42" s="479"/>
      <c r="P42" s="95">
        <f t="shared" si="10"/>
        <v>0</v>
      </c>
      <c r="Q42" s="95">
        <f>SUMIF('LICH THI'!$A:$A,'Theo Ngay'!$A42,'LICH THI'!N:N)</f>
        <v>0</v>
      </c>
      <c r="S42" s="95">
        <v>7</v>
      </c>
      <c r="T42" s="95">
        <f t="shared" si="11"/>
        <v>7</v>
      </c>
    </row>
    <row r="43" spans="1:20" x14ac:dyDescent="0.2">
      <c r="A43" s="94">
        <f t="shared" si="12"/>
        <v>42819.541666666664</v>
      </c>
      <c r="B43" s="95" t="str">
        <f>_Gio_</f>
        <v>13:00</v>
      </c>
      <c r="C43" s="76">
        <f t="shared" si="21"/>
        <v>38</v>
      </c>
      <c r="D43" s="505">
        <f>D42</f>
        <v>42819</v>
      </c>
      <c r="E43" s="99">
        <v>3</v>
      </c>
      <c r="F43" s="100">
        <f t="shared" si="13"/>
        <v>2</v>
      </c>
      <c r="G43" s="100">
        <f t="shared" si="14"/>
        <v>0</v>
      </c>
      <c r="H43" s="100">
        <f t="shared" si="15"/>
        <v>0</v>
      </c>
      <c r="I43" s="100">
        <f t="shared" si="16"/>
        <v>0</v>
      </c>
      <c r="J43" s="100">
        <f t="shared" si="17"/>
        <v>0</v>
      </c>
      <c r="K43" s="100">
        <f t="shared" si="18"/>
        <v>0</v>
      </c>
      <c r="L43" s="100">
        <f t="shared" si="19"/>
        <v>0</v>
      </c>
      <c r="M43" s="100">
        <f t="shared" si="20"/>
        <v>0</v>
      </c>
      <c r="N43" s="479">
        <f>SUMIF('LICH THI'!$A:$A,'Theo Ngay'!$A43,'LICH THI'!X:X)</f>
        <v>0</v>
      </c>
      <c r="O43" s="479"/>
      <c r="P43" s="95">
        <f t="shared" si="10"/>
        <v>-4</v>
      </c>
      <c r="Q43" s="95">
        <f>SUMIF('LICH THI'!$A:$A,'Theo Ngay'!$A43,'LICH THI'!N:N)</f>
        <v>80</v>
      </c>
      <c r="S43" s="95">
        <v>17</v>
      </c>
      <c r="T43" s="95">
        <f t="shared" si="11"/>
        <v>15</v>
      </c>
    </row>
    <row r="44" spans="1:20" x14ac:dyDescent="0.2">
      <c r="A44" s="94">
        <f t="shared" si="12"/>
        <v>42819.625</v>
      </c>
      <c r="B44" s="95" t="str">
        <f>_Gio_</f>
        <v>15:00</v>
      </c>
      <c r="C44" s="76">
        <f t="shared" si="21"/>
        <v>39</v>
      </c>
      <c r="D44" s="505">
        <f>D43</f>
        <v>42819</v>
      </c>
      <c r="E44" s="99">
        <v>4</v>
      </c>
      <c r="F44" s="100">
        <f t="shared" si="13"/>
        <v>0</v>
      </c>
      <c r="G44" s="100">
        <f t="shared" si="14"/>
        <v>0</v>
      </c>
      <c r="H44" s="100">
        <f t="shared" si="15"/>
        <v>0</v>
      </c>
      <c r="I44" s="100">
        <f t="shared" si="16"/>
        <v>0</v>
      </c>
      <c r="J44" s="100">
        <f t="shared" si="17"/>
        <v>0</v>
      </c>
      <c r="K44" s="100">
        <f t="shared" si="18"/>
        <v>0</v>
      </c>
      <c r="L44" s="100">
        <f t="shared" si="19"/>
        <v>0</v>
      </c>
      <c r="M44" s="100">
        <f t="shared" si="20"/>
        <v>0</v>
      </c>
      <c r="N44" s="479">
        <f>SUMIF('LICH THI'!$A:$A,'Theo Ngay'!$A44,'LICH THI'!X:X)</f>
        <v>0</v>
      </c>
      <c r="O44" s="479"/>
      <c r="P44" s="95">
        <f t="shared" si="10"/>
        <v>0</v>
      </c>
      <c r="Q44" s="95">
        <f>SUMIF('LICH THI'!$A:$A,'Theo Ngay'!$A44,'LICH THI'!N:N)</f>
        <v>0</v>
      </c>
      <c r="S44" s="95">
        <v>15</v>
      </c>
      <c r="T44" s="95">
        <f t="shared" si="11"/>
        <v>15</v>
      </c>
    </row>
    <row r="45" spans="1:20" x14ac:dyDescent="0.2">
      <c r="A45" s="94">
        <f t="shared" si="12"/>
        <v>42819.75</v>
      </c>
      <c r="B45" s="95" t="str">
        <f>_Gio_</f>
        <v>18:00</v>
      </c>
      <c r="C45" s="79">
        <f t="shared" si="21"/>
        <v>40</v>
      </c>
      <c r="D45" s="506">
        <f>D44</f>
        <v>42819</v>
      </c>
      <c r="E45" s="103">
        <v>5</v>
      </c>
      <c r="F45" s="104">
        <f t="shared" si="13"/>
        <v>5</v>
      </c>
      <c r="G45" s="104">
        <f t="shared" si="14"/>
        <v>0</v>
      </c>
      <c r="H45" s="104">
        <f t="shared" si="15"/>
        <v>0</v>
      </c>
      <c r="I45" s="104">
        <f t="shared" si="16"/>
        <v>0</v>
      </c>
      <c r="J45" s="104">
        <f t="shared" si="17"/>
        <v>0</v>
      </c>
      <c r="K45" s="104">
        <f t="shared" si="18"/>
        <v>0</v>
      </c>
      <c r="L45" s="104">
        <f t="shared" si="19"/>
        <v>0</v>
      </c>
      <c r="M45" s="104">
        <f t="shared" si="20"/>
        <v>0</v>
      </c>
      <c r="N45" s="481">
        <f>SUMIF('LICH THI'!$A:$A,'Theo Ngay'!$A45,'LICH THI'!X:X)</f>
        <v>0</v>
      </c>
      <c r="O45" s="481"/>
      <c r="P45" s="95">
        <f t="shared" si="10"/>
        <v>-10</v>
      </c>
      <c r="Q45" s="95">
        <f>SUMIF('LICH THI'!$A:$A,'Theo Ngay'!$A45,'LICH THI'!N:N)</f>
        <v>61</v>
      </c>
      <c r="S45" s="95">
        <v>0</v>
      </c>
      <c r="T45" s="95">
        <f t="shared" si="11"/>
        <v>-5</v>
      </c>
    </row>
    <row r="46" spans="1:20" x14ac:dyDescent="0.2">
      <c r="A46" s="94">
        <f t="shared" si="12"/>
        <v>42820.291666666664</v>
      </c>
      <c r="B46" s="95" t="str">
        <f>_Gio_</f>
        <v>7:00</v>
      </c>
      <c r="C46" s="96">
        <f t="shared" si="21"/>
        <v>41</v>
      </c>
      <c r="D46" s="504">
        <f>+D41+1</f>
        <v>42820</v>
      </c>
      <c r="E46" s="97">
        <v>1</v>
      </c>
      <c r="F46" s="98">
        <f t="shared" si="13"/>
        <v>0</v>
      </c>
      <c r="G46" s="98">
        <f t="shared" si="14"/>
        <v>0</v>
      </c>
      <c r="H46" s="98">
        <f t="shared" si="15"/>
        <v>0</v>
      </c>
      <c r="I46" s="98">
        <f t="shared" si="16"/>
        <v>0</v>
      </c>
      <c r="J46" s="98">
        <f t="shared" si="17"/>
        <v>0</v>
      </c>
      <c r="K46" s="98">
        <f t="shared" si="18"/>
        <v>0</v>
      </c>
      <c r="L46" s="98">
        <f t="shared" si="19"/>
        <v>0</v>
      </c>
      <c r="M46" s="98">
        <f t="shared" si="20"/>
        <v>0</v>
      </c>
      <c r="N46" s="478">
        <f>SUMIF('LICH THI'!$A:$A,'Theo Ngay'!$A46,'LICH THI'!X:X)</f>
        <v>0</v>
      </c>
      <c r="O46" s="478" t="str">
        <f>IF(D46="","",CHOOSE(WEEKDAY(D46),"(Cnhật)","(Thứ 2)","(Thứ 3)","(Thứ 4)","(Thứ 5)","(Thứ 6)","(Thứ 7)"))</f>
        <v>(Cnhật)</v>
      </c>
      <c r="P46" s="95">
        <f t="shared" si="10"/>
        <v>0</v>
      </c>
      <c r="Q46" s="95">
        <f>SUMIF('LICH THI'!$A:$A,'Theo Ngay'!$A46,'LICH THI'!N:N)</f>
        <v>0</v>
      </c>
      <c r="S46" s="95">
        <v>4</v>
      </c>
      <c r="T46" s="95">
        <f t="shared" si="11"/>
        <v>4</v>
      </c>
    </row>
    <row r="47" spans="1:20" x14ac:dyDescent="0.2">
      <c r="A47" s="94">
        <f t="shared" si="12"/>
        <v>42820.375</v>
      </c>
      <c r="B47" s="95" t="str">
        <f>_Gio_</f>
        <v>9:00</v>
      </c>
      <c r="C47" s="76">
        <f t="shared" si="21"/>
        <v>42</v>
      </c>
      <c r="D47" s="505">
        <f>D46</f>
        <v>42820</v>
      </c>
      <c r="E47" s="99">
        <v>2</v>
      </c>
      <c r="F47" s="100">
        <f t="shared" si="13"/>
        <v>0</v>
      </c>
      <c r="G47" s="100">
        <f t="shared" si="14"/>
        <v>0</v>
      </c>
      <c r="H47" s="100">
        <f t="shared" si="15"/>
        <v>0</v>
      </c>
      <c r="I47" s="100">
        <f t="shared" si="16"/>
        <v>0</v>
      </c>
      <c r="J47" s="100">
        <f t="shared" si="17"/>
        <v>0</v>
      </c>
      <c r="K47" s="100">
        <f t="shared" si="18"/>
        <v>0</v>
      </c>
      <c r="L47" s="100">
        <f t="shared" si="19"/>
        <v>0</v>
      </c>
      <c r="M47" s="100">
        <f t="shared" si="20"/>
        <v>0</v>
      </c>
      <c r="N47" s="479">
        <f>SUMIF('LICH THI'!$A:$A,'Theo Ngay'!$A47,'LICH THI'!X:X)</f>
        <v>0</v>
      </c>
      <c r="O47" s="479"/>
      <c r="P47" s="95">
        <f t="shared" si="10"/>
        <v>0</v>
      </c>
      <c r="Q47" s="95">
        <f>SUMIF('LICH THI'!$A:$A,'Theo Ngay'!$A47,'LICH THI'!N:N)</f>
        <v>0</v>
      </c>
      <c r="S47" s="95">
        <v>7</v>
      </c>
      <c r="T47" s="95">
        <f t="shared" si="11"/>
        <v>7</v>
      </c>
    </row>
    <row r="48" spans="1:20" x14ac:dyDescent="0.2">
      <c r="A48" s="94">
        <f t="shared" si="12"/>
        <v>42820.541666666664</v>
      </c>
      <c r="B48" s="95" t="str">
        <f>_Gio_</f>
        <v>13:00</v>
      </c>
      <c r="C48" s="76">
        <f t="shared" si="21"/>
        <v>43</v>
      </c>
      <c r="D48" s="505">
        <f>D47</f>
        <v>42820</v>
      </c>
      <c r="E48" s="99">
        <v>3</v>
      </c>
      <c r="F48" s="100">
        <f t="shared" si="13"/>
        <v>0</v>
      </c>
      <c r="G48" s="100">
        <f t="shared" si="14"/>
        <v>0</v>
      </c>
      <c r="H48" s="100">
        <f t="shared" si="15"/>
        <v>0</v>
      </c>
      <c r="I48" s="100">
        <f t="shared" si="16"/>
        <v>0</v>
      </c>
      <c r="J48" s="100">
        <f t="shared" si="17"/>
        <v>0</v>
      </c>
      <c r="K48" s="100">
        <f t="shared" si="18"/>
        <v>0</v>
      </c>
      <c r="L48" s="100">
        <f t="shared" si="19"/>
        <v>0</v>
      </c>
      <c r="M48" s="100">
        <f t="shared" si="20"/>
        <v>0</v>
      </c>
      <c r="N48" s="479">
        <f>SUMIF('LICH THI'!$A:$A,'Theo Ngay'!$A48,'LICH THI'!X:X)</f>
        <v>0</v>
      </c>
      <c r="O48" s="479"/>
      <c r="P48" s="95">
        <f t="shared" si="10"/>
        <v>0</v>
      </c>
      <c r="Q48" s="95">
        <f>SUMIF('LICH THI'!$A:$A,'Theo Ngay'!$A48,'LICH THI'!N:N)</f>
        <v>0</v>
      </c>
      <c r="S48" s="95">
        <v>10</v>
      </c>
      <c r="T48" s="95">
        <f t="shared" si="11"/>
        <v>10</v>
      </c>
    </row>
    <row r="49" spans="1:20" x14ac:dyDescent="0.2">
      <c r="A49" s="94">
        <f t="shared" si="12"/>
        <v>42820.625</v>
      </c>
      <c r="B49" s="95" t="str">
        <f>_Gio_</f>
        <v>15:00</v>
      </c>
      <c r="C49" s="76">
        <f t="shared" si="21"/>
        <v>44</v>
      </c>
      <c r="D49" s="505">
        <f>D48</f>
        <v>42820</v>
      </c>
      <c r="E49" s="99">
        <v>4</v>
      </c>
      <c r="F49" s="100">
        <f t="shared" si="13"/>
        <v>0</v>
      </c>
      <c r="G49" s="100">
        <f t="shared" si="14"/>
        <v>0</v>
      </c>
      <c r="H49" s="100">
        <f t="shared" si="15"/>
        <v>0</v>
      </c>
      <c r="I49" s="100">
        <f t="shared" si="16"/>
        <v>0</v>
      </c>
      <c r="J49" s="100">
        <f t="shared" si="17"/>
        <v>0</v>
      </c>
      <c r="K49" s="100">
        <f t="shared" si="18"/>
        <v>0</v>
      </c>
      <c r="L49" s="100">
        <f t="shared" si="19"/>
        <v>0</v>
      </c>
      <c r="M49" s="100">
        <f t="shared" si="20"/>
        <v>0</v>
      </c>
      <c r="N49" s="479">
        <f>SUMIF('LICH THI'!$A:$A,'Theo Ngay'!$A49,'LICH THI'!X:X)</f>
        <v>0</v>
      </c>
      <c r="O49" s="479"/>
      <c r="P49" s="95">
        <f t="shared" si="10"/>
        <v>0</v>
      </c>
      <c r="Q49" s="95">
        <f>SUMIF('LICH THI'!$A:$A,'Theo Ngay'!$A49,'LICH THI'!N:N)</f>
        <v>0</v>
      </c>
      <c r="S49" s="95">
        <v>0</v>
      </c>
      <c r="T49" s="95">
        <f t="shared" si="11"/>
        <v>0</v>
      </c>
    </row>
    <row r="50" spans="1:20" x14ac:dyDescent="0.2">
      <c r="A50" s="94">
        <f t="shared" si="12"/>
        <v>42820.75</v>
      </c>
      <c r="B50" s="95" t="str">
        <f>_Gio_</f>
        <v>18:00</v>
      </c>
      <c r="C50" s="79">
        <f t="shared" si="21"/>
        <v>45</v>
      </c>
      <c r="D50" s="506">
        <f>D49</f>
        <v>42820</v>
      </c>
      <c r="E50" s="103">
        <v>5</v>
      </c>
      <c r="F50" s="104">
        <f t="shared" si="13"/>
        <v>1</v>
      </c>
      <c r="G50" s="104">
        <f t="shared" si="14"/>
        <v>0</v>
      </c>
      <c r="H50" s="104">
        <f t="shared" si="15"/>
        <v>0</v>
      </c>
      <c r="I50" s="104">
        <f t="shared" si="16"/>
        <v>0</v>
      </c>
      <c r="J50" s="104">
        <f t="shared" si="17"/>
        <v>0</v>
      </c>
      <c r="K50" s="104">
        <f t="shared" si="18"/>
        <v>0</v>
      </c>
      <c r="L50" s="104">
        <f t="shared" si="19"/>
        <v>0</v>
      </c>
      <c r="M50" s="104">
        <f t="shared" si="20"/>
        <v>0</v>
      </c>
      <c r="N50" s="480">
        <f>SUMIF('LICH THI'!$A:$A,'Theo Ngay'!$A50,'LICH THI'!X:X)</f>
        <v>0</v>
      </c>
      <c r="O50" s="480"/>
      <c r="P50" s="95">
        <f t="shared" si="10"/>
        <v>-2</v>
      </c>
      <c r="Q50" s="95">
        <f>SUMIF('LICH THI'!$A:$A,'Theo Ngay'!$A50,'LICH THI'!N:N)</f>
        <v>11</v>
      </c>
      <c r="S50" s="95">
        <v>0</v>
      </c>
      <c r="T50" s="95">
        <f t="shared" si="11"/>
        <v>-1</v>
      </c>
    </row>
    <row r="51" spans="1:20" x14ac:dyDescent="0.2">
      <c r="A51" s="94">
        <f t="shared" si="12"/>
        <v>42821.291666666664</v>
      </c>
      <c r="B51" s="95" t="str">
        <f>_Gio_</f>
        <v>7:00</v>
      </c>
      <c r="C51" s="96">
        <f t="shared" si="21"/>
        <v>46</v>
      </c>
      <c r="D51" s="504">
        <f>+D46+1</f>
        <v>42821</v>
      </c>
      <c r="E51" s="97">
        <v>1</v>
      </c>
      <c r="F51" s="98">
        <f t="shared" si="13"/>
        <v>0</v>
      </c>
      <c r="G51" s="98">
        <f t="shared" si="14"/>
        <v>0</v>
      </c>
      <c r="H51" s="98">
        <f t="shared" si="15"/>
        <v>0</v>
      </c>
      <c r="I51" s="98">
        <f t="shared" si="16"/>
        <v>0</v>
      </c>
      <c r="J51" s="98">
        <f t="shared" si="17"/>
        <v>0</v>
      </c>
      <c r="K51" s="98">
        <f t="shared" si="18"/>
        <v>0</v>
      </c>
      <c r="L51" s="98">
        <f t="shared" si="19"/>
        <v>0</v>
      </c>
      <c r="M51" s="98">
        <f t="shared" si="20"/>
        <v>0</v>
      </c>
      <c r="N51" s="478">
        <f>SUMIF('LICH THI'!$A:$A,'Theo Ngay'!$A51,'LICH THI'!X:X)</f>
        <v>0</v>
      </c>
      <c r="O51" s="478" t="str">
        <f>IF(D51="","",CHOOSE(WEEKDAY(D51),"(Cnhật)","(Thứ 2)","(Thứ 3)","(Thứ 4)","(Thứ 5)","(Thứ 6)","(Thứ 7)"))</f>
        <v>(Thứ 2)</v>
      </c>
      <c r="P51" s="95">
        <f t="shared" si="10"/>
        <v>0</v>
      </c>
      <c r="Q51" s="95">
        <f>SUMIF('LICH THI'!$A:$A,'Theo Ngay'!$A51,'LICH THI'!N:N)</f>
        <v>0</v>
      </c>
      <c r="S51" s="95">
        <v>13</v>
      </c>
      <c r="T51" s="95">
        <f t="shared" si="11"/>
        <v>13</v>
      </c>
    </row>
    <row r="52" spans="1:20" x14ac:dyDescent="0.2">
      <c r="A52" s="94">
        <f t="shared" si="12"/>
        <v>42821.375</v>
      </c>
      <c r="B52" s="95" t="str">
        <f>_Gio_</f>
        <v>9:00</v>
      </c>
      <c r="C52" s="76">
        <f t="shared" si="21"/>
        <v>47</v>
      </c>
      <c r="D52" s="505">
        <f>D51</f>
        <v>42821</v>
      </c>
      <c r="E52" s="99">
        <v>2</v>
      </c>
      <c r="F52" s="100">
        <f t="shared" si="13"/>
        <v>0</v>
      </c>
      <c r="G52" s="100">
        <f t="shared" si="14"/>
        <v>0</v>
      </c>
      <c r="H52" s="100">
        <f t="shared" si="15"/>
        <v>0</v>
      </c>
      <c r="I52" s="100">
        <f t="shared" si="16"/>
        <v>0</v>
      </c>
      <c r="J52" s="100">
        <f t="shared" si="17"/>
        <v>0</v>
      </c>
      <c r="K52" s="100">
        <f t="shared" si="18"/>
        <v>0</v>
      </c>
      <c r="L52" s="100">
        <f t="shared" si="19"/>
        <v>0</v>
      </c>
      <c r="M52" s="100">
        <f t="shared" si="20"/>
        <v>0</v>
      </c>
      <c r="N52" s="479">
        <f>SUMIF('LICH THI'!$A:$A,'Theo Ngay'!$A52,'LICH THI'!X:X)</f>
        <v>0</v>
      </c>
      <c r="O52" s="479"/>
      <c r="P52" s="95">
        <f t="shared" si="10"/>
        <v>0</v>
      </c>
      <c r="Q52" s="95">
        <f>SUMIF('LICH THI'!$A:$A,'Theo Ngay'!$A52,'LICH THI'!N:N)</f>
        <v>0</v>
      </c>
      <c r="S52" s="95">
        <v>8</v>
      </c>
      <c r="T52" s="95">
        <f t="shared" si="11"/>
        <v>8</v>
      </c>
    </row>
    <row r="53" spans="1:20" x14ac:dyDescent="0.2">
      <c r="A53" s="94">
        <f t="shared" si="12"/>
        <v>42821.541666666664</v>
      </c>
      <c r="B53" s="95" t="str">
        <f>_Gio_</f>
        <v>13:00</v>
      </c>
      <c r="C53" s="76">
        <f t="shared" si="21"/>
        <v>48</v>
      </c>
      <c r="D53" s="505">
        <f>D52</f>
        <v>42821</v>
      </c>
      <c r="E53" s="99">
        <v>3</v>
      </c>
      <c r="F53" s="100">
        <f t="shared" si="13"/>
        <v>0</v>
      </c>
      <c r="G53" s="100">
        <f t="shared" si="14"/>
        <v>0</v>
      </c>
      <c r="H53" s="100">
        <f t="shared" si="15"/>
        <v>0</v>
      </c>
      <c r="I53" s="100">
        <f t="shared" si="16"/>
        <v>0</v>
      </c>
      <c r="J53" s="100">
        <f t="shared" si="17"/>
        <v>0</v>
      </c>
      <c r="K53" s="100">
        <f t="shared" si="18"/>
        <v>0</v>
      </c>
      <c r="L53" s="100">
        <f t="shared" si="19"/>
        <v>0</v>
      </c>
      <c r="M53" s="100">
        <f t="shared" si="20"/>
        <v>0</v>
      </c>
      <c r="N53" s="479">
        <f>SUMIF('LICH THI'!$A:$A,'Theo Ngay'!$A53,'LICH THI'!X:X)</f>
        <v>0</v>
      </c>
      <c r="O53" s="479"/>
      <c r="P53" s="95">
        <f t="shared" si="10"/>
        <v>0</v>
      </c>
      <c r="Q53" s="95">
        <f>SUMIF('LICH THI'!$A:$A,'Theo Ngay'!$A53,'LICH THI'!N:N)</f>
        <v>0</v>
      </c>
      <c r="S53" s="95">
        <v>6</v>
      </c>
      <c r="T53" s="95">
        <f t="shared" si="11"/>
        <v>6</v>
      </c>
    </row>
    <row r="54" spans="1:20" x14ac:dyDescent="0.2">
      <c r="A54" s="94">
        <f t="shared" si="12"/>
        <v>42821.625</v>
      </c>
      <c r="B54" s="95" t="str">
        <f>_Gio_</f>
        <v>15:00</v>
      </c>
      <c r="C54" s="76">
        <f t="shared" si="21"/>
        <v>49</v>
      </c>
      <c r="D54" s="505">
        <f>D53</f>
        <v>42821</v>
      </c>
      <c r="E54" s="99">
        <v>4</v>
      </c>
      <c r="F54" s="100">
        <f t="shared" si="13"/>
        <v>0</v>
      </c>
      <c r="G54" s="100">
        <f t="shared" si="14"/>
        <v>0</v>
      </c>
      <c r="H54" s="100">
        <f t="shared" si="15"/>
        <v>0</v>
      </c>
      <c r="I54" s="100">
        <f t="shared" si="16"/>
        <v>0</v>
      </c>
      <c r="J54" s="100">
        <f t="shared" si="17"/>
        <v>0</v>
      </c>
      <c r="K54" s="100">
        <f t="shared" si="18"/>
        <v>0</v>
      </c>
      <c r="L54" s="100">
        <f t="shared" si="19"/>
        <v>0</v>
      </c>
      <c r="M54" s="100">
        <f t="shared" si="20"/>
        <v>0</v>
      </c>
      <c r="N54" s="479">
        <f>SUMIF('LICH THI'!$A:$A,'Theo Ngay'!$A54,'LICH THI'!X:X)</f>
        <v>0</v>
      </c>
      <c r="O54" s="479"/>
      <c r="P54" s="95">
        <f t="shared" si="10"/>
        <v>0</v>
      </c>
      <c r="Q54" s="95">
        <f>SUMIF('LICH THI'!$A:$A,'Theo Ngay'!$A54,'LICH THI'!N:N)</f>
        <v>0</v>
      </c>
      <c r="S54" s="95">
        <v>4</v>
      </c>
      <c r="T54" s="95">
        <f t="shared" si="11"/>
        <v>4</v>
      </c>
    </row>
    <row r="55" spans="1:20" x14ac:dyDescent="0.2">
      <c r="A55" s="94">
        <f t="shared" si="12"/>
        <v>42821.75</v>
      </c>
      <c r="B55" s="95" t="str">
        <f>_Gio_</f>
        <v>18:00</v>
      </c>
      <c r="C55" s="79">
        <f t="shared" si="21"/>
        <v>50</v>
      </c>
      <c r="D55" s="506">
        <f>D54</f>
        <v>42821</v>
      </c>
      <c r="E55" s="103">
        <v>5</v>
      </c>
      <c r="F55" s="104">
        <f t="shared" si="13"/>
        <v>0</v>
      </c>
      <c r="G55" s="104">
        <f t="shared" si="14"/>
        <v>0</v>
      </c>
      <c r="H55" s="104">
        <f t="shared" si="15"/>
        <v>0</v>
      </c>
      <c r="I55" s="104">
        <f t="shared" si="16"/>
        <v>0</v>
      </c>
      <c r="J55" s="104">
        <f t="shared" si="17"/>
        <v>0</v>
      </c>
      <c r="K55" s="104">
        <f t="shared" si="18"/>
        <v>0</v>
      </c>
      <c r="L55" s="104">
        <f t="shared" si="19"/>
        <v>0</v>
      </c>
      <c r="M55" s="104">
        <f t="shared" si="20"/>
        <v>0</v>
      </c>
      <c r="N55" s="481">
        <f>SUMIF('LICH THI'!$A:$A,'Theo Ngay'!$A55,'LICH THI'!X:X)</f>
        <v>0</v>
      </c>
      <c r="O55" s="481"/>
      <c r="P55" s="95">
        <f t="shared" si="10"/>
        <v>0</v>
      </c>
      <c r="Q55" s="95">
        <f>SUMIF('LICH THI'!$A:$A,'Theo Ngay'!$A55,'LICH THI'!N:N)</f>
        <v>0</v>
      </c>
      <c r="S55" s="95">
        <v>0</v>
      </c>
      <c r="T55" s="95">
        <f t="shared" si="11"/>
        <v>0</v>
      </c>
    </row>
    <row r="56" spans="1:20" x14ac:dyDescent="0.2">
      <c r="A56" s="94">
        <f t="shared" si="12"/>
        <v>42822.291666666664</v>
      </c>
      <c r="B56" s="95" t="str">
        <f>_Gio_</f>
        <v>7:00</v>
      </c>
      <c r="C56" s="96">
        <f t="shared" si="21"/>
        <v>51</v>
      </c>
      <c r="D56" s="504">
        <f>+D51+1</f>
        <v>42822</v>
      </c>
      <c r="E56" s="97">
        <v>1</v>
      </c>
      <c r="F56" s="98">
        <f t="shared" si="13"/>
        <v>0</v>
      </c>
      <c r="G56" s="98">
        <f t="shared" si="14"/>
        <v>0</v>
      </c>
      <c r="H56" s="98">
        <f t="shared" si="15"/>
        <v>0</v>
      </c>
      <c r="I56" s="98">
        <f t="shared" si="16"/>
        <v>0</v>
      </c>
      <c r="J56" s="98">
        <f t="shared" si="17"/>
        <v>0</v>
      </c>
      <c r="K56" s="98">
        <f t="shared" si="18"/>
        <v>0</v>
      </c>
      <c r="L56" s="98">
        <f t="shared" si="19"/>
        <v>0</v>
      </c>
      <c r="M56" s="98">
        <f t="shared" si="20"/>
        <v>0</v>
      </c>
      <c r="N56" s="478">
        <f>SUMIF('LICH THI'!$A:$A,'Theo Ngay'!$A56,'LICH THI'!X:X)</f>
        <v>0</v>
      </c>
      <c r="O56" s="478" t="str">
        <f>IF(D56="","",CHOOSE(WEEKDAY(D56),"(Cnhật)","(Thứ 2)","(Thứ 3)","(Thứ 4)","(Thứ 5)","(Thứ 6)","(Thứ 7)"))</f>
        <v>(Thứ 3)</v>
      </c>
      <c r="P56" s="95">
        <f t="shared" si="10"/>
        <v>0</v>
      </c>
      <c r="Q56" s="95">
        <f>SUMIF('LICH THI'!$A:$A,'Theo Ngay'!$A56,'LICH THI'!N:N)</f>
        <v>0</v>
      </c>
      <c r="S56" s="95">
        <v>13</v>
      </c>
      <c r="T56" s="95">
        <f t="shared" si="11"/>
        <v>13</v>
      </c>
    </row>
    <row r="57" spans="1:20" x14ac:dyDescent="0.2">
      <c r="A57" s="94">
        <f t="shared" si="12"/>
        <v>42822.375</v>
      </c>
      <c r="B57" s="95" t="str">
        <f>_Gio_</f>
        <v>9:00</v>
      </c>
      <c r="C57" s="76">
        <f t="shared" si="21"/>
        <v>52</v>
      </c>
      <c r="D57" s="505">
        <f>D56</f>
        <v>42822</v>
      </c>
      <c r="E57" s="99">
        <v>2</v>
      </c>
      <c r="F57" s="100">
        <f t="shared" si="13"/>
        <v>0</v>
      </c>
      <c r="G57" s="100">
        <f t="shared" si="14"/>
        <v>0</v>
      </c>
      <c r="H57" s="100">
        <f t="shared" si="15"/>
        <v>0</v>
      </c>
      <c r="I57" s="100">
        <f t="shared" si="16"/>
        <v>0</v>
      </c>
      <c r="J57" s="100">
        <f t="shared" si="17"/>
        <v>0</v>
      </c>
      <c r="K57" s="100">
        <f t="shared" si="18"/>
        <v>0</v>
      </c>
      <c r="L57" s="100">
        <f t="shared" si="19"/>
        <v>0</v>
      </c>
      <c r="M57" s="100">
        <f t="shared" si="20"/>
        <v>0</v>
      </c>
      <c r="N57" s="479">
        <f>SUMIF('LICH THI'!$A:$A,'Theo Ngay'!$A57,'LICH THI'!X:X)</f>
        <v>0</v>
      </c>
      <c r="O57" s="479"/>
      <c r="P57" s="95">
        <f t="shared" si="10"/>
        <v>0</v>
      </c>
      <c r="Q57" s="95">
        <f>SUMIF('LICH THI'!$A:$A,'Theo Ngay'!$A57,'LICH THI'!N:N)</f>
        <v>0</v>
      </c>
      <c r="S57" s="95">
        <v>18</v>
      </c>
      <c r="T57" s="95">
        <f t="shared" si="11"/>
        <v>18</v>
      </c>
    </row>
    <row r="58" spans="1:20" x14ac:dyDescent="0.2">
      <c r="A58" s="94">
        <f t="shared" si="12"/>
        <v>42822.541666666664</v>
      </c>
      <c r="B58" s="95" t="str">
        <f>_Gio_</f>
        <v>13:00</v>
      </c>
      <c r="C58" s="76">
        <f t="shared" si="21"/>
        <v>53</v>
      </c>
      <c r="D58" s="505">
        <f>D57</f>
        <v>42822</v>
      </c>
      <c r="E58" s="99">
        <v>3</v>
      </c>
      <c r="F58" s="100">
        <f t="shared" si="13"/>
        <v>0</v>
      </c>
      <c r="G58" s="100">
        <f t="shared" si="14"/>
        <v>0</v>
      </c>
      <c r="H58" s="100">
        <f t="shared" si="15"/>
        <v>0</v>
      </c>
      <c r="I58" s="100">
        <f t="shared" si="16"/>
        <v>0</v>
      </c>
      <c r="J58" s="100">
        <f t="shared" si="17"/>
        <v>0</v>
      </c>
      <c r="K58" s="100">
        <f t="shared" si="18"/>
        <v>0</v>
      </c>
      <c r="L58" s="100">
        <f t="shared" si="19"/>
        <v>0</v>
      </c>
      <c r="M58" s="100">
        <f t="shared" si="20"/>
        <v>0</v>
      </c>
      <c r="N58" s="479">
        <f>SUMIF('LICH THI'!$A:$A,'Theo Ngay'!$A58,'LICH THI'!X:X)</f>
        <v>0</v>
      </c>
      <c r="O58" s="479"/>
      <c r="P58" s="95">
        <f t="shared" si="10"/>
        <v>0</v>
      </c>
      <c r="Q58" s="95">
        <f>SUMIF('LICH THI'!$A:$A,'Theo Ngay'!$A58,'LICH THI'!N:N)</f>
        <v>0</v>
      </c>
      <c r="S58" s="95">
        <v>22</v>
      </c>
      <c r="T58" s="95">
        <f t="shared" si="11"/>
        <v>22</v>
      </c>
    </row>
    <row r="59" spans="1:20" x14ac:dyDescent="0.2">
      <c r="A59" s="94">
        <f t="shared" si="12"/>
        <v>42822.625</v>
      </c>
      <c r="B59" s="95" t="str">
        <f>_Gio_</f>
        <v>15:00</v>
      </c>
      <c r="C59" s="76">
        <f t="shared" si="21"/>
        <v>54</v>
      </c>
      <c r="D59" s="505">
        <f>D58</f>
        <v>42822</v>
      </c>
      <c r="E59" s="99">
        <v>4</v>
      </c>
      <c r="F59" s="100">
        <f t="shared" si="13"/>
        <v>0</v>
      </c>
      <c r="G59" s="100">
        <f t="shared" si="14"/>
        <v>0</v>
      </c>
      <c r="H59" s="100">
        <f t="shared" si="15"/>
        <v>0</v>
      </c>
      <c r="I59" s="100">
        <f t="shared" si="16"/>
        <v>0</v>
      </c>
      <c r="J59" s="100">
        <f t="shared" si="17"/>
        <v>0</v>
      </c>
      <c r="K59" s="100">
        <f t="shared" si="18"/>
        <v>0</v>
      </c>
      <c r="L59" s="100">
        <f t="shared" si="19"/>
        <v>0</v>
      </c>
      <c r="M59" s="100">
        <f t="shared" si="20"/>
        <v>0</v>
      </c>
      <c r="N59" s="479">
        <f>SUMIF('LICH THI'!$A:$A,'Theo Ngay'!$A59,'LICH THI'!X:X)</f>
        <v>0</v>
      </c>
      <c r="O59" s="479"/>
      <c r="P59" s="95">
        <f t="shared" si="10"/>
        <v>0</v>
      </c>
      <c r="Q59" s="95">
        <f>SUMIF('LICH THI'!$A:$A,'Theo Ngay'!$A59,'LICH THI'!N:N)</f>
        <v>0</v>
      </c>
      <c r="S59" s="95">
        <v>18</v>
      </c>
      <c r="T59" s="95">
        <f t="shared" si="11"/>
        <v>18</v>
      </c>
    </row>
    <row r="60" spans="1:20" x14ac:dyDescent="0.2">
      <c r="A60" s="94">
        <f t="shared" si="12"/>
        <v>42822.75</v>
      </c>
      <c r="B60" s="95" t="str">
        <f>_Gio_</f>
        <v>18:00</v>
      </c>
      <c r="C60" s="79">
        <f t="shared" si="21"/>
        <v>55</v>
      </c>
      <c r="D60" s="506">
        <f>D59</f>
        <v>42822</v>
      </c>
      <c r="E60" s="103">
        <v>5</v>
      </c>
      <c r="F60" s="104">
        <f t="shared" si="13"/>
        <v>0</v>
      </c>
      <c r="G60" s="104">
        <f t="shared" si="14"/>
        <v>0</v>
      </c>
      <c r="H60" s="104">
        <f t="shared" si="15"/>
        <v>0</v>
      </c>
      <c r="I60" s="104">
        <f t="shared" si="16"/>
        <v>0</v>
      </c>
      <c r="J60" s="104">
        <f t="shared" si="17"/>
        <v>0</v>
      </c>
      <c r="K60" s="104">
        <f t="shared" si="18"/>
        <v>0</v>
      </c>
      <c r="L60" s="104">
        <f t="shared" si="19"/>
        <v>0</v>
      </c>
      <c r="M60" s="104">
        <f t="shared" si="20"/>
        <v>0</v>
      </c>
      <c r="N60" s="481">
        <f>SUMIF('LICH THI'!$A:$A,'Theo Ngay'!$A60,'LICH THI'!X:X)</f>
        <v>0</v>
      </c>
      <c r="O60" s="481"/>
      <c r="P60" s="95">
        <f t="shared" si="10"/>
        <v>0</v>
      </c>
      <c r="Q60" s="95">
        <f>SUMIF('LICH THI'!$A:$A,'Theo Ngay'!$A60,'LICH THI'!N:N)</f>
        <v>0</v>
      </c>
      <c r="S60" s="95">
        <v>0</v>
      </c>
      <c r="T60" s="95">
        <f t="shared" si="11"/>
        <v>0</v>
      </c>
    </row>
    <row r="61" spans="1:20" x14ac:dyDescent="0.2">
      <c r="A61" s="94">
        <f t="shared" si="12"/>
        <v>42823.291666666664</v>
      </c>
      <c r="B61" s="95" t="str">
        <f>_Gio_</f>
        <v>7:00</v>
      </c>
      <c r="C61" s="96">
        <f t="shared" si="21"/>
        <v>56</v>
      </c>
      <c r="D61" s="504">
        <f>+D56+1</f>
        <v>42823</v>
      </c>
      <c r="E61" s="97">
        <v>1</v>
      </c>
      <c r="F61" s="98">
        <f t="shared" si="13"/>
        <v>0</v>
      </c>
      <c r="G61" s="98">
        <f t="shared" si="14"/>
        <v>0</v>
      </c>
      <c r="H61" s="98">
        <f t="shared" si="15"/>
        <v>0</v>
      </c>
      <c r="I61" s="98">
        <f t="shared" si="16"/>
        <v>0</v>
      </c>
      <c r="J61" s="98">
        <f t="shared" si="17"/>
        <v>0</v>
      </c>
      <c r="K61" s="98">
        <f t="shared" si="18"/>
        <v>0</v>
      </c>
      <c r="L61" s="98">
        <f t="shared" si="19"/>
        <v>0</v>
      </c>
      <c r="M61" s="98">
        <f t="shared" si="20"/>
        <v>0</v>
      </c>
      <c r="N61" s="478">
        <f>SUMIF('LICH THI'!$A:$A,'Theo Ngay'!$A61,'LICH THI'!X:X)</f>
        <v>0</v>
      </c>
      <c r="O61" s="478" t="str">
        <f>IF(D61="","",CHOOSE(WEEKDAY(D61),"(Cnhật)","(Thứ 2)","(Thứ 3)","(Thứ 4)","(Thứ 5)","(Thứ 6)","(Thứ 7)"))</f>
        <v>(Thứ 4)</v>
      </c>
      <c r="P61" s="95">
        <f t="shared" si="10"/>
        <v>0</v>
      </c>
      <c r="Q61" s="95">
        <f>SUMIF('LICH THI'!$A:$A,'Theo Ngay'!$A61,'LICH THI'!N:N)</f>
        <v>0</v>
      </c>
      <c r="S61" s="95">
        <v>0</v>
      </c>
      <c r="T61" s="95">
        <f t="shared" si="11"/>
        <v>0</v>
      </c>
    </row>
    <row r="62" spans="1:20" x14ac:dyDescent="0.2">
      <c r="A62" s="94">
        <f t="shared" si="12"/>
        <v>42823.375</v>
      </c>
      <c r="B62" s="95" t="str">
        <f>_Gio_</f>
        <v>9:00</v>
      </c>
      <c r="C62" s="76">
        <f t="shared" si="21"/>
        <v>57</v>
      </c>
      <c r="D62" s="505">
        <f>D61</f>
        <v>42823</v>
      </c>
      <c r="E62" s="99">
        <v>2</v>
      </c>
      <c r="F62" s="100">
        <f t="shared" si="13"/>
        <v>0</v>
      </c>
      <c r="G62" s="100">
        <f t="shared" si="14"/>
        <v>0</v>
      </c>
      <c r="H62" s="100">
        <f t="shared" si="15"/>
        <v>0</v>
      </c>
      <c r="I62" s="100">
        <f t="shared" si="16"/>
        <v>0</v>
      </c>
      <c r="J62" s="100">
        <f t="shared" si="17"/>
        <v>0</v>
      </c>
      <c r="K62" s="100">
        <f t="shared" si="18"/>
        <v>0</v>
      </c>
      <c r="L62" s="100">
        <f t="shared" si="19"/>
        <v>0</v>
      </c>
      <c r="M62" s="100">
        <f t="shared" si="20"/>
        <v>0</v>
      </c>
      <c r="N62" s="479">
        <f>SUMIF('LICH THI'!$A:$A,'Theo Ngay'!$A62,'LICH THI'!X:X)</f>
        <v>0</v>
      </c>
      <c r="O62" s="479"/>
      <c r="P62" s="95">
        <f t="shared" si="10"/>
        <v>0</v>
      </c>
      <c r="Q62" s="95">
        <f>SUMIF('LICH THI'!$A:$A,'Theo Ngay'!$A62,'LICH THI'!N:N)</f>
        <v>0</v>
      </c>
      <c r="S62" s="95">
        <v>0</v>
      </c>
      <c r="T62" s="95">
        <f t="shared" si="11"/>
        <v>0</v>
      </c>
    </row>
    <row r="63" spans="1:20" x14ac:dyDescent="0.2">
      <c r="A63" s="94">
        <f t="shared" si="12"/>
        <v>42823.541666666664</v>
      </c>
      <c r="B63" s="95" t="str">
        <f>_Gio_</f>
        <v>13:00</v>
      </c>
      <c r="C63" s="76">
        <f t="shared" si="21"/>
        <v>58</v>
      </c>
      <c r="D63" s="505">
        <f>D62</f>
        <v>42823</v>
      </c>
      <c r="E63" s="99">
        <v>3</v>
      </c>
      <c r="F63" s="100">
        <f t="shared" si="13"/>
        <v>0</v>
      </c>
      <c r="G63" s="100">
        <f t="shared" si="14"/>
        <v>0</v>
      </c>
      <c r="H63" s="100">
        <f t="shared" si="15"/>
        <v>0</v>
      </c>
      <c r="I63" s="100">
        <f t="shared" si="16"/>
        <v>0</v>
      </c>
      <c r="J63" s="100">
        <f t="shared" si="17"/>
        <v>0</v>
      </c>
      <c r="K63" s="100">
        <f t="shared" si="18"/>
        <v>0</v>
      </c>
      <c r="L63" s="100">
        <f t="shared" si="19"/>
        <v>0</v>
      </c>
      <c r="M63" s="100">
        <f t="shared" si="20"/>
        <v>0</v>
      </c>
      <c r="N63" s="479">
        <f>SUMIF('LICH THI'!$A:$A,'Theo Ngay'!$A63,'LICH THI'!X:X)</f>
        <v>0</v>
      </c>
      <c r="O63" s="479"/>
      <c r="P63" s="95">
        <f t="shared" si="10"/>
        <v>0</v>
      </c>
      <c r="Q63" s="95">
        <f>SUMIF('LICH THI'!$A:$A,'Theo Ngay'!$A63,'LICH THI'!N:N)</f>
        <v>0</v>
      </c>
      <c r="S63" s="95">
        <v>0</v>
      </c>
      <c r="T63" s="95">
        <f t="shared" si="11"/>
        <v>0</v>
      </c>
    </row>
    <row r="64" spans="1:20" x14ac:dyDescent="0.2">
      <c r="A64" s="94">
        <f t="shared" si="12"/>
        <v>42823.625</v>
      </c>
      <c r="B64" s="95" t="str">
        <f>_Gio_</f>
        <v>15:00</v>
      </c>
      <c r="C64" s="76">
        <f t="shared" si="21"/>
        <v>59</v>
      </c>
      <c r="D64" s="505">
        <f>D63</f>
        <v>42823</v>
      </c>
      <c r="E64" s="99">
        <v>4</v>
      </c>
      <c r="F64" s="100">
        <f t="shared" si="13"/>
        <v>0</v>
      </c>
      <c r="G64" s="100">
        <f t="shared" si="14"/>
        <v>0</v>
      </c>
      <c r="H64" s="100">
        <f t="shared" si="15"/>
        <v>0</v>
      </c>
      <c r="I64" s="100">
        <f t="shared" si="16"/>
        <v>0</v>
      </c>
      <c r="J64" s="100">
        <f t="shared" si="17"/>
        <v>0</v>
      </c>
      <c r="K64" s="100">
        <f t="shared" si="18"/>
        <v>0</v>
      </c>
      <c r="L64" s="100">
        <f t="shared" si="19"/>
        <v>0</v>
      </c>
      <c r="M64" s="100">
        <f t="shared" si="20"/>
        <v>0</v>
      </c>
      <c r="N64" s="479">
        <f>SUMIF('LICH THI'!$A:$A,'Theo Ngay'!$A64,'LICH THI'!X:X)</f>
        <v>0</v>
      </c>
      <c r="O64" s="479"/>
      <c r="P64" s="95">
        <f t="shared" si="10"/>
        <v>0</v>
      </c>
      <c r="Q64" s="95">
        <f>SUMIF('LICH THI'!$A:$A,'Theo Ngay'!$A64,'LICH THI'!N:N)</f>
        <v>0</v>
      </c>
      <c r="S64" s="95">
        <v>0</v>
      </c>
      <c r="T64" s="95">
        <f t="shared" si="11"/>
        <v>0</v>
      </c>
    </row>
    <row r="65" spans="1:20" x14ac:dyDescent="0.2">
      <c r="A65" s="94">
        <f t="shared" si="12"/>
        <v>42823.75</v>
      </c>
      <c r="B65" s="95" t="str">
        <f>_Gio_</f>
        <v>18:00</v>
      </c>
      <c r="C65" s="79">
        <f t="shared" si="21"/>
        <v>60</v>
      </c>
      <c r="D65" s="506">
        <f>D64</f>
        <v>42823</v>
      </c>
      <c r="E65" s="103">
        <v>5</v>
      </c>
      <c r="F65" s="104">
        <f t="shared" si="13"/>
        <v>0</v>
      </c>
      <c r="G65" s="104">
        <f t="shared" si="14"/>
        <v>0</v>
      </c>
      <c r="H65" s="104">
        <f t="shared" si="15"/>
        <v>0</v>
      </c>
      <c r="I65" s="104">
        <f t="shared" si="16"/>
        <v>0</v>
      </c>
      <c r="J65" s="104">
        <f t="shared" si="17"/>
        <v>0</v>
      </c>
      <c r="K65" s="104">
        <f t="shared" si="18"/>
        <v>0</v>
      </c>
      <c r="L65" s="104">
        <f t="shared" si="19"/>
        <v>0</v>
      </c>
      <c r="M65" s="104">
        <f t="shared" si="20"/>
        <v>0</v>
      </c>
      <c r="N65" s="480">
        <f>SUMIF('LICH THI'!$A:$A,'Theo Ngay'!$A65,'LICH THI'!X:X)</f>
        <v>0</v>
      </c>
      <c r="O65" s="480"/>
      <c r="P65" s="95">
        <f t="shared" si="10"/>
        <v>0</v>
      </c>
      <c r="Q65" s="95">
        <f>SUMIF('LICH THI'!$A:$A,'Theo Ngay'!$A65,'LICH THI'!N:N)</f>
        <v>0</v>
      </c>
      <c r="S65" s="95">
        <v>0</v>
      </c>
      <c r="T65" s="95">
        <f t="shared" si="11"/>
        <v>0</v>
      </c>
    </row>
    <row r="66" spans="1:20" x14ac:dyDescent="0.2">
      <c r="A66" s="94">
        <f t="shared" si="12"/>
        <v>42824.291666666664</v>
      </c>
      <c r="B66" s="95" t="str">
        <f>_Gio_</f>
        <v>7:00</v>
      </c>
      <c r="C66" s="96">
        <f t="shared" si="21"/>
        <v>61</v>
      </c>
      <c r="D66" s="504">
        <f>+D61+1</f>
        <v>42824</v>
      </c>
      <c r="E66" s="97">
        <v>1</v>
      </c>
      <c r="F66" s="98">
        <f t="shared" si="13"/>
        <v>0</v>
      </c>
      <c r="G66" s="98">
        <f t="shared" si="14"/>
        <v>0</v>
      </c>
      <c r="H66" s="98">
        <f t="shared" si="15"/>
        <v>0</v>
      </c>
      <c r="I66" s="98">
        <f t="shared" si="16"/>
        <v>0</v>
      </c>
      <c r="J66" s="98">
        <f t="shared" si="17"/>
        <v>0</v>
      </c>
      <c r="K66" s="98">
        <f t="shared" si="18"/>
        <v>0</v>
      </c>
      <c r="L66" s="98">
        <f t="shared" si="19"/>
        <v>0</v>
      </c>
      <c r="M66" s="98">
        <f t="shared" si="20"/>
        <v>0</v>
      </c>
      <c r="N66" s="478">
        <f>SUMIF('LICH THI'!$A:$A,'Theo Ngay'!$A66,'LICH THI'!X:X)</f>
        <v>0</v>
      </c>
      <c r="O66" s="478" t="str">
        <f>IF(D66="","",CHOOSE(WEEKDAY(D66),"(Cnhật)","(Thứ 2)","(Thứ 3)","(Thứ 4)","(Thứ 5)","(Thứ 6)","(Thứ 7)"))</f>
        <v>(Thứ 5)</v>
      </c>
      <c r="P66" s="95">
        <f t="shared" si="10"/>
        <v>0</v>
      </c>
      <c r="Q66" s="95">
        <f>SUMIF('LICH THI'!$A:$A,'Theo Ngay'!$A66,'LICH THI'!N:N)</f>
        <v>0</v>
      </c>
      <c r="S66" s="95">
        <v>0</v>
      </c>
      <c r="T66" s="95">
        <f t="shared" si="11"/>
        <v>0</v>
      </c>
    </row>
    <row r="67" spans="1:20" x14ac:dyDescent="0.2">
      <c r="A67" s="94">
        <f t="shared" si="12"/>
        <v>42824.375</v>
      </c>
      <c r="B67" s="95" t="str">
        <f>_Gio_</f>
        <v>9:00</v>
      </c>
      <c r="C67" s="76">
        <f t="shared" si="21"/>
        <v>62</v>
      </c>
      <c r="D67" s="505">
        <f>D66</f>
        <v>42824</v>
      </c>
      <c r="E67" s="99">
        <v>2</v>
      </c>
      <c r="F67" s="100">
        <f t="shared" si="13"/>
        <v>0</v>
      </c>
      <c r="G67" s="100">
        <f t="shared" si="14"/>
        <v>0</v>
      </c>
      <c r="H67" s="100">
        <f t="shared" si="15"/>
        <v>0</v>
      </c>
      <c r="I67" s="100">
        <f t="shared" si="16"/>
        <v>0</v>
      </c>
      <c r="J67" s="100">
        <f t="shared" si="17"/>
        <v>0</v>
      </c>
      <c r="K67" s="100">
        <f t="shared" si="18"/>
        <v>0</v>
      </c>
      <c r="L67" s="100">
        <f t="shared" si="19"/>
        <v>0</v>
      </c>
      <c r="M67" s="100">
        <f t="shared" si="20"/>
        <v>0</v>
      </c>
      <c r="N67" s="479">
        <f>SUMIF('LICH THI'!$A:$A,'Theo Ngay'!$A67,'LICH THI'!X:X)</f>
        <v>0</v>
      </c>
      <c r="O67" s="479"/>
      <c r="P67" s="95">
        <f t="shared" si="10"/>
        <v>0</v>
      </c>
      <c r="Q67" s="95">
        <f>SUMIF('LICH THI'!$A:$A,'Theo Ngay'!$A67,'LICH THI'!N:N)</f>
        <v>0</v>
      </c>
      <c r="S67" s="95">
        <v>0</v>
      </c>
      <c r="T67" s="95">
        <f t="shared" si="11"/>
        <v>0</v>
      </c>
    </row>
    <row r="68" spans="1:20" x14ac:dyDescent="0.2">
      <c r="A68" s="94">
        <f t="shared" si="12"/>
        <v>42824.541666666664</v>
      </c>
      <c r="B68" s="95" t="str">
        <f>_Gio_</f>
        <v>13:00</v>
      </c>
      <c r="C68" s="76">
        <f t="shared" si="21"/>
        <v>63</v>
      </c>
      <c r="D68" s="505">
        <f>D67</f>
        <v>42824</v>
      </c>
      <c r="E68" s="99">
        <v>3</v>
      </c>
      <c r="F68" s="100">
        <f t="shared" si="13"/>
        <v>0</v>
      </c>
      <c r="G68" s="100">
        <f t="shared" si="14"/>
        <v>0</v>
      </c>
      <c r="H68" s="100">
        <f t="shared" si="15"/>
        <v>0</v>
      </c>
      <c r="I68" s="100">
        <f t="shared" si="16"/>
        <v>0</v>
      </c>
      <c r="J68" s="100">
        <f t="shared" si="17"/>
        <v>0</v>
      </c>
      <c r="K68" s="100">
        <f t="shared" si="18"/>
        <v>0</v>
      </c>
      <c r="L68" s="100">
        <f t="shared" si="19"/>
        <v>0</v>
      </c>
      <c r="M68" s="100">
        <f t="shared" si="20"/>
        <v>0</v>
      </c>
      <c r="N68" s="479">
        <f>SUMIF('LICH THI'!$A:$A,'Theo Ngay'!$A68,'LICH THI'!X:X)</f>
        <v>0</v>
      </c>
      <c r="O68" s="479"/>
      <c r="P68" s="95">
        <f t="shared" si="10"/>
        <v>0</v>
      </c>
      <c r="Q68" s="95">
        <f>SUMIF('LICH THI'!$A:$A,'Theo Ngay'!$A68,'LICH THI'!N:N)</f>
        <v>0</v>
      </c>
      <c r="S68" s="95">
        <v>0</v>
      </c>
      <c r="T68" s="95">
        <f t="shared" si="11"/>
        <v>0</v>
      </c>
    </row>
    <row r="69" spans="1:20" x14ac:dyDescent="0.2">
      <c r="A69" s="94">
        <f t="shared" si="12"/>
        <v>42824.625</v>
      </c>
      <c r="B69" s="95" t="str">
        <f>_Gio_</f>
        <v>15:00</v>
      </c>
      <c r="C69" s="76">
        <f t="shared" si="21"/>
        <v>64</v>
      </c>
      <c r="D69" s="505">
        <f>D68</f>
        <v>42824</v>
      </c>
      <c r="E69" s="99">
        <v>4</v>
      </c>
      <c r="F69" s="100">
        <f t="shared" si="13"/>
        <v>0</v>
      </c>
      <c r="G69" s="100">
        <f t="shared" si="14"/>
        <v>0</v>
      </c>
      <c r="H69" s="100">
        <f t="shared" si="15"/>
        <v>0</v>
      </c>
      <c r="I69" s="100">
        <f t="shared" si="16"/>
        <v>0</v>
      </c>
      <c r="J69" s="100">
        <f t="shared" si="17"/>
        <v>0</v>
      </c>
      <c r="K69" s="100">
        <f t="shared" si="18"/>
        <v>0</v>
      </c>
      <c r="L69" s="100">
        <f t="shared" si="19"/>
        <v>0</v>
      </c>
      <c r="M69" s="100">
        <f t="shared" si="20"/>
        <v>0</v>
      </c>
      <c r="N69" s="479">
        <f>SUMIF('LICH THI'!$A:$A,'Theo Ngay'!$A69,'LICH THI'!X:X)</f>
        <v>0</v>
      </c>
      <c r="O69" s="479"/>
      <c r="P69" s="95">
        <f t="shared" si="10"/>
        <v>0</v>
      </c>
      <c r="Q69" s="95">
        <f>SUMIF('LICH THI'!$A:$A,'Theo Ngay'!$A69,'LICH THI'!N:N)</f>
        <v>0</v>
      </c>
      <c r="S69" s="95">
        <v>0</v>
      </c>
      <c r="T69" s="95">
        <f t="shared" si="11"/>
        <v>0</v>
      </c>
    </row>
    <row r="70" spans="1:20" x14ac:dyDescent="0.2">
      <c r="A70" s="94">
        <f t="shared" ref="A70:A101" si="22">_Ngay_Gio_</f>
        <v>42824.75</v>
      </c>
      <c r="B70" s="95" t="str">
        <f>_Gio_</f>
        <v>18:00</v>
      </c>
      <c r="C70" s="79">
        <f t="shared" si="21"/>
        <v>65</v>
      </c>
      <c r="D70" s="506">
        <f>D69</f>
        <v>42824</v>
      </c>
      <c r="E70" s="103">
        <v>5</v>
      </c>
      <c r="F70" s="104">
        <f t="shared" ref="F70:F101" si="23">_CongSP_</f>
        <v>0</v>
      </c>
      <c r="G70" s="104">
        <f t="shared" ref="G70:G101" si="24">_CongLLCT</f>
        <v>0</v>
      </c>
      <c r="H70" s="104">
        <f t="shared" ref="H70:H101" si="25">_CongKHCB</f>
        <v>0</v>
      </c>
      <c r="I70" s="104">
        <f t="shared" ref="I70:I101" si="26">_CongCSKT</f>
        <v>0</v>
      </c>
      <c r="J70" s="104">
        <f t="shared" ref="J70:J101" si="27">_CongKCT</f>
        <v>0</v>
      </c>
      <c r="K70" s="104">
        <f t="shared" ref="K70:K101" si="28">_CongKCK</f>
        <v>0</v>
      </c>
      <c r="L70" s="104">
        <f t="shared" ref="L70:L101" si="29">_CongKTVT</f>
        <v>0</v>
      </c>
      <c r="M70" s="104">
        <f t="shared" ref="M70:M101" si="30">_CongCNTT</f>
        <v>0</v>
      </c>
      <c r="N70" s="481">
        <f>SUMIF('LICH THI'!$A:$A,'Theo Ngay'!$A70,'LICH THI'!X:X)</f>
        <v>0</v>
      </c>
      <c r="O70" s="481"/>
      <c r="P70" s="95">
        <f t="shared" si="10"/>
        <v>0</v>
      </c>
      <c r="Q70" s="95">
        <f>SUMIF('LICH THI'!$A:$A,'Theo Ngay'!$A70,'LICH THI'!N:N)</f>
        <v>0</v>
      </c>
      <c r="S70" s="95">
        <v>0</v>
      </c>
      <c r="T70" s="95">
        <f t="shared" si="11"/>
        <v>0</v>
      </c>
    </row>
    <row r="71" spans="1:20" x14ac:dyDescent="0.2">
      <c r="A71" s="94">
        <f t="shared" si="22"/>
        <v>42825.291666666664</v>
      </c>
      <c r="B71" s="95" t="str">
        <f>_Gio_</f>
        <v>7:00</v>
      </c>
      <c r="C71" s="96">
        <f t="shared" ref="C71:C102" si="31">_stt</f>
        <v>66</v>
      </c>
      <c r="D71" s="504">
        <f>+D66+1</f>
        <v>42825</v>
      </c>
      <c r="E71" s="97">
        <v>1</v>
      </c>
      <c r="F71" s="98">
        <f t="shared" si="23"/>
        <v>0</v>
      </c>
      <c r="G71" s="98">
        <f t="shared" si="24"/>
        <v>0</v>
      </c>
      <c r="H71" s="98">
        <f t="shared" si="25"/>
        <v>0</v>
      </c>
      <c r="I71" s="98">
        <f t="shared" si="26"/>
        <v>0</v>
      </c>
      <c r="J71" s="98">
        <f t="shared" si="27"/>
        <v>0</v>
      </c>
      <c r="K71" s="98">
        <f t="shared" si="28"/>
        <v>0</v>
      </c>
      <c r="L71" s="98">
        <f t="shared" si="29"/>
        <v>0</v>
      </c>
      <c r="M71" s="98">
        <f t="shared" si="30"/>
        <v>0</v>
      </c>
      <c r="N71" s="478">
        <f>SUMIF('LICH THI'!$A:$A,'Theo Ngay'!$A71,'LICH THI'!X:X)</f>
        <v>0</v>
      </c>
      <c r="O71" s="478" t="str">
        <f>IF(D71="","",CHOOSE(WEEKDAY(D71),"(Cnhật)","(Thứ 2)","(Thứ 3)","(Thứ 4)","(Thứ 5)","(Thứ 6)","(Thứ 7)"))</f>
        <v>(Thứ 6)</v>
      </c>
      <c r="P71" s="95">
        <f t="shared" ref="P71:P134" si="32">N71-2*F71</f>
        <v>0</v>
      </c>
      <c r="Q71" s="95">
        <f>SUMIF('LICH THI'!$A:$A,'Theo Ngay'!$A71,'LICH THI'!N:N)</f>
        <v>0</v>
      </c>
      <c r="S71" s="95">
        <v>19</v>
      </c>
      <c r="T71" s="95">
        <f t="shared" ref="T71:T134" si="33">+S71-F71</f>
        <v>19</v>
      </c>
    </row>
    <row r="72" spans="1:20" x14ac:dyDescent="0.2">
      <c r="A72" s="94">
        <f t="shared" si="22"/>
        <v>42825.375</v>
      </c>
      <c r="B72" s="95" t="str">
        <f>_Gio_</f>
        <v>9:00</v>
      </c>
      <c r="C72" s="76">
        <f t="shared" si="31"/>
        <v>67</v>
      </c>
      <c r="D72" s="505">
        <f>D71</f>
        <v>42825</v>
      </c>
      <c r="E72" s="99">
        <v>2</v>
      </c>
      <c r="F72" s="100">
        <f t="shared" si="23"/>
        <v>0</v>
      </c>
      <c r="G72" s="100">
        <f t="shared" si="24"/>
        <v>0</v>
      </c>
      <c r="H72" s="100">
        <f t="shared" si="25"/>
        <v>0</v>
      </c>
      <c r="I72" s="100">
        <f t="shared" si="26"/>
        <v>0</v>
      </c>
      <c r="J72" s="100">
        <f t="shared" si="27"/>
        <v>0</v>
      </c>
      <c r="K72" s="100">
        <f t="shared" si="28"/>
        <v>0</v>
      </c>
      <c r="L72" s="100">
        <f t="shared" si="29"/>
        <v>0</v>
      </c>
      <c r="M72" s="100">
        <f t="shared" si="30"/>
        <v>0</v>
      </c>
      <c r="N72" s="479">
        <f>SUMIF('LICH THI'!$A:$A,'Theo Ngay'!$A72,'LICH THI'!X:X)</f>
        <v>0</v>
      </c>
      <c r="O72" s="479"/>
      <c r="P72" s="95">
        <f t="shared" si="32"/>
        <v>0</v>
      </c>
      <c r="Q72" s="95">
        <f>SUMIF('LICH THI'!$A:$A,'Theo Ngay'!$A72,'LICH THI'!N:N)</f>
        <v>0</v>
      </c>
      <c r="S72" s="95">
        <v>21</v>
      </c>
      <c r="T72" s="95">
        <f t="shared" si="33"/>
        <v>21</v>
      </c>
    </row>
    <row r="73" spans="1:20" x14ac:dyDescent="0.2">
      <c r="A73" s="94">
        <f t="shared" si="22"/>
        <v>42825.541666666664</v>
      </c>
      <c r="B73" s="95" t="str">
        <f>_Gio_</f>
        <v>13:00</v>
      </c>
      <c r="C73" s="76">
        <f t="shared" si="31"/>
        <v>68</v>
      </c>
      <c r="D73" s="505">
        <f>D72</f>
        <v>42825</v>
      </c>
      <c r="E73" s="99">
        <v>3</v>
      </c>
      <c r="F73" s="100">
        <f t="shared" si="23"/>
        <v>0</v>
      </c>
      <c r="G73" s="100">
        <f t="shared" si="24"/>
        <v>0</v>
      </c>
      <c r="H73" s="100">
        <f t="shared" si="25"/>
        <v>0</v>
      </c>
      <c r="I73" s="100">
        <f t="shared" si="26"/>
        <v>0</v>
      </c>
      <c r="J73" s="100">
        <f t="shared" si="27"/>
        <v>0</v>
      </c>
      <c r="K73" s="100">
        <f t="shared" si="28"/>
        <v>0</v>
      </c>
      <c r="L73" s="100">
        <f t="shared" si="29"/>
        <v>0</v>
      </c>
      <c r="M73" s="100">
        <f t="shared" si="30"/>
        <v>0</v>
      </c>
      <c r="N73" s="479">
        <f>SUMIF('LICH THI'!$A:$A,'Theo Ngay'!$A73,'LICH THI'!X:X)</f>
        <v>0</v>
      </c>
      <c r="O73" s="479"/>
      <c r="P73" s="95">
        <f t="shared" si="32"/>
        <v>0</v>
      </c>
      <c r="Q73" s="95">
        <f>SUMIF('LICH THI'!$A:$A,'Theo Ngay'!$A73,'LICH THI'!N:N)</f>
        <v>0</v>
      </c>
      <c r="S73" s="95">
        <v>27</v>
      </c>
      <c r="T73" s="95">
        <f t="shared" si="33"/>
        <v>27</v>
      </c>
    </row>
    <row r="74" spans="1:20" x14ac:dyDescent="0.2">
      <c r="A74" s="94">
        <f t="shared" si="22"/>
        <v>42825.625</v>
      </c>
      <c r="B74" s="95" t="str">
        <f>_Gio_</f>
        <v>15:00</v>
      </c>
      <c r="C74" s="76">
        <f t="shared" si="31"/>
        <v>69</v>
      </c>
      <c r="D74" s="505">
        <f>D73</f>
        <v>42825</v>
      </c>
      <c r="E74" s="99">
        <v>4</v>
      </c>
      <c r="F74" s="100">
        <f t="shared" si="23"/>
        <v>0</v>
      </c>
      <c r="G74" s="100">
        <f t="shared" si="24"/>
        <v>0</v>
      </c>
      <c r="H74" s="100">
        <f t="shared" si="25"/>
        <v>0</v>
      </c>
      <c r="I74" s="100">
        <f t="shared" si="26"/>
        <v>0</v>
      </c>
      <c r="J74" s="100">
        <f t="shared" si="27"/>
        <v>0</v>
      </c>
      <c r="K74" s="100">
        <f t="shared" si="28"/>
        <v>0</v>
      </c>
      <c r="L74" s="100">
        <f t="shared" si="29"/>
        <v>0</v>
      </c>
      <c r="M74" s="100">
        <f t="shared" si="30"/>
        <v>0</v>
      </c>
      <c r="N74" s="479">
        <f>SUMIF('LICH THI'!$A:$A,'Theo Ngay'!$A74,'LICH THI'!X:X)</f>
        <v>0</v>
      </c>
      <c r="O74" s="479"/>
      <c r="P74" s="95">
        <f t="shared" si="32"/>
        <v>0</v>
      </c>
      <c r="Q74" s="95">
        <f>SUMIF('LICH THI'!$A:$A,'Theo Ngay'!$A74,'LICH THI'!N:N)</f>
        <v>0</v>
      </c>
      <c r="S74" s="95">
        <v>14</v>
      </c>
      <c r="T74" s="95">
        <f t="shared" si="33"/>
        <v>14</v>
      </c>
    </row>
    <row r="75" spans="1:20" x14ac:dyDescent="0.2">
      <c r="A75" s="94">
        <f t="shared" si="22"/>
        <v>42825.75</v>
      </c>
      <c r="B75" s="95" t="str">
        <f>_Gio_</f>
        <v>18:00</v>
      </c>
      <c r="C75" s="79">
        <f t="shared" si="31"/>
        <v>70</v>
      </c>
      <c r="D75" s="506">
        <f>D74</f>
        <v>42825</v>
      </c>
      <c r="E75" s="103">
        <v>5</v>
      </c>
      <c r="F75" s="104">
        <f t="shared" si="23"/>
        <v>0</v>
      </c>
      <c r="G75" s="104">
        <f t="shared" si="24"/>
        <v>0</v>
      </c>
      <c r="H75" s="104">
        <f t="shared" si="25"/>
        <v>0</v>
      </c>
      <c r="I75" s="104">
        <f t="shared" si="26"/>
        <v>0</v>
      </c>
      <c r="J75" s="104">
        <f t="shared" si="27"/>
        <v>0</v>
      </c>
      <c r="K75" s="104">
        <f t="shared" si="28"/>
        <v>0</v>
      </c>
      <c r="L75" s="104">
        <f t="shared" si="29"/>
        <v>0</v>
      </c>
      <c r="M75" s="104">
        <f t="shared" si="30"/>
        <v>0</v>
      </c>
      <c r="N75" s="481">
        <f>SUMIF('LICH THI'!$A:$A,'Theo Ngay'!$A75,'LICH THI'!X:X)</f>
        <v>0</v>
      </c>
      <c r="O75" s="481"/>
      <c r="P75" s="95">
        <f t="shared" si="32"/>
        <v>0</v>
      </c>
      <c r="Q75" s="95">
        <f>SUMIF('LICH THI'!$A:$A,'Theo Ngay'!$A75,'LICH THI'!N:N)</f>
        <v>0</v>
      </c>
      <c r="S75" s="95">
        <v>0</v>
      </c>
      <c r="T75" s="95">
        <f t="shared" si="33"/>
        <v>0</v>
      </c>
    </row>
    <row r="76" spans="1:20" x14ac:dyDescent="0.2">
      <c r="A76" s="94">
        <f t="shared" si="22"/>
        <v>42826.291666666664</v>
      </c>
      <c r="B76" s="95" t="str">
        <f>_Gio_</f>
        <v>7:00</v>
      </c>
      <c r="C76" s="96">
        <f t="shared" si="31"/>
        <v>71</v>
      </c>
      <c r="D76" s="504">
        <f>+D71+1</f>
        <v>42826</v>
      </c>
      <c r="E76" s="97">
        <v>1</v>
      </c>
      <c r="F76" s="98">
        <f t="shared" si="23"/>
        <v>0</v>
      </c>
      <c r="G76" s="98">
        <f t="shared" si="24"/>
        <v>0</v>
      </c>
      <c r="H76" s="98">
        <f t="shared" si="25"/>
        <v>0</v>
      </c>
      <c r="I76" s="98">
        <f t="shared" si="26"/>
        <v>0</v>
      </c>
      <c r="J76" s="98">
        <f t="shared" si="27"/>
        <v>0</v>
      </c>
      <c r="K76" s="98">
        <f t="shared" si="28"/>
        <v>0</v>
      </c>
      <c r="L76" s="98">
        <f t="shared" si="29"/>
        <v>0</v>
      </c>
      <c r="M76" s="98">
        <f t="shared" si="30"/>
        <v>0</v>
      </c>
      <c r="N76" s="478">
        <f>SUMIF('LICH THI'!$A:$A,'Theo Ngay'!$A76,'LICH THI'!X:X)</f>
        <v>0</v>
      </c>
      <c r="O76" s="478" t="str">
        <f>IF(D76="","",CHOOSE(WEEKDAY(D76),"(Cnhật)","(Thứ 2)","(Thứ 3)","(Thứ 4)","(Thứ 5)","(Thứ 6)","(Thứ 7)"))</f>
        <v>(Thứ 7)</v>
      </c>
      <c r="P76" s="95">
        <f t="shared" si="32"/>
        <v>0</v>
      </c>
      <c r="Q76" s="95">
        <f>SUMIF('LICH THI'!$A:$A,'Theo Ngay'!$A76,'LICH THI'!N:N)</f>
        <v>0</v>
      </c>
      <c r="S76" s="95">
        <v>0</v>
      </c>
      <c r="T76" s="95">
        <f t="shared" si="33"/>
        <v>0</v>
      </c>
    </row>
    <row r="77" spans="1:20" x14ac:dyDescent="0.2">
      <c r="A77" s="94">
        <f t="shared" si="22"/>
        <v>42826.375</v>
      </c>
      <c r="B77" s="95" t="str">
        <f>_Gio_</f>
        <v>9:00</v>
      </c>
      <c r="C77" s="76">
        <f t="shared" si="31"/>
        <v>72</v>
      </c>
      <c r="D77" s="505">
        <f>D76</f>
        <v>42826</v>
      </c>
      <c r="E77" s="99">
        <v>2</v>
      </c>
      <c r="F77" s="100">
        <f t="shared" si="23"/>
        <v>0</v>
      </c>
      <c r="G77" s="100">
        <f t="shared" si="24"/>
        <v>0</v>
      </c>
      <c r="H77" s="100">
        <f t="shared" si="25"/>
        <v>0</v>
      </c>
      <c r="I77" s="100">
        <f t="shared" si="26"/>
        <v>0</v>
      </c>
      <c r="J77" s="100">
        <f t="shared" si="27"/>
        <v>0</v>
      </c>
      <c r="K77" s="100">
        <f t="shared" si="28"/>
        <v>0</v>
      </c>
      <c r="L77" s="100">
        <f t="shared" si="29"/>
        <v>0</v>
      </c>
      <c r="M77" s="100">
        <f t="shared" si="30"/>
        <v>0</v>
      </c>
      <c r="N77" s="479">
        <f>SUMIF('LICH THI'!$A:$A,'Theo Ngay'!$A77,'LICH THI'!X:X)</f>
        <v>0</v>
      </c>
      <c r="O77" s="479"/>
      <c r="P77" s="95">
        <f t="shared" si="32"/>
        <v>0</v>
      </c>
      <c r="Q77" s="95">
        <f>SUMIF('LICH THI'!$A:$A,'Theo Ngay'!$A77,'LICH THI'!N:N)</f>
        <v>0</v>
      </c>
      <c r="S77" s="95">
        <v>9</v>
      </c>
      <c r="T77" s="95">
        <f t="shared" si="33"/>
        <v>9</v>
      </c>
    </row>
    <row r="78" spans="1:20" x14ac:dyDescent="0.2">
      <c r="A78" s="94">
        <f t="shared" si="22"/>
        <v>42826.541666666664</v>
      </c>
      <c r="B78" s="95" t="str">
        <f>_Gio_</f>
        <v>13:00</v>
      </c>
      <c r="C78" s="76">
        <f t="shared" si="31"/>
        <v>73</v>
      </c>
      <c r="D78" s="505">
        <f>D77</f>
        <v>42826</v>
      </c>
      <c r="E78" s="99">
        <v>3</v>
      </c>
      <c r="F78" s="100">
        <f t="shared" si="23"/>
        <v>0</v>
      </c>
      <c r="G78" s="100">
        <f t="shared" si="24"/>
        <v>0</v>
      </c>
      <c r="H78" s="100">
        <f t="shared" si="25"/>
        <v>0</v>
      </c>
      <c r="I78" s="100">
        <f t="shared" si="26"/>
        <v>0</v>
      </c>
      <c r="J78" s="100">
        <f t="shared" si="27"/>
        <v>0</v>
      </c>
      <c r="K78" s="100">
        <f t="shared" si="28"/>
        <v>0</v>
      </c>
      <c r="L78" s="100">
        <f t="shared" si="29"/>
        <v>0</v>
      </c>
      <c r="M78" s="100">
        <f t="shared" si="30"/>
        <v>0</v>
      </c>
      <c r="N78" s="479">
        <f>SUMIF('LICH THI'!$A:$A,'Theo Ngay'!$A78,'LICH THI'!X:X)</f>
        <v>0</v>
      </c>
      <c r="O78" s="479"/>
      <c r="P78" s="95">
        <f t="shared" si="32"/>
        <v>0</v>
      </c>
      <c r="Q78" s="95">
        <f>SUMIF('LICH THI'!$A:$A,'Theo Ngay'!$A78,'LICH THI'!N:N)</f>
        <v>0</v>
      </c>
      <c r="S78" s="95">
        <v>9</v>
      </c>
      <c r="T78" s="95">
        <f t="shared" si="33"/>
        <v>9</v>
      </c>
    </row>
    <row r="79" spans="1:20" x14ac:dyDescent="0.2">
      <c r="A79" s="94">
        <f t="shared" si="22"/>
        <v>42826.625</v>
      </c>
      <c r="B79" s="95" t="str">
        <f>_Gio_</f>
        <v>15:00</v>
      </c>
      <c r="C79" s="76">
        <f t="shared" si="31"/>
        <v>74</v>
      </c>
      <c r="D79" s="505">
        <f>D78</f>
        <v>42826</v>
      </c>
      <c r="E79" s="99">
        <v>4</v>
      </c>
      <c r="F79" s="100">
        <f t="shared" si="23"/>
        <v>0</v>
      </c>
      <c r="G79" s="100">
        <f t="shared" si="24"/>
        <v>0</v>
      </c>
      <c r="H79" s="100">
        <f t="shared" si="25"/>
        <v>0</v>
      </c>
      <c r="I79" s="100">
        <f t="shared" si="26"/>
        <v>0</v>
      </c>
      <c r="J79" s="100">
        <f t="shared" si="27"/>
        <v>0</v>
      </c>
      <c r="K79" s="100">
        <f t="shared" si="28"/>
        <v>0</v>
      </c>
      <c r="L79" s="100">
        <f t="shared" si="29"/>
        <v>0</v>
      </c>
      <c r="M79" s="100">
        <f t="shared" si="30"/>
        <v>0</v>
      </c>
      <c r="N79" s="479">
        <f>SUMIF('LICH THI'!$A:$A,'Theo Ngay'!$A79,'LICH THI'!X:X)</f>
        <v>0</v>
      </c>
      <c r="O79" s="479"/>
      <c r="P79" s="95">
        <f t="shared" si="32"/>
        <v>0</v>
      </c>
      <c r="Q79" s="95">
        <f>SUMIF('LICH THI'!$A:$A,'Theo Ngay'!$A79,'LICH THI'!N:N)</f>
        <v>0</v>
      </c>
      <c r="S79" s="95">
        <v>13</v>
      </c>
      <c r="T79" s="95">
        <f t="shared" si="33"/>
        <v>13</v>
      </c>
    </row>
    <row r="80" spans="1:20" x14ac:dyDescent="0.2">
      <c r="A80" s="94">
        <f t="shared" si="22"/>
        <v>42826.75</v>
      </c>
      <c r="B80" s="95" t="str">
        <f>_Gio_</f>
        <v>18:00</v>
      </c>
      <c r="C80" s="79">
        <f t="shared" si="31"/>
        <v>75</v>
      </c>
      <c r="D80" s="506">
        <f>D79</f>
        <v>42826</v>
      </c>
      <c r="E80" s="103">
        <v>5</v>
      </c>
      <c r="F80" s="104">
        <f t="shared" si="23"/>
        <v>0</v>
      </c>
      <c r="G80" s="104">
        <f t="shared" si="24"/>
        <v>0</v>
      </c>
      <c r="H80" s="104">
        <f t="shared" si="25"/>
        <v>0</v>
      </c>
      <c r="I80" s="104">
        <f t="shared" si="26"/>
        <v>0</v>
      </c>
      <c r="J80" s="104">
        <f t="shared" si="27"/>
        <v>0</v>
      </c>
      <c r="K80" s="104">
        <f t="shared" si="28"/>
        <v>0</v>
      </c>
      <c r="L80" s="104">
        <f t="shared" si="29"/>
        <v>0</v>
      </c>
      <c r="M80" s="104">
        <f t="shared" si="30"/>
        <v>0</v>
      </c>
      <c r="N80" s="481">
        <f>SUMIF('LICH THI'!$A:$A,'Theo Ngay'!$A80,'LICH THI'!X:X)</f>
        <v>0</v>
      </c>
      <c r="O80" s="481"/>
      <c r="P80" s="95">
        <f t="shared" si="32"/>
        <v>0</v>
      </c>
      <c r="Q80" s="95">
        <f>SUMIF('LICH THI'!$A:$A,'Theo Ngay'!$A80,'LICH THI'!N:N)</f>
        <v>0</v>
      </c>
      <c r="S80" s="95">
        <v>0</v>
      </c>
      <c r="T80" s="95">
        <f t="shared" si="33"/>
        <v>0</v>
      </c>
    </row>
    <row r="81" spans="1:20" x14ac:dyDescent="0.2">
      <c r="A81" s="94">
        <f t="shared" si="22"/>
        <v>42827.291666666664</v>
      </c>
      <c r="B81" s="95" t="str">
        <f>_Gio_</f>
        <v>7:00</v>
      </c>
      <c r="C81" s="96">
        <f t="shared" si="31"/>
        <v>76</v>
      </c>
      <c r="D81" s="504">
        <f>+D76+1</f>
        <v>42827</v>
      </c>
      <c r="E81" s="97">
        <v>1</v>
      </c>
      <c r="F81" s="98">
        <f t="shared" si="23"/>
        <v>0</v>
      </c>
      <c r="G81" s="98">
        <f t="shared" si="24"/>
        <v>0</v>
      </c>
      <c r="H81" s="98">
        <f t="shared" si="25"/>
        <v>0</v>
      </c>
      <c r="I81" s="98">
        <f t="shared" si="26"/>
        <v>0</v>
      </c>
      <c r="J81" s="98">
        <f t="shared" si="27"/>
        <v>0</v>
      </c>
      <c r="K81" s="98">
        <f t="shared" si="28"/>
        <v>0</v>
      </c>
      <c r="L81" s="98">
        <f t="shared" si="29"/>
        <v>0</v>
      </c>
      <c r="M81" s="98">
        <f t="shared" si="30"/>
        <v>0</v>
      </c>
      <c r="N81" s="478">
        <f>SUMIF('LICH THI'!$A:$A,'Theo Ngay'!$A81,'LICH THI'!X:X)</f>
        <v>0</v>
      </c>
      <c r="O81" s="478" t="str">
        <f>IF(D81="","",CHOOSE(WEEKDAY(D81),"(Cnhật)","(Thứ 2)","(Thứ 3)","(Thứ 4)","(Thứ 5)","(Thứ 6)","(Thứ 7)"))</f>
        <v>(Cnhật)</v>
      </c>
      <c r="P81" s="95">
        <f t="shared" si="32"/>
        <v>0</v>
      </c>
      <c r="Q81" s="95">
        <f>SUMIF('LICH THI'!$A:$A,'Theo Ngay'!$A81,'LICH THI'!N:N)</f>
        <v>0</v>
      </c>
      <c r="S81" s="95">
        <v>0</v>
      </c>
      <c r="T81" s="95">
        <f t="shared" si="33"/>
        <v>0</v>
      </c>
    </row>
    <row r="82" spans="1:20" x14ac:dyDescent="0.2">
      <c r="A82" s="94">
        <f t="shared" si="22"/>
        <v>42827.375</v>
      </c>
      <c r="B82" s="95" t="str">
        <f>_Gio_</f>
        <v>9:00</v>
      </c>
      <c r="C82" s="76">
        <f t="shared" si="31"/>
        <v>77</v>
      </c>
      <c r="D82" s="505">
        <f>D81</f>
        <v>42827</v>
      </c>
      <c r="E82" s="99">
        <v>2</v>
      </c>
      <c r="F82" s="100">
        <f t="shared" si="23"/>
        <v>0</v>
      </c>
      <c r="G82" s="100">
        <f t="shared" si="24"/>
        <v>0</v>
      </c>
      <c r="H82" s="100">
        <f t="shared" si="25"/>
        <v>0</v>
      </c>
      <c r="I82" s="100">
        <f t="shared" si="26"/>
        <v>0</v>
      </c>
      <c r="J82" s="100">
        <f t="shared" si="27"/>
        <v>0</v>
      </c>
      <c r="K82" s="100">
        <f t="shared" si="28"/>
        <v>0</v>
      </c>
      <c r="L82" s="100">
        <f t="shared" si="29"/>
        <v>0</v>
      </c>
      <c r="M82" s="100">
        <f t="shared" si="30"/>
        <v>0</v>
      </c>
      <c r="N82" s="479">
        <f>SUMIF('LICH THI'!$A:$A,'Theo Ngay'!$A82,'LICH THI'!X:X)</f>
        <v>0</v>
      </c>
      <c r="O82" s="479"/>
      <c r="P82" s="95">
        <f t="shared" si="32"/>
        <v>0</v>
      </c>
      <c r="Q82" s="95">
        <f>SUMIF('LICH THI'!$A:$A,'Theo Ngay'!$A82,'LICH THI'!N:N)</f>
        <v>0</v>
      </c>
      <c r="S82" s="95">
        <v>0</v>
      </c>
      <c r="T82" s="95">
        <f t="shared" si="33"/>
        <v>0</v>
      </c>
    </row>
    <row r="83" spans="1:20" x14ac:dyDescent="0.2">
      <c r="A83" s="94">
        <f t="shared" si="22"/>
        <v>42827.541666666664</v>
      </c>
      <c r="B83" s="95" t="str">
        <f>_Gio_</f>
        <v>13:00</v>
      </c>
      <c r="C83" s="76">
        <f t="shared" si="31"/>
        <v>78</v>
      </c>
      <c r="D83" s="505">
        <f>D82</f>
        <v>42827</v>
      </c>
      <c r="E83" s="99">
        <v>3</v>
      </c>
      <c r="F83" s="100">
        <f t="shared" si="23"/>
        <v>0</v>
      </c>
      <c r="G83" s="100">
        <f t="shared" si="24"/>
        <v>0</v>
      </c>
      <c r="H83" s="100">
        <f t="shared" si="25"/>
        <v>0</v>
      </c>
      <c r="I83" s="100">
        <f t="shared" si="26"/>
        <v>0</v>
      </c>
      <c r="J83" s="100">
        <f t="shared" si="27"/>
        <v>0</v>
      </c>
      <c r="K83" s="100">
        <f t="shared" si="28"/>
        <v>0</v>
      </c>
      <c r="L83" s="100">
        <f t="shared" si="29"/>
        <v>0</v>
      </c>
      <c r="M83" s="100">
        <f t="shared" si="30"/>
        <v>0</v>
      </c>
      <c r="N83" s="479">
        <f>SUMIF('LICH THI'!$A:$A,'Theo Ngay'!$A83,'LICH THI'!X:X)</f>
        <v>0</v>
      </c>
      <c r="O83" s="479"/>
      <c r="P83" s="95">
        <f t="shared" si="32"/>
        <v>0</v>
      </c>
      <c r="Q83" s="95">
        <f>SUMIF('LICH THI'!$A:$A,'Theo Ngay'!$A83,'LICH THI'!N:N)</f>
        <v>0</v>
      </c>
      <c r="S83" s="95">
        <v>6</v>
      </c>
      <c r="T83" s="95">
        <f t="shared" si="33"/>
        <v>6</v>
      </c>
    </row>
    <row r="84" spans="1:20" x14ac:dyDescent="0.2">
      <c r="A84" s="94">
        <f t="shared" si="22"/>
        <v>42827.625</v>
      </c>
      <c r="B84" s="95" t="str">
        <f>_Gio_</f>
        <v>15:00</v>
      </c>
      <c r="C84" s="76">
        <f t="shared" si="31"/>
        <v>79</v>
      </c>
      <c r="D84" s="505">
        <f>D83</f>
        <v>42827</v>
      </c>
      <c r="E84" s="99">
        <v>4</v>
      </c>
      <c r="F84" s="100">
        <f t="shared" si="23"/>
        <v>0</v>
      </c>
      <c r="G84" s="100">
        <f t="shared" si="24"/>
        <v>0</v>
      </c>
      <c r="H84" s="100">
        <f t="shared" si="25"/>
        <v>0</v>
      </c>
      <c r="I84" s="100">
        <f t="shared" si="26"/>
        <v>0</v>
      </c>
      <c r="J84" s="100">
        <f t="shared" si="27"/>
        <v>0</v>
      </c>
      <c r="K84" s="100">
        <f t="shared" si="28"/>
        <v>0</v>
      </c>
      <c r="L84" s="100">
        <f t="shared" si="29"/>
        <v>0</v>
      </c>
      <c r="M84" s="100">
        <f t="shared" si="30"/>
        <v>0</v>
      </c>
      <c r="N84" s="479">
        <f>SUMIF('LICH THI'!$A:$A,'Theo Ngay'!$A84,'LICH THI'!X:X)</f>
        <v>0</v>
      </c>
      <c r="O84" s="479"/>
      <c r="P84" s="95">
        <f t="shared" si="32"/>
        <v>0</v>
      </c>
      <c r="Q84" s="95">
        <f>SUMIF('LICH THI'!$A:$A,'Theo Ngay'!$A84,'LICH THI'!N:N)</f>
        <v>0</v>
      </c>
      <c r="S84" s="95">
        <v>10</v>
      </c>
      <c r="T84" s="95">
        <f t="shared" si="33"/>
        <v>10</v>
      </c>
    </row>
    <row r="85" spans="1:20" x14ac:dyDescent="0.2">
      <c r="A85" s="94">
        <f t="shared" si="22"/>
        <v>42827.75</v>
      </c>
      <c r="B85" s="95" t="str">
        <f>_Gio_</f>
        <v>18:00</v>
      </c>
      <c r="C85" s="79">
        <f t="shared" si="31"/>
        <v>80</v>
      </c>
      <c r="D85" s="506">
        <f>D84</f>
        <v>42827</v>
      </c>
      <c r="E85" s="103">
        <v>5</v>
      </c>
      <c r="F85" s="104">
        <f t="shared" si="23"/>
        <v>0</v>
      </c>
      <c r="G85" s="104">
        <f t="shared" si="24"/>
        <v>0</v>
      </c>
      <c r="H85" s="104">
        <f t="shared" si="25"/>
        <v>0</v>
      </c>
      <c r="I85" s="104">
        <f t="shared" si="26"/>
        <v>0</v>
      </c>
      <c r="J85" s="104">
        <f t="shared" si="27"/>
        <v>0</v>
      </c>
      <c r="K85" s="104">
        <f t="shared" si="28"/>
        <v>0</v>
      </c>
      <c r="L85" s="104">
        <f t="shared" si="29"/>
        <v>0</v>
      </c>
      <c r="M85" s="104">
        <f t="shared" si="30"/>
        <v>0</v>
      </c>
      <c r="N85" s="480">
        <f>SUMIF('LICH THI'!$A:$A,'Theo Ngay'!$A85,'LICH THI'!X:X)</f>
        <v>0</v>
      </c>
      <c r="O85" s="480"/>
      <c r="P85" s="95">
        <f t="shared" si="32"/>
        <v>0</v>
      </c>
      <c r="Q85" s="95">
        <f>SUMIF('LICH THI'!$A:$A,'Theo Ngay'!$A85,'LICH THI'!N:N)</f>
        <v>0</v>
      </c>
      <c r="S85" s="95">
        <v>0</v>
      </c>
      <c r="T85" s="95">
        <f t="shared" si="33"/>
        <v>0</v>
      </c>
    </row>
    <row r="86" spans="1:20" x14ac:dyDescent="0.2">
      <c r="A86" s="94">
        <f t="shared" si="22"/>
        <v>42828.291666666664</v>
      </c>
      <c r="B86" s="95" t="str">
        <f>_Gio_</f>
        <v>7:00</v>
      </c>
      <c r="C86" s="96">
        <f t="shared" si="31"/>
        <v>81</v>
      </c>
      <c r="D86" s="504">
        <f>+D81+1</f>
        <v>42828</v>
      </c>
      <c r="E86" s="97">
        <v>1</v>
      </c>
      <c r="F86" s="98">
        <f t="shared" si="23"/>
        <v>0</v>
      </c>
      <c r="G86" s="98">
        <f t="shared" si="24"/>
        <v>0</v>
      </c>
      <c r="H86" s="98">
        <f t="shared" si="25"/>
        <v>0</v>
      </c>
      <c r="I86" s="98">
        <f t="shared" si="26"/>
        <v>0</v>
      </c>
      <c r="J86" s="98">
        <f t="shared" si="27"/>
        <v>0</v>
      </c>
      <c r="K86" s="98">
        <f t="shared" si="28"/>
        <v>0</v>
      </c>
      <c r="L86" s="98">
        <f t="shared" si="29"/>
        <v>0</v>
      </c>
      <c r="M86" s="98">
        <f t="shared" si="30"/>
        <v>0</v>
      </c>
      <c r="N86" s="478">
        <f>SUMIF('LICH THI'!$A:$A,'Theo Ngay'!$A86,'LICH THI'!X:X)</f>
        <v>0</v>
      </c>
      <c r="O86" s="478" t="str">
        <f>IF(D86="","",CHOOSE(WEEKDAY(D86),"(Cnhật)","(Thứ 2)","(Thứ 3)","(Thứ 4)","(Thứ 5)","(Thứ 6)","(Thứ 7)"))</f>
        <v>(Thứ 2)</v>
      </c>
      <c r="P86" s="95">
        <f t="shared" si="32"/>
        <v>0</v>
      </c>
      <c r="Q86" s="95">
        <f>SUMIF('LICH THI'!$A:$A,'Theo Ngay'!$A86,'LICH THI'!N:N)</f>
        <v>0</v>
      </c>
      <c r="S86" s="95">
        <v>0</v>
      </c>
      <c r="T86" s="95">
        <f t="shared" si="33"/>
        <v>0</v>
      </c>
    </row>
    <row r="87" spans="1:20" x14ac:dyDescent="0.2">
      <c r="A87" s="94">
        <f t="shared" si="22"/>
        <v>42828.375</v>
      </c>
      <c r="B87" s="95" t="str">
        <f>_Gio_</f>
        <v>9:00</v>
      </c>
      <c r="C87" s="76">
        <f t="shared" si="31"/>
        <v>82</v>
      </c>
      <c r="D87" s="505">
        <f>D86</f>
        <v>42828</v>
      </c>
      <c r="E87" s="99">
        <v>2</v>
      </c>
      <c r="F87" s="100">
        <f t="shared" si="23"/>
        <v>0</v>
      </c>
      <c r="G87" s="100">
        <f t="shared" si="24"/>
        <v>0</v>
      </c>
      <c r="H87" s="100">
        <f t="shared" si="25"/>
        <v>0</v>
      </c>
      <c r="I87" s="100">
        <f t="shared" si="26"/>
        <v>0</v>
      </c>
      <c r="J87" s="100">
        <f t="shared" si="27"/>
        <v>0</v>
      </c>
      <c r="K87" s="100">
        <f t="shared" si="28"/>
        <v>0</v>
      </c>
      <c r="L87" s="100">
        <f t="shared" si="29"/>
        <v>0</v>
      </c>
      <c r="M87" s="100">
        <f t="shared" si="30"/>
        <v>0</v>
      </c>
      <c r="N87" s="479">
        <f>SUMIF('LICH THI'!$A:$A,'Theo Ngay'!$A87,'LICH THI'!X:X)</f>
        <v>0</v>
      </c>
      <c r="O87" s="479"/>
      <c r="P87" s="95">
        <f t="shared" si="32"/>
        <v>0</v>
      </c>
      <c r="Q87" s="95">
        <f>SUMIF('LICH THI'!$A:$A,'Theo Ngay'!$A87,'LICH THI'!N:N)</f>
        <v>0</v>
      </c>
      <c r="S87" s="95">
        <v>0</v>
      </c>
      <c r="T87" s="95">
        <f t="shared" si="33"/>
        <v>0</v>
      </c>
    </row>
    <row r="88" spans="1:20" x14ac:dyDescent="0.2">
      <c r="A88" s="94">
        <f t="shared" si="22"/>
        <v>42828.541666666664</v>
      </c>
      <c r="B88" s="95" t="str">
        <f>_Gio_</f>
        <v>13:00</v>
      </c>
      <c r="C88" s="76">
        <f t="shared" si="31"/>
        <v>83</v>
      </c>
      <c r="D88" s="505">
        <f>D87</f>
        <v>42828</v>
      </c>
      <c r="E88" s="99">
        <v>3</v>
      </c>
      <c r="F88" s="100">
        <f t="shared" si="23"/>
        <v>0</v>
      </c>
      <c r="G88" s="100">
        <f t="shared" si="24"/>
        <v>0</v>
      </c>
      <c r="H88" s="100">
        <f t="shared" si="25"/>
        <v>0</v>
      </c>
      <c r="I88" s="100">
        <f t="shared" si="26"/>
        <v>0</v>
      </c>
      <c r="J88" s="100">
        <f t="shared" si="27"/>
        <v>0</v>
      </c>
      <c r="K88" s="100">
        <f t="shared" si="28"/>
        <v>0</v>
      </c>
      <c r="L88" s="100">
        <f t="shared" si="29"/>
        <v>0</v>
      </c>
      <c r="M88" s="100">
        <f t="shared" si="30"/>
        <v>0</v>
      </c>
      <c r="N88" s="479">
        <f>SUMIF('LICH THI'!$A:$A,'Theo Ngay'!$A88,'LICH THI'!X:X)</f>
        <v>0</v>
      </c>
      <c r="O88" s="479"/>
      <c r="P88" s="95">
        <f t="shared" si="32"/>
        <v>0</v>
      </c>
      <c r="Q88" s="95">
        <f>SUMIF('LICH THI'!$A:$A,'Theo Ngay'!$A88,'LICH THI'!N:N)</f>
        <v>0</v>
      </c>
      <c r="S88" s="95">
        <v>19</v>
      </c>
      <c r="T88" s="95">
        <f t="shared" si="33"/>
        <v>19</v>
      </c>
    </row>
    <row r="89" spans="1:20" x14ac:dyDescent="0.2">
      <c r="A89" s="94">
        <f t="shared" si="22"/>
        <v>42828.625</v>
      </c>
      <c r="B89" s="95" t="str">
        <f>_Gio_</f>
        <v>15:00</v>
      </c>
      <c r="C89" s="76">
        <f t="shared" si="31"/>
        <v>84</v>
      </c>
      <c r="D89" s="505">
        <f>D88</f>
        <v>42828</v>
      </c>
      <c r="E89" s="99">
        <v>4</v>
      </c>
      <c r="F89" s="100">
        <f t="shared" si="23"/>
        <v>0</v>
      </c>
      <c r="G89" s="100">
        <f t="shared" si="24"/>
        <v>0</v>
      </c>
      <c r="H89" s="100">
        <f t="shared" si="25"/>
        <v>0</v>
      </c>
      <c r="I89" s="100">
        <f t="shared" si="26"/>
        <v>0</v>
      </c>
      <c r="J89" s="100">
        <f t="shared" si="27"/>
        <v>0</v>
      </c>
      <c r="K89" s="100">
        <f t="shared" si="28"/>
        <v>0</v>
      </c>
      <c r="L89" s="100">
        <f t="shared" si="29"/>
        <v>0</v>
      </c>
      <c r="M89" s="100">
        <f t="shared" si="30"/>
        <v>0</v>
      </c>
      <c r="N89" s="479">
        <f>SUMIF('LICH THI'!$A:$A,'Theo Ngay'!$A89,'LICH THI'!X:X)</f>
        <v>0</v>
      </c>
      <c r="O89" s="479"/>
      <c r="P89" s="95">
        <f t="shared" si="32"/>
        <v>0</v>
      </c>
      <c r="Q89" s="95">
        <f>SUMIF('LICH THI'!$A:$A,'Theo Ngay'!$A89,'LICH THI'!N:N)</f>
        <v>0</v>
      </c>
      <c r="S89" s="95">
        <v>3</v>
      </c>
      <c r="T89" s="95">
        <f t="shared" si="33"/>
        <v>3</v>
      </c>
    </row>
    <row r="90" spans="1:20" x14ac:dyDescent="0.2">
      <c r="A90" s="94">
        <f t="shared" si="22"/>
        <v>42828.75</v>
      </c>
      <c r="B90" s="95" t="str">
        <f>_Gio_</f>
        <v>18:00</v>
      </c>
      <c r="C90" s="79">
        <f t="shared" si="31"/>
        <v>85</v>
      </c>
      <c r="D90" s="506">
        <f>D89</f>
        <v>42828</v>
      </c>
      <c r="E90" s="103">
        <v>5</v>
      </c>
      <c r="F90" s="104">
        <f t="shared" si="23"/>
        <v>0</v>
      </c>
      <c r="G90" s="104">
        <f t="shared" si="24"/>
        <v>0</v>
      </c>
      <c r="H90" s="104">
        <f t="shared" si="25"/>
        <v>0</v>
      </c>
      <c r="I90" s="104">
        <f t="shared" si="26"/>
        <v>0</v>
      </c>
      <c r="J90" s="104">
        <f t="shared" si="27"/>
        <v>0</v>
      </c>
      <c r="K90" s="104">
        <f t="shared" si="28"/>
        <v>0</v>
      </c>
      <c r="L90" s="104">
        <f t="shared" si="29"/>
        <v>0</v>
      </c>
      <c r="M90" s="104">
        <f t="shared" si="30"/>
        <v>0</v>
      </c>
      <c r="N90" s="481">
        <f>SUMIF('LICH THI'!$A:$A,'Theo Ngay'!$A90,'LICH THI'!X:X)</f>
        <v>0</v>
      </c>
      <c r="O90" s="481"/>
      <c r="P90" s="95">
        <f t="shared" si="32"/>
        <v>0</v>
      </c>
      <c r="Q90" s="95">
        <f>SUMIF('LICH THI'!$A:$A,'Theo Ngay'!$A90,'LICH THI'!N:N)</f>
        <v>0</v>
      </c>
      <c r="S90" s="95">
        <v>0</v>
      </c>
      <c r="T90" s="95">
        <f t="shared" si="33"/>
        <v>0</v>
      </c>
    </row>
    <row r="91" spans="1:20" x14ac:dyDescent="0.2">
      <c r="A91" s="94">
        <f t="shared" si="22"/>
        <v>42829.291666666664</v>
      </c>
      <c r="B91" s="95" t="str">
        <f>_Gio_</f>
        <v>7:00</v>
      </c>
      <c r="C91" s="96">
        <f t="shared" si="31"/>
        <v>86</v>
      </c>
      <c r="D91" s="504">
        <f>+D86+1</f>
        <v>42829</v>
      </c>
      <c r="E91" s="97">
        <v>1</v>
      </c>
      <c r="F91" s="98">
        <f t="shared" si="23"/>
        <v>0</v>
      </c>
      <c r="G91" s="98">
        <f t="shared" si="24"/>
        <v>0</v>
      </c>
      <c r="H91" s="98">
        <f t="shared" si="25"/>
        <v>0</v>
      </c>
      <c r="I91" s="98">
        <f t="shared" si="26"/>
        <v>0</v>
      </c>
      <c r="J91" s="98">
        <f t="shared" si="27"/>
        <v>0</v>
      </c>
      <c r="K91" s="98">
        <f t="shared" si="28"/>
        <v>0</v>
      </c>
      <c r="L91" s="98">
        <f t="shared" si="29"/>
        <v>0</v>
      </c>
      <c r="M91" s="98">
        <f t="shared" si="30"/>
        <v>0</v>
      </c>
      <c r="N91" s="478">
        <f>SUMIF('LICH THI'!$A:$A,'Theo Ngay'!$A91,'LICH THI'!X:X)</f>
        <v>0</v>
      </c>
      <c r="O91" s="478" t="str">
        <f>IF(D91="","",CHOOSE(WEEKDAY(D91),"(Cnhật)","(Thứ 2)","(Thứ 3)","(Thứ 4)","(Thứ 5)","(Thứ 6)","(Thứ 7)"))</f>
        <v>(Thứ 3)</v>
      </c>
      <c r="P91" s="95">
        <f t="shared" si="32"/>
        <v>0</v>
      </c>
      <c r="Q91" s="95">
        <f>SUMIF('LICH THI'!$A:$A,'Theo Ngay'!$A91,'LICH THI'!N:N)</f>
        <v>0</v>
      </c>
      <c r="S91" s="95">
        <v>6</v>
      </c>
      <c r="T91" s="95">
        <f t="shared" si="33"/>
        <v>6</v>
      </c>
    </row>
    <row r="92" spans="1:20" x14ac:dyDescent="0.2">
      <c r="A92" s="94">
        <f t="shared" si="22"/>
        <v>42829.375</v>
      </c>
      <c r="B92" s="95" t="str">
        <f>_Gio_</f>
        <v>9:00</v>
      </c>
      <c r="C92" s="76">
        <f t="shared" si="31"/>
        <v>87</v>
      </c>
      <c r="D92" s="505">
        <f>D91</f>
        <v>42829</v>
      </c>
      <c r="E92" s="99">
        <v>2</v>
      </c>
      <c r="F92" s="100">
        <f t="shared" si="23"/>
        <v>0</v>
      </c>
      <c r="G92" s="100">
        <f t="shared" si="24"/>
        <v>0</v>
      </c>
      <c r="H92" s="100">
        <f t="shared" si="25"/>
        <v>0</v>
      </c>
      <c r="I92" s="100">
        <f t="shared" si="26"/>
        <v>0</v>
      </c>
      <c r="J92" s="100">
        <f t="shared" si="27"/>
        <v>0</v>
      </c>
      <c r="K92" s="100">
        <f t="shared" si="28"/>
        <v>0</v>
      </c>
      <c r="L92" s="100">
        <f t="shared" si="29"/>
        <v>0</v>
      </c>
      <c r="M92" s="100">
        <f t="shared" si="30"/>
        <v>0</v>
      </c>
      <c r="N92" s="479">
        <f>SUMIF('LICH THI'!$A:$A,'Theo Ngay'!$A92,'LICH THI'!X:X)</f>
        <v>0</v>
      </c>
      <c r="O92" s="479"/>
      <c r="P92" s="95">
        <f t="shared" si="32"/>
        <v>0</v>
      </c>
      <c r="Q92" s="95">
        <f>SUMIF('LICH THI'!$A:$A,'Theo Ngay'!$A92,'LICH THI'!N:N)</f>
        <v>0</v>
      </c>
      <c r="S92" s="95">
        <v>11</v>
      </c>
      <c r="T92" s="95">
        <f t="shared" si="33"/>
        <v>11</v>
      </c>
    </row>
    <row r="93" spans="1:20" x14ac:dyDescent="0.2">
      <c r="A93" s="94">
        <f t="shared" si="22"/>
        <v>42829.541666666664</v>
      </c>
      <c r="B93" s="95" t="str">
        <f>_Gio_</f>
        <v>13:00</v>
      </c>
      <c r="C93" s="76">
        <f t="shared" si="31"/>
        <v>88</v>
      </c>
      <c r="D93" s="505">
        <f>D92</f>
        <v>42829</v>
      </c>
      <c r="E93" s="99">
        <v>3</v>
      </c>
      <c r="F93" s="100">
        <f t="shared" si="23"/>
        <v>0</v>
      </c>
      <c r="G93" s="100">
        <f t="shared" si="24"/>
        <v>0</v>
      </c>
      <c r="H93" s="100">
        <f t="shared" si="25"/>
        <v>0</v>
      </c>
      <c r="I93" s="100">
        <f t="shared" si="26"/>
        <v>0</v>
      </c>
      <c r="J93" s="100">
        <f t="shared" si="27"/>
        <v>0</v>
      </c>
      <c r="K93" s="100">
        <f t="shared" si="28"/>
        <v>0</v>
      </c>
      <c r="L93" s="100">
        <f t="shared" si="29"/>
        <v>0</v>
      </c>
      <c r="M93" s="100">
        <f t="shared" si="30"/>
        <v>0</v>
      </c>
      <c r="N93" s="479">
        <f>SUMIF('LICH THI'!$A:$A,'Theo Ngay'!$A93,'LICH THI'!X:X)</f>
        <v>0</v>
      </c>
      <c r="O93" s="479"/>
      <c r="P93" s="95">
        <f t="shared" si="32"/>
        <v>0</v>
      </c>
      <c r="Q93" s="95">
        <f>SUMIF('LICH THI'!$A:$A,'Theo Ngay'!$A93,'LICH THI'!N:N)</f>
        <v>0</v>
      </c>
      <c r="S93" s="95">
        <v>8</v>
      </c>
      <c r="T93" s="95">
        <f t="shared" si="33"/>
        <v>8</v>
      </c>
    </row>
    <row r="94" spans="1:20" x14ac:dyDescent="0.2">
      <c r="A94" s="94">
        <f t="shared" si="22"/>
        <v>42829.625</v>
      </c>
      <c r="B94" s="95" t="str">
        <f>_Gio_</f>
        <v>15:00</v>
      </c>
      <c r="C94" s="76">
        <f t="shared" si="31"/>
        <v>89</v>
      </c>
      <c r="D94" s="505">
        <f>D93</f>
        <v>42829</v>
      </c>
      <c r="E94" s="99">
        <v>4</v>
      </c>
      <c r="F94" s="100">
        <f t="shared" si="23"/>
        <v>0</v>
      </c>
      <c r="G94" s="100">
        <f t="shared" si="24"/>
        <v>0</v>
      </c>
      <c r="H94" s="100">
        <f t="shared" si="25"/>
        <v>0</v>
      </c>
      <c r="I94" s="100">
        <f t="shared" si="26"/>
        <v>0</v>
      </c>
      <c r="J94" s="100">
        <f t="shared" si="27"/>
        <v>0</v>
      </c>
      <c r="K94" s="100">
        <f t="shared" si="28"/>
        <v>0</v>
      </c>
      <c r="L94" s="100">
        <f t="shared" si="29"/>
        <v>0</v>
      </c>
      <c r="M94" s="100">
        <f t="shared" si="30"/>
        <v>0</v>
      </c>
      <c r="N94" s="479">
        <f>SUMIF('LICH THI'!$A:$A,'Theo Ngay'!$A94,'LICH THI'!X:X)</f>
        <v>0</v>
      </c>
      <c r="O94" s="479"/>
      <c r="P94" s="95">
        <f t="shared" si="32"/>
        <v>0</v>
      </c>
      <c r="Q94" s="95">
        <f>SUMIF('LICH THI'!$A:$A,'Theo Ngay'!$A94,'LICH THI'!N:N)</f>
        <v>0</v>
      </c>
      <c r="S94" s="95">
        <v>7</v>
      </c>
      <c r="T94" s="95">
        <f t="shared" si="33"/>
        <v>7</v>
      </c>
    </row>
    <row r="95" spans="1:20" x14ac:dyDescent="0.2">
      <c r="A95" s="94">
        <f t="shared" si="22"/>
        <v>42829.75</v>
      </c>
      <c r="B95" s="95" t="str">
        <f>_Gio_</f>
        <v>18:00</v>
      </c>
      <c r="C95" s="79">
        <f t="shared" si="31"/>
        <v>90</v>
      </c>
      <c r="D95" s="506">
        <f>D94</f>
        <v>42829</v>
      </c>
      <c r="E95" s="103">
        <v>5</v>
      </c>
      <c r="F95" s="104">
        <f t="shared" si="23"/>
        <v>0</v>
      </c>
      <c r="G95" s="104">
        <f t="shared" si="24"/>
        <v>0</v>
      </c>
      <c r="H95" s="104">
        <f t="shared" si="25"/>
        <v>0</v>
      </c>
      <c r="I95" s="104">
        <f t="shared" si="26"/>
        <v>0</v>
      </c>
      <c r="J95" s="104">
        <f t="shared" si="27"/>
        <v>0</v>
      </c>
      <c r="K95" s="104">
        <f t="shared" si="28"/>
        <v>0</v>
      </c>
      <c r="L95" s="104">
        <f t="shared" si="29"/>
        <v>0</v>
      </c>
      <c r="M95" s="104">
        <f t="shared" si="30"/>
        <v>0</v>
      </c>
      <c r="N95" s="481">
        <f>SUMIF('LICH THI'!$A:$A,'Theo Ngay'!$A95,'LICH THI'!X:X)</f>
        <v>0</v>
      </c>
      <c r="O95" s="481"/>
      <c r="P95" s="95">
        <f t="shared" si="32"/>
        <v>0</v>
      </c>
      <c r="Q95" s="95">
        <f>SUMIF('LICH THI'!$A:$A,'Theo Ngay'!$A95,'LICH THI'!N:N)</f>
        <v>0</v>
      </c>
      <c r="S95" s="95">
        <v>0</v>
      </c>
      <c r="T95" s="95">
        <f t="shared" si="33"/>
        <v>0</v>
      </c>
    </row>
    <row r="96" spans="1:20" x14ac:dyDescent="0.2">
      <c r="A96" s="94">
        <f t="shared" si="22"/>
        <v>42830.291666666664</v>
      </c>
      <c r="B96" s="95" t="str">
        <f>_Gio_</f>
        <v>7:00</v>
      </c>
      <c r="C96" s="96">
        <f t="shared" si="31"/>
        <v>91</v>
      </c>
      <c r="D96" s="504">
        <f>+D91+1</f>
        <v>42830</v>
      </c>
      <c r="E96" s="97">
        <v>1</v>
      </c>
      <c r="F96" s="98">
        <f t="shared" si="23"/>
        <v>0</v>
      </c>
      <c r="G96" s="98">
        <f t="shared" si="24"/>
        <v>0</v>
      </c>
      <c r="H96" s="98">
        <f t="shared" si="25"/>
        <v>0</v>
      </c>
      <c r="I96" s="98">
        <f t="shared" si="26"/>
        <v>0</v>
      </c>
      <c r="J96" s="98">
        <f t="shared" si="27"/>
        <v>0</v>
      </c>
      <c r="K96" s="98">
        <f t="shared" si="28"/>
        <v>0</v>
      </c>
      <c r="L96" s="98">
        <f t="shared" si="29"/>
        <v>0</v>
      </c>
      <c r="M96" s="98">
        <f t="shared" si="30"/>
        <v>0</v>
      </c>
      <c r="N96" s="478">
        <f>SUMIF('LICH THI'!$A:$A,'Theo Ngay'!$A96,'LICH THI'!X:X)</f>
        <v>0</v>
      </c>
      <c r="O96" s="478" t="str">
        <f>IF(D96="","",CHOOSE(WEEKDAY(D96),"(Cnhật)","(Thứ 2)","(Thứ 3)","(Thứ 4)","(Thứ 5)","(Thứ 6)","(Thứ 7)"))</f>
        <v>(Thứ 4)</v>
      </c>
      <c r="P96" s="95">
        <f t="shared" si="32"/>
        <v>0</v>
      </c>
      <c r="Q96" s="95">
        <f>SUMIF('LICH THI'!$A:$A,'Theo Ngay'!$A96,'LICH THI'!N:N)</f>
        <v>0</v>
      </c>
      <c r="S96" s="95">
        <v>0</v>
      </c>
      <c r="T96" s="95">
        <f t="shared" si="33"/>
        <v>0</v>
      </c>
    </row>
    <row r="97" spans="1:20" x14ac:dyDescent="0.2">
      <c r="A97" s="94">
        <f t="shared" si="22"/>
        <v>42830.375</v>
      </c>
      <c r="B97" s="95" t="str">
        <f>_Gio_</f>
        <v>9:00</v>
      </c>
      <c r="C97" s="76">
        <f t="shared" si="31"/>
        <v>92</v>
      </c>
      <c r="D97" s="505">
        <f>D96</f>
        <v>42830</v>
      </c>
      <c r="E97" s="99">
        <v>2</v>
      </c>
      <c r="F97" s="100">
        <f t="shared" si="23"/>
        <v>0</v>
      </c>
      <c r="G97" s="100">
        <f t="shared" si="24"/>
        <v>0</v>
      </c>
      <c r="H97" s="100">
        <f t="shared" si="25"/>
        <v>0</v>
      </c>
      <c r="I97" s="100">
        <f t="shared" si="26"/>
        <v>0</v>
      </c>
      <c r="J97" s="100">
        <f t="shared" si="27"/>
        <v>0</v>
      </c>
      <c r="K97" s="100">
        <f t="shared" si="28"/>
        <v>0</v>
      </c>
      <c r="L97" s="100">
        <f t="shared" si="29"/>
        <v>0</v>
      </c>
      <c r="M97" s="100">
        <f t="shared" si="30"/>
        <v>0</v>
      </c>
      <c r="N97" s="479">
        <f>SUMIF('LICH THI'!$A:$A,'Theo Ngay'!$A97,'LICH THI'!X:X)</f>
        <v>0</v>
      </c>
      <c r="O97" s="479"/>
      <c r="P97" s="95">
        <f t="shared" si="32"/>
        <v>0</v>
      </c>
      <c r="Q97" s="95">
        <f>SUMIF('LICH THI'!$A:$A,'Theo Ngay'!$A97,'LICH THI'!N:N)</f>
        <v>0</v>
      </c>
      <c r="S97" s="95">
        <v>0</v>
      </c>
      <c r="T97" s="95">
        <f t="shared" si="33"/>
        <v>0</v>
      </c>
    </row>
    <row r="98" spans="1:20" x14ac:dyDescent="0.2">
      <c r="A98" s="94">
        <f t="shared" si="22"/>
        <v>42830.541666666664</v>
      </c>
      <c r="B98" s="95" t="str">
        <f>_Gio_</f>
        <v>13:00</v>
      </c>
      <c r="C98" s="76">
        <f t="shared" si="31"/>
        <v>93</v>
      </c>
      <c r="D98" s="505">
        <f>D97</f>
        <v>42830</v>
      </c>
      <c r="E98" s="99">
        <v>3</v>
      </c>
      <c r="F98" s="100">
        <f t="shared" si="23"/>
        <v>0</v>
      </c>
      <c r="G98" s="100">
        <f t="shared" si="24"/>
        <v>0</v>
      </c>
      <c r="H98" s="100">
        <f t="shared" si="25"/>
        <v>0</v>
      </c>
      <c r="I98" s="100">
        <f t="shared" si="26"/>
        <v>0</v>
      </c>
      <c r="J98" s="100">
        <f t="shared" si="27"/>
        <v>0</v>
      </c>
      <c r="K98" s="100">
        <f t="shared" si="28"/>
        <v>0</v>
      </c>
      <c r="L98" s="100">
        <f t="shared" si="29"/>
        <v>0</v>
      </c>
      <c r="M98" s="100">
        <f t="shared" si="30"/>
        <v>0</v>
      </c>
      <c r="N98" s="479">
        <f>SUMIF('LICH THI'!$A:$A,'Theo Ngay'!$A98,'LICH THI'!X:X)</f>
        <v>0</v>
      </c>
      <c r="O98" s="479"/>
      <c r="P98" s="95">
        <f t="shared" si="32"/>
        <v>0</v>
      </c>
      <c r="Q98" s="95">
        <f>SUMIF('LICH THI'!$A:$A,'Theo Ngay'!$A98,'LICH THI'!N:N)</f>
        <v>0</v>
      </c>
      <c r="S98" s="95">
        <v>2</v>
      </c>
      <c r="T98" s="95">
        <f t="shared" si="33"/>
        <v>2</v>
      </c>
    </row>
    <row r="99" spans="1:20" x14ac:dyDescent="0.2">
      <c r="A99" s="94">
        <f t="shared" si="22"/>
        <v>42830.625</v>
      </c>
      <c r="B99" s="95" t="str">
        <f>_Gio_</f>
        <v>15:00</v>
      </c>
      <c r="C99" s="76">
        <f t="shared" si="31"/>
        <v>94</v>
      </c>
      <c r="D99" s="505">
        <f>D98</f>
        <v>42830</v>
      </c>
      <c r="E99" s="99">
        <v>4</v>
      </c>
      <c r="F99" s="100">
        <f t="shared" si="23"/>
        <v>0</v>
      </c>
      <c r="G99" s="100">
        <f t="shared" si="24"/>
        <v>0</v>
      </c>
      <c r="H99" s="100">
        <f t="shared" si="25"/>
        <v>0</v>
      </c>
      <c r="I99" s="100">
        <f t="shared" si="26"/>
        <v>0</v>
      </c>
      <c r="J99" s="100">
        <f t="shared" si="27"/>
        <v>0</v>
      </c>
      <c r="K99" s="100">
        <f t="shared" si="28"/>
        <v>0</v>
      </c>
      <c r="L99" s="100">
        <f t="shared" si="29"/>
        <v>0</v>
      </c>
      <c r="M99" s="100">
        <f t="shared" si="30"/>
        <v>0</v>
      </c>
      <c r="N99" s="479">
        <f>SUMIF('LICH THI'!$A:$A,'Theo Ngay'!$A99,'LICH THI'!X:X)</f>
        <v>0</v>
      </c>
      <c r="O99" s="479"/>
      <c r="P99" s="95">
        <f t="shared" si="32"/>
        <v>0</v>
      </c>
      <c r="Q99" s="95">
        <f>SUMIF('LICH THI'!$A:$A,'Theo Ngay'!$A99,'LICH THI'!N:N)</f>
        <v>0</v>
      </c>
      <c r="S99" s="95">
        <v>0</v>
      </c>
      <c r="T99" s="95">
        <f t="shared" si="33"/>
        <v>0</v>
      </c>
    </row>
    <row r="100" spans="1:20" x14ac:dyDescent="0.2">
      <c r="A100" s="94">
        <f t="shared" si="22"/>
        <v>42830.75</v>
      </c>
      <c r="B100" s="95" t="str">
        <f>_Gio_</f>
        <v>18:00</v>
      </c>
      <c r="C100" s="79">
        <f t="shared" si="31"/>
        <v>95</v>
      </c>
      <c r="D100" s="506">
        <f>D99</f>
        <v>42830</v>
      </c>
      <c r="E100" s="103">
        <v>5</v>
      </c>
      <c r="F100" s="104">
        <f t="shared" si="23"/>
        <v>0</v>
      </c>
      <c r="G100" s="104">
        <f t="shared" si="24"/>
        <v>0</v>
      </c>
      <c r="H100" s="104">
        <f t="shared" si="25"/>
        <v>0</v>
      </c>
      <c r="I100" s="104">
        <f t="shared" si="26"/>
        <v>0</v>
      </c>
      <c r="J100" s="104">
        <f t="shared" si="27"/>
        <v>0</v>
      </c>
      <c r="K100" s="104">
        <f t="shared" si="28"/>
        <v>0</v>
      </c>
      <c r="L100" s="104">
        <f t="shared" si="29"/>
        <v>0</v>
      </c>
      <c r="M100" s="104">
        <f t="shared" si="30"/>
        <v>0</v>
      </c>
      <c r="N100" s="481">
        <f>SUMIF('LICH THI'!$A:$A,'Theo Ngay'!$A100,'LICH THI'!X:X)</f>
        <v>0</v>
      </c>
      <c r="O100" s="481"/>
      <c r="P100" s="95">
        <f t="shared" si="32"/>
        <v>0</v>
      </c>
      <c r="Q100" s="95">
        <f>SUMIF('LICH THI'!$A:$A,'Theo Ngay'!$A100,'LICH THI'!N:N)</f>
        <v>0</v>
      </c>
      <c r="S100" s="95">
        <v>0</v>
      </c>
      <c r="T100" s="95">
        <f t="shared" si="33"/>
        <v>0</v>
      </c>
    </row>
    <row r="101" spans="1:20" x14ac:dyDescent="0.2">
      <c r="A101" s="94">
        <f t="shared" si="22"/>
        <v>42831.291666666664</v>
      </c>
      <c r="B101" s="95" t="str">
        <f>_Gio_</f>
        <v>7:00</v>
      </c>
      <c r="C101" s="96">
        <f t="shared" si="31"/>
        <v>96</v>
      </c>
      <c r="D101" s="504">
        <f>+D96+1</f>
        <v>42831</v>
      </c>
      <c r="E101" s="97">
        <v>1</v>
      </c>
      <c r="F101" s="98">
        <f t="shared" si="23"/>
        <v>0</v>
      </c>
      <c r="G101" s="98">
        <f t="shared" si="24"/>
        <v>0</v>
      </c>
      <c r="H101" s="98">
        <f t="shared" si="25"/>
        <v>0</v>
      </c>
      <c r="I101" s="98">
        <f t="shared" si="26"/>
        <v>0</v>
      </c>
      <c r="J101" s="98">
        <f t="shared" si="27"/>
        <v>0</v>
      </c>
      <c r="K101" s="98">
        <f t="shared" si="28"/>
        <v>0</v>
      </c>
      <c r="L101" s="98">
        <f t="shared" si="29"/>
        <v>0</v>
      </c>
      <c r="M101" s="98">
        <f t="shared" si="30"/>
        <v>0</v>
      </c>
      <c r="N101" s="478">
        <f>SUMIF('LICH THI'!$A:$A,'Theo Ngay'!$A101,'LICH THI'!X:X)</f>
        <v>0</v>
      </c>
      <c r="O101" s="478" t="str">
        <f>IF(D101="","",CHOOSE(WEEKDAY(D101),"(Cnhật)","(Thứ 2)","(Thứ 3)","(Thứ 4)","(Thứ 5)","(Thứ 6)","(Thứ 7)"))</f>
        <v>(Thứ 5)</v>
      </c>
      <c r="P101" s="95">
        <f t="shared" si="32"/>
        <v>0</v>
      </c>
      <c r="Q101" s="95">
        <f>SUMIF('LICH THI'!$A:$A,'Theo Ngay'!$A101,'LICH THI'!N:N)</f>
        <v>0</v>
      </c>
      <c r="S101" s="95">
        <v>0</v>
      </c>
      <c r="T101" s="95">
        <f t="shared" si="33"/>
        <v>0</v>
      </c>
    </row>
    <row r="102" spans="1:20" x14ac:dyDescent="0.2">
      <c r="A102" s="94">
        <f t="shared" ref="A102:A133" si="34">_Ngay_Gio_</f>
        <v>42831.375</v>
      </c>
      <c r="B102" s="95" t="str">
        <f>_Gio_</f>
        <v>9:00</v>
      </c>
      <c r="C102" s="76">
        <f t="shared" si="31"/>
        <v>97</v>
      </c>
      <c r="D102" s="505">
        <f>D101</f>
        <v>42831</v>
      </c>
      <c r="E102" s="99">
        <v>2</v>
      </c>
      <c r="F102" s="100">
        <f t="shared" ref="F102:F133" si="35">_CongSP_</f>
        <v>0</v>
      </c>
      <c r="G102" s="100">
        <f t="shared" ref="G102:G133" si="36">_CongLLCT</f>
        <v>0</v>
      </c>
      <c r="H102" s="100">
        <f t="shared" ref="H102:H133" si="37">_CongKHCB</f>
        <v>0</v>
      </c>
      <c r="I102" s="100">
        <f t="shared" ref="I102:I133" si="38">_CongCSKT</f>
        <v>0</v>
      </c>
      <c r="J102" s="100">
        <f t="shared" ref="J102:J133" si="39">_CongKCT</f>
        <v>0</v>
      </c>
      <c r="K102" s="100">
        <f t="shared" ref="K102:K133" si="40">_CongKCK</f>
        <v>0</v>
      </c>
      <c r="L102" s="100">
        <f t="shared" ref="L102:L133" si="41">_CongKTVT</f>
        <v>0</v>
      </c>
      <c r="M102" s="100">
        <f t="shared" ref="M102:M133" si="42">_CongCNTT</f>
        <v>0</v>
      </c>
      <c r="N102" s="479">
        <f>SUMIF('LICH THI'!$A:$A,'Theo Ngay'!$A102,'LICH THI'!X:X)</f>
        <v>0</v>
      </c>
      <c r="O102" s="479"/>
      <c r="P102" s="95">
        <f t="shared" si="32"/>
        <v>0</v>
      </c>
      <c r="Q102" s="95">
        <f>SUMIF('LICH THI'!$A:$A,'Theo Ngay'!$A102,'LICH THI'!N:N)</f>
        <v>0</v>
      </c>
      <c r="S102" s="95">
        <v>0</v>
      </c>
      <c r="T102" s="95">
        <f t="shared" si="33"/>
        <v>0</v>
      </c>
    </row>
    <row r="103" spans="1:20" x14ac:dyDescent="0.2">
      <c r="A103" s="94">
        <f t="shared" si="34"/>
        <v>42831.541666666664</v>
      </c>
      <c r="B103" s="95" t="str">
        <f>_Gio_</f>
        <v>13:00</v>
      </c>
      <c r="C103" s="76">
        <f t="shared" ref="C103:C134" si="43">_stt</f>
        <v>98</v>
      </c>
      <c r="D103" s="505">
        <f>D102</f>
        <v>42831</v>
      </c>
      <c r="E103" s="99">
        <v>3</v>
      </c>
      <c r="F103" s="100">
        <f t="shared" si="35"/>
        <v>0</v>
      </c>
      <c r="G103" s="100">
        <f t="shared" si="36"/>
        <v>0</v>
      </c>
      <c r="H103" s="100">
        <f t="shared" si="37"/>
        <v>0</v>
      </c>
      <c r="I103" s="100">
        <f t="shared" si="38"/>
        <v>0</v>
      </c>
      <c r="J103" s="100">
        <f t="shared" si="39"/>
        <v>0</v>
      </c>
      <c r="K103" s="100">
        <f t="shared" si="40"/>
        <v>0</v>
      </c>
      <c r="L103" s="100">
        <f t="shared" si="41"/>
        <v>0</v>
      </c>
      <c r="M103" s="100">
        <f t="shared" si="42"/>
        <v>0</v>
      </c>
      <c r="N103" s="479">
        <f>SUMIF('LICH THI'!$A:$A,'Theo Ngay'!$A103,'LICH THI'!X:X)</f>
        <v>0</v>
      </c>
      <c r="O103" s="479"/>
      <c r="P103" s="95">
        <f t="shared" si="32"/>
        <v>0</v>
      </c>
      <c r="Q103" s="95">
        <f>SUMIF('LICH THI'!$A:$A,'Theo Ngay'!$A103,'LICH THI'!N:N)</f>
        <v>0</v>
      </c>
      <c r="S103" s="95">
        <v>0</v>
      </c>
      <c r="T103" s="95">
        <f t="shared" si="33"/>
        <v>0</v>
      </c>
    </row>
    <row r="104" spans="1:20" x14ac:dyDescent="0.2">
      <c r="A104" s="94">
        <f t="shared" si="34"/>
        <v>42831.625</v>
      </c>
      <c r="B104" s="95" t="str">
        <f>_Gio_</f>
        <v>15:00</v>
      </c>
      <c r="C104" s="76">
        <f t="shared" si="43"/>
        <v>99</v>
      </c>
      <c r="D104" s="505">
        <f>D103</f>
        <v>42831</v>
      </c>
      <c r="E104" s="99">
        <v>4</v>
      </c>
      <c r="F104" s="100">
        <f t="shared" si="35"/>
        <v>0</v>
      </c>
      <c r="G104" s="100">
        <f t="shared" si="36"/>
        <v>0</v>
      </c>
      <c r="H104" s="100">
        <f t="shared" si="37"/>
        <v>0</v>
      </c>
      <c r="I104" s="100">
        <f t="shared" si="38"/>
        <v>0</v>
      </c>
      <c r="J104" s="100">
        <f t="shared" si="39"/>
        <v>0</v>
      </c>
      <c r="K104" s="100">
        <f t="shared" si="40"/>
        <v>0</v>
      </c>
      <c r="L104" s="100">
        <f t="shared" si="41"/>
        <v>0</v>
      </c>
      <c r="M104" s="100">
        <f t="shared" si="42"/>
        <v>0</v>
      </c>
      <c r="N104" s="479">
        <f>SUMIF('LICH THI'!$A:$A,'Theo Ngay'!$A104,'LICH THI'!X:X)</f>
        <v>0</v>
      </c>
      <c r="O104" s="479"/>
      <c r="P104" s="95">
        <f t="shared" si="32"/>
        <v>0</v>
      </c>
      <c r="Q104" s="95">
        <f>SUMIF('LICH THI'!$A:$A,'Theo Ngay'!$A104,'LICH THI'!N:N)</f>
        <v>0</v>
      </c>
      <c r="S104" s="95">
        <v>0</v>
      </c>
      <c r="T104" s="95">
        <f t="shared" si="33"/>
        <v>0</v>
      </c>
    </row>
    <row r="105" spans="1:20" x14ac:dyDescent="0.2">
      <c r="A105" s="94">
        <f t="shared" si="34"/>
        <v>42831.75</v>
      </c>
      <c r="B105" s="95" t="str">
        <f>_Gio_</f>
        <v>18:00</v>
      </c>
      <c r="C105" s="79">
        <f t="shared" si="43"/>
        <v>100</v>
      </c>
      <c r="D105" s="506">
        <f>D104</f>
        <v>42831</v>
      </c>
      <c r="E105" s="103">
        <v>5</v>
      </c>
      <c r="F105" s="104">
        <f t="shared" si="35"/>
        <v>0</v>
      </c>
      <c r="G105" s="104">
        <f t="shared" si="36"/>
        <v>0</v>
      </c>
      <c r="H105" s="104">
        <f t="shared" si="37"/>
        <v>0</v>
      </c>
      <c r="I105" s="104">
        <f t="shared" si="38"/>
        <v>0</v>
      </c>
      <c r="J105" s="104">
        <f t="shared" si="39"/>
        <v>0</v>
      </c>
      <c r="K105" s="104">
        <f t="shared" si="40"/>
        <v>0</v>
      </c>
      <c r="L105" s="104">
        <f t="shared" si="41"/>
        <v>0</v>
      </c>
      <c r="M105" s="104">
        <f t="shared" si="42"/>
        <v>0</v>
      </c>
      <c r="N105" s="480">
        <f>SUMIF('LICH THI'!$A:$A,'Theo Ngay'!$A105,'LICH THI'!X:X)</f>
        <v>0</v>
      </c>
      <c r="O105" s="480"/>
      <c r="P105" s="95">
        <f t="shared" si="32"/>
        <v>0</v>
      </c>
      <c r="Q105" s="95">
        <f>SUMIF('LICH THI'!$A:$A,'Theo Ngay'!$A105,'LICH THI'!N:N)</f>
        <v>0</v>
      </c>
      <c r="S105" s="95">
        <v>0</v>
      </c>
      <c r="T105" s="95">
        <f t="shared" si="33"/>
        <v>0</v>
      </c>
    </row>
    <row r="106" spans="1:20" x14ac:dyDescent="0.2">
      <c r="A106" s="94">
        <f t="shared" si="34"/>
        <v>42832.291666666664</v>
      </c>
      <c r="B106" s="95" t="str">
        <f>_Gio_</f>
        <v>7:00</v>
      </c>
      <c r="C106" s="96">
        <f t="shared" si="43"/>
        <v>101</v>
      </c>
      <c r="D106" s="504">
        <f>+D101+1</f>
        <v>42832</v>
      </c>
      <c r="E106" s="97">
        <v>1</v>
      </c>
      <c r="F106" s="98">
        <f t="shared" si="35"/>
        <v>0</v>
      </c>
      <c r="G106" s="98">
        <f t="shared" si="36"/>
        <v>0</v>
      </c>
      <c r="H106" s="98">
        <f t="shared" si="37"/>
        <v>0</v>
      </c>
      <c r="I106" s="98">
        <f t="shared" si="38"/>
        <v>0</v>
      </c>
      <c r="J106" s="98">
        <f t="shared" si="39"/>
        <v>0</v>
      </c>
      <c r="K106" s="98">
        <f t="shared" si="40"/>
        <v>0</v>
      </c>
      <c r="L106" s="98">
        <f t="shared" si="41"/>
        <v>0</v>
      </c>
      <c r="M106" s="98">
        <f t="shared" si="42"/>
        <v>0</v>
      </c>
      <c r="N106" s="478">
        <f>SUMIF('LICH THI'!$A:$A,'Theo Ngay'!$A106,'LICH THI'!X:X)</f>
        <v>0</v>
      </c>
      <c r="O106" s="478" t="str">
        <f>IF(D106="","",CHOOSE(WEEKDAY(D106),"(Cnhật)","(Thứ 2)","(Thứ 3)","(Thứ 4)","(Thứ 5)","(Thứ 6)","(Thứ 7)"))</f>
        <v>(Thứ 6)</v>
      </c>
      <c r="P106" s="95">
        <f t="shared" si="32"/>
        <v>0</v>
      </c>
      <c r="Q106" s="95">
        <f>SUMIF('LICH THI'!$A:$A,'Theo Ngay'!$A106,'LICH THI'!N:N)</f>
        <v>0</v>
      </c>
      <c r="S106" s="95">
        <v>9</v>
      </c>
      <c r="T106" s="95">
        <f t="shared" si="33"/>
        <v>9</v>
      </c>
    </row>
    <row r="107" spans="1:20" x14ac:dyDescent="0.2">
      <c r="A107" s="94">
        <f t="shared" si="34"/>
        <v>42832.375</v>
      </c>
      <c r="B107" s="95" t="str">
        <f>_Gio_</f>
        <v>9:00</v>
      </c>
      <c r="C107" s="76">
        <f t="shared" si="43"/>
        <v>102</v>
      </c>
      <c r="D107" s="505">
        <f>D106</f>
        <v>42832</v>
      </c>
      <c r="E107" s="99">
        <v>2</v>
      </c>
      <c r="F107" s="100">
        <f t="shared" si="35"/>
        <v>0</v>
      </c>
      <c r="G107" s="100">
        <f t="shared" si="36"/>
        <v>0</v>
      </c>
      <c r="H107" s="100">
        <f t="shared" si="37"/>
        <v>0</v>
      </c>
      <c r="I107" s="100">
        <f t="shared" si="38"/>
        <v>0</v>
      </c>
      <c r="J107" s="100">
        <f t="shared" si="39"/>
        <v>0</v>
      </c>
      <c r="K107" s="100">
        <f t="shared" si="40"/>
        <v>0</v>
      </c>
      <c r="L107" s="100">
        <f t="shared" si="41"/>
        <v>0</v>
      </c>
      <c r="M107" s="100">
        <f t="shared" si="42"/>
        <v>0</v>
      </c>
      <c r="N107" s="479">
        <f>SUMIF('LICH THI'!$A:$A,'Theo Ngay'!$A107,'LICH THI'!X:X)</f>
        <v>0</v>
      </c>
      <c r="O107" s="479"/>
      <c r="P107" s="95">
        <f t="shared" si="32"/>
        <v>0</v>
      </c>
      <c r="Q107" s="95">
        <f>SUMIF('LICH THI'!$A:$A,'Theo Ngay'!$A107,'LICH THI'!N:N)</f>
        <v>0</v>
      </c>
      <c r="S107" s="95">
        <v>15</v>
      </c>
      <c r="T107" s="95">
        <f t="shared" si="33"/>
        <v>15</v>
      </c>
    </row>
    <row r="108" spans="1:20" x14ac:dyDescent="0.2">
      <c r="A108" s="94">
        <f t="shared" si="34"/>
        <v>42832.541666666664</v>
      </c>
      <c r="B108" s="95" t="str">
        <f>_Gio_</f>
        <v>13:00</v>
      </c>
      <c r="C108" s="76">
        <f t="shared" si="43"/>
        <v>103</v>
      </c>
      <c r="D108" s="505">
        <f>D107</f>
        <v>42832</v>
      </c>
      <c r="E108" s="99">
        <v>3</v>
      </c>
      <c r="F108" s="100">
        <f t="shared" si="35"/>
        <v>0</v>
      </c>
      <c r="G108" s="100">
        <f t="shared" si="36"/>
        <v>0</v>
      </c>
      <c r="H108" s="100">
        <f t="shared" si="37"/>
        <v>0</v>
      </c>
      <c r="I108" s="100">
        <f t="shared" si="38"/>
        <v>0</v>
      </c>
      <c r="J108" s="100">
        <f t="shared" si="39"/>
        <v>0</v>
      </c>
      <c r="K108" s="100">
        <f t="shared" si="40"/>
        <v>0</v>
      </c>
      <c r="L108" s="100">
        <f t="shared" si="41"/>
        <v>0</v>
      </c>
      <c r="M108" s="100">
        <f t="shared" si="42"/>
        <v>0</v>
      </c>
      <c r="N108" s="479">
        <f>SUMIF('LICH THI'!$A:$A,'Theo Ngay'!$A108,'LICH THI'!X:X)</f>
        <v>0</v>
      </c>
      <c r="O108" s="479"/>
      <c r="P108" s="95">
        <f t="shared" si="32"/>
        <v>0</v>
      </c>
      <c r="Q108" s="95">
        <f>SUMIF('LICH THI'!$A:$A,'Theo Ngay'!$A108,'LICH THI'!N:N)</f>
        <v>0</v>
      </c>
      <c r="S108" s="95">
        <v>12</v>
      </c>
      <c r="T108" s="95">
        <f t="shared" si="33"/>
        <v>12</v>
      </c>
    </row>
    <row r="109" spans="1:20" x14ac:dyDescent="0.2">
      <c r="A109" s="94">
        <f t="shared" si="34"/>
        <v>42832.625</v>
      </c>
      <c r="B109" s="95" t="str">
        <f>_Gio_</f>
        <v>15:00</v>
      </c>
      <c r="C109" s="76">
        <f t="shared" si="43"/>
        <v>104</v>
      </c>
      <c r="D109" s="505">
        <f>D108</f>
        <v>42832</v>
      </c>
      <c r="E109" s="99">
        <v>4</v>
      </c>
      <c r="F109" s="100">
        <f t="shared" si="35"/>
        <v>0</v>
      </c>
      <c r="G109" s="100">
        <f t="shared" si="36"/>
        <v>0</v>
      </c>
      <c r="H109" s="100">
        <f t="shared" si="37"/>
        <v>0</v>
      </c>
      <c r="I109" s="100">
        <f t="shared" si="38"/>
        <v>0</v>
      </c>
      <c r="J109" s="100">
        <f t="shared" si="39"/>
        <v>0</v>
      </c>
      <c r="K109" s="100">
        <f t="shared" si="40"/>
        <v>0</v>
      </c>
      <c r="L109" s="100">
        <f t="shared" si="41"/>
        <v>0</v>
      </c>
      <c r="M109" s="100">
        <f t="shared" si="42"/>
        <v>0</v>
      </c>
      <c r="N109" s="479">
        <f>SUMIF('LICH THI'!$A:$A,'Theo Ngay'!$A109,'LICH THI'!X:X)</f>
        <v>0</v>
      </c>
      <c r="O109" s="479"/>
      <c r="P109" s="95">
        <f t="shared" si="32"/>
        <v>0</v>
      </c>
      <c r="Q109" s="95">
        <f>SUMIF('LICH THI'!$A:$A,'Theo Ngay'!$A109,'LICH THI'!N:N)</f>
        <v>0</v>
      </c>
      <c r="S109" s="95">
        <v>11</v>
      </c>
      <c r="T109" s="95">
        <f t="shared" si="33"/>
        <v>11</v>
      </c>
    </row>
    <row r="110" spans="1:20" x14ac:dyDescent="0.2">
      <c r="A110" s="94">
        <f t="shared" si="34"/>
        <v>42832.75</v>
      </c>
      <c r="B110" s="95" t="str">
        <f>_Gio_</f>
        <v>18:00</v>
      </c>
      <c r="C110" s="79">
        <f t="shared" si="43"/>
        <v>105</v>
      </c>
      <c r="D110" s="506">
        <f>D109</f>
        <v>42832</v>
      </c>
      <c r="E110" s="103">
        <v>5</v>
      </c>
      <c r="F110" s="104">
        <f t="shared" si="35"/>
        <v>0</v>
      </c>
      <c r="G110" s="104">
        <f t="shared" si="36"/>
        <v>0</v>
      </c>
      <c r="H110" s="104">
        <f t="shared" si="37"/>
        <v>0</v>
      </c>
      <c r="I110" s="104">
        <f t="shared" si="38"/>
        <v>0</v>
      </c>
      <c r="J110" s="104">
        <f t="shared" si="39"/>
        <v>0</v>
      </c>
      <c r="K110" s="104">
        <f t="shared" si="40"/>
        <v>0</v>
      </c>
      <c r="L110" s="104">
        <f t="shared" si="41"/>
        <v>0</v>
      </c>
      <c r="M110" s="104">
        <f t="shared" si="42"/>
        <v>0</v>
      </c>
      <c r="N110" s="481">
        <f>SUMIF('LICH THI'!$A:$A,'Theo Ngay'!$A110,'LICH THI'!X:X)</f>
        <v>0</v>
      </c>
      <c r="O110" s="481"/>
      <c r="P110" s="95">
        <f t="shared" si="32"/>
        <v>0</v>
      </c>
      <c r="Q110" s="95">
        <f>SUMIF('LICH THI'!$A:$A,'Theo Ngay'!$A110,'LICH THI'!N:N)</f>
        <v>0</v>
      </c>
      <c r="S110" s="95">
        <v>0</v>
      </c>
      <c r="T110" s="95">
        <f t="shared" si="33"/>
        <v>0</v>
      </c>
    </row>
    <row r="111" spans="1:20" x14ac:dyDescent="0.2">
      <c r="A111" s="94">
        <f t="shared" si="34"/>
        <v>42833.291666666664</v>
      </c>
      <c r="B111" s="95" t="str">
        <f>_Gio_</f>
        <v>7:00</v>
      </c>
      <c r="C111" s="96">
        <f t="shared" si="43"/>
        <v>106</v>
      </c>
      <c r="D111" s="504">
        <f>+D106+1</f>
        <v>42833</v>
      </c>
      <c r="E111" s="97">
        <v>1</v>
      </c>
      <c r="F111" s="98">
        <f t="shared" si="35"/>
        <v>0</v>
      </c>
      <c r="G111" s="98">
        <f t="shared" si="36"/>
        <v>0</v>
      </c>
      <c r="H111" s="98">
        <f t="shared" si="37"/>
        <v>0</v>
      </c>
      <c r="I111" s="98">
        <f t="shared" si="38"/>
        <v>0</v>
      </c>
      <c r="J111" s="98">
        <f t="shared" si="39"/>
        <v>0</v>
      </c>
      <c r="K111" s="98">
        <f t="shared" si="40"/>
        <v>0</v>
      </c>
      <c r="L111" s="98">
        <f t="shared" si="41"/>
        <v>0</v>
      </c>
      <c r="M111" s="98">
        <f t="shared" si="42"/>
        <v>0</v>
      </c>
      <c r="N111" s="478">
        <f>SUMIF('LICH THI'!$A:$A,'Theo Ngay'!$A111,'LICH THI'!X:X)</f>
        <v>0</v>
      </c>
      <c r="O111" s="478" t="str">
        <f>IF(D111="","",CHOOSE(WEEKDAY(D111),"(Cnhật)","(Thứ 2)","(Thứ 3)","(Thứ 4)","(Thứ 5)","(Thứ 6)","(Thứ 7)"))</f>
        <v>(Thứ 7)</v>
      </c>
      <c r="P111" s="95">
        <f t="shared" si="32"/>
        <v>0</v>
      </c>
      <c r="Q111" s="95">
        <f>SUMIF('LICH THI'!$A:$A,'Theo Ngay'!$A111,'LICH THI'!N:N)</f>
        <v>0</v>
      </c>
      <c r="S111" s="95">
        <v>0</v>
      </c>
      <c r="T111" s="95">
        <f t="shared" si="33"/>
        <v>0</v>
      </c>
    </row>
    <row r="112" spans="1:20" x14ac:dyDescent="0.2">
      <c r="A112" s="94">
        <f t="shared" si="34"/>
        <v>42833.375</v>
      </c>
      <c r="B112" s="95" t="str">
        <f>_Gio_</f>
        <v>9:00</v>
      </c>
      <c r="C112" s="76">
        <f t="shared" si="43"/>
        <v>107</v>
      </c>
      <c r="D112" s="505">
        <f>D111</f>
        <v>42833</v>
      </c>
      <c r="E112" s="99">
        <v>2</v>
      </c>
      <c r="F112" s="100">
        <f t="shared" si="35"/>
        <v>0</v>
      </c>
      <c r="G112" s="100">
        <f t="shared" si="36"/>
        <v>0</v>
      </c>
      <c r="H112" s="100">
        <f t="shared" si="37"/>
        <v>0</v>
      </c>
      <c r="I112" s="100">
        <f t="shared" si="38"/>
        <v>0</v>
      </c>
      <c r="J112" s="100">
        <f t="shared" si="39"/>
        <v>0</v>
      </c>
      <c r="K112" s="100">
        <f t="shared" si="40"/>
        <v>0</v>
      </c>
      <c r="L112" s="100">
        <f t="shared" si="41"/>
        <v>0</v>
      </c>
      <c r="M112" s="100">
        <f t="shared" si="42"/>
        <v>0</v>
      </c>
      <c r="N112" s="479">
        <f>SUMIF('LICH THI'!$A:$A,'Theo Ngay'!$A112,'LICH THI'!X:X)</f>
        <v>0</v>
      </c>
      <c r="O112" s="479"/>
      <c r="P112" s="95">
        <f t="shared" si="32"/>
        <v>0</v>
      </c>
      <c r="Q112" s="95">
        <f>SUMIF('LICH THI'!$A:$A,'Theo Ngay'!$A112,'LICH THI'!N:N)</f>
        <v>0</v>
      </c>
      <c r="S112" s="95">
        <v>0</v>
      </c>
      <c r="T112" s="95">
        <f t="shared" si="33"/>
        <v>0</v>
      </c>
    </row>
    <row r="113" spans="1:20" x14ac:dyDescent="0.2">
      <c r="A113" s="94">
        <f t="shared" si="34"/>
        <v>42833.541666666664</v>
      </c>
      <c r="B113" s="95" t="str">
        <f>_Gio_</f>
        <v>13:00</v>
      </c>
      <c r="C113" s="76">
        <f t="shared" si="43"/>
        <v>108</v>
      </c>
      <c r="D113" s="505">
        <f>D112</f>
        <v>42833</v>
      </c>
      <c r="E113" s="99">
        <v>3</v>
      </c>
      <c r="F113" s="100">
        <f t="shared" si="35"/>
        <v>0</v>
      </c>
      <c r="G113" s="100">
        <f t="shared" si="36"/>
        <v>0</v>
      </c>
      <c r="H113" s="100">
        <f t="shared" si="37"/>
        <v>0</v>
      </c>
      <c r="I113" s="100">
        <f t="shared" si="38"/>
        <v>0</v>
      </c>
      <c r="J113" s="100">
        <f t="shared" si="39"/>
        <v>0</v>
      </c>
      <c r="K113" s="100">
        <f t="shared" si="40"/>
        <v>0</v>
      </c>
      <c r="L113" s="100">
        <f t="shared" si="41"/>
        <v>0</v>
      </c>
      <c r="M113" s="100">
        <f t="shared" si="42"/>
        <v>0</v>
      </c>
      <c r="N113" s="479">
        <f>SUMIF('LICH THI'!$A:$A,'Theo Ngay'!$A113,'LICH THI'!X:X)</f>
        <v>0</v>
      </c>
      <c r="O113" s="479"/>
      <c r="P113" s="95">
        <f t="shared" si="32"/>
        <v>0</v>
      </c>
      <c r="Q113" s="95">
        <f>SUMIF('LICH THI'!$A:$A,'Theo Ngay'!$A113,'LICH THI'!N:N)</f>
        <v>0</v>
      </c>
      <c r="S113" s="95">
        <v>0</v>
      </c>
      <c r="T113" s="95">
        <f t="shared" si="33"/>
        <v>0</v>
      </c>
    </row>
    <row r="114" spans="1:20" x14ac:dyDescent="0.2">
      <c r="A114" s="94">
        <f t="shared" si="34"/>
        <v>42833.625</v>
      </c>
      <c r="B114" s="95" t="str">
        <f>_Gio_</f>
        <v>15:00</v>
      </c>
      <c r="C114" s="76">
        <f t="shared" si="43"/>
        <v>109</v>
      </c>
      <c r="D114" s="505">
        <f>D113</f>
        <v>42833</v>
      </c>
      <c r="E114" s="99">
        <v>4</v>
      </c>
      <c r="F114" s="100">
        <f t="shared" si="35"/>
        <v>0</v>
      </c>
      <c r="G114" s="100">
        <f t="shared" si="36"/>
        <v>0</v>
      </c>
      <c r="H114" s="100">
        <f t="shared" si="37"/>
        <v>0</v>
      </c>
      <c r="I114" s="100">
        <f t="shared" si="38"/>
        <v>0</v>
      </c>
      <c r="J114" s="100">
        <f t="shared" si="39"/>
        <v>0</v>
      </c>
      <c r="K114" s="100">
        <f t="shared" si="40"/>
        <v>0</v>
      </c>
      <c r="L114" s="100">
        <f t="shared" si="41"/>
        <v>0</v>
      </c>
      <c r="M114" s="100">
        <f t="shared" si="42"/>
        <v>0</v>
      </c>
      <c r="N114" s="479">
        <f>SUMIF('LICH THI'!$A:$A,'Theo Ngay'!$A114,'LICH THI'!X:X)</f>
        <v>0</v>
      </c>
      <c r="O114" s="479"/>
      <c r="P114" s="95">
        <f t="shared" si="32"/>
        <v>0</v>
      </c>
      <c r="Q114" s="95">
        <f>SUMIF('LICH THI'!$A:$A,'Theo Ngay'!$A114,'LICH THI'!N:N)</f>
        <v>0</v>
      </c>
      <c r="S114" s="95">
        <v>0</v>
      </c>
      <c r="T114" s="95">
        <f t="shared" si="33"/>
        <v>0</v>
      </c>
    </row>
    <row r="115" spans="1:20" x14ac:dyDescent="0.2">
      <c r="A115" s="94">
        <f t="shared" si="34"/>
        <v>42833.75</v>
      </c>
      <c r="B115" s="95" t="str">
        <f>_Gio_</f>
        <v>18:00</v>
      </c>
      <c r="C115" s="79">
        <f t="shared" si="43"/>
        <v>110</v>
      </c>
      <c r="D115" s="506">
        <f>D114</f>
        <v>42833</v>
      </c>
      <c r="E115" s="103">
        <v>5</v>
      </c>
      <c r="F115" s="104">
        <f t="shared" si="35"/>
        <v>0</v>
      </c>
      <c r="G115" s="104">
        <f t="shared" si="36"/>
        <v>0</v>
      </c>
      <c r="H115" s="104">
        <f t="shared" si="37"/>
        <v>0</v>
      </c>
      <c r="I115" s="104">
        <f t="shared" si="38"/>
        <v>0</v>
      </c>
      <c r="J115" s="104">
        <f t="shared" si="39"/>
        <v>0</v>
      </c>
      <c r="K115" s="104">
        <f t="shared" si="40"/>
        <v>0</v>
      </c>
      <c r="L115" s="104">
        <f t="shared" si="41"/>
        <v>0</v>
      </c>
      <c r="M115" s="104">
        <f t="shared" si="42"/>
        <v>0</v>
      </c>
      <c r="N115" s="481">
        <f>SUMIF('LICH THI'!$A:$A,'Theo Ngay'!$A115,'LICH THI'!X:X)</f>
        <v>0</v>
      </c>
      <c r="O115" s="481"/>
      <c r="P115" s="95">
        <f t="shared" si="32"/>
        <v>0</v>
      </c>
      <c r="Q115" s="95">
        <f>SUMIF('LICH THI'!$A:$A,'Theo Ngay'!$A115,'LICH THI'!N:N)</f>
        <v>0</v>
      </c>
      <c r="S115" s="95">
        <v>0</v>
      </c>
      <c r="T115" s="95">
        <f t="shared" si="33"/>
        <v>0</v>
      </c>
    </row>
    <row r="116" spans="1:20" x14ac:dyDescent="0.2">
      <c r="A116" s="94">
        <f t="shared" si="34"/>
        <v>42834.291666666664</v>
      </c>
      <c r="B116" s="95" t="str">
        <f>_Gio_</f>
        <v>7:00</v>
      </c>
      <c r="C116" s="96">
        <f t="shared" si="43"/>
        <v>111</v>
      </c>
      <c r="D116" s="504">
        <f>+D111+1</f>
        <v>42834</v>
      </c>
      <c r="E116" s="97">
        <v>1</v>
      </c>
      <c r="F116" s="98">
        <f t="shared" si="35"/>
        <v>0</v>
      </c>
      <c r="G116" s="98">
        <f t="shared" si="36"/>
        <v>0</v>
      </c>
      <c r="H116" s="98">
        <f t="shared" si="37"/>
        <v>0</v>
      </c>
      <c r="I116" s="98">
        <f t="shared" si="38"/>
        <v>0</v>
      </c>
      <c r="J116" s="98">
        <f t="shared" si="39"/>
        <v>0</v>
      </c>
      <c r="K116" s="98">
        <f t="shared" si="40"/>
        <v>0</v>
      </c>
      <c r="L116" s="98">
        <f t="shared" si="41"/>
        <v>0</v>
      </c>
      <c r="M116" s="98">
        <f t="shared" si="42"/>
        <v>0</v>
      </c>
      <c r="N116" s="478">
        <f>SUMIF('LICH THI'!$A:$A,'Theo Ngay'!$A116,'LICH THI'!X:X)</f>
        <v>0</v>
      </c>
      <c r="O116" s="478" t="str">
        <f>IF(D116="","",CHOOSE(WEEKDAY(D116),"(Cnhật)","(Thứ 2)","(Thứ 3)","(Thứ 4)","(Thứ 5)","(Thứ 6)","(Thứ 7)"))</f>
        <v>(Cnhật)</v>
      </c>
      <c r="P116" s="95">
        <f t="shared" si="32"/>
        <v>0</v>
      </c>
      <c r="Q116" s="95">
        <f>SUMIF('LICH THI'!$A:$A,'Theo Ngay'!$A116,'LICH THI'!N:N)</f>
        <v>0</v>
      </c>
      <c r="S116" s="95">
        <v>0</v>
      </c>
      <c r="T116" s="95">
        <f t="shared" si="33"/>
        <v>0</v>
      </c>
    </row>
    <row r="117" spans="1:20" x14ac:dyDescent="0.2">
      <c r="A117" s="94">
        <f t="shared" si="34"/>
        <v>42834.375</v>
      </c>
      <c r="B117" s="95" t="str">
        <f>_Gio_</f>
        <v>9:00</v>
      </c>
      <c r="C117" s="76">
        <f t="shared" si="43"/>
        <v>112</v>
      </c>
      <c r="D117" s="505">
        <f>D116</f>
        <v>42834</v>
      </c>
      <c r="E117" s="99">
        <v>2</v>
      </c>
      <c r="F117" s="100">
        <f t="shared" si="35"/>
        <v>0</v>
      </c>
      <c r="G117" s="100">
        <f t="shared" si="36"/>
        <v>0</v>
      </c>
      <c r="H117" s="100">
        <f t="shared" si="37"/>
        <v>0</v>
      </c>
      <c r="I117" s="100">
        <f t="shared" si="38"/>
        <v>0</v>
      </c>
      <c r="J117" s="100">
        <f t="shared" si="39"/>
        <v>0</v>
      </c>
      <c r="K117" s="100">
        <f t="shared" si="40"/>
        <v>0</v>
      </c>
      <c r="L117" s="100">
        <f t="shared" si="41"/>
        <v>0</v>
      </c>
      <c r="M117" s="100">
        <f t="shared" si="42"/>
        <v>0</v>
      </c>
      <c r="N117" s="479">
        <f>SUMIF('LICH THI'!$A:$A,'Theo Ngay'!$A117,'LICH THI'!X:X)</f>
        <v>0</v>
      </c>
      <c r="O117" s="479"/>
      <c r="P117" s="95">
        <f t="shared" si="32"/>
        <v>0</v>
      </c>
      <c r="Q117" s="95">
        <f>SUMIF('LICH THI'!$A:$A,'Theo Ngay'!$A117,'LICH THI'!N:N)</f>
        <v>0</v>
      </c>
      <c r="S117" s="95">
        <v>9</v>
      </c>
      <c r="T117" s="95">
        <f t="shared" si="33"/>
        <v>9</v>
      </c>
    </row>
    <row r="118" spans="1:20" x14ac:dyDescent="0.2">
      <c r="A118" s="94">
        <f t="shared" si="34"/>
        <v>42834.541666666664</v>
      </c>
      <c r="B118" s="95" t="str">
        <f>_Gio_</f>
        <v>13:00</v>
      </c>
      <c r="C118" s="76">
        <f t="shared" si="43"/>
        <v>113</v>
      </c>
      <c r="D118" s="505">
        <f>D117</f>
        <v>42834</v>
      </c>
      <c r="E118" s="99">
        <v>3</v>
      </c>
      <c r="F118" s="100">
        <f t="shared" si="35"/>
        <v>0</v>
      </c>
      <c r="G118" s="100">
        <f t="shared" si="36"/>
        <v>0</v>
      </c>
      <c r="H118" s="100">
        <f t="shared" si="37"/>
        <v>0</v>
      </c>
      <c r="I118" s="100">
        <f t="shared" si="38"/>
        <v>0</v>
      </c>
      <c r="J118" s="100">
        <f t="shared" si="39"/>
        <v>0</v>
      </c>
      <c r="K118" s="100">
        <f t="shared" si="40"/>
        <v>0</v>
      </c>
      <c r="L118" s="100">
        <f t="shared" si="41"/>
        <v>0</v>
      </c>
      <c r="M118" s="100">
        <f t="shared" si="42"/>
        <v>0</v>
      </c>
      <c r="N118" s="479">
        <f>SUMIF('LICH THI'!$A:$A,'Theo Ngay'!$A118,'LICH THI'!X:X)</f>
        <v>0</v>
      </c>
      <c r="O118" s="479"/>
      <c r="P118" s="95">
        <f t="shared" si="32"/>
        <v>0</v>
      </c>
      <c r="Q118" s="95">
        <f>SUMIF('LICH THI'!$A:$A,'Theo Ngay'!$A118,'LICH THI'!N:N)</f>
        <v>0</v>
      </c>
      <c r="S118" s="95">
        <v>0</v>
      </c>
      <c r="T118" s="95">
        <f t="shared" si="33"/>
        <v>0</v>
      </c>
    </row>
    <row r="119" spans="1:20" x14ac:dyDescent="0.2">
      <c r="A119" s="94">
        <f t="shared" si="34"/>
        <v>42834.625</v>
      </c>
      <c r="B119" s="95" t="str">
        <f>_Gio_</f>
        <v>15:00</v>
      </c>
      <c r="C119" s="76">
        <f t="shared" si="43"/>
        <v>114</v>
      </c>
      <c r="D119" s="505">
        <f>D118</f>
        <v>42834</v>
      </c>
      <c r="E119" s="99">
        <v>4</v>
      </c>
      <c r="F119" s="100">
        <f t="shared" si="35"/>
        <v>0</v>
      </c>
      <c r="G119" s="100">
        <f t="shared" si="36"/>
        <v>0</v>
      </c>
      <c r="H119" s="100">
        <f t="shared" si="37"/>
        <v>0</v>
      </c>
      <c r="I119" s="100">
        <f t="shared" si="38"/>
        <v>0</v>
      </c>
      <c r="J119" s="100">
        <f t="shared" si="39"/>
        <v>0</v>
      </c>
      <c r="K119" s="100">
        <f t="shared" si="40"/>
        <v>0</v>
      </c>
      <c r="L119" s="100">
        <f t="shared" si="41"/>
        <v>0</v>
      </c>
      <c r="M119" s="100">
        <f t="shared" si="42"/>
        <v>0</v>
      </c>
      <c r="N119" s="479">
        <f>SUMIF('LICH THI'!$A:$A,'Theo Ngay'!$A119,'LICH THI'!X:X)</f>
        <v>0</v>
      </c>
      <c r="O119" s="479"/>
      <c r="P119" s="95">
        <f t="shared" si="32"/>
        <v>0</v>
      </c>
      <c r="Q119" s="95">
        <f>SUMIF('LICH THI'!$A:$A,'Theo Ngay'!$A119,'LICH THI'!N:N)</f>
        <v>0</v>
      </c>
      <c r="S119" s="95">
        <v>3</v>
      </c>
      <c r="T119" s="95">
        <f t="shared" si="33"/>
        <v>3</v>
      </c>
    </row>
    <row r="120" spans="1:20" x14ac:dyDescent="0.2">
      <c r="A120" s="94">
        <f t="shared" si="34"/>
        <v>42834.75</v>
      </c>
      <c r="B120" s="95" t="str">
        <f>_Gio_</f>
        <v>18:00</v>
      </c>
      <c r="C120" s="79">
        <f t="shared" si="43"/>
        <v>115</v>
      </c>
      <c r="D120" s="506">
        <f>D119</f>
        <v>42834</v>
      </c>
      <c r="E120" s="103">
        <v>5</v>
      </c>
      <c r="F120" s="104">
        <f t="shared" si="35"/>
        <v>0</v>
      </c>
      <c r="G120" s="104">
        <f t="shared" si="36"/>
        <v>0</v>
      </c>
      <c r="H120" s="104">
        <f t="shared" si="37"/>
        <v>0</v>
      </c>
      <c r="I120" s="104">
        <f t="shared" si="38"/>
        <v>0</v>
      </c>
      <c r="J120" s="104">
        <f t="shared" si="39"/>
        <v>0</v>
      </c>
      <c r="K120" s="104">
        <f t="shared" si="40"/>
        <v>0</v>
      </c>
      <c r="L120" s="104">
        <f t="shared" si="41"/>
        <v>0</v>
      </c>
      <c r="M120" s="104">
        <f t="shared" si="42"/>
        <v>0</v>
      </c>
      <c r="N120" s="481">
        <f>SUMIF('LICH THI'!$A:$A,'Theo Ngay'!$A120,'LICH THI'!X:X)</f>
        <v>0</v>
      </c>
      <c r="O120" s="481"/>
      <c r="P120" s="95">
        <f t="shared" si="32"/>
        <v>0</v>
      </c>
      <c r="Q120" s="95">
        <f>SUMIF('LICH THI'!$A:$A,'Theo Ngay'!$A120,'LICH THI'!N:N)</f>
        <v>0</v>
      </c>
      <c r="S120" s="95">
        <v>0</v>
      </c>
      <c r="T120" s="95">
        <f t="shared" si="33"/>
        <v>0</v>
      </c>
    </row>
    <row r="121" spans="1:20" x14ac:dyDescent="0.2">
      <c r="A121" s="94">
        <f t="shared" si="34"/>
        <v>42835.291666666664</v>
      </c>
      <c r="B121" s="95" t="str">
        <f>_Gio_</f>
        <v>7:00</v>
      </c>
      <c r="C121" s="96">
        <f t="shared" si="43"/>
        <v>116</v>
      </c>
      <c r="D121" s="504">
        <f>+D116+1</f>
        <v>42835</v>
      </c>
      <c r="E121" s="97">
        <v>1</v>
      </c>
      <c r="F121" s="98">
        <f t="shared" si="35"/>
        <v>0</v>
      </c>
      <c r="G121" s="98">
        <f t="shared" si="36"/>
        <v>0</v>
      </c>
      <c r="H121" s="98">
        <f t="shared" si="37"/>
        <v>0</v>
      </c>
      <c r="I121" s="98">
        <f t="shared" si="38"/>
        <v>0</v>
      </c>
      <c r="J121" s="98">
        <f t="shared" si="39"/>
        <v>0</v>
      </c>
      <c r="K121" s="98">
        <f t="shared" si="40"/>
        <v>0</v>
      </c>
      <c r="L121" s="98">
        <f t="shared" si="41"/>
        <v>0</v>
      </c>
      <c r="M121" s="98">
        <f t="shared" si="42"/>
        <v>0</v>
      </c>
      <c r="N121" s="478">
        <f>SUMIF('LICH THI'!$A:$A,'Theo Ngay'!$A121,'LICH THI'!X:X)</f>
        <v>0</v>
      </c>
      <c r="O121" s="478" t="str">
        <f>IF(D121="","",CHOOSE(WEEKDAY(D121),"(Cnhật)","(Thứ 2)","(Thứ 3)","(Thứ 4)","(Thứ 5)","(Thứ 6)","(Thứ 7)"))</f>
        <v>(Thứ 2)</v>
      </c>
      <c r="P121" s="95">
        <f t="shared" si="32"/>
        <v>0</v>
      </c>
      <c r="Q121" s="95">
        <f>SUMIF('LICH THI'!$A:$A,'Theo Ngay'!$A121,'LICH THI'!N:N)</f>
        <v>0</v>
      </c>
      <c r="S121" s="95">
        <v>0</v>
      </c>
      <c r="T121" s="95">
        <f t="shared" si="33"/>
        <v>0</v>
      </c>
    </row>
    <row r="122" spans="1:20" x14ac:dyDescent="0.2">
      <c r="A122" s="94">
        <f t="shared" si="34"/>
        <v>42835.375</v>
      </c>
      <c r="B122" s="95" t="str">
        <f>_Gio_</f>
        <v>9:00</v>
      </c>
      <c r="C122" s="76">
        <f t="shared" si="43"/>
        <v>117</v>
      </c>
      <c r="D122" s="505">
        <f>D121</f>
        <v>42835</v>
      </c>
      <c r="E122" s="99">
        <v>2</v>
      </c>
      <c r="F122" s="100">
        <f t="shared" si="35"/>
        <v>0</v>
      </c>
      <c r="G122" s="100">
        <f t="shared" si="36"/>
        <v>0</v>
      </c>
      <c r="H122" s="100">
        <f t="shared" si="37"/>
        <v>0</v>
      </c>
      <c r="I122" s="100">
        <f t="shared" si="38"/>
        <v>0</v>
      </c>
      <c r="J122" s="100">
        <f t="shared" si="39"/>
        <v>0</v>
      </c>
      <c r="K122" s="100">
        <f t="shared" si="40"/>
        <v>0</v>
      </c>
      <c r="L122" s="100">
        <f t="shared" si="41"/>
        <v>0</v>
      </c>
      <c r="M122" s="100">
        <f t="shared" si="42"/>
        <v>0</v>
      </c>
      <c r="N122" s="479">
        <f>SUMIF('LICH THI'!$A:$A,'Theo Ngay'!$A122,'LICH THI'!X:X)</f>
        <v>0</v>
      </c>
      <c r="O122" s="479"/>
      <c r="P122" s="95">
        <f t="shared" si="32"/>
        <v>0</v>
      </c>
      <c r="Q122" s="95">
        <f>SUMIF('LICH THI'!$A:$A,'Theo Ngay'!$A122,'LICH THI'!N:N)</f>
        <v>0</v>
      </c>
      <c r="S122" s="95">
        <v>6</v>
      </c>
      <c r="T122" s="95">
        <f t="shared" si="33"/>
        <v>6</v>
      </c>
    </row>
    <row r="123" spans="1:20" x14ac:dyDescent="0.2">
      <c r="A123" s="94">
        <f t="shared" si="34"/>
        <v>42835.541666666664</v>
      </c>
      <c r="B123" s="95" t="str">
        <f>_Gio_</f>
        <v>13:00</v>
      </c>
      <c r="C123" s="76">
        <f t="shared" si="43"/>
        <v>118</v>
      </c>
      <c r="D123" s="505">
        <f>D122</f>
        <v>42835</v>
      </c>
      <c r="E123" s="99">
        <v>3</v>
      </c>
      <c r="F123" s="100">
        <f t="shared" si="35"/>
        <v>0</v>
      </c>
      <c r="G123" s="100">
        <f t="shared" si="36"/>
        <v>0</v>
      </c>
      <c r="H123" s="100">
        <f t="shared" si="37"/>
        <v>0</v>
      </c>
      <c r="I123" s="100">
        <f t="shared" si="38"/>
        <v>0</v>
      </c>
      <c r="J123" s="100">
        <f t="shared" si="39"/>
        <v>0</v>
      </c>
      <c r="K123" s="100">
        <f t="shared" si="40"/>
        <v>0</v>
      </c>
      <c r="L123" s="100">
        <f t="shared" si="41"/>
        <v>0</v>
      </c>
      <c r="M123" s="100">
        <f t="shared" si="42"/>
        <v>0</v>
      </c>
      <c r="N123" s="479">
        <f>SUMIF('LICH THI'!$A:$A,'Theo Ngay'!$A123,'LICH THI'!X:X)</f>
        <v>0</v>
      </c>
      <c r="O123" s="479"/>
      <c r="P123" s="95">
        <f t="shared" si="32"/>
        <v>0</v>
      </c>
      <c r="Q123" s="95">
        <f>SUMIF('LICH THI'!$A:$A,'Theo Ngay'!$A123,'LICH THI'!N:N)</f>
        <v>0</v>
      </c>
      <c r="S123" s="95">
        <v>5</v>
      </c>
      <c r="T123" s="95">
        <f t="shared" si="33"/>
        <v>5</v>
      </c>
    </row>
    <row r="124" spans="1:20" x14ac:dyDescent="0.2">
      <c r="A124" s="94">
        <f t="shared" si="34"/>
        <v>42835.625</v>
      </c>
      <c r="B124" s="95" t="str">
        <f>_Gio_</f>
        <v>15:00</v>
      </c>
      <c r="C124" s="76">
        <f t="shared" si="43"/>
        <v>119</v>
      </c>
      <c r="D124" s="505">
        <f>D123</f>
        <v>42835</v>
      </c>
      <c r="E124" s="99">
        <v>4</v>
      </c>
      <c r="F124" s="100">
        <f t="shared" si="35"/>
        <v>0</v>
      </c>
      <c r="G124" s="100">
        <f t="shared" si="36"/>
        <v>0</v>
      </c>
      <c r="H124" s="100">
        <f t="shared" si="37"/>
        <v>0</v>
      </c>
      <c r="I124" s="100">
        <f t="shared" si="38"/>
        <v>0</v>
      </c>
      <c r="J124" s="100">
        <f t="shared" si="39"/>
        <v>0</v>
      </c>
      <c r="K124" s="100">
        <f t="shared" si="40"/>
        <v>0</v>
      </c>
      <c r="L124" s="100">
        <f t="shared" si="41"/>
        <v>0</v>
      </c>
      <c r="M124" s="100">
        <f t="shared" si="42"/>
        <v>0</v>
      </c>
      <c r="N124" s="479">
        <f>SUMIF('LICH THI'!$A:$A,'Theo Ngay'!$A124,'LICH THI'!X:X)</f>
        <v>0</v>
      </c>
      <c r="O124" s="479"/>
      <c r="P124" s="95">
        <f t="shared" si="32"/>
        <v>0</v>
      </c>
      <c r="Q124" s="95">
        <f>SUMIF('LICH THI'!$A:$A,'Theo Ngay'!$A124,'LICH THI'!N:N)</f>
        <v>0</v>
      </c>
      <c r="S124" s="95">
        <v>0</v>
      </c>
      <c r="T124" s="95">
        <f t="shared" si="33"/>
        <v>0</v>
      </c>
    </row>
    <row r="125" spans="1:20" x14ac:dyDescent="0.2">
      <c r="A125" s="94">
        <f t="shared" si="34"/>
        <v>42835.75</v>
      </c>
      <c r="B125" s="95" t="str">
        <f>_Gio_</f>
        <v>18:00</v>
      </c>
      <c r="C125" s="79">
        <f t="shared" si="43"/>
        <v>120</v>
      </c>
      <c r="D125" s="506">
        <f>D124</f>
        <v>42835</v>
      </c>
      <c r="E125" s="103">
        <v>5</v>
      </c>
      <c r="F125" s="104">
        <f t="shared" si="35"/>
        <v>0</v>
      </c>
      <c r="G125" s="104">
        <f t="shared" si="36"/>
        <v>0</v>
      </c>
      <c r="H125" s="104">
        <f t="shared" si="37"/>
        <v>0</v>
      </c>
      <c r="I125" s="104">
        <f t="shared" si="38"/>
        <v>0</v>
      </c>
      <c r="J125" s="104">
        <f t="shared" si="39"/>
        <v>0</v>
      </c>
      <c r="K125" s="104">
        <f t="shared" si="40"/>
        <v>0</v>
      </c>
      <c r="L125" s="104">
        <f t="shared" si="41"/>
        <v>0</v>
      </c>
      <c r="M125" s="104">
        <f t="shared" si="42"/>
        <v>0</v>
      </c>
      <c r="N125" s="480">
        <f>SUMIF('LICH THI'!$A:$A,'Theo Ngay'!$A125,'LICH THI'!X:X)</f>
        <v>0</v>
      </c>
      <c r="O125" s="480"/>
      <c r="P125" s="95">
        <f t="shared" si="32"/>
        <v>0</v>
      </c>
      <c r="Q125" s="95">
        <f>SUMIF('LICH THI'!$A:$A,'Theo Ngay'!$A125,'LICH THI'!N:N)</f>
        <v>0</v>
      </c>
      <c r="S125" s="95">
        <v>0</v>
      </c>
      <c r="T125" s="95">
        <f t="shared" si="33"/>
        <v>0</v>
      </c>
    </row>
    <row r="126" spans="1:20" x14ac:dyDescent="0.2">
      <c r="A126" s="94">
        <f t="shared" si="34"/>
        <v>42836.291666666664</v>
      </c>
      <c r="B126" s="95" t="str">
        <f>_Gio_</f>
        <v>7:00</v>
      </c>
      <c r="C126" s="96">
        <f t="shared" si="43"/>
        <v>121</v>
      </c>
      <c r="D126" s="504">
        <f>+D121+1</f>
        <v>42836</v>
      </c>
      <c r="E126" s="97">
        <v>1</v>
      </c>
      <c r="F126" s="98">
        <f t="shared" si="35"/>
        <v>0</v>
      </c>
      <c r="G126" s="98">
        <f t="shared" si="36"/>
        <v>0</v>
      </c>
      <c r="H126" s="98">
        <f t="shared" si="37"/>
        <v>0</v>
      </c>
      <c r="I126" s="98">
        <f t="shared" si="38"/>
        <v>0</v>
      </c>
      <c r="J126" s="98">
        <f t="shared" si="39"/>
        <v>0</v>
      </c>
      <c r="K126" s="98">
        <f t="shared" si="40"/>
        <v>0</v>
      </c>
      <c r="L126" s="98">
        <f t="shared" si="41"/>
        <v>0</v>
      </c>
      <c r="M126" s="98">
        <f t="shared" si="42"/>
        <v>0</v>
      </c>
      <c r="N126" s="478">
        <f>SUMIF('LICH THI'!$A:$A,'Theo Ngay'!$A126,'LICH THI'!X:X)</f>
        <v>0</v>
      </c>
      <c r="O126" s="478" t="str">
        <f>IF(D126="","",CHOOSE(WEEKDAY(D126),"(Cnhật)","(Thứ 2)","(Thứ 3)","(Thứ 4)","(Thứ 5)","(Thứ 6)","(Thứ 7)"))</f>
        <v>(Thứ 3)</v>
      </c>
      <c r="P126" s="95">
        <f t="shared" si="32"/>
        <v>0</v>
      </c>
      <c r="Q126" s="95">
        <f>SUMIF('LICH THI'!$A:$A,'Theo Ngay'!$A126,'LICH THI'!N:N)</f>
        <v>0</v>
      </c>
      <c r="S126" s="95">
        <v>0</v>
      </c>
      <c r="T126" s="95">
        <f t="shared" si="33"/>
        <v>0</v>
      </c>
    </row>
    <row r="127" spans="1:20" x14ac:dyDescent="0.2">
      <c r="A127" s="94">
        <f t="shared" si="34"/>
        <v>42836.375</v>
      </c>
      <c r="B127" s="95" t="str">
        <f>_Gio_</f>
        <v>9:00</v>
      </c>
      <c r="C127" s="76">
        <f t="shared" si="43"/>
        <v>122</v>
      </c>
      <c r="D127" s="505">
        <f>D126</f>
        <v>42836</v>
      </c>
      <c r="E127" s="99">
        <v>2</v>
      </c>
      <c r="F127" s="100">
        <f t="shared" si="35"/>
        <v>0</v>
      </c>
      <c r="G127" s="100">
        <f t="shared" si="36"/>
        <v>0</v>
      </c>
      <c r="H127" s="100">
        <f t="shared" si="37"/>
        <v>0</v>
      </c>
      <c r="I127" s="100">
        <f t="shared" si="38"/>
        <v>0</v>
      </c>
      <c r="J127" s="100">
        <f t="shared" si="39"/>
        <v>0</v>
      </c>
      <c r="K127" s="100">
        <f t="shared" si="40"/>
        <v>0</v>
      </c>
      <c r="L127" s="100">
        <f t="shared" si="41"/>
        <v>0</v>
      </c>
      <c r="M127" s="100">
        <f t="shared" si="42"/>
        <v>0</v>
      </c>
      <c r="N127" s="479">
        <f>SUMIF('LICH THI'!$A:$A,'Theo Ngay'!$A127,'LICH THI'!X:X)</f>
        <v>0</v>
      </c>
      <c r="O127" s="479"/>
      <c r="P127" s="95">
        <f t="shared" si="32"/>
        <v>0</v>
      </c>
      <c r="Q127" s="95">
        <f>SUMIF('LICH THI'!$A:$A,'Theo Ngay'!$A127,'LICH THI'!N:N)</f>
        <v>0</v>
      </c>
      <c r="S127" s="95">
        <v>10</v>
      </c>
      <c r="T127" s="95">
        <f t="shared" si="33"/>
        <v>10</v>
      </c>
    </row>
    <row r="128" spans="1:20" x14ac:dyDescent="0.2">
      <c r="A128" s="94">
        <f t="shared" si="34"/>
        <v>42836.541666666664</v>
      </c>
      <c r="B128" s="95" t="str">
        <f>_Gio_</f>
        <v>13:00</v>
      </c>
      <c r="C128" s="76">
        <f t="shared" si="43"/>
        <v>123</v>
      </c>
      <c r="D128" s="505">
        <f>D127</f>
        <v>42836</v>
      </c>
      <c r="E128" s="99">
        <v>3</v>
      </c>
      <c r="F128" s="100">
        <f t="shared" si="35"/>
        <v>0</v>
      </c>
      <c r="G128" s="100">
        <f t="shared" si="36"/>
        <v>0</v>
      </c>
      <c r="H128" s="100">
        <f t="shared" si="37"/>
        <v>0</v>
      </c>
      <c r="I128" s="100">
        <f t="shared" si="38"/>
        <v>0</v>
      </c>
      <c r="J128" s="100">
        <f t="shared" si="39"/>
        <v>0</v>
      </c>
      <c r="K128" s="100">
        <f t="shared" si="40"/>
        <v>0</v>
      </c>
      <c r="L128" s="100">
        <f t="shared" si="41"/>
        <v>0</v>
      </c>
      <c r="M128" s="100">
        <f t="shared" si="42"/>
        <v>0</v>
      </c>
      <c r="N128" s="479">
        <f>SUMIF('LICH THI'!$A:$A,'Theo Ngay'!$A128,'LICH THI'!X:X)</f>
        <v>0</v>
      </c>
      <c r="O128" s="479"/>
      <c r="P128" s="95">
        <f t="shared" si="32"/>
        <v>0</v>
      </c>
      <c r="Q128" s="95">
        <f>SUMIF('LICH THI'!$A:$A,'Theo Ngay'!$A128,'LICH THI'!N:N)</f>
        <v>0</v>
      </c>
      <c r="S128" s="95">
        <v>3</v>
      </c>
      <c r="T128" s="95">
        <f t="shared" si="33"/>
        <v>3</v>
      </c>
    </row>
    <row r="129" spans="1:20" x14ac:dyDescent="0.2">
      <c r="A129" s="94">
        <f t="shared" si="34"/>
        <v>42836.625</v>
      </c>
      <c r="B129" s="95" t="str">
        <f>_Gio_</f>
        <v>15:00</v>
      </c>
      <c r="C129" s="76">
        <f t="shared" si="43"/>
        <v>124</v>
      </c>
      <c r="D129" s="505">
        <f>D128</f>
        <v>42836</v>
      </c>
      <c r="E129" s="99">
        <v>4</v>
      </c>
      <c r="F129" s="100">
        <f t="shared" si="35"/>
        <v>0</v>
      </c>
      <c r="G129" s="100">
        <f t="shared" si="36"/>
        <v>0</v>
      </c>
      <c r="H129" s="100">
        <f t="shared" si="37"/>
        <v>0</v>
      </c>
      <c r="I129" s="100">
        <f t="shared" si="38"/>
        <v>0</v>
      </c>
      <c r="J129" s="100">
        <f t="shared" si="39"/>
        <v>0</v>
      </c>
      <c r="K129" s="100">
        <f t="shared" si="40"/>
        <v>0</v>
      </c>
      <c r="L129" s="100">
        <f t="shared" si="41"/>
        <v>0</v>
      </c>
      <c r="M129" s="100">
        <f t="shared" si="42"/>
        <v>0</v>
      </c>
      <c r="N129" s="479">
        <f>SUMIF('LICH THI'!$A:$A,'Theo Ngay'!$A129,'LICH THI'!X:X)</f>
        <v>0</v>
      </c>
      <c r="O129" s="479"/>
      <c r="P129" s="95">
        <f t="shared" si="32"/>
        <v>0</v>
      </c>
      <c r="Q129" s="95">
        <f>SUMIF('LICH THI'!$A:$A,'Theo Ngay'!$A129,'LICH THI'!N:N)</f>
        <v>0</v>
      </c>
      <c r="S129" s="95">
        <v>0</v>
      </c>
      <c r="T129" s="95">
        <f t="shared" si="33"/>
        <v>0</v>
      </c>
    </row>
    <row r="130" spans="1:20" x14ac:dyDescent="0.2">
      <c r="A130" s="94">
        <f t="shared" si="34"/>
        <v>42836.75</v>
      </c>
      <c r="B130" s="95" t="str">
        <f>_Gio_</f>
        <v>18:00</v>
      </c>
      <c r="C130" s="79">
        <f t="shared" si="43"/>
        <v>125</v>
      </c>
      <c r="D130" s="506">
        <f>D129</f>
        <v>42836</v>
      </c>
      <c r="E130" s="103">
        <v>5</v>
      </c>
      <c r="F130" s="104">
        <f t="shared" si="35"/>
        <v>0</v>
      </c>
      <c r="G130" s="104">
        <f t="shared" si="36"/>
        <v>0</v>
      </c>
      <c r="H130" s="104">
        <f t="shared" si="37"/>
        <v>0</v>
      </c>
      <c r="I130" s="104">
        <f t="shared" si="38"/>
        <v>0</v>
      </c>
      <c r="J130" s="104">
        <f t="shared" si="39"/>
        <v>0</v>
      </c>
      <c r="K130" s="104">
        <f t="shared" si="40"/>
        <v>0</v>
      </c>
      <c r="L130" s="104">
        <f t="shared" si="41"/>
        <v>0</v>
      </c>
      <c r="M130" s="104">
        <f t="shared" si="42"/>
        <v>0</v>
      </c>
      <c r="N130" s="481">
        <f>SUMIF('LICH THI'!$A:$A,'Theo Ngay'!$A130,'LICH THI'!X:X)</f>
        <v>0</v>
      </c>
      <c r="O130" s="481"/>
      <c r="P130" s="95">
        <f t="shared" si="32"/>
        <v>0</v>
      </c>
      <c r="Q130" s="95">
        <f>SUMIF('LICH THI'!$A:$A,'Theo Ngay'!$A130,'LICH THI'!N:N)</f>
        <v>0</v>
      </c>
      <c r="S130" s="95">
        <v>0</v>
      </c>
      <c r="T130" s="95">
        <f t="shared" si="33"/>
        <v>0</v>
      </c>
    </row>
    <row r="131" spans="1:20" x14ac:dyDescent="0.2">
      <c r="A131" s="94">
        <f t="shared" si="34"/>
        <v>42837.291666666664</v>
      </c>
      <c r="B131" s="95" t="str">
        <f>_Gio_</f>
        <v>7:00</v>
      </c>
      <c r="C131" s="96">
        <f t="shared" si="43"/>
        <v>126</v>
      </c>
      <c r="D131" s="504">
        <f>+D126+1</f>
        <v>42837</v>
      </c>
      <c r="E131" s="97">
        <v>1</v>
      </c>
      <c r="F131" s="98">
        <f t="shared" si="35"/>
        <v>0</v>
      </c>
      <c r="G131" s="98">
        <f t="shared" si="36"/>
        <v>0</v>
      </c>
      <c r="H131" s="98">
        <f t="shared" si="37"/>
        <v>0</v>
      </c>
      <c r="I131" s="98">
        <f t="shared" si="38"/>
        <v>0</v>
      </c>
      <c r="J131" s="98">
        <f t="shared" si="39"/>
        <v>0</v>
      </c>
      <c r="K131" s="98">
        <f t="shared" si="40"/>
        <v>0</v>
      </c>
      <c r="L131" s="98">
        <f t="shared" si="41"/>
        <v>0</v>
      </c>
      <c r="M131" s="98">
        <f t="shared" si="42"/>
        <v>0</v>
      </c>
      <c r="N131" s="478">
        <f>SUMIF('LICH THI'!$A:$A,'Theo Ngay'!$A131,'LICH THI'!X:X)</f>
        <v>0</v>
      </c>
      <c r="O131" s="478" t="str">
        <f>IF(D131="","",CHOOSE(WEEKDAY(D131),"(Cnhật)","(Thứ 2)","(Thứ 3)","(Thứ 4)","(Thứ 5)","(Thứ 6)","(Thứ 7)"))</f>
        <v>(Thứ 4)</v>
      </c>
      <c r="P131" s="95">
        <f t="shared" si="32"/>
        <v>0</v>
      </c>
      <c r="Q131" s="95">
        <f>SUMIF('LICH THI'!$A:$A,'Theo Ngay'!$A131,'LICH THI'!N:N)</f>
        <v>0</v>
      </c>
      <c r="S131" s="95">
        <v>0</v>
      </c>
      <c r="T131" s="95">
        <f t="shared" si="33"/>
        <v>0</v>
      </c>
    </row>
    <row r="132" spans="1:20" x14ac:dyDescent="0.2">
      <c r="A132" s="94">
        <f t="shared" si="34"/>
        <v>42837.375</v>
      </c>
      <c r="B132" s="95" t="str">
        <f>_Gio_</f>
        <v>9:00</v>
      </c>
      <c r="C132" s="76">
        <f t="shared" si="43"/>
        <v>127</v>
      </c>
      <c r="D132" s="505">
        <f>D131</f>
        <v>42837</v>
      </c>
      <c r="E132" s="99">
        <v>2</v>
      </c>
      <c r="F132" s="100">
        <f t="shared" si="35"/>
        <v>0</v>
      </c>
      <c r="G132" s="100">
        <f t="shared" si="36"/>
        <v>0</v>
      </c>
      <c r="H132" s="100">
        <f t="shared" si="37"/>
        <v>0</v>
      </c>
      <c r="I132" s="100">
        <f t="shared" si="38"/>
        <v>0</v>
      </c>
      <c r="J132" s="100">
        <f t="shared" si="39"/>
        <v>0</v>
      </c>
      <c r="K132" s="100">
        <f t="shared" si="40"/>
        <v>0</v>
      </c>
      <c r="L132" s="100">
        <f t="shared" si="41"/>
        <v>0</v>
      </c>
      <c r="M132" s="100">
        <f t="shared" si="42"/>
        <v>0</v>
      </c>
      <c r="N132" s="479">
        <f>SUMIF('LICH THI'!$A:$A,'Theo Ngay'!$A132,'LICH THI'!X:X)</f>
        <v>0</v>
      </c>
      <c r="O132" s="479"/>
      <c r="P132" s="95">
        <f t="shared" si="32"/>
        <v>0</v>
      </c>
      <c r="Q132" s="95">
        <f>SUMIF('LICH THI'!$A:$A,'Theo Ngay'!$A132,'LICH THI'!N:N)</f>
        <v>0</v>
      </c>
      <c r="S132" s="95">
        <v>0</v>
      </c>
      <c r="T132" s="95">
        <f t="shared" si="33"/>
        <v>0</v>
      </c>
    </row>
    <row r="133" spans="1:20" x14ac:dyDescent="0.2">
      <c r="A133" s="94">
        <f t="shared" si="34"/>
        <v>42837.541666666664</v>
      </c>
      <c r="B133" s="95" t="str">
        <f>_Gio_</f>
        <v>13:00</v>
      </c>
      <c r="C133" s="76">
        <f t="shared" si="43"/>
        <v>128</v>
      </c>
      <c r="D133" s="505">
        <f>D132</f>
        <v>42837</v>
      </c>
      <c r="E133" s="99">
        <v>3</v>
      </c>
      <c r="F133" s="100">
        <f t="shared" si="35"/>
        <v>0</v>
      </c>
      <c r="G133" s="100">
        <f t="shared" si="36"/>
        <v>0</v>
      </c>
      <c r="H133" s="100">
        <f t="shared" si="37"/>
        <v>0</v>
      </c>
      <c r="I133" s="100">
        <f t="shared" si="38"/>
        <v>0</v>
      </c>
      <c r="J133" s="100">
        <f t="shared" si="39"/>
        <v>0</v>
      </c>
      <c r="K133" s="100">
        <f t="shared" si="40"/>
        <v>0</v>
      </c>
      <c r="L133" s="100">
        <f t="shared" si="41"/>
        <v>0</v>
      </c>
      <c r="M133" s="100">
        <f t="shared" si="42"/>
        <v>0</v>
      </c>
      <c r="N133" s="479">
        <f>SUMIF('LICH THI'!$A:$A,'Theo Ngay'!$A133,'LICH THI'!X:X)</f>
        <v>0</v>
      </c>
      <c r="O133" s="479"/>
      <c r="P133" s="95">
        <f t="shared" si="32"/>
        <v>0</v>
      </c>
      <c r="Q133" s="95">
        <f>SUMIF('LICH THI'!$A:$A,'Theo Ngay'!$A133,'LICH THI'!N:N)</f>
        <v>0</v>
      </c>
      <c r="S133" s="95">
        <v>0</v>
      </c>
      <c r="T133" s="95">
        <f t="shared" si="33"/>
        <v>0</v>
      </c>
    </row>
    <row r="134" spans="1:20" x14ac:dyDescent="0.2">
      <c r="A134" s="94">
        <f t="shared" ref="A134:A199" si="44">_Ngay_Gio_</f>
        <v>42837.625</v>
      </c>
      <c r="B134" s="95" t="str">
        <f>_Gio_</f>
        <v>15:00</v>
      </c>
      <c r="C134" s="76">
        <f t="shared" si="43"/>
        <v>129</v>
      </c>
      <c r="D134" s="505">
        <f>D133</f>
        <v>42837</v>
      </c>
      <c r="E134" s="99">
        <v>4</v>
      </c>
      <c r="F134" s="100">
        <f t="shared" ref="F134:F199" si="45">_CongSP_</f>
        <v>0</v>
      </c>
      <c r="G134" s="100">
        <f t="shared" ref="G134:G199" si="46">_CongLLCT</f>
        <v>0</v>
      </c>
      <c r="H134" s="100">
        <f t="shared" ref="H134:H199" si="47">_CongKHCB</f>
        <v>0</v>
      </c>
      <c r="I134" s="100">
        <f t="shared" ref="I134:I199" si="48">_CongCSKT</f>
        <v>0</v>
      </c>
      <c r="J134" s="100">
        <f t="shared" ref="J134:J199" si="49">_CongKCT</f>
        <v>0</v>
      </c>
      <c r="K134" s="100">
        <f t="shared" ref="K134:K199" si="50">_CongKCK</f>
        <v>0</v>
      </c>
      <c r="L134" s="100">
        <f t="shared" ref="L134:L199" si="51">_CongKTVT</f>
        <v>0</v>
      </c>
      <c r="M134" s="100">
        <f t="shared" ref="M134:M199" si="52">_CongCNTT</f>
        <v>0</v>
      </c>
      <c r="N134" s="479">
        <f>SUMIF('LICH THI'!$A:$A,'Theo Ngay'!$A134,'LICH THI'!X:X)</f>
        <v>0</v>
      </c>
      <c r="O134" s="479"/>
      <c r="P134" s="95">
        <f t="shared" si="32"/>
        <v>0</v>
      </c>
      <c r="Q134" s="95">
        <f>SUMIF('LICH THI'!$A:$A,'Theo Ngay'!$A134,'LICH THI'!N:N)</f>
        <v>0</v>
      </c>
      <c r="S134" s="95">
        <v>0</v>
      </c>
      <c r="T134" s="95">
        <f t="shared" si="33"/>
        <v>0</v>
      </c>
    </row>
    <row r="135" spans="1:20" x14ac:dyDescent="0.2">
      <c r="A135" s="94">
        <f t="shared" si="44"/>
        <v>42837.75</v>
      </c>
      <c r="B135" s="95" t="str">
        <f>_Gio_</f>
        <v>18:00</v>
      </c>
      <c r="C135" s="79">
        <f t="shared" ref="C135:C200" si="53">_stt</f>
        <v>130</v>
      </c>
      <c r="D135" s="506">
        <f>D134</f>
        <v>42837</v>
      </c>
      <c r="E135" s="103">
        <v>5</v>
      </c>
      <c r="F135" s="104">
        <f t="shared" si="45"/>
        <v>0</v>
      </c>
      <c r="G135" s="104">
        <f t="shared" si="46"/>
        <v>0</v>
      </c>
      <c r="H135" s="104">
        <f t="shared" si="47"/>
        <v>0</v>
      </c>
      <c r="I135" s="104">
        <f t="shared" si="48"/>
        <v>0</v>
      </c>
      <c r="J135" s="104">
        <f t="shared" si="49"/>
        <v>0</v>
      </c>
      <c r="K135" s="104">
        <f t="shared" si="50"/>
        <v>0</v>
      </c>
      <c r="L135" s="104">
        <f t="shared" si="51"/>
        <v>0</v>
      </c>
      <c r="M135" s="104">
        <f t="shared" si="52"/>
        <v>0</v>
      </c>
      <c r="N135" s="481">
        <f>SUMIF('LICH THI'!$A:$A,'Theo Ngay'!$A135,'LICH THI'!X:X)</f>
        <v>0</v>
      </c>
      <c r="O135" s="481"/>
      <c r="P135" s="95">
        <f t="shared" ref="P135:P155" si="54">N135-2*F135</f>
        <v>0</v>
      </c>
      <c r="Q135" s="95">
        <f>SUMIF('LICH THI'!$A:$A,'Theo Ngay'!$A135,'LICH THI'!N:N)</f>
        <v>0</v>
      </c>
      <c r="S135" s="95">
        <v>0</v>
      </c>
      <c r="T135" s="95">
        <f t="shared" ref="T135:T155" si="55">+S135-F135</f>
        <v>0</v>
      </c>
    </row>
    <row r="136" spans="1:20" x14ac:dyDescent="0.2">
      <c r="A136" s="94">
        <f t="shared" si="44"/>
        <v>42838.291666666664</v>
      </c>
      <c r="B136" s="95" t="str">
        <f>_Gio_</f>
        <v>7:00</v>
      </c>
      <c r="C136" s="96">
        <f t="shared" si="53"/>
        <v>131</v>
      </c>
      <c r="D136" s="504">
        <f>+D131+1</f>
        <v>42838</v>
      </c>
      <c r="E136" s="97">
        <v>1</v>
      </c>
      <c r="F136" s="98">
        <f t="shared" si="45"/>
        <v>0</v>
      </c>
      <c r="G136" s="98">
        <f t="shared" si="46"/>
        <v>0</v>
      </c>
      <c r="H136" s="98">
        <f t="shared" si="47"/>
        <v>0</v>
      </c>
      <c r="I136" s="98">
        <f t="shared" si="48"/>
        <v>0</v>
      </c>
      <c r="J136" s="98">
        <f t="shared" si="49"/>
        <v>0</v>
      </c>
      <c r="K136" s="98">
        <f t="shared" si="50"/>
        <v>0</v>
      </c>
      <c r="L136" s="98">
        <f t="shared" si="51"/>
        <v>0</v>
      </c>
      <c r="M136" s="98">
        <f t="shared" si="52"/>
        <v>0</v>
      </c>
      <c r="N136" s="478">
        <f>SUMIF('LICH THI'!$A:$A,'Theo Ngay'!$A136,'LICH THI'!X:X)</f>
        <v>0</v>
      </c>
      <c r="O136" s="478" t="str">
        <f>IF(D136="","",CHOOSE(WEEKDAY(D136),"(Cnhật)","(Thứ 2)","(Thứ 3)","(Thứ 4)","(Thứ 5)","(Thứ 6)","(Thứ 7)"))</f>
        <v>(Thứ 5)</v>
      </c>
      <c r="P136" s="95">
        <f t="shared" si="54"/>
        <v>0</v>
      </c>
      <c r="Q136" s="95">
        <f>SUMIF('LICH THI'!$A:$A,'Theo Ngay'!$A136,'LICH THI'!N:N)</f>
        <v>0</v>
      </c>
      <c r="S136" s="95">
        <v>0</v>
      </c>
      <c r="T136" s="95">
        <f t="shared" si="55"/>
        <v>0</v>
      </c>
    </row>
    <row r="137" spans="1:20" x14ac:dyDescent="0.2">
      <c r="A137" s="94">
        <f t="shared" si="44"/>
        <v>42838.375</v>
      </c>
      <c r="B137" s="95" t="str">
        <f>_Gio_</f>
        <v>9:00</v>
      </c>
      <c r="C137" s="76">
        <f t="shared" si="53"/>
        <v>132</v>
      </c>
      <c r="D137" s="505">
        <f>D136</f>
        <v>42838</v>
      </c>
      <c r="E137" s="99">
        <v>2</v>
      </c>
      <c r="F137" s="100">
        <f t="shared" si="45"/>
        <v>0</v>
      </c>
      <c r="G137" s="100">
        <f t="shared" si="46"/>
        <v>0</v>
      </c>
      <c r="H137" s="100">
        <f t="shared" si="47"/>
        <v>0</v>
      </c>
      <c r="I137" s="100">
        <f t="shared" si="48"/>
        <v>0</v>
      </c>
      <c r="J137" s="100">
        <f t="shared" si="49"/>
        <v>0</v>
      </c>
      <c r="K137" s="100">
        <f t="shared" si="50"/>
        <v>0</v>
      </c>
      <c r="L137" s="100">
        <f t="shared" si="51"/>
        <v>0</v>
      </c>
      <c r="M137" s="100">
        <f t="shared" si="52"/>
        <v>0</v>
      </c>
      <c r="N137" s="479">
        <f>SUMIF('LICH THI'!$A:$A,'Theo Ngay'!$A137,'LICH THI'!X:X)</f>
        <v>0</v>
      </c>
      <c r="O137" s="479"/>
      <c r="P137" s="95">
        <f t="shared" si="54"/>
        <v>0</v>
      </c>
      <c r="Q137" s="95">
        <f>SUMIF('LICH THI'!$A:$A,'Theo Ngay'!$A137,'LICH THI'!N:N)</f>
        <v>0</v>
      </c>
      <c r="S137" s="95">
        <v>0</v>
      </c>
      <c r="T137" s="95">
        <f t="shared" si="55"/>
        <v>0</v>
      </c>
    </row>
    <row r="138" spans="1:20" x14ac:dyDescent="0.2">
      <c r="A138" s="94">
        <f t="shared" si="44"/>
        <v>42838.541666666664</v>
      </c>
      <c r="B138" s="95" t="str">
        <f>_Gio_</f>
        <v>13:00</v>
      </c>
      <c r="C138" s="76">
        <f t="shared" si="53"/>
        <v>133</v>
      </c>
      <c r="D138" s="505">
        <f>D137</f>
        <v>42838</v>
      </c>
      <c r="E138" s="99">
        <v>3</v>
      </c>
      <c r="F138" s="100">
        <f t="shared" si="45"/>
        <v>0</v>
      </c>
      <c r="G138" s="100">
        <f t="shared" si="46"/>
        <v>0</v>
      </c>
      <c r="H138" s="100">
        <f t="shared" si="47"/>
        <v>0</v>
      </c>
      <c r="I138" s="100">
        <f t="shared" si="48"/>
        <v>0</v>
      </c>
      <c r="J138" s="100">
        <f t="shared" si="49"/>
        <v>0</v>
      </c>
      <c r="K138" s="100">
        <f t="shared" si="50"/>
        <v>0</v>
      </c>
      <c r="L138" s="100">
        <f t="shared" si="51"/>
        <v>0</v>
      </c>
      <c r="M138" s="100">
        <f t="shared" si="52"/>
        <v>0</v>
      </c>
      <c r="N138" s="479">
        <f>SUMIF('LICH THI'!$A:$A,'Theo Ngay'!$A138,'LICH THI'!X:X)</f>
        <v>0</v>
      </c>
      <c r="O138" s="479"/>
      <c r="P138" s="95">
        <f t="shared" si="54"/>
        <v>0</v>
      </c>
      <c r="Q138" s="95">
        <f>SUMIF('LICH THI'!$A:$A,'Theo Ngay'!$A138,'LICH THI'!N:N)</f>
        <v>0</v>
      </c>
      <c r="S138" s="95">
        <v>0</v>
      </c>
      <c r="T138" s="95">
        <f t="shared" si="55"/>
        <v>0</v>
      </c>
    </row>
    <row r="139" spans="1:20" x14ac:dyDescent="0.2">
      <c r="A139" s="94">
        <f t="shared" si="44"/>
        <v>42838.625</v>
      </c>
      <c r="B139" s="95" t="str">
        <f>_Gio_</f>
        <v>15:00</v>
      </c>
      <c r="C139" s="76">
        <f t="shared" si="53"/>
        <v>134</v>
      </c>
      <c r="D139" s="505">
        <f>D138</f>
        <v>42838</v>
      </c>
      <c r="E139" s="99">
        <v>4</v>
      </c>
      <c r="F139" s="100">
        <f t="shared" si="45"/>
        <v>0</v>
      </c>
      <c r="G139" s="100">
        <f t="shared" si="46"/>
        <v>0</v>
      </c>
      <c r="H139" s="100">
        <f t="shared" si="47"/>
        <v>0</v>
      </c>
      <c r="I139" s="100">
        <f t="shared" si="48"/>
        <v>0</v>
      </c>
      <c r="J139" s="100">
        <f t="shared" si="49"/>
        <v>0</v>
      </c>
      <c r="K139" s="100">
        <f t="shared" si="50"/>
        <v>0</v>
      </c>
      <c r="L139" s="100">
        <f t="shared" si="51"/>
        <v>0</v>
      </c>
      <c r="M139" s="100">
        <f t="shared" si="52"/>
        <v>0</v>
      </c>
      <c r="N139" s="479">
        <f>SUMIF('LICH THI'!$A:$A,'Theo Ngay'!$A139,'LICH THI'!X:X)</f>
        <v>0</v>
      </c>
      <c r="O139" s="479"/>
      <c r="P139" s="95">
        <f t="shared" si="54"/>
        <v>0</v>
      </c>
      <c r="Q139" s="95">
        <f>SUMIF('LICH THI'!$A:$A,'Theo Ngay'!$A139,'LICH THI'!N:N)</f>
        <v>0</v>
      </c>
      <c r="S139" s="95">
        <v>0</v>
      </c>
      <c r="T139" s="95">
        <f t="shared" si="55"/>
        <v>0</v>
      </c>
    </row>
    <row r="140" spans="1:20" x14ac:dyDescent="0.2">
      <c r="A140" s="94">
        <f t="shared" si="44"/>
        <v>42838.75</v>
      </c>
      <c r="B140" s="95" t="str">
        <f>_Gio_</f>
        <v>18:00</v>
      </c>
      <c r="C140" s="79">
        <f t="shared" si="53"/>
        <v>135</v>
      </c>
      <c r="D140" s="506">
        <f>D139</f>
        <v>42838</v>
      </c>
      <c r="E140" s="103">
        <v>5</v>
      </c>
      <c r="F140" s="104">
        <f t="shared" si="45"/>
        <v>0</v>
      </c>
      <c r="G140" s="104">
        <f t="shared" si="46"/>
        <v>0</v>
      </c>
      <c r="H140" s="104">
        <f t="shared" si="47"/>
        <v>0</v>
      </c>
      <c r="I140" s="104">
        <f t="shared" si="48"/>
        <v>0</v>
      </c>
      <c r="J140" s="104">
        <f t="shared" si="49"/>
        <v>0</v>
      </c>
      <c r="K140" s="104">
        <f t="shared" si="50"/>
        <v>0</v>
      </c>
      <c r="L140" s="104">
        <f t="shared" si="51"/>
        <v>0</v>
      </c>
      <c r="M140" s="104">
        <f t="shared" si="52"/>
        <v>0</v>
      </c>
      <c r="N140" s="481">
        <f>SUMIF('LICH THI'!$A:$A,'Theo Ngay'!$A140,'LICH THI'!X:X)</f>
        <v>0</v>
      </c>
      <c r="O140" s="481"/>
      <c r="P140" s="95">
        <f t="shared" si="54"/>
        <v>0</v>
      </c>
      <c r="Q140" s="95">
        <f>SUMIF('LICH THI'!$A:$A,'Theo Ngay'!$A140,'LICH THI'!N:N)</f>
        <v>0</v>
      </c>
      <c r="S140" s="95">
        <v>0</v>
      </c>
      <c r="T140" s="95">
        <f t="shared" si="55"/>
        <v>0</v>
      </c>
    </row>
    <row r="141" spans="1:20" x14ac:dyDescent="0.2">
      <c r="A141" s="94">
        <f t="shared" si="44"/>
        <v>42839.291666666664</v>
      </c>
      <c r="B141" s="95" t="str">
        <f>_Gio_</f>
        <v>7:00</v>
      </c>
      <c r="C141" s="96">
        <f t="shared" si="53"/>
        <v>136</v>
      </c>
      <c r="D141" s="504">
        <f>+D136+1</f>
        <v>42839</v>
      </c>
      <c r="E141" s="97">
        <v>1</v>
      </c>
      <c r="F141" s="98">
        <f t="shared" si="45"/>
        <v>0</v>
      </c>
      <c r="G141" s="98">
        <f t="shared" si="46"/>
        <v>0</v>
      </c>
      <c r="H141" s="98">
        <f t="shared" si="47"/>
        <v>0</v>
      </c>
      <c r="I141" s="98">
        <f t="shared" si="48"/>
        <v>0</v>
      </c>
      <c r="J141" s="98">
        <f t="shared" si="49"/>
        <v>0</v>
      </c>
      <c r="K141" s="98">
        <f t="shared" si="50"/>
        <v>0</v>
      </c>
      <c r="L141" s="98">
        <f t="shared" si="51"/>
        <v>0</v>
      </c>
      <c r="M141" s="98">
        <f t="shared" si="52"/>
        <v>0</v>
      </c>
      <c r="N141" s="478">
        <f>SUMIF('LICH THI'!$A:$A,'Theo Ngay'!$A141,'LICH THI'!X:X)</f>
        <v>0</v>
      </c>
      <c r="O141" s="95" t="str">
        <f>IF(D141="","",CHOOSE(WEEKDAY(D141),"(Cnhật)","(Thứ 2)","(Thứ 3)","(Thứ 4)","(Thứ 5)","(Thứ 6)","(Thứ 7)"))</f>
        <v>(Thứ 6)</v>
      </c>
      <c r="P141" s="95">
        <f t="shared" si="54"/>
        <v>0</v>
      </c>
      <c r="Q141" s="95">
        <f>SUMIF('LICH THI'!$A:$A,'Theo Ngay'!$A141,'LICH THI'!N:N)</f>
        <v>0</v>
      </c>
      <c r="S141" s="95">
        <v>0</v>
      </c>
      <c r="T141" s="95">
        <f t="shared" si="55"/>
        <v>0</v>
      </c>
    </row>
    <row r="142" spans="1:20" x14ac:dyDescent="0.2">
      <c r="A142" s="94">
        <f t="shared" si="44"/>
        <v>42839.375</v>
      </c>
      <c r="B142" s="95" t="str">
        <f>_Gio_</f>
        <v>9:00</v>
      </c>
      <c r="C142" s="133">
        <f t="shared" si="53"/>
        <v>137</v>
      </c>
      <c r="D142" s="505">
        <f>D141</f>
        <v>42839</v>
      </c>
      <c r="E142" s="99">
        <v>2</v>
      </c>
      <c r="F142" s="100">
        <f t="shared" si="45"/>
        <v>0</v>
      </c>
      <c r="G142" s="100">
        <f t="shared" si="46"/>
        <v>0</v>
      </c>
      <c r="H142" s="100">
        <f t="shared" si="47"/>
        <v>0</v>
      </c>
      <c r="I142" s="100">
        <f t="shared" si="48"/>
        <v>0</v>
      </c>
      <c r="J142" s="100">
        <f t="shared" si="49"/>
        <v>0</v>
      </c>
      <c r="K142" s="100">
        <f t="shared" si="50"/>
        <v>0</v>
      </c>
      <c r="L142" s="100">
        <f t="shared" si="51"/>
        <v>0</v>
      </c>
      <c r="M142" s="100">
        <f t="shared" si="52"/>
        <v>0</v>
      </c>
      <c r="N142" s="479">
        <f>SUMIF('LICH THI'!$A:$A,'Theo Ngay'!$A142,'LICH THI'!X:X)</f>
        <v>0</v>
      </c>
      <c r="P142" s="95">
        <f t="shared" si="54"/>
        <v>0</v>
      </c>
      <c r="Q142" s="95">
        <f>SUMIF('LICH THI'!$A:$A,'Theo Ngay'!$A142,'LICH THI'!N:N)</f>
        <v>0</v>
      </c>
      <c r="S142" s="95">
        <v>0</v>
      </c>
      <c r="T142" s="95">
        <f t="shared" si="55"/>
        <v>0</v>
      </c>
    </row>
    <row r="143" spans="1:20" x14ac:dyDescent="0.2">
      <c r="A143" s="94">
        <f t="shared" si="44"/>
        <v>42839.541666666664</v>
      </c>
      <c r="B143" s="95" t="str">
        <f>_Gio_</f>
        <v>13:00</v>
      </c>
      <c r="C143" s="133">
        <f t="shared" si="53"/>
        <v>138</v>
      </c>
      <c r="D143" s="505">
        <f>D142</f>
        <v>42839</v>
      </c>
      <c r="E143" s="99">
        <v>3</v>
      </c>
      <c r="F143" s="100">
        <f t="shared" si="45"/>
        <v>0</v>
      </c>
      <c r="G143" s="100">
        <f t="shared" si="46"/>
        <v>0</v>
      </c>
      <c r="H143" s="100">
        <f t="shared" si="47"/>
        <v>0</v>
      </c>
      <c r="I143" s="100">
        <f t="shared" si="48"/>
        <v>0</v>
      </c>
      <c r="J143" s="100">
        <f t="shared" si="49"/>
        <v>0</v>
      </c>
      <c r="K143" s="100">
        <f t="shared" si="50"/>
        <v>0</v>
      </c>
      <c r="L143" s="100">
        <f t="shared" si="51"/>
        <v>0</v>
      </c>
      <c r="M143" s="100">
        <f t="shared" si="52"/>
        <v>0</v>
      </c>
      <c r="N143" s="479">
        <f>SUMIF('LICH THI'!$A:$A,'Theo Ngay'!$A143,'LICH THI'!X:X)</f>
        <v>0</v>
      </c>
      <c r="P143" s="95">
        <f t="shared" si="54"/>
        <v>0</v>
      </c>
      <c r="Q143" s="95">
        <f>SUMIF('LICH THI'!$A:$A,'Theo Ngay'!$A143,'LICH THI'!N:N)</f>
        <v>0</v>
      </c>
      <c r="S143" s="95">
        <v>0</v>
      </c>
      <c r="T143" s="95">
        <f t="shared" si="55"/>
        <v>0</v>
      </c>
    </row>
    <row r="144" spans="1:20" x14ac:dyDescent="0.2">
      <c r="A144" s="94">
        <f t="shared" si="44"/>
        <v>42839.625</v>
      </c>
      <c r="B144" s="95" t="str">
        <f>_Gio_</f>
        <v>15:00</v>
      </c>
      <c r="C144" s="133">
        <f t="shared" si="53"/>
        <v>139</v>
      </c>
      <c r="D144" s="505">
        <f>D143</f>
        <v>42839</v>
      </c>
      <c r="E144" s="99">
        <v>4</v>
      </c>
      <c r="F144" s="100">
        <f t="shared" si="45"/>
        <v>0</v>
      </c>
      <c r="G144" s="100">
        <f t="shared" si="46"/>
        <v>0</v>
      </c>
      <c r="H144" s="100">
        <f t="shared" si="47"/>
        <v>0</v>
      </c>
      <c r="I144" s="100">
        <f t="shared" si="48"/>
        <v>0</v>
      </c>
      <c r="J144" s="100">
        <f t="shared" si="49"/>
        <v>0</v>
      </c>
      <c r="K144" s="100">
        <f t="shared" si="50"/>
        <v>0</v>
      </c>
      <c r="L144" s="100">
        <f t="shared" si="51"/>
        <v>0</v>
      </c>
      <c r="M144" s="100">
        <f t="shared" si="52"/>
        <v>0</v>
      </c>
      <c r="N144" s="479">
        <f>SUMIF('LICH THI'!$A:$A,'Theo Ngay'!$A144,'LICH THI'!X:X)</f>
        <v>0</v>
      </c>
      <c r="P144" s="95">
        <f t="shared" si="54"/>
        <v>0</v>
      </c>
      <c r="Q144" s="95">
        <f>SUMIF('LICH THI'!$A:$A,'Theo Ngay'!$A144,'LICH THI'!N:N)</f>
        <v>0</v>
      </c>
      <c r="S144" s="95">
        <v>0</v>
      </c>
      <c r="T144" s="95">
        <f t="shared" si="55"/>
        <v>0</v>
      </c>
    </row>
    <row r="145" spans="1:20" x14ac:dyDescent="0.2">
      <c r="A145" s="94">
        <f t="shared" si="44"/>
        <v>42839.75</v>
      </c>
      <c r="B145" s="95" t="str">
        <f>_Gio_</f>
        <v>18:00</v>
      </c>
      <c r="C145" s="79">
        <f t="shared" si="53"/>
        <v>140</v>
      </c>
      <c r="D145" s="506">
        <f>D144</f>
        <v>42839</v>
      </c>
      <c r="E145" s="103">
        <v>5</v>
      </c>
      <c r="F145" s="104">
        <f t="shared" si="45"/>
        <v>0</v>
      </c>
      <c r="G145" s="104">
        <f t="shared" si="46"/>
        <v>0</v>
      </c>
      <c r="H145" s="104">
        <f t="shared" si="47"/>
        <v>0</v>
      </c>
      <c r="I145" s="104">
        <f t="shared" si="48"/>
        <v>0</v>
      </c>
      <c r="J145" s="104">
        <f t="shared" si="49"/>
        <v>0</v>
      </c>
      <c r="K145" s="104">
        <f t="shared" si="50"/>
        <v>0</v>
      </c>
      <c r="L145" s="104">
        <f t="shared" si="51"/>
        <v>0</v>
      </c>
      <c r="M145" s="104">
        <f t="shared" si="52"/>
        <v>0</v>
      </c>
      <c r="N145" s="481">
        <f>SUMIF('LICH THI'!$A:$A,'Theo Ngay'!$A145,'LICH THI'!X:X)</f>
        <v>0</v>
      </c>
      <c r="P145" s="95">
        <f t="shared" si="54"/>
        <v>0</v>
      </c>
      <c r="Q145" s="95">
        <f>SUMIF('LICH THI'!$A:$A,'Theo Ngay'!$A145,'LICH THI'!N:N)</f>
        <v>0</v>
      </c>
      <c r="S145" s="95">
        <v>0</v>
      </c>
      <c r="T145" s="95">
        <f t="shared" si="55"/>
        <v>0</v>
      </c>
    </row>
    <row r="146" spans="1:20" x14ac:dyDescent="0.2">
      <c r="A146" s="94">
        <f t="shared" si="44"/>
        <v>42840.291666666664</v>
      </c>
      <c r="B146" s="95" t="str">
        <f>_Gio_</f>
        <v>7:00</v>
      </c>
      <c r="C146" s="96">
        <f t="shared" si="53"/>
        <v>141</v>
      </c>
      <c r="D146" s="504">
        <f>+D141+1</f>
        <v>42840</v>
      </c>
      <c r="E146" s="97">
        <v>1</v>
      </c>
      <c r="F146" s="98">
        <f t="shared" si="45"/>
        <v>0</v>
      </c>
      <c r="G146" s="98">
        <f t="shared" si="46"/>
        <v>0</v>
      </c>
      <c r="H146" s="98">
        <f t="shared" si="47"/>
        <v>0</v>
      </c>
      <c r="I146" s="98">
        <f t="shared" si="48"/>
        <v>0</v>
      </c>
      <c r="J146" s="98">
        <f t="shared" si="49"/>
        <v>0</v>
      </c>
      <c r="K146" s="98">
        <f t="shared" si="50"/>
        <v>0</v>
      </c>
      <c r="L146" s="98">
        <f t="shared" si="51"/>
        <v>0</v>
      </c>
      <c r="M146" s="98">
        <f t="shared" si="52"/>
        <v>0</v>
      </c>
      <c r="N146" s="478">
        <f>SUMIF('LICH THI'!$A:$A,'Theo Ngay'!$A146,'LICH THI'!X:X)</f>
        <v>0</v>
      </c>
      <c r="O146" s="95" t="str">
        <f>IF(D146="","",CHOOSE(WEEKDAY(D146),"(Cnhật)","(Thứ 2)","(Thứ 3)","(Thứ 4)","(Thứ 5)","(Thứ 6)","(Thứ 7)"))</f>
        <v>(Thứ 7)</v>
      </c>
      <c r="P146" s="95">
        <f t="shared" si="54"/>
        <v>0</v>
      </c>
      <c r="Q146" s="95">
        <f>SUMIF('LICH THI'!$A:$A,'Theo Ngay'!$A146,'LICH THI'!N:N)</f>
        <v>0</v>
      </c>
      <c r="S146" s="95">
        <v>0</v>
      </c>
      <c r="T146" s="95">
        <f t="shared" si="55"/>
        <v>0</v>
      </c>
    </row>
    <row r="147" spans="1:20" x14ac:dyDescent="0.2">
      <c r="A147" s="94">
        <f t="shared" si="44"/>
        <v>42840.375</v>
      </c>
      <c r="B147" s="95" t="str">
        <f>_Gio_</f>
        <v>9:00</v>
      </c>
      <c r="C147" s="133">
        <f t="shared" si="53"/>
        <v>142</v>
      </c>
      <c r="D147" s="505">
        <f>D146</f>
        <v>42840</v>
      </c>
      <c r="E147" s="99">
        <v>2</v>
      </c>
      <c r="F147" s="100">
        <f t="shared" si="45"/>
        <v>0</v>
      </c>
      <c r="G147" s="100">
        <f t="shared" si="46"/>
        <v>0</v>
      </c>
      <c r="H147" s="100">
        <f t="shared" si="47"/>
        <v>0</v>
      </c>
      <c r="I147" s="100">
        <f t="shared" si="48"/>
        <v>0</v>
      </c>
      <c r="J147" s="100">
        <f t="shared" si="49"/>
        <v>0</v>
      </c>
      <c r="K147" s="100">
        <f t="shared" si="50"/>
        <v>0</v>
      </c>
      <c r="L147" s="100">
        <f t="shared" si="51"/>
        <v>0</v>
      </c>
      <c r="M147" s="100">
        <f t="shared" si="52"/>
        <v>0</v>
      </c>
      <c r="N147" s="479">
        <f>SUMIF('LICH THI'!$A:$A,'Theo Ngay'!$A147,'LICH THI'!X:X)</f>
        <v>0</v>
      </c>
      <c r="P147" s="95">
        <f t="shared" si="54"/>
        <v>0</v>
      </c>
      <c r="Q147" s="95">
        <f>SUMIF('LICH THI'!$A:$A,'Theo Ngay'!$A147,'LICH THI'!N:N)</f>
        <v>0</v>
      </c>
      <c r="S147" s="95">
        <v>0</v>
      </c>
      <c r="T147" s="95">
        <f t="shared" si="55"/>
        <v>0</v>
      </c>
    </row>
    <row r="148" spans="1:20" x14ac:dyDescent="0.2">
      <c r="A148" s="94">
        <f t="shared" si="44"/>
        <v>42840.541666666664</v>
      </c>
      <c r="B148" s="95" t="str">
        <f>_Gio_</f>
        <v>13:00</v>
      </c>
      <c r="C148" s="133">
        <f t="shared" si="53"/>
        <v>143</v>
      </c>
      <c r="D148" s="505">
        <f>D147</f>
        <v>42840</v>
      </c>
      <c r="E148" s="99">
        <v>3</v>
      </c>
      <c r="F148" s="100">
        <f t="shared" si="45"/>
        <v>0</v>
      </c>
      <c r="G148" s="100">
        <f t="shared" si="46"/>
        <v>0</v>
      </c>
      <c r="H148" s="100">
        <f t="shared" si="47"/>
        <v>0</v>
      </c>
      <c r="I148" s="100">
        <f t="shared" si="48"/>
        <v>0</v>
      </c>
      <c r="J148" s="100">
        <f t="shared" si="49"/>
        <v>0</v>
      </c>
      <c r="K148" s="100">
        <f t="shared" si="50"/>
        <v>0</v>
      </c>
      <c r="L148" s="100">
        <f t="shared" si="51"/>
        <v>0</v>
      </c>
      <c r="M148" s="100">
        <f t="shared" si="52"/>
        <v>0</v>
      </c>
      <c r="N148" s="479">
        <f>SUMIF('LICH THI'!$A:$A,'Theo Ngay'!$A148,'LICH THI'!X:X)</f>
        <v>0</v>
      </c>
      <c r="P148" s="95">
        <f t="shared" si="54"/>
        <v>0</v>
      </c>
      <c r="Q148" s="95">
        <f>SUMIF('LICH THI'!$A:$A,'Theo Ngay'!$A148,'LICH THI'!N:N)</f>
        <v>0</v>
      </c>
      <c r="S148" s="95">
        <v>0</v>
      </c>
      <c r="T148" s="95">
        <f t="shared" si="55"/>
        <v>0</v>
      </c>
    </row>
    <row r="149" spans="1:20" x14ac:dyDescent="0.2">
      <c r="A149" s="94">
        <f t="shared" si="44"/>
        <v>42840.625</v>
      </c>
      <c r="B149" s="95" t="str">
        <f>_Gio_</f>
        <v>15:00</v>
      </c>
      <c r="C149" s="133">
        <f t="shared" si="53"/>
        <v>144</v>
      </c>
      <c r="D149" s="505">
        <f>D148</f>
        <v>42840</v>
      </c>
      <c r="E149" s="99">
        <v>4</v>
      </c>
      <c r="F149" s="100">
        <f t="shared" si="45"/>
        <v>0</v>
      </c>
      <c r="G149" s="100">
        <f t="shared" si="46"/>
        <v>0</v>
      </c>
      <c r="H149" s="100">
        <f t="shared" si="47"/>
        <v>0</v>
      </c>
      <c r="I149" s="100">
        <f t="shared" si="48"/>
        <v>0</v>
      </c>
      <c r="J149" s="100">
        <f t="shared" si="49"/>
        <v>0</v>
      </c>
      <c r="K149" s="100">
        <f t="shared" si="50"/>
        <v>0</v>
      </c>
      <c r="L149" s="100">
        <f t="shared" si="51"/>
        <v>0</v>
      </c>
      <c r="M149" s="100">
        <f t="shared" si="52"/>
        <v>0</v>
      </c>
      <c r="N149" s="479">
        <f>SUMIF('LICH THI'!$A:$A,'Theo Ngay'!$A149,'LICH THI'!X:X)</f>
        <v>0</v>
      </c>
      <c r="P149" s="95">
        <f t="shared" si="54"/>
        <v>0</v>
      </c>
      <c r="Q149" s="95">
        <f>SUMIF('LICH THI'!$A:$A,'Theo Ngay'!$A149,'LICH THI'!N:N)</f>
        <v>0</v>
      </c>
      <c r="S149" s="95">
        <v>0</v>
      </c>
      <c r="T149" s="95">
        <f t="shared" si="55"/>
        <v>0</v>
      </c>
    </row>
    <row r="150" spans="1:20" x14ac:dyDescent="0.2">
      <c r="A150" s="94">
        <f t="shared" si="44"/>
        <v>42840.75</v>
      </c>
      <c r="B150" s="95" t="str">
        <f>_Gio_</f>
        <v>18:00</v>
      </c>
      <c r="C150" s="79">
        <f t="shared" si="53"/>
        <v>145</v>
      </c>
      <c r="D150" s="506">
        <f>D149</f>
        <v>42840</v>
      </c>
      <c r="E150" s="103">
        <v>5</v>
      </c>
      <c r="F150" s="104">
        <f t="shared" si="45"/>
        <v>0</v>
      </c>
      <c r="G150" s="104">
        <f t="shared" si="46"/>
        <v>0</v>
      </c>
      <c r="H150" s="104">
        <f t="shared" si="47"/>
        <v>0</v>
      </c>
      <c r="I150" s="104">
        <f t="shared" si="48"/>
        <v>0</v>
      </c>
      <c r="J150" s="104">
        <f t="shared" si="49"/>
        <v>0</v>
      </c>
      <c r="K150" s="104">
        <f t="shared" si="50"/>
        <v>0</v>
      </c>
      <c r="L150" s="104">
        <f t="shared" si="51"/>
        <v>0</v>
      </c>
      <c r="M150" s="104">
        <f t="shared" si="52"/>
        <v>0</v>
      </c>
      <c r="N150" s="481">
        <f>SUMIF('LICH THI'!$A:$A,'Theo Ngay'!$A150,'LICH THI'!X:X)</f>
        <v>0</v>
      </c>
      <c r="P150" s="95">
        <f t="shared" si="54"/>
        <v>0</v>
      </c>
      <c r="Q150" s="95">
        <f>SUMIF('LICH THI'!$A:$A,'Theo Ngay'!$A150,'LICH THI'!N:N)</f>
        <v>0</v>
      </c>
      <c r="S150" s="95">
        <v>0</v>
      </c>
      <c r="T150" s="95">
        <f t="shared" si="55"/>
        <v>0</v>
      </c>
    </row>
    <row r="151" spans="1:20" x14ac:dyDescent="0.2">
      <c r="A151" s="94">
        <f t="shared" si="44"/>
        <v>42841.291666666664</v>
      </c>
      <c r="B151" s="95" t="str">
        <f>_Gio_</f>
        <v>7:00</v>
      </c>
      <c r="C151" s="96">
        <f t="shared" si="53"/>
        <v>146</v>
      </c>
      <c r="D151" s="504">
        <f>+D146+1</f>
        <v>42841</v>
      </c>
      <c r="E151" s="97">
        <v>1</v>
      </c>
      <c r="F151" s="98">
        <f t="shared" si="45"/>
        <v>0</v>
      </c>
      <c r="G151" s="98">
        <f t="shared" si="46"/>
        <v>0</v>
      </c>
      <c r="H151" s="98">
        <f t="shared" si="47"/>
        <v>0</v>
      </c>
      <c r="I151" s="98">
        <f t="shared" si="48"/>
        <v>0</v>
      </c>
      <c r="J151" s="98">
        <f t="shared" si="49"/>
        <v>0</v>
      </c>
      <c r="K151" s="98">
        <f t="shared" si="50"/>
        <v>0</v>
      </c>
      <c r="L151" s="98">
        <f t="shared" si="51"/>
        <v>0</v>
      </c>
      <c r="M151" s="98">
        <f t="shared" si="52"/>
        <v>0</v>
      </c>
      <c r="N151" s="478">
        <f>SUMIF('LICH THI'!$A:$A,'Theo Ngay'!$A151,'LICH THI'!X:X)</f>
        <v>0</v>
      </c>
      <c r="O151" s="95" t="str">
        <f>IF(D151="","",CHOOSE(WEEKDAY(D151),"(Cnhật)","(Thứ 2)","(Thứ 3)","(Thứ 4)","(Thứ 5)","(Thứ 6)","(Thứ 7)"))</f>
        <v>(Cnhật)</v>
      </c>
      <c r="P151" s="95">
        <f t="shared" si="54"/>
        <v>0</v>
      </c>
      <c r="Q151" s="95">
        <f>SUMIF('LICH THI'!$A:$A,'Theo Ngay'!$A151,'LICH THI'!N:N)</f>
        <v>0</v>
      </c>
      <c r="S151" s="95">
        <v>0</v>
      </c>
      <c r="T151" s="95">
        <f t="shared" si="55"/>
        <v>0</v>
      </c>
    </row>
    <row r="152" spans="1:20" x14ac:dyDescent="0.2">
      <c r="A152" s="94">
        <f t="shared" si="44"/>
        <v>42841.375</v>
      </c>
      <c r="B152" s="95" t="str">
        <f>_Gio_</f>
        <v>9:00</v>
      </c>
      <c r="C152" s="133">
        <f t="shared" si="53"/>
        <v>147</v>
      </c>
      <c r="D152" s="505">
        <f>D151</f>
        <v>42841</v>
      </c>
      <c r="E152" s="99">
        <v>2</v>
      </c>
      <c r="F152" s="100">
        <f t="shared" si="45"/>
        <v>0</v>
      </c>
      <c r="G152" s="100">
        <f t="shared" si="46"/>
        <v>0</v>
      </c>
      <c r="H152" s="100">
        <f t="shared" si="47"/>
        <v>0</v>
      </c>
      <c r="I152" s="100">
        <f t="shared" si="48"/>
        <v>0</v>
      </c>
      <c r="J152" s="100">
        <f t="shared" si="49"/>
        <v>0</v>
      </c>
      <c r="K152" s="100">
        <f t="shared" si="50"/>
        <v>0</v>
      </c>
      <c r="L152" s="100">
        <f t="shared" si="51"/>
        <v>0</v>
      </c>
      <c r="M152" s="100">
        <f t="shared" si="52"/>
        <v>0</v>
      </c>
      <c r="N152" s="479">
        <f>SUMIF('LICH THI'!$A:$A,'Theo Ngay'!$A152,'LICH THI'!X:X)</f>
        <v>0</v>
      </c>
      <c r="P152" s="95">
        <f t="shared" si="54"/>
        <v>0</v>
      </c>
      <c r="Q152" s="95">
        <f>SUMIF('LICH THI'!$A:$A,'Theo Ngay'!$A152,'LICH THI'!N:N)</f>
        <v>0</v>
      </c>
      <c r="S152" s="95">
        <v>0</v>
      </c>
      <c r="T152" s="95">
        <f t="shared" si="55"/>
        <v>0</v>
      </c>
    </row>
    <row r="153" spans="1:20" x14ac:dyDescent="0.2">
      <c r="A153" s="94">
        <f t="shared" si="44"/>
        <v>42841.541666666664</v>
      </c>
      <c r="B153" s="95" t="str">
        <f>_Gio_</f>
        <v>13:00</v>
      </c>
      <c r="C153" s="133">
        <f t="shared" si="53"/>
        <v>148</v>
      </c>
      <c r="D153" s="505">
        <f>D152</f>
        <v>42841</v>
      </c>
      <c r="E153" s="99">
        <v>3</v>
      </c>
      <c r="F153" s="100">
        <f t="shared" si="45"/>
        <v>0</v>
      </c>
      <c r="G153" s="100">
        <f t="shared" si="46"/>
        <v>0</v>
      </c>
      <c r="H153" s="100">
        <f t="shared" si="47"/>
        <v>0</v>
      </c>
      <c r="I153" s="100">
        <f t="shared" si="48"/>
        <v>0</v>
      </c>
      <c r="J153" s="100">
        <f t="shared" si="49"/>
        <v>0</v>
      </c>
      <c r="K153" s="100">
        <f t="shared" si="50"/>
        <v>0</v>
      </c>
      <c r="L153" s="100">
        <f t="shared" si="51"/>
        <v>0</v>
      </c>
      <c r="M153" s="100">
        <f t="shared" si="52"/>
        <v>0</v>
      </c>
      <c r="N153" s="479">
        <f>SUMIF('LICH THI'!$A:$A,'Theo Ngay'!$A153,'LICH THI'!X:X)</f>
        <v>0</v>
      </c>
      <c r="P153" s="95">
        <f t="shared" si="54"/>
        <v>0</v>
      </c>
      <c r="Q153" s="95">
        <f>SUMIF('LICH THI'!$A:$A,'Theo Ngay'!$A153,'LICH THI'!N:N)</f>
        <v>0</v>
      </c>
      <c r="S153" s="95">
        <v>0</v>
      </c>
      <c r="T153" s="95">
        <f t="shared" si="55"/>
        <v>0</v>
      </c>
    </row>
    <row r="154" spans="1:20" x14ac:dyDescent="0.2">
      <c r="A154" s="94">
        <f t="shared" si="44"/>
        <v>42841.625</v>
      </c>
      <c r="B154" s="95" t="str">
        <f>_Gio_</f>
        <v>15:00</v>
      </c>
      <c r="C154" s="133">
        <f t="shared" si="53"/>
        <v>149</v>
      </c>
      <c r="D154" s="505">
        <f>D153</f>
        <v>42841</v>
      </c>
      <c r="E154" s="99">
        <v>4</v>
      </c>
      <c r="F154" s="100">
        <f t="shared" si="45"/>
        <v>0</v>
      </c>
      <c r="G154" s="100">
        <f t="shared" si="46"/>
        <v>0</v>
      </c>
      <c r="H154" s="100">
        <f t="shared" si="47"/>
        <v>0</v>
      </c>
      <c r="I154" s="100">
        <f t="shared" si="48"/>
        <v>0</v>
      </c>
      <c r="J154" s="100">
        <f t="shared" si="49"/>
        <v>0</v>
      </c>
      <c r="K154" s="100">
        <f t="shared" si="50"/>
        <v>0</v>
      </c>
      <c r="L154" s="100">
        <f t="shared" si="51"/>
        <v>0</v>
      </c>
      <c r="M154" s="100">
        <f t="shared" si="52"/>
        <v>0</v>
      </c>
      <c r="N154" s="479">
        <f>SUMIF('LICH THI'!$A:$A,'Theo Ngay'!$A154,'LICH THI'!X:X)</f>
        <v>0</v>
      </c>
      <c r="P154" s="95">
        <f t="shared" si="54"/>
        <v>0</v>
      </c>
      <c r="Q154" s="95">
        <f>SUMIF('LICH THI'!$A:$A,'Theo Ngay'!$A154,'LICH THI'!N:N)</f>
        <v>0</v>
      </c>
      <c r="S154" s="95">
        <v>0</v>
      </c>
      <c r="T154" s="95">
        <f t="shared" si="55"/>
        <v>0</v>
      </c>
    </row>
    <row r="155" spans="1:20" x14ac:dyDescent="0.2">
      <c r="A155" s="94">
        <f t="shared" si="44"/>
        <v>42841.75</v>
      </c>
      <c r="B155" s="95" t="str">
        <f>_Gio_</f>
        <v>18:00</v>
      </c>
      <c r="C155" s="79">
        <f t="shared" si="53"/>
        <v>150</v>
      </c>
      <c r="D155" s="506">
        <f>D154</f>
        <v>42841</v>
      </c>
      <c r="E155" s="103">
        <v>5</v>
      </c>
      <c r="F155" s="104">
        <f t="shared" si="45"/>
        <v>0</v>
      </c>
      <c r="G155" s="104">
        <f t="shared" si="46"/>
        <v>0</v>
      </c>
      <c r="H155" s="104">
        <f t="shared" si="47"/>
        <v>0</v>
      </c>
      <c r="I155" s="104">
        <f t="shared" si="48"/>
        <v>0</v>
      </c>
      <c r="J155" s="104">
        <f t="shared" si="49"/>
        <v>0</v>
      </c>
      <c r="K155" s="104">
        <f t="shared" si="50"/>
        <v>0</v>
      </c>
      <c r="L155" s="104">
        <f t="shared" si="51"/>
        <v>0</v>
      </c>
      <c r="M155" s="104">
        <f t="shared" si="52"/>
        <v>0</v>
      </c>
      <c r="N155" s="481">
        <f>SUMIF('LICH THI'!$A:$A,'Theo Ngay'!$A155,'LICH THI'!X:X)</f>
        <v>0</v>
      </c>
      <c r="P155" s="95">
        <f t="shared" si="54"/>
        <v>0</v>
      </c>
      <c r="Q155" s="95">
        <f>SUMIF('LICH THI'!$A:$A,'Theo Ngay'!$A155,'LICH THI'!N:N)</f>
        <v>0</v>
      </c>
      <c r="S155" s="95">
        <v>0</v>
      </c>
      <c r="T155" s="95">
        <f t="shared" si="55"/>
        <v>0</v>
      </c>
    </row>
    <row r="156" spans="1:20" x14ac:dyDescent="0.2">
      <c r="A156" s="94">
        <f t="shared" si="44"/>
        <v>42842.291666666664</v>
      </c>
      <c r="B156" s="95" t="str">
        <f>_Gio_</f>
        <v>7:00</v>
      </c>
      <c r="C156" s="96">
        <f t="shared" si="53"/>
        <v>151</v>
      </c>
      <c r="D156" s="504">
        <f>+D151+1</f>
        <v>42842</v>
      </c>
      <c r="E156" s="97">
        <v>1</v>
      </c>
      <c r="F156" s="98">
        <f t="shared" si="45"/>
        <v>0</v>
      </c>
      <c r="G156" s="98">
        <f t="shared" si="46"/>
        <v>0</v>
      </c>
      <c r="H156" s="98">
        <f t="shared" si="47"/>
        <v>0</v>
      </c>
      <c r="I156" s="98">
        <f t="shared" si="48"/>
        <v>0</v>
      </c>
      <c r="J156" s="98">
        <f t="shared" si="49"/>
        <v>0</v>
      </c>
      <c r="K156" s="98">
        <f t="shared" si="50"/>
        <v>0</v>
      </c>
      <c r="L156" s="98">
        <f t="shared" si="51"/>
        <v>0</v>
      </c>
      <c r="M156" s="98">
        <f t="shared" si="52"/>
        <v>0</v>
      </c>
      <c r="N156" s="478">
        <f>SUMIF('LICH THI'!$A:$A,'Theo Ngay'!$A156,'LICH THI'!X:X)</f>
        <v>0</v>
      </c>
      <c r="O156" s="95" t="str">
        <f>IF(D156="","",CHOOSE(WEEKDAY(D156),"(Cnhật)","(Thứ 2)","(Thứ 3)","(Thứ 4)","(Thứ 5)","(Thứ 6)","(Thứ 7)"))</f>
        <v>(Thứ 2)</v>
      </c>
      <c r="P156" s="95">
        <f t="shared" ref="P156:P219" si="56">N156-2*F156</f>
        <v>0</v>
      </c>
      <c r="Q156" s="95">
        <f>SUMIF('LICH THI'!$A:$A,'Theo Ngay'!$A156,'LICH THI'!N:N)</f>
        <v>0</v>
      </c>
      <c r="S156" s="95">
        <v>0</v>
      </c>
      <c r="T156" s="95">
        <f t="shared" ref="T156:T219" si="57">+S156-F156</f>
        <v>0</v>
      </c>
    </row>
    <row r="157" spans="1:20" x14ac:dyDescent="0.2">
      <c r="A157" s="94">
        <f t="shared" si="44"/>
        <v>42842.375</v>
      </c>
      <c r="B157" s="95" t="str">
        <f>_Gio_</f>
        <v>9:00</v>
      </c>
      <c r="C157" s="133">
        <f t="shared" si="53"/>
        <v>152</v>
      </c>
      <c r="D157" s="505">
        <f>D156</f>
        <v>42842</v>
      </c>
      <c r="E157" s="99">
        <v>2</v>
      </c>
      <c r="F157" s="100">
        <f t="shared" si="45"/>
        <v>0</v>
      </c>
      <c r="G157" s="100">
        <f t="shared" si="46"/>
        <v>0</v>
      </c>
      <c r="H157" s="100">
        <f t="shared" si="47"/>
        <v>0</v>
      </c>
      <c r="I157" s="100">
        <f t="shared" si="48"/>
        <v>0</v>
      </c>
      <c r="J157" s="100">
        <f t="shared" si="49"/>
        <v>0</v>
      </c>
      <c r="K157" s="100">
        <f t="shared" si="50"/>
        <v>0</v>
      </c>
      <c r="L157" s="100">
        <f t="shared" si="51"/>
        <v>0</v>
      </c>
      <c r="M157" s="100">
        <f t="shared" si="52"/>
        <v>0</v>
      </c>
      <c r="N157" s="479">
        <f>SUMIF('LICH THI'!$A:$A,'Theo Ngay'!$A157,'LICH THI'!X:X)</f>
        <v>0</v>
      </c>
      <c r="P157" s="95">
        <f t="shared" si="56"/>
        <v>0</v>
      </c>
      <c r="Q157" s="95">
        <f>SUMIF('LICH THI'!$A:$A,'Theo Ngay'!$A157,'LICH THI'!N:N)</f>
        <v>0</v>
      </c>
      <c r="S157" s="95">
        <v>0</v>
      </c>
      <c r="T157" s="95">
        <f t="shared" si="57"/>
        <v>0</v>
      </c>
    </row>
    <row r="158" spans="1:20" x14ac:dyDescent="0.2">
      <c r="A158" s="94">
        <f t="shared" si="44"/>
        <v>42842.541666666664</v>
      </c>
      <c r="B158" s="95" t="str">
        <f>_Gio_</f>
        <v>13:00</v>
      </c>
      <c r="C158" s="133">
        <f t="shared" si="53"/>
        <v>153</v>
      </c>
      <c r="D158" s="505">
        <f>D157</f>
        <v>42842</v>
      </c>
      <c r="E158" s="99">
        <v>3</v>
      </c>
      <c r="F158" s="100">
        <f t="shared" si="45"/>
        <v>0</v>
      </c>
      <c r="G158" s="100">
        <f t="shared" si="46"/>
        <v>0</v>
      </c>
      <c r="H158" s="100">
        <f t="shared" si="47"/>
        <v>0</v>
      </c>
      <c r="I158" s="100">
        <f t="shared" si="48"/>
        <v>0</v>
      </c>
      <c r="J158" s="100">
        <f t="shared" si="49"/>
        <v>0</v>
      </c>
      <c r="K158" s="100">
        <f t="shared" si="50"/>
        <v>0</v>
      </c>
      <c r="L158" s="100">
        <f t="shared" si="51"/>
        <v>0</v>
      </c>
      <c r="M158" s="100">
        <f t="shared" si="52"/>
        <v>0</v>
      </c>
      <c r="N158" s="479">
        <f>SUMIF('LICH THI'!$A:$A,'Theo Ngay'!$A158,'LICH THI'!X:X)</f>
        <v>0</v>
      </c>
      <c r="P158" s="95">
        <f t="shared" si="56"/>
        <v>0</v>
      </c>
      <c r="Q158" s="95">
        <f>SUMIF('LICH THI'!$A:$A,'Theo Ngay'!$A158,'LICH THI'!N:N)</f>
        <v>0</v>
      </c>
      <c r="S158" s="95">
        <v>0</v>
      </c>
      <c r="T158" s="95">
        <f t="shared" si="57"/>
        <v>0</v>
      </c>
    </row>
    <row r="159" spans="1:20" x14ac:dyDescent="0.2">
      <c r="A159" s="94">
        <f t="shared" si="44"/>
        <v>42842.625</v>
      </c>
      <c r="B159" s="95" t="str">
        <f>_Gio_</f>
        <v>15:00</v>
      </c>
      <c r="C159" s="133">
        <f t="shared" si="53"/>
        <v>154</v>
      </c>
      <c r="D159" s="505">
        <f>D158</f>
        <v>42842</v>
      </c>
      <c r="E159" s="99">
        <v>4</v>
      </c>
      <c r="F159" s="100">
        <f t="shared" si="45"/>
        <v>0</v>
      </c>
      <c r="G159" s="100">
        <f t="shared" si="46"/>
        <v>0</v>
      </c>
      <c r="H159" s="100">
        <f t="shared" si="47"/>
        <v>0</v>
      </c>
      <c r="I159" s="100">
        <f t="shared" si="48"/>
        <v>0</v>
      </c>
      <c r="J159" s="100">
        <f t="shared" si="49"/>
        <v>0</v>
      </c>
      <c r="K159" s="100">
        <f t="shared" si="50"/>
        <v>0</v>
      </c>
      <c r="L159" s="100">
        <f t="shared" si="51"/>
        <v>0</v>
      </c>
      <c r="M159" s="100">
        <f t="shared" si="52"/>
        <v>0</v>
      </c>
      <c r="N159" s="479">
        <f>SUMIF('LICH THI'!$A:$A,'Theo Ngay'!$A159,'LICH THI'!X:X)</f>
        <v>0</v>
      </c>
      <c r="P159" s="95">
        <f t="shared" si="56"/>
        <v>0</v>
      </c>
      <c r="Q159" s="95">
        <f>SUMIF('LICH THI'!$A:$A,'Theo Ngay'!$A159,'LICH THI'!N:N)</f>
        <v>0</v>
      </c>
      <c r="S159" s="95">
        <v>0</v>
      </c>
      <c r="T159" s="95">
        <f t="shared" si="57"/>
        <v>0</v>
      </c>
    </row>
    <row r="160" spans="1:20" x14ac:dyDescent="0.2">
      <c r="A160" s="94">
        <f t="shared" si="44"/>
        <v>42842.75</v>
      </c>
      <c r="B160" s="95" t="str">
        <f>_Gio_</f>
        <v>18:00</v>
      </c>
      <c r="C160" s="79">
        <f t="shared" si="53"/>
        <v>155</v>
      </c>
      <c r="D160" s="506">
        <f>D159</f>
        <v>42842</v>
      </c>
      <c r="E160" s="103">
        <v>5</v>
      </c>
      <c r="F160" s="104">
        <f t="shared" si="45"/>
        <v>0</v>
      </c>
      <c r="G160" s="104">
        <f t="shared" si="46"/>
        <v>0</v>
      </c>
      <c r="H160" s="104">
        <f t="shared" si="47"/>
        <v>0</v>
      </c>
      <c r="I160" s="104">
        <f t="shared" si="48"/>
        <v>0</v>
      </c>
      <c r="J160" s="104">
        <f t="shared" si="49"/>
        <v>0</v>
      </c>
      <c r="K160" s="104">
        <f t="shared" si="50"/>
        <v>0</v>
      </c>
      <c r="L160" s="104">
        <f t="shared" si="51"/>
        <v>0</v>
      </c>
      <c r="M160" s="104">
        <f t="shared" si="52"/>
        <v>0</v>
      </c>
      <c r="N160" s="481">
        <f>SUMIF('LICH THI'!$A:$A,'Theo Ngay'!$A160,'LICH THI'!X:X)</f>
        <v>0</v>
      </c>
      <c r="P160" s="95">
        <f t="shared" si="56"/>
        <v>0</v>
      </c>
      <c r="Q160" s="95">
        <f>SUMIF('LICH THI'!$A:$A,'Theo Ngay'!$A160,'LICH THI'!N:N)</f>
        <v>0</v>
      </c>
      <c r="S160" s="95">
        <v>0</v>
      </c>
      <c r="T160" s="95">
        <f t="shared" si="57"/>
        <v>0</v>
      </c>
    </row>
    <row r="161" spans="1:20" x14ac:dyDescent="0.2">
      <c r="A161" s="94">
        <f t="shared" si="44"/>
        <v>42843.291666666664</v>
      </c>
      <c r="B161" s="95" t="str">
        <f>_Gio_</f>
        <v>7:00</v>
      </c>
      <c r="C161" s="96">
        <f t="shared" si="53"/>
        <v>156</v>
      </c>
      <c r="D161" s="504">
        <f>+D156+1</f>
        <v>42843</v>
      </c>
      <c r="E161" s="97">
        <v>1</v>
      </c>
      <c r="F161" s="98">
        <f t="shared" si="45"/>
        <v>0</v>
      </c>
      <c r="G161" s="98">
        <f t="shared" si="46"/>
        <v>0</v>
      </c>
      <c r="H161" s="98">
        <f t="shared" si="47"/>
        <v>0</v>
      </c>
      <c r="I161" s="98">
        <f t="shared" si="48"/>
        <v>0</v>
      </c>
      <c r="J161" s="98">
        <f t="shared" si="49"/>
        <v>0</v>
      </c>
      <c r="K161" s="98">
        <f t="shared" si="50"/>
        <v>0</v>
      </c>
      <c r="L161" s="98">
        <f t="shared" si="51"/>
        <v>0</v>
      </c>
      <c r="M161" s="98">
        <f t="shared" si="52"/>
        <v>0</v>
      </c>
      <c r="N161" s="478">
        <f>SUMIF('LICH THI'!$A:$A,'Theo Ngay'!$A161,'LICH THI'!X:X)</f>
        <v>0</v>
      </c>
      <c r="O161" s="95" t="str">
        <f>IF(D161="","",CHOOSE(WEEKDAY(D161),"(Cnhật)","(Thứ 2)","(Thứ 3)","(Thứ 4)","(Thứ 5)","(Thứ 6)","(Thứ 7)"))</f>
        <v>(Thứ 3)</v>
      </c>
      <c r="P161" s="95">
        <f t="shared" si="56"/>
        <v>0</v>
      </c>
      <c r="Q161" s="95">
        <f>SUMIF('LICH THI'!$A:$A,'Theo Ngay'!$A161,'LICH THI'!N:N)</f>
        <v>0</v>
      </c>
      <c r="S161" s="95">
        <v>0</v>
      </c>
      <c r="T161" s="95">
        <f t="shared" si="57"/>
        <v>0</v>
      </c>
    </row>
    <row r="162" spans="1:20" x14ac:dyDescent="0.2">
      <c r="A162" s="94">
        <f t="shared" si="44"/>
        <v>42843.375</v>
      </c>
      <c r="B162" s="95" t="str">
        <f>_Gio_</f>
        <v>9:00</v>
      </c>
      <c r="C162" s="133">
        <f t="shared" si="53"/>
        <v>157</v>
      </c>
      <c r="D162" s="505">
        <f>D161</f>
        <v>42843</v>
      </c>
      <c r="E162" s="99">
        <v>2</v>
      </c>
      <c r="F162" s="100">
        <f t="shared" si="45"/>
        <v>0</v>
      </c>
      <c r="G162" s="100">
        <f t="shared" si="46"/>
        <v>0</v>
      </c>
      <c r="H162" s="100">
        <f t="shared" si="47"/>
        <v>0</v>
      </c>
      <c r="I162" s="100">
        <f t="shared" si="48"/>
        <v>0</v>
      </c>
      <c r="J162" s="100">
        <f t="shared" si="49"/>
        <v>0</v>
      </c>
      <c r="K162" s="100">
        <f t="shared" si="50"/>
        <v>0</v>
      </c>
      <c r="L162" s="100">
        <f t="shared" si="51"/>
        <v>0</v>
      </c>
      <c r="M162" s="100">
        <f t="shared" si="52"/>
        <v>0</v>
      </c>
      <c r="N162" s="479">
        <f>SUMIF('LICH THI'!$A:$A,'Theo Ngay'!$A162,'LICH THI'!X:X)</f>
        <v>0</v>
      </c>
      <c r="P162" s="95">
        <f t="shared" si="56"/>
        <v>0</v>
      </c>
      <c r="Q162" s="95">
        <f>SUMIF('LICH THI'!$A:$A,'Theo Ngay'!$A162,'LICH THI'!N:N)</f>
        <v>0</v>
      </c>
      <c r="S162" s="95">
        <v>0</v>
      </c>
      <c r="T162" s="95">
        <f t="shared" si="57"/>
        <v>0</v>
      </c>
    </row>
    <row r="163" spans="1:20" x14ac:dyDescent="0.2">
      <c r="A163" s="94">
        <f t="shared" si="44"/>
        <v>42843.541666666664</v>
      </c>
      <c r="B163" s="95" t="str">
        <f>_Gio_</f>
        <v>13:00</v>
      </c>
      <c r="C163" s="133">
        <f t="shared" si="53"/>
        <v>158</v>
      </c>
      <c r="D163" s="505">
        <f>D162</f>
        <v>42843</v>
      </c>
      <c r="E163" s="99">
        <v>3</v>
      </c>
      <c r="F163" s="100">
        <f t="shared" si="45"/>
        <v>0</v>
      </c>
      <c r="G163" s="100">
        <f t="shared" si="46"/>
        <v>0</v>
      </c>
      <c r="H163" s="100">
        <f t="shared" si="47"/>
        <v>0</v>
      </c>
      <c r="I163" s="100">
        <f t="shared" si="48"/>
        <v>0</v>
      </c>
      <c r="J163" s="100">
        <f t="shared" si="49"/>
        <v>0</v>
      </c>
      <c r="K163" s="100">
        <f t="shared" si="50"/>
        <v>0</v>
      </c>
      <c r="L163" s="100">
        <f t="shared" si="51"/>
        <v>0</v>
      </c>
      <c r="M163" s="100">
        <f t="shared" si="52"/>
        <v>0</v>
      </c>
      <c r="N163" s="479">
        <f>SUMIF('LICH THI'!$A:$A,'Theo Ngay'!$A163,'LICH THI'!X:X)</f>
        <v>0</v>
      </c>
      <c r="P163" s="95">
        <f t="shared" si="56"/>
        <v>0</v>
      </c>
      <c r="Q163" s="95">
        <f>SUMIF('LICH THI'!$A:$A,'Theo Ngay'!$A163,'LICH THI'!N:N)</f>
        <v>0</v>
      </c>
      <c r="S163" s="95">
        <v>0</v>
      </c>
      <c r="T163" s="95">
        <f t="shared" si="57"/>
        <v>0</v>
      </c>
    </row>
    <row r="164" spans="1:20" x14ac:dyDescent="0.2">
      <c r="A164" s="94">
        <f t="shared" si="44"/>
        <v>42843.625</v>
      </c>
      <c r="B164" s="95" t="str">
        <f>_Gio_</f>
        <v>15:00</v>
      </c>
      <c r="C164" s="133">
        <f t="shared" si="53"/>
        <v>159</v>
      </c>
      <c r="D164" s="505">
        <f>D163</f>
        <v>42843</v>
      </c>
      <c r="E164" s="99">
        <v>4</v>
      </c>
      <c r="F164" s="100">
        <f t="shared" si="45"/>
        <v>0</v>
      </c>
      <c r="G164" s="100">
        <f t="shared" si="46"/>
        <v>0</v>
      </c>
      <c r="H164" s="100">
        <f t="shared" si="47"/>
        <v>0</v>
      </c>
      <c r="I164" s="100">
        <f t="shared" si="48"/>
        <v>0</v>
      </c>
      <c r="J164" s="100">
        <f t="shared" si="49"/>
        <v>0</v>
      </c>
      <c r="K164" s="100">
        <f t="shared" si="50"/>
        <v>0</v>
      </c>
      <c r="L164" s="100">
        <f t="shared" si="51"/>
        <v>0</v>
      </c>
      <c r="M164" s="100">
        <f t="shared" si="52"/>
        <v>0</v>
      </c>
      <c r="N164" s="479">
        <f>SUMIF('LICH THI'!$A:$A,'Theo Ngay'!$A164,'LICH THI'!X:X)</f>
        <v>0</v>
      </c>
      <c r="P164" s="95">
        <f t="shared" si="56"/>
        <v>0</v>
      </c>
      <c r="Q164" s="95">
        <f>SUMIF('LICH THI'!$A:$A,'Theo Ngay'!$A164,'LICH THI'!N:N)</f>
        <v>0</v>
      </c>
      <c r="S164" s="95">
        <v>0</v>
      </c>
      <c r="T164" s="95">
        <f t="shared" si="57"/>
        <v>0</v>
      </c>
    </row>
    <row r="165" spans="1:20" x14ac:dyDescent="0.2">
      <c r="A165" s="94">
        <f t="shared" si="44"/>
        <v>42843.75</v>
      </c>
      <c r="B165" s="95" t="str">
        <f>_Gio_</f>
        <v>18:00</v>
      </c>
      <c r="C165" s="79">
        <f t="shared" si="53"/>
        <v>160</v>
      </c>
      <c r="D165" s="506">
        <f>D164</f>
        <v>42843</v>
      </c>
      <c r="E165" s="103">
        <v>5</v>
      </c>
      <c r="F165" s="104">
        <f t="shared" si="45"/>
        <v>0</v>
      </c>
      <c r="G165" s="104">
        <f t="shared" si="46"/>
        <v>0</v>
      </c>
      <c r="H165" s="104">
        <f t="shared" si="47"/>
        <v>0</v>
      </c>
      <c r="I165" s="104">
        <f t="shared" si="48"/>
        <v>0</v>
      </c>
      <c r="J165" s="104">
        <f t="shared" si="49"/>
        <v>0</v>
      </c>
      <c r="K165" s="104">
        <f t="shared" si="50"/>
        <v>0</v>
      </c>
      <c r="L165" s="104">
        <f t="shared" si="51"/>
        <v>0</v>
      </c>
      <c r="M165" s="104">
        <f t="shared" si="52"/>
        <v>0</v>
      </c>
      <c r="N165" s="481">
        <f>SUMIF('LICH THI'!$A:$A,'Theo Ngay'!$A165,'LICH THI'!X:X)</f>
        <v>0</v>
      </c>
      <c r="P165" s="95">
        <f t="shared" si="56"/>
        <v>0</v>
      </c>
      <c r="Q165" s="95">
        <f>SUMIF('LICH THI'!$A:$A,'Theo Ngay'!$A165,'LICH THI'!N:N)</f>
        <v>0</v>
      </c>
      <c r="S165" s="95">
        <v>0</v>
      </c>
      <c r="T165" s="95">
        <f t="shared" si="57"/>
        <v>0</v>
      </c>
    </row>
    <row r="166" spans="1:20" x14ac:dyDescent="0.2">
      <c r="A166" s="94">
        <f t="shared" si="44"/>
        <v>42844.291666666664</v>
      </c>
      <c r="B166" s="95" t="str">
        <f>_Gio_</f>
        <v>7:00</v>
      </c>
      <c r="C166" s="96">
        <f t="shared" si="53"/>
        <v>161</v>
      </c>
      <c r="D166" s="504">
        <f>+D161+1</f>
        <v>42844</v>
      </c>
      <c r="E166" s="97">
        <v>1</v>
      </c>
      <c r="F166" s="98">
        <f t="shared" si="45"/>
        <v>0</v>
      </c>
      <c r="G166" s="98">
        <f t="shared" si="46"/>
        <v>0</v>
      </c>
      <c r="H166" s="98">
        <f t="shared" si="47"/>
        <v>0</v>
      </c>
      <c r="I166" s="98">
        <f t="shared" si="48"/>
        <v>0</v>
      </c>
      <c r="J166" s="98">
        <f t="shared" si="49"/>
        <v>0</v>
      </c>
      <c r="K166" s="98">
        <f t="shared" si="50"/>
        <v>0</v>
      </c>
      <c r="L166" s="98">
        <f t="shared" si="51"/>
        <v>0</v>
      </c>
      <c r="M166" s="98">
        <f t="shared" si="52"/>
        <v>0</v>
      </c>
      <c r="N166" s="478">
        <f>SUMIF('LICH THI'!$A:$A,'Theo Ngay'!$A166,'LICH THI'!X:X)</f>
        <v>0</v>
      </c>
      <c r="O166" s="478" t="str">
        <f>IF(D166="","",CHOOSE(WEEKDAY(D166),"(Cnhật)","(Thứ 2)","(Thứ 3)","(Thứ 4)","(Thứ 5)","(Thứ 6)","(Thứ 7)"))</f>
        <v>(Thứ 4)</v>
      </c>
      <c r="P166" s="95">
        <f t="shared" si="56"/>
        <v>0</v>
      </c>
      <c r="Q166" s="95">
        <f>SUMIF('LICH THI'!$A:$A,'Theo Ngay'!$A166,'LICH THI'!N:N)</f>
        <v>0</v>
      </c>
      <c r="S166" s="95">
        <v>0</v>
      </c>
      <c r="T166" s="95">
        <f t="shared" si="57"/>
        <v>0</v>
      </c>
    </row>
    <row r="167" spans="1:20" x14ac:dyDescent="0.2">
      <c r="A167" s="94">
        <f t="shared" si="44"/>
        <v>42844.375</v>
      </c>
      <c r="B167" s="95" t="str">
        <f>_Gio_</f>
        <v>9:00</v>
      </c>
      <c r="C167" s="133">
        <f t="shared" si="53"/>
        <v>162</v>
      </c>
      <c r="D167" s="505">
        <f>D166</f>
        <v>42844</v>
      </c>
      <c r="E167" s="99">
        <v>2</v>
      </c>
      <c r="F167" s="100">
        <f t="shared" si="45"/>
        <v>0</v>
      </c>
      <c r="G167" s="100">
        <f t="shared" si="46"/>
        <v>0</v>
      </c>
      <c r="H167" s="100">
        <f t="shared" si="47"/>
        <v>0</v>
      </c>
      <c r="I167" s="100">
        <f t="shared" si="48"/>
        <v>0</v>
      </c>
      <c r="J167" s="100">
        <f t="shared" si="49"/>
        <v>0</v>
      </c>
      <c r="K167" s="100">
        <f t="shared" si="50"/>
        <v>0</v>
      </c>
      <c r="L167" s="100">
        <f t="shared" si="51"/>
        <v>0</v>
      </c>
      <c r="M167" s="100">
        <f t="shared" si="52"/>
        <v>0</v>
      </c>
      <c r="N167" s="479">
        <f>SUMIF('LICH THI'!$A:$A,'Theo Ngay'!$A167,'LICH THI'!X:X)</f>
        <v>0</v>
      </c>
      <c r="O167" s="479"/>
      <c r="P167" s="95">
        <f t="shared" si="56"/>
        <v>0</v>
      </c>
      <c r="Q167" s="95">
        <f>SUMIF('LICH THI'!$A:$A,'Theo Ngay'!$A167,'LICH THI'!N:N)</f>
        <v>0</v>
      </c>
      <c r="S167" s="95">
        <v>0</v>
      </c>
      <c r="T167" s="95">
        <f t="shared" si="57"/>
        <v>0</v>
      </c>
    </row>
    <row r="168" spans="1:20" x14ac:dyDescent="0.2">
      <c r="A168" s="94">
        <f t="shared" si="44"/>
        <v>42844.541666666664</v>
      </c>
      <c r="B168" s="95" t="str">
        <f>_Gio_</f>
        <v>13:00</v>
      </c>
      <c r="C168" s="133">
        <f t="shared" si="53"/>
        <v>163</v>
      </c>
      <c r="D168" s="505">
        <f>D167</f>
        <v>42844</v>
      </c>
      <c r="E168" s="99">
        <v>3</v>
      </c>
      <c r="F168" s="100">
        <f t="shared" si="45"/>
        <v>0</v>
      </c>
      <c r="G168" s="100">
        <f t="shared" si="46"/>
        <v>0</v>
      </c>
      <c r="H168" s="100">
        <f t="shared" si="47"/>
        <v>0</v>
      </c>
      <c r="I168" s="100">
        <f t="shared" si="48"/>
        <v>0</v>
      </c>
      <c r="J168" s="100">
        <f t="shared" si="49"/>
        <v>0</v>
      </c>
      <c r="K168" s="100">
        <f t="shared" si="50"/>
        <v>0</v>
      </c>
      <c r="L168" s="100">
        <f t="shared" si="51"/>
        <v>0</v>
      </c>
      <c r="M168" s="100">
        <f t="shared" si="52"/>
        <v>0</v>
      </c>
      <c r="N168" s="479">
        <f>SUMIF('LICH THI'!$A:$A,'Theo Ngay'!$A168,'LICH THI'!X:X)</f>
        <v>0</v>
      </c>
      <c r="O168" s="479"/>
      <c r="P168" s="95">
        <f t="shared" si="56"/>
        <v>0</v>
      </c>
      <c r="Q168" s="95">
        <f>SUMIF('LICH THI'!$A:$A,'Theo Ngay'!$A168,'LICH THI'!N:N)</f>
        <v>0</v>
      </c>
      <c r="S168" s="95">
        <v>0</v>
      </c>
      <c r="T168" s="95">
        <f t="shared" si="57"/>
        <v>0</v>
      </c>
    </row>
    <row r="169" spans="1:20" x14ac:dyDescent="0.2">
      <c r="A169" s="94">
        <f t="shared" si="44"/>
        <v>42844.625</v>
      </c>
      <c r="B169" s="95" t="str">
        <f>_Gio_</f>
        <v>15:00</v>
      </c>
      <c r="C169" s="133">
        <f t="shared" si="53"/>
        <v>164</v>
      </c>
      <c r="D169" s="505">
        <f>D168</f>
        <v>42844</v>
      </c>
      <c r="E169" s="99">
        <v>4</v>
      </c>
      <c r="F169" s="100">
        <f t="shared" si="45"/>
        <v>0</v>
      </c>
      <c r="G169" s="100">
        <f t="shared" si="46"/>
        <v>0</v>
      </c>
      <c r="H169" s="100">
        <f t="shared" si="47"/>
        <v>0</v>
      </c>
      <c r="I169" s="100">
        <f t="shared" si="48"/>
        <v>0</v>
      </c>
      <c r="J169" s="100">
        <f t="shared" si="49"/>
        <v>0</v>
      </c>
      <c r="K169" s="100">
        <f t="shared" si="50"/>
        <v>0</v>
      </c>
      <c r="L169" s="100">
        <f t="shared" si="51"/>
        <v>0</v>
      </c>
      <c r="M169" s="100">
        <f t="shared" si="52"/>
        <v>0</v>
      </c>
      <c r="N169" s="479">
        <f>SUMIF('LICH THI'!$A:$A,'Theo Ngay'!$A169,'LICH THI'!X:X)</f>
        <v>0</v>
      </c>
      <c r="O169" s="479"/>
      <c r="P169" s="95">
        <f t="shared" si="56"/>
        <v>0</v>
      </c>
      <c r="Q169" s="95">
        <f>SUMIF('LICH THI'!$A:$A,'Theo Ngay'!$A169,'LICH THI'!N:N)</f>
        <v>0</v>
      </c>
      <c r="S169" s="95">
        <v>0</v>
      </c>
      <c r="T169" s="95">
        <f t="shared" si="57"/>
        <v>0</v>
      </c>
    </row>
    <row r="170" spans="1:20" x14ac:dyDescent="0.2">
      <c r="A170" s="94">
        <f t="shared" si="44"/>
        <v>42844.75</v>
      </c>
      <c r="B170" s="95" t="str">
        <f>_Gio_</f>
        <v>18:00</v>
      </c>
      <c r="C170" s="79">
        <f t="shared" si="53"/>
        <v>165</v>
      </c>
      <c r="D170" s="506">
        <f>D169</f>
        <v>42844</v>
      </c>
      <c r="E170" s="103">
        <v>5</v>
      </c>
      <c r="F170" s="104">
        <f t="shared" si="45"/>
        <v>0</v>
      </c>
      <c r="G170" s="104">
        <f t="shared" si="46"/>
        <v>0</v>
      </c>
      <c r="H170" s="104">
        <f t="shared" si="47"/>
        <v>0</v>
      </c>
      <c r="I170" s="104">
        <f t="shared" si="48"/>
        <v>0</v>
      </c>
      <c r="J170" s="104">
        <f t="shared" si="49"/>
        <v>0</v>
      </c>
      <c r="K170" s="104">
        <f t="shared" si="50"/>
        <v>0</v>
      </c>
      <c r="L170" s="104">
        <f t="shared" si="51"/>
        <v>0</v>
      </c>
      <c r="M170" s="104">
        <f t="shared" si="52"/>
        <v>0</v>
      </c>
      <c r="N170" s="480">
        <f>SUMIF('LICH THI'!$A:$A,'Theo Ngay'!$A170,'LICH THI'!X:X)</f>
        <v>0</v>
      </c>
      <c r="O170" s="480"/>
      <c r="P170" s="95">
        <f t="shared" si="56"/>
        <v>0</v>
      </c>
      <c r="Q170" s="95">
        <f>SUMIF('LICH THI'!$A:$A,'Theo Ngay'!$A170,'LICH THI'!N:N)</f>
        <v>0</v>
      </c>
      <c r="S170" s="95">
        <v>0</v>
      </c>
      <c r="T170" s="95">
        <f t="shared" si="57"/>
        <v>0</v>
      </c>
    </row>
    <row r="171" spans="1:20" x14ac:dyDescent="0.2">
      <c r="A171" s="94">
        <f t="shared" si="44"/>
        <v>42845.291666666664</v>
      </c>
      <c r="B171" s="95" t="str">
        <f>_Gio_</f>
        <v>7:00</v>
      </c>
      <c r="C171" s="96">
        <f t="shared" si="53"/>
        <v>166</v>
      </c>
      <c r="D171" s="504">
        <f>+D166+1</f>
        <v>42845</v>
      </c>
      <c r="E171" s="97">
        <v>1</v>
      </c>
      <c r="F171" s="98">
        <f t="shared" si="45"/>
        <v>0</v>
      </c>
      <c r="G171" s="98">
        <f t="shared" si="46"/>
        <v>0</v>
      </c>
      <c r="H171" s="98">
        <f t="shared" si="47"/>
        <v>0</v>
      </c>
      <c r="I171" s="98">
        <f t="shared" si="48"/>
        <v>0</v>
      </c>
      <c r="J171" s="98">
        <f t="shared" si="49"/>
        <v>0</v>
      </c>
      <c r="K171" s="98">
        <f t="shared" si="50"/>
        <v>0</v>
      </c>
      <c r="L171" s="98">
        <f t="shared" si="51"/>
        <v>0</v>
      </c>
      <c r="M171" s="98">
        <f t="shared" si="52"/>
        <v>0</v>
      </c>
      <c r="N171" s="478">
        <f>SUMIF('LICH THI'!$A:$A,'Theo Ngay'!$A171,'LICH THI'!X:X)</f>
        <v>0</v>
      </c>
      <c r="O171" s="478" t="str">
        <f>IF(D171="","",CHOOSE(WEEKDAY(D171),"(Cnhật)","(Thứ 2)","(Thứ 3)","(Thứ 4)","(Thứ 5)","(Thứ 6)","(Thứ 7)"))</f>
        <v>(Thứ 5)</v>
      </c>
      <c r="P171" s="95">
        <f t="shared" si="56"/>
        <v>0</v>
      </c>
      <c r="Q171" s="95">
        <f>SUMIF('LICH THI'!$A:$A,'Theo Ngay'!$A171,'LICH THI'!N:N)</f>
        <v>0</v>
      </c>
      <c r="S171" s="95">
        <v>9</v>
      </c>
      <c r="T171" s="95">
        <f t="shared" si="57"/>
        <v>9</v>
      </c>
    </row>
    <row r="172" spans="1:20" x14ac:dyDescent="0.2">
      <c r="A172" s="94">
        <f t="shared" si="44"/>
        <v>42845.375</v>
      </c>
      <c r="B172" s="95" t="str">
        <f>_Gio_</f>
        <v>9:00</v>
      </c>
      <c r="C172" s="133">
        <f t="shared" si="53"/>
        <v>167</v>
      </c>
      <c r="D172" s="505">
        <f>D171</f>
        <v>42845</v>
      </c>
      <c r="E172" s="99">
        <v>2</v>
      </c>
      <c r="F172" s="100">
        <f t="shared" si="45"/>
        <v>0</v>
      </c>
      <c r="G172" s="100">
        <f t="shared" si="46"/>
        <v>0</v>
      </c>
      <c r="H172" s="100">
        <f t="shared" si="47"/>
        <v>0</v>
      </c>
      <c r="I172" s="100">
        <f t="shared" si="48"/>
        <v>0</v>
      </c>
      <c r="J172" s="100">
        <f t="shared" si="49"/>
        <v>0</v>
      </c>
      <c r="K172" s="100">
        <f t="shared" si="50"/>
        <v>0</v>
      </c>
      <c r="L172" s="100">
        <f t="shared" si="51"/>
        <v>0</v>
      </c>
      <c r="M172" s="100">
        <f t="shared" si="52"/>
        <v>0</v>
      </c>
      <c r="N172" s="479">
        <f>SUMIF('LICH THI'!$A:$A,'Theo Ngay'!$A172,'LICH THI'!X:X)</f>
        <v>0</v>
      </c>
      <c r="O172" s="479"/>
      <c r="P172" s="95">
        <f t="shared" si="56"/>
        <v>0</v>
      </c>
      <c r="Q172" s="95">
        <f>SUMIF('LICH THI'!$A:$A,'Theo Ngay'!$A172,'LICH THI'!N:N)</f>
        <v>0</v>
      </c>
      <c r="S172" s="95">
        <v>15</v>
      </c>
      <c r="T172" s="95">
        <f t="shared" si="57"/>
        <v>15</v>
      </c>
    </row>
    <row r="173" spans="1:20" x14ac:dyDescent="0.2">
      <c r="A173" s="94">
        <f t="shared" si="44"/>
        <v>42845.541666666664</v>
      </c>
      <c r="B173" s="95" t="str">
        <f>_Gio_</f>
        <v>13:00</v>
      </c>
      <c r="C173" s="133">
        <f t="shared" si="53"/>
        <v>168</v>
      </c>
      <c r="D173" s="505">
        <f>D172</f>
        <v>42845</v>
      </c>
      <c r="E173" s="99">
        <v>3</v>
      </c>
      <c r="F173" s="100">
        <f t="shared" si="45"/>
        <v>0</v>
      </c>
      <c r="G173" s="100">
        <f t="shared" si="46"/>
        <v>0</v>
      </c>
      <c r="H173" s="100">
        <f t="shared" si="47"/>
        <v>0</v>
      </c>
      <c r="I173" s="100">
        <f t="shared" si="48"/>
        <v>0</v>
      </c>
      <c r="J173" s="100">
        <f t="shared" si="49"/>
        <v>0</v>
      </c>
      <c r="K173" s="100">
        <f t="shared" si="50"/>
        <v>0</v>
      </c>
      <c r="L173" s="100">
        <f t="shared" si="51"/>
        <v>0</v>
      </c>
      <c r="M173" s="100">
        <f t="shared" si="52"/>
        <v>0</v>
      </c>
      <c r="N173" s="479">
        <f>SUMIF('LICH THI'!$A:$A,'Theo Ngay'!$A173,'LICH THI'!X:X)</f>
        <v>0</v>
      </c>
      <c r="O173" s="479"/>
      <c r="P173" s="95">
        <f t="shared" si="56"/>
        <v>0</v>
      </c>
      <c r="Q173" s="95">
        <f>SUMIF('LICH THI'!$A:$A,'Theo Ngay'!$A173,'LICH THI'!N:N)</f>
        <v>0</v>
      </c>
      <c r="S173" s="95">
        <v>12</v>
      </c>
      <c r="T173" s="95">
        <f t="shared" si="57"/>
        <v>12</v>
      </c>
    </row>
    <row r="174" spans="1:20" x14ac:dyDescent="0.2">
      <c r="A174" s="94">
        <f t="shared" si="44"/>
        <v>42845.625</v>
      </c>
      <c r="B174" s="95" t="str">
        <f>_Gio_</f>
        <v>15:00</v>
      </c>
      <c r="C174" s="133">
        <f t="shared" si="53"/>
        <v>169</v>
      </c>
      <c r="D174" s="505">
        <f>D173</f>
        <v>42845</v>
      </c>
      <c r="E174" s="99">
        <v>4</v>
      </c>
      <c r="F174" s="100">
        <f t="shared" si="45"/>
        <v>0</v>
      </c>
      <c r="G174" s="100">
        <f t="shared" si="46"/>
        <v>0</v>
      </c>
      <c r="H174" s="100">
        <f t="shared" si="47"/>
        <v>0</v>
      </c>
      <c r="I174" s="100">
        <f t="shared" si="48"/>
        <v>0</v>
      </c>
      <c r="J174" s="100">
        <f t="shared" si="49"/>
        <v>0</v>
      </c>
      <c r="K174" s="100">
        <f t="shared" si="50"/>
        <v>0</v>
      </c>
      <c r="L174" s="100">
        <f t="shared" si="51"/>
        <v>0</v>
      </c>
      <c r="M174" s="100">
        <f t="shared" si="52"/>
        <v>0</v>
      </c>
      <c r="N174" s="479">
        <f>SUMIF('LICH THI'!$A:$A,'Theo Ngay'!$A174,'LICH THI'!X:X)</f>
        <v>0</v>
      </c>
      <c r="O174" s="479"/>
      <c r="P174" s="95">
        <f t="shared" si="56"/>
        <v>0</v>
      </c>
      <c r="Q174" s="95">
        <f>SUMIF('LICH THI'!$A:$A,'Theo Ngay'!$A174,'LICH THI'!N:N)</f>
        <v>0</v>
      </c>
      <c r="S174" s="95">
        <v>11</v>
      </c>
      <c r="T174" s="95">
        <f t="shared" si="57"/>
        <v>11</v>
      </c>
    </row>
    <row r="175" spans="1:20" x14ac:dyDescent="0.2">
      <c r="A175" s="94">
        <f t="shared" si="44"/>
        <v>42845.75</v>
      </c>
      <c r="B175" s="95" t="str">
        <f>_Gio_</f>
        <v>18:00</v>
      </c>
      <c r="C175" s="79">
        <f t="shared" si="53"/>
        <v>170</v>
      </c>
      <c r="D175" s="506">
        <f>D174</f>
        <v>42845</v>
      </c>
      <c r="E175" s="103">
        <v>5</v>
      </c>
      <c r="F175" s="104">
        <f t="shared" si="45"/>
        <v>0</v>
      </c>
      <c r="G175" s="104">
        <f t="shared" si="46"/>
        <v>0</v>
      </c>
      <c r="H175" s="104">
        <f t="shared" si="47"/>
        <v>0</v>
      </c>
      <c r="I175" s="104">
        <f t="shared" si="48"/>
        <v>0</v>
      </c>
      <c r="J175" s="104">
        <f t="shared" si="49"/>
        <v>0</v>
      </c>
      <c r="K175" s="104">
        <f t="shared" si="50"/>
        <v>0</v>
      </c>
      <c r="L175" s="104">
        <f t="shared" si="51"/>
        <v>0</v>
      </c>
      <c r="M175" s="104">
        <f t="shared" si="52"/>
        <v>0</v>
      </c>
      <c r="N175" s="481">
        <f>SUMIF('LICH THI'!$A:$A,'Theo Ngay'!$A175,'LICH THI'!X:X)</f>
        <v>0</v>
      </c>
      <c r="O175" s="481"/>
      <c r="P175" s="95">
        <f t="shared" si="56"/>
        <v>0</v>
      </c>
      <c r="Q175" s="95">
        <f>SUMIF('LICH THI'!$A:$A,'Theo Ngay'!$A175,'LICH THI'!N:N)</f>
        <v>0</v>
      </c>
      <c r="S175" s="95">
        <v>0</v>
      </c>
      <c r="T175" s="95">
        <f t="shared" si="57"/>
        <v>0</v>
      </c>
    </row>
    <row r="176" spans="1:20" x14ac:dyDescent="0.2">
      <c r="A176" s="94">
        <f t="shared" si="44"/>
        <v>42846.291666666664</v>
      </c>
      <c r="B176" s="95" t="str">
        <f>_Gio_</f>
        <v>7:00</v>
      </c>
      <c r="C176" s="96">
        <f t="shared" si="53"/>
        <v>171</v>
      </c>
      <c r="D176" s="504">
        <f>+D171+1</f>
        <v>42846</v>
      </c>
      <c r="E176" s="97">
        <v>1</v>
      </c>
      <c r="F176" s="98">
        <f t="shared" si="45"/>
        <v>0</v>
      </c>
      <c r="G176" s="98">
        <f t="shared" si="46"/>
        <v>0</v>
      </c>
      <c r="H176" s="98">
        <f t="shared" si="47"/>
        <v>0</v>
      </c>
      <c r="I176" s="98">
        <f t="shared" si="48"/>
        <v>0</v>
      </c>
      <c r="J176" s="98">
        <f t="shared" si="49"/>
        <v>0</v>
      </c>
      <c r="K176" s="98">
        <f t="shared" si="50"/>
        <v>0</v>
      </c>
      <c r="L176" s="98">
        <f t="shared" si="51"/>
        <v>0</v>
      </c>
      <c r="M176" s="98">
        <f t="shared" si="52"/>
        <v>0</v>
      </c>
      <c r="N176" s="478">
        <f>SUMIF('LICH THI'!$A:$A,'Theo Ngay'!$A176,'LICH THI'!X:X)</f>
        <v>0</v>
      </c>
      <c r="O176" s="478" t="str">
        <f>IF(D176="","",CHOOSE(WEEKDAY(D176),"(Cnhật)","(Thứ 2)","(Thứ 3)","(Thứ 4)","(Thứ 5)","(Thứ 6)","(Thứ 7)"))</f>
        <v>(Thứ 6)</v>
      </c>
      <c r="P176" s="95">
        <f t="shared" si="56"/>
        <v>0</v>
      </c>
      <c r="Q176" s="95">
        <f>SUMIF('LICH THI'!$A:$A,'Theo Ngay'!$A176,'LICH THI'!N:N)</f>
        <v>0</v>
      </c>
      <c r="S176" s="95">
        <v>0</v>
      </c>
      <c r="T176" s="95">
        <f t="shared" si="57"/>
        <v>0</v>
      </c>
    </row>
    <row r="177" spans="1:20" x14ac:dyDescent="0.2">
      <c r="A177" s="94">
        <f t="shared" si="44"/>
        <v>42846.375</v>
      </c>
      <c r="B177" s="95" t="str">
        <f>_Gio_</f>
        <v>9:00</v>
      </c>
      <c r="C177" s="133">
        <f t="shared" si="53"/>
        <v>172</v>
      </c>
      <c r="D177" s="505">
        <f>D176</f>
        <v>42846</v>
      </c>
      <c r="E177" s="99">
        <v>2</v>
      </c>
      <c r="F177" s="100">
        <f t="shared" si="45"/>
        <v>0</v>
      </c>
      <c r="G177" s="100">
        <f t="shared" si="46"/>
        <v>0</v>
      </c>
      <c r="H177" s="100">
        <f t="shared" si="47"/>
        <v>0</v>
      </c>
      <c r="I177" s="100">
        <f t="shared" si="48"/>
        <v>0</v>
      </c>
      <c r="J177" s="100">
        <f t="shared" si="49"/>
        <v>0</v>
      </c>
      <c r="K177" s="100">
        <f t="shared" si="50"/>
        <v>0</v>
      </c>
      <c r="L177" s="100">
        <f t="shared" si="51"/>
        <v>0</v>
      </c>
      <c r="M177" s="100">
        <f t="shared" si="52"/>
        <v>0</v>
      </c>
      <c r="N177" s="479">
        <f>SUMIF('LICH THI'!$A:$A,'Theo Ngay'!$A177,'LICH THI'!X:X)</f>
        <v>0</v>
      </c>
      <c r="O177" s="479"/>
      <c r="P177" s="95">
        <f t="shared" si="56"/>
        <v>0</v>
      </c>
      <c r="Q177" s="95">
        <f>SUMIF('LICH THI'!$A:$A,'Theo Ngay'!$A177,'LICH THI'!N:N)</f>
        <v>0</v>
      </c>
      <c r="S177" s="95">
        <v>0</v>
      </c>
      <c r="T177" s="95">
        <f t="shared" si="57"/>
        <v>0</v>
      </c>
    </row>
    <row r="178" spans="1:20" x14ac:dyDescent="0.2">
      <c r="A178" s="94">
        <f t="shared" si="44"/>
        <v>42846.541666666664</v>
      </c>
      <c r="B178" s="95" t="str">
        <f>_Gio_</f>
        <v>13:00</v>
      </c>
      <c r="C178" s="133">
        <f t="shared" si="53"/>
        <v>173</v>
      </c>
      <c r="D178" s="505">
        <f>D177</f>
        <v>42846</v>
      </c>
      <c r="E178" s="99">
        <v>3</v>
      </c>
      <c r="F178" s="100">
        <f t="shared" si="45"/>
        <v>0</v>
      </c>
      <c r="G178" s="100">
        <f t="shared" si="46"/>
        <v>0</v>
      </c>
      <c r="H178" s="100">
        <f t="shared" si="47"/>
        <v>0</v>
      </c>
      <c r="I178" s="100">
        <f t="shared" si="48"/>
        <v>0</v>
      </c>
      <c r="J178" s="100">
        <f t="shared" si="49"/>
        <v>0</v>
      </c>
      <c r="K178" s="100">
        <f t="shared" si="50"/>
        <v>0</v>
      </c>
      <c r="L178" s="100">
        <f t="shared" si="51"/>
        <v>0</v>
      </c>
      <c r="M178" s="100">
        <f t="shared" si="52"/>
        <v>0</v>
      </c>
      <c r="N178" s="479">
        <f>SUMIF('LICH THI'!$A:$A,'Theo Ngay'!$A178,'LICH THI'!X:X)</f>
        <v>0</v>
      </c>
      <c r="O178" s="479"/>
      <c r="P178" s="95">
        <f t="shared" si="56"/>
        <v>0</v>
      </c>
      <c r="Q178" s="95">
        <f>SUMIF('LICH THI'!$A:$A,'Theo Ngay'!$A178,'LICH THI'!N:N)</f>
        <v>0</v>
      </c>
      <c r="S178" s="95">
        <v>0</v>
      </c>
      <c r="T178" s="95">
        <f t="shared" si="57"/>
        <v>0</v>
      </c>
    </row>
    <row r="179" spans="1:20" x14ac:dyDescent="0.2">
      <c r="A179" s="94">
        <f t="shared" si="44"/>
        <v>42846.625</v>
      </c>
      <c r="B179" s="95" t="str">
        <f>_Gio_</f>
        <v>15:00</v>
      </c>
      <c r="C179" s="133">
        <f t="shared" si="53"/>
        <v>174</v>
      </c>
      <c r="D179" s="505">
        <f>D178</f>
        <v>42846</v>
      </c>
      <c r="E179" s="99">
        <v>4</v>
      </c>
      <c r="F179" s="100">
        <f t="shared" si="45"/>
        <v>0</v>
      </c>
      <c r="G179" s="100">
        <f t="shared" si="46"/>
        <v>0</v>
      </c>
      <c r="H179" s="100">
        <f t="shared" si="47"/>
        <v>0</v>
      </c>
      <c r="I179" s="100">
        <f t="shared" si="48"/>
        <v>0</v>
      </c>
      <c r="J179" s="100">
        <f t="shared" si="49"/>
        <v>0</v>
      </c>
      <c r="K179" s="100">
        <f t="shared" si="50"/>
        <v>0</v>
      </c>
      <c r="L179" s="100">
        <f t="shared" si="51"/>
        <v>0</v>
      </c>
      <c r="M179" s="100">
        <f t="shared" si="52"/>
        <v>0</v>
      </c>
      <c r="N179" s="479">
        <f>SUMIF('LICH THI'!$A:$A,'Theo Ngay'!$A179,'LICH THI'!X:X)</f>
        <v>0</v>
      </c>
      <c r="O179" s="479"/>
      <c r="P179" s="95">
        <f t="shared" si="56"/>
        <v>0</v>
      </c>
      <c r="Q179" s="95">
        <f>SUMIF('LICH THI'!$A:$A,'Theo Ngay'!$A179,'LICH THI'!N:N)</f>
        <v>0</v>
      </c>
      <c r="S179" s="95">
        <v>0</v>
      </c>
      <c r="T179" s="95">
        <f t="shared" si="57"/>
        <v>0</v>
      </c>
    </row>
    <row r="180" spans="1:20" x14ac:dyDescent="0.2">
      <c r="A180" s="94">
        <f t="shared" si="44"/>
        <v>42846.75</v>
      </c>
      <c r="B180" s="95" t="str">
        <f>_Gio_</f>
        <v>18:00</v>
      </c>
      <c r="C180" s="79">
        <f t="shared" si="53"/>
        <v>175</v>
      </c>
      <c r="D180" s="506">
        <f>D179</f>
        <v>42846</v>
      </c>
      <c r="E180" s="103">
        <v>5</v>
      </c>
      <c r="F180" s="104">
        <f t="shared" si="45"/>
        <v>0</v>
      </c>
      <c r="G180" s="104">
        <f t="shared" si="46"/>
        <v>0</v>
      </c>
      <c r="H180" s="104">
        <f t="shared" si="47"/>
        <v>0</v>
      </c>
      <c r="I180" s="104">
        <f t="shared" si="48"/>
        <v>0</v>
      </c>
      <c r="J180" s="104">
        <f t="shared" si="49"/>
        <v>0</v>
      </c>
      <c r="K180" s="104">
        <f t="shared" si="50"/>
        <v>0</v>
      </c>
      <c r="L180" s="104">
        <f t="shared" si="51"/>
        <v>0</v>
      </c>
      <c r="M180" s="104">
        <f t="shared" si="52"/>
        <v>0</v>
      </c>
      <c r="N180" s="481">
        <f>SUMIF('LICH THI'!$A:$A,'Theo Ngay'!$A180,'LICH THI'!X:X)</f>
        <v>0</v>
      </c>
      <c r="O180" s="481"/>
      <c r="P180" s="95">
        <f t="shared" si="56"/>
        <v>0</v>
      </c>
      <c r="Q180" s="95">
        <f>SUMIF('LICH THI'!$A:$A,'Theo Ngay'!$A180,'LICH THI'!N:N)</f>
        <v>0</v>
      </c>
      <c r="S180" s="95">
        <v>0</v>
      </c>
      <c r="T180" s="95">
        <f t="shared" si="57"/>
        <v>0</v>
      </c>
    </row>
    <row r="181" spans="1:20" x14ac:dyDescent="0.2">
      <c r="A181" s="94">
        <f t="shared" si="44"/>
        <v>42847.291666666664</v>
      </c>
      <c r="B181" s="95" t="str">
        <f>_Gio_</f>
        <v>7:00</v>
      </c>
      <c r="C181" s="96">
        <f t="shared" si="53"/>
        <v>176</v>
      </c>
      <c r="D181" s="504">
        <f>+D176+1</f>
        <v>42847</v>
      </c>
      <c r="E181" s="97">
        <v>1</v>
      </c>
      <c r="F181" s="98">
        <f t="shared" si="45"/>
        <v>0</v>
      </c>
      <c r="G181" s="98">
        <f t="shared" si="46"/>
        <v>0</v>
      </c>
      <c r="H181" s="98">
        <f t="shared" si="47"/>
        <v>0</v>
      </c>
      <c r="I181" s="98">
        <f t="shared" si="48"/>
        <v>0</v>
      </c>
      <c r="J181" s="98">
        <f t="shared" si="49"/>
        <v>0</v>
      </c>
      <c r="K181" s="98">
        <f t="shared" si="50"/>
        <v>0</v>
      </c>
      <c r="L181" s="98">
        <f t="shared" si="51"/>
        <v>0</v>
      </c>
      <c r="M181" s="98">
        <f t="shared" si="52"/>
        <v>0</v>
      </c>
      <c r="N181" s="478">
        <f>SUMIF('LICH THI'!$A:$A,'Theo Ngay'!$A181,'LICH THI'!X:X)</f>
        <v>0</v>
      </c>
      <c r="O181" s="478" t="str">
        <f>IF(D181="","",CHOOSE(WEEKDAY(D181),"(Cnhật)","(Thứ 2)","(Thứ 3)","(Thứ 4)","(Thứ 5)","(Thứ 6)","(Thứ 7)"))</f>
        <v>(Thứ 7)</v>
      </c>
      <c r="P181" s="95">
        <f t="shared" si="56"/>
        <v>0</v>
      </c>
      <c r="Q181" s="95">
        <f>SUMIF('LICH THI'!$A:$A,'Theo Ngay'!$A181,'LICH THI'!N:N)</f>
        <v>0</v>
      </c>
      <c r="S181" s="95">
        <v>0</v>
      </c>
      <c r="T181" s="95">
        <f t="shared" si="57"/>
        <v>0</v>
      </c>
    </row>
    <row r="182" spans="1:20" x14ac:dyDescent="0.2">
      <c r="A182" s="94">
        <f t="shared" si="44"/>
        <v>42847.375</v>
      </c>
      <c r="B182" s="95" t="str">
        <f>_Gio_</f>
        <v>9:00</v>
      </c>
      <c r="C182" s="133">
        <f t="shared" si="53"/>
        <v>177</v>
      </c>
      <c r="D182" s="505">
        <f>D181</f>
        <v>42847</v>
      </c>
      <c r="E182" s="99">
        <v>2</v>
      </c>
      <c r="F182" s="100">
        <f t="shared" si="45"/>
        <v>0</v>
      </c>
      <c r="G182" s="100">
        <f t="shared" si="46"/>
        <v>0</v>
      </c>
      <c r="H182" s="100">
        <f t="shared" si="47"/>
        <v>0</v>
      </c>
      <c r="I182" s="100">
        <f t="shared" si="48"/>
        <v>0</v>
      </c>
      <c r="J182" s="100">
        <f t="shared" si="49"/>
        <v>0</v>
      </c>
      <c r="K182" s="100">
        <f t="shared" si="50"/>
        <v>0</v>
      </c>
      <c r="L182" s="100">
        <f t="shared" si="51"/>
        <v>0</v>
      </c>
      <c r="M182" s="100">
        <f t="shared" si="52"/>
        <v>0</v>
      </c>
      <c r="N182" s="479">
        <f>SUMIF('LICH THI'!$A:$A,'Theo Ngay'!$A182,'LICH THI'!X:X)</f>
        <v>0</v>
      </c>
      <c r="O182" s="479"/>
      <c r="P182" s="95">
        <f t="shared" si="56"/>
        <v>0</v>
      </c>
      <c r="Q182" s="95">
        <f>SUMIF('LICH THI'!$A:$A,'Theo Ngay'!$A182,'LICH THI'!N:N)</f>
        <v>0</v>
      </c>
      <c r="S182" s="95">
        <v>9</v>
      </c>
      <c r="T182" s="95">
        <f t="shared" si="57"/>
        <v>9</v>
      </c>
    </row>
    <row r="183" spans="1:20" x14ac:dyDescent="0.2">
      <c r="A183" s="94">
        <f t="shared" si="44"/>
        <v>42847.541666666664</v>
      </c>
      <c r="B183" s="95" t="str">
        <f>_Gio_</f>
        <v>13:00</v>
      </c>
      <c r="C183" s="133">
        <f t="shared" si="53"/>
        <v>178</v>
      </c>
      <c r="D183" s="505">
        <f>D182</f>
        <v>42847</v>
      </c>
      <c r="E183" s="99">
        <v>3</v>
      </c>
      <c r="F183" s="100">
        <f t="shared" si="45"/>
        <v>0</v>
      </c>
      <c r="G183" s="100">
        <f t="shared" si="46"/>
        <v>0</v>
      </c>
      <c r="H183" s="100">
        <f t="shared" si="47"/>
        <v>0</v>
      </c>
      <c r="I183" s="100">
        <f t="shared" si="48"/>
        <v>0</v>
      </c>
      <c r="J183" s="100">
        <f t="shared" si="49"/>
        <v>0</v>
      </c>
      <c r="K183" s="100">
        <f t="shared" si="50"/>
        <v>0</v>
      </c>
      <c r="L183" s="100">
        <f t="shared" si="51"/>
        <v>0</v>
      </c>
      <c r="M183" s="100">
        <f t="shared" si="52"/>
        <v>0</v>
      </c>
      <c r="N183" s="479">
        <f>SUMIF('LICH THI'!$A:$A,'Theo Ngay'!$A183,'LICH THI'!X:X)</f>
        <v>0</v>
      </c>
      <c r="O183" s="479"/>
      <c r="P183" s="95">
        <f t="shared" si="56"/>
        <v>0</v>
      </c>
      <c r="Q183" s="95">
        <f>SUMIF('LICH THI'!$A:$A,'Theo Ngay'!$A183,'LICH THI'!N:N)</f>
        <v>0</v>
      </c>
      <c r="S183" s="95">
        <v>0</v>
      </c>
      <c r="T183" s="95">
        <f t="shared" si="57"/>
        <v>0</v>
      </c>
    </row>
    <row r="184" spans="1:20" x14ac:dyDescent="0.2">
      <c r="A184" s="94">
        <f t="shared" si="44"/>
        <v>42847.625</v>
      </c>
      <c r="B184" s="95" t="str">
        <f>_Gio_</f>
        <v>15:00</v>
      </c>
      <c r="C184" s="133">
        <f t="shared" si="53"/>
        <v>179</v>
      </c>
      <c r="D184" s="505">
        <f>D183</f>
        <v>42847</v>
      </c>
      <c r="E184" s="99">
        <v>4</v>
      </c>
      <c r="F184" s="100">
        <f t="shared" si="45"/>
        <v>0</v>
      </c>
      <c r="G184" s="100">
        <f t="shared" si="46"/>
        <v>0</v>
      </c>
      <c r="H184" s="100">
        <f t="shared" si="47"/>
        <v>0</v>
      </c>
      <c r="I184" s="100">
        <f t="shared" si="48"/>
        <v>0</v>
      </c>
      <c r="J184" s="100">
        <f t="shared" si="49"/>
        <v>0</v>
      </c>
      <c r="K184" s="100">
        <f t="shared" si="50"/>
        <v>0</v>
      </c>
      <c r="L184" s="100">
        <f t="shared" si="51"/>
        <v>0</v>
      </c>
      <c r="M184" s="100">
        <f t="shared" si="52"/>
        <v>0</v>
      </c>
      <c r="N184" s="479">
        <f>SUMIF('LICH THI'!$A:$A,'Theo Ngay'!$A184,'LICH THI'!X:X)</f>
        <v>0</v>
      </c>
      <c r="O184" s="479"/>
      <c r="P184" s="95">
        <f t="shared" si="56"/>
        <v>0</v>
      </c>
      <c r="Q184" s="95">
        <f>SUMIF('LICH THI'!$A:$A,'Theo Ngay'!$A184,'LICH THI'!N:N)</f>
        <v>0</v>
      </c>
      <c r="S184" s="95">
        <v>3</v>
      </c>
      <c r="T184" s="95">
        <f t="shared" si="57"/>
        <v>3</v>
      </c>
    </row>
    <row r="185" spans="1:20" x14ac:dyDescent="0.2">
      <c r="A185" s="94">
        <f t="shared" si="44"/>
        <v>42847.75</v>
      </c>
      <c r="B185" s="95" t="str">
        <f>_Gio_</f>
        <v>18:00</v>
      </c>
      <c r="C185" s="79">
        <f t="shared" si="53"/>
        <v>180</v>
      </c>
      <c r="D185" s="506">
        <f>D184</f>
        <v>42847</v>
      </c>
      <c r="E185" s="103">
        <v>5</v>
      </c>
      <c r="F185" s="104">
        <f t="shared" si="45"/>
        <v>0</v>
      </c>
      <c r="G185" s="104">
        <f t="shared" si="46"/>
        <v>0</v>
      </c>
      <c r="H185" s="104">
        <f t="shared" si="47"/>
        <v>0</v>
      </c>
      <c r="I185" s="104">
        <f t="shared" si="48"/>
        <v>0</v>
      </c>
      <c r="J185" s="104">
        <f t="shared" si="49"/>
        <v>0</v>
      </c>
      <c r="K185" s="104">
        <f t="shared" si="50"/>
        <v>0</v>
      </c>
      <c r="L185" s="104">
        <f t="shared" si="51"/>
        <v>0</v>
      </c>
      <c r="M185" s="104">
        <f t="shared" si="52"/>
        <v>0</v>
      </c>
      <c r="N185" s="481">
        <f>SUMIF('LICH THI'!$A:$A,'Theo Ngay'!$A185,'LICH THI'!X:X)</f>
        <v>0</v>
      </c>
      <c r="O185" s="481"/>
      <c r="P185" s="95">
        <f t="shared" si="56"/>
        <v>0</v>
      </c>
      <c r="Q185" s="95">
        <f>SUMIF('LICH THI'!$A:$A,'Theo Ngay'!$A185,'LICH THI'!N:N)</f>
        <v>0</v>
      </c>
      <c r="S185" s="95">
        <v>0</v>
      </c>
      <c r="T185" s="95">
        <f t="shared" si="57"/>
        <v>0</v>
      </c>
    </row>
    <row r="186" spans="1:20" x14ac:dyDescent="0.2">
      <c r="A186" s="94">
        <f t="shared" si="44"/>
        <v>42848.291666666664</v>
      </c>
      <c r="B186" s="95" t="str">
        <f>_Gio_</f>
        <v>7:00</v>
      </c>
      <c r="C186" s="96">
        <f t="shared" si="53"/>
        <v>181</v>
      </c>
      <c r="D186" s="504">
        <f>+D181+1</f>
        <v>42848</v>
      </c>
      <c r="E186" s="97">
        <v>1</v>
      </c>
      <c r="F186" s="98">
        <f t="shared" si="45"/>
        <v>0</v>
      </c>
      <c r="G186" s="98">
        <f t="shared" si="46"/>
        <v>0</v>
      </c>
      <c r="H186" s="98">
        <f t="shared" si="47"/>
        <v>0</v>
      </c>
      <c r="I186" s="98">
        <f t="shared" si="48"/>
        <v>0</v>
      </c>
      <c r="J186" s="98">
        <f t="shared" si="49"/>
        <v>0</v>
      </c>
      <c r="K186" s="98">
        <f t="shared" si="50"/>
        <v>0</v>
      </c>
      <c r="L186" s="98">
        <f t="shared" si="51"/>
        <v>0</v>
      </c>
      <c r="M186" s="98">
        <f t="shared" si="52"/>
        <v>0</v>
      </c>
      <c r="N186" s="478">
        <f>SUMIF('LICH THI'!$A:$A,'Theo Ngay'!$A186,'LICH THI'!X:X)</f>
        <v>0</v>
      </c>
      <c r="O186" s="478" t="str">
        <f>IF(D186="","",CHOOSE(WEEKDAY(D186),"(Cnhật)","(Thứ 2)","(Thứ 3)","(Thứ 4)","(Thứ 5)","(Thứ 6)","(Thứ 7)"))</f>
        <v>(Cnhật)</v>
      </c>
      <c r="P186" s="95">
        <f t="shared" si="56"/>
        <v>0</v>
      </c>
      <c r="Q186" s="95">
        <f>SUMIF('LICH THI'!$A:$A,'Theo Ngay'!$A186,'LICH THI'!N:N)</f>
        <v>0</v>
      </c>
      <c r="S186" s="95">
        <v>0</v>
      </c>
      <c r="T186" s="95">
        <f t="shared" si="57"/>
        <v>0</v>
      </c>
    </row>
    <row r="187" spans="1:20" x14ac:dyDescent="0.2">
      <c r="A187" s="94">
        <f t="shared" si="44"/>
        <v>42848.375</v>
      </c>
      <c r="B187" s="95" t="str">
        <f>_Gio_</f>
        <v>9:00</v>
      </c>
      <c r="C187" s="133">
        <f t="shared" si="53"/>
        <v>182</v>
      </c>
      <c r="D187" s="505">
        <f>D186</f>
        <v>42848</v>
      </c>
      <c r="E187" s="99">
        <v>2</v>
      </c>
      <c r="F187" s="100">
        <f t="shared" si="45"/>
        <v>0</v>
      </c>
      <c r="G187" s="100">
        <f t="shared" si="46"/>
        <v>0</v>
      </c>
      <c r="H187" s="100">
        <f t="shared" si="47"/>
        <v>0</v>
      </c>
      <c r="I187" s="100">
        <f t="shared" si="48"/>
        <v>0</v>
      </c>
      <c r="J187" s="100">
        <f t="shared" si="49"/>
        <v>0</v>
      </c>
      <c r="K187" s="100">
        <f t="shared" si="50"/>
        <v>0</v>
      </c>
      <c r="L187" s="100">
        <f t="shared" si="51"/>
        <v>0</v>
      </c>
      <c r="M187" s="100">
        <f t="shared" si="52"/>
        <v>0</v>
      </c>
      <c r="N187" s="479">
        <f>SUMIF('LICH THI'!$A:$A,'Theo Ngay'!$A187,'LICH THI'!X:X)</f>
        <v>0</v>
      </c>
      <c r="O187" s="479"/>
      <c r="P187" s="95">
        <f t="shared" si="56"/>
        <v>0</v>
      </c>
      <c r="Q187" s="95">
        <f>SUMIF('LICH THI'!$A:$A,'Theo Ngay'!$A187,'LICH THI'!N:N)</f>
        <v>0</v>
      </c>
      <c r="S187" s="95">
        <v>6</v>
      </c>
      <c r="T187" s="95">
        <f t="shared" si="57"/>
        <v>6</v>
      </c>
    </row>
    <row r="188" spans="1:20" x14ac:dyDescent="0.2">
      <c r="A188" s="94">
        <f t="shared" si="44"/>
        <v>42848.541666666664</v>
      </c>
      <c r="B188" s="95" t="str">
        <f>_Gio_</f>
        <v>13:00</v>
      </c>
      <c r="C188" s="133">
        <f t="shared" si="53"/>
        <v>183</v>
      </c>
      <c r="D188" s="505">
        <f>D187</f>
        <v>42848</v>
      </c>
      <c r="E188" s="99">
        <v>3</v>
      </c>
      <c r="F188" s="100">
        <f t="shared" si="45"/>
        <v>0</v>
      </c>
      <c r="G188" s="100">
        <f t="shared" si="46"/>
        <v>0</v>
      </c>
      <c r="H188" s="100">
        <f t="shared" si="47"/>
        <v>0</v>
      </c>
      <c r="I188" s="100">
        <f t="shared" si="48"/>
        <v>0</v>
      </c>
      <c r="J188" s="100">
        <f t="shared" si="49"/>
        <v>0</v>
      </c>
      <c r="K188" s="100">
        <f t="shared" si="50"/>
        <v>0</v>
      </c>
      <c r="L188" s="100">
        <f t="shared" si="51"/>
        <v>0</v>
      </c>
      <c r="M188" s="100">
        <f t="shared" si="52"/>
        <v>0</v>
      </c>
      <c r="N188" s="479">
        <f>SUMIF('LICH THI'!$A:$A,'Theo Ngay'!$A188,'LICH THI'!X:X)</f>
        <v>0</v>
      </c>
      <c r="O188" s="479"/>
      <c r="P188" s="95">
        <f t="shared" si="56"/>
        <v>0</v>
      </c>
      <c r="Q188" s="95">
        <f>SUMIF('LICH THI'!$A:$A,'Theo Ngay'!$A188,'LICH THI'!N:N)</f>
        <v>0</v>
      </c>
      <c r="S188" s="95">
        <v>5</v>
      </c>
      <c r="T188" s="95">
        <f t="shared" si="57"/>
        <v>5</v>
      </c>
    </row>
    <row r="189" spans="1:20" x14ac:dyDescent="0.2">
      <c r="A189" s="94">
        <f t="shared" si="44"/>
        <v>42848.625</v>
      </c>
      <c r="B189" s="95" t="str">
        <f>_Gio_</f>
        <v>15:00</v>
      </c>
      <c r="C189" s="133">
        <f t="shared" si="53"/>
        <v>184</v>
      </c>
      <c r="D189" s="505">
        <f>D188</f>
        <v>42848</v>
      </c>
      <c r="E189" s="99">
        <v>4</v>
      </c>
      <c r="F189" s="100">
        <f t="shared" si="45"/>
        <v>0</v>
      </c>
      <c r="G189" s="100">
        <f t="shared" si="46"/>
        <v>0</v>
      </c>
      <c r="H189" s="100">
        <f t="shared" si="47"/>
        <v>0</v>
      </c>
      <c r="I189" s="100">
        <f t="shared" si="48"/>
        <v>0</v>
      </c>
      <c r="J189" s="100">
        <f t="shared" si="49"/>
        <v>0</v>
      </c>
      <c r="K189" s="100">
        <f t="shared" si="50"/>
        <v>0</v>
      </c>
      <c r="L189" s="100">
        <f t="shared" si="51"/>
        <v>0</v>
      </c>
      <c r="M189" s="100">
        <f t="shared" si="52"/>
        <v>0</v>
      </c>
      <c r="N189" s="479">
        <f>SUMIF('LICH THI'!$A:$A,'Theo Ngay'!$A189,'LICH THI'!X:X)</f>
        <v>0</v>
      </c>
      <c r="O189" s="479"/>
      <c r="P189" s="95">
        <f t="shared" si="56"/>
        <v>0</v>
      </c>
      <c r="Q189" s="95">
        <f>SUMIF('LICH THI'!$A:$A,'Theo Ngay'!$A189,'LICH THI'!N:N)</f>
        <v>0</v>
      </c>
      <c r="S189" s="95">
        <v>0</v>
      </c>
      <c r="T189" s="95">
        <f t="shared" si="57"/>
        <v>0</v>
      </c>
    </row>
    <row r="190" spans="1:20" x14ac:dyDescent="0.2">
      <c r="A190" s="94">
        <f t="shared" si="44"/>
        <v>42848.75</v>
      </c>
      <c r="B190" s="95" t="str">
        <f>_Gio_</f>
        <v>18:00</v>
      </c>
      <c r="C190" s="79">
        <f t="shared" si="53"/>
        <v>185</v>
      </c>
      <c r="D190" s="506">
        <f>D189</f>
        <v>42848</v>
      </c>
      <c r="E190" s="103">
        <v>5</v>
      </c>
      <c r="F190" s="104">
        <f t="shared" si="45"/>
        <v>0</v>
      </c>
      <c r="G190" s="104">
        <f t="shared" si="46"/>
        <v>0</v>
      </c>
      <c r="H190" s="104">
        <f t="shared" si="47"/>
        <v>0</v>
      </c>
      <c r="I190" s="104">
        <f t="shared" si="48"/>
        <v>0</v>
      </c>
      <c r="J190" s="104">
        <f t="shared" si="49"/>
        <v>0</v>
      </c>
      <c r="K190" s="104">
        <f t="shared" si="50"/>
        <v>0</v>
      </c>
      <c r="L190" s="104">
        <f t="shared" si="51"/>
        <v>0</v>
      </c>
      <c r="M190" s="104">
        <f t="shared" si="52"/>
        <v>0</v>
      </c>
      <c r="N190" s="480">
        <f>SUMIF('LICH THI'!$A:$A,'Theo Ngay'!$A190,'LICH THI'!X:X)</f>
        <v>0</v>
      </c>
      <c r="O190" s="480"/>
      <c r="P190" s="95">
        <f t="shared" si="56"/>
        <v>0</v>
      </c>
      <c r="Q190" s="95">
        <f>SUMIF('LICH THI'!$A:$A,'Theo Ngay'!$A190,'LICH THI'!N:N)</f>
        <v>0</v>
      </c>
      <c r="S190" s="95">
        <v>0</v>
      </c>
      <c r="T190" s="95">
        <f t="shared" si="57"/>
        <v>0</v>
      </c>
    </row>
    <row r="191" spans="1:20" x14ac:dyDescent="0.2">
      <c r="A191" s="94">
        <f t="shared" si="44"/>
        <v>42849.291666666664</v>
      </c>
      <c r="B191" s="95" t="str">
        <f>_Gio_</f>
        <v>7:00</v>
      </c>
      <c r="C191" s="96">
        <f t="shared" si="53"/>
        <v>186</v>
      </c>
      <c r="D191" s="504">
        <f>+D186+1</f>
        <v>42849</v>
      </c>
      <c r="E191" s="97">
        <v>1</v>
      </c>
      <c r="F191" s="98">
        <f t="shared" si="45"/>
        <v>0</v>
      </c>
      <c r="G191" s="98">
        <f t="shared" si="46"/>
        <v>0</v>
      </c>
      <c r="H191" s="98">
        <f t="shared" si="47"/>
        <v>0</v>
      </c>
      <c r="I191" s="98">
        <f t="shared" si="48"/>
        <v>0</v>
      </c>
      <c r="J191" s="98">
        <f t="shared" si="49"/>
        <v>0</v>
      </c>
      <c r="K191" s="98">
        <f t="shared" si="50"/>
        <v>0</v>
      </c>
      <c r="L191" s="98">
        <f t="shared" si="51"/>
        <v>0</v>
      </c>
      <c r="M191" s="98">
        <f t="shared" si="52"/>
        <v>0</v>
      </c>
      <c r="N191" s="478">
        <f>SUMIF('LICH THI'!$A:$A,'Theo Ngay'!$A191,'LICH THI'!X:X)</f>
        <v>0</v>
      </c>
      <c r="O191" s="478" t="str">
        <f>IF(D191="","",CHOOSE(WEEKDAY(D191),"(Cnhật)","(Thứ 2)","(Thứ 3)","(Thứ 4)","(Thứ 5)","(Thứ 6)","(Thứ 7)"))</f>
        <v>(Thứ 2)</v>
      </c>
      <c r="P191" s="95">
        <f t="shared" si="56"/>
        <v>0</v>
      </c>
      <c r="Q191" s="95">
        <f>SUMIF('LICH THI'!$A:$A,'Theo Ngay'!$A191,'LICH THI'!N:N)</f>
        <v>0</v>
      </c>
      <c r="S191" s="95">
        <v>0</v>
      </c>
      <c r="T191" s="95">
        <f t="shared" si="57"/>
        <v>0</v>
      </c>
    </row>
    <row r="192" spans="1:20" x14ac:dyDescent="0.2">
      <c r="A192" s="94">
        <f t="shared" si="44"/>
        <v>42849.375</v>
      </c>
      <c r="B192" s="95" t="str">
        <f>_Gio_</f>
        <v>9:00</v>
      </c>
      <c r="C192" s="133">
        <f t="shared" si="53"/>
        <v>187</v>
      </c>
      <c r="D192" s="505">
        <f>D191</f>
        <v>42849</v>
      </c>
      <c r="E192" s="99">
        <v>2</v>
      </c>
      <c r="F192" s="100">
        <f t="shared" si="45"/>
        <v>0</v>
      </c>
      <c r="G192" s="100">
        <f t="shared" si="46"/>
        <v>0</v>
      </c>
      <c r="H192" s="100">
        <f t="shared" si="47"/>
        <v>0</v>
      </c>
      <c r="I192" s="100">
        <f t="shared" si="48"/>
        <v>0</v>
      </c>
      <c r="J192" s="100">
        <f t="shared" si="49"/>
        <v>0</v>
      </c>
      <c r="K192" s="100">
        <f t="shared" si="50"/>
        <v>0</v>
      </c>
      <c r="L192" s="100">
        <f t="shared" si="51"/>
        <v>0</v>
      </c>
      <c r="M192" s="100">
        <f t="shared" si="52"/>
        <v>0</v>
      </c>
      <c r="N192" s="479">
        <f>SUMIF('LICH THI'!$A:$A,'Theo Ngay'!$A192,'LICH THI'!X:X)</f>
        <v>0</v>
      </c>
      <c r="O192" s="479"/>
      <c r="P192" s="95">
        <f t="shared" si="56"/>
        <v>0</v>
      </c>
      <c r="Q192" s="95">
        <f>SUMIF('LICH THI'!$A:$A,'Theo Ngay'!$A192,'LICH THI'!N:N)</f>
        <v>0</v>
      </c>
      <c r="S192" s="95">
        <v>10</v>
      </c>
      <c r="T192" s="95">
        <f t="shared" si="57"/>
        <v>10</v>
      </c>
    </row>
    <row r="193" spans="1:20" x14ac:dyDescent="0.2">
      <c r="A193" s="94">
        <f t="shared" si="44"/>
        <v>42849.541666666664</v>
      </c>
      <c r="B193" s="95" t="str">
        <f>_Gio_</f>
        <v>13:00</v>
      </c>
      <c r="C193" s="133">
        <f t="shared" si="53"/>
        <v>188</v>
      </c>
      <c r="D193" s="505">
        <f>D192</f>
        <v>42849</v>
      </c>
      <c r="E193" s="99">
        <v>3</v>
      </c>
      <c r="F193" s="100">
        <f t="shared" si="45"/>
        <v>0</v>
      </c>
      <c r="G193" s="100">
        <f t="shared" si="46"/>
        <v>0</v>
      </c>
      <c r="H193" s="100">
        <f t="shared" si="47"/>
        <v>0</v>
      </c>
      <c r="I193" s="100">
        <f t="shared" si="48"/>
        <v>0</v>
      </c>
      <c r="J193" s="100">
        <f t="shared" si="49"/>
        <v>0</v>
      </c>
      <c r="K193" s="100">
        <f t="shared" si="50"/>
        <v>0</v>
      </c>
      <c r="L193" s="100">
        <f t="shared" si="51"/>
        <v>0</v>
      </c>
      <c r="M193" s="100">
        <f t="shared" si="52"/>
        <v>0</v>
      </c>
      <c r="N193" s="479">
        <f>SUMIF('LICH THI'!$A:$A,'Theo Ngay'!$A193,'LICH THI'!X:X)</f>
        <v>0</v>
      </c>
      <c r="O193" s="479"/>
      <c r="P193" s="95">
        <f t="shared" si="56"/>
        <v>0</v>
      </c>
      <c r="Q193" s="95">
        <f>SUMIF('LICH THI'!$A:$A,'Theo Ngay'!$A193,'LICH THI'!N:N)</f>
        <v>0</v>
      </c>
      <c r="S193" s="95">
        <v>3</v>
      </c>
      <c r="T193" s="95">
        <f t="shared" si="57"/>
        <v>3</v>
      </c>
    </row>
    <row r="194" spans="1:20" x14ac:dyDescent="0.2">
      <c r="A194" s="94">
        <f t="shared" si="44"/>
        <v>42849.625</v>
      </c>
      <c r="B194" s="95" t="str">
        <f>_Gio_</f>
        <v>15:00</v>
      </c>
      <c r="C194" s="133">
        <f t="shared" si="53"/>
        <v>189</v>
      </c>
      <c r="D194" s="505">
        <f>D193</f>
        <v>42849</v>
      </c>
      <c r="E194" s="99">
        <v>4</v>
      </c>
      <c r="F194" s="100">
        <f t="shared" si="45"/>
        <v>0</v>
      </c>
      <c r="G194" s="100">
        <f t="shared" si="46"/>
        <v>0</v>
      </c>
      <c r="H194" s="100">
        <f t="shared" si="47"/>
        <v>0</v>
      </c>
      <c r="I194" s="100">
        <f t="shared" si="48"/>
        <v>0</v>
      </c>
      <c r="J194" s="100">
        <f t="shared" si="49"/>
        <v>0</v>
      </c>
      <c r="K194" s="100">
        <f t="shared" si="50"/>
        <v>0</v>
      </c>
      <c r="L194" s="100">
        <f t="shared" si="51"/>
        <v>0</v>
      </c>
      <c r="M194" s="100">
        <f t="shared" si="52"/>
        <v>0</v>
      </c>
      <c r="N194" s="479">
        <f>SUMIF('LICH THI'!$A:$A,'Theo Ngay'!$A194,'LICH THI'!X:X)</f>
        <v>0</v>
      </c>
      <c r="O194" s="479"/>
      <c r="P194" s="95">
        <f t="shared" si="56"/>
        <v>0</v>
      </c>
      <c r="Q194" s="95">
        <f>SUMIF('LICH THI'!$A:$A,'Theo Ngay'!$A194,'LICH THI'!N:N)</f>
        <v>0</v>
      </c>
      <c r="S194" s="95">
        <v>0</v>
      </c>
      <c r="T194" s="95">
        <f t="shared" si="57"/>
        <v>0</v>
      </c>
    </row>
    <row r="195" spans="1:20" x14ac:dyDescent="0.2">
      <c r="A195" s="94">
        <f t="shared" si="44"/>
        <v>42849.75</v>
      </c>
      <c r="B195" s="95" t="str">
        <f>_Gio_</f>
        <v>18:00</v>
      </c>
      <c r="C195" s="79">
        <f t="shared" si="53"/>
        <v>190</v>
      </c>
      <c r="D195" s="506">
        <f>D194</f>
        <v>42849</v>
      </c>
      <c r="E195" s="103">
        <v>5</v>
      </c>
      <c r="F195" s="104">
        <f t="shared" si="45"/>
        <v>0</v>
      </c>
      <c r="G195" s="104">
        <f t="shared" si="46"/>
        <v>0</v>
      </c>
      <c r="H195" s="104">
        <f t="shared" si="47"/>
        <v>0</v>
      </c>
      <c r="I195" s="104">
        <f t="shared" si="48"/>
        <v>0</v>
      </c>
      <c r="J195" s="104">
        <f t="shared" si="49"/>
        <v>0</v>
      </c>
      <c r="K195" s="104">
        <f t="shared" si="50"/>
        <v>0</v>
      </c>
      <c r="L195" s="104">
        <f t="shared" si="51"/>
        <v>0</v>
      </c>
      <c r="M195" s="104">
        <f t="shared" si="52"/>
        <v>0</v>
      </c>
      <c r="N195" s="481">
        <f>SUMIF('LICH THI'!$A:$A,'Theo Ngay'!$A195,'LICH THI'!X:X)</f>
        <v>0</v>
      </c>
      <c r="O195" s="481"/>
      <c r="P195" s="95">
        <f t="shared" si="56"/>
        <v>0</v>
      </c>
      <c r="Q195" s="95">
        <f>SUMIF('LICH THI'!$A:$A,'Theo Ngay'!$A195,'LICH THI'!N:N)</f>
        <v>0</v>
      </c>
      <c r="S195" s="95">
        <v>0</v>
      </c>
      <c r="T195" s="95">
        <f t="shared" si="57"/>
        <v>0</v>
      </c>
    </row>
    <row r="196" spans="1:20" x14ac:dyDescent="0.2">
      <c r="A196" s="94">
        <f t="shared" si="44"/>
        <v>42850.291666666664</v>
      </c>
      <c r="B196" s="95" t="str">
        <f>_Gio_</f>
        <v>7:00</v>
      </c>
      <c r="C196" s="96">
        <f t="shared" si="53"/>
        <v>191</v>
      </c>
      <c r="D196" s="504">
        <f>+D191+1</f>
        <v>42850</v>
      </c>
      <c r="E196" s="97">
        <v>1</v>
      </c>
      <c r="F196" s="98">
        <f t="shared" si="45"/>
        <v>0</v>
      </c>
      <c r="G196" s="98">
        <f t="shared" si="46"/>
        <v>0</v>
      </c>
      <c r="H196" s="98">
        <f t="shared" si="47"/>
        <v>0</v>
      </c>
      <c r="I196" s="98">
        <f t="shared" si="48"/>
        <v>0</v>
      </c>
      <c r="J196" s="98">
        <f t="shared" si="49"/>
        <v>0</v>
      </c>
      <c r="K196" s="98">
        <f t="shared" si="50"/>
        <v>0</v>
      </c>
      <c r="L196" s="98">
        <f t="shared" si="51"/>
        <v>0</v>
      </c>
      <c r="M196" s="98">
        <f t="shared" si="52"/>
        <v>0</v>
      </c>
      <c r="N196" s="478">
        <f>SUMIF('LICH THI'!$A:$A,'Theo Ngay'!$A196,'LICH THI'!X:X)</f>
        <v>0</v>
      </c>
      <c r="O196" s="478" t="str">
        <f>IF(D196="","",CHOOSE(WEEKDAY(D196),"(Cnhật)","(Thứ 2)","(Thứ 3)","(Thứ 4)","(Thứ 5)","(Thứ 6)","(Thứ 7)"))</f>
        <v>(Thứ 3)</v>
      </c>
      <c r="P196" s="95">
        <f t="shared" si="56"/>
        <v>0</v>
      </c>
      <c r="Q196" s="95">
        <f>SUMIF('LICH THI'!$A:$A,'Theo Ngay'!$A196,'LICH THI'!N:N)</f>
        <v>0</v>
      </c>
      <c r="S196" s="95">
        <v>0</v>
      </c>
      <c r="T196" s="95">
        <f t="shared" si="57"/>
        <v>0</v>
      </c>
    </row>
    <row r="197" spans="1:20" x14ac:dyDescent="0.2">
      <c r="A197" s="94">
        <f t="shared" si="44"/>
        <v>42850.375</v>
      </c>
      <c r="B197" s="95" t="str">
        <f>_Gio_</f>
        <v>9:00</v>
      </c>
      <c r="C197" s="133">
        <f t="shared" si="53"/>
        <v>192</v>
      </c>
      <c r="D197" s="505">
        <f>D196</f>
        <v>42850</v>
      </c>
      <c r="E197" s="99">
        <v>2</v>
      </c>
      <c r="F197" s="100">
        <f t="shared" si="45"/>
        <v>0</v>
      </c>
      <c r="G197" s="100">
        <f t="shared" si="46"/>
        <v>0</v>
      </c>
      <c r="H197" s="100">
        <f t="shared" si="47"/>
        <v>0</v>
      </c>
      <c r="I197" s="100">
        <f t="shared" si="48"/>
        <v>0</v>
      </c>
      <c r="J197" s="100">
        <f t="shared" si="49"/>
        <v>0</v>
      </c>
      <c r="K197" s="100">
        <f t="shared" si="50"/>
        <v>0</v>
      </c>
      <c r="L197" s="100">
        <f t="shared" si="51"/>
        <v>0</v>
      </c>
      <c r="M197" s="100">
        <f t="shared" si="52"/>
        <v>0</v>
      </c>
      <c r="N197" s="479">
        <f>SUMIF('LICH THI'!$A:$A,'Theo Ngay'!$A197,'LICH THI'!X:X)</f>
        <v>0</v>
      </c>
      <c r="O197" s="479"/>
      <c r="P197" s="95">
        <f t="shared" si="56"/>
        <v>0</v>
      </c>
      <c r="Q197" s="95">
        <f>SUMIF('LICH THI'!$A:$A,'Theo Ngay'!$A197,'LICH THI'!N:N)</f>
        <v>0</v>
      </c>
      <c r="S197" s="95">
        <v>0</v>
      </c>
      <c r="T197" s="95">
        <f t="shared" si="57"/>
        <v>0</v>
      </c>
    </row>
    <row r="198" spans="1:20" x14ac:dyDescent="0.2">
      <c r="A198" s="94">
        <f t="shared" ref="A198" si="58">_Ngay_Gio_</f>
        <v>42850.541666666664</v>
      </c>
      <c r="B198" s="95" t="str">
        <f>_Gio_</f>
        <v>13:00</v>
      </c>
      <c r="C198" s="133">
        <f t="shared" si="53"/>
        <v>193</v>
      </c>
      <c r="D198" s="505">
        <f>D197</f>
        <v>42850</v>
      </c>
      <c r="E198" s="99">
        <v>3</v>
      </c>
      <c r="F198" s="100">
        <f t="shared" ref="F198" si="59">_CongSP_</f>
        <v>0</v>
      </c>
      <c r="G198" s="100">
        <f t="shared" ref="G198" si="60">_CongLLCT</f>
        <v>0</v>
      </c>
      <c r="H198" s="100">
        <f t="shared" ref="H198" si="61">_CongKHCB</f>
        <v>0</v>
      </c>
      <c r="I198" s="100">
        <f t="shared" ref="I198" si="62">_CongCSKT</f>
        <v>0</v>
      </c>
      <c r="J198" s="100">
        <f t="shared" ref="J198" si="63">_CongKCT</f>
        <v>0</v>
      </c>
      <c r="K198" s="100">
        <f t="shared" ref="K198" si="64">_CongKCK</f>
        <v>0</v>
      </c>
      <c r="L198" s="100">
        <f t="shared" ref="L198" si="65">_CongKTVT</f>
        <v>0</v>
      </c>
      <c r="M198" s="100">
        <f t="shared" ref="M198" si="66">_CongCNTT</f>
        <v>0</v>
      </c>
      <c r="N198" s="479">
        <f>SUMIF('LICH THI'!$A:$A,'Theo Ngay'!$A198,'LICH THI'!X:X)</f>
        <v>0</v>
      </c>
      <c r="O198" s="479"/>
      <c r="P198" s="95">
        <f t="shared" si="56"/>
        <v>0</v>
      </c>
      <c r="Q198" s="95">
        <f>SUMIF('LICH THI'!$A:$A,'Theo Ngay'!$A198,'LICH THI'!N:N)</f>
        <v>0</v>
      </c>
      <c r="S198" s="95">
        <v>0</v>
      </c>
      <c r="T198" s="95">
        <f t="shared" si="57"/>
        <v>0</v>
      </c>
    </row>
    <row r="199" spans="1:20" x14ac:dyDescent="0.2">
      <c r="A199" s="94">
        <f t="shared" si="44"/>
        <v>42850.625</v>
      </c>
      <c r="B199" s="95" t="str">
        <f>_Gio_</f>
        <v>15:00</v>
      </c>
      <c r="C199" s="133">
        <f t="shared" ref="C199" si="67">_stt</f>
        <v>194</v>
      </c>
      <c r="D199" s="505">
        <f>D198</f>
        <v>42850</v>
      </c>
      <c r="E199" s="99">
        <v>4</v>
      </c>
      <c r="F199" s="100">
        <f t="shared" si="45"/>
        <v>0</v>
      </c>
      <c r="G199" s="100">
        <f t="shared" si="46"/>
        <v>0</v>
      </c>
      <c r="H199" s="100">
        <f t="shared" si="47"/>
        <v>0</v>
      </c>
      <c r="I199" s="100">
        <f t="shared" si="48"/>
        <v>0</v>
      </c>
      <c r="J199" s="100">
        <f t="shared" si="49"/>
        <v>0</v>
      </c>
      <c r="K199" s="100">
        <f t="shared" si="50"/>
        <v>0</v>
      </c>
      <c r="L199" s="100">
        <f t="shared" si="51"/>
        <v>0</v>
      </c>
      <c r="M199" s="100">
        <f t="shared" si="52"/>
        <v>0</v>
      </c>
      <c r="N199" s="479">
        <f>SUMIF('LICH THI'!$A:$A,'Theo Ngay'!$A199,'LICH THI'!X:X)</f>
        <v>0</v>
      </c>
      <c r="O199" s="479"/>
      <c r="P199" s="95">
        <f t="shared" si="56"/>
        <v>0</v>
      </c>
      <c r="Q199" s="95">
        <f>SUMIF('LICH THI'!$A:$A,'Theo Ngay'!$A199,'LICH THI'!N:N)</f>
        <v>0</v>
      </c>
      <c r="S199" s="95">
        <v>0</v>
      </c>
      <c r="T199" s="95">
        <f t="shared" si="57"/>
        <v>0</v>
      </c>
    </row>
    <row r="200" spans="1:20" x14ac:dyDescent="0.2">
      <c r="A200" s="94">
        <f t="shared" ref="A200:A263" si="68">_Ngay_Gio_</f>
        <v>42850.75</v>
      </c>
      <c r="B200" s="95" t="str">
        <f>_Gio_</f>
        <v>18:00</v>
      </c>
      <c r="C200" s="79">
        <f t="shared" si="53"/>
        <v>195</v>
      </c>
      <c r="D200" s="506">
        <f>D199</f>
        <v>42850</v>
      </c>
      <c r="E200" s="103">
        <v>5</v>
      </c>
      <c r="F200" s="104">
        <f t="shared" ref="F200:F263" si="69">_CongSP_</f>
        <v>0</v>
      </c>
      <c r="G200" s="104">
        <f t="shared" ref="G200:G263" si="70">_CongLLCT</f>
        <v>0</v>
      </c>
      <c r="H200" s="104">
        <f t="shared" ref="H200:H263" si="71">_CongKHCB</f>
        <v>0</v>
      </c>
      <c r="I200" s="104">
        <f t="shared" ref="I200:I263" si="72">_CongCSKT</f>
        <v>0</v>
      </c>
      <c r="J200" s="104">
        <f t="shared" ref="J200:J263" si="73">_CongKCT</f>
        <v>0</v>
      </c>
      <c r="K200" s="104">
        <f t="shared" ref="K200:K263" si="74">_CongKCK</f>
        <v>0</v>
      </c>
      <c r="L200" s="104">
        <f t="shared" ref="L200:L263" si="75">_CongKTVT</f>
        <v>0</v>
      </c>
      <c r="M200" s="104">
        <f t="shared" ref="M200:M263" si="76">_CongCNTT</f>
        <v>0</v>
      </c>
      <c r="N200" s="481">
        <f>SUMIF('LICH THI'!$A:$A,'Theo Ngay'!$A200,'LICH THI'!X:X)</f>
        <v>0</v>
      </c>
      <c r="O200" s="481"/>
      <c r="P200" s="95">
        <f t="shared" si="56"/>
        <v>0</v>
      </c>
      <c r="Q200" s="95">
        <f>SUMIF('LICH THI'!$A:$A,'Theo Ngay'!$A200,'LICH THI'!N:N)</f>
        <v>0</v>
      </c>
      <c r="S200" s="95">
        <v>0</v>
      </c>
      <c r="T200" s="95">
        <f t="shared" si="57"/>
        <v>0</v>
      </c>
    </row>
    <row r="201" spans="1:20" x14ac:dyDescent="0.2">
      <c r="A201" s="94">
        <f t="shared" si="68"/>
        <v>42851.291666666664</v>
      </c>
      <c r="B201" s="95" t="str">
        <f>_Gio_</f>
        <v>7:00</v>
      </c>
      <c r="C201" s="96">
        <f t="shared" ref="C201:C264" si="77">_stt</f>
        <v>196</v>
      </c>
      <c r="D201" s="504">
        <f>+D196+1</f>
        <v>42851</v>
      </c>
      <c r="E201" s="97">
        <v>1</v>
      </c>
      <c r="F201" s="98">
        <f t="shared" si="69"/>
        <v>0</v>
      </c>
      <c r="G201" s="98">
        <f t="shared" si="70"/>
        <v>0</v>
      </c>
      <c r="H201" s="98">
        <f t="shared" si="71"/>
        <v>0</v>
      </c>
      <c r="I201" s="98">
        <f t="shared" si="72"/>
        <v>0</v>
      </c>
      <c r="J201" s="98">
        <f t="shared" si="73"/>
        <v>0</v>
      </c>
      <c r="K201" s="98">
        <f t="shared" si="74"/>
        <v>0</v>
      </c>
      <c r="L201" s="98">
        <f t="shared" si="75"/>
        <v>0</v>
      </c>
      <c r="M201" s="98">
        <f t="shared" si="76"/>
        <v>0</v>
      </c>
      <c r="N201" s="478">
        <f>SUMIF('LICH THI'!$A:$A,'Theo Ngay'!$A201,'LICH THI'!X:X)</f>
        <v>0</v>
      </c>
      <c r="O201" s="478" t="str">
        <f>IF(D201="","",CHOOSE(WEEKDAY(D201),"(Cnhật)","(Thứ 2)","(Thứ 3)","(Thứ 4)","(Thứ 5)","(Thứ 6)","(Thứ 7)"))</f>
        <v>(Thứ 4)</v>
      </c>
      <c r="P201" s="95">
        <f t="shared" si="56"/>
        <v>0</v>
      </c>
      <c r="Q201" s="95">
        <f>SUMIF('LICH THI'!$A:$A,'Theo Ngay'!$A201,'LICH THI'!N:N)</f>
        <v>0</v>
      </c>
      <c r="S201" s="95">
        <v>0</v>
      </c>
      <c r="T201" s="95">
        <f t="shared" si="57"/>
        <v>0</v>
      </c>
    </row>
    <row r="202" spans="1:20" x14ac:dyDescent="0.2">
      <c r="A202" s="94">
        <f t="shared" si="68"/>
        <v>42851.375</v>
      </c>
      <c r="B202" s="95" t="str">
        <f>_Gio_</f>
        <v>9:00</v>
      </c>
      <c r="C202" s="133">
        <f t="shared" si="77"/>
        <v>197</v>
      </c>
      <c r="D202" s="505">
        <f>D201</f>
        <v>42851</v>
      </c>
      <c r="E202" s="99">
        <v>2</v>
      </c>
      <c r="F202" s="100">
        <f t="shared" si="69"/>
        <v>0</v>
      </c>
      <c r="G202" s="100">
        <f t="shared" si="70"/>
        <v>0</v>
      </c>
      <c r="H202" s="100">
        <f t="shared" si="71"/>
        <v>0</v>
      </c>
      <c r="I202" s="100">
        <f t="shared" si="72"/>
        <v>0</v>
      </c>
      <c r="J202" s="100">
        <f t="shared" si="73"/>
        <v>0</v>
      </c>
      <c r="K202" s="100">
        <f t="shared" si="74"/>
        <v>0</v>
      </c>
      <c r="L202" s="100">
        <f t="shared" si="75"/>
        <v>0</v>
      </c>
      <c r="M202" s="100">
        <f t="shared" si="76"/>
        <v>0</v>
      </c>
      <c r="N202" s="479">
        <f>SUMIF('LICH THI'!$A:$A,'Theo Ngay'!$A202,'LICH THI'!X:X)</f>
        <v>0</v>
      </c>
      <c r="O202" s="479"/>
      <c r="P202" s="95">
        <f t="shared" si="56"/>
        <v>0</v>
      </c>
      <c r="Q202" s="95">
        <f>SUMIF('LICH THI'!$A:$A,'Theo Ngay'!$A202,'LICH THI'!N:N)</f>
        <v>0</v>
      </c>
      <c r="S202" s="95">
        <v>0</v>
      </c>
      <c r="T202" s="95">
        <f t="shared" si="57"/>
        <v>0</v>
      </c>
    </row>
    <row r="203" spans="1:20" x14ac:dyDescent="0.2">
      <c r="A203" s="94">
        <f t="shared" si="68"/>
        <v>42851.541666666664</v>
      </c>
      <c r="B203" s="95" t="str">
        <f>_Gio_</f>
        <v>13:00</v>
      </c>
      <c r="C203" s="133">
        <f t="shared" si="77"/>
        <v>198</v>
      </c>
      <c r="D203" s="505">
        <f>D202</f>
        <v>42851</v>
      </c>
      <c r="E203" s="99">
        <v>3</v>
      </c>
      <c r="F203" s="100">
        <f t="shared" si="69"/>
        <v>0</v>
      </c>
      <c r="G203" s="100">
        <f t="shared" si="70"/>
        <v>0</v>
      </c>
      <c r="H203" s="100">
        <f t="shared" si="71"/>
        <v>0</v>
      </c>
      <c r="I203" s="100">
        <f t="shared" si="72"/>
        <v>0</v>
      </c>
      <c r="J203" s="100">
        <f t="shared" si="73"/>
        <v>0</v>
      </c>
      <c r="K203" s="100">
        <f t="shared" si="74"/>
        <v>0</v>
      </c>
      <c r="L203" s="100">
        <f t="shared" si="75"/>
        <v>0</v>
      </c>
      <c r="M203" s="100">
        <f t="shared" si="76"/>
        <v>0</v>
      </c>
      <c r="N203" s="479">
        <f>SUMIF('LICH THI'!$A:$A,'Theo Ngay'!$A203,'LICH THI'!X:X)</f>
        <v>0</v>
      </c>
      <c r="O203" s="479"/>
      <c r="P203" s="95">
        <f t="shared" si="56"/>
        <v>0</v>
      </c>
      <c r="Q203" s="95">
        <f>SUMIF('LICH THI'!$A:$A,'Theo Ngay'!$A203,'LICH THI'!N:N)</f>
        <v>0</v>
      </c>
      <c r="S203" s="95">
        <v>0</v>
      </c>
      <c r="T203" s="95">
        <f t="shared" si="57"/>
        <v>0</v>
      </c>
    </row>
    <row r="204" spans="1:20" x14ac:dyDescent="0.2">
      <c r="A204" s="94">
        <f t="shared" si="68"/>
        <v>42851.625</v>
      </c>
      <c r="B204" s="95" t="str">
        <f>_Gio_</f>
        <v>15:00</v>
      </c>
      <c r="C204" s="133">
        <f t="shared" si="77"/>
        <v>199</v>
      </c>
      <c r="D204" s="505">
        <f>D203</f>
        <v>42851</v>
      </c>
      <c r="E204" s="99">
        <v>4</v>
      </c>
      <c r="F204" s="100">
        <f t="shared" si="69"/>
        <v>0</v>
      </c>
      <c r="G204" s="100">
        <f t="shared" si="70"/>
        <v>0</v>
      </c>
      <c r="H204" s="100">
        <f t="shared" si="71"/>
        <v>0</v>
      </c>
      <c r="I204" s="100">
        <f t="shared" si="72"/>
        <v>0</v>
      </c>
      <c r="J204" s="100">
        <f t="shared" si="73"/>
        <v>0</v>
      </c>
      <c r="K204" s="100">
        <f t="shared" si="74"/>
        <v>0</v>
      </c>
      <c r="L204" s="100">
        <f t="shared" si="75"/>
        <v>0</v>
      </c>
      <c r="M204" s="100">
        <f t="shared" si="76"/>
        <v>0</v>
      </c>
      <c r="N204" s="479">
        <f>SUMIF('LICH THI'!$A:$A,'Theo Ngay'!$A204,'LICH THI'!X:X)</f>
        <v>0</v>
      </c>
      <c r="O204" s="479"/>
      <c r="P204" s="95">
        <f t="shared" si="56"/>
        <v>0</v>
      </c>
      <c r="Q204" s="95">
        <f>SUMIF('LICH THI'!$A:$A,'Theo Ngay'!$A204,'LICH THI'!N:N)</f>
        <v>0</v>
      </c>
      <c r="S204" s="95">
        <v>0</v>
      </c>
      <c r="T204" s="95">
        <f t="shared" si="57"/>
        <v>0</v>
      </c>
    </row>
    <row r="205" spans="1:20" x14ac:dyDescent="0.2">
      <c r="A205" s="94">
        <f t="shared" si="68"/>
        <v>42851.75</v>
      </c>
      <c r="B205" s="95" t="str">
        <f>_Gio_</f>
        <v>18:00</v>
      </c>
      <c r="C205" s="79">
        <f t="shared" si="77"/>
        <v>200</v>
      </c>
      <c r="D205" s="506">
        <f>D204</f>
        <v>42851</v>
      </c>
      <c r="E205" s="103">
        <v>5</v>
      </c>
      <c r="F205" s="104">
        <f t="shared" si="69"/>
        <v>0</v>
      </c>
      <c r="G205" s="104">
        <f t="shared" si="70"/>
        <v>0</v>
      </c>
      <c r="H205" s="104">
        <f t="shared" si="71"/>
        <v>0</v>
      </c>
      <c r="I205" s="104">
        <f t="shared" si="72"/>
        <v>0</v>
      </c>
      <c r="J205" s="104">
        <f t="shared" si="73"/>
        <v>0</v>
      </c>
      <c r="K205" s="104">
        <f t="shared" si="74"/>
        <v>0</v>
      </c>
      <c r="L205" s="104">
        <f t="shared" si="75"/>
        <v>0</v>
      </c>
      <c r="M205" s="104">
        <f t="shared" si="76"/>
        <v>0</v>
      </c>
      <c r="N205" s="481">
        <f>SUMIF('LICH THI'!$A:$A,'Theo Ngay'!$A205,'LICH THI'!X:X)</f>
        <v>0</v>
      </c>
      <c r="O205" s="481"/>
      <c r="P205" s="95">
        <f t="shared" si="56"/>
        <v>0</v>
      </c>
      <c r="Q205" s="95">
        <f>SUMIF('LICH THI'!$A:$A,'Theo Ngay'!$A205,'LICH THI'!N:N)</f>
        <v>0</v>
      </c>
      <c r="S205" s="95">
        <v>0</v>
      </c>
      <c r="T205" s="95">
        <f t="shared" si="57"/>
        <v>0</v>
      </c>
    </row>
    <row r="206" spans="1:20" x14ac:dyDescent="0.2">
      <c r="A206" s="94">
        <f t="shared" si="68"/>
        <v>42852.291666666664</v>
      </c>
      <c r="B206" s="95" t="str">
        <f>_Gio_</f>
        <v>7:00</v>
      </c>
      <c r="C206" s="96">
        <f t="shared" si="77"/>
        <v>201</v>
      </c>
      <c r="D206" s="504">
        <f>+D201+1</f>
        <v>42852</v>
      </c>
      <c r="E206" s="97">
        <v>1</v>
      </c>
      <c r="F206" s="98">
        <f t="shared" si="69"/>
        <v>0</v>
      </c>
      <c r="G206" s="98">
        <f t="shared" si="70"/>
        <v>0</v>
      </c>
      <c r="H206" s="98">
        <f t="shared" si="71"/>
        <v>0</v>
      </c>
      <c r="I206" s="98">
        <f t="shared" si="72"/>
        <v>0</v>
      </c>
      <c r="J206" s="98">
        <f t="shared" si="73"/>
        <v>0</v>
      </c>
      <c r="K206" s="98">
        <f t="shared" si="74"/>
        <v>0</v>
      </c>
      <c r="L206" s="98">
        <f t="shared" si="75"/>
        <v>0</v>
      </c>
      <c r="M206" s="98">
        <f t="shared" si="76"/>
        <v>0</v>
      </c>
      <c r="N206" s="478">
        <f>SUMIF('LICH THI'!$A:$A,'Theo Ngay'!$A206,'LICH THI'!X:X)</f>
        <v>0</v>
      </c>
      <c r="O206" s="95" t="str">
        <f>IF(D206="","",CHOOSE(WEEKDAY(D206),"(Cnhật)","(Thứ 2)","(Thứ 3)","(Thứ 4)","(Thứ 5)","(Thứ 6)","(Thứ 7)"))</f>
        <v>(Thứ 5)</v>
      </c>
      <c r="P206" s="95">
        <f t="shared" si="56"/>
        <v>0</v>
      </c>
      <c r="Q206" s="95">
        <f>SUMIF('LICH THI'!$A:$A,'Theo Ngay'!$A206,'LICH THI'!N:N)</f>
        <v>0</v>
      </c>
      <c r="S206" s="95">
        <v>0</v>
      </c>
      <c r="T206" s="95">
        <f t="shared" si="57"/>
        <v>0</v>
      </c>
    </row>
    <row r="207" spans="1:20" x14ac:dyDescent="0.2">
      <c r="A207" s="94">
        <f t="shared" si="68"/>
        <v>42852.375</v>
      </c>
      <c r="B207" s="95" t="str">
        <f>_Gio_</f>
        <v>9:00</v>
      </c>
      <c r="C207" s="133">
        <f t="shared" si="77"/>
        <v>202</v>
      </c>
      <c r="D207" s="505">
        <f>D206</f>
        <v>42852</v>
      </c>
      <c r="E207" s="99">
        <v>2</v>
      </c>
      <c r="F207" s="100">
        <f t="shared" si="69"/>
        <v>0</v>
      </c>
      <c r="G207" s="100">
        <f t="shared" si="70"/>
        <v>0</v>
      </c>
      <c r="H207" s="100">
        <f t="shared" si="71"/>
        <v>0</v>
      </c>
      <c r="I207" s="100">
        <f t="shared" si="72"/>
        <v>0</v>
      </c>
      <c r="J207" s="100">
        <f t="shared" si="73"/>
        <v>0</v>
      </c>
      <c r="K207" s="100">
        <f t="shared" si="74"/>
        <v>0</v>
      </c>
      <c r="L207" s="100">
        <f t="shared" si="75"/>
        <v>0</v>
      </c>
      <c r="M207" s="100">
        <f t="shared" si="76"/>
        <v>0</v>
      </c>
      <c r="N207" s="479">
        <f>SUMIF('LICH THI'!$A:$A,'Theo Ngay'!$A207,'LICH THI'!X:X)</f>
        <v>0</v>
      </c>
      <c r="P207" s="95">
        <f t="shared" si="56"/>
        <v>0</v>
      </c>
      <c r="Q207" s="95">
        <f>SUMIF('LICH THI'!$A:$A,'Theo Ngay'!$A207,'LICH THI'!N:N)</f>
        <v>0</v>
      </c>
      <c r="S207" s="95">
        <v>0</v>
      </c>
      <c r="T207" s="95">
        <f t="shared" si="57"/>
        <v>0</v>
      </c>
    </row>
    <row r="208" spans="1:20" x14ac:dyDescent="0.2">
      <c r="A208" s="94">
        <f t="shared" si="68"/>
        <v>42852.541666666664</v>
      </c>
      <c r="B208" s="95" t="str">
        <f>_Gio_</f>
        <v>13:00</v>
      </c>
      <c r="C208" s="133">
        <f t="shared" si="77"/>
        <v>203</v>
      </c>
      <c r="D208" s="505">
        <f>D207</f>
        <v>42852</v>
      </c>
      <c r="E208" s="99">
        <v>3</v>
      </c>
      <c r="F208" s="100">
        <f t="shared" si="69"/>
        <v>0</v>
      </c>
      <c r="G208" s="100">
        <f t="shared" si="70"/>
        <v>0</v>
      </c>
      <c r="H208" s="100">
        <f t="shared" si="71"/>
        <v>0</v>
      </c>
      <c r="I208" s="100">
        <f t="shared" si="72"/>
        <v>0</v>
      </c>
      <c r="J208" s="100">
        <f t="shared" si="73"/>
        <v>0</v>
      </c>
      <c r="K208" s="100">
        <f t="shared" si="74"/>
        <v>0</v>
      </c>
      <c r="L208" s="100">
        <f t="shared" si="75"/>
        <v>0</v>
      </c>
      <c r="M208" s="100">
        <f t="shared" si="76"/>
        <v>0</v>
      </c>
      <c r="N208" s="479">
        <f>SUMIF('LICH THI'!$A:$A,'Theo Ngay'!$A208,'LICH THI'!X:X)</f>
        <v>0</v>
      </c>
      <c r="P208" s="95">
        <f t="shared" si="56"/>
        <v>0</v>
      </c>
      <c r="Q208" s="95">
        <f>SUMIF('LICH THI'!$A:$A,'Theo Ngay'!$A208,'LICH THI'!N:N)</f>
        <v>0</v>
      </c>
      <c r="S208" s="95">
        <v>0</v>
      </c>
      <c r="T208" s="95">
        <f t="shared" si="57"/>
        <v>0</v>
      </c>
    </row>
    <row r="209" spans="1:20" x14ac:dyDescent="0.2">
      <c r="A209" s="94">
        <f t="shared" si="68"/>
        <v>42852.625</v>
      </c>
      <c r="B209" s="95" t="str">
        <f>_Gio_</f>
        <v>15:00</v>
      </c>
      <c r="C209" s="133">
        <f t="shared" si="77"/>
        <v>204</v>
      </c>
      <c r="D209" s="505">
        <f>D208</f>
        <v>42852</v>
      </c>
      <c r="E209" s="99">
        <v>4</v>
      </c>
      <c r="F209" s="100">
        <f t="shared" si="69"/>
        <v>0</v>
      </c>
      <c r="G209" s="100">
        <f t="shared" si="70"/>
        <v>0</v>
      </c>
      <c r="H209" s="100">
        <f t="shared" si="71"/>
        <v>0</v>
      </c>
      <c r="I209" s="100">
        <f t="shared" si="72"/>
        <v>0</v>
      </c>
      <c r="J209" s="100">
        <f t="shared" si="73"/>
        <v>0</v>
      </c>
      <c r="K209" s="100">
        <f t="shared" si="74"/>
        <v>0</v>
      </c>
      <c r="L209" s="100">
        <f t="shared" si="75"/>
        <v>0</v>
      </c>
      <c r="M209" s="100">
        <f t="shared" si="76"/>
        <v>0</v>
      </c>
      <c r="N209" s="479">
        <f>SUMIF('LICH THI'!$A:$A,'Theo Ngay'!$A209,'LICH THI'!X:X)</f>
        <v>0</v>
      </c>
      <c r="P209" s="95">
        <f t="shared" si="56"/>
        <v>0</v>
      </c>
      <c r="Q209" s="95">
        <f>SUMIF('LICH THI'!$A:$A,'Theo Ngay'!$A209,'LICH THI'!N:N)</f>
        <v>0</v>
      </c>
      <c r="S209" s="95">
        <v>0</v>
      </c>
      <c r="T209" s="95">
        <f t="shared" si="57"/>
        <v>0</v>
      </c>
    </row>
    <row r="210" spans="1:20" x14ac:dyDescent="0.2">
      <c r="A210" s="94">
        <f t="shared" si="68"/>
        <v>42852.75</v>
      </c>
      <c r="B210" s="95" t="str">
        <f>_Gio_</f>
        <v>18:00</v>
      </c>
      <c r="C210" s="79">
        <f t="shared" si="77"/>
        <v>205</v>
      </c>
      <c r="D210" s="506">
        <f>D209</f>
        <v>42852</v>
      </c>
      <c r="E210" s="103">
        <v>5</v>
      </c>
      <c r="F210" s="104">
        <f t="shared" si="69"/>
        <v>0</v>
      </c>
      <c r="G210" s="104">
        <f t="shared" si="70"/>
        <v>0</v>
      </c>
      <c r="H210" s="104">
        <f t="shared" si="71"/>
        <v>0</v>
      </c>
      <c r="I210" s="104">
        <f t="shared" si="72"/>
        <v>0</v>
      </c>
      <c r="J210" s="104">
        <f t="shared" si="73"/>
        <v>0</v>
      </c>
      <c r="K210" s="104">
        <f t="shared" si="74"/>
        <v>0</v>
      </c>
      <c r="L210" s="104">
        <f t="shared" si="75"/>
        <v>0</v>
      </c>
      <c r="M210" s="104">
        <f t="shared" si="76"/>
        <v>0</v>
      </c>
      <c r="N210" s="481">
        <f>SUMIF('LICH THI'!$A:$A,'Theo Ngay'!$A210,'LICH THI'!X:X)</f>
        <v>0</v>
      </c>
      <c r="P210" s="95">
        <f t="shared" si="56"/>
        <v>0</v>
      </c>
      <c r="Q210" s="95">
        <f>SUMIF('LICH THI'!$A:$A,'Theo Ngay'!$A210,'LICH THI'!N:N)</f>
        <v>0</v>
      </c>
      <c r="S210" s="95">
        <v>0</v>
      </c>
      <c r="T210" s="95">
        <f t="shared" si="57"/>
        <v>0</v>
      </c>
    </row>
    <row r="211" spans="1:20" x14ac:dyDescent="0.2">
      <c r="A211" s="94">
        <f t="shared" si="68"/>
        <v>42853.291666666664</v>
      </c>
      <c r="B211" s="95" t="str">
        <f>_Gio_</f>
        <v>7:00</v>
      </c>
      <c r="C211" s="96">
        <f t="shared" si="77"/>
        <v>206</v>
      </c>
      <c r="D211" s="504">
        <f>+D206+1</f>
        <v>42853</v>
      </c>
      <c r="E211" s="97">
        <v>1</v>
      </c>
      <c r="F211" s="98">
        <f t="shared" si="69"/>
        <v>0</v>
      </c>
      <c r="G211" s="98">
        <f t="shared" si="70"/>
        <v>0</v>
      </c>
      <c r="H211" s="98">
        <f t="shared" si="71"/>
        <v>0</v>
      </c>
      <c r="I211" s="98">
        <f t="shared" si="72"/>
        <v>0</v>
      </c>
      <c r="J211" s="98">
        <f t="shared" si="73"/>
        <v>0</v>
      </c>
      <c r="K211" s="98">
        <f t="shared" si="74"/>
        <v>0</v>
      </c>
      <c r="L211" s="98">
        <f t="shared" si="75"/>
        <v>0</v>
      </c>
      <c r="M211" s="98">
        <f t="shared" si="76"/>
        <v>0</v>
      </c>
      <c r="N211" s="478">
        <f>SUMIF('LICH THI'!$A:$A,'Theo Ngay'!$A211,'LICH THI'!X:X)</f>
        <v>0</v>
      </c>
      <c r="O211" s="95" t="str">
        <f>IF(D211="","",CHOOSE(WEEKDAY(D211),"(Cnhật)","(Thứ 2)","(Thứ 3)","(Thứ 4)","(Thứ 5)","(Thứ 6)","(Thứ 7)"))</f>
        <v>(Thứ 6)</v>
      </c>
      <c r="P211" s="95">
        <f t="shared" si="56"/>
        <v>0</v>
      </c>
      <c r="Q211" s="95">
        <f>SUMIF('LICH THI'!$A:$A,'Theo Ngay'!$A211,'LICH THI'!N:N)</f>
        <v>0</v>
      </c>
      <c r="S211" s="95">
        <v>0</v>
      </c>
      <c r="T211" s="95">
        <f t="shared" si="57"/>
        <v>0</v>
      </c>
    </row>
    <row r="212" spans="1:20" x14ac:dyDescent="0.2">
      <c r="A212" s="94">
        <f t="shared" si="68"/>
        <v>42853.375</v>
      </c>
      <c r="B212" s="95" t="str">
        <f>_Gio_</f>
        <v>9:00</v>
      </c>
      <c r="C212" s="133">
        <f t="shared" si="77"/>
        <v>207</v>
      </c>
      <c r="D212" s="505">
        <f>D211</f>
        <v>42853</v>
      </c>
      <c r="E212" s="99">
        <v>2</v>
      </c>
      <c r="F212" s="100">
        <f t="shared" si="69"/>
        <v>0</v>
      </c>
      <c r="G212" s="100">
        <f t="shared" si="70"/>
        <v>0</v>
      </c>
      <c r="H212" s="100">
        <f t="shared" si="71"/>
        <v>0</v>
      </c>
      <c r="I212" s="100">
        <f t="shared" si="72"/>
        <v>0</v>
      </c>
      <c r="J212" s="100">
        <f t="shared" si="73"/>
        <v>0</v>
      </c>
      <c r="K212" s="100">
        <f t="shared" si="74"/>
        <v>0</v>
      </c>
      <c r="L212" s="100">
        <f t="shared" si="75"/>
        <v>0</v>
      </c>
      <c r="M212" s="100">
        <f t="shared" si="76"/>
        <v>0</v>
      </c>
      <c r="N212" s="479">
        <f>SUMIF('LICH THI'!$A:$A,'Theo Ngay'!$A212,'LICH THI'!X:X)</f>
        <v>0</v>
      </c>
      <c r="P212" s="95">
        <f t="shared" si="56"/>
        <v>0</v>
      </c>
      <c r="Q212" s="95">
        <f>SUMIF('LICH THI'!$A:$A,'Theo Ngay'!$A212,'LICH THI'!N:N)</f>
        <v>0</v>
      </c>
      <c r="S212" s="95">
        <v>0</v>
      </c>
      <c r="T212" s="95">
        <f t="shared" si="57"/>
        <v>0</v>
      </c>
    </row>
    <row r="213" spans="1:20" x14ac:dyDescent="0.2">
      <c r="A213" s="94">
        <f t="shared" si="68"/>
        <v>42853.541666666664</v>
      </c>
      <c r="B213" s="95" t="str">
        <f>_Gio_</f>
        <v>13:00</v>
      </c>
      <c r="C213" s="133">
        <f t="shared" si="77"/>
        <v>208</v>
      </c>
      <c r="D213" s="505">
        <f>D212</f>
        <v>42853</v>
      </c>
      <c r="E213" s="99">
        <v>3</v>
      </c>
      <c r="F213" s="100">
        <f t="shared" si="69"/>
        <v>0</v>
      </c>
      <c r="G213" s="100">
        <f t="shared" si="70"/>
        <v>0</v>
      </c>
      <c r="H213" s="100">
        <f t="shared" si="71"/>
        <v>0</v>
      </c>
      <c r="I213" s="100">
        <f t="shared" si="72"/>
        <v>0</v>
      </c>
      <c r="J213" s="100">
        <f t="shared" si="73"/>
        <v>0</v>
      </c>
      <c r="K213" s="100">
        <f t="shared" si="74"/>
        <v>0</v>
      </c>
      <c r="L213" s="100">
        <f t="shared" si="75"/>
        <v>0</v>
      </c>
      <c r="M213" s="100">
        <f t="shared" si="76"/>
        <v>0</v>
      </c>
      <c r="N213" s="479">
        <f>SUMIF('LICH THI'!$A:$A,'Theo Ngay'!$A213,'LICH THI'!X:X)</f>
        <v>0</v>
      </c>
      <c r="P213" s="95">
        <f t="shared" si="56"/>
        <v>0</v>
      </c>
      <c r="Q213" s="95">
        <f>SUMIF('LICH THI'!$A:$A,'Theo Ngay'!$A213,'LICH THI'!N:N)</f>
        <v>0</v>
      </c>
      <c r="S213" s="95">
        <v>0</v>
      </c>
      <c r="T213" s="95">
        <f t="shared" si="57"/>
        <v>0</v>
      </c>
    </row>
    <row r="214" spans="1:20" x14ac:dyDescent="0.2">
      <c r="A214" s="94">
        <f t="shared" si="68"/>
        <v>42853.625</v>
      </c>
      <c r="B214" s="95" t="str">
        <f>_Gio_</f>
        <v>15:00</v>
      </c>
      <c r="C214" s="133">
        <f t="shared" si="77"/>
        <v>209</v>
      </c>
      <c r="D214" s="505">
        <f>D213</f>
        <v>42853</v>
      </c>
      <c r="E214" s="99">
        <v>4</v>
      </c>
      <c r="F214" s="100">
        <f t="shared" si="69"/>
        <v>0</v>
      </c>
      <c r="G214" s="100">
        <f t="shared" si="70"/>
        <v>0</v>
      </c>
      <c r="H214" s="100">
        <f t="shared" si="71"/>
        <v>0</v>
      </c>
      <c r="I214" s="100">
        <f t="shared" si="72"/>
        <v>0</v>
      </c>
      <c r="J214" s="100">
        <f t="shared" si="73"/>
        <v>0</v>
      </c>
      <c r="K214" s="100">
        <f t="shared" si="74"/>
        <v>0</v>
      </c>
      <c r="L214" s="100">
        <f t="shared" si="75"/>
        <v>0</v>
      </c>
      <c r="M214" s="100">
        <f t="shared" si="76"/>
        <v>0</v>
      </c>
      <c r="N214" s="479">
        <f>SUMIF('LICH THI'!$A:$A,'Theo Ngay'!$A214,'LICH THI'!X:X)</f>
        <v>0</v>
      </c>
      <c r="P214" s="95">
        <f t="shared" si="56"/>
        <v>0</v>
      </c>
      <c r="Q214" s="95">
        <f>SUMIF('LICH THI'!$A:$A,'Theo Ngay'!$A214,'LICH THI'!N:N)</f>
        <v>0</v>
      </c>
      <c r="S214" s="95">
        <v>0</v>
      </c>
      <c r="T214" s="95">
        <f t="shared" si="57"/>
        <v>0</v>
      </c>
    </row>
    <row r="215" spans="1:20" x14ac:dyDescent="0.2">
      <c r="A215" s="94">
        <f t="shared" si="68"/>
        <v>42853.75</v>
      </c>
      <c r="B215" s="95" t="str">
        <f>_Gio_</f>
        <v>18:00</v>
      </c>
      <c r="C215" s="79">
        <f t="shared" si="77"/>
        <v>210</v>
      </c>
      <c r="D215" s="506">
        <f>D214</f>
        <v>42853</v>
      </c>
      <c r="E215" s="103">
        <v>5</v>
      </c>
      <c r="F215" s="104">
        <f t="shared" si="69"/>
        <v>0</v>
      </c>
      <c r="G215" s="104">
        <f t="shared" si="70"/>
        <v>0</v>
      </c>
      <c r="H215" s="104">
        <f t="shared" si="71"/>
        <v>0</v>
      </c>
      <c r="I215" s="104">
        <f t="shared" si="72"/>
        <v>0</v>
      </c>
      <c r="J215" s="104">
        <f t="shared" si="73"/>
        <v>0</v>
      </c>
      <c r="K215" s="104">
        <f t="shared" si="74"/>
        <v>0</v>
      </c>
      <c r="L215" s="104">
        <f t="shared" si="75"/>
        <v>0</v>
      </c>
      <c r="M215" s="104">
        <f t="shared" si="76"/>
        <v>0</v>
      </c>
      <c r="N215" s="481">
        <f>SUMIF('LICH THI'!$A:$A,'Theo Ngay'!$A215,'LICH THI'!X:X)</f>
        <v>0</v>
      </c>
      <c r="P215" s="95">
        <f t="shared" si="56"/>
        <v>0</v>
      </c>
      <c r="Q215" s="95">
        <f>SUMIF('LICH THI'!$A:$A,'Theo Ngay'!$A215,'LICH THI'!N:N)</f>
        <v>0</v>
      </c>
      <c r="S215" s="95">
        <v>0</v>
      </c>
      <c r="T215" s="95">
        <f t="shared" si="57"/>
        <v>0</v>
      </c>
    </row>
    <row r="216" spans="1:20" x14ac:dyDescent="0.2">
      <c r="A216" s="94">
        <f t="shared" si="68"/>
        <v>42854.291666666664</v>
      </c>
      <c r="B216" s="95" t="str">
        <f>_Gio_</f>
        <v>7:00</v>
      </c>
      <c r="C216" s="96">
        <f t="shared" si="77"/>
        <v>211</v>
      </c>
      <c r="D216" s="504">
        <f>+D211+1</f>
        <v>42854</v>
      </c>
      <c r="E216" s="97">
        <v>1</v>
      </c>
      <c r="F216" s="98">
        <f t="shared" si="69"/>
        <v>0</v>
      </c>
      <c r="G216" s="98">
        <f t="shared" si="70"/>
        <v>0</v>
      </c>
      <c r="H216" s="98">
        <f t="shared" si="71"/>
        <v>0</v>
      </c>
      <c r="I216" s="98">
        <f t="shared" si="72"/>
        <v>0</v>
      </c>
      <c r="J216" s="98">
        <f t="shared" si="73"/>
        <v>0</v>
      </c>
      <c r="K216" s="98">
        <f t="shared" si="74"/>
        <v>0</v>
      </c>
      <c r="L216" s="98">
        <f t="shared" si="75"/>
        <v>0</v>
      </c>
      <c r="M216" s="98">
        <f t="shared" si="76"/>
        <v>0</v>
      </c>
      <c r="N216" s="478">
        <f>SUMIF('LICH THI'!$A:$A,'Theo Ngay'!$A216,'LICH THI'!X:X)</f>
        <v>0</v>
      </c>
      <c r="O216" s="95" t="str">
        <f>IF(D216="","",CHOOSE(WEEKDAY(D216),"(Cnhật)","(Thứ 2)","(Thứ 3)","(Thứ 4)","(Thứ 5)","(Thứ 6)","(Thứ 7)"))</f>
        <v>(Thứ 7)</v>
      </c>
      <c r="P216" s="95">
        <f t="shared" si="56"/>
        <v>0</v>
      </c>
      <c r="Q216" s="95">
        <f>SUMIF('LICH THI'!$A:$A,'Theo Ngay'!$A216,'LICH THI'!N:N)</f>
        <v>0</v>
      </c>
      <c r="S216" s="95">
        <v>0</v>
      </c>
      <c r="T216" s="95">
        <f t="shared" si="57"/>
        <v>0</v>
      </c>
    </row>
    <row r="217" spans="1:20" x14ac:dyDescent="0.2">
      <c r="A217" s="94">
        <f t="shared" si="68"/>
        <v>42854.375</v>
      </c>
      <c r="B217" s="95" t="str">
        <f>_Gio_</f>
        <v>9:00</v>
      </c>
      <c r="C217" s="133">
        <f t="shared" si="77"/>
        <v>212</v>
      </c>
      <c r="D217" s="505">
        <f>D216</f>
        <v>42854</v>
      </c>
      <c r="E217" s="99">
        <v>2</v>
      </c>
      <c r="F217" s="100">
        <f t="shared" si="69"/>
        <v>0</v>
      </c>
      <c r="G217" s="100">
        <f t="shared" si="70"/>
        <v>0</v>
      </c>
      <c r="H217" s="100">
        <f t="shared" si="71"/>
        <v>0</v>
      </c>
      <c r="I217" s="100">
        <f t="shared" si="72"/>
        <v>0</v>
      </c>
      <c r="J217" s="100">
        <f t="shared" si="73"/>
        <v>0</v>
      </c>
      <c r="K217" s="100">
        <f t="shared" si="74"/>
        <v>0</v>
      </c>
      <c r="L217" s="100">
        <f t="shared" si="75"/>
        <v>0</v>
      </c>
      <c r="M217" s="100">
        <f t="shared" si="76"/>
        <v>0</v>
      </c>
      <c r="N217" s="479">
        <f>SUMIF('LICH THI'!$A:$A,'Theo Ngay'!$A217,'LICH THI'!X:X)</f>
        <v>0</v>
      </c>
      <c r="P217" s="95">
        <f t="shared" si="56"/>
        <v>0</v>
      </c>
      <c r="Q217" s="95">
        <f>SUMIF('LICH THI'!$A:$A,'Theo Ngay'!$A217,'LICH THI'!N:N)</f>
        <v>0</v>
      </c>
      <c r="S217" s="95">
        <v>0</v>
      </c>
      <c r="T217" s="95">
        <f t="shared" si="57"/>
        <v>0</v>
      </c>
    </row>
    <row r="218" spans="1:20" x14ac:dyDescent="0.2">
      <c r="A218" s="94">
        <f t="shared" si="68"/>
        <v>42854.541666666664</v>
      </c>
      <c r="B218" s="95" t="str">
        <f>_Gio_</f>
        <v>13:00</v>
      </c>
      <c r="C218" s="133">
        <f t="shared" si="77"/>
        <v>213</v>
      </c>
      <c r="D218" s="505">
        <f>D217</f>
        <v>42854</v>
      </c>
      <c r="E218" s="99">
        <v>3</v>
      </c>
      <c r="F218" s="100">
        <f t="shared" si="69"/>
        <v>0</v>
      </c>
      <c r="G218" s="100">
        <f t="shared" si="70"/>
        <v>0</v>
      </c>
      <c r="H218" s="100">
        <f t="shared" si="71"/>
        <v>0</v>
      </c>
      <c r="I218" s="100">
        <f t="shared" si="72"/>
        <v>0</v>
      </c>
      <c r="J218" s="100">
        <f t="shared" si="73"/>
        <v>0</v>
      </c>
      <c r="K218" s="100">
        <f t="shared" si="74"/>
        <v>0</v>
      </c>
      <c r="L218" s="100">
        <f t="shared" si="75"/>
        <v>0</v>
      </c>
      <c r="M218" s="100">
        <f t="shared" si="76"/>
        <v>0</v>
      </c>
      <c r="N218" s="479">
        <f>SUMIF('LICH THI'!$A:$A,'Theo Ngay'!$A218,'LICH THI'!X:X)</f>
        <v>0</v>
      </c>
      <c r="P218" s="95">
        <f t="shared" si="56"/>
        <v>0</v>
      </c>
      <c r="Q218" s="95">
        <f>SUMIF('LICH THI'!$A:$A,'Theo Ngay'!$A218,'LICH THI'!N:N)</f>
        <v>0</v>
      </c>
      <c r="S218" s="95">
        <v>0</v>
      </c>
      <c r="T218" s="95">
        <f t="shared" si="57"/>
        <v>0</v>
      </c>
    </row>
    <row r="219" spans="1:20" x14ac:dyDescent="0.2">
      <c r="A219" s="94">
        <f t="shared" si="68"/>
        <v>42854.625</v>
      </c>
      <c r="B219" s="95" t="str">
        <f>_Gio_</f>
        <v>15:00</v>
      </c>
      <c r="C219" s="133">
        <f t="shared" si="77"/>
        <v>214</v>
      </c>
      <c r="D219" s="505">
        <f>D218</f>
        <v>42854</v>
      </c>
      <c r="E219" s="99">
        <v>4</v>
      </c>
      <c r="F219" s="100">
        <f t="shared" si="69"/>
        <v>0</v>
      </c>
      <c r="G219" s="100">
        <f t="shared" si="70"/>
        <v>0</v>
      </c>
      <c r="H219" s="100">
        <f t="shared" si="71"/>
        <v>0</v>
      </c>
      <c r="I219" s="100">
        <f t="shared" si="72"/>
        <v>0</v>
      </c>
      <c r="J219" s="100">
        <f t="shared" si="73"/>
        <v>0</v>
      </c>
      <c r="K219" s="100">
        <f t="shared" si="74"/>
        <v>0</v>
      </c>
      <c r="L219" s="100">
        <f t="shared" si="75"/>
        <v>0</v>
      </c>
      <c r="M219" s="100">
        <f t="shared" si="76"/>
        <v>0</v>
      </c>
      <c r="N219" s="479">
        <f>SUMIF('LICH THI'!$A:$A,'Theo Ngay'!$A219,'LICH THI'!X:X)</f>
        <v>0</v>
      </c>
      <c r="P219" s="95">
        <f t="shared" si="56"/>
        <v>0</v>
      </c>
      <c r="Q219" s="95">
        <f>SUMIF('LICH THI'!$A:$A,'Theo Ngay'!$A219,'LICH THI'!N:N)</f>
        <v>0</v>
      </c>
      <c r="S219" s="95">
        <v>0</v>
      </c>
      <c r="T219" s="95">
        <f t="shared" si="57"/>
        <v>0</v>
      </c>
    </row>
    <row r="220" spans="1:20" x14ac:dyDescent="0.2">
      <c r="A220" s="94">
        <f t="shared" si="68"/>
        <v>42854.75</v>
      </c>
      <c r="B220" s="95" t="str">
        <f>_Gio_</f>
        <v>18:00</v>
      </c>
      <c r="C220" s="79">
        <f t="shared" si="77"/>
        <v>215</v>
      </c>
      <c r="D220" s="506">
        <f>D219</f>
        <v>42854</v>
      </c>
      <c r="E220" s="103">
        <v>5</v>
      </c>
      <c r="F220" s="104">
        <f t="shared" si="69"/>
        <v>0</v>
      </c>
      <c r="G220" s="104">
        <f t="shared" si="70"/>
        <v>0</v>
      </c>
      <c r="H220" s="104">
        <f t="shared" si="71"/>
        <v>0</v>
      </c>
      <c r="I220" s="104">
        <f t="shared" si="72"/>
        <v>0</v>
      </c>
      <c r="J220" s="104">
        <f t="shared" si="73"/>
        <v>0</v>
      </c>
      <c r="K220" s="104">
        <f t="shared" si="74"/>
        <v>0</v>
      </c>
      <c r="L220" s="104">
        <f t="shared" si="75"/>
        <v>0</v>
      </c>
      <c r="M220" s="104">
        <f t="shared" si="76"/>
        <v>0</v>
      </c>
      <c r="N220" s="481">
        <f>SUMIF('LICH THI'!$A:$A,'Theo Ngay'!$A220,'LICH THI'!X:X)</f>
        <v>0</v>
      </c>
      <c r="P220" s="95">
        <f t="shared" ref="P220:P283" si="78">N220-2*F220</f>
        <v>0</v>
      </c>
      <c r="Q220" s="95">
        <f>SUMIF('LICH THI'!$A:$A,'Theo Ngay'!$A220,'LICH THI'!N:N)</f>
        <v>0</v>
      </c>
      <c r="S220" s="95">
        <v>0</v>
      </c>
      <c r="T220" s="95">
        <f t="shared" ref="T220:T283" si="79">+S220-F220</f>
        <v>0</v>
      </c>
    </row>
    <row r="221" spans="1:20" x14ac:dyDescent="0.2">
      <c r="A221" s="94">
        <f t="shared" si="68"/>
        <v>42855.291666666664</v>
      </c>
      <c r="B221" s="95" t="str">
        <f>_Gio_</f>
        <v>7:00</v>
      </c>
      <c r="C221" s="96">
        <f t="shared" si="77"/>
        <v>216</v>
      </c>
      <c r="D221" s="504">
        <f>+D216+1</f>
        <v>42855</v>
      </c>
      <c r="E221" s="97">
        <v>1</v>
      </c>
      <c r="F221" s="98">
        <f t="shared" si="69"/>
        <v>0</v>
      </c>
      <c r="G221" s="98">
        <f t="shared" si="70"/>
        <v>0</v>
      </c>
      <c r="H221" s="98">
        <f t="shared" si="71"/>
        <v>0</v>
      </c>
      <c r="I221" s="98">
        <f t="shared" si="72"/>
        <v>0</v>
      </c>
      <c r="J221" s="98">
        <f t="shared" si="73"/>
        <v>0</v>
      </c>
      <c r="K221" s="98">
        <f t="shared" si="74"/>
        <v>0</v>
      </c>
      <c r="L221" s="98">
        <f t="shared" si="75"/>
        <v>0</v>
      </c>
      <c r="M221" s="98">
        <f t="shared" si="76"/>
        <v>0</v>
      </c>
      <c r="N221" s="478">
        <f>SUMIF('LICH THI'!$A:$A,'Theo Ngay'!$A221,'LICH THI'!X:X)</f>
        <v>0</v>
      </c>
      <c r="O221" s="95" t="str">
        <f>IF(D221="","",CHOOSE(WEEKDAY(D221),"(Cnhật)","(Thứ 2)","(Thứ 3)","(Thứ 4)","(Thứ 5)","(Thứ 6)","(Thứ 7)"))</f>
        <v>(Cnhật)</v>
      </c>
      <c r="P221" s="95">
        <f t="shared" si="78"/>
        <v>0</v>
      </c>
      <c r="Q221" s="95">
        <f>SUMIF('LICH THI'!$A:$A,'Theo Ngay'!$A221,'LICH THI'!N:N)</f>
        <v>0</v>
      </c>
      <c r="S221" s="95">
        <v>0</v>
      </c>
      <c r="T221" s="95">
        <f t="shared" si="79"/>
        <v>0</v>
      </c>
    </row>
    <row r="222" spans="1:20" x14ac:dyDescent="0.2">
      <c r="A222" s="94">
        <f t="shared" si="68"/>
        <v>42855.375</v>
      </c>
      <c r="B222" s="95" t="str">
        <f>_Gio_</f>
        <v>9:00</v>
      </c>
      <c r="C222" s="133">
        <f t="shared" si="77"/>
        <v>217</v>
      </c>
      <c r="D222" s="505">
        <f>D221</f>
        <v>42855</v>
      </c>
      <c r="E222" s="99">
        <v>2</v>
      </c>
      <c r="F222" s="100">
        <f t="shared" si="69"/>
        <v>0</v>
      </c>
      <c r="G222" s="100">
        <f t="shared" si="70"/>
        <v>0</v>
      </c>
      <c r="H222" s="100">
        <f t="shared" si="71"/>
        <v>0</v>
      </c>
      <c r="I222" s="100">
        <f t="shared" si="72"/>
        <v>0</v>
      </c>
      <c r="J222" s="100">
        <f t="shared" si="73"/>
        <v>0</v>
      </c>
      <c r="K222" s="100">
        <f t="shared" si="74"/>
        <v>0</v>
      </c>
      <c r="L222" s="100">
        <f t="shared" si="75"/>
        <v>0</v>
      </c>
      <c r="M222" s="100">
        <f t="shared" si="76"/>
        <v>0</v>
      </c>
      <c r="N222" s="479">
        <f>SUMIF('LICH THI'!$A:$A,'Theo Ngay'!$A222,'LICH THI'!X:X)</f>
        <v>0</v>
      </c>
      <c r="P222" s="95">
        <f t="shared" si="78"/>
        <v>0</v>
      </c>
      <c r="Q222" s="95">
        <f>SUMIF('LICH THI'!$A:$A,'Theo Ngay'!$A222,'LICH THI'!N:N)</f>
        <v>0</v>
      </c>
      <c r="S222" s="95">
        <v>0</v>
      </c>
      <c r="T222" s="95">
        <f t="shared" si="79"/>
        <v>0</v>
      </c>
    </row>
    <row r="223" spans="1:20" x14ac:dyDescent="0.2">
      <c r="A223" s="94">
        <f t="shared" si="68"/>
        <v>42855.541666666664</v>
      </c>
      <c r="B223" s="95" t="str">
        <f>_Gio_</f>
        <v>13:00</v>
      </c>
      <c r="C223" s="133">
        <f t="shared" si="77"/>
        <v>218</v>
      </c>
      <c r="D223" s="505">
        <f>D222</f>
        <v>42855</v>
      </c>
      <c r="E223" s="99">
        <v>3</v>
      </c>
      <c r="F223" s="100">
        <f t="shared" si="69"/>
        <v>0</v>
      </c>
      <c r="G223" s="100">
        <f t="shared" si="70"/>
        <v>0</v>
      </c>
      <c r="H223" s="100">
        <f t="shared" si="71"/>
        <v>0</v>
      </c>
      <c r="I223" s="100">
        <f t="shared" si="72"/>
        <v>0</v>
      </c>
      <c r="J223" s="100">
        <f t="shared" si="73"/>
        <v>0</v>
      </c>
      <c r="K223" s="100">
        <f t="shared" si="74"/>
        <v>0</v>
      </c>
      <c r="L223" s="100">
        <f t="shared" si="75"/>
        <v>0</v>
      </c>
      <c r="M223" s="100">
        <f t="shared" si="76"/>
        <v>0</v>
      </c>
      <c r="N223" s="479">
        <f>SUMIF('LICH THI'!$A:$A,'Theo Ngay'!$A223,'LICH THI'!X:X)</f>
        <v>0</v>
      </c>
      <c r="P223" s="95">
        <f t="shared" si="78"/>
        <v>0</v>
      </c>
      <c r="Q223" s="95">
        <f>SUMIF('LICH THI'!$A:$A,'Theo Ngay'!$A223,'LICH THI'!N:N)</f>
        <v>0</v>
      </c>
      <c r="S223" s="95">
        <v>0</v>
      </c>
      <c r="T223" s="95">
        <f t="shared" si="79"/>
        <v>0</v>
      </c>
    </row>
    <row r="224" spans="1:20" x14ac:dyDescent="0.2">
      <c r="A224" s="94">
        <f t="shared" si="68"/>
        <v>42855.625</v>
      </c>
      <c r="B224" s="95" t="str">
        <f>_Gio_</f>
        <v>15:00</v>
      </c>
      <c r="C224" s="133">
        <f t="shared" si="77"/>
        <v>219</v>
      </c>
      <c r="D224" s="505">
        <f>D223</f>
        <v>42855</v>
      </c>
      <c r="E224" s="99">
        <v>4</v>
      </c>
      <c r="F224" s="100">
        <f t="shared" si="69"/>
        <v>0</v>
      </c>
      <c r="G224" s="100">
        <f t="shared" si="70"/>
        <v>0</v>
      </c>
      <c r="H224" s="100">
        <f t="shared" si="71"/>
        <v>0</v>
      </c>
      <c r="I224" s="100">
        <f t="shared" si="72"/>
        <v>0</v>
      </c>
      <c r="J224" s="100">
        <f t="shared" si="73"/>
        <v>0</v>
      </c>
      <c r="K224" s="100">
        <f t="shared" si="74"/>
        <v>0</v>
      </c>
      <c r="L224" s="100">
        <f t="shared" si="75"/>
        <v>0</v>
      </c>
      <c r="M224" s="100">
        <f t="shared" si="76"/>
        <v>0</v>
      </c>
      <c r="N224" s="479">
        <f>SUMIF('LICH THI'!$A:$A,'Theo Ngay'!$A224,'LICH THI'!X:X)</f>
        <v>0</v>
      </c>
      <c r="P224" s="95">
        <f t="shared" si="78"/>
        <v>0</v>
      </c>
      <c r="Q224" s="95">
        <f>SUMIF('LICH THI'!$A:$A,'Theo Ngay'!$A224,'LICH THI'!N:N)</f>
        <v>0</v>
      </c>
      <c r="S224" s="95">
        <v>0</v>
      </c>
      <c r="T224" s="95">
        <f t="shared" si="79"/>
        <v>0</v>
      </c>
    </row>
    <row r="225" spans="1:20" x14ac:dyDescent="0.2">
      <c r="A225" s="94">
        <f t="shared" si="68"/>
        <v>42855.75</v>
      </c>
      <c r="B225" s="95" t="str">
        <f>_Gio_</f>
        <v>18:00</v>
      </c>
      <c r="C225" s="79">
        <f t="shared" si="77"/>
        <v>220</v>
      </c>
      <c r="D225" s="506">
        <f>D224</f>
        <v>42855</v>
      </c>
      <c r="E225" s="103">
        <v>5</v>
      </c>
      <c r="F225" s="104">
        <f t="shared" si="69"/>
        <v>0</v>
      </c>
      <c r="G225" s="104">
        <f t="shared" si="70"/>
        <v>0</v>
      </c>
      <c r="H225" s="104">
        <f t="shared" si="71"/>
        <v>0</v>
      </c>
      <c r="I225" s="104">
        <f t="shared" si="72"/>
        <v>0</v>
      </c>
      <c r="J225" s="104">
        <f t="shared" si="73"/>
        <v>0</v>
      </c>
      <c r="K225" s="104">
        <f t="shared" si="74"/>
        <v>0</v>
      </c>
      <c r="L225" s="104">
        <f t="shared" si="75"/>
        <v>0</v>
      </c>
      <c r="M225" s="104">
        <f t="shared" si="76"/>
        <v>0</v>
      </c>
      <c r="N225" s="481">
        <f>SUMIF('LICH THI'!$A:$A,'Theo Ngay'!$A225,'LICH THI'!X:X)</f>
        <v>0</v>
      </c>
      <c r="P225" s="95">
        <f t="shared" si="78"/>
        <v>0</v>
      </c>
      <c r="Q225" s="95">
        <f>SUMIF('LICH THI'!$A:$A,'Theo Ngay'!$A225,'LICH THI'!N:N)</f>
        <v>0</v>
      </c>
      <c r="S225" s="95">
        <v>0</v>
      </c>
      <c r="T225" s="95">
        <f t="shared" si="79"/>
        <v>0</v>
      </c>
    </row>
    <row r="226" spans="1:20" x14ac:dyDescent="0.2">
      <c r="A226" s="94">
        <f t="shared" si="68"/>
        <v>42856.291666666664</v>
      </c>
      <c r="B226" s="95" t="str">
        <f>_Gio_</f>
        <v>7:00</v>
      </c>
      <c r="C226" s="96">
        <f t="shared" si="77"/>
        <v>221</v>
      </c>
      <c r="D226" s="504">
        <f>+D221+1</f>
        <v>42856</v>
      </c>
      <c r="E226" s="97">
        <v>1</v>
      </c>
      <c r="F226" s="98">
        <f t="shared" si="69"/>
        <v>0</v>
      </c>
      <c r="G226" s="98">
        <f t="shared" si="70"/>
        <v>0</v>
      </c>
      <c r="H226" s="98">
        <f t="shared" si="71"/>
        <v>0</v>
      </c>
      <c r="I226" s="98">
        <f t="shared" si="72"/>
        <v>0</v>
      </c>
      <c r="J226" s="98">
        <f t="shared" si="73"/>
        <v>0</v>
      </c>
      <c r="K226" s="98">
        <f t="shared" si="74"/>
        <v>0</v>
      </c>
      <c r="L226" s="98">
        <f t="shared" si="75"/>
        <v>0</v>
      </c>
      <c r="M226" s="98">
        <f t="shared" si="76"/>
        <v>0</v>
      </c>
      <c r="N226" s="478">
        <f>SUMIF('LICH THI'!$A:$A,'Theo Ngay'!$A226,'LICH THI'!X:X)</f>
        <v>0</v>
      </c>
      <c r="O226" s="95" t="str">
        <f>IF(D226="","",CHOOSE(WEEKDAY(D226),"(Cnhật)","(Thứ 2)","(Thứ 3)","(Thứ 4)","(Thứ 5)","(Thứ 6)","(Thứ 7)"))</f>
        <v>(Thứ 2)</v>
      </c>
      <c r="P226" s="95">
        <f t="shared" si="78"/>
        <v>0</v>
      </c>
      <c r="Q226" s="95">
        <f>SUMIF('LICH THI'!$A:$A,'Theo Ngay'!$A226,'LICH THI'!N:N)</f>
        <v>0</v>
      </c>
      <c r="S226" s="95">
        <v>0</v>
      </c>
      <c r="T226" s="95">
        <f t="shared" si="79"/>
        <v>0</v>
      </c>
    </row>
    <row r="227" spans="1:20" x14ac:dyDescent="0.2">
      <c r="A227" s="94">
        <f t="shared" si="68"/>
        <v>42856.375</v>
      </c>
      <c r="B227" s="95" t="str">
        <f>_Gio_</f>
        <v>9:00</v>
      </c>
      <c r="C227" s="133">
        <f t="shared" si="77"/>
        <v>222</v>
      </c>
      <c r="D227" s="505">
        <f>D226</f>
        <v>42856</v>
      </c>
      <c r="E227" s="99">
        <v>2</v>
      </c>
      <c r="F227" s="100">
        <f t="shared" si="69"/>
        <v>0</v>
      </c>
      <c r="G227" s="100">
        <f t="shared" si="70"/>
        <v>0</v>
      </c>
      <c r="H227" s="100">
        <f t="shared" si="71"/>
        <v>0</v>
      </c>
      <c r="I227" s="100">
        <f t="shared" si="72"/>
        <v>0</v>
      </c>
      <c r="J227" s="100">
        <f t="shared" si="73"/>
        <v>0</v>
      </c>
      <c r="K227" s="100">
        <f t="shared" si="74"/>
        <v>0</v>
      </c>
      <c r="L227" s="100">
        <f t="shared" si="75"/>
        <v>0</v>
      </c>
      <c r="M227" s="100">
        <f t="shared" si="76"/>
        <v>0</v>
      </c>
      <c r="N227" s="479">
        <f>SUMIF('LICH THI'!$A:$A,'Theo Ngay'!$A227,'LICH THI'!X:X)</f>
        <v>0</v>
      </c>
      <c r="P227" s="95">
        <f t="shared" si="78"/>
        <v>0</v>
      </c>
      <c r="Q227" s="95">
        <f>SUMIF('LICH THI'!$A:$A,'Theo Ngay'!$A227,'LICH THI'!N:N)</f>
        <v>0</v>
      </c>
      <c r="S227" s="95">
        <v>0</v>
      </c>
      <c r="T227" s="95">
        <f t="shared" si="79"/>
        <v>0</v>
      </c>
    </row>
    <row r="228" spans="1:20" x14ac:dyDescent="0.2">
      <c r="A228" s="94">
        <f t="shared" si="68"/>
        <v>42856.541666666664</v>
      </c>
      <c r="B228" s="95" t="str">
        <f>_Gio_</f>
        <v>13:00</v>
      </c>
      <c r="C228" s="133">
        <f t="shared" si="77"/>
        <v>223</v>
      </c>
      <c r="D228" s="505">
        <f>D227</f>
        <v>42856</v>
      </c>
      <c r="E228" s="99">
        <v>3</v>
      </c>
      <c r="F228" s="100">
        <f t="shared" si="69"/>
        <v>0</v>
      </c>
      <c r="G228" s="100">
        <f t="shared" si="70"/>
        <v>0</v>
      </c>
      <c r="H228" s="100">
        <f t="shared" si="71"/>
        <v>0</v>
      </c>
      <c r="I228" s="100">
        <f t="shared" si="72"/>
        <v>0</v>
      </c>
      <c r="J228" s="100">
        <f t="shared" si="73"/>
        <v>0</v>
      </c>
      <c r="K228" s="100">
        <f t="shared" si="74"/>
        <v>0</v>
      </c>
      <c r="L228" s="100">
        <f t="shared" si="75"/>
        <v>0</v>
      </c>
      <c r="M228" s="100">
        <f t="shared" si="76"/>
        <v>0</v>
      </c>
      <c r="N228" s="479">
        <f>SUMIF('LICH THI'!$A:$A,'Theo Ngay'!$A228,'LICH THI'!X:X)</f>
        <v>0</v>
      </c>
      <c r="P228" s="95">
        <f t="shared" si="78"/>
        <v>0</v>
      </c>
      <c r="Q228" s="95">
        <f>SUMIF('LICH THI'!$A:$A,'Theo Ngay'!$A228,'LICH THI'!N:N)</f>
        <v>0</v>
      </c>
      <c r="S228" s="95">
        <v>0</v>
      </c>
      <c r="T228" s="95">
        <f t="shared" si="79"/>
        <v>0</v>
      </c>
    </row>
    <row r="229" spans="1:20" x14ac:dyDescent="0.2">
      <c r="A229" s="94">
        <f t="shared" si="68"/>
        <v>42856.625</v>
      </c>
      <c r="B229" s="95" t="str">
        <f>_Gio_</f>
        <v>15:00</v>
      </c>
      <c r="C229" s="133">
        <f t="shared" si="77"/>
        <v>224</v>
      </c>
      <c r="D229" s="505">
        <f>D228</f>
        <v>42856</v>
      </c>
      <c r="E229" s="99">
        <v>4</v>
      </c>
      <c r="F229" s="100">
        <f t="shared" si="69"/>
        <v>0</v>
      </c>
      <c r="G229" s="100">
        <f t="shared" si="70"/>
        <v>0</v>
      </c>
      <c r="H229" s="100">
        <f t="shared" si="71"/>
        <v>0</v>
      </c>
      <c r="I229" s="100">
        <f t="shared" si="72"/>
        <v>0</v>
      </c>
      <c r="J229" s="100">
        <f t="shared" si="73"/>
        <v>0</v>
      </c>
      <c r="K229" s="100">
        <f t="shared" si="74"/>
        <v>0</v>
      </c>
      <c r="L229" s="100">
        <f t="shared" si="75"/>
        <v>0</v>
      </c>
      <c r="M229" s="100">
        <f t="shared" si="76"/>
        <v>0</v>
      </c>
      <c r="N229" s="479">
        <f>SUMIF('LICH THI'!$A:$A,'Theo Ngay'!$A229,'LICH THI'!X:X)</f>
        <v>0</v>
      </c>
      <c r="P229" s="95">
        <f t="shared" si="78"/>
        <v>0</v>
      </c>
      <c r="Q229" s="95">
        <f>SUMIF('LICH THI'!$A:$A,'Theo Ngay'!$A229,'LICH THI'!N:N)</f>
        <v>0</v>
      </c>
      <c r="S229" s="95">
        <v>0</v>
      </c>
      <c r="T229" s="95">
        <f t="shared" si="79"/>
        <v>0</v>
      </c>
    </row>
    <row r="230" spans="1:20" x14ac:dyDescent="0.2">
      <c r="A230" s="94">
        <f t="shared" si="68"/>
        <v>42856.75</v>
      </c>
      <c r="B230" s="95" t="str">
        <f>_Gio_</f>
        <v>18:00</v>
      </c>
      <c r="C230" s="79">
        <f t="shared" si="77"/>
        <v>225</v>
      </c>
      <c r="D230" s="506">
        <f>D229</f>
        <v>42856</v>
      </c>
      <c r="E230" s="103">
        <v>5</v>
      </c>
      <c r="F230" s="104">
        <f t="shared" si="69"/>
        <v>0</v>
      </c>
      <c r="G230" s="104">
        <f t="shared" si="70"/>
        <v>0</v>
      </c>
      <c r="H230" s="104">
        <f t="shared" si="71"/>
        <v>0</v>
      </c>
      <c r="I230" s="104">
        <f t="shared" si="72"/>
        <v>0</v>
      </c>
      <c r="J230" s="104">
        <f t="shared" si="73"/>
        <v>0</v>
      </c>
      <c r="K230" s="104">
        <f t="shared" si="74"/>
        <v>0</v>
      </c>
      <c r="L230" s="104">
        <f t="shared" si="75"/>
        <v>0</v>
      </c>
      <c r="M230" s="104">
        <f t="shared" si="76"/>
        <v>0</v>
      </c>
      <c r="N230" s="481">
        <f>SUMIF('LICH THI'!$A:$A,'Theo Ngay'!$A230,'LICH THI'!X:X)</f>
        <v>0</v>
      </c>
      <c r="P230" s="95">
        <f t="shared" si="78"/>
        <v>0</v>
      </c>
      <c r="Q230" s="95">
        <f>SUMIF('LICH THI'!$A:$A,'Theo Ngay'!$A230,'LICH THI'!N:N)</f>
        <v>0</v>
      </c>
      <c r="S230" s="95">
        <v>0</v>
      </c>
      <c r="T230" s="95">
        <f t="shared" si="79"/>
        <v>0</v>
      </c>
    </row>
    <row r="231" spans="1:20" x14ac:dyDescent="0.2">
      <c r="A231" s="94">
        <f t="shared" si="68"/>
        <v>42857.291666666664</v>
      </c>
      <c r="B231" s="95" t="str">
        <f>_Gio_</f>
        <v>7:00</v>
      </c>
      <c r="C231" s="96">
        <f t="shared" si="77"/>
        <v>226</v>
      </c>
      <c r="D231" s="504">
        <f>+D226+1</f>
        <v>42857</v>
      </c>
      <c r="E231" s="97">
        <v>1</v>
      </c>
      <c r="F231" s="98">
        <f t="shared" si="69"/>
        <v>0</v>
      </c>
      <c r="G231" s="98">
        <f t="shared" si="70"/>
        <v>0</v>
      </c>
      <c r="H231" s="98">
        <f t="shared" si="71"/>
        <v>0</v>
      </c>
      <c r="I231" s="98">
        <f t="shared" si="72"/>
        <v>0</v>
      </c>
      <c r="J231" s="98">
        <f t="shared" si="73"/>
        <v>0</v>
      </c>
      <c r="K231" s="98">
        <f t="shared" si="74"/>
        <v>0</v>
      </c>
      <c r="L231" s="98">
        <f t="shared" si="75"/>
        <v>0</v>
      </c>
      <c r="M231" s="98">
        <f t="shared" si="76"/>
        <v>0</v>
      </c>
      <c r="N231" s="478">
        <f>SUMIF('LICH THI'!$A:$A,'Theo Ngay'!$A231,'LICH THI'!X:X)</f>
        <v>0</v>
      </c>
      <c r="O231" s="478" t="str">
        <f>IF(D231="","",CHOOSE(WEEKDAY(D231),"(Cnhật)","(Thứ 2)","(Thứ 3)","(Thứ 4)","(Thứ 5)","(Thứ 6)","(Thứ 7)"))</f>
        <v>(Thứ 3)</v>
      </c>
      <c r="P231" s="95">
        <f t="shared" si="78"/>
        <v>0</v>
      </c>
      <c r="Q231" s="95">
        <f>SUMIF('LICH THI'!$A:$A,'Theo Ngay'!$A231,'LICH THI'!N:N)</f>
        <v>0</v>
      </c>
      <c r="S231" s="95">
        <v>0</v>
      </c>
      <c r="T231" s="95">
        <f t="shared" si="79"/>
        <v>0</v>
      </c>
    </row>
    <row r="232" spans="1:20" x14ac:dyDescent="0.2">
      <c r="A232" s="94">
        <f t="shared" si="68"/>
        <v>42857.375</v>
      </c>
      <c r="B232" s="95" t="str">
        <f>_Gio_</f>
        <v>9:00</v>
      </c>
      <c r="C232" s="133">
        <f t="shared" si="77"/>
        <v>227</v>
      </c>
      <c r="D232" s="505">
        <f>D231</f>
        <v>42857</v>
      </c>
      <c r="E232" s="99">
        <v>2</v>
      </c>
      <c r="F232" s="100">
        <f t="shared" si="69"/>
        <v>0</v>
      </c>
      <c r="G232" s="100">
        <f t="shared" si="70"/>
        <v>0</v>
      </c>
      <c r="H232" s="100">
        <f t="shared" si="71"/>
        <v>0</v>
      </c>
      <c r="I232" s="100">
        <f t="shared" si="72"/>
        <v>0</v>
      </c>
      <c r="J232" s="100">
        <f t="shared" si="73"/>
        <v>0</v>
      </c>
      <c r="K232" s="100">
        <f t="shared" si="74"/>
        <v>0</v>
      </c>
      <c r="L232" s="100">
        <f t="shared" si="75"/>
        <v>0</v>
      </c>
      <c r="M232" s="100">
        <f t="shared" si="76"/>
        <v>0</v>
      </c>
      <c r="N232" s="479">
        <f>SUMIF('LICH THI'!$A:$A,'Theo Ngay'!$A232,'LICH THI'!X:X)</f>
        <v>0</v>
      </c>
      <c r="O232" s="479"/>
      <c r="P232" s="95">
        <f t="shared" si="78"/>
        <v>0</v>
      </c>
      <c r="Q232" s="95">
        <f>SUMIF('LICH THI'!$A:$A,'Theo Ngay'!$A232,'LICH THI'!N:N)</f>
        <v>0</v>
      </c>
      <c r="S232" s="95">
        <v>0</v>
      </c>
      <c r="T232" s="95">
        <f t="shared" si="79"/>
        <v>0</v>
      </c>
    </row>
    <row r="233" spans="1:20" x14ac:dyDescent="0.2">
      <c r="A233" s="94">
        <f t="shared" si="68"/>
        <v>42857.541666666664</v>
      </c>
      <c r="B233" s="95" t="str">
        <f>_Gio_</f>
        <v>13:00</v>
      </c>
      <c r="C233" s="133">
        <f t="shared" si="77"/>
        <v>228</v>
      </c>
      <c r="D233" s="505">
        <f>D232</f>
        <v>42857</v>
      </c>
      <c r="E233" s="99">
        <v>3</v>
      </c>
      <c r="F233" s="100">
        <f t="shared" si="69"/>
        <v>0</v>
      </c>
      <c r="G233" s="100">
        <f t="shared" si="70"/>
        <v>0</v>
      </c>
      <c r="H233" s="100">
        <f t="shared" si="71"/>
        <v>0</v>
      </c>
      <c r="I233" s="100">
        <f t="shared" si="72"/>
        <v>0</v>
      </c>
      <c r="J233" s="100">
        <f t="shared" si="73"/>
        <v>0</v>
      </c>
      <c r="K233" s="100">
        <f t="shared" si="74"/>
        <v>0</v>
      </c>
      <c r="L233" s="100">
        <f t="shared" si="75"/>
        <v>0</v>
      </c>
      <c r="M233" s="100">
        <f t="shared" si="76"/>
        <v>0</v>
      </c>
      <c r="N233" s="479">
        <f>SUMIF('LICH THI'!$A:$A,'Theo Ngay'!$A233,'LICH THI'!X:X)</f>
        <v>0</v>
      </c>
      <c r="O233" s="479"/>
      <c r="P233" s="95">
        <f t="shared" si="78"/>
        <v>0</v>
      </c>
      <c r="Q233" s="95">
        <f>SUMIF('LICH THI'!$A:$A,'Theo Ngay'!$A233,'LICH THI'!N:N)</f>
        <v>0</v>
      </c>
      <c r="S233" s="95">
        <v>0</v>
      </c>
      <c r="T233" s="95">
        <f t="shared" si="79"/>
        <v>0</v>
      </c>
    </row>
    <row r="234" spans="1:20" x14ac:dyDescent="0.2">
      <c r="A234" s="94">
        <f t="shared" si="68"/>
        <v>42857.625</v>
      </c>
      <c r="B234" s="95" t="str">
        <f>_Gio_</f>
        <v>15:00</v>
      </c>
      <c r="C234" s="133">
        <f t="shared" si="77"/>
        <v>229</v>
      </c>
      <c r="D234" s="505">
        <f>D233</f>
        <v>42857</v>
      </c>
      <c r="E234" s="99">
        <v>4</v>
      </c>
      <c r="F234" s="100">
        <f t="shared" si="69"/>
        <v>0</v>
      </c>
      <c r="G234" s="100">
        <f t="shared" si="70"/>
        <v>0</v>
      </c>
      <c r="H234" s="100">
        <f t="shared" si="71"/>
        <v>0</v>
      </c>
      <c r="I234" s="100">
        <f t="shared" si="72"/>
        <v>0</v>
      </c>
      <c r="J234" s="100">
        <f t="shared" si="73"/>
        <v>0</v>
      </c>
      <c r="K234" s="100">
        <f t="shared" si="74"/>
        <v>0</v>
      </c>
      <c r="L234" s="100">
        <f t="shared" si="75"/>
        <v>0</v>
      </c>
      <c r="M234" s="100">
        <f t="shared" si="76"/>
        <v>0</v>
      </c>
      <c r="N234" s="479">
        <f>SUMIF('LICH THI'!$A:$A,'Theo Ngay'!$A234,'LICH THI'!X:X)</f>
        <v>0</v>
      </c>
      <c r="O234" s="479"/>
      <c r="P234" s="95">
        <f t="shared" si="78"/>
        <v>0</v>
      </c>
      <c r="Q234" s="95">
        <f>SUMIF('LICH THI'!$A:$A,'Theo Ngay'!$A234,'LICH THI'!N:N)</f>
        <v>0</v>
      </c>
      <c r="S234" s="95">
        <v>0</v>
      </c>
      <c r="T234" s="95">
        <f t="shared" si="79"/>
        <v>0</v>
      </c>
    </row>
    <row r="235" spans="1:20" x14ac:dyDescent="0.2">
      <c r="A235" s="94">
        <f t="shared" si="68"/>
        <v>42857.75</v>
      </c>
      <c r="B235" s="95" t="str">
        <f>_Gio_</f>
        <v>18:00</v>
      </c>
      <c r="C235" s="79">
        <f t="shared" si="77"/>
        <v>230</v>
      </c>
      <c r="D235" s="506">
        <f>D234</f>
        <v>42857</v>
      </c>
      <c r="E235" s="103">
        <v>5</v>
      </c>
      <c r="F235" s="104">
        <f t="shared" si="69"/>
        <v>0</v>
      </c>
      <c r="G235" s="104">
        <f t="shared" si="70"/>
        <v>0</v>
      </c>
      <c r="H235" s="104">
        <f t="shared" si="71"/>
        <v>0</v>
      </c>
      <c r="I235" s="104">
        <f t="shared" si="72"/>
        <v>0</v>
      </c>
      <c r="J235" s="104">
        <f t="shared" si="73"/>
        <v>0</v>
      </c>
      <c r="K235" s="104">
        <f t="shared" si="74"/>
        <v>0</v>
      </c>
      <c r="L235" s="104">
        <f t="shared" si="75"/>
        <v>0</v>
      </c>
      <c r="M235" s="104">
        <f t="shared" si="76"/>
        <v>0</v>
      </c>
      <c r="N235" s="480">
        <f>SUMIF('LICH THI'!$A:$A,'Theo Ngay'!$A235,'LICH THI'!X:X)</f>
        <v>0</v>
      </c>
      <c r="O235" s="480"/>
      <c r="P235" s="95">
        <f t="shared" si="78"/>
        <v>0</v>
      </c>
      <c r="Q235" s="95">
        <f>SUMIF('LICH THI'!$A:$A,'Theo Ngay'!$A235,'LICH THI'!N:N)</f>
        <v>0</v>
      </c>
      <c r="S235" s="95">
        <v>0</v>
      </c>
      <c r="T235" s="95">
        <f t="shared" si="79"/>
        <v>0</v>
      </c>
    </row>
    <row r="236" spans="1:20" x14ac:dyDescent="0.2">
      <c r="A236" s="94">
        <f t="shared" si="68"/>
        <v>42858.291666666664</v>
      </c>
      <c r="B236" s="95" t="str">
        <f>_Gio_</f>
        <v>7:00</v>
      </c>
      <c r="C236" s="96">
        <f t="shared" si="77"/>
        <v>231</v>
      </c>
      <c r="D236" s="504">
        <f>+D231+1</f>
        <v>42858</v>
      </c>
      <c r="E236" s="97">
        <v>1</v>
      </c>
      <c r="F236" s="98">
        <f t="shared" si="69"/>
        <v>0</v>
      </c>
      <c r="G236" s="98">
        <f t="shared" si="70"/>
        <v>0</v>
      </c>
      <c r="H236" s="98">
        <f t="shared" si="71"/>
        <v>0</v>
      </c>
      <c r="I236" s="98">
        <f t="shared" si="72"/>
        <v>0</v>
      </c>
      <c r="J236" s="98">
        <f t="shared" si="73"/>
        <v>0</v>
      </c>
      <c r="K236" s="98">
        <f t="shared" si="74"/>
        <v>0</v>
      </c>
      <c r="L236" s="98">
        <f t="shared" si="75"/>
        <v>0</v>
      </c>
      <c r="M236" s="98">
        <f t="shared" si="76"/>
        <v>0</v>
      </c>
      <c r="N236" s="478">
        <f>SUMIF('LICH THI'!$A:$A,'Theo Ngay'!$A236,'LICH THI'!X:X)</f>
        <v>0</v>
      </c>
      <c r="O236" s="478" t="str">
        <f>IF(D236="","",CHOOSE(WEEKDAY(D236),"(Cnhật)","(Thứ 2)","(Thứ 3)","(Thứ 4)","(Thứ 5)","(Thứ 6)","(Thứ 7)"))</f>
        <v>(Thứ 4)</v>
      </c>
      <c r="P236" s="95">
        <f t="shared" si="78"/>
        <v>0</v>
      </c>
      <c r="Q236" s="95">
        <f>SUMIF('LICH THI'!$A:$A,'Theo Ngay'!$A236,'LICH THI'!N:N)</f>
        <v>0</v>
      </c>
      <c r="S236" s="95">
        <v>9</v>
      </c>
      <c r="T236" s="95">
        <f t="shared" si="79"/>
        <v>9</v>
      </c>
    </row>
    <row r="237" spans="1:20" x14ac:dyDescent="0.2">
      <c r="A237" s="94">
        <f t="shared" si="68"/>
        <v>42858.375</v>
      </c>
      <c r="B237" s="95" t="str">
        <f>_Gio_</f>
        <v>9:00</v>
      </c>
      <c r="C237" s="133">
        <f t="shared" si="77"/>
        <v>232</v>
      </c>
      <c r="D237" s="505">
        <f>D236</f>
        <v>42858</v>
      </c>
      <c r="E237" s="99">
        <v>2</v>
      </c>
      <c r="F237" s="100">
        <f t="shared" si="69"/>
        <v>0</v>
      </c>
      <c r="G237" s="100">
        <f t="shared" si="70"/>
        <v>0</v>
      </c>
      <c r="H237" s="100">
        <f t="shared" si="71"/>
        <v>0</v>
      </c>
      <c r="I237" s="100">
        <f t="shared" si="72"/>
        <v>0</v>
      </c>
      <c r="J237" s="100">
        <f t="shared" si="73"/>
        <v>0</v>
      </c>
      <c r="K237" s="100">
        <f t="shared" si="74"/>
        <v>0</v>
      </c>
      <c r="L237" s="100">
        <f t="shared" si="75"/>
        <v>0</v>
      </c>
      <c r="M237" s="100">
        <f t="shared" si="76"/>
        <v>0</v>
      </c>
      <c r="N237" s="479">
        <f>SUMIF('LICH THI'!$A:$A,'Theo Ngay'!$A237,'LICH THI'!X:X)</f>
        <v>0</v>
      </c>
      <c r="O237" s="479"/>
      <c r="P237" s="95">
        <f t="shared" si="78"/>
        <v>0</v>
      </c>
      <c r="Q237" s="95">
        <f>SUMIF('LICH THI'!$A:$A,'Theo Ngay'!$A237,'LICH THI'!N:N)</f>
        <v>0</v>
      </c>
      <c r="S237" s="95">
        <v>15</v>
      </c>
      <c r="T237" s="95">
        <f t="shared" si="79"/>
        <v>15</v>
      </c>
    </row>
    <row r="238" spans="1:20" x14ac:dyDescent="0.2">
      <c r="A238" s="94">
        <f t="shared" si="68"/>
        <v>42858.541666666664</v>
      </c>
      <c r="B238" s="95" t="str">
        <f>_Gio_</f>
        <v>13:00</v>
      </c>
      <c r="C238" s="133">
        <f t="shared" si="77"/>
        <v>233</v>
      </c>
      <c r="D238" s="505">
        <f>D237</f>
        <v>42858</v>
      </c>
      <c r="E238" s="99">
        <v>3</v>
      </c>
      <c r="F238" s="100">
        <f t="shared" si="69"/>
        <v>0</v>
      </c>
      <c r="G238" s="100">
        <f t="shared" si="70"/>
        <v>0</v>
      </c>
      <c r="H238" s="100">
        <f t="shared" si="71"/>
        <v>0</v>
      </c>
      <c r="I238" s="100">
        <f t="shared" si="72"/>
        <v>0</v>
      </c>
      <c r="J238" s="100">
        <f t="shared" si="73"/>
        <v>0</v>
      </c>
      <c r="K238" s="100">
        <f t="shared" si="74"/>
        <v>0</v>
      </c>
      <c r="L238" s="100">
        <f t="shared" si="75"/>
        <v>0</v>
      </c>
      <c r="M238" s="100">
        <f t="shared" si="76"/>
        <v>0</v>
      </c>
      <c r="N238" s="479">
        <f>SUMIF('LICH THI'!$A:$A,'Theo Ngay'!$A238,'LICH THI'!X:X)</f>
        <v>0</v>
      </c>
      <c r="O238" s="479"/>
      <c r="P238" s="95">
        <f t="shared" si="78"/>
        <v>0</v>
      </c>
      <c r="Q238" s="95">
        <f>SUMIF('LICH THI'!$A:$A,'Theo Ngay'!$A238,'LICH THI'!N:N)</f>
        <v>0</v>
      </c>
      <c r="S238" s="95">
        <v>12</v>
      </c>
      <c r="T238" s="95">
        <f t="shared" si="79"/>
        <v>12</v>
      </c>
    </row>
    <row r="239" spans="1:20" x14ac:dyDescent="0.2">
      <c r="A239" s="94">
        <f t="shared" si="68"/>
        <v>42858.625</v>
      </c>
      <c r="B239" s="95" t="str">
        <f>_Gio_</f>
        <v>15:00</v>
      </c>
      <c r="C239" s="133">
        <f t="shared" si="77"/>
        <v>234</v>
      </c>
      <c r="D239" s="505">
        <f>D238</f>
        <v>42858</v>
      </c>
      <c r="E239" s="99">
        <v>4</v>
      </c>
      <c r="F239" s="100">
        <f t="shared" si="69"/>
        <v>0</v>
      </c>
      <c r="G239" s="100">
        <f t="shared" si="70"/>
        <v>0</v>
      </c>
      <c r="H239" s="100">
        <f t="shared" si="71"/>
        <v>0</v>
      </c>
      <c r="I239" s="100">
        <f t="shared" si="72"/>
        <v>0</v>
      </c>
      <c r="J239" s="100">
        <f t="shared" si="73"/>
        <v>0</v>
      </c>
      <c r="K239" s="100">
        <f t="shared" si="74"/>
        <v>0</v>
      </c>
      <c r="L239" s="100">
        <f t="shared" si="75"/>
        <v>0</v>
      </c>
      <c r="M239" s="100">
        <f t="shared" si="76"/>
        <v>0</v>
      </c>
      <c r="N239" s="479">
        <f>SUMIF('LICH THI'!$A:$A,'Theo Ngay'!$A239,'LICH THI'!X:X)</f>
        <v>0</v>
      </c>
      <c r="O239" s="479"/>
      <c r="P239" s="95">
        <f t="shared" si="78"/>
        <v>0</v>
      </c>
      <c r="Q239" s="95">
        <f>SUMIF('LICH THI'!$A:$A,'Theo Ngay'!$A239,'LICH THI'!N:N)</f>
        <v>0</v>
      </c>
      <c r="S239" s="95">
        <v>11</v>
      </c>
      <c r="T239" s="95">
        <f t="shared" si="79"/>
        <v>11</v>
      </c>
    </row>
    <row r="240" spans="1:20" x14ac:dyDescent="0.2">
      <c r="A240" s="94">
        <f t="shared" si="68"/>
        <v>42858.75</v>
      </c>
      <c r="B240" s="95" t="str">
        <f>_Gio_</f>
        <v>18:00</v>
      </c>
      <c r="C240" s="79">
        <f t="shared" si="77"/>
        <v>235</v>
      </c>
      <c r="D240" s="506">
        <f>D239</f>
        <v>42858</v>
      </c>
      <c r="E240" s="103">
        <v>5</v>
      </c>
      <c r="F240" s="104">
        <f t="shared" si="69"/>
        <v>0</v>
      </c>
      <c r="G240" s="104">
        <f t="shared" si="70"/>
        <v>0</v>
      </c>
      <c r="H240" s="104">
        <f t="shared" si="71"/>
        <v>0</v>
      </c>
      <c r="I240" s="104">
        <f t="shared" si="72"/>
        <v>0</v>
      </c>
      <c r="J240" s="104">
        <f t="shared" si="73"/>
        <v>0</v>
      </c>
      <c r="K240" s="104">
        <f t="shared" si="74"/>
        <v>0</v>
      </c>
      <c r="L240" s="104">
        <f t="shared" si="75"/>
        <v>0</v>
      </c>
      <c r="M240" s="104">
        <f t="shared" si="76"/>
        <v>0</v>
      </c>
      <c r="N240" s="481">
        <f>SUMIF('LICH THI'!$A:$A,'Theo Ngay'!$A240,'LICH THI'!X:X)</f>
        <v>0</v>
      </c>
      <c r="O240" s="481"/>
      <c r="P240" s="95">
        <f t="shared" si="78"/>
        <v>0</v>
      </c>
      <c r="Q240" s="95">
        <f>SUMIF('LICH THI'!$A:$A,'Theo Ngay'!$A240,'LICH THI'!N:N)</f>
        <v>0</v>
      </c>
      <c r="S240" s="95">
        <v>0</v>
      </c>
      <c r="T240" s="95">
        <f t="shared" si="79"/>
        <v>0</v>
      </c>
    </row>
    <row r="241" spans="1:20" x14ac:dyDescent="0.2">
      <c r="A241" s="94">
        <f t="shared" si="68"/>
        <v>42859.291666666664</v>
      </c>
      <c r="B241" s="95" t="str">
        <f>_Gio_</f>
        <v>7:00</v>
      </c>
      <c r="C241" s="96">
        <f t="shared" si="77"/>
        <v>236</v>
      </c>
      <c r="D241" s="504">
        <f>+D236+1</f>
        <v>42859</v>
      </c>
      <c r="E241" s="97">
        <v>1</v>
      </c>
      <c r="F241" s="98">
        <f t="shared" si="69"/>
        <v>0</v>
      </c>
      <c r="G241" s="98">
        <f t="shared" si="70"/>
        <v>0</v>
      </c>
      <c r="H241" s="98">
        <f t="shared" si="71"/>
        <v>0</v>
      </c>
      <c r="I241" s="98">
        <f t="shared" si="72"/>
        <v>0</v>
      </c>
      <c r="J241" s="98">
        <f t="shared" si="73"/>
        <v>0</v>
      </c>
      <c r="K241" s="98">
        <f t="shared" si="74"/>
        <v>0</v>
      </c>
      <c r="L241" s="98">
        <f t="shared" si="75"/>
        <v>0</v>
      </c>
      <c r="M241" s="98">
        <f t="shared" si="76"/>
        <v>0</v>
      </c>
      <c r="N241" s="478">
        <f>SUMIF('LICH THI'!$A:$A,'Theo Ngay'!$A241,'LICH THI'!X:X)</f>
        <v>0</v>
      </c>
      <c r="O241" s="478" t="str">
        <f>IF(D241="","",CHOOSE(WEEKDAY(D241),"(Cnhật)","(Thứ 2)","(Thứ 3)","(Thứ 4)","(Thứ 5)","(Thứ 6)","(Thứ 7)"))</f>
        <v>(Thứ 5)</v>
      </c>
      <c r="P241" s="95">
        <f t="shared" si="78"/>
        <v>0</v>
      </c>
      <c r="Q241" s="95">
        <f>SUMIF('LICH THI'!$A:$A,'Theo Ngay'!$A241,'LICH THI'!N:N)</f>
        <v>0</v>
      </c>
      <c r="S241" s="95">
        <v>0</v>
      </c>
      <c r="T241" s="95">
        <f t="shared" si="79"/>
        <v>0</v>
      </c>
    </row>
    <row r="242" spans="1:20" x14ac:dyDescent="0.2">
      <c r="A242" s="94">
        <f t="shared" si="68"/>
        <v>42859.375</v>
      </c>
      <c r="B242" s="95" t="str">
        <f>_Gio_</f>
        <v>9:00</v>
      </c>
      <c r="C242" s="133">
        <f t="shared" si="77"/>
        <v>237</v>
      </c>
      <c r="D242" s="505">
        <f>D241</f>
        <v>42859</v>
      </c>
      <c r="E242" s="99">
        <v>2</v>
      </c>
      <c r="F242" s="100">
        <f t="shared" si="69"/>
        <v>0</v>
      </c>
      <c r="G242" s="100">
        <f t="shared" si="70"/>
        <v>0</v>
      </c>
      <c r="H242" s="100">
        <f t="shared" si="71"/>
        <v>0</v>
      </c>
      <c r="I242" s="100">
        <f t="shared" si="72"/>
        <v>0</v>
      </c>
      <c r="J242" s="100">
        <f t="shared" si="73"/>
        <v>0</v>
      </c>
      <c r="K242" s="100">
        <f t="shared" si="74"/>
        <v>0</v>
      </c>
      <c r="L242" s="100">
        <f t="shared" si="75"/>
        <v>0</v>
      </c>
      <c r="M242" s="100">
        <f t="shared" si="76"/>
        <v>0</v>
      </c>
      <c r="N242" s="479">
        <f>SUMIF('LICH THI'!$A:$A,'Theo Ngay'!$A242,'LICH THI'!X:X)</f>
        <v>0</v>
      </c>
      <c r="O242" s="479"/>
      <c r="P242" s="95">
        <f t="shared" si="78"/>
        <v>0</v>
      </c>
      <c r="Q242" s="95">
        <f>SUMIF('LICH THI'!$A:$A,'Theo Ngay'!$A242,'LICH THI'!N:N)</f>
        <v>0</v>
      </c>
      <c r="S242" s="95">
        <v>0</v>
      </c>
      <c r="T242" s="95">
        <f t="shared" si="79"/>
        <v>0</v>
      </c>
    </row>
    <row r="243" spans="1:20" x14ac:dyDescent="0.2">
      <c r="A243" s="94">
        <f t="shared" si="68"/>
        <v>42859.541666666664</v>
      </c>
      <c r="B243" s="95" t="str">
        <f>_Gio_</f>
        <v>13:00</v>
      </c>
      <c r="C243" s="133">
        <f t="shared" si="77"/>
        <v>238</v>
      </c>
      <c r="D243" s="505">
        <f>D242</f>
        <v>42859</v>
      </c>
      <c r="E243" s="99">
        <v>3</v>
      </c>
      <c r="F243" s="100">
        <f t="shared" si="69"/>
        <v>0</v>
      </c>
      <c r="G243" s="100">
        <f t="shared" si="70"/>
        <v>0</v>
      </c>
      <c r="H243" s="100">
        <f t="shared" si="71"/>
        <v>0</v>
      </c>
      <c r="I243" s="100">
        <f t="shared" si="72"/>
        <v>0</v>
      </c>
      <c r="J243" s="100">
        <f t="shared" si="73"/>
        <v>0</v>
      </c>
      <c r="K243" s="100">
        <f t="shared" si="74"/>
        <v>0</v>
      </c>
      <c r="L243" s="100">
        <f t="shared" si="75"/>
        <v>0</v>
      </c>
      <c r="M243" s="100">
        <f t="shared" si="76"/>
        <v>0</v>
      </c>
      <c r="N243" s="479">
        <f>SUMIF('LICH THI'!$A:$A,'Theo Ngay'!$A243,'LICH THI'!X:X)</f>
        <v>0</v>
      </c>
      <c r="O243" s="479"/>
      <c r="P243" s="95">
        <f t="shared" si="78"/>
        <v>0</v>
      </c>
      <c r="Q243" s="95">
        <f>SUMIF('LICH THI'!$A:$A,'Theo Ngay'!$A243,'LICH THI'!N:N)</f>
        <v>0</v>
      </c>
      <c r="S243" s="95">
        <v>0</v>
      </c>
      <c r="T243" s="95">
        <f t="shared" si="79"/>
        <v>0</v>
      </c>
    </row>
    <row r="244" spans="1:20" x14ac:dyDescent="0.2">
      <c r="A244" s="94">
        <f t="shared" si="68"/>
        <v>42859.625</v>
      </c>
      <c r="B244" s="95" t="str">
        <f>_Gio_</f>
        <v>15:00</v>
      </c>
      <c r="C244" s="133">
        <f t="shared" si="77"/>
        <v>239</v>
      </c>
      <c r="D244" s="505">
        <f>D243</f>
        <v>42859</v>
      </c>
      <c r="E244" s="99">
        <v>4</v>
      </c>
      <c r="F244" s="100">
        <f t="shared" si="69"/>
        <v>0</v>
      </c>
      <c r="G244" s="100">
        <f t="shared" si="70"/>
        <v>0</v>
      </c>
      <c r="H244" s="100">
        <f t="shared" si="71"/>
        <v>0</v>
      </c>
      <c r="I244" s="100">
        <f t="shared" si="72"/>
        <v>0</v>
      </c>
      <c r="J244" s="100">
        <f t="shared" si="73"/>
        <v>0</v>
      </c>
      <c r="K244" s="100">
        <f t="shared" si="74"/>
        <v>0</v>
      </c>
      <c r="L244" s="100">
        <f t="shared" si="75"/>
        <v>0</v>
      </c>
      <c r="M244" s="100">
        <f t="shared" si="76"/>
        <v>0</v>
      </c>
      <c r="N244" s="479">
        <f>SUMIF('LICH THI'!$A:$A,'Theo Ngay'!$A244,'LICH THI'!X:X)</f>
        <v>0</v>
      </c>
      <c r="O244" s="479"/>
      <c r="P244" s="95">
        <f t="shared" si="78"/>
        <v>0</v>
      </c>
      <c r="Q244" s="95">
        <f>SUMIF('LICH THI'!$A:$A,'Theo Ngay'!$A244,'LICH THI'!N:N)</f>
        <v>0</v>
      </c>
      <c r="S244" s="95">
        <v>0</v>
      </c>
      <c r="T244" s="95">
        <f t="shared" si="79"/>
        <v>0</v>
      </c>
    </row>
    <row r="245" spans="1:20" x14ac:dyDescent="0.2">
      <c r="A245" s="94">
        <f t="shared" si="68"/>
        <v>42859.75</v>
      </c>
      <c r="B245" s="95" t="str">
        <f>_Gio_</f>
        <v>18:00</v>
      </c>
      <c r="C245" s="79">
        <f t="shared" si="77"/>
        <v>240</v>
      </c>
      <c r="D245" s="506">
        <f>D244</f>
        <v>42859</v>
      </c>
      <c r="E245" s="103">
        <v>5</v>
      </c>
      <c r="F245" s="104">
        <f t="shared" si="69"/>
        <v>0</v>
      </c>
      <c r="G245" s="104">
        <f t="shared" si="70"/>
        <v>0</v>
      </c>
      <c r="H245" s="104">
        <f t="shared" si="71"/>
        <v>0</v>
      </c>
      <c r="I245" s="104">
        <f t="shared" si="72"/>
        <v>0</v>
      </c>
      <c r="J245" s="104">
        <f t="shared" si="73"/>
        <v>0</v>
      </c>
      <c r="K245" s="104">
        <f t="shared" si="74"/>
        <v>0</v>
      </c>
      <c r="L245" s="104">
        <f t="shared" si="75"/>
        <v>0</v>
      </c>
      <c r="M245" s="104">
        <f t="shared" si="76"/>
        <v>0</v>
      </c>
      <c r="N245" s="481">
        <f>SUMIF('LICH THI'!$A:$A,'Theo Ngay'!$A245,'LICH THI'!X:X)</f>
        <v>0</v>
      </c>
      <c r="O245" s="481"/>
      <c r="P245" s="95">
        <f t="shared" si="78"/>
        <v>0</v>
      </c>
      <c r="Q245" s="95">
        <f>SUMIF('LICH THI'!$A:$A,'Theo Ngay'!$A245,'LICH THI'!N:N)</f>
        <v>0</v>
      </c>
      <c r="S245" s="95">
        <v>0</v>
      </c>
      <c r="T245" s="95">
        <f t="shared" si="79"/>
        <v>0</v>
      </c>
    </row>
    <row r="246" spans="1:20" x14ac:dyDescent="0.2">
      <c r="A246" s="94">
        <f t="shared" si="68"/>
        <v>42860.291666666664</v>
      </c>
      <c r="B246" s="95" t="str">
        <f>_Gio_</f>
        <v>7:00</v>
      </c>
      <c r="C246" s="96">
        <f t="shared" si="77"/>
        <v>241</v>
      </c>
      <c r="D246" s="504">
        <f>+D241+1</f>
        <v>42860</v>
      </c>
      <c r="E246" s="97">
        <v>1</v>
      </c>
      <c r="F246" s="98">
        <f t="shared" si="69"/>
        <v>0</v>
      </c>
      <c r="G246" s="98">
        <f t="shared" si="70"/>
        <v>0</v>
      </c>
      <c r="H246" s="98">
        <f t="shared" si="71"/>
        <v>0</v>
      </c>
      <c r="I246" s="98">
        <f t="shared" si="72"/>
        <v>0</v>
      </c>
      <c r="J246" s="98">
        <f t="shared" si="73"/>
        <v>0</v>
      </c>
      <c r="K246" s="98">
        <f t="shared" si="74"/>
        <v>0</v>
      </c>
      <c r="L246" s="98">
        <f t="shared" si="75"/>
        <v>0</v>
      </c>
      <c r="M246" s="98">
        <f t="shared" si="76"/>
        <v>0</v>
      </c>
      <c r="N246" s="478">
        <f>SUMIF('LICH THI'!$A:$A,'Theo Ngay'!$A246,'LICH THI'!X:X)</f>
        <v>0</v>
      </c>
      <c r="O246" s="478" t="str">
        <f>IF(D246="","",CHOOSE(WEEKDAY(D246),"(Cnhật)","(Thứ 2)","(Thứ 3)","(Thứ 4)","(Thứ 5)","(Thứ 6)","(Thứ 7)"))</f>
        <v>(Thứ 6)</v>
      </c>
      <c r="P246" s="95">
        <f t="shared" si="78"/>
        <v>0</v>
      </c>
      <c r="Q246" s="95">
        <f>SUMIF('LICH THI'!$A:$A,'Theo Ngay'!$A246,'LICH THI'!N:N)</f>
        <v>0</v>
      </c>
      <c r="S246" s="95">
        <v>0</v>
      </c>
      <c r="T246" s="95">
        <f t="shared" si="79"/>
        <v>0</v>
      </c>
    </row>
    <row r="247" spans="1:20" x14ac:dyDescent="0.2">
      <c r="A247" s="94">
        <f t="shared" si="68"/>
        <v>42860.375</v>
      </c>
      <c r="B247" s="95" t="str">
        <f>_Gio_</f>
        <v>9:00</v>
      </c>
      <c r="C247" s="133">
        <f t="shared" si="77"/>
        <v>242</v>
      </c>
      <c r="D247" s="505">
        <f>D246</f>
        <v>42860</v>
      </c>
      <c r="E247" s="99">
        <v>2</v>
      </c>
      <c r="F247" s="100">
        <f t="shared" si="69"/>
        <v>0</v>
      </c>
      <c r="G247" s="100">
        <f t="shared" si="70"/>
        <v>0</v>
      </c>
      <c r="H247" s="100">
        <f t="shared" si="71"/>
        <v>0</v>
      </c>
      <c r="I247" s="100">
        <f t="shared" si="72"/>
        <v>0</v>
      </c>
      <c r="J247" s="100">
        <f t="shared" si="73"/>
        <v>0</v>
      </c>
      <c r="K247" s="100">
        <f t="shared" si="74"/>
        <v>0</v>
      </c>
      <c r="L247" s="100">
        <f t="shared" si="75"/>
        <v>0</v>
      </c>
      <c r="M247" s="100">
        <f t="shared" si="76"/>
        <v>0</v>
      </c>
      <c r="N247" s="479">
        <f>SUMIF('LICH THI'!$A:$A,'Theo Ngay'!$A247,'LICH THI'!X:X)</f>
        <v>0</v>
      </c>
      <c r="O247" s="479"/>
      <c r="P247" s="95">
        <f t="shared" si="78"/>
        <v>0</v>
      </c>
      <c r="Q247" s="95">
        <f>SUMIF('LICH THI'!$A:$A,'Theo Ngay'!$A247,'LICH THI'!N:N)</f>
        <v>0</v>
      </c>
      <c r="S247" s="95">
        <v>9</v>
      </c>
      <c r="T247" s="95">
        <f t="shared" si="79"/>
        <v>9</v>
      </c>
    </row>
    <row r="248" spans="1:20" x14ac:dyDescent="0.2">
      <c r="A248" s="94">
        <f t="shared" si="68"/>
        <v>42860.541666666664</v>
      </c>
      <c r="B248" s="95" t="str">
        <f>_Gio_</f>
        <v>13:00</v>
      </c>
      <c r="C248" s="133">
        <f t="shared" si="77"/>
        <v>243</v>
      </c>
      <c r="D248" s="505">
        <f>D247</f>
        <v>42860</v>
      </c>
      <c r="E248" s="99">
        <v>3</v>
      </c>
      <c r="F248" s="100">
        <f t="shared" si="69"/>
        <v>0</v>
      </c>
      <c r="G248" s="100">
        <f t="shared" si="70"/>
        <v>0</v>
      </c>
      <c r="H248" s="100">
        <f t="shared" si="71"/>
        <v>0</v>
      </c>
      <c r="I248" s="100">
        <f t="shared" si="72"/>
        <v>0</v>
      </c>
      <c r="J248" s="100">
        <f t="shared" si="73"/>
        <v>0</v>
      </c>
      <c r="K248" s="100">
        <f t="shared" si="74"/>
        <v>0</v>
      </c>
      <c r="L248" s="100">
        <f t="shared" si="75"/>
        <v>0</v>
      </c>
      <c r="M248" s="100">
        <f t="shared" si="76"/>
        <v>0</v>
      </c>
      <c r="N248" s="479">
        <f>SUMIF('LICH THI'!$A:$A,'Theo Ngay'!$A248,'LICH THI'!X:X)</f>
        <v>0</v>
      </c>
      <c r="O248" s="479"/>
      <c r="P248" s="95">
        <f t="shared" si="78"/>
        <v>0</v>
      </c>
      <c r="Q248" s="95">
        <f>SUMIF('LICH THI'!$A:$A,'Theo Ngay'!$A248,'LICH THI'!N:N)</f>
        <v>0</v>
      </c>
      <c r="S248" s="95">
        <v>0</v>
      </c>
      <c r="T248" s="95">
        <f t="shared" si="79"/>
        <v>0</v>
      </c>
    </row>
    <row r="249" spans="1:20" x14ac:dyDescent="0.2">
      <c r="A249" s="94">
        <f t="shared" si="68"/>
        <v>42860.625</v>
      </c>
      <c r="B249" s="95" t="str">
        <f>_Gio_</f>
        <v>15:00</v>
      </c>
      <c r="C249" s="133">
        <f t="shared" si="77"/>
        <v>244</v>
      </c>
      <c r="D249" s="505">
        <f>D248</f>
        <v>42860</v>
      </c>
      <c r="E249" s="99">
        <v>4</v>
      </c>
      <c r="F249" s="100">
        <f t="shared" si="69"/>
        <v>0</v>
      </c>
      <c r="G249" s="100">
        <f t="shared" si="70"/>
        <v>0</v>
      </c>
      <c r="H249" s="100">
        <f t="shared" si="71"/>
        <v>0</v>
      </c>
      <c r="I249" s="100">
        <f t="shared" si="72"/>
        <v>0</v>
      </c>
      <c r="J249" s="100">
        <f t="shared" si="73"/>
        <v>0</v>
      </c>
      <c r="K249" s="100">
        <f t="shared" si="74"/>
        <v>0</v>
      </c>
      <c r="L249" s="100">
        <f t="shared" si="75"/>
        <v>0</v>
      </c>
      <c r="M249" s="100">
        <f t="shared" si="76"/>
        <v>0</v>
      </c>
      <c r="N249" s="479">
        <f>SUMIF('LICH THI'!$A:$A,'Theo Ngay'!$A249,'LICH THI'!X:X)</f>
        <v>0</v>
      </c>
      <c r="O249" s="479"/>
      <c r="P249" s="95">
        <f t="shared" si="78"/>
        <v>0</v>
      </c>
      <c r="Q249" s="95">
        <f>SUMIF('LICH THI'!$A:$A,'Theo Ngay'!$A249,'LICH THI'!N:N)</f>
        <v>0</v>
      </c>
      <c r="S249" s="95">
        <v>3</v>
      </c>
      <c r="T249" s="95">
        <f t="shared" si="79"/>
        <v>3</v>
      </c>
    </row>
    <row r="250" spans="1:20" x14ac:dyDescent="0.2">
      <c r="A250" s="94">
        <f t="shared" si="68"/>
        <v>42860.75</v>
      </c>
      <c r="B250" s="95" t="str">
        <f>_Gio_</f>
        <v>18:00</v>
      </c>
      <c r="C250" s="79">
        <f t="shared" si="77"/>
        <v>245</v>
      </c>
      <c r="D250" s="506">
        <f>D249</f>
        <v>42860</v>
      </c>
      <c r="E250" s="103">
        <v>5</v>
      </c>
      <c r="F250" s="104">
        <f t="shared" si="69"/>
        <v>0</v>
      </c>
      <c r="G250" s="104">
        <f t="shared" si="70"/>
        <v>0</v>
      </c>
      <c r="H250" s="104">
        <f t="shared" si="71"/>
        <v>0</v>
      </c>
      <c r="I250" s="104">
        <f t="shared" si="72"/>
        <v>0</v>
      </c>
      <c r="J250" s="104">
        <f t="shared" si="73"/>
        <v>0</v>
      </c>
      <c r="K250" s="104">
        <f t="shared" si="74"/>
        <v>0</v>
      </c>
      <c r="L250" s="104">
        <f t="shared" si="75"/>
        <v>0</v>
      </c>
      <c r="M250" s="104">
        <f t="shared" si="76"/>
        <v>0</v>
      </c>
      <c r="N250" s="481">
        <f>SUMIF('LICH THI'!$A:$A,'Theo Ngay'!$A250,'LICH THI'!X:X)</f>
        <v>0</v>
      </c>
      <c r="O250" s="481"/>
      <c r="P250" s="95">
        <f t="shared" si="78"/>
        <v>0</v>
      </c>
      <c r="Q250" s="95">
        <f>SUMIF('LICH THI'!$A:$A,'Theo Ngay'!$A250,'LICH THI'!N:N)</f>
        <v>0</v>
      </c>
      <c r="S250" s="95">
        <v>0</v>
      </c>
      <c r="T250" s="95">
        <f t="shared" si="79"/>
        <v>0</v>
      </c>
    </row>
    <row r="251" spans="1:20" x14ac:dyDescent="0.2">
      <c r="A251" s="94">
        <f t="shared" si="68"/>
        <v>42861.291666666664</v>
      </c>
      <c r="B251" s="95" t="str">
        <f>_Gio_</f>
        <v>7:00</v>
      </c>
      <c r="C251" s="96">
        <f t="shared" si="77"/>
        <v>246</v>
      </c>
      <c r="D251" s="504">
        <f>+D246+1</f>
        <v>42861</v>
      </c>
      <c r="E251" s="97">
        <v>1</v>
      </c>
      <c r="F251" s="98">
        <f t="shared" si="69"/>
        <v>0</v>
      </c>
      <c r="G251" s="98">
        <f t="shared" si="70"/>
        <v>0</v>
      </c>
      <c r="H251" s="98">
        <f t="shared" si="71"/>
        <v>0</v>
      </c>
      <c r="I251" s="98">
        <f t="shared" si="72"/>
        <v>0</v>
      </c>
      <c r="J251" s="98">
        <f t="shared" si="73"/>
        <v>0</v>
      </c>
      <c r="K251" s="98">
        <f t="shared" si="74"/>
        <v>0</v>
      </c>
      <c r="L251" s="98">
        <f t="shared" si="75"/>
        <v>0</v>
      </c>
      <c r="M251" s="98">
        <f t="shared" si="76"/>
        <v>0</v>
      </c>
      <c r="N251" s="478">
        <f>SUMIF('LICH THI'!$A:$A,'Theo Ngay'!$A251,'LICH THI'!X:X)</f>
        <v>0</v>
      </c>
      <c r="O251" s="478" t="str">
        <f>IF(D251="","",CHOOSE(WEEKDAY(D251),"(Cnhật)","(Thứ 2)","(Thứ 3)","(Thứ 4)","(Thứ 5)","(Thứ 6)","(Thứ 7)"))</f>
        <v>(Thứ 7)</v>
      </c>
      <c r="P251" s="95">
        <f t="shared" si="78"/>
        <v>0</v>
      </c>
      <c r="Q251" s="95">
        <f>SUMIF('LICH THI'!$A:$A,'Theo Ngay'!$A251,'LICH THI'!N:N)</f>
        <v>0</v>
      </c>
      <c r="S251" s="95">
        <v>0</v>
      </c>
      <c r="T251" s="95">
        <f t="shared" si="79"/>
        <v>0</v>
      </c>
    </row>
    <row r="252" spans="1:20" x14ac:dyDescent="0.2">
      <c r="A252" s="94">
        <f t="shared" si="68"/>
        <v>42861.375</v>
      </c>
      <c r="B252" s="95" t="str">
        <f>_Gio_</f>
        <v>9:00</v>
      </c>
      <c r="C252" s="133">
        <f t="shared" si="77"/>
        <v>247</v>
      </c>
      <c r="D252" s="505">
        <f>D251</f>
        <v>42861</v>
      </c>
      <c r="E252" s="99">
        <v>2</v>
      </c>
      <c r="F252" s="100">
        <f t="shared" si="69"/>
        <v>0</v>
      </c>
      <c r="G252" s="100">
        <f t="shared" si="70"/>
        <v>0</v>
      </c>
      <c r="H252" s="100">
        <f t="shared" si="71"/>
        <v>0</v>
      </c>
      <c r="I252" s="100">
        <f t="shared" si="72"/>
        <v>0</v>
      </c>
      <c r="J252" s="100">
        <f t="shared" si="73"/>
        <v>0</v>
      </c>
      <c r="K252" s="100">
        <f t="shared" si="74"/>
        <v>0</v>
      </c>
      <c r="L252" s="100">
        <f t="shared" si="75"/>
        <v>0</v>
      </c>
      <c r="M252" s="100">
        <f t="shared" si="76"/>
        <v>0</v>
      </c>
      <c r="N252" s="479">
        <f>SUMIF('LICH THI'!$A:$A,'Theo Ngay'!$A252,'LICH THI'!X:X)</f>
        <v>0</v>
      </c>
      <c r="O252" s="479"/>
      <c r="P252" s="95">
        <f t="shared" si="78"/>
        <v>0</v>
      </c>
      <c r="Q252" s="95">
        <f>SUMIF('LICH THI'!$A:$A,'Theo Ngay'!$A252,'LICH THI'!N:N)</f>
        <v>0</v>
      </c>
      <c r="S252" s="95">
        <v>6</v>
      </c>
      <c r="T252" s="95">
        <f t="shared" si="79"/>
        <v>6</v>
      </c>
    </row>
    <row r="253" spans="1:20" x14ac:dyDescent="0.2">
      <c r="A253" s="94">
        <f t="shared" si="68"/>
        <v>42861.541666666664</v>
      </c>
      <c r="B253" s="95" t="str">
        <f>_Gio_</f>
        <v>13:00</v>
      </c>
      <c r="C253" s="133">
        <f t="shared" si="77"/>
        <v>248</v>
      </c>
      <c r="D253" s="505">
        <f>D252</f>
        <v>42861</v>
      </c>
      <c r="E253" s="99">
        <v>3</v>
      </c>
      <c r="F253" s="100">
        <f t="shared" si="69"/>
        <v>0</v>
      </c>
      <c r="G253" s="100">
        <f t="shared" si="70"/>
        <v>0</v>
      </c>
      <c r="H253" s="100">
        <f t="shared" si="71"/>
        <v>0</v>
      </c>
      <c r="I253" s="100">
        <f t="shared" si="72"/>
        <v>0</v>
      </c>
      <c r="J253" s="100">
        <f t="shared" si="73"/>
        <v>0</v>
      </c>
      <c r="K253" s="100">
        <f t="shared" si="74"/>
        <v>0</v>
      </c>
      <c r="L253" s="100">
        <f t="shared" si="75"/>
        <v>0</v>
      </c>
      <c r="M253" s="100">
        <f t="shared" si="76"/>
        <v>0</v>
      </c>
      <c r="N253" s="479">
        <f>SUMIF('LICH THI'!$A:$A,'Theo Ngay'!$A253,'LICH THI'!X:X)</f>
        <v>0</v>
      </c>
      <c r="O253" s="479"/>
      <c r="P253" s="95">
        <f t="shared" si="78"/>
        <v>0</v>
      </c>
      <c r="Q253" s="95">
        <f>SUMIF('LICH THI'!$A:$A,'Theo Ngay'!$A253,'LICH THI'!N:N)</f>
        <v>0</v>
      </c>
      <c r="S253" s="95">
        <v>5</v>
      </c>
      <c r="T253" s="95">
        <f t="shared" si="79"/>
        <v>5</v>
      </c>
    </row>
    <row r="254" spans="1:20" x14ac:dyDescent="0.2">
      <c r="A254" s="94">
        <f t="shared" si="68"/>
        <v>42861.625</v>
      </c>
      <c r="B254" s="95" t="str">
        <f>_Gio_</f>
        <v>15:00</v>
      </c>
      <c r="C254" s="133">
        <f t="shared" si="77"/>
        <v>249</v>
      </c>
      <c r="D254" s="505">
        <f>D253</f>
        <v>42861</v>
      </c>
      <c r="E254" s="99">
        <v>4</v>
      </c>
      <c r="F254" s="100">
        <f t="shared" si="69"/>
        <v>0</v>
      </c>
      <c r="G254" s="100">
        <f t="shared" si="70"/>
        <v>0</v>
      </c>
      <c r="H254" s="100">
        <f t="shared" si="71"/>
        <v>0</v>
      </c>
      <c r="I254" s="100">
        <f t="shared" si="72"/>
        <v>0</v>
      </c>
      <c r="J254" s="100">
        <f t="shared" si="73"/>
        <v>0</v>
      </c>
      <c r="K254" s="100">
        <f t="shared" si="74"/>
        <v>0</v>
      </c>
      <c r="L254" s="100">
        <f t="shared" si="75"/>
        <v>0</v>
      </c>
      <c r="M254" s="100">
        <f t="shared" si="76"/>
        <v>0</v>
      </c>
      <c r="N254" s="479">
        <f>SUMIF('LICH THI'!$A:$A,'Theo Ngay'!$A254,'LICH THI'!X:X)</f>
        <v>0</v>
      </c>
      <c r="O254" s="479"/>
      <c r="P254" s="95">
        <f t="shared" si="78"/>
        <v>0</v>
      </c>
      <c r="Q254" s="95">
        <f>SUMIF('LICH THI'!$A:$A,'Theo Ngay'!$A254,'LICH THI'!N:N)</f>
        <v>0</v>
      </c>
      <c r="S254" s="95">
        <v>0</v>
      </c>
      <c r="T254" s="95">
        <f t="shared" si="79"/>
        <v>0</v>
      </c>
    </row>
    <row r="255" spans="1:20" x14ac:dyDescent="0.2">
      <c r="A255" s="94">
        <f t="shared" si="68"/>
        <v>42861.75</v>
      </c>
      <c r="B255" s="95" t="str">
        <f>_Gio_</f>
        <v>18:00</v>
      </c>
      <c r="C255" s="79">
        <f t="shared" si="77"/>
        <v>250</v>
      </c>
      <c r="D255" s="506">
        <f>D254</f>
        <v>42861</v>
      </c>
      <c r="E255" s="103">
        <v>5</v>
      </c>
      <c r="F255" s="104">
        <f t="shared" si="69"/>
        <v>0</v>
      </c>
      <c r="G255" s="104">
        <f t="shared" si="70"/>
        <v>0</v>
      </c>
      <c r="H255" s="104">
        <f t="shared" si="71"/>
        <v>0</v>
      </c>
      <c r="I255" s="104">
        <f t="shared" si="72"/>
        <v>0</v>
      </c>
      <c r="J255" s="104">
        <f t="shared" si="73"/>
        <v>0</v>
      </c>
      <c r="K255" s="104">
        <f t="shared" si="74"/>
        <v>0</v>
      </c>
      <c r="L255" s="104">
        <f t="shared" si="75"/>
        <v>0</v>
      </c>
      <c r="M255" s="104">
        <f t="shared" si="76"/>
        <v>0</v>
      </c>
      <c r="N255" s="480">
        <f>SUMIF('LICH THI'!$A:$A,'Theo Ngay'!$A255,'LICH THI'!X:X)</f>
        <v>0</v>
      </c>
      <c r="O255" s="480"/>
      <c r="P255" s="95">
        <f t="shared" si="78"/>
        <v>0</v>
      </c>
      <c r="Q255" s="95">
        <f>SUMIF('LICH THI'!$A:$A,'Theo Ngay'!$A255,'LICH THI'!N:N)</f>
        <v>0</v>
      </c>
      <c r="S255" s="95">
        <v>0</v>
      </c>
      <c r="T255" s="95">
        <f t="shared" si="79"/>
        <v>0</v>
      </c>
    </row>
    <row r="256" spans="1:20" x14ac:dyDescent="0.2">
      <c r="A256" s="94">
        <f t="shared" si="68"/>
        <v>42862.291666666664</v>
      </c>
      <c r="B256" s="95" t="str">
        <f>_Gio_</f>
        <v>7:00</v>
      </c>
      <c r="C256" s="96">
        <f t="shared" si="77"/>
        <v>251</v>
      </c>
      <c r="D256" s="504">
        <f>+D251+1</f>
        <v>42862</v>
      </c>
      <c r="E256" s="97">
        <v>1</v>
      </c>
      <c r="F256" s="98">
        <f t="shared" si="69"/>
        <v>0</v>
      </c>
      <c r="G256" s="98">
        <f t="shared" si="70"/>
        <v>0</v>
      </c>
      <c r="H256" s="98">
        <f t="shared" si="71"/>
        <v>0</v>
      </c>
      <c r="I256" s="98">
        <f t="shared" si="72"/>
        <v>0</v>
      </c>
      <c r="J256" s="98">
        <f t="shared" si="73"/>
        <v>0</v>
      </c>
      <c r="K256" s="98">
        <f t="shared" si="74"/>
        <v>0</v>
      </c>
      <c r="L256" s="98">
        <f t="shared" si="75"/>
        <v>0</v>
      </c>
      <c r="M256" s="98">
        <f t="shared" si="76"/>
        <v>0</v>
      </c>
      <c r="N256" s="478">
        <f>SUMIF('LICH THI'!$A:$A,'Theo Ngay'!$A256,'LICH THI'!X:X)</f>
        <v>0</v>
      </c>
      <c r="O256" s="478" t="str">
        <f>IF(D256="","",CHOOSE(WEEKDAY(D256),"(Cnhật)","(Thứ 2)","(Thứ 3)","(Thứ 4)","(Thứ 5)","(Thứ 6)","(Thứ 7)"))</f>
        <v>(Cnhật)</v>
      </c>
      <c r="P256" s="95">
        <f t="shared" si="78"/>
        <v>0</v>
      </c>
      <c r="Q256" s="95">
        <f>SUMIF('LICH THI'!$A:$A,'Theo Ngay'!$A256,'LICH THI'!N:N)</f>
        <v>0</v>
      </c>
      <c r="S256" s="95">
        <v>0</v>
      </c>
      <c r="T256" s="95">
        <f t="shared" si="79"/>
        <v>0</v>
      </c>
    </row>
    <row r="257" spans="1:20" x14ac:dyDescent="0.2">
      <c r="A257" s="94">
        <f t="shared" si="68"/>
        <v>42862.375</v>
      </c>
      <c r="B257" s="95" t="str">
        <f>_Gio_</f>
        <v>9:00</v>
      </c>
      <c r="C257" s="133">
        <f t="shared" si="77"/>
        <v>252</v>
      </c>
      <c r="D257" s="505">
        <f>D256</f>
        <v>42862</v>
      </c>
      <c r="E257" s="99">
        <v>2</v>
      </c>
      <c r="F257" s="100">
        <f t="shared" si="69"/>
        <v>0</v>
      </c>
      <c r="G257" s="100">
        <f t="shared" si="70"/>
        <v>0</v>
      </c>
      <c r="H257" s="100">
        <f t="shared" si="71"/>
        <v>0</v>
      </c>
      <c r="I257" s="100">
        <f t="shared" si="72"/>
        <v>0</v>
      </c>
      <c r="J257" s="100">
        <f t="shared" si="73"/>
        <v>0</v>
      </c>
      <c r="K257" s="100">
        <f t="shared" si="74"/>
        <v>0</v>
      </c>
      <c r="L257" s="100">
        <f t="shared" si="75"/>
        <v>0</v>
      </c>
      <c r="M257" s="100">
        <f t="shared" si="76"/>
        <v>0</v>
      </c>
      <c r="N257" s="479">
        <f>SUMIF('LICH THI'!$A:$A,'Theo Ngay'!$A257,'LICH THI'!X:X)</f>
        <v>0</v>
      </c>
      <c r="O257" s="479"/>
      <c r="P257" s="95">
        <f t="shared" si="78"/>
        <v>0</v>
      </c>
      <c r="Q257" s="95">
        <f>SUMIF('LICH THI'!$A:$A,'Theo Ngay'!$A257,'LICH THI'!N:N)</f>
        <v>0</v>
      </c>
      <c r="S257" s="95">
        <v>10</v>
      </c>
      <c r="T257" s="95">
        <f t="shared" si="79"/>
        <v>10</v>
      </c>
    </row>
    <row r="258" spans="1:20" x14ac:dyDescent="0.2">
      <c r="A258" s="94">
        <f t="shared" si="68"/>
        <v>42862.541666666664</v>
      </c>
      <c r="B258" s="95" t="str">
        <f>_Gio_</f>
        <v>13:00</v>
      </c>
      <c r="C258" s="133">
        <f t="shared" si="77"/>
        <v>253</v>
      </c>
      <c r="D258" s="505">
        <f>D257</f>
        <v>42862</v>
      </c>
      <c r="E258" s="99">
        <v>3</v>
      </c>
      <c r="F258" s="100">
        <f t="shared" si="69"/>
        <v>0</v>
      </c>
      <c r="G258" s="100">
        <f t="shared" si="70"/>
        <v>0</v>
      </c>
      <c r="H258" s="100">
        <f t="shared" si="71"/>
        <v>0</v>
      </c>
      <c r="I258" s="100">
        <f t="shared" si="72"/>
        <v>0</v>
      </c>
      <c r="J258" s="100">
        <f t="shared" si="73"/>
        <v>0</v>
      </c>
      <c r="K258" s="100">
        <f t="shared" si="74"/>
        <v>0</v>
      </c>
      <c r="L258" s="100">
        <f t="shared" si="75"/>
        <v>0</v>
      </c>
      <c r="M258" s="100">
        <f t="shared" si="76"/>
        <v>0</v>
      </c>
      <c r="N258" s="479">
        <f>SUMIF('LICH THI'!$A:$A,'Theo Ngay'!$A258,'LICH THI'!X:X)</f>
        <v>0</v>
      </c>
      <c r="O258" s="479"/>
      <c r="P258" s="95">
        <f t="shared" si="78"/>
        <v>0</v>
      </c>
      <c r="Q258" s="95">
        <f>SUMIF('LICH THI'!$A:$A,'Theo Ngay'!$A258,'LICH THI'!N:N)</f>
        <v>0</v>
      </c>
      <c r="S258" s="95">
        <v>3</v>
      </c>
      <c r="T258" s="95">
        <f t="shared" si="79"/>
        <v>3</v>
      </c>
    </row>
    <row r="259" spans="1:20" x14ac:dyDescent="0.2">
      <c r="A259" s="94">
        <f t="shared" si="68"/>
        <v>42862.625</v>
      </c>
      <c r="B259" s="95" t="str">
        <f>_Gio_</f>
        <v>15:00</v>
      </c>
      <c r="C259" s="133">
        <f t="shared" si="77"/>
        <v>254</v>
      </c>
      <c r="D259" s="505">
        <f>D258</f>
        <v>42862</v>
      </c>
      <c r="E259" s="99">
        <v>4</v>
      </c>
      <c r="F259" s="100">
        <f t="shared" si="69"/>
        <v>0</v>
      </c>
      <c r="G259" s="100">
        <f t="shared" si="70"/>
        <v>0</v>
      </c>
      <c r="H259" s="100">
        <f t="shared" si="71"/>
        <v>0</v>
      </c>
      <c r="I259" s="100">
        <f t="shared" si="72"/>
        <v>0</v>
      </c>
      <c r="J259" s="100">
        <f t="shared" si="73"/>
        <v>0</v>
      </c>
      <c r="K259" s="100">
        <f t="shared" si="74"/>
        <v>0</v>
      </c>
      <c r="L259" s="100">
        <f t="shared" si="75"/>
        <v>0</v>
      </c>
      <c r="M259" s="100">
        <f t="shared" si="76"/>
        <v>0</v>
      </c>
      <c r="N259" s="479">
        <f>SUMIF('LICH THI'!$A:$A,'Theo Ngay'!$A259,'LICH THI'!X:X)</f>
        <v>0</v>
      </c>
      <c r="O259" s="479"/>
      <c r="P259" s="95">
        <f t="shared" si="78"/>
        <v>0</v>
      </c>
      <c r="Q259" s="95">
        <f>SUMIF('LICH THI'!$A:$A,'Theo Ngay'!$A259,'LICH THI'!N:N)</f>
        <v>0</v>
      </c>
      <c r="S259" s="95">
        <v>0</v>
      </c>
      <c r="T259" s="95">
        <f t="shared" si="79"/>
        <v>0</v>
      </c>
    </row>
    <row r="260" spans="1:20" x14ac:dyDescent="0.2">
      <c r="A260" s="94">
        <f t="shared" si="68"/>
        <v>42862.75</v>
      </c>
      <c r="B260" s="95" t="str">
        <f>_Gio_</f>
        <v>18:00</v>
      </c>
      <c r="C260" s="79">
        <f t="shared" si="77"/>
        <v>255</v>
      </c>
      <c r="D260" s="506">
        <f>D259</f>
        <v>42862</v>
      </c>
      <c r="E260" s="103">
        <v>5</v>
      </c>
      <c r="F260" s="104">
        <f t="shared" si="69"/>
        <v>0</v>
      </c>
      <c r="G260" s="104">
        <f t="shared" si="70"/>
        <v>0</v>
      </c>
      <c r="H260" s="104">
        <f t="shared" si="71"/>
        <v>0</v>
      </c>
      <c r="I260" s="104">
        <f t="shared" si="72"/>
        <v>0</v>
      </c>
      <c r="J260" s="104">
        <f t="shared" si="73"/>
        <v>0</v>
      </c>
      <c r="K260" s="104">
        <f t="shared" si="74"/>
        <v>0</v>
      </c>
      <c r="L260" s="104">
        <f t="shared" si="75"/>
        <v>0</v>
      </c>
      <c r="M260" s="104">
        <f t="shared" si="76"/>
        <v>0</v>
      </c>
      <c r="N260" s="481">
        <f>SUMIF('LICH THI'!$A:$A,'Theo Ngay'!$A260,'LICH THI'!X:X)</f>
        <v>0</v>
      </c>
      <c r="O260" s="481"/>
      <c r="P260" s="95">
        <f t="shared" si="78"/>
        <v>0</v>
      </c>
      <c r="Q260" s="95">
        <f>SUMIF('LICH THI'!$A:$A,'Theo Ngay'!$A260,'LICH THI'!N:N)</f>
        <v>0</v>
      </c>
      <c r="S260" s="95">
        <v>0</v>
      </c>
      <c r="T260" s="95">
        <f t="shared" si="79"/>
        <v>0</v>
      </c>
    </row>
    <row r="261" spans="1:20" x14ac:dyDescent="0.2">
      <c r="A261" s="94">
        <f t="shared" si="68"/>
        <v>42863.291666666664</v>
      </c>
      <c r="B261" s="95" t="str">
        <f>_Gio_</f>
        <v>7:00</v>
      </c>
      <c r="C261" s="96">
        <f t="shared" si="77"/>
        <v>256</v>
      </c>
      <c r="D261" s="504">
        <f>+D256+1</f>
        <v>42863</v>
      </c>
      <c r="E261" s="97">
        <v>1</v>
      </c>
      <c r="F261" s="98">
        <f t="shared" si="69"/>
        <v>0</v>
      </c>
      <c r="G261" s="98">
        <f t="shared" si="70"/>
        <v>0</v>
      </c>
      <c r="H261" s="98">
        <f t="shared" si="71"/>
        <v>0</v>
      </c>
      <c r="I261" s="98">
        <f t="shared" si="72"/>
        <v>0</v>
      </c>
      <c r="J261" s="98">
        <f t="shared" si="73"/>
        <v>0</v>
      </c>
      <c r="K261" s="98">
        <f t="shared" si="74"/>
        <v>0</v>
      </c>
      <c r="L261" s="98">
        <f t="shared" si="75"/>
        <v>0</v>
      </c>
      <c r="M261" s="98">
        <f t="shared" si="76"/>
        <v>0</v>
      </c>
      <c r="N261" s="478">
        <f>SUMIF('LICH THI'!$A:$A,'Theo Ngay'!$A261,'LICH THI'!X:X)</f>
        <v>0</v>
      </c>
      <c r="O261" s="478" t="str">
        <f>IF(D261="","",CHOOSE(WEEKDAY(D261),"(Cnhật)","(Thứ 2)","(Thứ 3)","(Thứ 4)","(Thứ 5)","(Thứ 6)","(Thứ 7)"))</f>
        <v>(Thứ 2)</v>
      </c>
      <c r="P261" s="95">
        <f t="shared" si="78"/>
        <v>0</v>
      </c>
      <c r="Q261" s="95">
        <f>SUMIF('LICH THI'!$A:$A,'Theo Ngay'!$A261,'LICH THI'!N:N)</f>
        <v>0</v>
      </c>
      <c r="S261" s="95">
        <v>0</v>
      </c>
      <c r="T261" s="95">
        <f t="shared" si="79"/>
        <v>0</v>
      </c>
    </row>
    <row r="262" spans="1:20" x14ac:dyDescent="0.2">
      <c r="A262" s="94">
        <f t="shared" si="68"/>
        <v>42863.375</v>
      </c>
      <c r="B262" s="95" t="str">
        <f>_Gio_</f>
        <v>9:00</v>
      </c>
      <c r="C262" s="133">
        <f t="shared" si="77"/>
        <v>257</v>
      </c>
      <c r="D262" s="505">
        <f>D261</f>
        <v>42863</v>
      </c>
      <c r="E262" s="99">
        <v>2</v>
      </c>
      <c r="F262" s="100">
        <f t="shared" si="69"/>
        <v>0</v>
      </c>
      <c r="G262" s="100">
        <f t="shared" si="70"/>
        <v>0</v>
      </c>
      <c r="H262" s="100">
        <f t="shared" si="71"/>
        <v>0</v>
      </c>
      <c r="I262" s="100">
        <f t="shared" si="72"/>
        <v>0</v>
      </c>
      <c r="J262" s="100">
        <f t="shared" si="73"/>
        <v>0</v>
      </c>
      <c r="K262" s="100">
        <f t="shared" si="74"/>
        <v>0</v>
      </c>
      <c r="L262" s="100">
        <f t="shared" si="75"/>
        <v>0</v>
      </c>
      <c r="M262" s="100">
        <f t="shared" si="76"/>
        <v>0</v>
      </c>
      <c r="N262" s="479">
        <f>SUMIF('LICH THI'!$A:$A,'Theo Ngay'!$A262,'LICH THI'!X:X)</f>
        <v>0</v>
      </c>
      <c r="O262" s="479"/>
      <c r="P262" s="95">
        <f t="shared" si="78"/>
        <v>0</v>
      </c>
      <c r="Q262" s="95">
        <f>SUMIF('LICH THI'!$A:$A,'Theo Ngay'!$A262,'LICH THI'!N:N)</f>
        <v>0</v>
      </c>
      <c r="S262" s="95">
        <v>0</v>
      </c>
      <c r="T262" s="95">
        <f t="shared" si="79"/>
        <v>0</v>
      </c>
    </row>
    <row r="263" spans="1:20" x14ac:dyDescent="0.2">
      <c r="A263" s="94">
        <f t="shared" si="68"/>
        <v>42863.541666666664</v>
      </c>
      <c r="B263" s="95" t="str">
        <f>_Gio_</f>
        <v>13:00</v>
      </c>
      <c r="C263" s="133">
        <f t="shared" si="77"/>
        <v>258</v>
      </c>
      <c r="D263" s="505">
        <f>D262</f>
        <v>42863</v>
      </c>
      <c r="E263" s="99">
        <v>3</v>
      </c>
      <c r="F263" s="100">
        <f t="shared" si="69"/>
        <v>0</v>
      </c>
      <c r="G263" s="100">
        <f t="shared" si="70"/>
        <v>0</v>
      </c>
      <c r="H263" s="100">
        <f t="shared" si="71"/>
        <v>0</v>
      </c>
      <c r="I263" s="100">
        <f t="shared" si="72"/>
        <v>0</v>
      </c>
      <c r="J263" s="100">
        <f t="shared" si="73"/>
        <v>0</v>
      </c>
      <c r="K263" s="100">
        <f t="shared" si="74"/>
        <v>0</v>
      </c>
      <c r="L263" s="100">
        <f t="shared" si="75"/>
        <v>0</v>
      </c>
      <c r="M263" s="100">
        <f t="shared" si="76"/>
        <v>0</v>
      </c>
      <c r="N263" s="479">
        <f>SUMIF('LICH THI'!$A:$A,'Theo Ngay'!$A263,'LICH THI'!X:X)</f>
        <v>0</v>
      </c>
      <c r="O263" s="479"/>
      <c r="P263" s="95">
        <f t="shared" si="78"/>
        <v>0</v>
      </c>
      <c r="Q263" s="95">
        <f>SUMIF('LICH THI'!$A:$A,'Theo Ngay'!$A263,'LICH THI'!N:N)</f>
        <v>0</v>
      </c>
      <c r="S263" s="95">
        <v>0</v>
      </c>
      <c r="T263" s="95">
        <f t="shared" si="79"/>
        <v>0</v>
      </c>
    </row>
    <row r="264" spans="1:20" x14ac:dyDescent="0.2">
      <c r="A264" s="94">
        <f t="shared" ref="A264:A327" si="80">_Ngay_Gio_</f>
        <v>42863.625</v>
      </c>
      <c r="B264" s="95" t="str">
        <f>_Gio_</f>
        <v>15:00</v>
      </c>
      <c r="C264" s="133">
        <f t="shared" si="77"/>
        <v>259</v>
      </c>
      <c r="D264" s="505">
        <f>D263</f>
        <v>42863</v>
      </c>
      <c r="E264" s="99">
        <v>4</v>
      </c>
      <c r="F264" s="100">
        <f t="shared" ref="F264:F327" si="81">_CongSP_</f>
        <v>0</v>
      </c>
      <c r="G264" s="100">
        <f t="shared" ref="G264:G327" si="82">_CongLLCT</f>
        <v>0</v>
      </c>
      <c r="H264" s="100">
        <f t="shared" ref="H264:H327" si="83">_CongKHCB</f>
        <v>0</v>
      </c>
      <c r="I264" s="100">
        <f t="shared" ref="I264:I327" si="84">_CongCSKT</f>
        <v>0</v>
      </c>
      <c r="J264" s="100">
        <f t="shared" ref="J264:J327" si="85">_CongKCT</f>
        <v>0</v>
      </c>
      <c r="K264" s="100">
        <f t="shared" ref="K264:K327" si="86">_CongKCK</f>
        <v>0</v>
      </c>
      <c r="L264" s="100">
        <f t="shared" ref="L264:L327" si="87">_CongKTVT</f>
        <v>0</v>
      </c>
      <c r="M264" s="100">
        <f t="shared" ref="M264:M327" si="88">_CongCNTT</f>
        <v>0</v>
      </c>
      <c r="N264" s="479">
        <f>SUMIF('LICH THI'!$A:$A,'Theo Ngay'!$A264,'LICH THI'!X:X)</f>
        <v>0</v>
      </c>
      <c r="O264" s="479"/>
      <c r="P264" s="95">
        <f t="shared" si="78"/>
        <v>0</v>
      </c>
      <c r="Q264" s="95">
        <f>SUMIF('LICH THI'!$A:$A,'Theo Ngay'!$A264,'LICH THI'!N:N)</f>
        <v>0</v>
      </c>
      <c r="S264" s="95">
        <v>0</v>
      </c>
      <c r="T264" s="95">
        <f t="shared" si="79"/>
        <v>0</v>
      </c>
    </row>
    <row r="265" spans="1:20" x14ac:dyDescent="0.2">
      <c r="A265" s="94">
        <f t="shared" si="80"/>
        <v>42863.75</v>
      </c>
      <c r="B265" s="95" t="str">
        <f>_Gio_</f>
        <v>18:00</v>
      </c>
      <c r="C265" s="79">
        <f t="shared" ref="C265:C328" si="89">_stt</f>
        <v>260</v>
      </c>
      <c r="D265" s="506">
        <f>D264</f>
        <v>42863</v>
      </c>
      <c r="E265" s="103">
        <v>5</v>
      </c>
      <c r="F265" s="104">
        <f t="shared" si="81"/>
        <v>0</v>
      </c>
      <c r="G265" s="104">
        <f t="shared" si="82"/>
        <v>0</v>
      </c>
      <c r="H265" s="104">
        <f t="shared" si="83"/>
        <v>0</v>
      </c>
      <c r="I265" s="104">
        <f t="shared" si="84"/>
        <v>0</v>
      </c>
      <c r="J265" s="104">
        <f t="shared" si="85"/>
        <v>0</v>
      </c>
      <c r="K265" s="104">
        <f t="shared" si="86"/>
        <v>0</v>
      </c>
      <c r="L265" s="104">
        <f t="shared" si="87"/>
        <v>0</v>
      </c>
      <c r="M265" s="104">
        <f t="shared" si="88"/>
        <v>0</v>
      </c>
      <c r="N265" s="481">
        <f>SUMIF('LICH THI'!$A:$A,'Theo Ngay'!$A265,'LICH THI'!X:X)</f>
        <v>0</v>
      </c>
      <c r="O265" s="481"/>
      <c r="P265" s="95">
        <f t="shared" si="78"/>
        <v>0</v>
      </c>
      <c r="Q265" s="95">
        <f>SUMIF('LICH THI'!$A:$A,'Theo Ngay'!$A265,'LICH THI'!N:N)</f>
        <v>0</v>
      </c>
      <c r="S265" s="95">
        <v>0</v>
      </c>
      <c r="T265" s="95">
        <f t="shared" si="79"/>
        <v>0</v>
      </c>
    </row>
    <row r="266" spans="1:20" x14ac:dyDescent="0.2">
      <c r="A266" s="94">
        <f t="shared" si="80"/>
        <v>42864.291666666664</v>
      </c>
      <c r="B266" s="95" t="str">
        <f>_Gio_</f>
        <v>7:00</v>
      </c>
      <c r="C266" s="96">
        <f t="shared" si="89"/>
        <v>261</v>
      </c>
      <c r="D266" s="504">
        <f>+D261+1</f>
        <v>42864</v>
      </c>
      <c r="E266" s="97">
        <v>1</v>
      </c>
      <c r="F266" s="98">
        <f t="shared" si="81"/>
        <v>0</v>
      </c>
      <c r="G266" s="98">
        <f t="shared" si="82"/>
        <v>0</v>
      </c>
      <c r="H266" s="98">
        <f t="shared" si="83"/>
        <v>0</v>
      </c>
      <c r="I266" s="98">
        <f t="shared" si="84"/>
        <v>0</v>
      </c>
      <c r="J266" s="98">
        <f t="shared" si="85"/>
        <v>0</v>
      </c>
      <c r="K266" s="98">
        <f t="shared" si="86"/>
        <v>0</v>
      </c>
      <c r="L266" s="98">
        <f t="shared" si="87"/>
        <v>0</v>
      </c>
      <c r="M266" s="98">
        <f t="shared" si="88"/>
        <v>0</v>
      </c>
      <c r="N266" s="478">
        <f>SUMIF('LICH THI'!$A:$A,'Theo Ngay'!$A266,'LICH THI'!X:X)</f>
        <v>0</v>
      </c>
      <c r="O266" s="478" t="str">
        <f>IF(D266="","",CHOOSE(WEEKDAY(D266),"(Cnhật)","(Thứ 2)","(Thứ 3)","(Thứ 4)","(Thứ 5)","(Thứ 6)","(Thứ 7)"))</f>
        <v>(Thứ 3)</v>
      </c>
      <c r="P266" s="95">
        <f t="shared" si="78"/>
        <v>0</v>
      </c>
      <c r="Q266" s="95">
        <f>SUMIF('LICH THI'!$A:$A,'Theo Ngay'!$A266,'LICH THI'!N:N)</f>
        <v>0</v>
      </c>
      <c r="S266" s="95">
        <v>0</v>
      </c>
      <c r="T266" s="95">
        <f t="shared" si="79"/>
        <v>0</v>
      </c>
    </row>
    <row r="267" spans="1:20" x14ac:dyDescent="0.2">
      <c r="A267" s="94">
        <f t="shared" si="80"/>
        <v>42864.375</v>
      </c>
      <c r="B267" s="95" t="str">
        <f>_Gio_</f>
        <v>9:00</v>
      </c>
      <c r="C267" s="133">
        <f t="shared" si="89"/>
        <v>262</v>
      </c>
      <c r="D267" s="505">
        <f>D266</f>
        <v>42864</v>
      </c>
      <c r="E267" s="99">
        <v>2</v>
      </c>
      <c r="F267" s="100">
        <f t="shared" si="81"/>
        <v>0</v>
      </c>
      <c r="G267" s="100">
        <f t="shared" si="82"/>
        <v>0</v>
      </c>
      <c r="H267" s="100">
        <f t="shared" si="83"/>
        <v>0</v>
      </c>
      <c r="I267" s="100">
        <f t="shared" si="84"/>
        <v>0</v>
      </c>
      <c r="J267" s="100">
        <f t="shared" si="85"/>
        <v>0</v>
      </c>
      <c r="K267" s="100">
        <f t="shared" si="86"/>
        <v>0</v>
      </c>
      <c r="L267" s="100">
        <f t="shared" si="87"/>
        <v>0</v>
      </c>
      <c r="M267" s="100">
        <f t="shared" si="88"/>
        <v>0</v>
      </c>
      <c r="N267" s="479">
        <f>SUMIF('LICH THI'!$A:$A,'Theo Ngay'!$A267,'LICH THI'!X:X)</f>
        <v>0</v>
      </c>
      <c r="O267" s="479"/>
      <c r="P267" s="95">
        <f t="shared" si="78"/>
        <v>0</v>
      </c>
      <c r="Q267" s="95">
        <f>SUMIF('LICH THI'!$A:$A,'Theo Ngay'!$A267,'LICH THI'!N:N)</f>
        <v>0</v>
      </c>
      <c r="S267" s="95">
        <v>0</v>
      </c>
      <c r="T267" s="95">
        <f t="shared" si="79"/>
        <v>0</v>
      </c>
    </row>
    <row r="268" spans="1:20" x14ac:dyDescent="0.2">
      <c r="A268" s="94">
        <f t="shared" si="80"/>
        <v>42864.541666666664</v>
      </c>
      <c r="B268" s="95" t="str">
        <f>_Gio_</f>
        <v>13:00</v>
      </c>
      <c r="C268" s="133">
        <f t="shared" si="89"/>
        <v>263</v>
      </c>
      <c r="D268" s="505">
        <f>D267</f>
        <v>42864</v>
      </c>
      <c r="E268" s="99">
        <v>3</v>
      </c>
      <c r="F268" s="100">
        <f t="shared" si="81"/>
        <v>0</v>
      </c>
      <c r="G268" s="100">
        <f t="shared" si="82"/>
        <v>0</v>
      </c>
      <c r="H268" s="100">
        <f t="shared" si="83"/>
        <v>0</v>
      </c>
      <c r="I268" s="100">
        <f t="shared" si="84"/>
        <v>0</v>
      </c>
      <c r="J268" s="100">
        <f t="shared" si="85"/>
        <v>0</v>
      </c>
      <c r="K268" s="100">
        <f t="shared" si="86"/>
        <v>0</v>
      </c>
      <c r="L268" s="100">
        <f t="shared" si="87"/>
        <v>0</v>
      </c>
      <c r="M268" s="100">
        <f t="shared" si="88"/>
        <v>0</v>
      </c>
      <c r="N268" s="479">
        <f>SUMIF('LICH THI'!$A:$A,'Theo Ngay'!$A268,'LICH THI'!X:X)</f>
        <v>0</v>
      </c>
      <c r="O268" s="479"/>
      <c r="P268" s="95">
        <f t="shared" si="78"/>
        <v>0</v>
      </c>
      <c r="Q268" s="95">
        <f>SUMIF('LICH THI'!$A:$A,'Theo Ngay'!$A268,'LICH THI'!N:N)</f>
        <v>0</v>
      </c>
      <c r="S268" s="95">
        <v>0</v>
      </c>
      <c r="T268" s="95">
        <f t="shared" si="79"/>
        <v>0</v>
      </c>
    </row>
    <row r="269" spans="1:20" x14ac:dyDescent="0.2">
      <c r="A269" s="94">
        <f t="shared" si="80"/>
        <v>42864.625</v>
      </c>
      <c r="B269" s="95" t="str">
        <f>_Gio_</f>
        <v>15:00</v>
      </c>
      <c r="C269" s="133">
        <f t="shared" si="89"/>
        <v>264</v>
      </c>
      <c r="D269" s="505">
        <f>D268</f>
        <v>42864</v>
      </c>
      <c r="E269" s="99">
        <v>4</v>
      </c>
      <c r="F269" s="100">
        <f t="shared" si="81"/>
        <v>0</v>
      </c>
      <c r="G269" s="100">
        <f t="shared" si="82"/>
        <v>0</v>
      </c>
      <c r="H269" s="100">
        <f t="shared" si="83"/>
        <v>0</v>
      </c>
      <c r="I269" s="100">
        <f t="shared" si="84"/>
        <v>0</v>
      </c>
      <c r="J269" s="100">
        <f t="shared" si="85"/>
        <v>0</v>
      </c>
      <c r="K269" s="100">
        <f t="shared" si="86"/>
        <v>0</v>
      </c>
      <c r="L269" s="100">
        <f t="shared" si="87"/>
        <v>0</v>
      </c>
      <c r="M269" s="100">
        <f t="shared" si="88"/>
        <v>0</v>
      </c>
      <c r="N269" s="479">
        <f>SUMIF('LICH THI'!$A:$A,'Theo Ngay'!$A269,'LICH THI'!X:X)</f>
        <v>0</v>
      </c>
      <c r="O269" s="479"/>
      <c r="P269" s="95">
        <f t="shared" si="78"/>
        <v>0</v>
      </c>
      <c r="Q269" s="95">
        <f>SUMIF('LICH THI'!$A:$A,'Theo Ngay'!$A269,'LICH THI'!N:N)</f>
        <v>0</v>
      </c>
      <c r="S269" s="95">
        <v>0</v>
      </c>
      <c r="T269" s="95">
        <f t="shared" si="79"/>
        <v>0</v>
      </c>
    </row>
    <row r="270" spans="1:20" x14ac:dyDescent="0.2">
      <c r="A270" s="94">
        <f t="shared" si="80"/>
        <v>42864.75</v>
      </c>
      <c r="B270" s="95" t="str">
        <f>_Gio_</f>
        <v>18:00</v>
      </c>
      <c r="C270" s="79">
        <f t="shared" si="89"/>
        <v>265</v>
      </c>
      <c r="D270" s="506">
        <f>D269</f>
        <v>42864</v>
      </c>
      <c r="E270" s="103">
        <v>5</v>
      </c>
      <c r="F270" s="104">
        <f t="shared" si="81"/>
        <v>0</v>
      </c>
      <c r="G270" s="104">
        <f t="shared" si="82"/>
        <v>0</v>
      </c>
      <c r="H270" s="104">
        <f t="shared" si="83"/>
        <v>0</v>
      </c>
      <c r="I270" s="104">
        <f t="shared" si="84"/>
        <v>0</v>
      </c>
      <c r="J270" s="104">
        <f t="shared" si="85"/>
        <v>0</v>
      </c>
      <c r="K270" s="104">
        <f t="shared" si="86"/>
        <v>0</v>
      </c>
      <c r="L270" s="104">
        <f t="shared" si="87"/>
        <v>0</v>
      </c>
      <c r="M270" s="104">
        <f t="shared" si="88"/>
        <v>0</v>
      </c>
      <c r="N270" s="481">
        <f>SUMIF('LICH THI'!$A:$A,'Theo Ngay'!$A270,'LICH THI'!X:X)</f>
        <v>0</v>
      </c>
      <c r="O270" s="481"/>
      <c r="P270" s="95">
        <f t="shared" si="78"/>
        <v>0</v>
      </c>
      <c r="Q270" s="95">
        <f>SUMIF('LICH THI'!$A:$A,'Theo Ngay'!$A270,'LICH THI'!N:N)</f>
        <v>0</v>
      </c>
      <c r="S270" s="95">
        <v>0</v>
      </c>
      <c r="T270" s="95">
        <f t="shared" si="79"/>
        <v>0</v>
      </c>
    </row>
    <row r="271" spans="1:20" x14ac:dyDescent="0.2">
      <c r="A271" s="94">
        <f t="shared" si="80"/>
        <v>42865.291666666664</v>
      </c>
      <c r="B271" s="95" t="str">
        <f>_Gio_</f>
        <v>7:00</v>
      </c>
      <c r="C271" s="96">
        <f t="shared" si="89"/>
        <v>266</v>
      </c>
      <c r="D271" s="504">
        <f>+D266+1</f>
        <v>42865</v>
      </c>
      <c r="E271" s="97">
        <v>1</v>
      </c>
      <c r="F271" s="98">
        <f t="shared" si="81"/>
        <v>0</v>
      </c>
      <c r="G271" s="98">
        <f t="shared" si="82"/>
        <v>0</v>
      </c>
      <c r="H271" s="98">
        <f t="shared" si="83"/>
        <v>0</v>
      </c>
      <c r="I271" s="98">
        <f t="shared" si="84"/>
        <v>0</v>
      </c>
      <c r="J271" s="98">
        <f t="shared" si="85"/>
        <v>0</v>
      </c>
      <c r="K271" s="98">
        <f t="shared" si="86"/>
        <v>0</v>
      </c>
      <c r="L271" s="98">
        <f t="shared" si="87"/>
        <v>0</v>
      </c>
      <c r="M271" s="98">
        <f t="shared" si="88"/>
        <v>0</v>
      </c>
      <c r="N271" s="478">
        <f>SUMIF('LICH THI'!$A:$A,'Theo Ngay'!$A271,'LICH THI'!X:X)</f>
        <v>0</v>
      </c>
      <c r="O271" s="95" t="str">
        <f>IF(D271="","",CHOOSE(WEEKDAY(D271),"(Cnhật)","(Thứ 2)","(Thứ 3)","(Thứ 4)","(Thứ 5)","(Thứ 6)","(Thứ 7)"))</f>
        <v>(Thứ 4)</v>
      </c>
      <c r="P271" s="95">
        <f t="shared" si="78"/>
        <v>0</v>
      </c>
      <c r="Q271" s="95">
        <f>SUMIF('LICH THI'!$A:$A,'Theo Ngay'!$A271,'LICH THI'!N:N)</f>
        <v>0</v>
      </c>
      <c r="S271" s="95">
        <v>0</v>
      </c>
      <c r="T271" s="95">
        <f t="shared" si="79"/>
        <v>0</v>
      </c>
    </row>
    <row r="272" spans="1:20" x14ac:dyDescent="0.2">
      <c r="A272" s="94">
        <f t="shared" si="80"/>
        <v>42865.375</v>
      </c>
      <c r="B272" s="95" t="str">
        <f>_Gio_</f>
        <v>9:00</v>
      </c>
      <c r="C272" s="133">
        <f t="shared" si="89"/>
        <v>267</v>
      </c>
      <c r="D272" s="505">
        <f>D271</f>
        <v>42865</v>
      </c>
      <c r="E272" s="99">
        <v>2</v>
      </c>
      <c r="F272" s="100">
        <f t="shared" si="81"/>
        <v>0</v>
      </c>
      <c r="G272" s="100">
        <f t="shared" si="82"/>
        <v>0</v>
      </c>
      <c r="H272" s="100">
        <f t="shared" si="83"/>
        <v>0</v>
      </c>
      <c r="I272" s="100">
        <f t="shared" si="84"/>
        <v>0</v>
      </c>
      <c r="J272" s="100">
        <f t="shared" si="85"/>
        <v>0</v>
      </c>
      <c r="K272" s="100">
        <f t="shared" si="86"/>
        <v>0</v>
      </c>
      <c r="L272" s="100">
        <f t="shared" si="87"/>
        <v>0</v>
      </c>
      <c r="M272" s="100">
        <f t="shared" si="88"/>
        <v>0</v>
      </c>
      <c r="N272" s="479">
        <f>SUMIF('LICH THI'!$A:$A,'Theo Ngay'!$A272,'LICH THI'!X:X)</f>
        <v>0</v>
      </c>
      <c r="P272" s="95">
        <f t="shared" si="78"/>
        <v>0</v>
      </c>
      <c r="Q272" s="95">
        <f>SUMIF('LICH THI'!$A:$A,'Theo Ngay'!$A272,'LICH THI'!N:N)</f>
        <v>0</v>
      </c>
      <c r="S272" s="95">
        <v>0</v>
      </c>
      <c r="T272" s="95">
        <f t="shared" si="79"/>
        <v>0</v>
      </c>
    </row>
    <row r="273" spans="1:20" x14ac:dyDescent="0.2">
      <c r="A273" s="94">
        <f t="shared" si="80"/>
        <v>42865.541666666664</v>
      </c>
      <c r="B273" s="95" t="str">
        <f>_Gio_</f>
        <v>13:00</v>
      </c>
      <c r="C273" s="133">
        <f t="shared" si="89"/>
        <v>268</v>
      </c>
      <c r="D273" s="505">
        <f>D272</f>
        <v>42865</v>
      </c>
      <c r="E273" s="99">
        <v>3</v>
      </c>
      <c r="F273" s="100">
        <f t="shared" si="81"/>
        <v>0</v>
      </c>
      <c r="G273" s="100">
        <f t="shared" si="82"/>
        <v>0</v>
      </c>
      <c r="H273" s="100">
        <f t="shared" si="83"/>
        <v>0</v>
      </c>
      <c r="I273" s="100">
        <f t="shared" si="84"/>
        <v>0</v>
      </c>
      <c r="J273" s="100">
        <f t="shared" si="85"/>
        <v>0</v>
      </c>
      <c r="K273" s="100">
        <f t="shared" si="86"/>
        <v>0</v>
      </c>
      <c r="L273" s="100">
        <f t="shared" si="87"/>
        <v>0</v>
      </c>
      <c r="M273" s="100">
        <f t="shared" si="88"/>
        <v>0</v>
      </c>
      <c r="N273" s="479">
        <f>SUMIF('LICH THI'!$A:$A,'Theo Ngay'!$A273,'LICH THI'!X:X)</f>
        <v>0</v>
      </c>
      <c r="P273" s="95">
        <f t="shared" si="78"/>
        <v>0</v>
      </c>
      <c r="Q273" s="95">
        <f>SUMIF('LICH THI'!$A:$A,'Theo Ngay'!$A273,'LICH THI'!N:N)</f>
        <v>0</v>
      </c>
      <c r="S273" s="95">
        <v>0</v>
      </c>
      <c r="T273" s="95">
        <f t="shared" si="79"/>
        <v>0</v>
      </c>
    </row>
    <row r="274" spans="1:20" x14ac:dyDescent="0.2">
      <c r="A274" s="94">
        <f t="shared" si="80"/>
        <v>42865.625</v>
      </c>
      <c r="B274" s="95" t="str">
        <f>_Gio_</f>
        <v>15:00</v>
      </c>
      <c r="C274" s="133">
        <f t="shared" si="89"/>
        <v>269</v>
      </c>
      <c r="D274" s="505">
        <f>D273</f>
        <v>42865</v>
      </c>
      <c r="E274" s="99">
        <v>4</v>
      </c>
      <c r="F274" s="100">
        <f t="shared" si="81"/>
        <v>0</v>
      </c>
      <c r="G274" s="100">
        <f t="shared" si="82"/>
        <v>0</v>
      </c>
      <c r="H274" s="100">
        <f t="shared" si="83"/>
        <v>0</v>
      </c>
      <c r="I274" s="100">
        <f t="shared" si="84"/>
        <v>0</v>
      </c>
      <c r="J274" s="100">
        <f t="shared" si="85"/>
        <v>0</v>
      </c>
      <c r="K274" s="100">
        <f t="shared" si="86"/>
        <v>0</v>
      </c>
      <c r="L274" s="100">
        <f t="shared" si="87"/>
        <v>0</v>
      </c>
      <c r="M274" s="100">
        <f t="shared" si="88"/>
        <v>0</v>
      </c>
      <c r="N274" s="479">
        <f>SUMIF('LICH THI'!$A:$A,'Theo Ngay'!$A274,'LICH THI'!X:X)</f>
        <v>0</v>
      </c>
      <c r="P274" s="95">
        <f t="shared" si="78"/>
        <v>0</v>
      </c>
      <c r="Q274" s="95">
        <f>SUMIF('LICH THI'!$A:$A,'Theo Ngay'!$A274,'LICH THI'!N:N)</f>
        <v>0</v>
      </c>
      <c r="S274" s="95">
        <v>0</v>
      </c>
      <c r="T274" s="95">
        <f t="shared" si="79"/>
        <v>0</v>
      </c>
    </row>
    <row r="275" spans="1:20" x14ac:dyDescent="0.2">
      <c r="A275" s="94">
        <f t="shared" si="80"/>
        <v>42865.75</v>
      </c>
      <c r="B275" s="95" t="str">
        <f>_Gio_</f>
        <v>18:00</v>
      </c>
      <c r="C275" s="79">
        <f t="shared" si="89"/>
        <v>270</v>
      </c>
      <c r="D275" s="506">
        <f>D274</f>
        <v>42865</v>
      </c>
      <c r="E275" s="103">
        <v>5</v>
      </c>
      <c r="F275" s="104">
        <f t="shared" si="81"/>
        <v>0</v>
      </c>
      <c r="G275" s="104">
        <f t="shared" si="82"/>
        <v>0</v>
      </c>
      <c r="H275" s="104">
        <f t="shared" si="83"/>
        <v>0</v>
      </c>
      <c r="I275" s="104">
        <f t="shared" si="84"/>
        <v>0</v>
      </c>
      <c r="J275" s="104">
        <f t="shared" si="85"/>
        <v>0</v>
      </c>
      <c r="K275" s="104">
        <f t="shared" si="86"/>
        <v>0</v>
      </c>
      <c r="L275" s="104">
        <f t="shared" si="87"/>
        <v>0</v>
      </c>
      <c r="M275" s="104">
        <f t="shared" si="88"/>
        <v>0</v>
      </c>
      <c r="N275" s="481">
        <f>SUMIF('LICH THI'!$A:$A,'Theo Ngay'!$A275,'LICH THI'!X:X)</f>
        <v>0</v>
      </c>
      <c r="P275" s="95">
        <f t="shared" si="78"/>
        <v>0</v>
      </c>
      <c r="Q275" s="95">
        <f>SUMIF('LICH THI'!$A:$A,'Theo Ngay'!$A275,'LICH THI'!N:N)</f>
        <v>0</v>
      </c>
      <c r="S275" s="95">
        <v>0</v>
      </c>
      <c r="T275" s="95">
        <f t="shared" si="79"/>
        <v>0</v>
      </c>
    </row>
    <row r="276" spans="1:20" x14ac:dyDescent="0.2">
      <c r="A276" s="94">
        <f t="shared" si="80"/>
        <v>42866.291666666664</v>
      </c>
      <c r="B276" s="95" t="str">
        <f>_Gio_</f>
        <v>7:00</v>
      </c>
      <c r="C276" s="96">
        <f t="shared" si="89"/>
        <v>271</v>
      </c>
      <c r="D276" s="504">
        <f>+D271+1</f>
        <v>42866</v>
      </c>
      <c r="E276" s="97">
        <v>1</v>
      </c>
      <c r="F276" s="98">
        <f t="shared" si="81"/>
        <v>0</v>
      </c>
      <c r="G276" s="98">
        <f t="shared" si="82"/>
        <v>0</v>
      </c>
      <c r="H276" s="98">
        <f t="shared" si="83"/>
        <v>0</v>
      </c>
      <c r="I276" s="98">
        <f t="shared" si="84"/>
        <v>0</v>
      </c>
      <c r="J276" s="98">
        <f t="shared" si="85"/>
        <v>0</v>
      </c>
      <c r="K276" s="98">
        <f t="shared" si="86"/>
        <v>0</v>
      </c>
      <c r="L276" s="98">
        <f t="shared" si="87"/>
        <v>0</v>
      </c>
      <c r="M276" s="98">
        <f t="shared" si="88"/>
        <v>0</v>
      </c>
      <c r="N276" s="478">
        <f>SUMIF('LICH THI'!$A:$A,'Theo Ngay'!$A276,'LICH THI'!X:X)</f>
        <v>0</v>
      </c>
      <c r="O276" s="95" t="str">
        <f>IF(D276="","",CHOOSE(WEEKDAY(D276),"(Cnhật)","(Thứ 2)","(Thứ 3)","(Thứ 4)","(Thứ 5)","(Thứ 6)","(Thứ 7)"))</f>
        <v>(Thứ 5)</v>
      </c>
      <c r="P276" s="95">
        <f t="shared" si="78"/>
        <v>0</v>
      </c>
      <c r="Q276" s="95">
        <f>SUMIF('LICH THI'!$A:$A,'Theo Ngay'!$A276,'LICH THI'!N:N)</f>
        <v>0</v>
      </c>
      <c r="S276" s="95">
        <v>0</v>
      </c>
      <c r="T276" s="95">
        <f t="shared" si="79"/>
        <v>0</v>
      </c>
    </row>
    <row r="277" spans="1:20" x14ac:dyDescent="0.2">
      <c r="A277" s="94">
        <f t="shared" si="80"/>
        <v>42866.375</v>
      </c>
      <c r="B277" s="95" t="str">
        <f>_Gio_</f>
        <v>9:00</v>
      </c>
      <c r="C277" s="133">
        <f t="shared" si="89"/>
        <v>272</v>
      </c>
      <c r="D277" s="505">
        <f>D276</f>
        <v>42866</v>
      </c>
      <c r="E277" s="99">
        <v>2</v>
      </c>
      <c r="F277" s="100">
        <f t="shared" si="81"/>
        <v>0</v>
      </c>
      <c r="G277" s="100">
        <f t="shared" si="82"/>
        <v>0</v>
      </c>
      <c r="H277" s="100">
        <f t="shared" si="83"/>
        <v>0</v>
      </c>
      <c r="I277" s="100">
        <f t="shared" si="84"/>
        <v>0</v>
      </c>
      <c r="J277" s="100">
        <f t="shared" si="85"/>
        <v>0</v>
      </c>
      <c r="K277" s="100">
        <f t="shared" si="86"/>
        <v>0</v>
      </c>
      <c r="L277" s="100">
        <f t="shared" si="87"/>
        <v>0</v>
      </c>
      <c r="M277" s="100">
        <f t="shared" si="88"/>
        <v>0</v>
      </c>
      <c r="N277" s="479">
        <f>SUMIF('LICH THI'!$A:$A,'Theo Ngay'!$A277,'LICH THI'!X:X)</f>
        <v>0</v>
      </c>
      <c r="P277" s="95">
        <f t="shared" si="78"/>
        <v>0</v>
      </c>
      <c r="Q277" s="95">
        <f>SUMIF('LICH THI'!$A:$A,'Theo Ngay'!$A277,'LICH THI'!N:N)</f>
        <v>0</v>
      </c>
      <c r="S277" s="95">
        <v>0</v>
      </c>
      <c r="T277" s="95">
        <f t="shared" si="79"/>
        <v>0</v>
      </c>
    </row>
    <row r="278" spans="1:20" x14ac:dyDescent="0.2">
      <c r="A278" s="94">
        <f t="shared" si="80"/>
        <v>42866.541666666664</v>
      </c>
      <c r="B278" s="95" t="str">
        <f>_Gio_</f>
        <v>13:00</v>
      </c>
      <c r="C278" s="133">
        <f t="shared" si="89"/>
        <v>273</v>
      </c>
      <c r="D278" s="505">
        <f>D277</f>
        <v>42866</v>
      </c>
      <c r="E278" s="99">
        <v>3</v>
      </c>
      <c r="F278" s="100">
        <f t="shared" si="81"/>
        <v>0</v>
      </c>
      <c r="G278" s="100">
        <f t="shared" si="82"/>
        <v>0</v>
      </c>
      <c r="H278" s="100">
        <f t="shared" si="83"/>
        <v>0</v>
      </c>
      <c r="I278" s="100">
        <f t="shared" si="84"/>
        <v>0</v>
      </c>
      <c r="J278" s="100">
        <f t="shared" si="85"/>
        <v>0</v>
      </c>
      <c r="K278" s="100">
        <f t="shared" si="86"/>
        <v>0</v>
      </c>
      <c r="L278" s="100">
        <f t="shared" si="87"/>
        <v>0</v>
      </c>
      <c r="M278" s="100">
        <f t="shared" si="88"/>
        <v>0</v>
      </c>
      <c r="N278" s="479">
        <f>SUMIF('LICH THI'!$A:$A,'Theo Ngay'!$A278,'LICH THI'!X:X)</f>
        <v>0</v>
      </c>
      <c r="P278" s="95">
        <f t="shared" si="78"/>
        <v>0</v>
      </c>
      <c r="Q278" s="95">
        <f>SUMIF('LICH THI'!$A:$A,'Theo Ngay'!$A278,'LICH THI'!N:N)</f>
        <v>0</v>
      </c>
      <c r="S278" s="95">
        <v>0</v>
      </c>
      <c r="T278" s="95">
        <f t="shared" si="79"/>
        <v>0</v>
      </c>
    </row>
    <row r="279" spans="1:20" x14ac:dyDescent="0.2">
      <c r="A279" s="94">
        <f t="shared" si="80"/>
        <v>42866.625</v>
      </c>
      <c r="B279" s="95" t="str">
        <f>_Gio_</f>
        <v>15:00</v>
      </c>
      <c r="C279" s="133">
        <f t="shared" si="89"/>
        <v>274</v>
      </c>
      <c r="D279" s="505">
        <f>D278</f>
        <v>42866</v>
      </c>
      <c r="E279" s="99">
        <v>4</v>
      </c>
      <c r="F279" s="100">
        <f t="shared" si="81"/>
        <v>0</v>
      </c>
      <c r="G279" s="100">
        <f t="shared" si="82"/>
        <v>0</v>
      </c>
      <c r="H279" s="100">
        <f t="shared" si="83"/>
        <v>0</v>
      </c>
      <c r="I279" s="100">
        <f t="shared" si="84"/>
        <v>0</v>
      </c>
      <c r="J279" s="100">
        <f t="shared" si="85"/>
        <v>0</v>
      </c>
      <c r="K279" s="100">
        <f t="shared" si="86"/>
        <v>0</v>
      </c>
      <c r="L279" s="100">
        <f t="shared" si="87"/>
        <v>0</v>
      </c>
      <c r="M279" s="100">
        <f t="shared" si="88"/>
        <v>0</v>
      </c>
      <c r="N279" s="479">
        <f>SUMIF('LICH THI'!$A:$A,'Theo Ngay'!$A279,'LICH THI'!X:X)</f>
        <v>0</v>
      </c>
      <c r="P279" s="95">
        <f t="shared" si="78"/>
        <v>0</v>
      </c>
      <c r="Q279" s="95">
        <f>SUMIF('LICH THI'!$A:$A,'Theo Ngay'!$A279,'LICH THI'!N:N)</f>
        <v>0</v>
      </c>
      <c r="S279" s="95">
        <v>0</v>
      </c>
      <c r="T279" s="95">
        <f t="shared" si="79"/>
        <v>0</v>
      </c>
    </row>
    <row r="280" spans="1:20" x14ac:dyDescent="0.2">
      <c r="A280" s="94">
        <f t="shared" si="80"/>
        <v>42866.75</v>
      </c>
      <c r="B280" s="95" t="str">
        <f>_Gio_</f>
        <v>18:00</v>
      </c>
      <c r="C280" s="79">
        <f t="shared" si="89"/>
        <v>275</v>
      </c>
      <c r="D280" s="506">
        <f>D279</f>
        <v>42866</v>
      </c>
      <c r="E280" s="103">
        <v>5</v>
      </c>
      <c r="F280" s="104">
        <f t="shared" si="81"/>
        <v>0</v>
      </c>
      <c r="G280" s="104">
        <f t="shared" si="82"/>
        <v>0</v>
      </c>
      <c r="H280" s="104">
        <f t="shared" si="83"/>
        <v>0</v>
      </c>
      <c r="I280" s="104">
        <f t="shared" si="84"/>
        <v>0</v>
      </c>
      <c r="J280" s="104">
        <f t="shared" si="85"/>
        <v>0</v>
      </c>
      <c r="K280" s="104">
        <f t="shared" si="86"/>
        <v>0</v>
      </c>
      <c r="L280" s="104">
        <f t="shared" si="87"/>
        <v>0</v>
      </c>
      <c r="M280" s="104">
        <f t="shared" si="88"/>
        <v>0</v>
      </c>
      <c r="N280" s="481">
        <f>SUMIF('LICH THI'!$A:$A,'Theo Ngay'!$A280,'LICH THI'!X:X)</f>
        <v>0</v>
      </c>
      <c r="P280" s="95">
        <f t="shared" si="78"/>
        <v>0</v>
      </c>
      <c r="Q280" s="95">
        <f>SUMIF('LICH THI'!$A:$A,'Theo Ngay'!$A280,'LICH THI'!N:N)</f>
        <v>0</v>
      </c>
      <c r="S280" s="95">
        <v>0</v>
      </c>
      <c r="T280" s="95">
        <f t="shared" si="79"/>
        <v>0</v>
      </c>
    </row>
    <row r="281" spans="1:20" x14ac:dyDescent="0.2">
      <c r="A281" s="94">
        <f t="shared" si="80"/>
        <v>42867.291666666664</v>
      </c>
      <c r="B281" s="95" t="str">
        <f>_Gio_</f>
        <v>7:00</v>
      </c>
      <c r="C281" s="96">
        <f t="shared" si="89"/>
        <v>276</v>
      </c>
      <c r="D281" s="504">
        <f>+D276+1</f>
        <v>42867</v>
      </c>
      <c r="E281" s="97">
        <v>1</v>
      </c>
      <c r="F281" s="98">
        <f t="shared" si="81"/>
        <v>0</v>
      </c>
      <c r="G281" s="98">
        <f t="shared" si="82"/>
        <v>0</v>
      </c>
      <c r="H281" s="98">
        <f t="shared" si="83"/>
        <v>0</v>
      </c>
      <c r="I281" s="98">
        <f t="shared" si="84"/>
        <v>0</v>
      </c>
      <c r="J281" s="98">
        <f t="shared" si="85"/>
        <v>0</v>
      </c>
      <c r="K281" s="98">
        <f t="shared" si="86"/>
        <v>0</v>
      </c>
      <c r="L281" s="98">
        <f t="shared" si="87"/>
        <v>0</v>
      </c>
      <c r="M281" s="98">
        <f t="shared" si="88"/>
        <v>0</v>
      </c>
      <c r="N281" s="478">
        <f>SUMIF('LICH THI'!$A:$A,'Theo Ngay'!$A281,'LICH THI'!X:X)</f>
        <v>0</v>
      </c>
      <c r="O281" s="95" t="str">
        <f>IF(D281="","",CHOOSE(WEEKDAY(D281),"(Cnhật)","(Thứ 2)","(Thứ 3)","(Thứ 4)","(Thứ 5)","(Thứ 6)","(Thứ 7)"))</f>
        <v>(Thứ 6)</v>
      </c>
      <c r="P281" s="95">
        <f t="shared" si="78"/>
        <v>0</v>
      </c>
      <c r="Q281" s="95">
        <f>SUMIF('LICH THI'!$A:$A,'Theo Ngay'!$A281,'LICH THI'!N:N)</f>
        <v>0</v>
      </c>
      <c r="S281" s="95">
        <v>0</v>
      </c>
      <c r="T281" s="95">
        <f t="shared" si="79"/>
        <v>0</v>
      </c>
    </row>
    <row r="282" spans="1:20" x14ac:dyDescent="0.2">
      <c r="A282" s="94">
        <f t="shared" si="80"/>
        <v>42867.375</v>
      </c>
      <c r="B282" s="95" t="str">
        <f>_Gio_</f>
        <v>9:00</v>
      </c>
      <c r="C282" s="133">
        <f t="shared" si="89"/>
        <v>277</v>
      </c>
      <c r="D282" s="505">
        <f>D281</f>
        <v>42867</v>
      </c>
      <c r="E282" s="99">
        <v>2</v>
      </c>
      <c r="F282" s="100">
        <f t="shared" si="81"/>
        <v>0</v>
      </c>
      <c r="G282" s="100">
        <f t="shared" si="82"/>
        <v>0</v>
      </c>
      <c r="H282" s="100">
        <f t="shared" si="83"/>
        <v>0</v>
      </c>
      <c r="I282" s="100">
        <f t="shared" si="84"/>
        <v>0</v>
      </c>
      <c r="J282" s="100">
        <f t="shared" si="85"/>
        <v>0</v>
      </c>
      <c r="K282" s="100">
        <f t="shared" si="86"/>
        <v>0</v>
      </c>
      <c r="L282" s="100">
        <f t="shared" si="87"/>
        <v>0</v>
      </c>
      <c r="M282" s="100">
        <f t="shared" si="88"/>
        <v>0</v>
      </c>
      <c r="N282" s="479">
        <f>SUMIF('LICH THI'!$A:$A,'Theo Ngay'!$A282,'LICH THI'!X:X)</f>
        <v>0</v>
      </c>
      <c r="P282" s="95">
        <f t="shared" si="78"/>
        <v>0</v>
      </c>
      <c r="Q282" s="95">
        <f>SUMIF('LICH THI'!$A:$A,'Theo Ngay'!$A282,'LICH THI'!N:N)</f>
        <v>0</v>
      </c>
      <c r="S282" s="95">
        <v>0</v>
      </c>
      <c r="T282" s="95">
        <f t="shared" si="79"/>
        <v>0</v>
      </c>
    </row>
    <row r="283" spans="1:20" x14ac:dyDescent="0.2">
      <c r="A283" s="94">
        <f t="shared" si="80"/>
        <v>42867.541666666664</v>
      </c>
      <c r="B283" s="95" t="str">
        <f>_Gio_</f>
        <v>13:00</v>
      </c>
      <c r="C283" s="133">
        <f t="shared" si="89"/>
        <v>278</v>
      </c>
      <c r="D283" s="505">
        <f>D282</f>
        <v>42867</v>
      </c>
      <c r="E283" s="99">
        <v>3</v>
      </c>
      <c r="F283" s="100">
        <f t="shared" si="81"/>
        <v>0</v>
      </c>
      <c r="G283" s="100">
        <f t="shared" si="82"/>
        <v>0</v>
      </c>
      <c r="H283" s="100">
        <f t="shared" si="83"/>
        <v>0</v>
      </c>
      <c r="I283" s="100">
        <f t="shared" si="84"/>
        <v>0</v>
      </c>
      <c r="J283" s="100">
        <f t="shared" si="85"/>
        <v>0</v>
      </c>
      <c r="K283" s="100">
        <f t="shared" si="86"/>
        <v>0</v>
      </c>
      <c r="L283" s="100">
        <f t="shared" si="87"/>
        <v>0</v>
      </c>
      <c r="M283" s="100">
        <f t="shared" si="88"/>
        <v>0</v>
      </c>
      <c r="N283" s="479">
        <f>SUMIF('LICH THI'!$A:$A,'Theo Ngay'!$A283,'LICH THI'!X:X)</f>
        <v>0</v>
      </c>
      <c r="P283" s="95">
        <f t="shared" si="78"/>
        <v>0</v>
      </c>
      <c r="Q283" s="95">
        <f>SUMIF('LICH THI'!$A:$A,'Theo Ngay'!$A283,'LICH THI'!N:N)</f>
        <v>0</v>
      </c>
      <c r="S283" s="95">
        <v>0</v>
      </c>
      <c r="T283" s="95">
        <f t="shared" si="79"/>
        <v>0</v>
      </c>
    </row>
    <row r="284" spans="1:20" x14ac:dyDescent="0.2">
      <c r="A284" s="94">
        <f t="shared" si="80"/>
        <v>42867.625</v>
      </c>
      <c r="B284" s="95" t="str">
        <f>_Gio_</f>
        <v>15:00</v>
      </c>
      <c r="C284" s="133">
        <f t="shared" si="89"/>
        <v>279</v>
      </c>
      <c r="D284" s="505">
        <f>D283</f>
        <v>42867</v>
      </c>
      <c r="E284" s="99">
        <v>4</v>
      </c>
      <c r="F284" s="100">
        <f t="shared" si="81"/>
        <v>0</v>
      </c>
      <c r="G284" s="100">
        <f t="shared" si="82"/>
        <v>0</v>
      </c>
      <c r="H284" s="100">
        <f t="shared" si="83"/>
        <v>0</v>
      </c>
      <c r="I284" s="100">
        <f t="shared" si="84"/>
        <v>0</v>
      </c>
      <c r="J284" s="100">
        <f t="shared" si="85"/>
        <v>0</v>
      </c>
      <c r="K284" s="100">
        <f t="shared" si="86"/>
        <v>0</v>
      </c>
      <c r="L284" s="100">
        <f t="shared" si="87"/>
        <v>0</v>
      </c>
      <c r="M284" s="100">
        <f t="shared" si="88"/>
        <v>0</v>
      </c>
      <c r="N284" s="479">
        <f>SUMIF('LICH THI'!$A:$A,'Theo Ngay'!$A284,'LICH THI'!X:X)</f>
        <v>0</v>
      </c>
      <c r="P284" s="95">
        <f t="shared" ref="P284:P303" si="90">N284-2*F284</f>
        <v>0</v>
      </c>
      <c r="Q284" s="95">
        <f>SUMIF('LICH THI'!$A:$A,'Theo Ngay'!$A284,'LICH THI'!N:N)</f>
        <v>0</v>
      </c>
      <c r="S284" s="95">
        <v>0</v>
      </c>
      <c r="T284" s="95">
        <f t="shared" ref="T284:T303" si="91">+S284-F284</f>
        <v>0</v>
      </c>
    </row>
    <row r="285" spans="1:20" x14ac:dyDescent="0.2">
      <c r="A285" s="94">
        <f t="shared" si="80"/>
        <v>42867.75</v>
      </c>
      <c r="B285" s="95" t="str">
        <f>_Gio_</f>
        <v>18:00</v>
      </c>
      <c r="C285" s="79">
        <f t="shared" si="89"/>
        <v>280</v>
      </c>
      <c r="D285" s="506">
        <f>D284</f>
        <v>42867</v>
      </c>
      <c r="E285" s="103">
        <v>5</v>
      </c>
      <c r="F285" s="104">
        <f t="shared" si="81"/>
        <v>0</v>
      </c>
      <c r="G285" s="104">
        <f t="shared" si="82"/>
        <v>0</v>
      </c>
      <c r="H285" s="104">
        <f t="shared" si="83"/>
        <v>0</v>
      </c>
      <c r="I285" s="104">
        <f t="shared" si="84"/>
        <v>0</v>
      </c>
      <c r="J285" s="104">
        <f t="shared" si="85"/>
        <v>0</v>
      </c>
      <c r="K285" s="104">
        <f t="shared" si="86"/>
        <v>0</v>
      </c>
      <c r="L285" s="104">
        <f t="shared" si="87"/>
        <v>0</v>
      </c>
      <c r="M285" s="104">
        <f t="shared" si="88"/>
        <v>0</v>
      </c>
      <c r="N285" s="481">
        <f>SUMIF('LICH THI'!$A:$A,'Theo Ngay'!$A285,'LICH THI'!X:X)</f>
        <v>0</v>
      </c>
      <c r="P285" s="95">
        <f t="shared" si="90"/>
        <v>0</v>
      </c>
      <c r="Q285" s="95">
        <f>SUMIF('LICH THI'!$A:$A,'Theo Ngay'!$A285,'LICH THI'!N:N)</f>
        <v>0</v>
      </c>
      <c r="S285" s="95">
        <v>0</v>
      </c>
      <c r="T285" s="95">
        <f t="shared" si="91"/>
        <v>0</v>
      </c>
    </row>
    <row r="286" spans="1:20" x14ac:dyDescent="0.2">
      <c r="A286" s="94">
        <f t="shared" si="80"/>
        <v>42868.291666666664</v>
      </c>
      <c r="B286" s="95" t="str">
        <f>_Gio_</f>
        <v>7:00</v>
      </c>
      <c r="C286" s="96">
        <f t="shared" si="89"/>
        <v>281</v>
      </c>
      <c r="D286" s="504">
        <f>+D281+1</f>
        <v>42868</v>
      </c>
      <c r="E286" s="97">
        <v>1</v>
      </c>
      <c r="F286" s="98">
        <f t="shared" si="81"/>
        <v>0</v>
      </c>
      <c r="G286" s="98">
        <f t="shared" si="82"/>
        <v>0</v>
      </c>
      <c r="H286" s="98">
        <f t="shared" si="83"/>
        <v>0</v>
      </c>
      <c r="I286" s="98">
        <f t="shared" si="84"/>
        <v>0</v>
      </c>
      <c r="J286" s="98">
        <f t="shared" si="85"/>
        <v>0</v>
      </c>
      <c r="K286" s="98">
        <f t="shared" si="86"/>
        <v>0</v>
      </c>
      <c r="L286" s="98">
        <f t="shared" si="87"/>
        <v>0</v>
      </c>
      <c r="M286" s="98">
        <f t="shared" si="88"/>
        <v>0</v>
      </c>
      <c r="N286" s="478">
        <f>SUMIF('LICH THI'!$A:$A,'Theo Ngay'!$A286,'LICH THI'!X:X)</f>
        <v>0</v>
      </c>
      <c r="O286" s="95" t="str">
        <f>IF(D286="","",CHOOSE(WEEKDAY(D286),"(Cnhật)","(Thứ 2)","(Thứ 3)","(Thứ 4)","(Thứ 5)","(Thứ 6)","(Thứ 7)"))</f>
        <v>(Thứ 7)</v>
      </c>
      <c r="P286" s="95">
        <f t="shared" si="90"/>
        <v>0</v>
      </c>
      <c r="Q286" s="95">
        <f>SUMIF('LICH THI'!$A:$A,'Theo Ngay'!$A286,'LICH THI'!N:N)</f>
        <v>0</v>
      </c>
      <c r="S286" s="95">
        <v>0</v>
      </c>
      <c r="T286" s="95">
        <f t="shared" si="91"/>
        <v>0</v>
      </c>
    </row>
    <row r="287" spans="1:20" x14ac:dyDescent="0.2">
      <c r="A287" s="94">
        <f t="shared" si="80"/>
        <v>42868.375</v>
      </c>
      <c r="B287" s="95" t="str">
        <f>_Gio_</f>
        <v>9:00</v>
      </c>
      <c r="C287" s="133">
        <f t="shared" si="89"/>
        <v>282</v>
      </c>
      <c r="D287" s="505">
        <f>D286</f>
        <v>42868</v>
      </c>
      <c r="E287" s="99">
        <v>2</v>
      </c>
      <c r="F287" s="100">
        <f t="shared" si="81"/>
        <v>0</v>
      </c>
      <c r="G287" s="100">
        <f t="shared" si="82"/>
        <v>0</v>
      </c>
      <c r="H287" s="100">
        <f t="shared" si="83"/>
        <v>0</v>
      </c>
      <c r="I287" s="100">
        <f t="shared" si="84"/>
        <v>0</v>
      </c>
      <c r="J287" s="100">
        <f t="shared" si="85"/>
        <v>0</v>
      </c>
      <c r="K287" s="100">
        <f t="shared" si="86"/>
        <v>0</v>
      </c>
      <c r="L287" s="100">
        <f t="shared" si="87"/>
        <v>0</v>
      </c>
      <c r="M287" s="100">
        <f t="shared" si="88"/>
        <v>0</v>
      </c>
      <c r="N287" s="479">
        <f>SUMIF('LICH THI'!$A:$A,'Theo Ngay'!$A287,'LICH THI'!X:X)</f>
        <v>0</v>
      </c>
      <c r="P287" s="95">
        <f t="shared" si="90"/>
        <v>0</v>
      </c>
      <c r="Q287" s="95">
        <f>SUMIF('LICH THI'!$A:$A,'Theo Ngay'!$A287,'LICH THI'!N:N)</f>
        <v>0</v>
      </c>
      <c r="S287" s="95">
        <v>0</v>
      </c>
      <c r="T287" s="95">
        <f t="shared" si="91"/>
        <v>0</v>
      </c>
    </row>
    <row r="288" spans="1:20" x14ac:dyDescent="0.2">
      <c r="A288" s="94">
        <f t="shared" si="80"/>
        <v>42868.541666666664</v>
      </c>
      <c r="B288" s="95" t="str">
        <f>_Gio_</f>
        <v>13:00</v>
      </c>
      <c r="C288" s="133">
        <f t="shared" si="89"/>
        <v>283</v>
      </c>
      <c r="D288" s="505">
        <f>D287</f>
        <v>42868</v>
      </c>
      <c r="E288" s="99">
        <v>3</v>
      </c>
      <c r="F288" s="100">
        <f t="shared" si="81"/>
        <v>0</v>
      </c>
      <c r="G288" s="100">
        <f t="shared" si="82"/>
        <v>0</v>
      </c>
      <c r="H288" s="100">
        <f t="shared" si="83"/>
        <v>0</v>
      </c>
      <c r="I288" s="100">
        <f t="shared" si="84"/>
        <v>0</v>
      </c>
      <c r="J288" s="100">
        <f t="shared" si="85"/>
        <v>0</v>
      </c>
      <c r="K288" s="100">
        <f t="shared" si="86"/>
        <v>0</v>
      </c>
      <c r="L288" s="100">
        <f t="shared" si="87"/>
        <v>0</v>
      </c>
      <c r="M288" s="100">
        <f t="shared" si="88"/>
        <v>0</v>
      </c>
      <c r="N288" s="479">
        <f>SUMIF('LICH THI'!$A:$A,'Theo Ngay'!$A288,'LICH THI'!X:X)</f>
        <v>0</v>
      </c>
      <c r="P288" s="95">
        <f t="shared" si="90"/>
        <v>0</v>
      </c>
      <c r="Q288" s="95">
        <f>SUMIF('LICH THI'!$A:$A,'Theo Ngay'!$A288,'LICH THI'!N:N)</f>
        <v>0</v>
      </c>
      <c r="S288" s="95">
        <v>0</v>
      </c>
      <c r="T288" s="95">
        <f t="shared" si="91"/>
        <v>0</v>
      </c>
    </row>
    <row r="289" spans="1:20" x14ac:dyDescent="0.2">
      <c r="A289" s="94">
        <f t="shared" si="80"/>
        <v>42868.625</v>
      </c>
      <c r="B289" s="95" t="str">
        <f>_Gio_</f>
        <v>15:00</v>
      </c>
      <c r="C289" s="133">
        <f t="shared" si="89"/>
        <v>284</v>
      </c>
      <c r="D289" s="505">
        <f>D288</f>
        <v>42868</v>
      </c>
      <c r="E289" s="99">
        <v>4</v>
      </c>
      <c r="F289" s="100">
        <f t="shared" si="81"/>
        <v>0</v>
      </c>
      <c r="G289" s="100">
        <f t="shared" si="82"/>
        <v>0</v>
      </c>
      <c r="H289" s="100">
        <f t="shared" si="83"/>
        <v>0</v>
      </c>
      <c r="I289" s="100">
        <f t="shared" si="84"/>
        <v>0</v>
      </c>
      <c r="J289" s="100">
        <f t="shared" si="85"/>
        <v>0</v>
      </c>
      <c r="K289" s="100">
        <f t="shared" si="86"/>
        <v>0</v>
      </c>
      <c r="L289" s="100">
        <f t="shared" si="87"/>
        <v>0</v>
      </c>
      <c r="M289" s="100">
        <f t="shared" si="88"/>
        <v>0</v>
      </c>
      <c r="N289" s="479">
        <f>SUMIF('LICH THI'!$A:$A,'Theo Ngay'!$A289,'LICH THI'!X:X)</f>
        <v>0</v>
      </c>
      <c r="P289" s="95">
        <f t="shared" si="90"/>
        <v>0</v>
      </c>
      <c r="Q289" s="95">
        <f>SUMIF('LICH THI'!$A:$A,'Theo Ngay'!$A289,'LICH THI'!N:N)</f>
        <v>0</v>
      </c>
      <c r="S289" s="95">
        <v>0</v>
      </c>
      <c r="T289" s="95">
        <f t="shared" si="91"/>
        <v>0</v>
      </c>
    </row>
    <row r="290" spans="1:20" x14ac:dyDescent="0.2">
      <c r="A290" s="94">
        <f t="shared" si="80"/>
        <v>42868.75</v>
      </c>
      <c r="B290" s="95" t="str">
        <f>_Gio_</f>
        <v>18:00</v>
      </c>
      <c r="C290" s="79">
        <f t="shared" si="89"/>
        <v>285</v>
      </c>
      <c r="D290" s="506">
        <f>D289</f>
        <v>42868</v>
      </c>
      <c r="E290" s="103">
        <v>5</v>
      </c>
      <c r="F290" s="104">
        <f t="shared" si="81"/>
        <v>0</v>
      </c>
      <c r="G290" s="104">
        <f t="shared" si="82"/>
        <v>0</v>
      </c>
      <c r="H290" s="104">
        <f t="shared" si="83"/>
        <v>0</v>
      </c>
      <c r="I290" s="104">
        <f t="shared" si="84"/>
        <v>0</v>
      </c>
      <c r="J290" s="104">
        <f t="shared" si="85"/>
        <v>0</v>
      </c>
      <c r="K290" s="104">
        <f t="shared" si="86"/>
        <v>0</v>
      </c>
      <c r="L290" s="104">
        <f t="shared" si="87"/>
        <v>0</v>
      </c>
      <c r="M290" s="104">
        <f t="shared" si="88"/>
        <v>0</v>
      </c>
      <c r="N290" s="481">
        <f>SUMIF('LICH THI'!$A:$A,'Theo Ngay'!$A290,'LICH THI'!X:X)</f>
        <v>0</v>
      </c>
      <c r="P290" s="95">
        <f t="shared" si="90"/>
        <v>0</v>
      </c>
      <c r="Q290" s="95">
        <f>SUMIF('LICH THI'!$A:$A,'Theo Ngay'!$A290,'LICH THI'!N:N)</f>
        <v>0</v>
      </c>
      <c r="S290" s="95">
        <v>0</v>
      </c>
      <c r="T290" s="95">
        <f t="shared" si="91"/>
        <v>0</v>
      </c>
    </row>
    <row r="291" spans="1:20" x14ac:dyDescent="0.2">
      <c r="A291" s="94">
        <f t="shared" si="80"/>
        <v>42869.291666666664</v>
      </c>
      <c r="B291" s="95" t="str">
        <f>_Gio_</f>
        <v>7:00</v>
      </c>
      <c r="C291" s="96">
        <f t="shared" si="89"/>
        <v>286</v>
      </c>
      <c r="D291" s="504">
        <f>+D286+1</f>
        <v>42869</v>
      </c>
      <c r="E291" s="97">
        <v>1</v>
      </c>
      <c r="F291" s="98">
        <f t="shared" si="81"/>
        <v>0</v>
      </c>
      <c r="G291" s="98">
        <f t="shared" si="82"/>
        <v>0</v>
      </c>
      <c r="H291" s="98">
        <f t="shared" si="83"/>
        <v>0</v>
      </c>
      <c r="I291" s="98">
        <f t="shared" si="84"/>
        <v>0</v>
      </c>
      <c r="J291" s="98">
        <f t="shared" si="85"/>
        <v>0</v>
      </c>
      <c r="K291" s="98">
        <f t="shared" si="86"/>
        <v>0</v>
      </c>
      <c r="L291" s="98">
        <f t="shared" si="87"/>
        <v>0</v>
      </c>
      <c r="M291" s="98">
        <f t="shared" si="88"/>
        <v>0</v>
      </c>
      <c r="N291" s="478">
        <f>SUMIF('LICH THI'!$A:$A,'Theo Ngay'!$A291,'LICH THI'!X:X)</f>
        <v>0</v>
      </c>
      <c r="O291" s="95" t="str">
        <f>IF(D291="","",CHOOSE(WEEKDAY(D291),"(Cnhật)","(Thứ 2)","(Thứ 3)","(Thứ 4)","(Thứ 5)","(Thứ 6)","(Thứ 7)"))</f>
        <v>(Cnhật)</v>
      </c>
      <c r="P291" s="95">
        <f t="shared" si="90"/>
        <v>0</v>
      </c>
      <c r="Q291" s="95">
        <f>SUMIF('LICH THI'!$A:$A,'Theo Ngay'!$A291,'LICH THI'!N:N)</f>
        <v>0</v>
      </c>
      <c r="S291" s="95">
        <v>0</v>
      </c>
      <c r="T291" s="95">
        <f t="shared" si="91"/>
        <v>0</v>
      </c>
    </row>
    <row r="292" spans="1:20" x14ac:dyDescent="0.2">
      <c r="A292" s="94">
        <f t="shared" si="80"/>
        <v>42869.375</v>
      </c>
      <c r="B292" s="95" t="str">
        <f>_Gio_</f>
        <v>9:00</v>
      </c>
      <c r="C292" s="133">
        <f t="shared" si="89"/>
        <v>287</v>
      </c>
      <c r="D292" s="505">
        <f>D291</f>
        <v>42869</v>
      </c>
      <c r="E292" s="99">
        <v>2</v>
      </c>
      <c r="F292" s="100">
        <f t="shared" si="81"/>
        <v>0</v>
      </c>
      <c r="G292" s="100">
        <f t="shared" si="82"/>
        <v>0</v>
      </c>
      <c r="H292" s="100">
        <f t="shared" si="83"/>
        <v>0</v>
      </c>
      <c r="I292" s="100">
        <f t="shared" si="84"/>
        <v>0</v>
      </c>
      <c r="J292" s="100">
        <f t="shared" si="85"/>
        <v>0</v>
      </c>
      <c r="K292" s="100">
        <f t="shared" si="86"/>
        <v>0</v>
      </c>
      <c r="L292" s="100">
        <f t="shared" si="87"/>
        <v>0</v>
      </c>
      <c r="M292" s="100">
        <f t="shared" si="88"/>
        <v>0</v>
      </c>
      <c r="N292" s="479">
        <f>SUMIF('LICH THI'!$A:$A,'Theo Ngay'!$A292,'LICH THI'!X:X)</f>
        <v>0</v>
      </c>
      <c r="P292" s="95">
        <f t="shared" si="90"/>
        <v>0</v>
      </c>
      <c r="Q292" s="95">
        <f>SUMIF('LICH THI'!$A:$A,'Theo Ngay'!$A292,'LICH THI'!N:N)</f>
        <v>0</v>
      </c>
      <c r="S292" s="95">
        <v>0</v>
      </c>
      <c r="T292" s="95">
        <f t="shared" si="91"/>
        <v>0</v>
      </c>
    </row>
    <row r="293" spans="1:20" x14ac:dyDescent="0.2">
      <c r="A293" s="94">
        <f t="shared" si="80"/>
        <v>42869.541666666664</v>
      </c>
      <c r="B293" s="95" t="str">
        <f>_Gio_</f>
        <v>13:00</v>
      </c>
      <c r="C293" s="133">
        <f t="shared" si="89"/>
        <v>288</v>
      </c>
      <c r="D293" s="505">
        <f>D292</f>
        <v>42869</v>
      </c>
      <c r="E293" s="99">
        <v>3</v>
      </c>
      <c r="F293" s="100">
        <f t="shared" si="81"/>
        <v>0</v>
      </c>
      <c r="G293" s="100">
        <f t="shared" si="82"/>
        <v>0</v>
      </c>
      <c r="H293" s="100">
        <f t="shared" si="83"/>
        <v>0</v>
      </c>
      <c r="I293" s="100">
        <f t="shared" si="84"/>
        <v>0</v>
      </c>
      <c r="J293" s="100">
        <f t="shared" si="85"/>
        <v>0</v>
      </c>
      <c r="K293" s="100">
        <f t="shared" si="86"/>
        <v>0</v>
      </c>
      <c r="L293" s="100">
        <f t="shared" si="87"/>
        <v>0</v>
      </c>
      <c r="M293" s="100">
        <f t="shared" si="88"/>
        <v>0</v>
      </c>
      <c r="N293" s="479">
        <f>SUMIF('LICH THI'!$A:$A,'Theo Ngay'!$A293,'LICH THI'!X:X)</f>
        <v>0</v>
      </c>
      <c r="P293" s="95">
        <f t="shared" si="90"/>
        <v>0</v>
      </c>
      <c r="Q293" s="95">
        <f>SUMIF('LICH THI'!$A:$A,'Theo Ngay'!$A293,'LICH THI'!N:N)</f>
        <v>0</v>
      </c>
      <c r="S293" s="95">
        <v>0</v>
      </c>
      <c r="T293" s="95">
        <f t="shared" si="91"/>
        <v>0</v>
      </c>
    </row>
    <row r="294" spans="1:20" x14ac:dyDescent="0.2">
      <c r="A294" s="94">
        <f t="shared" si="80"/>
        <v>42869.625</v>
      </c>
      <c r="B294" s="95" t="str">
        <f>_Gio_</f>
        <v>15:00</v>
      </c>
      <c r="C294" s="133">
        <f t="shared" si="89"/>
        <v>289</v>
      </c>
      <c r="D294" s="505">
        <f>D293</f>
        <v>42869</v>
      </c>
      <c r="E294" s="99">
        <v>4</v>
      </c>
      <c r="F294" s="100">
        <f t="shared" si="81"/>
        <v>0</v>
      </c>
      <c r="G294" s="100">
        <f t="shared" si="82"/>
        <v>0</v>
      </c>
      <c r="H294" s="100">
        <f t="shared" si="83"/>
        <v>0</v>
      </c>
      <c r="I294" s="100">
        <f t="shared" si="84"/>
        <v>0</v>
      </c>
      <c r="J294" s="100">
        <f t="shared" si="85"/>
        <v>0</v>
      </c>
      <c r="K294" s="100">
        <f t="shared" si="86"/>
        <v>0</v>
      </c>
      <c r="L294" s="100">
        <f t="shared" si="87"/>
        <v>0</v>
      </c>
      <c r="M294" s="100">
        <f t="shared" si="88"/>
        <v>0</v>
      </c>
      <c r="N294" s="479">
        <f>SUMIF('LICH THI'!$A:$A,'Theo Ngay'!$A294,'LICH THI'!X:X)</f>
        <v>0</v>
      </c>
      <c r="P294" s="95">
        <f t="shared" si="90"/>
        <v>0</v>
      </c>
      <c r="Q294" s="95">
        <f>SUMIF('LICH THI'!$A:$A,'Theo Ngay'!$A294,'LICH THI'!N:N)</f>
        <v>0</v>
      </c>
      <c r="S294" s="95">
        <v>0</v>
      </c>
      <c r="T294" s="95">
        <f t="shared" si="91"/>
        <v>0</v>
      </c>
    </row>
    <row r="295" spans="1:20" x14ac:dyDescent="0.2">
      <c r="A295" s="94">
        <f t="shared" si="80"/>
        <v>42869.75</v>
      </c>
      <c r="B295" s="95" t="str">
        <f>_Gio_</f>
        <v>18:00</v>
      </c>
      <c r="C295" s="79">
        <f t="shared" si="89"/>
        <v>290</v>
      </c>
      <c r="D295" s="506">
        <f>D294</f>
        <v>42869</v>
      </c>
      <c r="E295" s="103">
        <v>5</v>
      </c>
      <c r="F295" s="104">
        <f t="shared" si="81"/>
        <v>0</v>
      </c>
      <c r="G295" s="104">
        <f t="shared" si="82"/>
        <v>0</v>
      </c>
      <c r="H295" s="104">
        <f t="shared" si="83"/>
        <v>0</v>
      </c>
      <c r="I295" s="104">
        <f t="shared" si="84"/>
        <v>0</v>
      </c>
      <c r="J295" s="104">
        <f t="shared" si="85"/>
        <v>0</v>
      </c>
      <c r="K295" s="104">
        <f t="shared" si="86"/>
        <v>0</v>
      </c>
      <c r="L295" s="104">
        <f t="shared" si="87"/>
        <v>0</v>
      </c>
      <c r="M295" s="104">
        <f t="shared" si="88"/>
        <v>0</v>
      </c>
      <c r="N295" s="481">
        <f>SUMIF('LICH THI'!$A:$A,'Theo Ngay'!$A295,'LICH THI'!X:X)</f>
        <v>0</v>
      </c>
      <c r="P295" s="95">
        <f t="shared" si="90"/>
        <v>0</v>
      </c>
      <c r="Q295" s="95">
        <f>SUMIF('LICH THI'!$A:$A,'Theo Ngay'!$A295,'LICH THI'!N:N)</f>
        <v>0</v>
      </c>
      <c r="S295" s="95">
        <v>0</v>
      </c>
      <c r="T295" s="95">
        <f t="shared" si="91"/>
        <v>0</v>
      </c>
    </row>
    <row r="296" spans="1:20" x14ac:dyDescent="0.2">
      <c r="A296" s="94">
        <f t="shared" si="80"/>
        <v>42870.291666666664</v>
      </c>
      <c r="B296" s="95" t="str">
        <f>_Gio_</f>
        <v>7:00</v>
      </c>
      <c r="C296" s="96">
        <f t="shared" si="89"/>
        <v>291</v>
      </c>
      <c r="D296" s="504">
        <f>+D291+1</f>
        <v>42870</v>
      </c>
      <c r="E296" s="97">
        <v>1</v>
      </c>
      <c r="F296" s="98">
        <f t="shared" si="81"/>
        <v>0</v>
      </c>
      <c r="G296" s="98">
        <f t="shared" si="82"/>
        <v>0</v>
      </c>
      <c r="H296" s="98">
        <f t="shared" si="83"/>
        <v>0</v>
      </c>
      <c r="I296" s="98">
        <f t="shared" si="84"/>
        <v>0</v>
      </c>
      <c r="J296" s="98">
        <f t="shared" si="85"/>
        <v>0</v>
      </c>
      <c r="K296" s="98">
        <f t="shared" si="86"/>
        <v>0</v>
      </c>
      <c r="L296" s="98">
        <f t="shared" si="87"/>
        <v>0</v>
      </c>
      <c r="M296" s="98">
        <f t="shared" si="88"/>
        <v>0</v>
      </c>
      <c r="N296" s="478">
        <f>SUMIF('LICH THI'!$A:$A,'Theo Ngay'!$A296,'LICH THI'!X:X)</f>
        <v>0</v>
      </c>
      <c r="O296" s="95" t="str">
        <f>IF(D296="","",CHOOSE(WEEKDAY(D296),"(Cnhật)","(Thứ 2)","(Thứ 3)","(Thứ 4)","(Thứ 5)","(Thứ 6)","(Thứ 7)"))</f>
        <v>(Thứ 2)</v>
      </c>
      <c r="P296" s="95">
        <f t="shared" si="90"/>
        <v>0</v>
      </c>
      <c r="Q296" s="95">
        <f>SUMIF('LICH THI'!$A:$A,'Theo Ngay'!$A296,'LICH THI'!N:N)</f>
        <v>0</v>
      </c>
      <c r="S296" s="95">
        <v>0</v>
      </c>
      <c r="T296" s="95">
        <f t="shared" si="91"/>
        <v>0</v>
      </c>
    </row>
    <row r="297" spans="1:20" x14ac:dyDescent="0.2">
      <c r="A297" s="94">
        <f t="shared" si="80"/>
        <v>42870.375</v>
      </c>
      <c r="B297" s="95" t="str">
        <f>_Gio_</f>
        <v>9:00</v>
      </c>
      <c r="C297" s="133">
        <f t="shared" si="89"/>
        <v>292</v>
      </c>
      <c r="D297" s="505">
        <f>D296</f>
        <v>42870</v>
      </c>
      <c r="E297" s="99">
        <v>2</v>
      </c>
      <c r="F297" s="100">
        <f t="shared" si="81"/>
        <v>0</v>
      </c>
      <c r="G297" s="100">
        <f t="shared" si="82"/>
        <v>0</v>
      </c>
      <c r="H297" s="100">
        <f t="shared" si="83"/>
        <v>0</v>
      </c>
      <c r="I297" s="100">
        <f t="shared" si="84"/>
        <v>0</v>
      </c>
      <c r="J297" s="100">
        <f t="shared" si="85"/>
        <v>0</v>
      </c>
      <c r="K297" s="100">
        <f t="shared" si="86"/>
        <v>0</v>
      </c>
      <c r="L297" s="100">
        <f t="shared" si="87"/>
        <v>0</v>
      </c>
      <c r="M297" s="100">
        <f t="shared" si="88"/>
        <v>0</v>
      </c>
      <c r="N297" s="479">
        <f>SUMIF('LICH THI'!$A:$A,'Theo Ngay'!$A297,'LICH THI'!X:X)</f>
        <v>0</v>
      </c>
      <c r="P297" s="95">
        <f t="shared" si="90"/>
        <v>0</v>
      </c>
      <c r="Q297" s="95">
        <f>SUMIF('LICH THI'!$A:$A,'Theo Ngay'!$A297,'LICH THI'!N:N)</f>
        <v>0</v>
      </c>
      <c r="S297" s="95">
        <v>0</v>
      </c>
      <c r="T297" s="95">
        <f t="shared" si="91"/>
        <v>0</v>
      </c>
    </row>
    <row r="298" spans="1:20" x14ac:dyDescent="0.2">
      <c r="A298" s="94">
        <f t="shared" si="80"/>
        <v>42870.541666666664</v>
      </c>
      <c r="B298" s="95" t="str">
        <f>_Gio_</f>
        <v>13:00</v>
      </c>
      <c r="C298" s="133">
        <f t="shared" si="89"/>
        <v>293</v>
      </c>
      <c r="D298" s="505">
        <f>D297</f>
        <v>42870</v>
      </c>
      <c r="E298" s="99">
        <v>3</v>
      </c>
      <c r="F298" s="100">
        <f t="shared" si="81"/>
        <v>0</v>
      </c>
      <c r="G298" s="100">
        <f t="shared" si="82"/>
        <v>0</v>
      </c>
      <c r="H298" s="100">
        <f t="shared" si="83"/>
        <v>0</v>
      </c>
      <c r="I298" s="100">
        <f t="shared" si="84"/>
        <v>0</v>
      </c>
      <c r="J298" s="100">
        <f t="shared" si="85"/>
        <v>0</v>
      </c>
      <c r="K298" s="100">
        <f t="shared" si="86"/>
        <v>0</v>
      </c>
      <c r="L298" s="100">
        <f t="shared" si="87"/>
        <v>0</v>
      </c>
      <c r="M298" s="100">
        <f t="shared" si="88"/>
        <v>0</v>
      </c>
      <c r="N298" s="479">
        <f>SUMIF('LICH THI'!$A:$A,'Theo Ngay'!$A298,'LICH THI'!X:X)</f>
        <v>0</v>
      </c>
      <c r="P298" s="95">
        <f t="shared" si="90"/>
        <v>0</v>
      </c>
      <c r="Q298" s="95">
        <f>SUMIF('LICH THI'!$A:$A,'Theo Ngay'!$A298,'LICH THI'!N:N)</f>
        <v>0</v>
      </c>
      <c r="S298" s="95">
        <v>0</v>
      </c>
      <c r="T298" s="95">
        <f t="shared" si="91"/>
        <v>0</v>
      </c>
    </row>
    <row r="299" spans="1:20" x14ac:dyDescent="0.2">
      <c r="A299" s="94">
        <f t="shared" si="80"/>
        <v>42870.625</v>
      </c>
      <c r="B299" s="95" t="str">
        <f>_Gio_</f>
        <v>15:00</v>
      </c>
      <c r="C299" s="133">
        <f t="shared" si="89"/>
        <v>294</v>
      </c>
      <c r="D299" s="505">
        <f>D298</f>
        <v>42870</v>
      </c>
      <c r="E299" s="99">
        <v>4</v>
      </c>
      <c r="F299" s="100">
        <f t="shared" si="81"/>
        <v>0</v>
      </c>
      <c r="G299" s="100">
        <f t="shared" si="82"/>
        <v>0</v>
      </c>
      <c r="H299" s="100">
        <f t="shared" si="83"/>
        <v>0</v>
      </c>
      <c r="I299" s="100">
        <f t="shared" si="84"/>
        <v>0</v>
      </c>
      <c r="J299" s="100">
        <f t="shared" si="85"/>
        <v>0</v>
      </c>
      <c r="K299" s="100">
        <f t="shared" si="86"/>
        <v>0</v>
      </c>
      <c r="L299" s="100">
        <f t="shared" si="87"/>
        <v>0</v>
      </c>
      <c r="M299" s="100">
        <f t="shared" si="88"/>
        <v>0</v>
      </c>
      <c r="N299" s="479">
        <f>SUMIF('LICH THI'!$A:$A,'Theo Ngay'!$A299,'LICH THI'!X:X)</f>
        <v>0</v>
      </c>
      <c r="P299" s="95">
        <f t="shared" si="90"/>
        <v>0</v>
      </c>
      <c r="Q299" s="95">
        <f>SUMIF('LICH THI'!$A:$A,'Theo Ngay'!$A299,'LICH THI'!N:N)</f>
        <v>0</v>
      </c>
      <c r="S299" s="95">
        <v>0</v>
      </c>
      <c r="T299" s="95">
        <f t="shared" si="91"/>
        <v>0</v>
      </c>
    </row>
    <row r="300" spans="1:20" x14ac:dyDescent="0.2">
      <c r="A300" s="94">
        <f t="shared" si="80"/>
        <v>42870.75</v>
      </c>
      <c r="B300" s="95" t="str">
        <f>_Gio_</f>
        <v>18:00</v>
      </c>
      <c r="C300" s="79">
        <f t="shared" si="89"/>
        <v>295</v>
      </c>
      <c r="D300" s="506">
        <f>D299</f>
        <v>42870</v>
      </c>
      <c r="E300" s="103">
        <v>5</v>
      </c>
      <c r="F300" s="104">
        <f t="shared" si="81"/>
        <v>0</v>
      </c>
      <c r="G300" s="104">
        <f t="shared" si="82"/>
        <v>0</v>
      </c>
      <c r="H300" s="104">
        <f t="shared" si="83"/>
        <v>0</v>
      </c>
      <c r="I300" s="104">
        <f t="shared" si="84"/>
        <v>0</v>
      </c>
      <c r="J300" s="104">
        <f t="shared" si="85"/>
        <v>0</v>
      </c>
      <c r="K300" s="104">
        <f t="shared" si="86"/>
        <v>0</v>
      </c>
      <c r="L300" s="104">
        <f t="shared" si="87"/>
        <v>0</v>
      </c>
      <c r="M300" s="104">
        <f t="shared" si="88"/>
        <v>0</v>
      </c>
      <c r="N300" s="481">
        <f>SUMIF('LICH THI'!$A:$A,'Theo Ngay'!$A300,'LICH THI'!X:X)</f>
        <v>0</v>
      </c>
      <c r="P300" s="95">
        <f t="shared" si="90"/>
        <v>0</v>
      </c>
      <c r="Q300" s="95">
        <f>SUMIF('LICH THI'!$A:$A,'Theo Ngay'!$A300,'LICH THI'!N:N)</f>
        <v>0</v>
      </c>
      <c r="S300" s="95">
        <v>0</v>
      </c>
      <c r="T300" s="95">
        <f t="shared" si="91"/>
        <v>0</v>
      </c>
    </row>
    <row r="301" spans="1:20" x14ac:dyDescent="0.2">
      <c r="A301" s="94">
        <f t="shared" si="80"/>
        <v>42871.291666666664</v>
      </c>
      <c r="B301" s="95" t="str">
        <f>_Gio_</f>
        <v>7:00</v>
      </c>
      <c r="C301" s="96">
        <f t="shared" si="89"/>
        <v>296</v>
      </c>
      <c r="D301" s="504">
        <f>+D296+1</f>
        <v>42871</v>
      </c>
      <c r="E301" s="97">
        <v>1</v>
      </c>
      <c r="F301" s="98">
        <f t="shared" si="81"/>
        <v>0</v>
      </c>
      <c r="G301" s="98">
        <f t="shared" si="82"/>
        <v>0</v>
      </c>
      <c r="H301" s="98">
        <f t="shared" si="83"/>
        <v>0</v>
      </c>
      <c r="I301" s="98">
        <f t="shared" si="84"/>
        <v>0</v>
      </c>
      <c r="J301" s="98">
        <f t="shared" si="85"/>
        <v>0</v>
      </c>
      <c r="K301" s="98">
        <f t="shared" si="86"/>
        <v>0</v>
      </c>
      <c r="L301" s="98">
        <f t="shared" si="87"/>
        <v>0</v>
      </c>
      <c r="M301" s="98">
        <f t="shared" si="88"/>
        <v>0</v>
      </c>
      <c r="N301" s="478">
        <f>SUMIF('LICH THI'!$A:$A,'Theo Ngay'!$A301,'LICH THI'!X:X)</f>
        <v>0</v>
      </c>
      <c r="O301" s="95" t="str">
        <f>IF(D301="","",CHOOSE(WEEKDAY(D301),"(Cnhật)","(Thứ 2)","(Thứ 3)","(Thứ 4)","(Thứ 5)","(Thứ 6)","(Thứ 7)"))</f>
        <v>(Thứ 3)</v>
      </c>
      <c r="P301" s="95">
        <f t="shared" si="90"/>
        <v>0</v>
      </c>
      <c r="Q301" s="95">
        <f>SUMIF('LICH THI'!$A:$A,'Theo Ngay'!$A301,'LICH THI'!N:N)</f>
        <v>0</v>
      </c>
      <c r="S301" s="95">
        <v>0</v>
      </c>
      <c r="T301" s="95">
        <f t="shared" si="91"/>
        <v>0</v>
      </c>
    </row>
    <row r="302" spans="1:20" x14ac:dyDescent="0.2">
      <c r="A302" s="94">
        <f t="shared" si="80"/>
        <v>42871.375</v>
      </c>
      <c r="B302" s="95" t="str">
        <f>_Gio_</f>
        <v>9:00</v>
      </c>
      <c r="C302" s="133">
        <f t="shared" si="89"/>
        <v>297</v>
      </c>
      <c r="D302" s="505">
        <f>D301</f>
        <v>42871</v>
      </c>
      <c r="E302" s="99">
        <v>2</v>
      </c>
      <c r="F302" s="100">
        <f t="shared" si="81"/>
        <v>0</v>
      </c>
      <c r="G302" s="100">
        <f t="shared" si="82"/>
        <v>0</v>
      </c>
      <c r="H302" s="100">
        <f t="shared" si="83"/>
        <v>0</v>
      </c>
      <c r="I302" s="100">
        <f t="shared" si="84"/>
        <v>0</v>
      </c>
      <c r="J302" s="100">
        <f t="shared" si="85"/>
        <v>0</v>
      </c>
      <c r="K302" s="100">
        <f t="shared" si="86"/>
        <v>0</v>
      </c>
      <c r="L302" s="100">
        <f t="shared" si="87"/>
        <v>0</v>
      </c>
      <c r="M302" s="100">
        <f t="shared" si="88"/>
        <v>0</v>
      </c>
      <c r="N302" s="479">
        <f>SUMIF('LICH THI'!$A:$A,'Theo Ngay'!$A302,'LICH THI'!X:X)</f>
        <v>0</v>
      </c>
      <c r="P302" s="95">
        <f t="shared" si="90"/>
        <v>0</v>
      </c>
      <c r="Q302" s="95">
        <f>SUMIF('LICH THI'!$A:$A,'Theo Ngay'!$A302,'LICH THI'!N:N)</f>
        <v>0</v>
      </c>
      <c r="S302" s="95">
        <v>0</v>
      </c>
      <c r="T302" s="95">
        <f t="shared" si="91"/>
        <v>0</v>
      </c>
    </row>
    <row r="303" spans="1:20" x14ac:dyDescent="0.2">
      <c r="A303" s="94">
        <f t="shared" si="80"/>
        <v>42871.541666666664</v>
      </c>
      <c r="B303" s="95" t="str">
        <f>_Gio_</f>
        <v>13:00</v>
      </c>
      <c r="C303" s="133">
        <f t="shared" si="89"/>
        <v>298</v>
      </c>
      <c r="D303" s="505">
        <f>D302</f>
        <v>42871</v>
      </c>
      <c r="E303" s="99">
        <v>3</v>
      </c>
      <c r="F303" s="100">
        <f t="shared" si="81"/>
        <v>0</v>
      </c>
      <c r="G303" s="100">
        <f t="shared" si="82"/>
        <v>0</v>
      </c>
      <c r="H303" s="100">
        <f t="shared" si="83"/>
        <v>0</v>
      </c>
      <c r="I303" s="100">
        <f t="shared" si="84"/>
        <v>0</v>
      </c>
      <c r="J303" s="100">
        <f t="shared" si="85"/>
        <v>0</v>
      </c>
      <c r="K303" s="100">
        <f t="shared" si="86"/>
        <v>0</v>
      </c>
      <c r="L303" s="100">
        <f t="shared" si="87"/>
        <v>0</v>
      </c>
      <c r="M303" s="100">
        <f t="shared" si="88"/>
        <v>0</v>
      </c>
      <c r="N303" s="479">
        <f>SUMIF('LICH THI'!$A:$A,'Theo Ngay'!$A303,'LICH THI'!X:X)</f>
        <v>0</v>
      </c>
      <c r="P303" s="95">
        <f t="shared" si="90"/>
        <v>0</v>
      </c>
      <c r="Q303" s="95">
        <f>SUMIF('LICH THI'!$A:$A,'Theo Ngay'!$A303,'LICH THI'!N:N)</f>
        <v>0</v>
      </c>
      <c r="S303" s="95">
        <v>0</v>
      </c>
      <c r="T303" s="95">
        <f t="shared" si="91"/>
        <v>0</v>
      </c>
    </row>
    <row r="304" spans="1:20" x14ac:dyDescent="0.2">
      <c r="A304" s="94">
        <f t="shared" si="80"/>
        <v>42871.625</v>
      </c>
      <c r="B304" s="95" t="str">
        <f>_Gio_</f>
        <v>15:00</v>
      </c>
      <c r="C304" s="133">
        <f t="shared" si="89"/>
        <v>299</v>
      </c>
      <c r="D304" s="505">
        <f>D303</f>
        <v>42871</v>
      </c>
      <c r="E304" s="99">
        <v>4</v>
      </c>
      <c r="F304" s="100">
        <f t="shared" si="81"/>
        <v>0</v>
      </c>
      <c r="G304" s="100">
        <f t="shared" si="82"/>
        <v>0</v>
      </c>
      <c r="H304" s="100">
        <f t="shared" si="83"/>
        <v>0</v>
      </c>
      <c r="I304" s="100">
        <f t="shared" si="84"/>
        <v>0</v>
      </c>
      <c r="J304" s="100">
        <f t="shared" si="85"/>
        <v>0</v>
      </c>
      <c r="K304" s="100">
        <f t="shared" si="86"/>
        <v>0</v>
      </c>
      <c r="L304" s="100">
        <f t="shared" si="87"/>
        <v>0</v>
      </c>
      <c r="M304" s="100">
        <f t="shared" si="88"/>
        <v>0</v>
      </c>
      <c r="N304" s="479">
        <f>SUMIF('LICH THI'!$A:$A,'Theo Ngay'!$A304,'LICH THI'!X:X)</f>
        <v>0</v>
      </c>
      <c r="P304" s="95">
        <f t="shared" ref="P304:P335" si="92">N304-2*F304</f>
        <v>0</v>
      </c>
      <c r="Q304" s="95">
        <f>SUMIF('LICH THI'!$A:$A,'Theo Ngay'!$A304,'LICH THI'!N:N)</f>
        <v>0</v>
      </c>
      <c r="S304" s="95">
        <v>0</v>
      </c>
      <c r="T304" s="95">
        <f t="shared" ref="T304:T335" si="93">+S304-F304</f>
        <v>0</v>
      </c>
    </row>
    <row r="305" spans="1:20" x14ac:dyDescent="0.2">
      <c r="A305" s="94">
        <f t="shared" si="80"/>
        <v>42871.75</v>
      </c>
      <c r="B305" s="95" t="str">
        <f>_Gio_</f>
        <v>18:00</v>
      </c>
      <c r="C305" s="79">
        <f t="shared" si="89"/>
        <v>300</v>
      </c>
      <c r="D305" s="506">
        <f>D304</f>
        <v>42871</v>
      </c>
      <c r="E305" s="103">
        <v>5</v>
      </c>
      <c r="F305" s="104">
        <f t="shared" si="81"/>
        <v>0</v>
      </c>
      <c r="G305" s="104">
        <f t="shared" si="82"/>
        <v>0</v>
      </c>
      <c r="H305" s="104">
        <f t="shared" si="83"/>
        <v>0</v>
      </c>
      <c r="I305" s="104">
        <f t="shared" si="84"/>
        <v>0</v>
      </c>
      <c r="J305" s="104">
        <f t="shared" si="85"/>
        <v>0</v>
      </c>
      <c r="K305" s="104">
        <f t="shared" si="86"/>
        <v>0</v>
      </c>
      <c r="L305" s="104">
        <f t="shared" si="87"/>
        <v>0</v>
      </c>
      <c r="M305" s="104">
        <f t="shared" si="88"/>
        <v>0</v>
      </c>
      <c r="N305" s="481">
        <f>SUMIF('LICH THI'!$A:$A,'Theo Ngay'!$A305,'LICH THI'!X:X)</f>
        <v>0</v>
      </c>
      <c r="P305" s="95">
        <f t="shared" si="92"/>
        <v>0</v>
      </c>
      <c r="Q305" s="95">
        <f>SUMIF('LICH THI'!$A:$A,'Theo Ngay'!$A305,'LICH THI'!N:N)</f>
        <v>0</v>
      </c>
      <c r="S305" s="95">
        <v>0</v>
      </c>
      <c r="T305" s="95">
        <f t="shared" si="93"/>
        <v>0</v>
      </c>
    </row>
    <row r="306" spans="1:20" x14ac:dyDescent="0.2">
      <c r="A306" s="94">
        <f t="shared" si="80"/>
        <v>42872.291666666664</v>
      </c>
      <c r="B306" s="95" t="str">
        <f>_Gio_</f>
        <v>7:00</v>
      </c>
      <c r="C306" s="96">
        <f t="shared" si="89"/>
        <v>301</v>
      </c>
      <c r="D306" s="504">
        <f>+D301+1</f>
        <v>42872</v>
      </c>
      <c r="E306" s="97">
        <v>1</v>
      </c>
      <c r="F306" s="98">
        <f t="shared" si="81"/>
        <v>0</v>
      </c>
      <c r="G306" s="98">
        <f t="shared" si="82"/>
        <v>0</v>
      </c>
      <c r="H306" s="98">
        <f t="shared" si="83"/>
        <v>0</v>
      </c>
      <c r="I306" s="98">
        <f t="shared" si="84"/>
        <v>0</v>
      </c>
      <c r="J306" s="98">
        <f t="shared" si="85"/>
        <v>0</v>
      </c>
      <c r="K306" s="98">
        <f t="shared" si="86"/>
        <v>0</v>
      </c>
      <c r="L306" s="98">
        <f t="shared" si="87"/>
        <v>0</v>
      </c>
      <c r="M306" s="98">
        <f t="shared" si="88"/>
        <v>0</v>
      </c>
      <c r="N306" s="478">
        <f>SUMIF('LICH THI'!$A:$A,'Theo Ngay'!$A306,'LICH THI'!X:X)</f>
        <v>0</v>
      </c>
      <c r="O306" s="95" t="str">
        <f>IF(D306="","",CHOOSE(WEEKDAY(D306),"(Cnhật)","(Thứ 2)","(Thứ 3)","(Thứ 4)","(Thứ 5)","(Thứ 6)","(Thứ 7)"))</f>
        <v>(Thứ 4)</v>
      </c>
      <c r="P306" s="95">
        <f t="shared" si="92"/>
        <v>0</v>
      </c>
      <c r="Q306" s="95">
        <f>SUMIF('LICH THI'!$A:$A,'Theo Ngay'!$A306,'LICH THI'!N:N)</f>
        <v>0</v>
      </c>
      <c r="S306" s="95">
        <v>0</v>
      </c>
      <c r="T306" s="95">
        <f t="shared" si="93"/>
        <v>0</v>
      </c>
    </row>
    <row r="307" spans="1:20" x14ac:dyDescent="0.2">
      <c r="A307" s="94">
        <f t="shared" si="80"/>
        <v>42872.375</v>
      </c>
      <c r="B307" s="95" t="str">
        <f>_Gio_</f>
        <v>9:00</v>
      </c>
      <c r="C307" s="133">
        <f t="shared" si="89"/>
        <v>302</v>
      </c>
      <c r="D307" s="505">
        <f>D306</f>
        <v>42872</v>
      </c>
      <c r="E307" s="99">
        <v>2</v>
      </c>
      <c r="F307" s="100">
        <f t="shared" si="81"/>
        <v>0</v>
      </c>
      <c r="G307" s="100">
        <f t="shared" si="82"/>
        <v>0</v>
      </c>
      <c r="H307" s="100">
        <f t="shared" si="83"/>
        <v>0</v>
      </c>
      <c r="I307" s="100">
        <f t="shared" si="84"/>
        <v>0</v>
      </c>
      <c r="J307" s="100">
        <f t="shared" si="85"/>
        <v>0</v>
      </c>
      <c r="K307" s="100">
        <f t="shared" si="86"/>
        <v>0</v>
      </c>
      <c r="L307" s="100">
        <f t="shared" si="87"/>
        <v>0</v>
      </c>
      <c r="M307" s="100">
        <f t="shared" si="88"/>
        <v>0</v>
      </c>
      <c r="N307" s="479">
        <f>SUMIF('LICH THI'!$A:$A,'Theo Ngay'!$A307,'LICH THI'!X:X)</f>
        <v>0</v>
      </c>
      <c r="P307" s="95">
        <f t="shared" si="92"/>
        <v>0</v>
      </c>
      <c r="Q307" s="95">
        <f>SUMIF('LICH THI'!$A:$A,'Theo Ngay'!$A307,'LICH THI'!N:N)</f>
        <v>0</v>
      </c>
      <c r="S307" s="95">
        <v>0</v>
      </c>
      <c r="T307" s="95">
        <f t="shared" si="93"/>
        <v>0</v>
      </c>
    </row>
    <row r="308" spans="1:20" x14ac:dyDescent="0.2">
      <c r="A308" s="94">
        <f t="shared" si="80"/>
        <v>42872.541666666664</v>
      </c>
      <c r="B308" s="95" t="str">
        <f>_Gio_</f>
        <v>13:00</v>
      </c>
      <c r="C308" s="133">
        <f t="shared" si="89"/>
        <v>303</v>
      </c>
      <c r="D308" s="505">
        <f>D307</f>
        <v>42872</v>
      </c>
      <c r="E308" s="99">
        <v>3</v>
      </c>
      <c r="F308" s="100">
        <f t="shared" si="81"/>
        <v>0</v>
      </c>
      <c r="G308" s="100">
        <f t="shared" si="82"/>
        <v>0</v>
      </c>
      <c r="H308" s="100">
        <f t="shared" si="83"/>
        <v>0</v>
      </c>
      <c r="I308" s="100">
        <f t="shared" si="84"/>
        <v>0</v>
      </c>
      <c r="J308" s="100">
        <f t="shared" si="85"/>
        <v>0</v>
      </c>
      <c r="K308" s="100">
        <f t="shared" si="86"/>
        <v>0</v>
      </c>
      <c r="L308" s="100">
        <f t="shared" si="87"/>
        <v>0</v>
      </c>
      <c r="M308" s="100">
        <f t="shared" si="88"/>
        <v>0</v>
      </c>
      <c r="N308" s="479">
        <f>SUMIF('LICH THI'!$A:$A,'Theo Ngay'!$A308,'LICH THI'!X:X)</f>
        <v>0</v>
      </c>
      <c r="P308" s="95">
        <f t="shared" si="92"/>
        <v>0</v>
      </c>
      <c r="Q308" s="95">
        <f>SUMIF('LICH THI'!$A:$A,'Theo Ngay'!$A308,'LICH THI'!N:N)</f>
        <v>0</v>
      </c>
      <c r="S308" s="95">
        <v>0</v>
      </c>
      <c r="T308" s="95">
        <f t="shared" si="93"/>
        <v>0</v>
      </c>
    </row>
    <row r="309" spans="1:20" x14ac:dyDescent="0.2">
      <c r="A309" s="94">
        <f t="shared" si="80"/>
        <v>42872.625</v>
      </c>
      <c r="B309" s="95" t="str">
        <f>_Gio_</f>
        <v>15:00</v>
      </c>
      <c r="C309" s="133">
        <f t="shared" si="89"/>
        <v>304</v>
      </c>
      <c r="D309" s="505">
        <f>D308</f>
        <v>42872</v>
      </c>
      <c r="E309" s="99">
        <v>4</v>
      </c>
      <c r="F309" s="100">
        <f t="shared" si="81"/>
        <v>0</v>
      </c>
      <c r="G309" s="100">
        <f t="shared" si="82"/>
        <v>0</v>
      </c>
      <c r="H309" s="100">
        <f t="shared" si="83"/>
        <v>0</v>
      </c>
      <c r="I309" s="100">
        <f t="shared" si="84"/>
        <v>0</v>
      </c>
      <c r="J309" s="100">
        <f t="shared" si="85"/>
        <v>0</v>
      </c>
      <c r="K309" s="100">
        <f t="shared" si="86"/>
        <v>0</v>
      </c>
      <c r="L309" s="100">
        <f t="shared" si="87"/>
        <v>0</v>
      </c>
      <c r="M309" s="100">
        <f t="shared" si="88"/>
        <v>0</v>
      </c>
      <c r="N309" s="479">
        <f>SUMIF('LICH THI'!$A:$A,'Theo Ngay'!$A309,'LICH THI'!X:X)</f>
        <v>0</v>
      </c>
      <c r="P309" s="95">
        <f t="shared" si="92"/>
        <v>0</v>
      </c>
      <c r="Q309" s="95">
        <f>SUMIF('LICH THI'!$A:$A,'Theo Ngay'!$A309,'LICH THI'!N:N)</f>
        <v>0</v>
      </c>
      <c r="S309" s="95">
        <v>0</v>
      </c>
      <c r="T309" s="95">
        <f t="shared" si="93"/>
        <v>0</v>
      </c>
    </row>
    <row r="310" spans="1:20" x14ac:dyDescent="0.2">
      <c r="A310" s="94">
        <f t="shared" si="80"/>
        <v>42872.75</v>
      </c>
      <c r="B310" s="95" t="str">
        <f>_Gio_</f>
        <v>18:00</v>
      </c>
      <c r="C310" s="79">
        <f t="shared" si="89"/>
        <v>305</v>
      </c>
      <c r="D310" s="506">
        <f>D309</f>
        <v>42872</v>
      </c>
      <c r="E310" s="103">
        <v>5</v>
      </c>
      <c r="F310" s="104">
        <f t="shared" si="81"/>
        <v>0</v>
      </c>
      <c r="G310" s="104">
        <f t="shared" si="82"/>
        <v>0</v>
      </c>
      <c r="H310" s="104">
        <f t="shared" si="83"/>
        <v>0</v>
      </c>
      <c r="I310" s="104">
        <f t="shared" si="84"/>
        <v>0</v>
      </c>
      <c r="J310" s="104">
        <f t="shared" si="85"/>
        <v>0</v>
      </c>
      <c r="K310" s="104">
        <f t="shared" si="86"/>
        <v>0</v>
      </c>
      <c r="L310" s="104">
        <f t="shared" si="87"/>
        <v>0</v>
      </c>
      <c r="M310" s="104">
        <f t="shared" si="88"/>
        <v>0</v>
      </c>
      <c r="N310" s="481">
        <f>SUMIF('LICH THI'!$A:$A,'Theo Ngay'!$A310,'LICH THI'!X:X)</f>
        <v>0</v>
      </c>
      <c r="P310" s="95">
        <f t="shared" si="92"/>
        <v>0</v>
      </c>
      <c r="Q310" s="95">
        <f>SUMIF('LICH THI'!$A:$A,'Theo Ngay'!$A310,'LICH THI'!N:N)</f>
        <v>0</v>
      </c>
      <c r="S310" s="95">
        <v>0</v>
      </c>
      <c r="T310" s="95">
        <f t="shared" si="93"/>
        <v>0</v>
      </c>
    </row>
    <row r="311" spans="1:20" x14ac:dyDescent="0.2">
      <c r="A311" s="94">
        <f t="shared" si="80"/>
        <v>42873.291666666664</v>
      </c>
      <c r="B311" s="95" t="str">
        <f>_Gio_</f>
        <v>7:00</v>
      </c>
      <c r="C311" s="96">
        <f t="shared" si="89"/>
        <v>306</v>
      </c>
      <c r="D311" s="504">
        <f>+D306+1</f>
        <v>42873</v>
      </c>
      <c r="E311" s="97">
        <v>1</v>
      </c>
      <c r="F311" s="98">
        <f t="shared" si="81"/>
        <v>0</v>
      </c>
      <c r="G311" s="98">
        <f t="shared" si="82"/>
        <v>0</v>
      </c>
      <c r="H311" s="98">
        <f t="shared" si="83"/>
        <v>0</v>
      </c>
      <c r="I311" s="98">
        <f t="shared" si="84"/>
        <v>0</v>
      </c>
      <c r="J311" s="98">
        <f t="shared" si="85"/>
        <v>0</v>
      </c>
      <c r="K311" s="98">
        <f t="shared" si="86"/>
        <v>0</v>
      </c>
      <c r="L311" s="98">
        <f t="shared" si="87"/>
        <v>0</v>
      </c>
      <c r="M311" s="98">
        <f t="shared" si="88"/>
        <v>0</v>
      </c>
      <c r="N311" s="478">
        <f>SUMIF('LICH THI'!$A:$A,'Theo Ngay'!$A311,'LICH THI'!X:X)</f>
        <v>0</v>
      </c>
      <c r="O311" s="95" t="str">
        <f>IF(D311="","",CHOOSE(WEEKDAY(D311),"(Cnhật)","(Thứ 2)","(Thứ 3)","(Thứ 4)","(Thứ 5)","(Thứ 6)","(Thứ 7)"))</f>
        <v>(Thứ 5)</v>
      </c>
      <c r="P311" s="95">
        <f t="shared" si="92"/>
        <v>0</v>
      </c>
      <c r="Q311" s="95">
        <f>SUMIF('LICH THI'!$A:$A,'Theo Ngay'!$A311,'LICH THI'!N:N)</f>
        <v>0</v>
      </c>
      <c r="S311" s="95">
        <v>0</v>
      </c>
      <c r="T311" s="95">
        <f t="shared" si="93"/>
        <v>0</v>
      </c>
    </row>
    <row r="312" spans="1:20" x14ac:dyDescent="0.2">
      <c r="A312" s="94">
        <f t="shared" si="80"/>
        <v>42873.375</v>
      </c>
      <c r="B312" s="95" t="str">
        <f>_Gio_</f>
        <v>9:00</v>
      </c>
      <c r="C312" s="133">
        <f t="shared" si="89"/>
        <v>307</v>
      </c>
      <c r="D312" s="505">
        <f>D311</f>
        <v>42873</v>
      </c>
      <c r="E312" s="99">
        <v>2</v>
      </c>
      <c r="F312" s="100">
        <f t="shared" si="81"/>
        <v>0</v>
      </c>
      <c r="G312" s="100">
        <f t="shared" si="82"/>
        <v>0</v>
      </c>
      <c r="H312" s="100">
        <f t="shared" si="83"/>
        <v>0</v>
      </c>
      <c r="I312" s="100">
        <f t="shared" si="84"/>
        <v>0</v>
      </c>
      <c r="J312" s="100">
        <f t="shared" si="85"/>
        <v>0</v>
      </c>
      <c r="K312" s="100">
        <f t="shared" si="86"/>
        <v>0</v>
      </c>
      <c r="L312" s="100">
        <f t="shared" si="87"/>
        <v>0</v>
      </c>
      <c r="M312" s="100">
        <f t="shared" si="88"/>
        <v>0</v>
      </c>
      <c r="N312" s="479">
        <f>SUMIF('LICH THI'!$A:$A,'Theo Ngay'!$A312,'LICH THI'!X:X)</f>
        <v>0</v>
      </c>
      <c r="P312" s="95">
        <f t="shared" si="92"/>
        <v>0</v>
      </c>
      <c r="Q312" s="95">
        <f>SUMIF('LICH THI'!$A:$A,'Theo Ngay'!$A312,'LICH THI'!N:N)</f>
        <v>0</v>
      </c>
      <c r="S312" s="95">
        <v>0</v>
      </c>
      <c r="T312" s="95">
        <f t="shared" si="93"/>
        <v>0</v>
      </c>
    </row>
    <row r="313" spans="1:20" x14ac:dyDescent="0.2">
      <c r="A313" s="94">
        <f t="shared" si="80"/>
        <v>42873.541666666664</v>
      </c>
      <c r="B313" s="95" t="str">
        <f>_Gio_</f>
        <v>13:00</v>
      </c>
      <c r="C313" s="133">
        <f t="shared" si="89"/>
        <v>308</v>
      </c>
      <c r="D313" s="505">
        <f>D312</f>
        <v>42873</v>
      </c>
      <c r="E313" s="99">
        <v>3</v>
      </c>
      <c r="F313" s="100">
        <f t="shared" si="81"/>
        <v>0</v>
      </c>
      <c r="G313" s="100">
        <f t="shared" si="82"/>
        <v>0</v>
      </c>
      <c r="H313" s="100">
        <f t="shared" si="83"/>
        <v>0</v>
      </c>
      <c r="I313" s="100">
        <f t="shared" si="84"/>
        <v>0</v>
      </c>
      <c r="J313" s="100">
        <f t="shared" si="85"/>
        <v>0</v>
      </c>
      <c r="K313" s="100">
        <f t="shared" si="86"/>
        <v>0</v>
      </c>
      <c r="L313" s="100">
        <f t="shared" si="87"/>
        <v>0</v>
      </c>
      <c r="M313" s="100">
        <f t="shared" si="88"/>
        <v>0</v>
      </c>
      <c r="N313" s="479">
        <f>SUMIF('LICH THI'!$A:$A,'Theo Ngay'!$A313,'LICH THI'!X:X)</f>
        <v>0</v>
      </c>
      <c r="P313" s="95">
        <f t="shared" si="92"/>
        <v>0</v>
      </c>
      <c r="Q313" s="95">
        <f>SUMIF('LICH THI'!$A:$A,'Theo Ngay'!$A313,'LICH THI'!N:N)</f>
        <v>0</v>
      </c>
      <c r="S313" s="95">
        <v>0</v>
      </c>
      <c r="T313" s="95">
        <f t="shared" si="93"/>
        <v>0</v>
      </c>
    </row>
    <row r="314" spans="1:20" x14ac:dyDescent="0.2">
      <c r="A314" s="94">
        <f t="shared" si="80"/>
        <v>42873.625</v>
      </c>
      <c r="B314" s="95" t="str">
        <f>_Gio_</f>
        <v>15:00</v>
      </c>
      <c r="C314" s="133">
        <f t="shared" si="89"/>
        <v>309</v>
      </c>
      <c r="D314" s="505">
        <f>D313</f>
        <v>42873</v>
      </c>
      <c r="E314" s="99">
        <v>4</v>
      </c>
      <c r="F314" s="100">
        <f t="shared" si="81"/>
        <v>0</v>
      </c>
      <c r="G314" s="100">
        <f t="shared" si="82"/>
        <v>0</v>
      </c>
      <c r="H314" s="100">
        <f t="shared" si="83"/>
        <v>0</v>
      </c>
      <c r="I314" s="100">
        <f t="shared" si="84"/>
        <v>0</v>
      </c>
      <c r="J314" s="100">
        <f t="shared" si="85"/>
        <v>0</v>
      </c>
      <c r="K314" s="100">
        <f t="shared" si="86"/>
        <v>0</v>
      </c>
      <c r="L314" s="100">
        <f t="shared" si="87"/>
        <v>0</v>
      </c>
      <c r="M314" s="100">
        <f t="shared" si="88"/>
        <v>0</v>
      </c>
      <c r="N314" s="479">
        <f>SUMIF('LICH THI'!$A:$A,'Theo Ngay'!$A314,'LICH THI'!X:X)</f>
        <v>0</v>
      </c>
      <c r="P314" s="95">
        <f t="shared" si="92"/>
        <v>0</v>
      </c>
      <c r="Q314" s="95">
        <f>SUMIF('LICH THI'!$A:$A,'Theo Ngay'!$A314,'LICH THI'!N:N)</f>
        <v>0</v>
      </c>
      <c r="S314" s="95">
        <v>0</v>
      </c>
      <c r="T314" s="95">
        <f t="shared" si="93"/>
        <v>0</v>
      </c>
    </row>
    <row r="315" spans="1:20" x14ac:dyDescent="0.2">
      <c r="A315" s="94">
        <f t="shared" si="80"/>
        <v>42873.75</v>
      </c>
      <c r="B315" s="95" t="str">
        <f>_Gio_</f>
        <v>18:00</v>
      </c>
      <c r="C315" s="79">
        <f t="shared" si="89"/>
        <v>310</v>
      </c>
      <c r="D315" s="506">
        <f>D314</f>
        <v>42873</v>
      </c>
      <c r="E315" s="103">
        <v>5</v>
      </c>
      <c r="F315" s="104">
        <f t="shared" si="81"/>
        <v>0</v>
      </c>
      <c r="G315" s="104">
        <f t="shared" si="82"/>
        <v>0</v>
      </c>
      <c r="H315" s="104">
        <f t="shared" si="83"/>
        <v>0</v>
      </c>
      <c r="I315" s="104">
        <f t="shared" si="84"/>
        <v>0</v>
      </c>
      <c r="J315" s="104">
        <f t="shared" si="85"/>
        <v>0</v>
      </c>
      <c r="K315" s="104">
        <f t="shared" si="86"/>
        <v>0</v>
      </c>
      <c r="L315" s="104">
        <f t="shared" si="87"/>
        <v>0</v>
      </c>
      <c r="M315" s="104">
        <f t="shared" si="88"/>
        <v>0</v>
      </c>
      <c r="N315" s="481">
        <f>SUMIF('LICH THI'!$A:$A,'Theo Ngay'!$A315,'LICH THI'!X:X)</f>
        <v>0</v>
      </c>
      <c r="P315" s="95">
        <f t="shared" si="92"/>
        <v>0</v>
      </c>
      <c r="Q315" s="95">
        <f>SUMIF('LICH THI'!$A:$A,'Theo Ngay'!$A315,'LICH THI'!N:N)</f>
        <v>0</v>
      </c>
      <c r="S315" s="95">
        <v>0</v>
      </c>
      <c r="T315" s="95">
        <f t="shared" si="93"/>
        <v>0</v>
      </c>
    </row>
    <row r="316" spans="1:20" x14ac:dyDescent="0.2">
      <c r="A316" s="94">
        <f t="shared" si="80"/>
        <v>42874.291666666664</v>
      </c>
      <c r="B316" s="95" t="str">
        <f>_Gio_</f>
        <v>7:00</v>
      </c>
      <c r="C316" s="96">
        <f t="shared" si="89"/>
        <v>311</v>
      </c>
      <c r="D316" s="504">
        <f>+D311+1</f>
        <v>42874</v>
      </c>
      <c r="E316" s="97">
        <v>1</v>
      </c>
      <c r="F316" s="98">
        <f t="shared" si="81"/>
        <v>0</v>
      </c>
      <c r="G316" s="98">
        <f t="shared" si="82"/>
        <v>0</v>
      </c>
      <c r="H316" s="98">
        <f t="shared" si="83"/>
        <v>0</v>
      </c>
      <c r="I316" s="98">
        <f t="shared" si="84"/>
        <v>0</v>
      </c>
      <c r="J316" s="98">
        <f t="shared" si="85"/>
        <v>0</v>
      </c>
      <c r="K316" s="98">
        <f t="shared" si="86"/>
        <v>0</v>
      </c>
      <c r="L316" s="98">
        <f t="shared" si="87"/>
        <v>0</v>
      </c>
      <c r="M316" s="98">
        <f t="shared" si="88"/>
        <v>0</v>
      </c>
      <c r="N316" s="478">
        <f>SUMIF('LICH THI'!$A:$A,'Theo Ngay'!$A316,'LICH THI'!X:X)</f>
        <v>0</v>
      </c>
      <c r="O316" s="95" t="str">
        <f>IF(D316="","",CHOOSE(WEEKDAY(D316),"(Cnhật)","(Thứ 2)","(Thứ 3)","(Thứ 4)","(Thứ 5)","(Thứ 6)","(Thứ 7)"))</f>
        <v>(Thứ 6)</v>
      </c>
      <c r="P316" s="95">
        <f t="shared" si="92"/>
        <v>0</v>
      </c>
      <c r="Q316" s="95">
        <f>SUMIF('LICH THI'!$A:$A,'Theo Ngay'!$A316,'LICH THI'!N:N)</f>
        <v>0</v>
      </c>
      <c r="S316" s="95">
        <v>0</v>
      </c>
      <c r="T316" s="95">
        <f t="shared" si="93"/>
        <v>0</v>
      </c>
    </row>
    <row r="317" spans="1:20" x14ac:dyDescent="0.2">
      <c r="A317" s="94">
        <f t="shared" si="80"/>
        <v>42874.375</v>
      </c>
      <c r="B317" s="95" t="str">
        <f>_Gio_</f>
        <v>9:00</v>
      </c>
      <c r="C317" s="133">
        <f t="shared" si="89"/>
        <v>312</v>
      </c>
      <c r="D317" s="505">
        <f>D316</f>
        <v>42874</v>
      </c>
      <c r="E317" s="99">
        <v>2</v>
      </c>
      <c r="F317" s="100">
        <f t="shared" si="81"/>
        <v>0</v>
      </c>
      <c r="G317" s="100">
        <f t="shared" si="82"/>
        <v>0</v>
      </c>
      <c r="H317" s="100">
        <f t="shared" si="83"/>
        <v>0</v>
      </c>
      <c r="I317" s="100">
        <f t="shared" si="84"/>
        <v>0</v>
      </c>
      <c r="J317" s="100">
        <f t="shared" si="85"/>
        <v>0</v>
      </c>
      <c r="K317" s="100">
        <f t="shared" si="86"/>
        <v>0</v>
      </c>
      <c r="L317" s="100">
        <f t="shared" si="87"/>
        <v>0</v>
      </c>
      <c r="M317" s="100">
        <f t="shared" si="88"/>
        <v>0</v>
      </c>
      <c r="N317" s="479">
        <f>SUMIF('LICH THI'!$A:$A,'Theo Ngay'!$A317,'LICH THI'!X:X)</f>
        <v>0</v>
      </c>
      <c r="P317" s="95">
        <f t="shared" si="92"/>
        <v>0</v>
      </c>
      <c r="Q317" s="95">
        <f>SUMIF('LICH THI'!$A:$A,'Theo Ngay'!$A317,'LICH THI'!N:N)</f>
        <v>0</v>
      </c>
      <c r="S317" s="95">
        <v>0</v>
      </c>
      <c r="T317" s="95">
        <f t="shared" si="93"/>
        <v>0</v>
      </c>
    </row>
    <row r="318" spans="1:20" x14ac:dyDescent="0.2">
      <c r="A318" s="94">
        <f t="shared" si="80"/>
        <v>42874.541666666664</v>
      </c>
      <c r="B318" s="95" t="str">
        <f>_Gio_</f>
        <v>13:00</v>
      </c>
      <c r="C318" s="133">
        <f t="shared" si="89"/>
        <v>313</v>
      </c>
      <c r="D318" s="505">
        <f>D317</f>
        <v>42874</v>
      </c>
      <c r="E318" s="99">
        <v>3</v>
      </c>
      <c r="F318" s="100">
        <f t="shared" si="81"/>
        <v>0</v>
      </c>
      <c r="G318" s="100">
        <f t="shared" si="82"/>
        <v>0</v>
      </c>
      <c r="H318" s="100">
        <f t="shared" si="83"/>
        <v>0</v>
      </c>
      <c r="I318" s="100">
        <f t="shared" si="84"/>
        <v>0</v>
      </c>
      <c r="J318" s="100">
        <f t="shared" si="85"/>
        <v>0</v>
      </c>
      <c r="K318" s="100">
        <f t="shared" si="86"/>
        <v>0</v>
      </c>
      <c r="L318" s="100">
        <f t="shared" si="87"/>
        <v>0</v>
      </c>
      <c r="M318" s="100">
        <f t="shared" si="88"/>
        <v>0</v>
      </c>
      <c r="N318" s="479">
        <f>SUMIF('LICH THI'!$A:$A,'Theo Ngay'!$A318,'LICH THI'!X:X)</f>
        <v>0</v>
      </c>
      <c r="P318" s="95">
        <f t="shared" si="92"/>
        <v>0</v>
      </c>
      <c r="Q318" s="95">
        <f>SUMIF('LICH THI'!$A:$A,'Theo Ngay'!$A318,'LICH THI'!N:N)</f>
        <v>0</v>
      </c>
      <c r="S318" s="95">
        <v>0</v>
      </c>
      <c r="T318" s="95">
        <f t="shared" si="93"/>
        <v>0</v>
      </c>
    </row>
    <row r="319" spans="1:20" x14ac:dyDescent="0.2">
      <c r="A319" s="94">
        <f t="shared" si="80"/>
        <v>42874.625</v>
      </c>
      <c r="B319" s="95" t="str">
        <f>_Gio_</f>
        <v>15:00</v>
      </c>
      <c r="C319" s="133">
        <f t="shared" si="89"/>
        <v>314</v>
      </c>
      <c r="D319" s="505">
        <f>D318</f>
        <v>42874</v>
      </c>
      <c r="E319" s="99">
        <v>4</v>
      </c>
      <c r="F319" s="100">
        <f t="shared" si="81"/>
        <v>0</v>
      </c>
      <c r="G319" s="100">
        <f t="shared" si="82"/>
        <v>0</v>
      </c>
      <c r="H319" s="100">
        <f t="shared" si="83"/>
        <v>0</v>
      </c>
      <c r="I319" s="100">
        <f t="shared" si="84"/>
        <v>0</v>
      </c>
      <c r="J319" s="100">
        <f t="shared" si="85"/>
        <v>0</v>
      </c>
      <c r="K319" s="100">
        <f t="shared" si="86"/>
        <v>0</v>
      </c>
      <c r="L319" s="100">
        <f t="shared" si="87"/>
        <v>0</v>
      </c>
      <c r="M319" s="100">
        <f t="shared" si="88"/>
        <v>0</v>
      </c>
      <c r="N319" s="479">
        <f>SUMIF('LICH THI'!$A:$A,'Theo Ngay'!$A319,'LICH THI'!X:X)</f>
        <v>0</v>
      </c>
      <c r="P319" s="95">
        <f t="shared" si="92"/>
        <v>0</v>
      </c>
      <c r="Q319" s="95">
        <f>SUMIF('LICH THI'!$A:$A,'Theo Ngay'!$A319,'LICH THI'!N:N)</f>
        <v>0</v>
      </c>
      <c r="S319" s="95">
        <v>0</v>
      </c>
      <c r="T319" s="95">
        <f t="shared" si="93"/>
        <v>0</v>
      </c>
    </row>
    <row r="320" spans="1:20" x14ac:dyDescent="0.2">
      <c r="A320" s="94">
        <f t="shared" si="80"/>
        <v>42874.75</v>
      </c>
      <c r="B320" s="95" t="str">
        <f>_Gio_</f>
        <v>18:00</v>
      </c>
      <c r="C320" s="79">
        <f t="shared" si="89"/>
        <v>315</v>
      </c>
      <c r="D320" s="506">
        <f>D319</f>
        <v>42874</v>
      </c>
      <c r="E320" s="103">
        <v>5</v>
      </c>
      <c r="F320" s="104">
        <f t="shared" si="81"/>
        <v>0</v>
      </c>
      <c r="G320" s="104">
        <f t="shared" si="82"/>
        <v>0</v>
      </c>
      <c r="H320" s="104">
        <f t="shared" si="83"/>
        <v>0</v>
      </c>
      <c r="I320" s="104">
        <f t="shared" si="84"/>
        <v>0</v>
      </c>
      <c r="J320" s="104">
        <f t="shared" si="85"/>
        <v>0</v>
      </c>
      <c r="K320" s="104">
        <f t="shared" si="86"/>
        <v>0</v>
      </c>
      <c r="L320" s="104">
        <f t="shared" si="87"/>
        <v>0</v>
      </c>
      <c r="M320" s="104">
        <f t="shared" si="88"/>
        <v>0</v>
      </c>
      <c r="N320" s="481">
        <f>SUMIF('LICH THI'!$A:$A,'Theo Ngay'!$A320,'LICH THI'!X:X)</f>
        <v>0</v>
      </c>
      <c r="P320" s="95">
        <f t="shared" si="92"/>
        <v>0</v>
      </c>
      <c r="Q320" s="95">
        <f>SUMIF('LICH THI'!$A:$A,'Theo Ngay'!$A320,'LICH THI'!N:N)</f>
        <v>0</v>
      </c>
      <c r="S320" s="95">
        <v>0</v>
      </c>
      <c r="T320" s="95">
        <f t="shared" si="93"/>
        <v>0</v>
      </c>
    </row>
    <row r="321" spans="1:20" x14ac:dyDescent="0.2">
      <c r="A321" s="94">
        <f t="shared" si="80"/>
        <v>42875.291666666664</v>
      </c>
      <c r="B321" s="95" t="str">
        <f>_Gio_</f>
        <v>7:00</v>
      </c>
      <c r="C321" s="96">
        <f t="shared" si="89"/>
        <v>316</v>
      </c>
      <c r="D321" s="504">
        <f>+D316+1</f>
        <v>42875</v>
      </c>
      <c r="E321" s="97">
        <v>1</v>
      </c>
      <c r="F321" s="98">
        <f t="shared" si="81"/>
        <v>0</v>
      </c>
      <c r="G321" s="98">
        <f t="shared" si="82"/>
        <v>0</v>
      </c>
      <c r="H321" s="98">
        <f t="shared" si="83"/>
        <v>0</v>
      </c>
      <c r="I321" s="98">
        <f t="shared" si="84"/>
        <v>0</v>
      </c>
      <c r="J321" s="98">
        <f t="shared" si="85"/>
        <v>0</v>
      </c>
      <c r="K321" s="98">
        <f t="shared" si="86"/>
        <v>0</v>
      </c>
      <c r="L321" s="98">
        <f t="shared" si="87"/>
        <v>0</v>
      </c>
      <c r="M321" s="98">
        <f t="shared" si="88"/>
        <v>0</v>
      </c>
      <c r="N321" s="478">
        <f>SUMIF('LICH THI'!$A:$A,'Theo Ngay'!$A321,'LICH THI'!X:X)</f>
        <v>0</v>
      </c>
      <c r="O321" s="95" t="str">
        <f>IF(D321="","",CHOOSE(WEEKDAY(D321),"(Cnhật)","(Thứ 2)","(Thứ 3)","(Thứ 4)","(Thứ 5)","(Thứ 6)","(Thứ 7)"))</f>
        <v>(Thứ 7)</v>
      </c>
      <c r="P321" s="95">
        <f t="shared" si="92"/>
        <v>0</v>
      </c>
      <c r="Q321" s="95">
        <f>SUMIF('LICH THI'!$A:$A,'Theo Ngay'!$A321,'LICH THI'!N:N)</f>
        <v>0</v>
      </c>
      <c r="S321" s="95">
        <v>0</v>
      </c>
      <c r="T321" s="95">
        <f t="shared" si="93"/>
        <v>0</v>
      </c>
    </row>
    <row r="322" spans="1:20" x14ac:dyDescent="0.2">
      <c r="A322" s="94">
        <f t="shared" si="80"/>
        <v>42875.375</v>
      </c>
      <c r="B322" s="95" t="str">
        <f>_Gio_</f>
        <v>9:00</v>
      </c>
      <c r="C322" s="133">
        <f t="shared" si="89"/>
        <v>317</v>
      </c>
      <c r="D322" s="505">
        <f>D321</f>
        <v>42875</v>
      </c>
      <c r="E322" s="99">
        <v>2</v>
      </c>
      <c r="F322" s="100">
        <f t="shared" si="81"/>
        <v>0</v>
      </c>
      <c r="G322" s="100">
        <f t="shared" si="82"/>
        <v>0</v>
      </c>
      <c r="H322" s="100">
        <f t="shared" si="83"/>
        <v>0</v>
      </c>
      <c r="I322" s="100">
        <f t="shared" si="84"/>
        <v>0</v>
      </c>
      <c r="J322" s="100">
        <f t="shared" si="85"/>
        <v>0</v>
      </c>
      <c r="K322" s="100">
        <f t="shared" si="86"/>
        <v>0</v>
      </c>
      <c r="L322" s="100">
        <f t="shared" si="87"/>
        <v>0</v>
      </c>
      <c r="M322" s="100">
        <f t="shared" si="88"/>
        <v>0</v>
      </c>
      <c r="N322" s="479">
        <f>SUMIF('LICH THI'!$A:$A,'Theo Ngay'!$A322,'LICH THI'!X:X)</f>
        <v>0</v>
      </c>
      <c r="P322" s="95">
        <f t="shared" si="92"/>
        <v>0</v>
      </c>
      <c r="Q322" s="95">
        <f>SUMIF('LICH THI'!$A:$A,'Theo Ngay'!$A322,'LICH THI'!N:N)</f>
        <v>0</v>
      </c>
      <c r="S322" s="95">
        <v>0</v>
      </c>
      <c r="T322" s="95">
        <f t="shared" si="93"/>
        <v>0</v>
      </c>
    </row>
    <row r="323" spans="1:20" x14ac:dyDescent="0.2">
      <c r="A323" s="94">
        <f t="shared" si="80"/>
        <v>42875.541666666664</v>
      </c>
      <c r="B323" s="95" t="str">
        <f>_Gio_</f>
        <v>13:00</v>
      </c>
      <c r="C323" s="133">
        <f t="shared" si="89"/>
        <v>318</v>
      </c>
      <c r="D323" s="505">
        <f>D322</f>
        <v>42875</v>
      </c>
      <c r="E323" s="99">
        <v>3</v>
      </c>
      <c r="F323" s="100">
        <f t="shared" si="81"/>
        <v>0</v>
      </c>
      <c r="G323" s="100">
        <f t="shared" si="82"/>
        <v>0</v>
      </c>
      <c r="H323" s="100">
        <f t="shared" si="83"/>
        <v>0</v>
      </c>
      <c r="I323" s="100">
        <f t="shared" si="84"/>
        <v>0</v>
      </c>
      <c r="J323" s="100">
        <f t="shared" si="85"/>
        <v>0</v>
      </c>
      <c r="K323" s="100">
        <f t="shared" si="86"/>
        <v>0</v>
      </c>
      <c r="L323" s="100">
        <f t="shared" si="87"/>
        <v>0</v>
      </c>
      <c r="M323" s="100">
        <f t="shared" si="88"/>
        <v>0</v>
      </c>
      <c r="N323" s="479">
        <f>SUMIF('LICH THI'!$A:$A,'Theo Ngay'!$A323,'LICH THI'!X:X)</f>
        <v>0</v>
      </c>
      <c r="P323" s="95">
        <f t="shared" si="92"/>
        <v>0</v>
      </c>
      <c r="Q323" s="95">
        <f>SUMIF('LICH THI'!$A:$A,'Theo Ngay'!$A323,'LICH THI'!N:N)</f>
        <v>0</v>
      </c>
      <c r="S323" s="95">
        <v>0</v>
      </c>
      <c r="T323" s="95">
        <f t="shared" si="93"/>
        <v>0</v>
      </c>
    </row>
    <row r="324" spans="1:20" x14ac:dyDescent="0.2">
      <c r="A324" s="94">
        <f t="shared" si="80"/>
        <v>42875.625</v>
      </c>
      <c r="B324" s="95" t="str">
        <f>_Gio_</f>
        <v>15:00</v>
      </c>
      <c r="C324" s="133">
        <f t="shared" si="89"/>
        <v>319</v>
      </c>
      <c r="D324" s="505">
        <f>D323</f>
        <v>42875</v>
      </c>
      <c r="E324" s="99">
        <v>4</v>
      </c>
      <c r="F324" s="100">
        <f t="shared" si="81"/>
        <v>0</v>
      </c>
      <c r="G324" s="100">
        <f t="shared" si="82"/>
        <v>0</v>
      </c>
      <c r="H324" s="100">
        <f t="shared" si="83"/>
        <v>0</v>
      </c>
      <c r="I324" s="100">
        <f t="shared" si="84"/>
        <v>0</v>
      </c>
      <c r="J324" s="100">
        <f t="shared" si="85"/>
        <v>0</v>
      </c>
      <c r="K324" s="100">
        <f t="shared" si="86"/>
        <v>0</v>
      </c>
      <c r="L324" s="100">
        <f t="shared" si="87"/>
        <v>0</v>
      </c>
      <c r="M324" s="100">
        <f t="shared" si="88"/>
        <v>0</v>
      </c>
      <c r="N324" s="479">
        <f>SUMIF('LICH THI'!$A:$A,'Theo Ngay'!$A324,'LICH THI'!X:X)</f>
        <v>0</v>
      </c>
      <c r="P324" s="95">
        <f t="shared" si="92"/>
        <v>0</v>
      </c>
      <c r="Q324" s="95">
        <f>SUMIF('LICH THI'!$A:$A,'Theo Ngay'!$A324,'LICH THI'!N:N)</f>
        <v>0</v>
      </c>
      <c r="S324" s="95">
        <v>0</v>
      </c>
      <c r="T324" s="95">
        <f t="shared" si="93"/>
        <v>0</v>
      </c>
    </row>
    <row r="325" spans="1:20" x14ac:dyDescent="0.2">
      <c r="A325" s="94">
        <f t="shared" si="80"/>
        <v>42875.75</v>
      </c>
      <c r="B325" s="95" t="str">
        <f>_Gio_</f>
        <v>18:00</v>
      </c>
      <c r="C325" s="79">
        <f t="shared" si="89"/>
        <v>320</v>
      </c>
      <c r="D325" s="506">
        <f>D324</f>
        <v>42875</v>
      </c>
      <c r="E325" s="103">
        <v>5</v>
      </c>
      <c r="F325" s="104">
        <f t="shared" si="81"/>
        <v>0</v>
      </c>
      <c r="G325" s="104">
        <f t="shared" si="82"/>
        <v>0</v>
      </c>
      <c r="H325" s="104">
        <f t="shared" si="83"/>
        <v>0</v>
      </c>
      <c r="I325" s="104">
        <f t="shared" si="84"/>
        <v>0</v>
      </c>
      <c r="J325" s="104">
        <f t="shared" si="85"/>
        <v>0</v>
      </c>
      <c r="K325" s="104">
        <f t="shared" si="86"/>
        <v>0</v>
      </c>
      <c r="L325" s="104">
        <f t="shared" si="87"/>
        <v>0</v>
      </c>
      <c r="M325" s="104">
        <f t="shared" si="88"/>
        <v>0</v>
      </c>
      <c r="N325" s="481">
        <f>SUMIF('LICH THI'!$A:$A,'Theo Ngay'!$A325,'LICH THI'!X:X)</f>
        <v>0</v>
      </c>
      <c r="P325" s="95">
        <f t="shared" si="92"/>
        <v>0</v>
      </c>
      <c r="Q325" s="95">
        <f>SUMIF('LICH THI'!$A:$A,'Theo Ngay'!$A325,'LICH THI'!N:N)</f>
        <v>0</v>
      </c>
      <c r="S325" s="95">
        <v>0</v>
      </c>
      <c r="T325" s="95">
        <f t="shared" si="93"/>
        <v>0</v>
      </c>
    </row>
    <row r="326" spans="1:20" x14ac:dyDescent="0.2">
      <c r="A326" s="94">
        <f t="shared" si="80"/>
        <v>42876.291666666664</v>
      </c>
      <c r="B326" s="95" t="str">
        <f>_Gio_</f>
        <v>7:00</v>
      </c>
      <c r="C326" s="96">
        <f t="shared" si="89"/>
        <v>321</v>
      </c>
      <c r="D326" s="504">
        <f>+D321+1</f>
        <v>42876</v>
      </c>
      <c r="E326" s="97">
        <v>1</v>
      </c>
      <c r="F326" s="98">
        <f t="shared" si="81"/>
        <v>0</v>
      </c>
      <c r="G326" s="98">
        <f t="shared" si="82"/>
        <v>0</v>
      </c>
      <c r="H326" s="98">
        <f t="shared" si="83"/>
        <v>0</v>
      </c>
      <c r="I326" s="98">
        <f t="shared" si="84"/>
        <v>0</v>
      </c>
      <c r="J326" s="98">
        <f t="shared" si="85"/>
        <v>0</v>
      </c>
      <c r="K326" s="98">
        <f t="shared" si="86"/>
        <v>0</v>
      </c>
      <c r="L326" s="98">
        <f t="shared" si="87"/>
        <v>0</v>
      </c>
      <c r="M326" s="98">
        <f t="shared" si="88"/>
        <v>0</v>
      </c>
      <c r="N326" s="478">
        <f>SUMIF('LICH THI'!$A:$A,'Theo Ngay'!$A326,'LICH THI'!X:X)</f>
        <v>0</v>
      </c>
      <c r="O326" s="95" t="str">
        <f>IF(D326="","",CHOOSE(WEEKDAY(D326),"(Cnhật)","(Thứ 2)","(Thứ 3)","(Thứ 4)","(Thứ 5)","(Thứ 6)","(Thứ 7)"))</f>
        <v>(Cnhật)</v>
      </c>
      <c r="P326" s="95">
        <f t="shared" si="92"/>
        <v>0</v>
      </c>
      <c r="Q326" s="95">
        <f>SUMIF('LICH THI'!$A:$A,'Theo Ngay'!$A326,'LICH THI'!N:N)</f>
        <v>0</v>
      </c>
      <c r="S326" s="95">
        <v>0</v>
      </c>
      <c r="T326" s="95">
        <f t="shared" si="93"/>
        <v>0</v>
      </c>
    </row>
    <row r="327" spans="1:20" x14ac:dyDescent="0.2">
      <c r="A327" s="94">
        <f t="shared" si="80"/>
        <v>42876.375</v>
      </c>
      <c r="B327" s="95" t="str">
        <f>_Gio_</f>
        <v>9:00</v>
      </c>
      <c r="C327" s="133">
        <f t="shared" si="89"/>
        <v>322</v>
      </c>
      <c r="D327" s="505">
        <f>D326</f>
        <v>42876</v>
      </c>
      <c r="E327" s="99">
        <v>2</v>
      </c>
      <c r="F327" s="100">
        <f t="shared" si="81"/>
        <v>0</v>
      </c>
      <c r="G327" s="100">
        <f t="shared" si="82"/>
        <v>0</v>
      </c>
      <c r="H327" s="100">
        <f t="shared" si="83"/>
        <v>0</v>
      </c>
      <c r="I327" s="100">
        <f t="shared" si="84"/>
        <v>0</v>
      </c>
      <c r="J327" s="100">
        <f t="shared" si="85"/>
        <v>0</v>
      </c>
      <c r="K327" s="100">
        <f t="shared" si="86"/>
        <v>0</v>
      </c>
      <c r="L327" s="100">
        <f t="shared" si="87"/>
        <v>0</v>
      </c>
      <c r="M327" s="100">
        <f t="shared" si="88"/>
        <v>0</v>
      </c>
      <c r="N327" s="479">
        <f>SUMIF('LICH THI'!$A:$A,'Theo Ngay'!$A327,'LICH THI'!X:X)</f>
        <v>0</v>
      </c>
      <c r="P327" s="95">
        <f t="shared" si="92"/>
        <v>0</v>
      </c>
      <c r="Q327" s="95">
        <f>SUMIF('LICH THI'!$A:$A,'Theo Ngay'!$A327,'LICH THI'!N:N)</f>
        <v>0</v>
      </c>
      <c r="S327" s="95">
        <v>0</v>
      </c>
      <c r="T327" s="95">
        <f t="shared" si="93"/>
        <v>0</v>
      </c>
    </row>
    <row r="328" spans="1:20" x14ac:dyDescent="0.2">
      <c r="A328" s="94">
        <f t="shared" ref="A328:A335" si="94">_Ngay_Gio_</f>
        <v>42876.541666666664</v>
      </c>
      <c r="B328" s="95" t="str">
        <f>_Gio_</f>
        <v>13:00</v>
      </c>
      <c r="C328" s="133">
        <f t="shared" si="89"/>
        <v>323</v>
      </c>
      <c r="D328" s="505">
        <f>D327</f>
        <v>42876</v>
      </c>
      <c r="E328" s="99">
        <v>3</v>
      </c>
      <c r="F328" s="100">
        <f t="shared" ref="F328:F335" si="95">_CongSP_</f>
        <v>0</v>
      </c>
      <c r="G328" s="100">
        <f t="shared" ref="G328:G335" si="96">_CongLLCT</f>
        <v>0</v>
      </c>
      <c r="H328" s="100">
        <f t="shared" ref="H328:H335" si="97">_CongKHCB</f>
        <v>0</v>
      </c>
      <c r="I328" s="100">
        <f t="shared" ref="I328:I335" si="98">_CongCSKT</f>
        <v>0</v>
      </c>
      <c r="J328" s="100">
        <f t="shared" ref="J328:J335" si="99">_CongKCT</f>
        <v>0</v>
      </c>
      <c r="K328" s="100">
        <f t="shared" ref="K328:K335" si="100">_CongKCK</f>
        <v>0</v>
      </c>
      <c r="L328" s="100">
        <f t="shared" ref="L328:L335" si="101">_CongKTVT</f>
        <v>0</v>
      </c>
      <c r="M328" s="100">
        <f t="shared" ref="M328:M335" si="102">_CongCNTT</f>
        <v>0</v>
      </c>
      <c r="N328" s="479">
        <f>SUMIF('LICH THI'!$A:$A,'Theo Ngay'!$A328,'LICH THI'!X:X)</f>
        <v>0</v>
      </c>
      <c r="P328" s="95">
        <f t="shared" si="92"/>
        <v>0</v>
      </c>
      <c r="Q328" s="95">
        <f>SUMIF('LICH THI'!$A:$A,'Theo Ngay'!$A328,'LICH THI'!N:N)</f>
        <v>0</v>
      </c>
      <c r="S328" s="95">
        <v>0</v>
      </c>
      <c r="T328" s="95">
        <f t="shared" si="93"/>
        <v>0</v>
      </c>
    </row>
    <row r="329" spans="1:20" x14ac:dyDescent="0.2">
      <c r="A329" s="94">
        <f t="shared" si="94"/>
        <v>42876.625</v>
      </c>
      <c r="B329" s="95" t="str">
        <f>_Gio_</f>
        <v>15:00</v>
      </c>
      <c r="C329" s="133">
        <f t="shared" ref="C329:C335" si="103">_stt</f>
        <v>324</v>
      </c>
      <c r="D329" s="505">
        <f>D328</f>
        <v>42876</v>
      </c>
      <c r="E329" s="99">
        <v>4</v>
      </c>
      <c r="F329" s="100">
        <f t="shared" si="95"/>
        <v>0</v>
      </c>
      <c r="G329" s="100">
        <f t="shared" si="96"/>
        <v>0</v>
      </c>
      <c r="H329" s="100">
        <f t="shared" si="97"/>
        <v>0</v>
      </c>
      <c r="I329" s="100">
        <f t="shared" si="98"/>
        <v>0</v>
      </c>
      <c r="J329" s="100">
        <f t="shared" si="99"/>
        <v>0</v>
      </c>
      <c r="K329" s="100">
        <f t="shared" si="100"/>
        <v>0</v>
      </c>
      <c r="L329" s="100">
        <f t="shared" si="101"/>
        <v>0</v>
      </c>
      <c r="M329" s="100">
        <f t="shared" si="102"/>
        <v>0</v>
      </c>
      <c r="N329" s="479">
        <f>SUMIF('LICH THI'!$A:$A,'Theo Ngay'!$A329,'LICH THI'!X:X)</f>
        <v>0</v>
      </c>
      <c r="P329" s="95">
        <f t="shared" si="92"/>
        <v>0</v>
      </c>
      <c r="Q329" s="95">
        <f>SUMIF('LICH THI'!$A:$A,'Theo Ngay'!$A329,'LICH THI'!N:N)</f>
        <v>0</v>
      </c>
      <c r="S329" s="95">
        <v>0</v>
      </c>
      <c r="T329" s="95">
        <f t="shared" si="93"/>
        <v>0</v>
      </c>
    </row>
    <row r="330" spans="1:20" x14ac:dyDescent="0.2">
      <c r="A330" s="94">
        <f t="shared" si="94"/>
        <v>42876.75</v>
      </c>
      <c r="B330" s="95" t="str">
        <f>_Gio_</f>
        <v>18:00</v>
      </c>
      <c r="C330" s="79">
        <f t="shared" si="103"/>
        <v>325</v>
      </c>
      <c r="D330" s="506">
        <f>D329</f>
        <v>42876</v>
      </c>
      <c r="E330" s="103">
        <v>5</v>
      </c>
      <c r="F330" s="104">
        <f t="shared" si="95"/>
        <v>0</v>
      </c>
      <c r="G330" s="104">
        <f t="shared" si="96"/>
        <v>0</v>
      </c>
      <c r="H330" s="104">
        <f t="shared" si="97"/>
        <v>0</v>
      </c>
      <c r="I330" s="104">
        <f t="shared" si="98"/>
        <v>0</v>
      </c>
      <c r="J330" s="104">
        <f t="shared" si="99"/>
        <v>0</v>
      </c>
      <c r="K330" s="104">
        <f t="shared" si="100"/>
        <v>0</v>
      </c>
      <c r="L330" s="104">
        <f t="shared" si="101"/>
        <v>0</v>
      </c>
      <c r="M330" s="104">
        <f t="shared" si="102"/>
        <v>0</v>
      </c>
      <c r="N330" s="481">
        <f>SUMIF('LICH THI'!$A:$A,'Theo Ngay'!$A330,'LICH THI'!X:X)</f>
        <v>0</v>
      </c>
      <c r="P330" s="95">
        <f t="shared" si="92"/>
        <v>0</v>
      </c>
      <c r="Q330" s="95">
        <f>SUMIF('LICH THI'!$A:$A,'Theo Ngay'!$A330,'LICH THI'!N:N)</f>
        <v>0</v>
      </c>
      <c r="S330" s="95">
        <v>0</v>
      </c>
      <c r="T330" s="95">
        <f t="shared" si="93"/>
        <v>0</v>
      </c>
    </row>
    <row r="331" spans="1:20" x14ac:dyDescent="0.2">
      <c r="A331" s="94">
        <f t="shared" si="94"/>
        <v>42877.291666666664</v>
      </c>
      <c r="B331" s="95" t="str">
        <f>_Gio_</f>
        <v>7:00</v>
      </c>
      <c r="C331" s="96">
        <f t="shared" si="103"/>
        <v>326</v>
      </c>
      <c r="D331" s="504">
        <f>+D326+1</f>
        <v>42877</v>
      </c>
      <c r="E331" s="97">
        <v>1</v>
      </c>
      <c r="F331" s="98">
        <f t="shared" si="95"/>
        <v>0</v>
      </c>
      <c r="G331" s="98">
        <f t="shared" si="96"/>
        <v>0</v>
      </c>
      <c r="H331" s="98">
        <f t="shared" si="97"/>
        <v>0</v>
      </c>
      <c r="I331" s="98">
        <f t="shared" si="98"/>
        <v>0</v>
      </c>
      <c r="J331" s="98">
        <f t="shared" si="99"/>
        <v>0</v>
      </c>
      <c r="K331" s="98">
        <f t="shared" si="100"/>
        <v>0</v>
      </c>
      <c r="L331" s="98">
        <f t="shared" si="101"/>
        <v>0</v>
      </c>
      <c r="M331" s="98">
        <f t="shared" si="102"/>
        <v>0</v>
      </c>
      <c r="N331" s="478">
        <f>SUMIF('LICH THI'!$A:$A,'Theo Ngay'!$A331,'LICH THI'!X:X)</f>
        <v>0</v>
      </c>
      <c r="O331" s="95" t="str">
        <f>IF(D331="","",CHOOSE(WEEKDAY(D331),"(Cnhật)","(Thứ 2)","(Thứ 3)","(Thứ 4)","(Thứ 5)","(Thứ 6)","(Thứ 7)"))</f>
        <v>(Thứ 2)</v>
      </c>
      <c r="P331" s="95">
        <f t="shared" si="92"/>
        <v>0</v>
      </c>
      <c r="Q331" s="95">
        <f>SUMIF('LICH THI'!$A:$A,'Theo Ngay'!$A331,'LICH THI'!N:N)</f>
        <v>0</v>
      </c>
      <c r="S331" s="95">
        <v>0</v>
      </c>
      <c r="T331" s="95">
        <f t="shared" si="93"/>
        <v>0</v>
      </c>
    </row>
    <row r="332" spans="1:20" x14ac:dyDescent="0.2">
      <c r="A332" s="94">
        <f t="shared" si="94"/>
        <v>42877.375</v>
      </c>
      <c r="B332" s="95" t="str">
        <f>_Gio_</f>
        <v>9:00</v>
      </c>
      <c r="C332" s="133">
        <f t="shared" si="103"/>
        <v>327</v>
      </c>
      <c r="D332" s="505">
        <f>D331</f>
        <v>42877</v>
      </c>
      <c r="E332" s="99">
        <v>2</v>
      </c>
      <c r="F332" s="100">
        <f t="shared" si="95"/>
        <v>0</v>
      </c>
      <c r="G332" s="100">
        <f t="shared" si="96"/>
        <v>0</v>
      </c>
      <c r="H332" s="100">
        <f t="shared" si="97"/>
        <v>0</v>
      </c>
      <c r="I332" s="100">
        <f t="shared" si="98"/>
        <v>0</v>
      </c>
      <c r="J332" s="100">
        <f t="shared" si="99"/>
        <v>0</v>
      </c>
      <c r="K332" s="100">
        <f t="shared" si="100"/>
        <v>0</v>
      </c>
      <c r="L332" s="100">
        <f t="shared" si="101"/>
        <v>0</v>
      </c>
      <c r="M332" s="100">
        <f t="shared" si="102"/>
        <v>0</v>
      </c>
      <c r="N332" s="479">
        <f>SUMIF('LICH THI'!$A:$A,'Theo Ngay'!$A332,'LICH THI'!X:X)</f>
        <v>0</v>
      </c>
      <c r="P332" s="95">
        <f t="shared" si="92"/>
        <v>0</v>
      </c>
      <c r="Q332" s="95">
        <f>SUMIF('LICH THI'!$A:$A,'Theo Ngay'!$A332,'LICH THI'!N:N)</f>
        <v>0</v>
      </c>
      <c r="S332" s="95">
        <v>0</v>
      </c>
      <c r="T332" s="95">
        <f t="shared" si="93"/>
        <v>0</v>
      </c>
    </row>
    <row r="333" spans="1:20" x14ac:dyDescent="0.2">
      <c r="A333" s="94">
        <f t="shared" si="94"/>
        <v>42877.541666666664</v>
      </c>
      <c r="B333" s="95" t="str">
        <f>_Gio_</f>
        <v>13:00</v>
      </c>
      <c r="C333" s="133">
        <f t="shared" si="103"/>
        <v>328</v>
      </c>
      <c r="D333" s="505">
        <f>D332</f>
        <v>42877</v>
      </c>
      <c r="E333" s="99">
        <v>3</v>
      </c>
      <c r="F333" s="100">
        <f t="shared" si="95"/>
        <v>0</v>
      </c>
      <c r="G333" s="100">
        <f t="shared" si="96"/>
        <v>0</v>
      </c>
      <c r="H333" s="100">
        <f t="shared" si="97"/>
        <v>0</v>
      </c>
      <c r="I333" s="100">
        <f t="shared" si="98"/>
        <v>0</v>
      </c>
      <c r="J333" s="100">
        <f t="shared" si="99"/>
        <v>0</v>
      </c>
      <c r="K333" s="100">
        <f t="shared" si="100"/>
        <v>0</v>
      </c>
      <c r="L333" s="100">
        <f t="shared" si="101"/>
        <v>0</v>
      </c>
      <c r="M333" s="100">
        <f t="shared" si="102"/>
        <v>0</v>
      </c>
      <c r="N333" s="479">
        <f>SUMIF('LICH THI'!$A:$A,'Theo Ngay'!$A333,'LICH THI'!X:X)</f>
        <v>0</v>
      </c>
      <c r="P333" s="95">
        <f t="shared" si="92"/>
        <v>0</v>
      </c>
      <c r="Q333" s="95">
        <f>SUMIF('LICH THI'!$A:$A,'Theo Ngay'!$A333,'LICH THI'!N:N)</f>
        <v>0</v>
      </c>
      <c r="S333" s="95">
        <v>0</v>
      </c>
      <c r="T333" s="95">
        <f t="shared" si="93"/>
        <v>0</v>
      </c>
    </row>
    <row r="334" spans="1:20" x14ac:dyDescent="0.2">
      <c r="A334" s="94">
        <f t="shared" si="94"/>
        <v>42877.625</v>
      </c>
      <c r="B334" s="95" t="str">
        <f>_Gio_</f>
        <v>15:00</v>
      </c>
      <c r="C334" s="133">
        <f t="shared" si="103"/>
        <v>329</v>
      </c>
      <c r="D334" s="505">
        <f>D333</f>
        <v>42877</v>
      </c>
      <c r="E334" s="99">
        <v>4</v>
      </c>
      <c r="F334" s="100">
        <f t="shared" si="95"/>
        <v>0</v>
      </c>
      <c r="G334" s="100">
        <f t="shared" si="96"/>
        <v>0</v>
      </c>
      <c r="H334" s="100">
        <f t="shared" si="97"/>
        <v>0</v>
      </c>
      <c r="I334" s="100">
        <f t="shared" si="98"/>
        <v>0</v>
      </c>
      <c r="J334" s="100">
        <f t="shared" si="99"/>
        <v>0</v>
      </c>
      <c r="K334" s="100">
        <f t="shared" si="100"/>
        <v>0</v>
      </c>
      <c r="L334" s="100">
        <f t="shared" si="101"/>
        <v>0</v>
      </c>
      <c r="M334" s="100">
        <f t="shared" si="102"/>
        <v>0</v>
      </c>
      <c r="N334" s="479">
        <f>SUMIF('LICH THI'!$A:$A,'Theo Ngay'!$A334,'LICH THI'!X:X)</f>
        <v>0</v>
      </c>
      <c r="P334" s="95">
        <f t="shared" si="92"/>
        <v>0</v>
      </c>
      <c r="Q334" s="95">
        <f>SUMIF('LICH THI'!$A:$A,'Theo Ngay'!$A334,'LICH THI'!N:N)</f>
        <v>0</v>
      </c>
      <c r="S334" s="95">
        <v>0</v>
      </c>
      <c r="T334" s="95">
        <f t="shared" si="93"/>
        <v>0</v>
      </c>
    </row>
    <row r="335" spans="1:20" x14ac:dyDescent="0.2">
      <c r="A335" s="94">
        <f t="shared" si="94"/>
        <v>42877.75</v>
      </c>
      <c r="B335" s="95" t="str">
        <f>_Gio_</f>
        <v>18:00</v>
      </c>
      <c r="C335" s="79">
        <f t="shared" si="103"/>
        <v>330</v>
      </c>
      <c r="D335" s="506">
        <f>D334</f>
        <v>42877</v>
      </c>
      <c r="E335" s="103">
        <v>5</v>
      </c>
      <c r="F335" s="104">
        <f t="shared" si="95"/>
        <v>0</v>
      </c>
      <c r="G335" s="104">
        <f t="shared" si="96"/>
        <v>0</v>
      </c>
      <c r="H335" s="104">
        <f t="shared" si="97"/>
        <v>0</v>
      </c>
      <c r="I335" s="104">
        <f t="shared" si="98"/>
        <v>0</v>
      </c>
      <c r="J335" s="104">
        <f t="shared" si="99"/>
        <v>0</v>
      </c>
      <c r="K335" s="104">
        <f t="shared" si="100"/>
        <v>0</v>
      </c>
      <c r="L335" s="104">
        <f t="shared" si="101"/>
        <v>0</v>
      </c>
      <c r="M335" s="104">
        <f t="shared" si="102"/>
        <v>0</v>
      </c>
      <c r="N335" s="481">
        <f>SUMIF('LICH THI'!$A:$A,'Theo Ngay'!$A335,'LICH THI'!X:X)</f>
        <v>0</v>
      </c>
      <c r="P335" s="95">
        <f t="shared" si="92"/>
        <v>0</v>
      </c>
      <c r="Q335" s="95">
        <f>SUMIF('LICH THI'!$A:$A,'Theo Ngay'!$A335,'LICH THI'!N:N)</f>
        <v>0</v>
      </c>
      <c r="S335" s="95">
        <v>0</v>
      </c>
      <c r="T335" s="95">
        <f t="shared" si="93"/>
        <v>0</v>
      </c>
    </row>
  </sheetData>
  <autoFilter ref="A5:T156"/>
  <mergeCells count="2">
    <mergeCell ref="C2:O2"/>
    <mergeCell ref="C3:O3"/>
  </mergeCells>
  <conditionalFormatting sqref="E6:E15 F1:N1 N11:N15 F336:N1048576 F4:N10">
    <cfRule type="cellIs" dxfId="333" priority="259" operator="equal">
      <formula>0</formula>
    </cfRule>
  </conditionalFormatting>
  <conditionalFormatting sqref="E16:E20 N16:N20">
    <cfRule type="cellIs" dxfId="332" priority="252" operator="equal">
      <formula>0</formula>
    </cfRule>
  </conditionalFormatting>
  <conditionalFormatting sqref="E21:E25 N21:N25">
    <cfRule type="cellIs" dxfId="331" priority="247" operator="equal">
      <formula>0</formula>
    </cfRule>
  </conditionalFormatting>
  <conditionalFormatting sqref="E26:E30 N26:N30">
    <cfRule type="cellIs" dxfId="330" priority="242" operator="equal">
      <formula>0</formula>
    </cfRule>
  </conditionalFormatting>
  <conditionalFormatting sqref="E31:E35 N31:N35">
    <cfRule type="cellIs" dxfId="329" priority="237" operator="equal">
      <formula>0</formula>
    </cfRule>
  </conditionalFormatting>
  <conditionalFormatting sqref="E36:E40 N36:N40">
    <cfRule type="cellIs" dxfId="328" priority="232" operator="equal">
      <formula>0</formula>
    </cfRule>
  </conditionalFormatting>
  <conditionalFormatting sqref="E41:E45 N41:N45">
    <cfRule type="cellIs" dxfId="327" priority="227" operator="equal">
      <formula>0</formula>
    </cfRule>
  </conditionalFormatting>
  <conditionalFormatting sqref="E46:E50 N46:N50">
    <cfRule type="cellIs" dxfId="326" priority="222" operator="equal">
      <formula>0</formula>
    </cfRule>
  </conditionalFormatting>
  <conditionalFormatting sqref="E51:E55 N51:N55">
    <cfRule type="cellIs" dxfId="325" priority="217" operator="equal">
      <formula>0</formula>
    </cfRule>
  </conditionalFormatting>
  <conditionalFormatting sqref="E56:E60 N56:N60">
    <cfRule type="cellIs" dxfId="324" priority="212" operator="equal">
      <formula>0</formula>
    </cfRule>
  </conditionalFormatting>
  <conditionalFormatting sqref="E61:E65 N61:N65">
    <cfRule type="cellIs" dxfId="323" priority="207" operator="equal">
      <formula>0</formula>
    </cfRule>
  </conditionalFormatting>
  <conditionalFormatting sqref="E66:E70 N66:N70">
    <cfRule type="cellIs" dxfId="322" priority="202" operator="equal">
      <formula>0</formula>
    </cfRule>
  </conditionalFormatting>
  <conditionalFormatting sqref="E71:E75 N71:N75">
    <cfRule type="cellIs" dxfId="321" priority="197" operator="equal">
      <formula>0</formula>
    </cfRule>
  </conditionalFormatting>
  <conditionalFormatting sqref="E76:E80 N76:N80">
    <cfRule type="cellIs" dxfId="320" priority="192" operator="equal">
      <formula>0</formula>
    </cfRule>
  </conditionalFormatting>
  <conditionalFormatting sqref="E81:E85 N81:N85">
    <cfRule type="cellIs" dxfId="319" priority="187" operator="equal">
      <formula>0</formula>
    </cfRule>
  </conditionalFormatting>
  <conditionalFormatting sqref="E86:E90 N86:N90">
    <cfRule type="cellIs" dxfId="318" priority="182" operator="equal">
      <formula>0</formula>
    </cfRule>
  </conditionalFormatting>
  <conditionalFormatting sqref="E91:E95 N91:N95">
    <cfRule type="cellIs" dxfId="317" priority="177" operator="equal">
      <formula>0</formula>
    </cfRule>
  </conditionalFormatting>
  <conditionalFormatting sqref="E96:E100 N96:N100">
    <cfRule type="cellIs" dxfId="316" priority="172" operator="equal">
      <formula>0</formula>
    </cfRule>
  </conditionalFormatting>
  <conditionalFormatting sqref="E101:E105 N101:N105">
    <cfRule type="cellIs" dxfId="315" priority="167" operator="equal">
      <formula>0</formula>
    </cfRule>
  </conditionalFormatting>
  <conditionalFormatting sqref="E106:E110 N106:N110">
    <cfRule type="cellIs" dxfId="314" priority="162" operator="equal">
      <formula>0</formula>
    </cfRule>
  </conditionalFormatting>
  <conditionalFormatting sqref="E111:E115 N111:N115">
    <cfRule type="cellIs" dxfId="313" priority="157" operator="equal">
      <formula>0</formula>
    </cfRule>
  </conditionalFormatting>
  <conditionalFormatting sqref="E116:E120 N116:N120">
    <cfRule type="cellIs" dxfId="312" priority="152" operator="equal">
      <formula>0</formula>
    </cfRule>
  </conditionalFormatting>
  <conditionalFormatting sqref="E121:E125 N121:N125">
    <cfRule type="cellIs" dxfId="311" priority="147" operator="equal">
      <formula>0</formula>
    </cfRule>
  </conditionalFormatting>
  <conditionalFormatting sqref="E126:E130 N126:N130">
    <cfRule type="cellIs" dxfId="310" priority="142" operator="equal">
      <formula>0</formula>
    </cfRule>
  </conditionalFormatting>
  <conditionalFormatting sqref="E131:E135 N131:N135">
    <cfRule type="cellIs" dxfId="309" priority="137" operator="equal">
      <formula>0</formula>
    </cfRule>
  </conditionalFormatting>
  <conditionalFormatting sqref="E136:E140 N136:N140">
    <cfRule type="cellIs" dxfId="308" priority="132" operator="equal">
      <formula>0</formula>
    </cfRule>
  </conditionalFormatting>
  <conditionalFormatting sqref="E141:E145 N141:N145">
    <cfRule type="cellIs" dxfId="307" priority="127" operator="equal">
      <formula>0</formula>
    </cfRule>
  </conditionalFormatting>
  <conditionalFormatting sqref="E146:E150 N146:N150">
    <cfRule type="cellIs" dxfId="306" priority="122" operator="equal">
      <formula>0</formula>
    </cfRule>
  </conditionalFormatting>
  <conditionalFormatting sqref="E151:E155 N151:N155">
    <cfRule type="cellIs" dxfId="305" priority="117" operator="equal">
      <formula>0</formula>
    </cfRule>
  </conditionalFormatting>
  <conditionalFormatting sqref="F11:M155">
    <cfRule type="cellIs" dxfId="304" priority="111" operator="equal">
      <formula>0</formula>
    </cfRule>
  </conditionalFormatting>
  <conditionalFormatting sqref="P1:P155 P336:P1048576">
    <cfRule type="cellIs" dxfId="303" priority="110" operator="equal">
      <formula>0</formula>
    </cfRule>
  </conditionalFormatting>
  <conditionalFormatting sqref="O5:O15">
    <cfRule type="cellIs" dxfId="302" priority="109" operator="equal">
      <formula>0</formula>
    </cfRule>
  </conditionalFormatting>
  <conditionalFormatting sqref="O16:O20">
    <cfRule type="cellIs" dxfId="301" priority="108" operator="equal">
      <formula>0</formula>
    </cfRule>
  </conditionalFormatting>
  <conditionalFormatting sqref="O21:O25">
    <cfRule type="cellIs" dxfId="300" priority="107" operator="equal">
      <formula>0</formula>
    </cfRule>
  </conditionalFormatting>
  <conditionalFormatting sqref="O26:O30">
    <cfRule type="cellIs" dxfId="299" priority="106" operator="equal">
      <formula>0</formula>
    </cfRule>
  </conditionalFormatting>
  <conditionalFormatting sqref="O31:O35">
    <cfRule type="cellIs" dxfId="298" priority="105" operator="equal">
      <formula>0</formula>
    </cfRule>
  </conditionalFormatting>
  <conditionalFormatting sqref="O36:O40">
    <cfRule type="cellIs" dxfId="297" priority="104" operator="equal">
      <formula>0</formula>
    </cfRule>
  </conditionalFormatting>
  <conditionalFormatting sqref="O41:O45">
    <cfRule type="cellIs" dxfId="296" priority="103" operator="equal">
      <formula>0</formula>
    </cfRule>
  </conditionalFormatting>
  <conditionalFormatting sqref="O46:O50">
    <cfRule type="cellIs" dxfId="295" priority="102" operator="equal">
      <formula>0</formula>
    </cfRule>
  </conditionalFormatting>
  <conditionalFormatting sqref="O51:O55">
    <cfRule type="cellIs" dxfId="294" priority="101" operator="equal">
      <formula>0</formula>
    </cfRule>
  </conditionalFormatting>
  <conditionalFormatting sqref="O56:O60">
    <cfRule type="cellIs" dxfId="293" priority="100" operator="equal">
      <formula>0</formula>
    </cfRule>
  </conditionalFormatting>
  <conditionalFormatting sqref="O61:O65">
    <cfRule type="cellIs" dxfId="292" priority="99" operator="equal">
      <formula>0</formula>
    </cfRule>
  </conditionalFormatting>
  <conditionalFormatting sqref="O66:O70">
    <cfRule type="cellIs" dxfId="291" priority="98" operator="equal">
      <formula>0</formula>
    </cfRule>
  </conditionalFormatting>
  <conditionalFormatting sqref="O71:O75">
    <cfRule type="cellIs" dxfId="290" priority="97" operator="equal">
      <formula>0</formula>
    </cfRule>
  </conditionalFormatting>
  <conditionalFormatting sqref="O76:O80">
    <cfRule type="cellIs" dxfId="289" priority="96" operator="equal">
      <formula>0</formula>
    </cfRule>
  </conditionalFormatting>
  <conditionalFormatting sqref="O81:O85">
    <cfRule type="cellIs" dxfId="288" priority="95" operator="equal">
      <formula>0</formula>
    </cfRule>
  </conditionalFormatting>
  <conditionalFormatting sqref="O86:O90">
    <cfRule type="cellIs" dxfId="287" priority="94" operator="equal">
      <formula>0</formula>
    </cfRule>
  </conditionalFormatting>
  <conditionalFormatting sqref="O91:O95">
    <cfRule type="cellIs" dxfId="286" priority="93" operator="equal">
      <formula>0</formula>
    </cfRule>
  </conditionalFormatting>
  <conditionalFormatting sqref="O96:O100">
    <cfRule type="cellIs" dxfId="285" priority="92" operator="equal">
      <formula>0</formula>
    </cfRule>
  </conditionalFormatting>
  <conditionalFormatting sqref="O101:O105">
    <cfRule type="cellIs" dxfId="284" priority="91" operator="equal">
      <formula>0</formula>
    </cfRule>
  </conditionalFormatting>
  <conditionalFormatting sqref="O106:O110">
    <cfRule type="cellIs" dxfId="283" priority="90" operator="equal">
      <formula>0</formula>
    </cfRule>
  </conditionalFormatting>
  <conditionalFormatting sqref="O111:O115">
    <cfRule type="cellIs" dxfId="282" priority="89" operator="equal">
      <formula>0</formula>
    </cfRule>
  </conditionalFormatting>
  <conditionalFormatting sqref="O116:O120">
    <cfRule type="cellIs" dxfId="281" priority="88" operator="equal">
      <formula>0</formula>
    </cfRule>
  </conditionalFormatting>
  <conditionalFormatting sqref="O121:O125">
    <cfRule type="cellIs" dxfId="280" priority="87" operator="equal">
      <formula>0</formula>
    </cfRule>
  </conditionalFormatting>
  <conditionalFormatting sqref="O126:O130">
    <cfRule type="cellIs" dxfId="279" priority="86" operator="equal">
      <formula>0</formula>
    </cfRule>
  </conditionalFormatting>
  <conditionalFormatting sqref="O131:O135">
    <cfRule type="cellIs" dxfId="278" priority="85" operator="equal">
      <formula>0</formula>
    </cfRule>
  </conditionalFormatting>
  <conditionalFormatting sqref="O136:O140">
    <cfRule type="cellIs" dxfId="277" priority="84" operator="equal">
      <formula>0</formula>
    </cfRule>
  </conditionalFormatting>
  <conditionalFormatting sqref="E156:E160 N156:N160">
    <cfRule type="cellIs" dxfId="276" priority="80" operator="equal">
      <formula>0</formula>
    </cfRule>
  </conditionalFormatting>
  <conditionalFormatting sqref="F156:M160">
    <cfRule type="cellIs" dxfId="275" priority="79" operator="equal">
      <formula>0</formula>
    </cfRule>
  </conditionalFormatting>
  <conditionalFormatting sqref="P156:P160">
    <cfRule type="cellIs" dxfId="274" priority="78" operator="equal">
      <formula>0</formula>
    </cfRule>
  </conditionalFormatting>
  <conditionalFormatting sqref="E161:E165 N161:N165">
    <cfRule type="cellIs" dxfId="273" priority="77" operator="equal">
      <formula>0</formula>
    </cfRule>
  </conditionalFormatting>
  <conditionalFormatting sqref="F161:M165">
    <cfRule type="cellIs" dxfId="272" priority="76" operator="equal">
      <formula>0</formula>
    </cfRule>
  </conditionalFormatting>
  <conditionalFormatting sqref="P161:P165">
    <cfRule type="cellIs" dxfId="271" priority="75" operator="equal">
      <formula>0</formula>
    </cfRule>
  </conditionalFormatting>
  <conditionalFormatting sqref="E166:E170 N166:N170">
    <cfRule type="cellIs" dxfId="270" priority="74" operator="equal">
      <formula>0</formula>
    </cfRule>
  </conditionalFormatting>
  <conditionalFormatting sqref="E171:E175 N171:N175">
    <cfRule type="cellIs" dxfId="269" priority="73" operator="equal">
      <formula>0</formula>
    </cfRule>
  </conditionalFormatting>
  <conditionalFormatting sqref="E176:E180 N176:N180">
    <cfRule type="cellIs" dxfId="268" priority="72" operator="equal">
      <formula>0</formula>
    </cfRule>
  </conditionalFormatting>
  <conditionalFormatting sqref="E181:E185 N181:N185">
    <cfRule type="cellIs" dxfId="267" priority="71" operator="equal">
      <formula>0</formula>
    </cfRule>
  </conditionalFormatting>
  <conditionalFormatting sqref="E186:E190 N186:N190">
    <cfRule type="cellIs" dxfId="266" priority="70" operator="equal">
      <formula>0</formula>
    </cfRule>
  </conditionalFormatting>
  <conditionalFormatting sqref="E191:E195 N191:N195">
    <cfRule type="cellIs" dxfId="265" priority="69" operator="equal">
      <formula>0</formula>
    </cfRule>
  </conditionalFormatting>
  <conditionalFormatting sqref="E196:E200 N196:N200">
    <cfRule type="cellIs" dxfId="264" priority="68" operator="equal">
      <formula>0</formula>
    </cfRule>
  </conditionalFormatting>
  <conditionalFormatting sqref="E201:E205 N201:N205">
    <cfRule type="cellIs" dxfId="263" priority="67" operator="equal">
      <formula>0</formula>
    </cfRule>
  </conditionalFormatting>
  <conditionalFormatting sqref="E206:E210 N206:N210">
    <cfRule type="cellIs" dxfId="262" priority="66" operator="equal">
      <formula>0</formula>
    </cfRule>
  </conditionalFormatting>
  <conditionalFormatting sqref="E211:E215 N211:N215">
    <cfRule type="cellIs" dxfId="261" priority="65" operator="equal">
      <formula>0</formula>
    </cfRule>
  </conditionalFormatting>
  <conditionalFormatting sqref="E216:E220 N216:N220">
    <cfRule type="cellIs" dxfId="260" priority="64" operator="equal">
      <formula>0</formula>
    </cfRule>
  </conditionalFormatting>
  <conditionalFormatting sqref="F166:M220">
    <cfRule type="cellIs" dxfId="259" priority="63" operator="equal">
      <formula>0</formula>
    </cfRule>
  </conditionalFormatting>
  <conditionalFormatting sqref="P166:P220">
    <cfRule type="cellIs" dxfId="258" priority="62" operator="equal">
      <formula>0</formula>
    </cfRule>
  </conditionalFormatting>
  <conditionalFormatting sqref="O166:O170">
    <cfRule type="cellIs" dxfId="257" priority="61" operator="equal">
      <formula>0</formula>
    </cfRule>
  </conditionalFormatting>
  <conditionalFormatting sqref="O171:O175">
    <cfRule type="cellIs" dxfId="256" priority="60" operator="equal">
      <formula>0</formula>
    </cfRule>
  </conditionalFormatting>
  <conditionalFormatting sqref="O176:O180">
    <cfRule type="cellIs" dxfId="255" priority="59" operator="equal">
      <formula>0</formula>
    </cfRule>
  </conditionalFormatting>
  <conditionalFormatting sqref="O181:O185">
    <cfRule type="cellIs" dxfId="254" priority="58" operator="equal">
      <formula>0</formula>
    </cfRule>
  </conditionalFormatting>
  <conditionalFormatting sqref="O186:O190">
    <cfRule type="cellIs" dxfId="253" priority="57" operator="equal">
      <formula>0</formula>
    </cfRule>
  </conditionalFormatting>
  <conditionalFormatting sqref="O191:O195">
    <cfRule type="cellIs" dxfId="252" priority="56" operator="equal">
      <formula>0</formula>
    </cfRule>
  </conditionalFormatting>
  <conditionalFormatting sqref="O196:O200">
    <cfRule type="cellIs" dxfId="251" priority="55" operator="equal">
      <formula>0</formula>
    </cfRule>
  </conditionalFormatting>
  <conditionalFormatting sqref="O201:O205">
    <cfRule type="cellIs" dxfId="250" priority="54" operator="equal">
      <formula>0</formula>
    </cfRule>
  </conditionalFormatting>
  <conditionalFormatting sqref="E221:E225 N221:N225">
    <cfRule type="cellIs" dxfId="249" priority="53" operator="equal">
      <formula>0</formula>
    </cfRule>
  </conditionalFormatting>
  <conditionalFormatting sqref="F221:M225">
    <cfRule type="cellIs" dxfId="248" priority="52" operator="equal">
      <formula>0</formula>
    </cfRule>
  </conditionalFormatting>
  <conditionalFormatting sqref="P221:P225">
    <cfRule type="cellIs" dxfId="247" priority="51" operator="equal">
      <formula>0</formula>
    </cfRule>
  </conditionalFormatting>
  <conditionalFormatting sqref="E226:E230 N226:N230">
    <cfRule type="cellIs" dxfId="246" priority="50" operator="equal">
      <formula>0</formula>
    </cfRule>
  </conditionalFormatting>
  <conditionalFormatting sqref="F226:M230">
    <cfRule type="cellIs" dxfId="245" priority="49" operator="equal">
      <formula>0</formula>
    </cfRule>
  </conditionalFormatting>
  <conditionalFormatting sqref="P226:P230">
    <cfRule type="cellIs" dxfId="244" priority="48" operator="equal">
      <formula>0</formula>
    </cfRule>
  </conditionalFormatting>
  <conditionalFormatting sqref="E231:E235 N231:N235">
    <cfRule type="cellIs" dxfId="243" priority="47" operator="equal">
      <formula>0</formula>
    </cfRule>
  </conditionalFormatting>
  <conditionalFormatting sqref="E236:E240 N236:N240">
    <cfRule type="cellIs" dxfId="242" priority="46" operator="equal">
      <formula>0</formula>
    </cfRule>
  </conditionalFormatting>
  <conditionalFormatting sqref="E241:E245 N241:N245">
    <cfRule type="cellIs" dxfId="241" priority="45" operator="equal">
      <formula>0</formula>
    </cfRule>
  </conditionalFormatting>
  <conditionalFormatting sqref="E246:E250 N246:N250">
    <cfRule type="cellIs" dxfId="240" priority="44" operator="equal">
      <formula>0</formula>
    </cfRule>
  </conditionalFormatting>
  <conditionalFormatting sqref="E251:E255 N251:N255">
    <cfRule type="cellIs" dxfId="239" priority="43" operator="equal">
      <formula>0</formula>
    </cfRule>
  </conditionalFormatting>
  <conditionalFormatting sqref="E256:E260 N256:N260">
    <cfRule type="cellIs" dxfId="238" priority="42" operator="equal">
      <formula>0</formula>
    </cfRule>
  </conditionalFormatting>
  <conditionalFormatting sqref="E261:E265 N261:N265">
    <cfRule type="cellIs" dxfId="237" priority="41" operator="equal">
      <formula>0</formula>
    </cfRule>
  </conditionalFormatting>
  <conditionalFormatting sqref="E266:E270 N266:N270">
    <cfRule type="cellIs" dxfId="236" priority="40" operator="equal">
      <formula>0</formula>
    </cfRule>
  </conditionalFormatting>
  <conditionalFormatting sqref="E271:E275 N271:N275">
    <cfRule type="cellIs" dxfId="235" priority="39" operator="equal">
      <formula>0</formula>
    </cfRule>
  </conditionalFormatting>
  <conditionalFormatting sqref="E276:E280 N276:N280">
    <cfRule type="cellIs" dxfId="234" priority="38" operator="equal">
      <formula>0</formula>
    </cfRule>
  </conditionalFormatting>
  <conditionalFormatting sqref="E281:E285 N281:N285">
    <cfRule type="cellIs" dxfId="233" priority="37" operator="equal">
      <formula>0</formula>
    </cfRule>
  </conditionalFormatting>
  <conditionalFormatting sqref="F231:M285">
    <cfRule type="cellIs" dxfId="232" priority="36" operator="equal">
      <formula>0</formula>
    </cfRule>
  </conditionalFormatting>
  <conditionalFormatting sqref="P231:P285">
    <cfRule type="cellIs" dxfId="231" priority="35" operator="equal">
      <formula>0</formula>
    </cfRule>
  </conditionalFormatting>
  <conditionalFormatting sqref="O231:O235">
    <cfRule type="cellIs" dxfId="230" priority="34" operator="equal">
      <formula>0</formula>
    </cfRule>
  </conditionalFormatting>
  <conditionalFormatting sqref="O236:O240">
    <cfRule type="cellIs" dxfId="229" priority="33" operator="equal">
      <formula>0</formula>
    </cfRule>
  </conditionalFormatting>
  <conditionalFormatting sqref="O241:O245">
    <cfRule type="cellIs" dxfId="228" priority="32" operator="equal">
      <formula>0</formula>
    </cfRule>
  </conditionalFormatting>
  <conditionalFormatting sqref="O246:O250">
    <cfRule type="cellIs" dxfId="227" priority="31" operator="equal">
      <formula>0</formula>
    </cfRule>
  </conditionalFormatting>
  <conditionalFormatting sqref="O251:O255">
    <cfRule type="cellIs" dxfId="226" priority="30" operator="equal">
      <formula>0</formula>
    </cfRule>
  </conditionalFormatting>
  <conditionalFormatting sqref="O256:O260">
    <cfRule type="cellIs" dxfId="225" priority="29" operator="equal">
      <formula>0</formula>
    </cfRule>
  </conditionalFormatting>
  <conditionalFormatting sqref="O261:O265">
    <cfRule type="cellIs" dxfId="224" priority="28" operator="equal">
      <formula>0</formula>
    </cfRule>
  </conditionalFormatting>
  <conditionalFormatting sqref="O266:O270">
    <cfRule type="cellIs" dxfId="223" priority="27" operator="equal">
      <formula>0</formula>
    </cfRule>
  </conditionalFormatting>
  <conditionalFormatting sqref="E286:E290 N286:N290">
    <cfRule type="cellIs" dxfId="222" priority="26" operator="equal">
      <formula>0</formula>
    </cfRule>
  </conditionalFormatting>
  <conditionalFormatting sqref="F286:M290">
    <cfRule type="cellIs" dxfId="221" priority="25" operator="equal">
      <formula>0</formula>
    </cfRule>
  </conditionalFormatting>
  <conditionalFormatting sqref="P286:P290">
    <cfRule type="cellIs" dxfId="220" priority="24" operator="equal">
      <formula>0</formula>
    </cfRule>
  </conditionalFormatting>
  <conditionalFormatting sqref="E291:E295 N291:N295">
    <cfRule type="cellIs" dxfId="219" priority="23" operator="equal">
      <formula>0</formula>
    </cfRule>
  </conditionalFormatting>
  <conditionalFormatting sqref="F291:M295">
    <cfRule type="cellIs" dxfId="218" priority="22" operator="equal">
      <formula>0</formula>
    </cfRule>
  </conditionalFormatting>
  <conditionalFormatting sqref="P291:P295">
    <cfRule type="cellIs" dxfId="217" priority="21" operator="equal">
      <formula>0</formula>
    </cfRule>
  </conditionalFormatting>
  <conditionalFormatting sqref="E296:E300 N296:N300">
    <cfRule type="cellIs" dxfId="216" priority="20" operator="equal">
      <formula>0</formula>
    </cfRule>
  </conditionalFormatting>
  <conditionalFormatting sqref="E301:E305 N301:N305">
    <cfRule type="cellIs" dxfId="215" priority="19" operator="equal">
      <formula>0</formula>
    </cfRule>
  </conditionalFormatting>
  <conditionalFormatting sqref="F296:M305">
    <cfRule type="cellIs" dxfId="214" priority="18" operator="equal">
      <formula>0</formula>
    </cfRule>
  </conditionalFormatting>
  <conditionalFormatting sqref="P296:P305">
    <cfRule type="cellIs" dxfId="213" priority="17" operator="equal">
      <formula>0</formula>
    </cfRule>
  </conditionalFormatting>
  <conditionalFormatting sqref="E306:E310 N306:N310">
    <cfRule type="cellIs" dxfId="212" priority="16" operator="equal">
      <formula>0</formula>
    </cfRule>
  </conditionalFormatting>
  <conditionalFormatting sqref="F306:M310">
    <cfRule type="cellIs" dxfId="211" priority="15" operator="equal">
      <formula>0</formula>
    </cfRule>
  </conditionalFormatting>
  <conditionalFormatting sqref="P306:P310">
    <cfRule type="cellIs" dxfId="210" priority="14" operator="equal">
      <formula>0</formula>
    </cfRule>
  </conditionalFormatting>
  <conditionalFormatting sqref="E311:E315 N311:N315">
    <cfRule type="cellIs" dxfId="209" priority="13" operator="equal">
      <formula>0</formula>
    </cfRule>
  </conditionalFormatting>
  <conditionalFormatting sqref="F311:M315">
    <cfRule type="cellIs" dxfId="208" priority="12" operator="equal">
      <formula>0</formula>
    </cfRule>
  </conditionalFormatting>
  <conditionalFormatting sqref="P311:P315">
    <cfRule type="cellIs" dxfId="207" priority="11" operator="equal">
      <formula>0</formula>
    </cfRule>
  </conditionalFormatting>
  <conditionalFormatting sqref="E316:E320 N316:N320">
    <cfRule type="cellIs" dxfId="206" priority="10" operator="equal">
      <formula>0</formula>
    </cfRule>
  </conditionalFormatting>
  <conditionalFormatting sqref="E321:E325 N321:N325">
    <cfRule type="cellIs" dxfId="205" priority="9" operator="equal">
      <formula>0</formula>
    </cfRule>
  </conditionalFormatting>
  <conditionalFormatting sqref="F316:M325">
    <cfRule type="cellIs" dxfId="204" priority="8" operator="equal">
      <formula>0</formula>
    </cfRule>
  </conditionalFormatting>
  <conditionalFormatting sqref="P316:P325">
    <cfRule type="cellIs" dxfId="203" priority="7" operator="equal">
      <formula>0</formula>
    </cfRule>
  </conditionalFormatting>
  <conditionalFormatting sqref="E326:E330 N326:N330">
    <cfRule type="cellIs" dxfId="202" priority="6" operator="equal">
      <formula>0</formula>
    </cfRule>
  </conditionalFormatting>
  <conditionalFormatting sqref="F326:M330">
    <cfRule type="cellIs" dxfId="201" priority="5" operator="equal">
      <formula>0</formula>
    </cfRule>
  </conditionalFormatting>
  <conditionalFormatting sqref="P326:P330">
    <cfRule type="cellIs" dxfId="200" priority="4" operator="equal">
      <formula>0</formula>
    </cfRule>
  </conditionalFormatting>
  <conditionalFormatting sqref="E331:E335 N331:N335">
    <cfRule type="cellIs" dxfId="199" priority="3" operator="equal">
      <formula>0</formula>
    </cfRule>
  </conditionalFormatting>
  <conditionalFormatting sqref="F331:M335">
    <cfRule type="cellIs" dxfId="198" priority="2" operator="equal">
      <formula>0</formula>
    </cfRule>
  </conditionalFormatting>
  <conditionalFormatting sqref="P331:P335">
    <cfRule type="cellIs" dxfId="197" priority="1" operator="equal">
      <formula>0</formula>
    </cfRule>
  </conditionalFormatting>
  <printOptions horizontalCentered="1"/>
  <pageMargins left="0.78740157480314965" right="0.39370078740157483" top="0.59055118110236227" bottom="0.59055118110236227" header="0.31496062992125984" footer="0.31496062992125984"/>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56"/>
  <sheetViews>
    <sheetView topLeftCell="A193" workbookViewId="0">
      <selection activeCell="J196" sqref="J196"/>
    </sheetView>
  </sheetViews>
  <sheetFormatPr defaultRowHeight="15" x14ac:dyDescent="0.25"/>
  <cols>
    <col min="1" max="1" width="4.42578125" bestFit="1" customWidth="1"/>
    <col min="2" max="2" width="10.5703125" bestFit="1" customWidth="1"/>
    <col min="3" max="3" width="15" bestFit="1" customWidth="1"/>
    <col min="4" max="4" width="34.85546875" customWidth="1"/>
    <col min="5" max="5" width="2.5703125" bestFit="1" customWidth="1"/>
    <col min="6" max="6" width="6.140625" style="437" bestFit="1" customWidth="1"/>
    <col min="7" max="7" width="5.140625" bestFit="1" customWidth="1"/>
    <col min="8" max="8" width="10.42578125" bestFit="1" customWidth="1"/>
    <col min="9" max="9" width="11.28515625" bestFit="1" customWidth="1"/>
    <col min="10" max="10" width="6.5703125" bestFit="1" customWidth="1"/>
    <col min="11" max="11" width="4" bestFit="1" customWidth="1"/>
    <col min="12" max="12" width="17" bestFit="1" customWidth="1"/>
    <col min="14" max="14" width="6.5703125" bestFit="1" customWidth="1"/>
  </cols>
  <sheetData>
    <row r="1" spans="1:16" ht="47.25" x14ac:dyDescent="0.25">
      <c r="A1" s="439" t="s">
        <v>3</v>
      </c>
      <c r="B1" s="439" t="s">
        <v>3107</v>
      </c>
      <c r="C1" s="439" t="s">
        <v>3108</v>
      </c>
      <c r="D1" s="439" t="s">
        <v>3109</v>
      </c>
      <c r="E1" s="439"/>
      <c r="F1" s="440" t="s">
        <v>1483</v>
      </c>
      <c r="G1" s="439"/>
      <c r="H1" s="439"/>
      <c r="I1" s="439"/>
      <c r="J1" s="440" t="s">
        <v>1480</v>
      </c>
      <c r="L1" s="300"/>
      <c r="N1" s="440"/>
    </row>
    <row r="2" spans="1:16" ht="18.75" x14ac:dyDescent="0.25">
      <c r="A2" s="441">
        <v>1</v>
      </c>
      <c r="B2" s="85" t="s">
        <v>3110</v>
      </c>
      <c r="C2" s="314" t="s">
        <v>606</v>
      </c>
      <c r="D2" s="189" t="s">
        <v>608</v>
      </c>
      <c r="E2" s="190">
        <v>3</v>
      </c>
      <c r="F2" s="85" t="s">
        <v>1484</v>
      </c>
      <c r="G2" s="86">
        <v>90</v>
      </c>
      <c r="H2" s="87">
        <v>42332</v>
      </c>
      <c r="I2" s="302" t="s">
        <v>3102</v>
      </c>
      <c r="J2" s="74">
        <v>1</v>
      </c>
      <c r="L2" s="300" t="str">
        <f>C2&amp;"-"&amp;B2</f>
        <v>DC3DD51-DCK63</v>
      </c>
      <c r="M2" s="87" t="e">
        <f>VLOOKUP(L2,'LICH THI'!C:AF,9,0)</f>
        <v>#N/A</v>
      </c>
      <c r="N2" s="74" t="e">
        <f>VLOOKUP(L2,'LICH THI'!C:AF,11,0)</f>
        <v>#N/A</v>
      </c>
      <c r="O2" t="e">
        <f>M2-H2</f>
        <v>#N/A</v>
      </c>
      <c r="P2" t="e">
        <f>IF(J2=N2,"",1)</f>
        <v>#N/A</v>
      </c>
    </row>
    <row r="3" spans="1:16" ht="18.75" x14ac:dyDescent="0.25">
      <c r="A3" s="442">
        <v>2</v>
      </c>
      <c r="B3" s="85" t="s">
        <v>3110</v>
      </c>
      <c r="C3" s="314" t="s">
        <v>664</v>
      </c>
      <c r="D3" s="189" t="s">
        <v>665</v>
      </c>
      <c r="E3" s="190">
        <v>3</v>
      </c>
      <c r="F3" s="85" t="s">
        <v>1484</v>
      </c>
      <c r="G3" s="86">
        <v>90</v>
      </c>
      <c r="H3" s="87">
        <v>42332</v>
      </c>
      <c r="I3" s="302" t="s">
        <v>3102</v>
      </c>
      <c r="J3" s="74">
        <v>2</v>
      </c>
      <c r="L3" s="300" t="str">
        <f t="shared" ref="L3:L66" si="0">C3&amp;"-"&amp;B3</f>
        <v>DC3CA51-DCK63</v>
      </c>
      <c r="M3" s="87" t="e">
        <f>VLOOKUP(L3,'LICH THI'!C:AF,9,0)</f>
        <v>#N/A</v>
      </c>
      <c r="N3" s="74" t="e">
        <f>VLOOKUP(L3,'LICH THI'!C:AF,11,0)</f>
        <v>#N/A</v>
      </c>
      <c r="O3" t="e">
        <f t="shared" ref="O3:O66" si="1">M3-H3</f>
        <v>#N/A</v>
      </c>
      <c r="P3" t="e">
        <f t="shared" ref="P3:P66" si="2">IF(J3=N3,"",1)</f>
        <v>#N/A</v>
      </c>
    </row>
    <row r="4" spans="1:16" ht="18.75" x14ac:dyDescent="0.25">
      <c r="A4" s="442">
        <v>3</v>
      </c>
      <c r="B4" s="85" t="s">
        <v>3110</v>
      </c>
      <c r="C4" s="314" t="s">
        <v>449</v>
      </c>
      <c r="D4" s="189" t="s">
        <v>451</v>
      </c>
      <c r="E4" s="190">
        <v>2</v>
      </c>
      <c r="F4" s="85" t="s">
        <v>1484</v>
      </c>
      <c r="G4" s="86">
        <v>90</v>
      </c>
      <c r="H4" s="87">
        <v>42333</v>
      </c>
      <c r="I4" s="302" t="s">
        <v>3105</v>
      </c>
      <c r="J4" s="74">
        <v>2</v>
      </c>
      <c r="L4" s="300" t="str">
        <f t="shared" si="0"/>
        <v>DC2CT65-DCK63</v>
      </c>
      <c r="M4" s="87" t="e">
        <f>VLOOKUP(L4,'LICH THI'!C:AF,9,0)</f>
        <v>#N/A</v>
      </c>
      <c r="N4" s="74" t="e">
        <f>VLOOKUP(L4,'LICH THI'!C:AF,11,0)</f>
        <v>#N/A</v>
      </c>
      <c r="O4" t="e">
        <f t="shared" si="1"/>
        <v>#N/A</v>
      </c>
      <c r="P4" t="e">
        <f t="shared" si="2"/>
        <v>#N/A</v>
      </c>
    </row>
    <row r="5" spans="1:16" ht="18.75" x14ac:dyDescent="0.25">
      <c r="A5" s="442">
        <v>4</v>
      </c>
      <c r="B5" s="85" t="s">
        <v>3110</v>
      </c>
      <c r="C5" s="314" t="s">
        <v>904</v>
      </c>
      <c r="D5" s="189" t="s">
        <v>906</v>
      </c>
      <c r="E5" s="190">
        <v>3</v>
      </c>
      <c r="F5" s="85">
        <v>0</v>
      </c>
      <c r="G5" s="86">
        <v>0</v>
      </c>
      <c r="H5" s="87">
        <v>42333</v>
      </c>
      <c r="I5" s="302" t="s">
        <v>3105</v>
      </c>
      <c r="J5" s="74">
        <v>2</v>
      </c>
      <c r="L5" s="300" t="str">
        <f t="shared" si="0"/>
        <v>DC3QT51-DCK63</v>
      </c>
      <c r="M5" s="87" t="e">
        <f>VLOOKUP(L5,'LICH THI'!C:AF,9,0)</f>
        <v>#N/A</v>
      </c>
      <c r="N5" s="74" t="e">
        <f>VLOOKUP(L5,'LICH THI'!C:AF,11,0)</f>
        <v>#N/A</v>
      </c>
      <c r="O5" t="e">
        <f t="shared" si="1"/>
        <v>#N/A</v>
      </c>
      <c r="P5" t="e">
        <f t="shared" si="2"/>
        <v>#N/A</v>
      </c>
    </row>
    <row r="6" spans="1:16" ht="18.75" x14ac:dyDescent="0.25">
      <c r="A6" s="442">
        <v>5</v>
      </c>
      <c r="B6" s="85" t="s">
        <v>3110</v>
      </c>
      <c r="C6" s="314" t="s">
        <v>666</v>
      </c>
      <c r="D6" s="189" t="s">
        <v>667</v>
      </c>
      <c r="E6" s="190">
        <v>3</v>
      </c>
      <c r="F6" s="85" t="s">
        <v>1484</v>
      </c>
      <c r="G6" s="86">
        <v>90</v>
      </c>
      <c r="H6" s="87">
        <v>42335</v>
      </c>
      <c r="I6" s="302" t="s">
        <v>3103</v>
      </c>
      <c r="J6" s="74">
        <v>2</v>
      </c>
      <c r="L6" s="300" t="str">
        <f t="shared" si="0"/>
        <v>DC3CA52-DCK63</v>
      </c>
      <c r="M6" s="87" t="e">
        <f>VLOOKUP(L6,'LICH THI'!C:AF,9,0)</f>
        <v>#N/A</v>
      </c>
      <c r="N6" s="74" t="e">
        <f>VLOOKUP(L6,'LICH THI'!C:AF,11,0)</f>
        <v>#N/A</v>
      </c>
      <c r="O6" t="e">
        <f t="shared" si="1"/>
        <v>#N/A</v>
      </c>
      <c r="P6" t="e">
        <f t="shared" si="2"/>
        <v>#N/A</v>
      </c>
    </row>
    <row r="7" spans="1:16" ht="18.75" x14ac:dyDescent="0.25">
      <c r="A7" s="442">
        <v>6</v>
      </c>
      <c r="B7" s="85" t="s">
        <v>3110</v>
      </c>
      <c r="C7" s="314" t="s">
        <v>609</v>
      </c>
      <c r="D7" s="189" t="s">
        <v>611</v>
      </c>
      <c r="E7" s="190">
        <v>3</v>
      </c>
      <c r="F7" s="85" t="s">
        <v>1484</v>
      </c>
      <c r="G7" s="86">
        <v>90</v>
      </c>
      <c r="H7" s="87">
        <v>42335</v>
      </c>
      <c r="I7" s="302" t="s">
        <v>3103</v>
      </c>
      <c r="J7" s="74">
        <v>2</v>
      </c>
      <c r="L7" s="300" t="str">
        <f t="shared" si="0"/>
        <v>DC3DD52-DCK63</v>
      </c>
      <c r="M7" s="87" t="e">
        <f>VLOOKUP(L7,'LICH THI'!C:AF,9,0)</f>
        <v>#N/A</v>
      </c>
      <c r="N7" s="74" t="e">
        <f>VLOOKUP(L7,'LICH THI'!C:AF,11,0)</f>
        <v>#N/A</v>
      </c>
      <c r="O7" t="e">
        <f t="shared" si="1"/>
        <v>#N/A</v>
      </c>
      <c r="P7" t="e">
        <f t="shared" si="2"/>
        <v>#N/A</v>
      </c>
    </row>
    <row r="8" spans="1:16" ht="18.75" x14ac:dyDescent="0.25">
      <c r="A8" s="442">
        <v>7</v>
      </c>
      <c r="B8" s="85" t="s">
        <v>3110</v>
      </c>
      <c r="C8" s="314" t="s">
        <v>1112</v>
      </c>
      <c r="D8" s="189" t="s">
        <v>467</v>
      </c>
      <c r="E8" s="190">
        <v>2</v>
      </c>
      <c r="F8" s="85" t="s">
        <v>2</v>
      </c>
      <c r="G8" s="86">
        <v>0</v>
      </c>
      <c r="H8" s="87">
        <v>42338</v>
      </c>
      <c r="I8" s="302" t="s">
        <v>3104</v>
      </c>
      <c r="J8" s="339" t="s">
        <v>3083</v>
      </c>
      <c r="L8" s="300" t="str">
        <f t="shared" si="0"/>
        <v>DC3CD60-DCK63</v>
      </c>
      <c r="M8" s="87" t="e">
        <f>VLOOKUP(L8,'LICH THI'!C:AF,9,0)</f>
        <v>#N/A</v>
      </c>
      <c r="N8" s="339" t="e">
        <f>VLOOKUP(L8,'LICH THI'!C:AF,11,0)</f>
        <v>#N/A</v>
      </c>
      <c r="O8" t="e">
        <f t="shared" si="1"/>
        <v>#N/A</v>
      </c>
      <c r="P8" t="e">
        <f t="shared" si="2"/>
        <v>#N/A</v>
      </c>
    </row>
    <row r="9" spans="1:16" ht="18.75" x14ac:dyDescent="0.25">
      <c r="A9" s="442">
        <v>8</v>
      </c>
      <c r="B9" s="85" t="s">
        <v>3110</v>
      </c>
      <c r="C9" s="314" t="s">
        <v>1124</v>
      </c>
      <c r="D9" s="189" t="s">
        <v>297</v>
      </c>
      <c r="E9" s="190">
        <v>2</v>
      </c>
      <c r="F9" s="85" t="s">
        <v>1484</v>
      </c>
      <c r="G9" s="86">
        <v>90</v>
      </c>
      <c r="H9" s="87">
        <v>42338</v>
      </c>
      <c r="I9" s="302" t="s">
        <v>3104</v>
      </c>
      <c r="J9" s="74">
        <v>2</v>
      </c>
      <c r="L9" s="300" t="str">
        <f t="shared" si="0"/>
        <v>DC3CT91-DCK63</v>
      </c>
      <c r="M9" s="87" t="e">
        <f>VLOOKUP(L9,'LICH THI'!C:AF,9,0)</f>
        <v>#N/A</v>
      </c>
      <c r="N9" s="74" t="e">
        <f>VLOOKUP(L9,'LICH THI'!C:AF,11,0)</f>
        <v>#N/A</v>
      </c>
      <c r="O9" t="e">
        <f t="shared" si="1"/>
        <v>#N/A</v>
      </c>
      <c r="P9" t="e">
        <f t="shared" si="2"/>
        <v>#N/A</v>
      </c>
    </row>
    <row r="10" spans="1:16" ht="37.5" x14ac:dyDescent="0.25">
      <c r="A10" s="442">
        <v>9</v>
      </c>
      <c r="B10" s="85" t="s">
        <v>3110</v>
      </c>
      <c r="C10" s="314" t="s">
        <v>879</v>
      </c>
      <c r="D10" s="189" t="s">
        <v>881</v>
      </c>
      <c r="E10" s="190">
        <v>3</v>
      </c>
      <c r="F10" s="85">
        <v>0</v>
      </c>
      <c r="G10" s="86">
        <v>0</v>
      </c>
      <c r="H10" s="87">
        <v>42338</v>
      </c>
      <c r="I10" s="302" t="s">
        <v>3104</v>
      </c>
      <c r="J10" s="74">
        <v>2</v>
      </c>
      <c r="L10" s="300" t="str">
        <f t="shared" si="0"/>
        <v>DC3KV32-DCK63</v>
      </c>
      <c r="M10" s="87" t="e">
        <f>VLOOKUP(L10,'LICH THI'!C:AF,9,0)</f>
        <v>#N/A</v>
      </c>
      <c r="N10" s="74" t="e">
        <f>VLOOKUP(L10,'LICH THI'!C:AF,11,0)</f>
        <v>#N/A</v>
      </c>
      <c r="O10" t="e">
        <f t="shared" si="1"/>
        <v>#N/A</v>
      </c>
      <c r="P10" t="e">
        <f t="shared" si="2"/>
        <v>#N/A</v>
      </c>
    </row>
    <row r="11" spans="1:16" ht="18.75" x14ac:dyDescent="0.25">
      <c r="A11" s="442">
        <v>10</v>
      </c>
      <c r="B11" s="85" t="s">
        <v>3110</v>
      </c>
      <c r="C11" s="314" t="s">
        <v>206</v>
      </c>
      <c r="D11" s="189" t="s">
        <v>1623</v>
      </c>
      <c r="E11" s="190">
        <v>2</v>
      </c>
      <c r="F11" s="85" t="s">
        <v>1484</v>
      </c>
      <c r="G11" s="86">
        <v>60</v>
      </c>
      <c r="H11" s="87">
        <v>42340</v>
      </c>
      <c r="I11" s="302" t="s">
        <v>3105</v>
      </c>
      <c r="J11" s="74">
        <v>2</v>
      </c>
      <c r="L11" s="300" t="str">
        <f t="shared" si="0"/>
        <v>DC2DD53-DCK63</v>
      </c>
      <c r="M11" s="87" t="e">
        <f>VLOOKUP(L11,'LICH THI'!C:AF,9,0)</f>
        <v>#N/A</v>
      </c>
      <c r="N11" s="74" t="e">
        <f>VLOOKUP(L11,'LICH THI'!C:AF,11,0)</f>
        <v>#N/A</v>
      </c>
      <c r="O11" t="e">
        <f t="shared" si="1"/>
        <v>#N/A</v>
      </c>
      <c r="P11" t="e">
        <f t="shared" si="2"/>
        <v>#N/A</v>
      </c>
    </row>
    <row r="12" spans="1:16" ht="18.75" x14ac:dyDescent="0.25">
      <c r="A12" s="442">
        <v>11</v>
      </c>
      <c r="B12" s="85" t="s">
        <v>3110</v>
      </c>
      <c r="C12" s="314" t="s">
        <v>1210</v>
      </c>
      <c r="D12" s="189" t="s">
        <v>1211</v>
      </c>
      <c r="E12" s="190">
        <v>2</v>
      </c>
      <c r="F12" s="85">
        <v>0</v>
      </c>
      <c r="G12" s="86">
        <v>0</v>
      </c>
      <c r="H12" s="87">
        <v>42340</v>
      </c>
      <c r="I12" s="302" t="s">
        <v>3105</v>
      </c>
      <c r="J12" s="74">
        <v>2</v>
      </c>
      <c r="L12" s="300" t="str">
        <f t="shared" si="0"/>
        <v>DC3QT69-DCK63</v>
      </c>
      <c r="M12" s="87" t="e">
        <f>VLOOKUP(L12,'LICH THI'!C:AF,9,0)</f>
        <v>#N/A</v>
      </c>
      <c r="N12" s="74" t="e">
        <f>VLOOKUP(L12,'LICH THI'!C:AF,11,0)</f>
        <v>#N/A</v>
      </c>
      <c r="O12" t="e">
        <f t="shared" si="1"/>
        <v>#N/A</v>
      </c>
      <c r="P12" t="e">
        <f t="shared" si="2"/>
        <v>#N/A</v>
      </c>
    </row>
    <row r="13" spans="1:16" ht="18.75" x14ac:dyDescent="0.25">
      <c r="A13" s="442">
        <v>12</v>
      </c>
      <c r="B13" s="85" t="s">
        <v>3110</v>
      </c>
      <c r="C13" s="314" t="s">
        <v>756</v>
      </c>
      <c r="D13" s="189" t="s">
        <v>759</v>
      </c>
      <c r="E13" s="190">
        <v>3</v>
      </c>
      <c r="F13" s="85" t="s">
        <v>1484</v>
      </c>
      <c r="G13" s="86">
        <v>90</v>
      </c>
      <c r="H13" s="338">
        <v>42340</v>
      </c>
      <c r="I13" s="302" t="s">
        <v>3105</v>
      </c>
      <c r="J13" s="74">
        <v>2</v>
      </c>
      <c r="L13" s="300" t="str">
        <f t="shared" si="0"/>
        <v>DC3MX45-DCK63</v>
      </c>
      <c r="M13" s="87" t="e">
        <f>VLOOKUP(L13,'LICH THI'!C:AF,9,0)</f>
        <v>#N/A</v>
      </c>
      <c r="N13" s="74" t="e">
        <f>VLOOKUP(L13,'LICH THI'!C:AF,11,0)</f>
        <v>#N/A</v>
      </c>
      <c r="O13" t="e">
        <f t="shared" si="1"/>
        <v>#N/A</v>
      </c>
      <c r="P13" t="e">
        <f t="shared" si="2"/>
        <v>#N/A</v>
      </c>
    </row>
    <row r="14" spans="1:16" ht="18.75" x14ac:dyDescent="0.25">
      <c r="A14" s="442">
        <v>13</v>
      </c>
      <c r="B14" s="85" t="s">
        <v>3110</v>
      </c>
      <c r="C14" s="314" t="s">
        <v>656</v>
      </c>
      <c r="D14" s="189" t="s">
        <v>657</v>
      </c>
      <c r="E14" s="190">
        <v>3</v>
      </c>
      <c r="F14" s="85" t="s">
        <v>1511</v>
      </c>
      <c r="G14" s="86">
        <v>0</v>
      </c>
      <c r="H14" s="87">
        <v>42341</v>
      </c>
      <c r="I14" s="302" t="s">
        <v>3106</v>
      </c>
      <c r="J14" s="339" t="s">
        <v>3083</v>
      </c>
      <c r="L14" s="300" t="str">
        <f t="shared" si="0"/>
        <v>DC3DB52-DCK63</v>
      </c>
      <c r="M14" s="87" t="e">
        <f>VLOOKUP(L14,'LICH THI'!C:AF,9,0)</f>
        <v>#N/A</v>
      </c>
      <c r="N14" s="339" t="e">
        <f>VLOOKUP(L14,'LICH THI'!C:AF,11,0)</f>
        <v>#N/A</v>
      </c>
      <c r="O14" t="e">
        <f t="shared" si="1"/>
        <v>#N/A</v>
      </c>
      <c r="P14" t="e">
        <f t="shared" si="2"/>
        <v>#N/A</v>
      </c>
    </row>
    <row r="15" spans="1:16" ht="18.75" x14ac:dyDescent="0.25">
      <c r="A15" s="442">
        <v>14</v>
      </c>
      <c r="B15" s="85" t="s">
        <v>3110</v>
      </c>
      <c r="C15" s="328" t="s">
        <v>656</v>
      </c>
      <c r="D15" s="189" t="s">
        <v>657</v>
      </c>
      <c r="E15" s="190">
        <v>3</v>
      </c>
      <c r="F15" s="85" t="s">
        <v>1511</v>
      </c>
      <c r="G15" s="86">
        <v>0</v>
      </c>
      <c r="H15" s="329">
        <v>42341</v>
      </c>
      <c r="I15" s="302" t="s">
        <v>3106</v>
      </c>
      <c r="J15" s="74" t="s">
        <v>3083</v>
      </c>
      <c r="L15" s="300" t="str">
        <f t="shared" si="0"/>
        <v>DC3DB52-DCK63</v>
      </c>
      <c r="M15" s="87" t="e">
        <f>VLOOKUP(L15,'LICH THI'!C:AF,9,0)</f>
        <v>#N/A</v>
      </c>
      <c r="N15" s="74" t="e">
        <f>VLOOKUP(L15,'LICH THI'!C:AF,11,0)</f>
        <v>#N/A</v>
      </c>
      <c r="O15" t="e">
        <f t="shared" si="1"/>
        <v>#N/A</v>
      </c>
      <c r="P15" t="e">
        <f t="shared" si="2"/>
        <v>#N/A</v>
      </c>
    </row>
    <row r="16" spans="1:16" ht="18.75" x14ac:dyDescent="0.25">
      <c r="A16" s="442">
        <v>15</v>
      </c>
      <c r="B16" s="85" t="s">
        <v>3110</v>
      </c>
      <c r="C16" s="314" t="s">
        <v>882</v>
      </c>
      <c r="D16" s="189" t="s">
        <v>883</v>
      </c>
      <c r="E16" s="190">
        <v>3</v>
      </c>
      <c r="F16" s="85" t="s">
        <v>1484</v>
      </c>
      <c r="G16" s="86">
        <v>90</v>
      </c>
      <c r="H16" s="87">
        <v>42341</v>
      </c>
      <c r="I16" s="302" t="s">
        <v>3106</v>
      </c>
      <c r="J16" s="74">
        <v>2</v>
      </c>
      <c r="L16" s="300" t="str">
        <f t="shared" si="0"/>
        <v>DC3KV43-DCK63</v>
      </c>
      <c r="M16" s="87" t="e">
        <f>VLOOKUP(L16,'LICH THI'!C:AF,9,0)</f>
        <v>#N/A</v>
      </c>
      <c r="N16" s="74" t="e">
        <f>VLOOKUP(L16,'LICH THI'!C:AF,11,0)</f>
        <v>#N/A</v>
      </c>
      <c r="O16" t="e">
        <f t="shared" si="1"/>
        <v>#N/A</v>
      </c>
      <c r="P16" t="e">
        <f t="shared" si="2"/>
        <v>#N/A</v>
      </c>
    </row>
    <row r="17" spans="1:16" ht="18.75" x14ac:dyDescent="0.25">
      <c r="A17" s="442">
        <v>16</v>
      </c>
      <c r="B17" s="85" t="s">
        <v>3110</v>
      </c>
      <c r="C17" s="314" t="s">
        <v>604</v>
      </c>
      <c r="D17" s="189" t="s">
        <v>377</v>
      </c>
      <c r="E17" s="190">
        <v>2</v>
      </c>
      <c r="F17" s="85" t="s">
        <v>1484</v>
      </c>
      <c r="G17" s="86">
        <v>90</v>
      </c>
      <c r="H17" s="87">
        <v>42342</v>
      </c>
      <c r="I17" s="302" t="s">
        <v>3103</v>
      </c>
      <c r="J17" s="74">
        <v>2</v>
      </c>
      <c r="L17" s="300" t="str">
        <f t="shared" si="0"/>
        <v>DC3DD46-DCK63</v>
      </c>
      <c r="M17" s="87" t="e">
        <f>VLOOKUP(L17,'LICH THI'!C:AF,9,0)</f>
        <v>#N/A</v>
      </c>
      <c r="N17" s="74" t="e">
        <f>VLOOKUP(L17,'LICH THI'!C:AF,11,0)</f>
        <v>#N/A</v>
      </c>
      <c r="O17" t="e">
        <f t="shared" si="1"/>
        <v>#N/A</v>
      </c>
      <c r="P17" t="e">
        <f t="shared" si="2"/>
        <v>#N/A</v>
      </c>
    </row>
    <row r="18" spans="1:16" ht="18.75" x14ac:dyDescent="0.25">
      <c r="A18" s="442">
        <v>17</v>
      </c>
      <c r="B18" s="85" t="s">
        <v>3110</v>
      </c>
      <c r="C18" s="314" t="s">
        <v>898</v>
      </c>
      <c r="D18" s="189" t="s">
        <v>475</v>
      </c>
      <c r="E18" s="190">
        <v>2</v>
      </c>
      <c r="F18" s="85">
        <v>0</v>
      </c>
      <c r="G18" s="86">
        <v>0</v>
      </c>
      <c r="H18" s="87">
        <v>42342</v>
      </c>
      <c r="I18" s="302" t="s">
        <v>3103</v>
      </c>
      <c r="J18" s="74">
        <v>2</v>
      </c>
      <c r="L18" s="300" t="str">
        <f t="shared" si="0"/>
        <v>DC3QT67-DCK63</v>
      </c>
      <c r="M18" s="87" t="e">
        <f>VLOOKUP(L18,'LICH THI'!C:AF,9,0)</f>
        <v>#N/A</v>
      </c>
      <c r="N18" s="74" t="e">
        <f>VLOOKUP(L18,'LICH THI'!C:AF,11,0)</f>
        <v>#N/A</v>
      </c>
      <c r="O18" t="e">
        <f t="shared" si="1"/>
        <v>#N/A</v>
      </c>
      <c r="P18" t="e">
        <f t="shared" si="2"/>
        <v>#N/A</v>
      </c>
    </row>
    <row r="19" spans="1:16" ht="18.75" x14ac:dyDescent="0.25">
      <c r="A19" s="442">
        <v>18</v>
      </c>
      <c r="B19" s="85" t="s">
        <v>3110</v>
      </c>
      <c r="C19" s="314" t="s">
        <v>576</v>
      </c>
      <c r="D19" s="189" t="s">
        <v>577</v>
      </c>
      <c r="E19" s="190">
        <v>3</v>
      </c>
      <c r="F19" s="85" t="s">
        <v>1484</v>
      </c>
      <c r="G19" s="86">
        <v>90</v>
      </c>
      <c r="H19" s="87">
        <v>42342</v>
      </c>
      <c r="I19" s="302" t="s">
        <v>3103</v>
      </c>
      <c r="J19" s="74">
        <v>2</v>
      </c>
      <c r="L19" s="300" t="str">
        <f t="shared" si="0"/>
        <v>DC3CA42-DCK63</v>
      </c>
      <c r="M19" s="87" t="e">
        <f>VLOOKUP(L19,'LICH THI'!C:AF,9,0)</f>
        <v>#N/A</v>
      </c>
      <c r="N19" s="74" t="e">
        <f>VLOOKUP(L19,'LICH THI'!C:AF,11,0)</f>
        <v>#N/A</v>
      </c>
      <c r="O19" t="e">
        <f t="shared" si="1"/>
        <v>#N/A</v>
      </c>
      <c r="P19" t="e">
        <f t="shared" si="2"/>
        <v>#N/A</v>
      </c>
    </row>
    <row r="20" spans="1:16" ht="37.5" x14ac:dyDescent="0.25">
      <c r="A20" s="442">
        <v>19</v>
      </c>
      <c r="B20" s="85" t="s">
        <v>3110</v>
      </c>
      <c r="C20" s="314" t="s">
        <v>676</v>
      </c>
      <c r="D20" s="189" t="s">
        <v>1703</v>
      </c>
      <c r="E20" s="190">
        <v>3</v>
      </c>
      <c r="F20" s="85" t="s">
        <v>1484</v>
      </c>
      <c r="G20" s="86">
        <v>0</v>
      </c>
      <c r="H20" s="338">
        <v>42342</v>
      </c>
      <c r="I20" s="302" t="s">
        <v>3103</v>
      </c>
      <c r="J20" s="74">
        <v>2</v>
      </c>
      <c r="L20" s="300" t="str">
        <f t="shared" si="0"/>
        <v>DC3DS52-DCK63</v>
      </c>
      <c r="M20" s="87" t="e">
        <f>VLOOKUP(L20,'LICH THI'!C:AF,9,0)</f>
        <v>#N/A</v>
      </c>
      <c r="N20" s="74" t="e">
        <f>VLOOKUP(L20,'LICH THI'!C:AF,11,0)</f>
        <v>#N/A</v>
      </c>
      <c r="O20" t="e">
        <f t="shared" si="1"/>
        <v>#N/A</v>
      </c>
      <c r="P20" t="e">
        <f t="shared" si="2"/>
        <v>#N/A</v>
      </c>
    </row>
    <row r="21" spans="1:16" ht="18.75" x14ac:dyDescent="0.25">
      <c r="A21" s="442">
        <v>20</v>
      </c>
      <c r="B21" s="85" t="s">
        <v>3110</v>
      </c>
      <c r="C21" s="314" t="s">
        <v>766</v>
      </c>
      <c r="D21" s="189" t="s">
        <v>767</v>
      </c>
      <c r="E21" s="190">
        <v>2</v>
      </c>
      <c r="F21" s="85" t="s">
        <v>1484</v>
      </c>
      <c r="G21" s="86">
        <v>90</v>
      </c>
      <c r="H21" s="338">
        <v>42342</v>
      </c>
      <c r="I21" s="302" t="s">
        <v>3103</v>
      </c>
      <c r="J21" s="74">
        <v>2</v>
      </c>
      <c r="L21" s="300" t="str">
        <f t="shared" si="0"/>
        <v>DC3MX53-DCK63</v>
      </c>
      <c r="M21" s="87" t="e">
        <f>VLOOKUP(L21,'LICH THI'!C:AF,9,0)</f>
        <v>#N/A</v>
      </c>
      <c r="N21" s="74" t="e">
        <f>VLOOKUP(L21,'LICH THI'!C:AF,11,0)</f>
        <v>#N/A</v>
      </c>
      <c r="O21" t="e">
        <f t="shared" si="1"/>
        <v>#N/A</v>
      </c>
      <c r="P21" t="e">
        <f t="shared" si="2"/>
        <v>#N/A</v>
      </c>
    </row>
    <row r="22" spans="1:16" ht="37.5" x14ac:dyDescent="0.25">
      <c r="A22" s="442">
        <v>21</v>
      </c>
      <c r="B22" s="85" t="s">
        <v>3110</v>
      </c>
      <c r="C22" s="314" t="s">
        <v>1363</v>
      </c>
      <c r="D22" s="189" t="s">
        <v>1365</v>
      </c>
      <c r="E22" s="190">
        <v>4</v>
      </c>
      <c r="F22" s="85" t="s">
        <v>2</v>
      </c>
      <c r="G22" s="86">
        <v>0</v>
      </c>
      <c r="H22" s="336">
        <v>42345</v>
      </c>
      <c r="I22" s="340" t="s">
        <v>3091</v>
      </c>
      <c r="J22" s="339" t="s">
        <v>3083</v>
      </c>
      <c r="L22" s="300" t="str">
        <f t="shared" si="0"/>
        <v>DC4KT22-DCK63</v>
      </c>
      <c r="M22" s="87" t="e">
        <f>VLOOKUP(L22,'LICH THI'!C:AF,9,0)</f>
        <v>#N/A</v>
      </c>
      <c r="N22" s="339" t="e">
        <f>VLOOKUP(L22,'LICH THI'!C:AF,11,0)</f>
        <v>#N/A</v>
      </c>
      <c r="O22" t="e">
        <f t="shared" si="1"/>
        <v>#N/A</v>
      </c>
      <c r="P22" t="e">
        <f t="shared" si="2"/>
        <v>#N/A</v>
      </c>
    </row>
    <row r="23" spans="1:16" ht="18.75" x14ac:dyDescent="0.25">
      <c r="A23" s="442">
        <v>22</v>
      </c>
      <c r="B23" s="85" t="s">
        <v>3110</v>
      </c>
      <c r="C23" s="314" t="s">
        <v>1206</v>
      </c>
      <c r="D23" s="189" t="s">
        <v>1205</v>
      </c>
      <c r="E23" s="190">
        <v>2</v>
      </c>
      <c r="F23" s="85">
        <v>0</v>
      </c>
      <c r="G23" s="86">
        <v>0</v>
      </c>
      <c r="H23" s="87">
        <v>42345</v>
      </c>
      <c r="I23" s="302" t="s">
        <v>3104</v>
      </c>
      <c r="J23" s="74">
        <v>2</v>
      </c>
      <c r="L23" s="300" t="str">
        <f t="shared" si="0"/>
        <v>DC3QT94-DCK63</v>
      </c>
      <c r="M23" s="87" t="e">
        <f>VLOOKUP(L23,'LICH THI'!C:AF,9,0)</f>
        <v>#N/A</v>
      </c>
      <c r="N23" s="74" t="e">
        <f>VLOOKUP(L23,'LICH THI'!C:AF,11,0)</f>
        <v>#N/A</v>
      </c>
      <c r="O23" t="e">
        <f t="shared" si="1"/>
        <v>#N/A</v>
      </c>
      <c r="P23" t="e">
        <f t="shared" si="2"/>
        <v>#N/A</v>
      </c>
    </row>
    <row r="24" spans="1:16" ht="18.75" x14ac:dyDescent="0.25">
      <c r="A24" s="442">
        <v>23</v>
      </c>
      <c r="B24" s="85" t="s">
        <v>3110</v>
      </c>
      <c r="C24" s="314" t="s">
        <v>2986</v>
      </c>
      <c r="D24" s="189" t="s">
        <v>2533</v>
      </c>
      <c r="E24" s="190">
        <v>0</v>
      </c>
      <c r="F24" s="85" t="s">
        <v>1484</v>
      </c>
      <c r="G24" s="86">
        <v>0</v>
      </c>
      <c r="H24" s="87">
        <v>42345</v>
      </c>
      <c r="I24" s="302" t="s">
        <v>3104</v>
      </c>
      <c r="J24" s="74">
        <v>2</v>
      </c>
      <c r="L24" s="300" t="str">
        <f t="shared" si="0"/>
        <v>DC3CA33A-DCK63</v>
      </c>
      <c r="M24" s="87" t="e">
        <f>VLOOKUP(L24,'LICH THI'!C:AF,9,0)</f>
        <v>#N/A</v>
      </c>
      <c r="N24" s="74" t="e">
        <f>VLOOKUP(L24,'LICH THI'!C:AF,11,0)</f>
        <v>#N/A</v>
      </c>
      <c r="O24" t="e">
        <f t="shared" si="1"/>
        <v>#N/A</v>
      </c>
      <c r="P24" t="e">
        <f t="shared" si="2"/>
        <v>#N/A</v>
      </c>
    </row>
    <row r="25" spans="1:16" ht="18.75" x14ac:dyDescent="0.25">
      <c r="A25" s="442">
        <v>24</v>
      </c>
      <c r="B25" s="85" t="s">
        <v>3110</v>
      </c>
      <c r="C25" s="314" t="s">
        <v>2981</v>
      </c>
      <c r="D25" s="189" t="s">
        <v>2533</v>
      </c>
      <c r="E25" s="190">
        <v>0</v>
      </c>
      <c r="F25" s="85" t="s">
        <v>1484</v>
      </c>
      <c r="G25" s="86">
        <v>0</v>
      </c>
      <c r="H25" s="87">
        <v>42345</v>
      </c>
      <c r="I25" s="302" t="s">
        <v>3104</v>
      </c>
      <c r="J25" s="74">
        <v>2</v>
      </c>
      <c r="L25" s="300" t="str">
        <f t="shared" si="0"/>
        <v>DC3CD33A-DCK63</v>
      </c>
      <c r="M25" s="87" t="e">
        <f>VLOOKUP(L25,'LICH THI'!C:AF,9,0)</f>
        <v>#N/A</v>
      </c>
      <c r="N25" s="74" t="e">
        <f>VLOOKUP(L25,'LICH THI'!C:AF,11,0)</f>
        <v>#N/A</v>
      </c>
      <c r="O25" t="e">
        <f t="shared" si="1"/>
        <v>#N/A</v>
      </c>
      <c r="P25" t="e">
        <f t="shared" si="2"/>
        <v>#N/A</v>
      </c>
    </row>
    <row r="26" spans="1:16" ht="18.75" x14ac:dyDescent="0.25">
      <c r="A26" s="442">
        <v>25</v>
      </c>
      <c r="B26" s="85" t="s">
        <v>3110</v>
      </c>
      <c r="C26" s="314" t="s">
        <v>2982</v>
      </c>
      <c r="D26" s="189" t="s">
        <v>2533</v>
      </c>
      <c r="E26" s="190">
        <v>0</v>
      </c>
      <c r="F26" s="85" t="s">
        <v>1484</v>
      </c>
      <c r="G26" s="86">
        <v>0</v>
      </c>
      <c r="H26" s="87">
        <v>42345</v>
      </c>
      <c r="I26" s="302" t="s">
        <v>3104</v>
      </c>
      <c r="J26" s="74">
        <v>2</v>
      </c>
      <c r="L26" s="300" t="str">
        <f t="shared" si="0"/>
        <v>DC3DS33A-DCK63</v>
      </c>
      <c r="M26" s="87" t="e">
        <f>VLOOKUP(L26,'LICH THI'!C:AF,9,0)</f>
        <v>#N/A</v>
      </c>
      <c r="N26" s="74" t="e">
        <f>VLOOKUP(L26,'LICH THI'!C:AF,11,0)</f>
        <v>#N/A</v>
      </c>
      <c r="O26" t="e">
        <f t="shared" si="1"/>
        <v>#N/A</v>
      </c>
      <c r="P26" t="e">
        <f t="shared" si="2"/>
        <v>#N/A</v>
      </c>
    </row>
    <row r="27" spans="1:16" ht="18.75" x14ac:dyDescent="0.25">
      <c r="A27" s="442">
        <v>26</v>
      </c>
      <c r="B27" s="85" t="s">
        <v>3110</v>
      </c>
      <c r="C27" s="314" t="s">
        <v>2983</v>
      </c>
      <c r="D27" s="189" t="s">
        <v>2533</v>
      </c>
      <c r="E27" s="190">
        <v>0</v>
      </c>
      <c r="F27" s="85" t="s">
        <v>1484</v>
      </c>
      <c r="G27" s="86">
        <v>0</v>
      </c>
      <c r="H27" s="87">
        <v>42345</v>
      </c>
      <c r="I27" s="302" t="s">
        <v>3104</v>
      </c>
      <c r="J27" s="74">
        <v>2</v>
      </c>
      <c r="L27" s="300" t="str">
        <f t="shared" si="0"/>
        <v>DC3DB33A-DCK63</v>
      </c>
      <c r="M27" s="87" t="e">
        <f>VLOOKUP(L27,'LICH THI'!C:AF,9,0)</f>
        <v>#N/A</v>
      </c>
      <c r="N27" s="74" t="e">
        <f>VLOOKUP(L27,'LICH THI'!C:AF,11,0)</f>
        <v>#N/A</v>
      </c>
      <c r="O27" t="e">
        <f t="shared" si="1"/>
        <v>#N/A</v>
      </c>
      <c r="P27" t="e">
        <f t="shared" si="2"/>
        <v>#N/A</v>
      </c>
    </row>
    <row r="28" spans="1:16" ht="18.75" x14ac:dyDescent="0.25">
      <c r="A28" s="442">
        <v>27</v>
      </c>
      <c r="B28" s="85" t="s">
        <v>3110</v>
      </c>
      <c r="C28" s="314" t="s">
        <v>2984</v>
      </c>
      <c r="D28" s="189" t="s">
        <v>2533</v>
      </c>
      <c r="E28" s="190">
        <v>0</v>
      </c>
      <c r="F28" s="85" t="s">
        <v>1484</v>
      </c>
      <c r="G28" s="86">
        <v>0</v>
      </c>
      <c r="H28" s="87">
        <v>42345</v>
      </c>
      <c r="I28" s="302" t="s">
        <v>3104</v>
      </c>
      <c r="J28" s="74">
        <v>2</v>
      </c>
      <c r="L28" s="300" t="str">
        <f t="shared" si="0"/>
        <v>DC3DD33A-DCK63</v>
      </c>
      <c r="M28" s="87" t="e">
        <f>VLOOKUP(L28,'LICH THI'!C:AF,9,0)</f>
        <v>#N/A</v>
      </c>
      <c r="N28" s="74" t="e">
        <f>VLOOKUP(L28,'LICH THI'!C:AF,11,0)</f>
        <v>#N/A</v>
      </c>
      <c r="O28" t="e">
        <f t="shared" si="1"/>
        <v>#N/A</v>
      </c>
      <c r="P28" t="e">
        <f t="shared" si="2"/>
        <v>#N/A</v>
      </c>
    </row>
    <row r="29" spans="1:16" ht="18.75" x14ac:dyDescent="0.25">
      <c r="A29" s="442">
        <v>28</v>
      </c>
      <c r="B29" s="85" t="s">
        <v>3110</v>
      </c>
      <c r="C29" s="314" t="s">
        <v>2985</v>
      </c>
      <c r="D29" s="189" t="s">
        <v>2533</v>
      </c>
      <c r="E29" s="190">
        <v>0</v>
      </c>
      <c r="F29" s="85" t="s">
        <v>1484</v>
      </c>
      <c r="G29" s="86">
        <v>0</v>
      </c>
      <c r="H29" s="87">
        <v>42345</v>
      </c>
      <c r="I29" s="302" t="s">
        <v>3104</v>
      </c>
      <c r="J29" s="74">
        <v>2</v>
      </c>
      <c r="L29" s="300" t="str">
        <f t="shared" si="0"/>
        <v>DC3MX33A-DCK63</v>
      </c>
      <c r="M29" s="87" t="e">
        <f>VLOOKUP(L29,'LICH THI'!C:AF,9,0)</f>
        <v>#N/A</v>
      </c>
      <c r="N29" s="74" t="e">
        <f>VLOOKUP(L29,'LICH THI'!C:AF,11,0)</f>
        <v>#N/A</v>
      </c>
      <c r="O29" t="e">
        <f t="shared" si="1"/>
        <v>#N/A</v>
      </c>
      <c r="P29" t="e">
        <f t="shared" si="2"/>
        <v>#N/A</v>
      </c>
    </row>
    <row r="30" spans="1:16" ht="18.75" x14ac:dyDescent="0.25">
      <c r="A30" s="442">
        <v>29</v>
      </c>
      <c r="B30" s="85" t="s">
        <v>3110</v>
      </c>
      <c r="C30" s="314" t="s">
        <v>742</v>
      </c>
      <c r="D30" s="189" t="s">
        <v>743</v>
      </c>
      <c r="E30" s="190">
        <v>2</v>
      </c>
      <c r="F30" s="85" t="s">
        <v>1484</v>
      </c>
      <c r="G30" s="86">
        <v>60</v>
      </c>
      <c r="H30" s="338">
        <v>42345</v>
      </c>
      <c r="I30" s="302" t="s">
        <v>3104</v>
      </c>
      <c r="J30" s="74">
        <v>2</v>
      </c>
      <c r="L30" s="300" t="str">
        <f t="shared" si="0"/>
        <v>DC3OT54-DCK63</v>
      </c>
      <c r="M30" s="87" t="e">
        <f>VLOOKUP(L30,'LICH THI'!C:AF,9,0)</f>
        <v>#N/A</v>
      </c>
      <c r="N30" s="74" t="e">
        <f>VLOOKUP(L30,'LICH THI'!C:AF,11,0)</f>
        <v>#N/A</v>
      </c>
      <c r="O30" t="e">
        <f t="shared" si="1"/>
        <v>#N/A</v>
      </c>
      <c r="P30" t="e">
        <f t="shared" si="2"/>
        <v>#N/A</v>
      </c>
    </row>
    <row r="31" spans="1:16" ht="18.75" x14ac:dyDescent="0.25">
      <c r="A31" s="442">
        <v>30</v>
      </c>
      <c r="B31" s="85" t="s">
        <v>3110</v>
      </c>
      <c r="C31" s="314" t="s">
        <v>858</v>
      </c>
      <c r="D31" s="189" t="s">
        <v>859</v>
      </c>
      <c r="E31" s="190">
        <v>2</v>
      </c>
      <c r="F31" s="85" t="s">
        <v>1511</v>
      </c>
      <c r="G31" s="86">
        <v>0</v>
      </c>
      <c r="H31" s="336">
        <v>42347</v>
      </c>
      <c r="I31" s="340" t="s">
        <v>3090</v>
      </c>
      <c r="J31" s="339" t="s">
        <v>3083</v>
      </c>
      <c r="L31" s="300" t="str">
        <f t="shared" si="0"/>
        <v>DC3KT25-DCK63</v>
      </c>
      <c r="M31" s="87" t="e">
        <f>VLOOKUP(L31,'LICH THI'!C:AF,9,0)</f>
        <v>#N/A</v>
      </c>
      <c r="N31" s="339" t="e">
        <f>VLOOKUP(L31,'LICH THI'!C:AF,11,0)</f>
        <v>#N/A</v>
      </c>
      <c r="O31" t="e">
        <f t="shared" si="1"/>
        <v>#N/A</v>
      </c>
      <c r="P31" t="e">
        <f t="shared" si="2"/>
        <v>#N/A</v>
      </c>
    </row>
    <row r="32" spans="1:16" ht="18.75" x14ac:dyDescent="0.25">
      <c r="A32" s="442">
        <v>31</v>
      </c>
      <c r="B32" s="85" t="s">
        <v>3110</v>
      </c>
      <c r="C32" s="314" t="s">
        <v>1118</v>
      </c>
      <c r="D32" s="189" t="s">
        <v>467</v>
      </c>
      <c r="E32" s="190">
        <v>2</v>
      </c>
      <c r="F32" s="85" t="s">
        <v>2</v>
      </c>
      <c r="G32" s="86">
        <v>0</v>
      </c>
      <c r="H32" s="338">
        <v>42348</v>
      </c>
      <c r="I32" s="302" t="s">
        <v>3106</v>
      </c>
      <c r="J32" s="74" t="s">
        <v>2980</v>
      </c>
      <c r="L32" s="300" t="str">
        <f t="shared" si="0"/>
        <v>DC3CS60-DCK63</v>
      </c>
      <c r="M32" s="87" t="e">
        <f>VLOOKUP(L32,'LICH THI'!C:AF,9,0)</f>
        <v>#N/A</v>
      </c>
      <c r="N32" s="74" t="e">
        <f>VLOOKUP(L32,'LICH THI'!C:AF,11,0)</f>
        <v>#N/A</v>
      </c>
      <c r="O32" t="e">
        <f t="shared" si="1"/>
        <v>#N/A</v>
      </c>
      <c r="P32" t="e">
        <f t="shared" si="2"/>
        <v>#N/A</v>
      </c>
    </row>
    <row r="33" spans="1:16" ht="37.5" x14ac:dyDescent="0.25">
      <c r="A33" s="442">
        <v>32</v>
      </c>
      <c r="B33" s="85" t="s">
        <v>3110</v>
      </c>
      <c r="C33" s="314" t="s">
        <v>752</v>
      </c>
      <c r="D33" s="189" t="s">
        <v>753</v>
      </c>
      <c r="E33" s="190">
        <v>2</v>
      </c>
      <c r="F33" s="85" t="s">
        <v>1511</v>
      </c>
      <c r="G33" s="86">
        <v>0</v>
      </c>
      <c r="H33" s="87">
        <v>42348</v>
      </c>
      <c r="I33" s="302" t="s">
        <v>3106</v>
      </c>
      <c r="J33" s="74" t="s">
        <v>2987</v>
      </c>
      <c r="L33" s="300" t="str">
        <f t="shared" si="0"/>
        <v>DC3MX42-DCK63</v>
      </c>
      <c r="M33" s="87" t="e">
        <f>VLOOKUP(L33,'LICH THI'!C:AF,9,0)</f>
        <v>#N/A</v>
      </c>
      <c r="N33" s="74" t="e">
        <f>VLOOKUP(L33,'LICH THI'!C:AF,11,0)</f>
        <v>#N/A</v>
      </c>
      <c r="O33" t="e">
        <f t="shared" si="1"/>
        <v>#N/A</v>
      </c>
      <c r="P33" t="e">
        <f t="shared" si="2"/>
        <v>#N/A</v>
      </c>
    </row>
    <row r="34" spans="1:16" ht="18.75" x14ac:dyDescent="0.25">
      <c r="A34" s="442">
        <v>33</v>
      </c>
      <c r="B34" s="85" t="s">
        <v>3110</v>
      </c>
      <c r="C34" s="314" t="s">
        <v>1122</v>
      </c>
      <c r="D34" s="189" t="s">
        <v>467</v>
      </c>
      <c r="E34" s="190">
        <v>2</v>
      </c>
      <c r="F34" s="85" t="s">
        <v>2</v>
      </c>
      <c r="G34" s="86">
        <v>0</v>
      </c>
      <c r="H34" s="87">
        <v>42348</v>
      </c>
      <c r="I34" s="302" t="s">
        <v>3106</v>
      </c>
      <c r="J34" s="339" t="s">
        <v>3083</v>
      </c>
      <c r="L34" s="300" t="str">
        <f t="shared" si="0"/>
        <v>DC3DD60-DCK63</v>
      </c>
      <c r="M34" s="87" t="e">
        <f>VLOOKUP(L34,'LICH THI'!C:AF,9,0)</f>
        <v>#N/A</v>
      </c>
      <c r="N34" s="339" t="e">
        <f>VLOOKUP(L34,'LICH THI'!C:AF,11,0)</f>
        <v>#N/A</v>
      </c>
      <c r="O34" t="e">
        <f t="shared" si="1"/>
        <v>#N/A</v>
      </c>
      <c r="P34" t="e">
        <f t="shared" si="2"/>
        <v>#N/A</v>
      </c>
    </row>
    <row r="35" spans="1:16" ht="37.5" x14ac:dyDescent="0.25">
      <c r="A35" s="442">
        <v>34</v>
      </c>
      <c r="B35" s="85" t="s">
        <v>3110</v>
      </c>
      <c r="C35" s="314" t="s">
        <v>1706</v>
      </c>
      <c r="D35" s="189" t="s">
        <v>697</v>
      </c>
      <c r="E35" s="190">
        <v>3</v>
      </c>
      <c r="F35" s="85" t="s">
        <v>1484</v>
      </c>
      <c r="G35" s="86">
        <v>90</v>
      </c>
      <c r="H35" s="87">
        <v>42348</v>
      </c>
      <c r="I35" s="302" t="s">
        <v>3106</v>
      </c>
      <c r="J35" s="74">
        <v>4</v>
      </c>
      <c r="L35" s="300" t="str">
        <f t="shared" si="0"/>
        <v>DC3CT55-DCK63</v>
      </c>
      <c r="M35" s="87" t="e">
        <f>VLOOKUP(L35,'LICH THI'!C:AF,9,0)</f>
        <v>#N/A</v>
      </c>
      <c r="N35" s="74" t="e">
        <f>VLOOKUP(L35,'LICH THI'!C:AF,11,0)</f>
        <v>#N/A</v>
      </c>
      <c r="O35" t="e">
        <f t="shared" si="1"/>
        <v>#N/A</v>
      </c>
      <c r="P35" t="e">
        <f t="shared" si="2"/>
        <v>#N/A</v>
      </c>
    </row>
    <row r="36" spans="1:16" ht="18.75" x14ac:dyDescent="0.25">
      <c r="A36" s="442">
        <v>35</v>
      </c>
      <c r="B36" s="85" t="s">
        <v>3110</v>
      </c>
      <c r="C36" s="314" t="s">
        <v>902</v>
      </c>
      <c r="D36" s="189" t="s">
        <v>903</v>
      </c>
      <c r="E36" s="190">
        <v>3</v>
      </c>
      <c r="F36" s="85">
        <v>0</v>
      </c>
      <c r="G36" s="86">
        <v>0</v>
      </c>
      <c r="H36" s="87">
        <v>42348</v>
      </c>
      <c r="I36" s="302" t="s">
        <v>3106</v>
      </c>
      <c r="J36" s="74">
        <v>4</v>
      </c>
      <c r="L36" s="300" t="str">
        <f t="shared" si="0"/>
        <v>DC3QT63-DCK63</v>
      </c>
      <c r="M36" s="87" t="e">
        <f>VLOOKUP(L36,'LICH THI'!C:AF,9,0)</f>
        <v>#N/A</v>
      </c>
      <c r="N36" s="74" t="e">
        <f>VLOOKUP(L36,'LICH THI'!C:AF,11,0)</f>
        <v>#N/A</v>
      </c>
      <c r="O36" t="e">
        <f t="shared" si="1"/>
        <v>#N/A</v>
      </c>
      <c r="P36" t="e">
        <f t="shared" si="2"/>
        <v>#N/A</v>
      </c>
    </row>
    <row r="37" spans="1:16" ht="37.5" x14ac:dyDescent="0.25">
      <c r="A37" s="442">
        <v>36</v>
      </c>
      <c r="B37" s="85" t="s">
        <v>3110</v>
      </c>
      <c r="C37" s="314" t="s">
        <v>725</v>
      </c>
      <c r="D37" s="189" t="s">
        <v>726</v>
      </c>
      <c r="E37" s="190">
        <v>4</v>
      </c>
      <c r="F37" s="85" t="s">
        <v>1484</v>
      </c>
      <c r="G37" s="86">
        <v>90</v>
      </c>
      <c r="H37" s="338">
        <v>42349</v>
      </c>
      <c r="I37" s="302" t="s">
        <v>3103</v>
      </c>
      <c r="J37" s="74">
        <v>2</v>
      </c>
      <c r="L37" s="300" t="str">
        <f t="shared" si="0"/>
        <v>DC3OT31-DCK63</v>
      </c>
      <c r="M37" s="87" t="e">
        <f>VLOOKUP(L37,'LICH THI'!C:AF,9,0)</f>
        <v>#N/A</v>
      </c>
      <c r="N37" s="74" t="e">
        <f>VLOOKUP(L37,'LICH THI'!C:AF,11,0)</f>
        <v>#N/A</v>
      </c>
      <c r="O37" t="e">
        <f t="shared" si="1"/>
        <v>#N/A</v>
      </c>
      <c r="P37" t="e">
        <f t="shared" si="2"/>
        <v>#N/A</v>
      </c>
    </row>
    <row r="38" spans="1:16" ht="18.75" x14ac:dyDescent="0.25">
      <c r="A38" s="442">
        <v>37</v>
      </c>
      <c r="B38" s="85" t="s">
        <v>3110</v>
      </c>
      <c r="C38" s="314" t="s">
        <v>1322</v>
      </c>
      <c r="D38" s="189" t="s">
        <v>1324</v>
      </c>
      <c r="E38" s="190">
        <v>3</v>
      </c>
      <c r="F38" s="85" t="s">
        <v>2</v>
      </c>
      <c r="G38" s="86">
        <v>0</v>
      </c>
      <c r="H38" s="87">
        <v>42352</v>
      </c>
      <c r="I38" s="302" t="s">
        <v>3104</v>
      </c>
      <c r="J38" s="74" t="s">
        <v>2980</v>
      </c>
      <c r="L38" s="300" t="str">
        <f t="shared" si="0"/>
        <v>DC4CK13-DCK63</v>
      </c>
      <c r="M38" s="87" t="e">
        <f>VLOOKUP(L38,'LICH THI'!C:AF,9,0)</f>
        <v>#N/A</v>
      </c>
      <c r="N38" s="74" t="e">
        <f>VLOOKUP(L38,'LICH THI'!C:AF,11,0)</f>
        <v>#N/A</v>
      </c>
      <c r="O38" t="e">
        <f t="shared" si="1"/>
        <v>#N/A</v>
      </c>
      <c r="P38" t="e">
        <f t="shared" si="2"/>
        <v>#N/A</v>
      </c>
    </row>
    <row r="39" spans="1:16" ht="18.75" x14ac:dyDescent="0.25">
      <c r="A39" s="442">
        <v>38</v>
      </c>
      <c r="B39" s="85" t="s">
        <v>3110</v>
      </c>
      <c r="C39" s="314" t="s">
        <v>1366</v>
      </c>
      <c r="D39" s="189" t="s">
        <v>1368</v>
      </c>
      <c r="E39" s="190">
        <v>4</v>
      </c>
      <c r="F39" s="85" t="s">
        <v>2</v>
      </c>
      <c r="G39" s="86">
        <v>0</v>
      </c>
      <c r="H39" s="87">
        <v>42352</v>
      </c>
      <c r="I39" s="302" t="s">
        <v>3104</v>
      </c>
      <c r="J39" s="74" t="s">
        <v>2980</v>
      </c>
      <c r="L39" s="300" t="str">
        <f t="shared" si="0"/>
        <v>DC4QT21-DCK63</v>
      </c>
      <c r="M39" s="87" t="e">
        <f>VLOOKUP(L39,'LICH THI'!C:AF,9,0)</f>
        <v>#N/A</v>
      </c>
      <c r="N39" s="74" t="e">
        <f>VLOOKUP(L39,'LICH THI'!C:AF,11,0)</f>
        <v>#N/A</v>
      </c>
      <c r="O39" t="e">
        <f t="shared" si="1"/>
        <v>#N/A</v>
      </c>
      <c r="P39" t="e">
        <f t="shared" si="2"/>
        <v>#N/A</v>
      </c>
    </row>
    <row r="40" spans="1:16" ht="18.75" x14ac:dyDescent="0.25">
      <c r="A40" s="442">
        <v>39</v>
      </c>
      <c r="B40" s="85" t="s">
        <v>3110</v>
      </c>
      <c r="C40" s="314" t="s">
        <v>1197</v>
      </c>
      <c r="D40" s="189" t="s">
        <v>1199</v>
      </c>
      <c r="E40" s="190">
        <v>2</v>
      </c>
      <c r="F40" s="85" t="s">
        <v>1511</v>
      </c>
      <c r="G40" s="86">
        <v>0</v>
      </c>
      <c r="H40" s="336">
        <v>42352</v>
      </c>
      <c r="I40" s="340" t="s">
        <v>3087</v>
      </c>
      <c r="J40" s="339" t="s">
        <v>3083</v>
      </c>
      <c r="L40" s="300" t="str">
        <f t="shared" si="0"/>
        <v>DC3KT60-DCK63</v>
      </c>
      <c r="M40" s="87" t="e">
        <f>VLOOKUP(L40,'LICH THI'!C:AF,9,0)</f>
        <v>#N/A</v>
      </c>
      <c r="N40" s="339" t="e">
        <f>VLOOKUP(L40,'LICH THI'!C:AF,11,0)</f>
        <v>#N/A</v>
      </c>
      <c r="O40" t="e">
        <f t="shared" si="1"/>
        <v>#N/A</v>
      </c>
      <c r="P40" t="e">
        <f t="shared" si="2"/>
        <v>#N/A</v>
      </c>
    </row>
    <row r="41" spans="1:16" ht="18.75" x14ac:dyDescent="0.25">
      <c r="A41" s="442">
        <v>40</v>
      </c>
      <c r="B41" s="85" t="s">
        <v>3110</v>
      </c>
      <c r="C41" s="314" t="s">
        <v>465</v>
      </c>
      <c r="D41" s="189" t="s">
        <v>467</v>
      </c>
      <c r="E41" s="190">
        <v>2</v>
      </c>
      <c r="F41" s="85" t="s">
        <v>1511</v>
      </c>
      <c r="G41" s="86">
        <v>0</v>
      </c>
      <c r="H41" s="338">
        <v>42354</v>
      </c>
      <c r="I41" s="302" t="s">
        <v>3105</v>
      </c>
      <c r="J41" s="74" t="s">
        <v>2987</v>
      </c>
      <c r="L41" s="300" t="str">
        <f t="shared" si="0"/>
        <v>DC2CK60-DCK63</v>
      </c>
      <c r="M41" s="87" t="e">
        <f>VLOOKUP(L41,'LICH THI'!C:AF,9,0)</f>
        <v>#N/A</v>
      </c>
      <c r="N41" s="74" t="e">
        <f>VLOOKUP(L41,'LICH THI'!C:AF,11,0)</f>
        <v>#N/A</v>
      </c>
      <c r="O41" t="e">
        <f t="shared" si="1"/>
        <v>#N/A</v>
      </c>
      <c r="P41" t="e">
        <f t="shared" si="2"/>
        <v>#N/A</v>
      </c>
    </row>
    <row r="42" spans="1:16" ht="18.75" x14ac:dyDescent="0.25">
      <c r="A42" s="442">
        <v>41</v>
      </c>
      <c r="B42" s="85" t="s">
        <v>3110</v>
      </c>
      <c r="C42" s="314" t="s">
        <v>907</v>
      </c>
      <c r="D42" s="189" t="s">
        <v>908</v>
      </c>
      <c r="E42" s="190">
        <v>2</v>
      </c>
      <c r="F42" s="85" t="s">
        <v>1511</v>
      </c>
      <c r="G42" s="86">
        <v>0</v>
      </c>
      <c r="H42" s="338">
        <v>42354</v>
      </c>
      <c r="I42" s="302" t="s">
        <v>3105</v>
      </c>
      <c r="J42" s="74" t="s">
        <v>2987</v>
      </c>
      <c r="L42" s="300" t="str">
        <f t="shared" si="0"/>
        <v>DC3QT52-DCK63</v>
      </c>
      <c r="M42" s="87" t="e">
        <f>VLOOKUP(L42,'LICH THI'!C:AF,9,0)</f>
        <v>#N/A</v>
      </c>
      <c r="N42" s="74" t="e">
        <f>VLOOKUP(L42,'LICH THI'!C:AF,11,0)</f>
        <v>#N/A</v>
      </c>
      <c r="O42" t="e">
        <f t="shared" si="1"/>
        <v>#N/A</v>
      </c>
      <c r="P42" t="e">
        <f t="shared" si="2"/>
        <v>#N/A</v>
      </c>
    </row>
    <row r="43" spans="1:16" ht="18.75" x14ac:dyDescent="0.25">
      <c r="A43" s="442">
        <v>42</v>
      </c>
      <c r="B43" s="85" t="s">
        <v>3110</v>
      </c>
      <c r="C43" s="314" t="s">
        <v>1807</v>
      </c>
      <c r="D43" s="189" t="s">
        <v>1808</v>
      </c>
      <c r="E43" s="190">
        <v>1</v>
      </c>
      <c r="F43" s="85" t="s">
        <v>1511</v>
      </c>
      <c r="G43" s="86">
        <v>0</v>
      </c>
      <c r="H43" s="338">
        <v>42356</v>
      </c>
      <c r="I43" s="302" t="s">
        <v>3103</v>
      </c>
      <c r="J43" s="74" t="s">
        <v>2980</v>
      </c>
      <c r="L43" s="300" t="str">
        <f t="shared" si="0"/>
        <v>DC3MX47-DCK63</v>
      </c>
      <c r="M43" s="87" t="e">
        <f>VLOOKUP(L43,'LICH THI'!C:AF,9,0)</f>
        <v>#N/A</v>
      </c>
      <c r="N43" s="74" t="e">
        <f>VLOOKUP(L43,'LICH THI'!C:AF,11,0)</f>
        <v>#N/A</v>
      </c>
      <c r="O43" t="e">
        <f t="shared" si="1"/>
        <v>#N/A</v>
      </c>
      <c r="P43" t="e">
        <f t="shared" si="2"/>
        <v>#N/A</v>
      </c>
    </row>
    <row r="44" spans="1:16" ht="18.75" x14ac:dyDescent="0.25">
      <c r="A44" s="442"/>
      <c r="B44" s="442"/>
      <c r="C44" s="442"/>
      <c r="D44" s="443"/>
      <c r="E44" s="442"/>
      <c r="F44" s="444"/>
      <c r="G44" s="442"/>
      <c r="H44" s="445"/>
      <c r="I44" s="442"/>
      <c r="J44" s="442"/>
      <c r="L44" s="300" t="str">
        <f t="shared" si="0"/>
        <v>-</v>
      </c>
      <c r="M44" s="87" t="e">
        <f>VLOOKUP(L44,'LICH THI'!C:AF,9,0)</f>
        <v>#N/A</v>
      </c>
      <c r="N44" s="442" t="e">
        <f>VLOOKUP(L44,'LICH THI'!C:AF,11,0)</f>
        <v>#N/A</v>
      </c>
      <c r="O44" t="e">
        <f t="shared" si="1"/>
        <v>#N/A</v>
      </c>
      <c r="P44" t="e">
        <f t="shared" si="2"/>
        <v>#N/A</v>
      </c>
    </row>
    <row r="45" spans="1:16" ht="37.5" x14ac:dyDescent="0.25">
      <c r="A45" s="441">
        <v>1</v>
      </c>
      <c r="B45" s="85" t="s">
        <v>3111</v>
      </c>
      <c r="C45" s="314" t="s">
        <v>396</v>
      </c>
      <c r="D45" s="189" t="s">
        <v>1656</v>
      </c>
      <c r="E45" s="190">
        <v>3</v>
      </c>
      <c r="F45" s="85" t="s">
        <v>2</v>
      </c>
      <c r="G45" s="86">
        <v>0</v>
      </c>
      <c r="H45" s="87">
        <v>42332</v>
      </c>
      <c r="I45" s="302" t="s">
        <v>3102</v>
      </c>
      <c r="J45" s="74" t="s">
        <v>2980</v>
      </c>
      <c r="L45" s="300" t="str">
        <f t="shared" si="0"/>
        <v>DC2TT35-DCK64</v>
      </c>
      <c r="M45" s="87" t="e">
        <f>VLOOKUP(L45,'LICH THI'!C:AF,9,0)</f>
        <v>#N/A</v>
      </c>
      <c r="N45" s="74" t="e">
        <f>VLOOKUP(L45,'LICH THI'!C:AF,11,0)</f>
        <v>#N/A</v>
      </c>
      <c r="O45" t="e">
        <f t="shared" si="1"/>
        <v>#N/A</v>
      </c>
      <c r="P45" t="e">
        <f t="shared" si="2"/>
        <v>#N/A</v>
      </c>
    </row>
    <row r="46" spans="1:16" ht="18.75" x14ac:dyDescent="0.25">
      <c r="A46" s="442">
        <v>2</v>
      </c>
      <c r="B46" s="85" t="s">
        <v>3111</v>
      </c>
      <c r="C46" s="314" t="s">
        <v>622</v>
      </c>
      <c r="D46" s="189" t="s">
        <v>2413</v>
      </c>
      <c r="E46" s="190">
        <v>2</v>
      </c>
      <c r="F46" s="85">
        <v>0</v>
      </c>
      <c r="G46" s="86">
        <v>0</v>
      </c>
      <c r="H46" s="87">
        <v>42332</v>
      </c>
      <c r="I46" s="302" t="s">
        <v>3102</v>
      </c>
      <c r="J46" s="74">
        <v>1</v>
      </c>
      <c r="L46" s="300" t="str">
        <f t="shared" si="0"/>
        <v>DC3CC47-DCK64</v>
      </c>
      <c r="M46" s="87" t="e">
        <f>VLOOKUP(L46,'LICH THI'!C:AF,9,0)</f>
        <v>#N/A</v>
      </c>
      <c r="N46" s="74" t="e">
        <f>VLOOKUP(L46,'LICH THI'!C:AF,11,0)</f>
        <v>#N/A</v>
      </c>
      <c r="O46" t="e">
        <f t="shared" si="1"/>
        <v>#N/A</v>
      </c>
      <c r="P46" t="e">
        <f t="shared" si="2"/>
        <v>#N/A</v>
      </c>
    </row>
    <row r="47" spans="1:16" ht="37.5" x14ac:dyDescent="0.25">
      <c r="A47" s="442">
        <v>3</v>
      </c>
      <c r="B47" s="85" t="s">
        <v>3111</v>
      </c>
      <c r="C47" s="314" t="s">
        <v>36</v>
      </c>
      <c r="D47" s="189" t="s">
        <v>38</v>
      </c>
      <c r="E47" s="190">
        <v>3</v>
      </c>
      <c r="F47" s="85" t="s">
        <v>1484</v>
      </c>
      <c r="G47" s="86">
        <v>90</v>
      </c>
      <c r="H47" s="87">
        <v>42332</v>
      </c>
      <c r="I47" s="302" t="s">
        <v>3102</v>
      </c>
      <c r="J47" s="74">
        <v>3</v>
      </c>
      <c r="L47" s="300" t="str">
        <f t="shared" si="0"/>
        <v>DC1LL04-DCK64</v>
      </c>
      <c r="M47" s="87" t="e">
        <f>VLOOKUP(L47,'LICH THI'!C:AF,9,0)</f>
        <v>#N/A</v>
      </c>
      <c r="N47" s="74" t="e">
        <f>VLOOKUP(L47,'LICH THI'!C:AF,11,0)</f>
        <v>#N/A</v>
      </c>
      <c r="O47" t="e">
        <f t="shared" si="1"/>
        <v>#N/A</v>
      </c>
      <c r="P47" t="e">
        <f t="shared" si="2"/>
        <v>#N/A</v>
      </c>
    </row>
    <row r="48" spans="1:16" ht="18.75" x14ac:dyDescent="0.25">
      <c r="A48" s="442">
        <v>4</v>
      </c>
      <c r="B48" s="85" t="s">
        <v>3111</v>
      </c>
      <c r="C48" s="314" t="s">
        <v>33</v>
      </c>
      <c r="D48" s="189" t="s">
        <v>35</v>
      </c>
      <c r="E48" s="190">
        <v>2</v>
      </c>
      <c r="F48" s="85" t="s">
        <v>1484</v>
      </c>
      <c r="G48" s="86">
        <v>90</v>
      </c>
      <c r="H48" s="87">
        <v>42333</v>
      </c>
      <c r="I48" s="302" t="s">
        <v>3105</v>
      </c>
      <c r="J48" s="74">
        <v>3</v>
      </c>
      <c r="L48" s="300" t="str">
        <f t="shared" si="0"/>
        <v>DC1LL03-DCK64</v>
      </c>
      <c r="M48" s="87" t="e">
        <f>VLOOKUP(L48,'LICH THI'!C:AF,9,0)</f>
        <v>#N/A</v>
      </c>
      <c r="N48" s="74" t="e">
        <f>VLOOKUP(L48,'LICH THI'!C:AF,11,0)</f>
        <v>#N/A</v>
      </c>
      <c r="O48" t="e">
        <f t="shared" si="1"/>
        <v>#N/A</v>
      </c>
      <c r="P48" t="e">
        <f t="shared" si="2"/>
        <v>#N/A</v>
      </c>
    </row>
    <row r="49" spans="1:16" ht="18.75" x14ac:dyDescent="0.25">
      <c r="A49" s="442">
        <v>5</v>
      </c>
      <c r="B49" s="85" t="s">
        <v>3111</v>
      </c>
      <c r="C49" s="314" t="s">
        <v>241</v>
      </c>
      <c r="D49" s="189" t="s">
        <v>242</v>
      </c>
      <c r="E49" s="190">
        <v>2</v>
      </c>
      <c r="F49" s="85" t="s">
        <v>1511</v>
      </c>
      <c r="G49" s="86">
        <v>0</v>
      </c>
      <c r="H49" s="87">
        <v>42334</v>
      </c>
      <c r="I49" s="334" t="s">
        <v>3084</v>
      </c>
      <c r="J49" s="74" t="s">
        <v>3083</v>
      </c>
      <c r="L49" s="300" t="str">
        <f t="shared" si="0"/>
        <v>DC2CK57-DCK64</v>
      </c>
      <c r="M49" s="87" t="e">
        <f>VLOOKUP(L49,'LICH THI'!C:AF,9,0)</f>
        <v>#N/A</v>
      </c>
      <c r="N49" s="74" t="e">
        <f>VLOOKUP(L49,'LICH THI'!C:AF,11,0)</f>
        <v>#N/A</v>
      </c>
      <c r="O49" t="e">
        <f t="shared" si="1"/>
        <v>#N/A</v>
      </c>
      <c r="P49" t="e">
        <f t="shared" si="2"/>
        <v>#N/A</v>
      </c>
    </row>
    <row r="50" spans="1:16" ht="37.5" x14ac:dyDescent="0.25">
      <c r="A50" s="442">
        <v>6</v>
      </c>
      <c r="B50" s="85" t="s">
        <v>3111</v>
      </c>
      <c r="C50" s="314" t="s">
        <v>1055</v>
      </c>
      <c r="D50" s="189" t="s">
        <v>1056</v>
      </c>
      <c r="E50" s="190">
        <v>2</v>
      </c>
      <c r="F50" s="85">
        <v>0</v>
      </c>
      <c r="G50" s="86">
        <v>0</v>
      </c>
      <c r="H50" s="87">
        <v>42334</v>
      </c>
      <c r="I50" s="302" t="s">
        <v>3106</v>
      </c>
      <c r="J50" s="74">
        <v>2</v>
      </c>
      <c r="L50" s="300" t="str">
        <f t="shared" si="0"/>
        <v>DC3HT51-DCK64</v>
      </c>
      <c r="M50" s="87" t="e">
        <f>VLOOKUP(L50,'LICH THI'!C:AF,9,0)</f>
        <v>#N/A</v>
      </c>
      <c r="N50" s="74" t="e">
        <f>VLOOKUP(L50,'LICH THI'!C:AF,11,0)</f>
        <v>#N/A</v>
      </c>
      <c r="O50" t="e">
        <f t="shared" si="1"/>
        <v>#N/A</v>
      </c>
      <c r="P50" t="e">
        <f t="shared" si="2"/>
        <v>#N/A</v>
      </c>
    </row>
    <row r="51" spans="1:16" ht="18.75" x14ac:dyDescent="0.25">
      <c r="A51" s="442">
        <v>7</v>
      </c>
      <c r="B51" s="85" t="s">
        <v>3111</v>
      </c>
      <c r="C51" s="314" t="s">
        <v>435</v>
      </c>
      <c r="D51" s="189" t="s">
        <v>436</v>
      </c>
      <c r="E51" s="190">
        <v>3</v>
      </c>
      <c r="F51" s="85">
        <v>0</v>
      </c>
      <c r="G51" s="86">
        <v>0</v>
      </c>
      <c r="H51" s="336">
        <v>42335</v>
      </c>
      <c r="I51" s="302" t="s">
        <v>3103</v>
      </c>
      <c r="J51" s="74">
        <v>2</v>
      </c>
      <c r="L51" s="300" t="str">
        <f t="shared" si="0"/>
        <v>DC2DT55-DCK64</v>
      </c>
      <c r="M51" s="87" t="e">
        <f>VLOOKUP(L51,'LICH THI'!C:AF,9,0)</f>
        <v>#N/A</v>
      </c>
      <c r="N51" s="74" t="e">
        <f>VLOOKUP(L51,'LICH THI'!C:AF,11,0)</f>
        <v>#N/A</v>
      </c>
      <c r="O51" t="e">
        <f t="shared" si="1"/>
        <v>#N/A</v>
      </c>
      <c r="P51" t="e">
        <f t="shared" si="2"/>
        <v>#N/A</v>
      </c>
    </row>
    <row r="52" spans="1:16" ht="18.75" x14ac:dyDescent="0.25">
      <c r="A52" s="442">
        <v>8</v>
      </c>
      <c r="B52" s="85" t="s">
        <v>3111</v>
      </c>
      <c r="C52" s="314" t="s">
        <v>198</v>
      </c>
      <c r="D52" s="189" t="s">
        <v>1621</v>
      </c>
      <c r="E52" s="190">
        <v>3</v>
      </c>
      <c r="F52" s="85" t="s">
        <v>1484</v>
      </c>
      <c r="G52" s="86">
        <v>90</v>
      </c>
      <c r="H52" s="87">
        <v>42335</v>
      </c>
      <c r="I52" s="302" t="s">
        <v>3103</v>
      </c>
      <c r="J52" s="74">
        <v>3</v>
      </c>
      <c r="L52" s="300" t="str">
        <f t="shared" si="0"/>
        <v>DC2GT52-DCK64</v>
      </c>
      <c r="M52" s="87" t="e">
        <f>VLOOKUP(L52,'LICH THI'!C:AF,9,0)</f>
        <v>#N/A</v>
      </c>
      <c r="N52" s="74" t="e">
        <f>VLOOKUP(L52,'LICH THI'!C:AF,11,0)</f>
        <v>#N/A</v>
      </c>
      <c r="O52" t="e">
        <f t="shared" si="1"/>
        <v>#N/A</v>
      </c>
      <c r="P52" t="e">
        <f t="shared" si="2"/>
        <v>#N/A</v>
      </c>
    </row>
    <row r="53" spans="1:16" ht="37.5" x14ac:dyDescent="0.25">
      <c r="A53" s="442">
        <v>9</v>
      </c>
      <c r="B53" s="85" t="s">
        <v>3111</v>
      </c>
      <c r="C53" s="314" t="s">
        <v>863</v>
      </c>
      <c r="D53" s="189" t="s">
        <v>865</v>
      </c>
      <c r="E53" s="190">
        <v>3</v>
      </c>
      <c r="F53" s="85">
        <v>0</v>
      </c>
      <c r="G53" s="86">
        <v>0</v>
      </c>
      <c r="H53" s="87">
        <v>42335</v>
      </c>
      <c r="I53" s="302" t="s">
        <v>3103</v>
      </c>
      <c r="J53" s="74">
        <v>3</v>
      </c>
      <c r="L53" s="300" t="str">
        <f t="shared" si="0"/>
        <v>DC3QT64-DCK64</v>
      </c>
      <c r="M53" s="87" t="e">
        <f>VLOOKUP(L53,'LICH THI'!C:AF,9,0)</f>
        <v>#N/A</v>
      </c>
      <c r="N53" s="74" t="e">
        <f>VLOOKUP(L53,'LICH THI'!C:AF,11,0)</f>
        <v>#N/A</v>
      </c>
      <c r="O53" t="e">
        <f t="shared" si="1"/>
        <v>#N/A</v>
      </c>
      <c r="P53" t="e">
        <f t="shared" si="2"/>
        <v>#N/A</v>
      </c>
    </row>
    <row r="54" spans="1:16" ht="18.75" x14ac:dyDescent="0.25">
      <c r="A54" s="442">
        <v>10</v>
      </c>
      <c r="B54" s="85" t="s">
        <v>3111</v>
      </c>
      <c r="C54" s="314" t="s">
        <v>221</v>
      </c>
      <c r="D54" s="189" t="s">
        <v>219</v>
      </c>
      <c r="E54" s="190">
        <v>2</v>
      </c>
      <c r="F54" s="85" t="s">
        <v>1484</v>
      </c>
      <c r="G54" s="86">
        <v>90</v>
      </c>
      <c r="H54" s="87">
        <v>42335</v>
      </c>
      <c r="I54" s="302" t="s">
        <v>3103</v>
      </c>
      <c r="J54" s="74">
        <v>3</v>
      </c>
      <c r="L54" s="300" t="str">
        <f t="shared" si="0"/>
        <v>DC2DD42-DCK64</v>
      </c>
      <c r="M54" s="87" t="e">
        <f>VLOOKUP(L54,'LICH THI'!C:AF,9,0)</f>
        <v>#N/A</v>
      </c>
      <c r="N54" s="74" t="e">
        <f>VLOOKUP(L54,'LICH THI'!C:AF,11,0)</f>
        <v>#N/A</v>
      </c>
      <c r="O54" t="e">
        <f t="shared" si="1"/>
        <v>#N/A</v>
      </c>
      <c r="P54" t="e">
        <f t="shared" si="2"/>
        <v>#N/A</v>
      </c>
    </row>
    <row r="55" spans="1:16" ht="18.75" x14ac:dyDescent="0.25">
      <c r="A55" s="442">
        <v>11</v>
      </c>
      <c r="B55" s="85" t="s">
        <v>3111</v>
      </c>
      <c r="C55" s="314" t="s">
        <v>1194</v>
      </c>
      <c r="D55" s="189" t="s">
        <v>1196</v>
      </c>
      <c r="E55" s="190">
        <v>2</v>
      </c>
      <c r="F55" s="85" t="s">
        <v>1484</v>
      </c>
      <c r="G55" s="86">
        <v>90</v>
      </c>
      <c r="H55" s="87">
        <v>42338</v>
      </c>
      <c r="I55" s="302" t="s">
        <v>3104</v>
      </c>
      <c r="J55" s="74">
        <v>3</v>
      </c>
      <c r="L55" s="300" t="str">
        <f t="shared" si="0"/>
        <v>DC3KV30-DCK64</v>
      </c>
      <c r="M55" s="87" t="e">
        <f>VLOOKUP(L55,'LICH THI'!C:AF,9,0)</f>
        <v>#N/A</v>
      </c>
      <c r="N55" s="74" t="e">
        <f>VLOOKUP(L55,'LICH THI'!C:AF,11,0)</f>
        <v>#N/A</v>
      </c>
      <c r="O55" t="e">
        <f t="shared" si="1"/>
        <v>#N/A</v>
      </c>
      <c r="P55" t="e">
        <f t="shared" si="2"/>
        <v>#N/A</v>
      </c>
    </row>
    <row r="56" spans="1:16" ht="18.75" x14ac:dyDescent="0.25">
      <c r="A56" s="442">
        <v>12</v>
      </c>
      <c r="B56" s="85" t="s">
        <v>3111</v>
      </c>
      <c r="C56" s="314" t="s">
        <v>252</v>
      </c>
      <c r="D56" s="189" t="s">
        <v>254</v>
      </c>
      <c r="E56" s="190">
        <v>3</v>
      </c>
      <c r="F56" s="85">
        <v>0</v>
      </c>
      <c r="G56" s="86">
        <v>0</v>
      </c>
      <c r="H56" s="87">
        <v>42338</v>
      </c>
      <c r="I56" s="302" t="s">
        <v>3104</v>
      </c>
      <c r="J56" s="74">
        <v>3</v>
      </c>
      <c r="L56" s="300" t="str">
        <f t="shared" si="0"/>
        <v>DC2OT70-DCK64</v>
      </c>
      <c r="M56" s="87" t="e">
        <f>VLOOKUP(L56,'LICH THI'!C:AF,9,0)</f>
        <v>#N/A</v>
      </c>
      <c r="N56" s="74" t="e">
        <f>VLOOKUP(L56,'LICH THI'!C:AF,11,0)</f>
        <v>#N/A</v>
      </c>
      <c r="O56" t="e">
        <f t="shared" si="1"/>
        <v>#N/A</v>
      </c>
      <c r="P56" t="e">
        <f t="shared" si="2"/>
        <v>#N/A</v>
      </c>
    </row>
    <row r="57" spans="1:16" ht="18.75" x14ac:dyDescent="0.25">
      <c r="A57" s="442">
        <v>13</v>
      </c>
      <c r="B57" s="85" t="s">
        <v>3111</v>
      </c>
      <c r="C57" s="314" t="s">
        <v>196</v>
      </c>
      <c r="D57" s="189" t="s">
        <v>195</v>
      </c>
      <c r="E57" s="190">
        <v>2</v>
      </c>
      <c r="F57" s="85" t="s">
        <v>1484</v>
      </c>
      <c r="G57" s="86">
        <v>75</v>
      </c>
      <c r="H57" s="87">
        <v>42338</v>
      </c>
      <c r="I57" s="302" t="s">
        <v>3104</v>
      </c>
      <c r="J57" s="74">
        <v>3</v>
      </c>
      <c r="L57" s="300" t="str">
        <f t="shared" si="0"/>
        <v>DC2DD51-DCK64</v>
      </c>
      <c r="M57" s="87" t="e">
        <f>VLOOKUP(L57,'LICH THI'!C:AF,9,0)</f>
        <v>#N/A</v>
      </c>
      <c r="N57" s="74" t="e">
        <f>VLOOKUP(L57,'LICH THI'!C:AF,11,0)</f>
        <v>#N/A</v>
      </c>
      <c r="O57" t="e">
        <f t="shared" si="1"/>
        <v>#N/A</v>
      </c>
      <c r="P57" t="e">
        <f t="shared" si="2"/>
        <v>#N/A</v>
      </c>
    </row>
    <row r="58" spans="1:16" ht="18.75" x14ac:dyDescent="0.25">
      <c r="A58" s="442">
        <v>14</v>
      </c>
      <c r="B58" s="85" t="s">
        <v>3111</v>
      </c>
      <c r="C58" s="314" t="s">
        <v>892</v>
      </c>
      <c r="D58" s="189" t="s">
        <v>894</v>
      </c>
      <c r="E58" s="190">
        <v>3</v>
      </c>
      <c r="F58" s="85">
        <v>0</v>
      </c>
      <c r="G58" s="86">
        <v>0</v>
      </c>
      <c r="H58" s="87">
        <v>42338</v>
      </c>
      <c r="I58" s="302" t="s">
        <v>3104</v>
      </c>
      <c r="J58" s="74">
        <v>3</v>
      </c>
      <c r="L58" s="300" t="str">
        <f t="shared" si="0"/>
        <v>DC3QT65-DCK64</v>
      </c>
      <c r="M58" s="87" t="e">
        <f>VLOOKUP(L58,'LICH THI'!C:AF,9,0)</f>
        <v>#N/A</v>
      </c>
      <c r="N58" s="74" t="e">
        <f>VLOOKUP(L58,'LICH THI'!C:AF,11,0)</f>
        <v>#N/A</v>
      </c>
      <c r="O58" t="e">
        <f t="shared" si="1"/>
        <v>#N/A</v>
      </c>
      <c r="P58" t="e">
        <f t="shared" si="2"/>
        <v>#N/A</v>
      </c>
    </row>
    <row r="59" spans="1:16" ht="18.75" x14ac:dyDescent="0.25">
      <c r="A59" s="442">
        <v>15</v>
      </c>
      <c r="B59" s="85" t="s">
        <v>3111</v>
      </c>
      <c r="C59" s="314" t="s">
        <v>1260</v>
      </c>
      <c r="D59" s="189" t="s">
        <v>1262</v>
      </c>
      <c r="E59" s="190">
        <v>2</v>
      </c>
      <c r="F59" s="85" t="s">
        <v>1484</v>
      </c>
      <c r="G59" s="86">
        <v>60</v>
      </c>
      <c r="H59" s="87">
        <v>42339</v>
      </c>
      <c r="I59" s="302" t="s">
        <v>3102</v>
      </c>
      <c r="J59" s="74">
        <v>2</v>
      </c>
      <c r="L59" s="300" t="str">
        <f t="shared" si="0"/>
        <v>DC3DT82-DCK64</v>
      </c>
      <c r="M59" s="87" t="e">
        <f>VLOOKUP(L59,'LICH THI'!C:AF,9,0)</f>
        <v>#N/A</v>
      </c>
      <c r="N59" s="74" t="e">
        <f>VLOOKUP(L59,'LICH THI'!C:AF,11,0)</f>
        <v>#N/A</v>
      </c>
      <c r="O59" t="e">
        <f t="shared" si="1"/>
        <v>#N/A</v>
      </c>
      <c r="P59" t="e">
        <f t="shared" si="2"/>
        <v>#N/A</v>
      </c>
    </row>
    <row r="60" spans="1:16" ht="18.75" x14ac:dyDescent="0.25">
      <c r="A60" s="442">
        <v>16</v>
      </c>
      <c r="B60" s="85" t="s">
        <v>3111</v>
      </c>
      <c r="C60" s="314" t="s">
        <v>227</v>
      </c>
      <c r="D60" s="189" t="s">
        <v>228</v>
      </c>
      <c r="E60" s="190">
        <v>3</v>
      </c>
      <c r="F60" s="85" t="s">
        <v>1484</v>
      </c>
      <c r="G60" s="86">
        <v>90</v>
      </c>
      <c r="H60" s="87">
        <v>42339</v>
      </c>
      <c r="I60" s="302" t="s">
        <v>3102</v>
      </c>
      <c r="J60" s="74">
        <v>2</v>
      </c>
      <c r="L60" s="300" t="str">
        <f t="shared" si="0"/>
        <v>DC2CK48-DCK64</v>
      </c>
      <c r="M60" s="87" t="e">
        <f>VLOOKUP(L60,'LICH THI'!C:AF,9,0)</f>
        <v>#N/A</v>
      </c>
      <c r="N60" s="74" t="e">
        <f>VLOOKUP(L60,'LICH THI'!C:AF,11,0)</f>
        <v>#N/A</v>
      </c>
      <c r="O60" t="e">
        <f t="shared" si="1"/>
        <v>#N/A</v>
      </c>
      <c r="P60" t="e">
        <f t="shared" si="2"/>
        <v>#N/A</v>
      </c>
    </row>
    <row r="61" spans="1:16" ht="18.75" x14ac:dyDescent="0.25">
      <c r="A61" s="442">
        <v>17</v>
      </c>
      <c r="B61" s="85" t="s">
        <v>3111</v>
      </c>
      <c r="C61" s="314" t="s">
        <v>193</v>
      </c>
      <c r="D61" s="189" t="s">
        <v>195</v>
      </c>
      <c r="E61" s="190">
        <v>2</v>
      </c>
      <c r="F61" s="85" t="s">
        <v>1484</v>
      </c>
      <c r="G61" s="86">
        <v>75</v>
      </c>
      <c r="H61" s="87">
        <v>42339</v>
      </c>
      <c r="I61" s="302" t="s">
        <v>3102</v>
      </c>
      <c r="J61" s="74">
        <v>3</v>
      </c>
      <c r="L61" s="300" t="str">
        <f t="shared" si="0"/>
        <v>DC2GT51-DCK64</v>
      </c>
      <c r="M61" s="87" t="e">
        <f>VLOOKUP(L61,'LICH THI'!C:AF,9,0)</f>
        <v>#N/A</v>
      </c>
      <c r="N61" s="74" t="e">
        <f>VLOOKUP(L61,'LICH THI'!C:AF,11,0)</f>
        <v>#N/A</v>
      </c>
      <c r="O61" t="e">
        <f t="shared" si="1"/>
        <v>#N/A</v>
      </c>
      <c r="P61" t="e">
        <f t="shared" si="2"/>
        <v>#N/A</v>
      </c>
    </row>
    <row r="62" spans="1:16" ht="18.75" x14ac:dyDescent="0.25">
      <c r="A62" s="442">
        <v>18</v>
      </c>
      <c r="B62" s="85" t="s">
        <v>3111</v>
      </c>
      <c r="C62" s="314" t="s">
        <v>1053</v>
      </c>
      <c r="D62" s="189" t="s">
        <v>1054</v>
      </c>
      <c r="E62" s="190">
        <v>3</v>
      </c>
      <c r="F62" s="85">
        <v>0</v>
      </c>
      <c r="G62" s="86">
        <v>0</v>
      </c>
      <c r="H62" s="87">
        <v>42339</v>
      </c>
      <c r="I62" s="302" t="s">
        <v>3102</v>
      </c>
      <c r="J62" s="74">
        <v>3</v>
      </c>
      <c r="L62" s="300" t="str">
        <f t="shared" si="0"/>
        <v>DC3HT15-DCK64</v>
      </c>
      <c r="M62" s="87" t="e">
        <f>VLOOKUP(L62,'LICH THI'!C:AF,9,0)</f>
        <v>#N/A</v>
      </c>
      <c r="N62" s="74" t="e">
        <f>VLOOKUP(L62,'LICH THI'!C:AF,11,0)</f>
        <v>#N/A</v>
      </c>
      <c r="O62" t="e">
        <f t="shared" si="1"/>
        <v>#N/A</v>
      </c>
      <c r="P62" t="e">
        <f t="shared" si="2"/>
        <v>#N/A</v>
      </c>
    </row>
    <row r="63" spans="1:16" ht="18.75" x14ac:dyDescent="0.25">
      <c r="A63" s="442">
        <v>19</v>
      </c>
      <c r="B63" s="85" t="s">
        <v>3111</v>
      </c>
      <c r="C63" s="314" t="s">
        <v>1206</v>
      </c>
      <c r="D63" s="189" t="s">
        <v>1205</v>
      </c>
      <c r="E63" s="190">
        <v>2</v>
      </c>
      <c r="F63" s="85">
        <v>0</v>
      </c>
      <c r="G63" s="86">
        <v>0</v>
      </c>
      <c r="H63" s="87">
        <v>42340</v>
      </c>
      <c r="I63" s="302" t="s">
        <v>3105</v>
      </c>
      <c r="J63" s="74">
        <v>3</v>
      </c>
      <c r="L63" s="300" t="str">
        <f t="shared" si="0"/>
        <v>DC3QT94-DCK64</v>
      </c>
      <c r="M63" s="87" t="e">
        <f>VLOOKUP(L63,'LICH THI'!C:AF,9,0)</f>
        <v>#N/A</v>
      </c>
      <c r="N63" s="74" t="e">
        <f>VLOOKUP(L63,'LICH THI'!C:AF,11,0)</f>
        <v>#N/A</v>
      </c>
      <c r="O63" t="e">
        <f t="shared" si="1"/>
        <v>#N/A</v>
      </c>
      <c r="P63" t="e">
        <f t="shared" si="2"/>
        <v>#N/A</v>
      </c>
    </row>
    <row r="64" spans="1:16" ht="18.75" x14ac:dyDescent="0.25">
      <c r="A64" s="442">
        <v>20</v>
      </c>
      <c r="B64" s="85" t="s">
        <v>3111</v>
      </c>
      <c r="C64" s="314" t="s">
        <v>487</v>
      </c>
      <c r="D64" s="189" t="s">
        <v>489</v>
      </c>
      <c r="E64" s="190">
        <v>2</v>
      </c>
      <c r="F64" s="85" t="s">
        <v>1484</v>
      </c>
      <c r="G64" s="86">
        <v>0</v>
      </c>
      <c r="H64" s="87">
        <v>42340</v>
      </c>
      <c r="I64" s="302" t="s">
        <v>3105</v>
      </c>
      <c r="J64" s="74">
        <v>3</v>
      </c>
      <c r="L64" s="300" t="str">
        <f t="shared" si="0"/>
        <v>DC2KV90-DCK64</v>
      </c>
      <c r="M64" s="87" t="e">
        <f>VLOOKUP(L64,'LICH THI'!C:AF,9,0)</f>
        <v>#N/A</v>
      </c>
      <c r="N64" s="74" t="e">
        <f>VLOOKUP(L64,'LICH THI'!C:AF,11,0)</f>
        <v>#N/A</v>
      </c>
      <c r="O64" t="e">
        <f t="shared" si="1"/>
        <v>#N/A</v>
      </c>
      <c r="P64" t="e">
        <f t="shared" si="2"/>
        <v>#N/A</v>
      </c>
    </row>
    <row r="65" spans="1:16" ht="18.75" x14ac:dyDescent="0.25">
      <c r="A65" s="442">
        <v>21</v>
      </c>
      <c r="B65" s="85" t="s">
        <v>3111</v>
      </c>
      <c r="C65" s="314" t="s">
        <v>199</v>
      </c>
      <c r="D65" s="189" t="s">
        <v>1621</v>
      </c>
      <c r="E65" s="190">
        <v>3</v>
      </c>
      <c r="F65" s="85" t="s">
        <v>1484</v>
      </c>
      <c r="G65" s="86">
        <v>90</v>
      </c>
      <c r="H65" s="87">
        <v>42341</v>
      </c>
      <c r="I65" s="302" t="s">
        <v>3106</v>
      </c>
      <c r="J65" s="74">
        <v>3</v>
      </c>
      <c r="L65" s="300" t="str">
        <f t="shared" si="0"/>
        <v>DC2DD52-DCK64</v>
      </c>
      <c r="M65" s="87" t="e">
        <f>VLOOKUP(L65,'LICH THI'!C:AF,9,0)</f>
        <v>#N/A</v>
      </c>
      <c r="N65" s="74" t="e">
        <f>VLOOKUP(L65,'LICH THI'!C:AF,11,0)</f>
        <v>#N/A</v>
      </c>
      <c r="O65" t="e">
        <f t="shared" si="1"/>
        <v>#N/A</v>
      </c>
      <c r="P65" t="e">
        <f t="shared" si="2"/>
        <v>#N/A</v>
      </c>
    </row>
    <row r="66" spans="1:16" ht="18.75" x14ac:dyDescent="0.25">
      <c r="A66" s="442">
        <v>22</v>
      </c>
      <c r="B66" s="85" t="s">
        <v>3111</v>
      </c>
      <c r="C66" s="314" t="s">
        <v>1684</v>
      </c>
      <c r="D66" s="189" t="s">
        <v>522</v>
      </c>
      <c r="E66" s="190">
        <v>2</v>
      </c>
      <c r="F66" s="85">
        <v>0</v>
      </c>
      <c r="G66" s="86">
        <v>0</v>
      </c>
      <c r="H66" s="87">
        <v>42341</v>
      </c>
      <c r="I66" s="302" t="s">
        <v>3106</v>
      </c>
      <c r="J66" s="74">
        <v>4</v>
      </c>
      <c r="L66" s="300" t="str">
        <f t="shared" si="0"/>
        <v>DC2TH34-DCK64</v>
      </c>
      <c r="M66" s="87" t="e">
        <f>VLOOKUP(L66,'LICH THI'!C:AF,9,0)</f>
        <v>#N/A</v>
      </c>
      <c r="N66" s="74" t="e">
        <f>VLOOKUP(L66,'LICH THI'!C:AF,11,0)</f>
        <v>#N/A</v>
      </c>
      <c r="O66" t="e">
        <f t="shared" si="1"/>
        <v>#N/A</v>
      </c>
      <c r="P66" t="e">
        <f t="shared" si="2"/>
        <v>#N/A</v>
      </c>
    </row>
    <row r="67" spans="1:16" ht="18.75" x14ac:dyDescent="0.25">
      <c r="A67" s="442">
        <v>23</v>
      </c>
      <c r="B67" s="85" t="s">
        <v>3111</v>
      </c>
      <c r="C67" s="314" t="s">
        <v>760</v>
      </c>
      <c r="D67" s="189" t="s">
        <v>761</v>
      </c>
      <c r="E67" s="190">
        <v>2</v>
      </c>
      <c r="F67" s="85" t="s">
        <v>1511</v>
      </c>
      <c r="G67" s="86">
        <v>0</v>
      </c>
      <c r="H67" s="87">
        <v>42342</v>
      </c>
      <c r="I67" s="302" t="s">
        <v>3103</v>
      </c>
      <c r="J67" s="74" t="s">
        <v>3083</v>
      </c>
      <c r="L67" s="300" t="str">
        <f t="shared" ref="L67:L130" si="3">C67&amp;"-"&amp;B67</f>
        <v>DC3MX40-DCK64</v>
      </c>
      <c r="M67" s="87" t="e">
        <f>VLOOKUP(L67,'LICH THI'!C:AF,9,0)</f>
        <v>#N/A</v>
      </c>
      <c r="N67" s="74" t="e">
        <f>VLOOKUP(L67,'LICH THI'!C:AF,11,0)</f>
        <v>#N/A</v>
      </c>
      <c r="O67" t="e">
        <f t="shared" ref="O67:O130" si="4">M67-H67</f>
        <v>#N/A</v>
      </c>
      <c r="P67" t="e">
        <f t="shared" ref="P67:P130" si="5">IF(J67=N67,"",1)</f>
        <v>#N/A</v>
      </c>
    </row>
    <row r="68" spans="1:16" ht="18.75" x14ac:dyDescent="0.25">
      <c r="A68" s="442">
        <v>24</v>
      </c>
      <c r="B68" s="85" t="s">
        <v>3111</v>
      </c>
      <c r="C68" s="314" t="s">
        <v>246</v>
      </c>
      <c r="D68" s="189" t="s">
        <v>248</v>
      </c>
      <c r="E68" s="190">
        <v>3</v>
      </c>
      <c r="F68" s="85" t="s">
        <v>1484</v>
      </c>
      <c r="G68" s="86">
        <v>90</v>
      </c>
      <c r="H68" s="87">
        <v>42342</v>
      </c>
      <c r="I68" s="302" t="s">
        <v>3103</v>
      </c>
      <c r="J68" s="74">
        <v>2</v>
      </c>
      <c r="L68" s="300" t="str">
        <f t="shared" si="3"/>
        <v>DC2CK33-DCK64</v>
      </c>
      <c r="M68" s="87" t="e">
        <f>VLOOKUP(L68,'LICH THI'!C:AF,9,0)</f>
        <v>#N/A</v>
      </c>
      <c r="N68" s="74" t="e">
        <f>VLOOKUP(L68,'LICH THI'!C:AF,11,0)</f>
        <v>#N/A</v>
      </c>
      <c r="O68" t="e">
        <f t="shared" si="4"/>
        <v>#N/A</v>
      </c>
      <c r="P68" t="e">
        <f t="shared" si="5"/>
        <v>#N/A</v>
      </c>
    </row>
    <row r="69" spans="1:16" ht="18.75" x14ac:dyDescent="0.25">
      <c r="A69" s="442">
        <v>25</v>
      </c>
      <c r="B69" s="85" t="s">
        <v>3111</v>
      </c>
      <c r="C69" s="314" t="s">
        <v>1095</v>
      </c>
      <c r="D69" s="189" t="s">
        <v>1097</v>
      </c>
      <c r="E69" s="190">
        <v>3</v>
      </c>
      <c r="F69" s="85" t="s">
        <v>1484</v>
      </c>
      <c r="G69" s="86">
        <v>60</v>
      </c>
      <c r="H69" s="87">
        <v>42342</v>
      </c>
      <c r="I69" s="302" t="s">
        <v>3103</v>
      </c>
      <c r="J69" s="74">
        <v>2</v>
      </c>
      <c r="L69" s="300" t="str">
        <f t="shared" si="3"/>
        <v>DC3DT60-DCK64</v>
      </c>
      <c r="M69" s="87" t="e">
        <f>VLOOKUP(L69,'LICH THI'!C:AF,9,0)</f>
        <v>#N/A</v>
      </c>
      <c r="N69" s="74" t="e">
        <f>VLOOKUP(L69,'LICH THI'!C:AF,11,0)</f>
        <v>#N/A</v>
      </c>
      <c r="O69" t="e">
        <f t="shared" si="4"/>
        <v>#N/A</v>
      </c>
      <c r="P69" t="e">
        <f t="shared" si="5"/>
        <v>#N/A</v>
      </c>
    </row>
    <row r="70" spans="1:16" ht="37.5" x14ac:dyDescent="0.25">
      <c r="A70" s="442">
        <v>26</v>
      </c>
      <c r="B70" s="85" t="s">
        <v>3111</v>
      </c>
      <c r="C70" s="314" t="s">
        <v>725</v>
      </c>
      <c r="D70" s="189" t="s">
        <v>726</v>
      </c>
      <c r="E70" s="190">
        <v>4</v>
      </c>
      <c r="F70" s="85" t="s">
        <v>1484</v>
      </c>
      <c r="G70" s="86">
        <v>90</v>
      </c>
      <c r="H70" s="87">
        <v>42342</v>
      </c>
      <c r="I70" s="302" t="s">
        <v>3103</v>
      </c>
      <c r="J70" s="74">
        <v>3</v>
      </c>
      <c r="L70" s="300" t="str">
        <f t="shared" si="3"/>
        <v>DC3OT31-DCK64</v>
      </c>
      <c r="M70" s="87" t="e">
        <f>VLOOKUP(L70,'LICH THI'!C:AF,9,0)</f>
        <v>#N/A</v>
      </c>
      <c r="N70" s="74" t="e">
        <f>VLOOKUP(L70,'LICH THI'!C:AF,11,0)</f>
        <v>#N/A</v>
      </c>
      <c r="O70" t="e">
        <f t="shared" si="4"/>
        <v>#N/A</v>
      </c>
      <c r="P70" t="e">
        <f t="shared" si="5"/>
        <v>#N/A</v>
      </c>
    </row>
    <row r="71" spans="1:16" ht="18.75" x14ac:dyDescent="0.25">
      <c r="A71" s="442">
        <v>27</v>
      </c>
      <c r="B71" s="85" t="s">
        <v>3111</v>
      </c>
      <c r="C71" s="314" t="s">
        <v>449</v>
      </c>
      <c r="D71" s="189" t="s">
        <v>451</v>
      </c>
      <c r="E71" s="190">
        <v>2</v>
      </c>
      <c r="F71" s="85" t="s">
        <v>1484</v>
      </c>
      <c r="G71" s="86">
        <v>90</v>
      </c>
      <c r="H71" s="87">
        <v>42342</v>
      </c>
      <c r="I71" s="302" t="s">
        <v>3103</v>
      </c>
      <c r="J71" s="74">
        <v>3</v>
      </c>
      <c r="L71" s="300" t="str">
        <f t="shared" si="3"/>
        <v>DC2CT65-DCK64</v>
      </c>
      <c r="M71" s="87" t="e">
        <f>VLOOKUP(L71,'LICH THI'!C:AF,9,0)</f>
        <v>#N/A</v>
      </c>
      <c r="N71" s="74" t="e">
        <f>VLOOKUP(L71,'LICH THI'!C:AF,11,0)</f>
        <v>#N/A</v>
      </c>
      <c r="O71" t="e">
        <f t="shared" si="4"/>
        <v>#N/A</v>
      </c>
      <c r="P71" t="e">
        <f t="shared" si="5"/>
        <v>#N/A</v>
      </c>
    </row>
    <row r="72" spans="1:16" ht="18.75" x14ac:dyDescent="0.25">
      <c r="A72" s="442">
        <v>28</v>
      </c>
      <c r="B72" s="85" t="s">
        <v>3111</v>
      </c>
      <c r="C72" s="314" t="s">
        <v>867</v>
      </c>
      <c r="D72" s="189" t="s">
        <v>869</v>
      </c>
      <c r="E72" s="190">
        <v>2</v>
      </c>
      <c r="F72" s="85" t="s">
        <v>1484</v>
      </c>
      <c r="G72" s="86">
        <v>90</v>
      </c>
      <c r="H72" s="87">
        <v>42342</v>
      </c>
      <c r="I72" s="302" t="s">
        <v>3103</v>
      </c>
      <c r="J72" s="74">
        <v>3</v>
      </c>
      <c r="L72" s="300" t="str">
        <f t="shared" si="3"/>
        <v>DC3KV49-DCK64</v>
      </c>
      <c r="M72" s="87" t="e">
        <f>VLOOKUP(L72,'LICH THI'!C:AF,9,0)</f>
        <v>#N/A</v>
      </c>
      <c r="N72" s="74" t="e">
        <f>VLOOKUP(L72,'LICH THI'!C:AF,11,0)</f>
        <v>#N/A</v>
      </c>
      <c r="O72" t="e">
        <f t="shared" si="4"/>
        <v>#N/A</v>
      </c>
      <c r="P72" t="e">
        <f t="shared" si="5"/>
        <v>#N/A</v>
      </c>
    </row>
    <row r="73" spans="1:16" ht="18.75" x14ac:dyDescent="0.25">
      <c r="A73" s="442">
        <v>29</v>
      </c>
      <c r="B73" s="85" t="s">
        <v>3111</v>
      </c>
      <c r="C73" s="314" t="s">
        <v>1208</v>
      </c>
      <c r="D73" s="189" t="s">
        <v>1755</v>
      </c>
      <c r="E73" s="190">
        <v>2</v>
      </c>
      <c r="F73" s="85">
        <v>0</v>
      </c>
      <c r="G73" s="86">
        <v>0</v>
      </c>
      <c r="H73" s="87">
        <v>42342</v>
      </c>
      <c r="I73" s="302" t="s">
        <v>3103</v>
      </c>
      <c r="J73" s="74">
        <v>3</v>
      </c>
      <c r="L73" s="300" t="str">
        <f t="shared" si="3"/>
        <v>DC3QT11-DCK64</v>
      </c>
      <c r="M73" s="87" t="e">
        <f>VLOOKUP(L73,'LICH THI'!C:AF,9,0)</f>
        <v>#N/A</v>
      </c>
      <c r="N73" s="74" t="e">
        <f>VLOOKUP(L73,'LICH THI'!C:AF,11,0)</f>
        <v>#N/A</v>
      </c>
      <c r="O73" t="e">
        <f t="shared" si="4"/>
        <v>#N/A</v>
      </c>
      <c r="P73" t="e">
        <f t="shared" si="5"/>
        <v>#N/A</v>
      </c>
    </row>
    <row r="74" spans="1:16" ht="18.75" x14ac:dyDescent="0.25">
      <c r="A74" s="442">
        <v>30</v>
      </c>
      <c r="B74" s="85" t="s">
        <v>3111</v>
      </c>
      <c r="C74" s="314" t="s">
        <v>420</v>
      </c>
      <c r="D74" s="189" t="s">
        <v>421</v>
      </c>
      <c r="E74" s="190">
        <v>3</v>
      </c>
      <c r="F74" s="85" t="s">
        <v>1484</v>
      </c>
      <c r="G74" s="86">
        <v>60</v>
      </c>
      <c r="H74" s="87">
        <v>42345</v>
      </c>
      <c r="I74" s="302" t="s">
        <v>3104</v>
      </c>
      <c r="J74" s="74">
        <v>2</v>
      </c>
      <c r="L74" s="300" t="str">
        <f t="shared" si="3"/>
        <v>DC2DT51-DCK64</v>
      </c>
      <c r="M74" s="87" t="e">
        <f>VLOOKUP(L74,'LICH THI'!C:AF,9,0)</f>
        <v>#N/A</v>
      </c>
      <c r="N74" s="74" t="e">
        <f>VLOOKUP(L74,'LICH THI'!C:AF,11,0)</f>
        <v>#N/A</v>
      </c>
      <c r="O74" t="e">
        <f t="shared" si="4"/>
        <v>#N/A</v>
      </c>
      <c r="P74" t="e">
        <f t="shared" si="5"/>
        <v>#N/A</v>
      </c>
    </row>
    <row r="75" spans="1:16" ht="18.75" x14ac:dyDescent="0.25">
      <c r="A75" s="442">
        <v>31</v>
      </c>
      <c r="B75" s="85" t="s">
        <v>3111</v>
      </c>
      <c r="C75" s="314" t="s">
        <v>779</v>
      </c>
      <c r="D75" s="189" t="s">
        <v>780</v>
      </c>
      <c r="E75" s="190">
        <v>3</v>
      </c>
      <c r="F75" s="85">
        <v>0</v>
      </c>
      <c r="G75" s="86">
        <v>0</v>
      </c>
      <c r="H75" s="87">
        <v>42345</v>
      </c>
      <c r="I75" s="302" t="s">
        <v>3104</v>
      </c>
      <c r="J75" s="74">
        <v>2</v>
      </c>
      <c r="L75" s="300" t="str">
        <f t="shared" si="3"/>
        <v>DC3MT37-DCK64</v>
      </c>
      <c r="M75" s="87" t="e">
        <f>VLOOKUP(L75,'LICH THI'!C:AF,9,0)</f>
        <v>#N/A</v>
      </c>
      <c r="N75" s="74" t="e">
        <f>VLOOKUP(L75,'LICH THI'!C:AF,11,0)</f>
        <v>#N/A</v>
      </c>
      <c r="O75" t="e">
        <f t="shared" si="4"/>
        <v>#N/A</v>
      </c>
      <c r="P75" t="e">
        <f t="shared" si="5"/>
        <v>#N/A</v>
      </c>
    </row>
    <row r="76" spans="1:16" ht="18.75" x14ac:dyDescent="0.25">
      <c r="A76" s="442">
        <v>32</v>
      </c>
      <c r="B76" s="85" t="s">
        <v>3111</v>
      </c>
      <c r="C76" s="314" t="s">
        <v>860</v>
      </c>
      <c r="D76" s="189" t="s">
        <v>862</v>
      </c>
      <c r="E76" s="190">
        <v>3</v>
      </c>
      <c r="F76" s="85" t="s">
        <v>1484</v>
      </c>
      <c r="G76" s="86">
        <v>90</v>
      </c>
      <c r="H76" s="87">
        <v>42345</v>
      </c>
      <c r="I76" s="302" t="s">
        <v>3104</v>
      </c>
      <c r="J76" s="74">
        <v>3</v>
      </c>
      <c r="L76" s="300" t="str">
        <f t="shared" si="3"/>
        <v>DC3KT26-DCK64</v>
      </c>
      <c r="M76" s="87" t="e">
        <f>VLOOKUP(L76,'LICH THI'!C:AF,9,0)</f>
        <v>#N/A</v>
      </c>
      <c r="N76" s="74" t="e">
        <f>VLOOKUP(L76,'LICH THI'!C:AF,11,0)</f>
        <v>#N/A</v>
      </c>
      <c r="O76" t="e">
        <f t="shared" si="4"/>
        <v>#N/A</v>
      </c>
      <c r="P76" t="e">
        <f t="shared" si="5"/>
        <v>#N/A</v>
      </c>
    </row>
    <row r="77" spans="1:16" ht="37.5" x14ac:dyDescent="0.25">
      <c r="A77" s="442">
        <v>33</v>
      </c>
      <c r="B77" s="85" t="s">
        <v>3111</v>
      </c>
      <c r="C77" s="314" t="s">
        <v>172</v>
      </c>
      <c r="D77" s="189" t="s">
        <v>173</v>
      </c>
      <c r="E77" s="190">
        <v>4</v>
      </c>
      <c r="F77" s="85" t="s">
        <v>1484</v>
      </c>
      <c r="G77" s="86">
        <v>90</v>
      </c>
      <c r="H77" s="87">
        <v>42345</v>
      </c>
      <c r="I77" s="302" t="s">
        <v>3104</v>
      </c>
      <c r="J77" s="74">
        <v>3</v>
      </c>
      <c r="L77" s="300" t="str">
        <f t="shared" si="3"/>
        <v>DC2GT61-DCK64</v>
      </c>
      <c r="M77" s="87" t="e">
        <f>VLOOKUP(L77,'LICH THI'!C:AF,9,0)</f>
        <v>#N/A</v>
      </c>
      <c r="N77" s="74" t="e">
        <f>VLOOKUP(L77,'LICH THI'!C:AF,11,0)</f>
        <v>#N/A</v>
      </c>
      <c r="O77" t="e">
        <f t="shared" si="4"/>
        <v>#N/A</v>
      </c>
      <c r="P77" t="e">
        <f t="shared" si="5"/>
        <v>#N/A</v>
      </c>
    </row>
    <row r="78" spans="1:16" ht="18.75" x14ac:dyDescent="0.25">
      <c r="A78" s="442">
        <v>34</v>
      </c>
      <c r="B78" s="85" t="s">
        <v>3111</v>
      </c>
      <c r="C78" s="314" t="s">
        <v>457</v>
      </c>
      <c r="D78" s="189" t="s">
        <v>459</v>
      </c>
      <c r="E78" s="190">
        <v>2</v>
      </c>
      <c r="F78" s="85" t="s">
        <v>1484</v>
      </c>
      <c r="G78" s="86">
        <v>60</v>
      </c>
      <c r="H78" s="87">
        <v>42345</v>
      </c>
      <c r="I78" s="302" t="s">
        <v>3104</v>
      </c>
      <c r="J78" s="74">
        <v>3</v>
      </c>
      <c r="L78" s="300" t="str">
        <f t="shared" si="3"/>
        <v>DC2DD94-DCK64</v>
      </c>
      <c r="M78" s="87" t="e">
        <f>VLOOKUP(L78,'LICH THI'!C:AF,9,0)</f>
        <v>#N/A</v>
      </c>
      <c r="N78" s="74" t="e">
        <f>VLOOKUP(L78,'LICH THI'!C:AF,11,0)</f>
        <v>#N/A</v>
      </c>
      <c r="O78" t="e">
        <f t="shared" si="4"/>
        <v>#N/A</v>
      </c>
      <c r="P78" t="e">
        <f t="shared" si="5"/>
        <v>#N/A</v>
      </c>
    </row>
    <row r="79" spans="1:16" ht="18.75" x14ac:dyDescent="0.25">
      <c r="A79" s="442">
        <v>35</v>
      </c>
      <c r="B79" s="85" t="s">
        <v>3111</v>
      </c>
      <c r="C79" s="314" t="s">
        <v>184</v>
      </c>
      <c r="D79" s="189" t="s">
        <v>186</v>
      </c>
      <c r="E79" s="190">
        <v>3</v>
      </c>
      <c r="F79" s="85" t="s">
        <v>1484</v>
      </c>
      <c r="G79" s="86">
        <v>90</v>
      </c>
      <c r="H79" s="87">
        <v>42345</v>
      </c>
      <c r="I79" s="302" t="s">
        <v>3104</v>
      </c>
      <c r="J79" s="74">
        <v>3</v>
      </c>
      <c r="L79" s="300" t="str">
        <f t="shared" si="3"/>
        <v>DC2CT32-DCK64</v>
      </c>
      <c r="M79" s="87" t="e">
        <f>VLOOKUP(L79,'LICH THI'!C:AF,9,0)</f>
        <v>#N/A</v>
      </c>
      <c r="N79" s="74" t="e">
        <f>VLOOKUP(L79,'LICH THI'!C:AF,11,0)</f>
        <v>#N/A</v>
      </c>
      <c r="O79" t="e">
        <f t="shared" si="4"/>
        <v>#N/A</v>
      </c>
      <c r="P79" t="e">
        <f t="shared" si="5"/>
        <v>#N/A</v>
      </c>
    </row>
    <row r="80" spans="1:16" ht="18.75" x14ac:dyDescent="0.25">
      <c r="A80" s="442">
        <v>36</v>
      </c>
      <c r="B80" s="85" t="s">
        <v>3111</v>
      </c>
      <c r="C80" s="314" t="s">
        <v>1661</v>
      </c>
      <c r="D80" s="189" t="s">
        <v>399</v>
      </c>
      <c r="E80" s="190">
        <v>3</v>
      </c>
      <c r="F80" s="85">
        <v>0</v>
      </c>
      <c r="G80" s="86">
        <v>0</v>
      </c>
      <c r="H80" s="87">
        <v>42346</v>
      </c>
      <c r="I80" s="302" t="s">
        <v>3102</v>
      </c>
      <c r="J80" s="74">
        <v>2</v>
      </c>
      <c r="L80" s="300" t="str">
        <f t="shared" si="3"/>
        <v>DC2HT39-DCK64</v>
      </c>
      <c r="M80" s="87" t="e">
        <f>VLOOKUP(L80,'LICH THI'!C:AF,9,0)</f>
        <v>#N/A</v>
      </c>
      <c r="N80" s="74" t="e">
        <f>VLOOKUP(L80,'LICH THI'!C:AF,11,0)</f>
        <v>#N/A</v>
      </c>
      <c r="O80" t="e">
        <f t="shared" si="4"/>
        <v>#N/A</v>
      </c>
      <c r="P80" t="e">
        <f t="shared" si="5"/>
        <v>#N/A</v>
      </c>
    </row>
    <row r="81" spans="1:16" ht="18.75" x14ac:dyDescent="0.25">
      <c r="A81" s="442">
        <v>37</v>
      </c>
      <c r="B81" s="85" t="s">
        <v>3111</v>
      </c>
      <c r="C81" s="314" t="s">
        <v>887</v>
      </c>
      <c r="D81" s="189" t="s">
        <v>889</v>
      </c>
      <c r="E81" s="190">
        <v>3</v>
      </c>
      <c r="F81" s="85" t="s">
        <v>1484</v>
      </c>
      <c r="G81" s="86">
        <v>90</v>
      </c>
      <c r="H81" s="87">
        <v>42346</v>
      </c>
      <c r="I81" s="302" t="s">
        <v>3102</v>
      </c>
      <c r="J81" s="74">
        <v>3</v>
      </c>
      <c r="L81" s="300" t="str">
        <f t="shared" si="3"/>
        <v>DC3QT62-DCK64</v>
      </c>
      <c r="M81" s="87" t="e">
        <f>VLOOKUP(L81,'LICH THI'!C:AF,9,0)</f>
        <v>#N/A</v>
      </c>
      <c r="N81" s="74" t="e">
        <f>VLOOKUP(L81,'LICH THI'!C:AF,11,0)</f>
        <v>#N/A</v>
      </c>
      <c r="O81" t="e">
        <f t="shared" si="4"/>
        <v>#N/A</v>
      </c>
      <c r="P81" t="e">
        <f t="shared" si="5"/>
        <v>#N/A</v>
      </c>
    </row>
    <row r="82" spans="1:16" ht="37.5" x14ac:dyDescent="0.25">
      <c r="A82" s="442">
        <v>38</v>
      </c>
      <c r="B82" s="85" t="s">
        <v>3111</v>
      </c>
      <c r="C82" s="314" t="s">
        <v>116</v>
      </c>
      <c r="D82" s="189" t="s">
        <v>118</v>
      </c>
      <c r="E82" s="190">
        <v>2</v>
      </c>
      <c r="F82" s="85" t="s">
        <v>1484</v>
      </c>
      <c r="G82" s="86">
        <v>60</v>
      </c>
      <c r="H82" s="87">
        <v>42346</v>
      </c>
      <c r="I82" s="302" t="s">
        <v>3102</v>
      </c>
      <c r="J82" s="74">
        <v>4</v>
      </c>
      <c r="L82" s="300" t="str">
        <f t="shared" si="3"/>
        <v>DC1CB94-DCK64</v>
      </c>
      <c r="M82" s="87" t="e">
        <f>VLOOKUP(L82,'LICH THI'!C:AF,9,0)</f>
        <v>#N/A</v>
      </c>
      <c r="N82" s="74" t="e">
        <f>VLOOKUP(L82,'LICH THI'!C:AF,11,0)</f>
        <v>#N/A</v>
      </c>
      <c r="O82" t="e">
        <f t="shared" si="4"/>
        <v>#N/A</v>
      </c>
      <c r="P82" t="e">
        <f t="shared" si="5"/>
        <v>#N/A</v>
      </c>
    </row>
    <row r="83" spans="1:16" ht="18.75" x14ac:dyDescent="0.25">
      <c r="A83" s="442">
        <v>39</v>
      </c>
      <c r="B83" s="85" t="s">
        <v>3111</v>
      </c>
      <c r="C83" s="314" t="s">
        <v>1803</v>
      </c>
      <c r="D83" s="189" t="s">
        <v>1804</v>
      </c>
      <c r="E83" s="190">
        <v>1</v>
      </c>
      <c r="F83" s="85" t="s">
        <v>1511</v>
      </c>
      <c r="G83" s="86">
        <v>0</v>
      </c>
      <c r="H83" s="87">
        <v>42347</v>
      </c>
      <c r="I83" s="302" t="s">
        <v>3105</v>
      </c>
      <c r="J83" s="74" t="s">
        <v>2980</v>
      </c>
      <c r="L83" s="300" t="str">
        <f t="shared" si="3"/>
        <v>DC2OT71-DCK64</v>
      </c>
      <c r="M83" s="87" t="e">
        <f>VLOOKUP(L83,'LICH THI'!C:AF,9,0)</f>
        <v>#N/A</v>
      </c>
      <c r="N83" s="74" t="e">
        <f>VLOOKUP(L83,'LICH THI'!C:AF,11,0)</f>
        <v>#N/A</v>
      </c>
      <c r="O83" t="e">
        <f t="shared" si="4"/>
        <v>#N/A</v>
      </c>
      <c r="P83" t="e">
        <f t="shared" si="5"/>
        <v>#N/A</v>
      </c>
    </row>
    <row r="84" spans="1:16" ht="18.75" x14ac:dyDescent="0.25">
      <c r="A84" s="442">
        <v>40</v>
      </c>
      <c r="B84" s="85" t="s">
        <v>3111</v>
      </c>
      <c r="C84" s="314" t="s">
        <v>523</v>
      </c>
      <c r="D84" s="189" t="s">
        <v>384</v>
      </c>
      <c r="E84" s="190">
        <v>2</v>
      </c>
      <c r="F84" s="85" t="s">
        <v>1484</v>
      </c>
      <c r="G84" s="86">
        <v>60</v>
      </c>
      <c r="H84" s="87">
        <v>42347</v>
      </c>
      <c r="I84" s="302" t="s">
        <v>3105</v>
      </c>
      <c r="J84" s="74">
        <v>4</v>
      </c>
      <c r="L84" s="300" t="str">
        <f t="shared" si="3"/>
        <v>DC2DT57-DCK64</v>
      </c>
      <c r="M84" s="87" t="e">
        <f>VLOOKUP(L84,'LICH THI'!C:AF,9,0)</f>
        <v>#N/A</v>
      </c>
      <c r="N84" s="74" t="e">
        <f>VLOOKUP(L84,'LICH THI'!C:AF,11,0)</f>
        <v>#N/A</v>
      </c>
      <c r="O84" t="e">
        <f t="shared" si="4"/>
        <v>#N/A</v>
      </c>
      <c r="P84" t="e">
        <f t="shared" si="5"/>
        <v>#N/A</v>
      </c>
    </row>
    <row r="85" spans="1:16" ht="18.75" x14ac:dyDescent="0.25">
      <c r="A85" s="442">
        <v>41</v>
      </c>
      <c r="B85" s="85" t="s">
        <v>3111</v>
      </c>
      <c r="C85" s="314" t="s">
        <v>624</v>
      </c>
      <c r="D85" s="189" t="s">
        <v>626</v>
      </c>
      <c r="E85" s="190">
        <v>2</v>
      </c>
      <c r="F85" s="85">
        <v>0</v>
      </c>
      <c r="G85" s="86">
        <v>0</v>
      </c>
      <c r="H85" s="87">
        <v>42347</v>
      </c>
      <c r="I85" s="302" t="s">
        <v>3105</v>
      </c>
      <c r="J85" s="74">
        <v>4</v>
      </c>
      <c r="L85" s="300" t="str">
        <f t="shared" si="3"/>
        <v>DC3CC31-DCK64</v>
      </c>
      <c r="M85" s="87" t="e">
        <f>VLOOKUP(L85,'LICH THI'!C:AF,9,0)</f>
        <v>#N/A</v>
      </c>
      <c r="N85" s="74" t="e">
        <f>VLOOKUP(L85,'LICH THI'!C:AF,11,0)</f>
        <v>#N/A</v>
      </c>
      <c r="O85" t="e">
        <f t="shared" si="4"/>
        <v>#N/A</v>
      </c>
      <c r="P85" t="e">
        <f t="shared" si="5"/>
        <v>#N/A</v>
      </c>
    </row>
    <row r="86" spans="1:16" ht="18.75" x14ac:dyDescent="0.25">
      <c r="A86" s="442">
        <v>42</v>
      </c>
      <c r="B86" s="85" t="s">
        <v>3111</v>
      </c>
      <c r="C86" s="314" t="s">
        <v>69</v>
      </c>
      <c r="D86" s="189" t="s">
        <v>71</v>
      </c>
      <c r="E86" s="190">
        <v>3</v>
      </c>
      <c r="F86" s="85" t="s">
        <v>1511</v>
      </c>
      <c r="G86" s="86">
        <v>0</v>
      </c>
      <c r="H86" s="87">
        <v>42348</v>
      </c>
      <c r="I86" s="302" t="s">
        <v>3106</v>
      </c>
      <c r="J86" s="74" t="s">
        <v>2980</v>
      </c>
      <c r="L86" s="300" t="str">
        <f t="shared" si="3"/>
        <v>DC1CB26-DCK64</v>
      </c>
      <c r="M86" s="87" t="e">
        <f>VLOOKUP(L86,'LICH THI'!C:AF,9,0)</f>
        <v>#N/A</v>
      </c>
      <c r="N86" s="74" t="e">
        <f>VLOOKUP(L86,'LICH THI'!C:AF,11,0)</f>
        <v>#N/A</v>
      </c>
      <c r="O86" t="e">
        <f t="shared" si="4"/>
        <v>#N/A</v>
      </c>
      <c r="P86" t="e">
        <f t="shared" si="5"/>
        <v>#N/A</v>
      </c>
    </row>
    <row r="87" spans="1:16" ht="56.25" x14ac:dyDescent="0.25">
      <c r="A87" s="442">
        <v>43</v>
      </c>
      <c r="B87" s="85" t="s">
        <v>3112</v>
      </c>
      <c r="C87" s="314" t="s">
        <v>1528</v>
      </c>
      <c r="D87" s="342" t="s">
        <v>3113</v>
      </c>
      <c r="E87" s="190">
        <v>1</v>
      </c>
      <c r="F87" s="85" t="s">
        <v>1511</v>
      </c>
      <c r="G87" s="86">
        <v>0</v>
      </c>
      <c r="H87" s="336">
        <v>42348</v>
      </c>
      <c r="I87" s="340" t="s">
        <v>3090</v>
      </c>
      <c r="J87" s="339" t="s">
        <v>3083</v>
      </c>
      <c r="L87" s="300" t="str">
        <f t="shared" si="3"/>
        <v>DC2GT54-DCK64a</v>
      </c>
      <c r="M87" s="87" t="e">
        <f>VLOOKUP(L87,'LICH THI'!C:AF,9,0)</f>
        <v>#N/A</v>
      </c>
      <c r="N87" s="339" t="e">
        <f>VLOOKUP(L87,'LICH THI'!C:AF,11,0)</f>
        <v>#N/A</v>
      </c>
      <c r="O87" t="e">
        <f t="shared" si="4"/>
        <v>#N/A</v>
      </c>
      <c r="P87" t="e">
        <f t="shared" si="5"/>
        <v>#N/A</v>
      </c>
    </row>
    <row r="88" spans="1:16" ht="18.75" x14ac:dyDescent="0.25">
      <c r="A88" s="442">
        <v>44</v>
      </c>
      <c r="B88" s="85" t="s">
        <v>3111</v>
      </c>
      <c r="C88" s="314" t="s">
        <v>209</v>
      </c>
      <c r="D88" s="189" t="s">
        <v>1492</v>
      </c>
      <c r="E88" s="190">
        <v>3</v>
      </c>
      <c r="F88" s="85">
        <v>0</v>
      </c>
      <c r="G88" s="86">
        <v>0</v>
      </c>
      <c r="H88" s="87">
        <v>42348</v>
      </c>
      <c r="I88" s="302" t="s">
        <v>3106</v>
      </c>
      <c r="J88" s="74">
        <v>3</v>
      </c>
      <c r="L88" s="300" t="str">
        <f t="shared" si="3"/>
        <v>DC2GT33-DCK64</v>
      </c>
      <c r="M88" s="87" t="e">
        <f>VLOOKUP(L88,'LICH THI'!C:AF,9,0)</f>
        <v>#N/A</v>
      </c>
      <c r="N88" s="74" t="e">
        <f>VLOOKUP(L88,'LICH THI'!C:AF,11,0)</f>
        <v>#N/A</v>
      </c>
      <c r="O88" t="e">
        <f t="shared" si="4"/>
        <v>#N/A</v>
      </c>
      <c r="P88" t="e">
        <f t="shared" si="5"/>
        <v>#N/A</v>
      </c>
    </row>
    <row r="89" spans="1:16" ht="18.75" x14ac:dyDescent="0.25">
      <c r="A89" s="442">
        <v>45</v>
      </c>
      <c r="B89" s="85" t="s">
        <v>3111</v>
      </c>
      <c r="C89" s="314" t="s">
        <v>287</v>
      </c>
      <c r="D89" s="189" t="s">
        <v>289</v>
      </c>
      <c r="E89" s="190">
        <v>3</v>
      </c>
      <c r="F89" s="85">
        <v>0</v>
      </c>
      <c r="G89" s="86">
        <v>0</v>
      </c>
      <c r="H89" s="87">
        <v>42348</v>
      </c>
      <c r="I89" s="302" t="s">
        <v>3106</v>
      </c>
      <c r="J89" s="74">
        <v>3</v>
      </c>
      <c r="L89" s="300" t="str">
        <f t="shared" si="3"/>
        <v>DC2KV77-DCK64</v>
      </c>
      <c r="M89" s="87" t="e">
        <f>VLOOKUP(L89,'LICH THI'!C:AF,9,0)</f>
        <v>#N/A</v>
      </c>
      <c r="N89" s="74" t="e">
        <f>VLOOKUP(L89,'LICH THI'!C:AF,11,0)</f>
        <v>#N/A</v>
      </c>
      <c r="O89" t="e">
        <f t="shared" si="4"/>
        <v>#N/A</v>
      </c>
      <c r="P89" t="e">
        <f t="shared" si="5"/>
        <v>#N/A</v>
      </c>
    </row>
    <row r="90" spans="1:16" ht="18.75" x14ac:dyDescent="0.25">
      <c r="A90" s="442">
        <v>46</v>
      </c>
      <c r="B90" s="85" t="s">
        <v>3111</v>
      </c>
      <c r="C90" s="314" t="s">
        <v>178</v>
      </c>
      <c r="D90" s="189" t="s">
        <v>180</v>
      </c>
      <c r="E90" s="190">
        <v>3</v>
      </c>
      <c r="F90" s="85" t="s">
        <v>1484</v>
      </c>
      <c r="G90" s="86">
        <v>60</v>
      </c>
      <c r="H90" s="87">
        <v>42348</v>
      </c>
      <c r="I90" s="302" t="s">
        <v>3106</v>
      </c>
      <c r="J90" s="74">
        <v>3</v>
      </c>
      <c r="L90" s="300" t="str">
        <f t="shared" si="3"/>
        <v>DC2CT16-DCK64</v>
      </c>
      <c r="M90" s="87" t="e">
        <f>VLOOKUP(L90,'LICH THI'!C:AF,9,0)</f>
        <v>#N/A</v>
      </c>
      <c r="N90" s="74" t="e">
        <f>VLOOKUP(L90,'LICH THI'!C:AF,11,0)</f>
        <v>#N/A</v>
      </c>
      <c r="O90" t="e">
        <f t="shared" si="4"/>
        <v>#N/A</v>
      </c>
      <c r="P90" t="e">
        <f t="shared" si="5"/>
        <v>#N/A</v>
      </c>
    </row>
    <row r="91" spans="1:16" ht="18.75" x14ac:dyDescent="0.25">
      <c r="A91" s="442">
        <v>47</v>
      </c>
      <c r="B91" s="85" t="s">
        <v>3111</v>
      </c>
      <c r="C91" s="314" t="s">
        <v>1337</v>
      </c>
      <c r="D91" s="189" t="s">
        <v>1339</v>
      </c>
      <c r="E91" s="190">
        <v>2</v>
      </c>
      <c r="F91" s="85" t="s">
        <v>2</v>
      </c>
      <c r="G91" s="86">
        <v>0</v>
      </c>
      <c r="H91" s="87">
        <v>42348</v>
      </c>
      <c r="I91" s="302" t="s">
        <v>3106</v>
      </c>
      <c r="J91" s="74">
        <v>4</v>
      </c>
      <c r="L91" s="300" t="str">
        <f t="shared" si="3"/>
        <v>DC4CK12-DCK64</v>
      </c>
      <c r="M91" s="87" t="e">
        <f>VLOOKUP(L91,'LICH THI'!C:AF,9,0)</f>
        <v>#N/A</v>
      </c>
      <c r="N91" s="74" t="e">
        <f>VLOOKUP(L91,'LICH THI'!C:AF,11,0)</f>
        <v>#N/A</v>
      </c>
      <c r="O91" t="e">
        <f t="shared" si="4"/>
        <v>#N/A</v>
      </c>
      <c r="P91" t="e">
        <f t="shared" si="5"/>
        <v>#N/A</v>
      </c>
    </row>
    <row r="92" spans="1:16" ht="18.75" x14ac:dyDescent="0.25">
      <c r="A92" s="442">
        <v>48</v>
      </c>
      <c r="B92" s="85" t="s">
        <v>3111</v>
      </c>
      <c r="C92" s="314" t="s">
        <v>424</v>
      </c>
      <c r="D92" s="189" t="s">
        <v>425</v>
      </c>
      <c r="E92" s="190">
        <v>2</v>
      </c>
      <c r="F92" s="85" t="s">
        <v>1511</v>
      </c>
      <c r="G92" s="86">
        <v>0</v>
      </c>
      <c r="H92" s="87">
        <v>42349</v>
      </c>
      <c r="I92" s="302" t="s">
        <v>3103</v>
      </c>
      <c r="J92" s="74" t="s">
        <v>2980</v>
      </c>
      <c r="L92" s="300" t="str">
        <f t="shared" si="3"/>
        <v>DC2DT52-DCK64</v>
      </c>
      <c r="M92" s="87" t="e">
        <f>VLOOKUP(L92,'LICH THI'!C:AF,9,0)</f>
        <v>#N/A</v>
      </c>
      <c r="N92" s="74" t="e">
        <f>VLOOKUP(L92,'LICH THI'!C:AF,11,0)</f>
        <v>#N/A</v>
      </c>
      <c r="O92" t="e">
        <f t="shared" si="4"/>
        <v>#N/A</v>
      </c>
      <c r="P92" t="e">
        <f t="shared" si="5"/>
        <v>#N/A</v>
      </c>
    </row>
    <row r="93" spans="1:16" ht="37.5" x14ac:dyDescent="0.25">
      <c r="A93" s="442">
        <v>49</v>
      </c>
      <c r="B93" s="85" t="s">
        <v>3111</v>
      </c>
      <c r="C93" s="314" t="s">
        <v>1683</v>
      </c>
      <c r="D93" s="189" t="s">
        <v>521</v>
      </c>
      <c r="E93" s="190">
        <v>2</v>
      </c>
      <c r="F93" s="85">
        <v>0</v>
      </c>
      <c r="G93" s="86">
        <v>0</v>
      </c>
      <c r="H93" s="87">
        <v>42349</v>
      </c>
      <c r="I93" s="302" t="s">
        <v>3103</v>
      </c>
      <c r="J93" s="74">
        <v>2</v>
      </c>
      <c r="L93" s="300" t="str">
        <f t="shared" si="3"/>
        <v>DC2TH33-DCK64</v>
      </c>
      <c r="M93" s="87" t="e">
        <f>VLOOKUP(L93,'LICH THI'!C:AF,9,0)</f>
        <v>#N/A</v>
      </c>
      <c r="N93" s="74" t="e">
        <f>VLOOKUP(L93,'LICH THI'!C:AF,11,0)</f>
        <v>#N/A</v>
      </c>
      <c r="O93" t="e">
        <f t="shared" si="4"/>
        <v>#N/A</v>
      </c>
      <c r="P93" t="e">
        <f t="shared" si="5"/>
        <v>#N/A</v>
      </c>
    </row>
    <row r="94" spans="1:16" ht="18.75" x14ac:dyDescent="0.25">
      <c r="A94" s="442">
        <v>50</v>
      </c>
      <c r="B94" s="85" t="s">
        <v>3111</v>
      </c>
      <c r="C94" s="314" t="s">
        <v>1124</v>
      </c>
      <c r="D94" s="189" t="s">
        <v>297</v>
      </c>
      <c r="E94" s="190">
        <v>2</v>
      </c>
      <c r="F94" s="85" t="s">
        <v>1484</v>
      </c>
      <c r="G94" s="86">
        <v>90</v>
      </c>
      <c r="H94" s="87">
        <v>42349</v>
      </c>
      <c r="I94" s="302" t="s">
        <v>3103</v>
      </c>
      <c r="J94" s="74">
        <v>2</v>
      </c>
      <c r="L94" s="300" t="str">
        <f t="shared" si="3"/>
        <v>DC3CT91-DCK64</v>
      </c>
      <c r="M94" s="87" t="e">
        <f>VLOOKUP(L94,'LICH THI'!C:AF,9,0)</f>
        <v>#N/A</v>
      </c>
      <c r="N94" s="74" t="e">
        <f>VLOOKUP(L94,'LICH THI'!C:AF,11,0)</f>
        <v>#N/A</v>
      </c>
      <c r="O94" t="e">
        <f t="shared" si="4"/>
        <v>#N/A</v>
      </c>
      <c r="P94" t="e">
        <f t="shared" si="5"/>
        <v>#N/A</v>
      </c>
    </row>
    <row r="95" spans="1:16" ht="18.75" x14ac:dyDescent="0.25">
      <c r="A95" s="442">
        <v>51</v>
      </c>
      <c r="B95" s="85" t="s">
        <v>3111</v>
      </c>
      <c r="C95" s="314" t="s">
        <v>46</v>
      </c>
      <c r="D95" s="189" t="s">
        <v>47</v>
      </c>
      <c r="E95" s="190">
        <v>4</v>
      </c>
      <c r="F95" s="85" t="s">
        <v>1484</v>
      </c>
      <c r="G95" s="86">
        <v>60</v>
      </c>
      <c r="H95" s="336">
        <v>42350</v>
      </c>
      <c r="I95" s="302" t="s">
        <v>3114</v>
      </c>
      <c r="J95" s="74">
        <v>3</v>
      </c>
      <c r="L95" s="300" t="str">
        <f t="shared" si="3"/>
        <v>DC1CB32-DCK64</v>
      </c>
      <c r="M95" s="87" t="e">
        <f>VLOOKUP(L95,'LICH THI'!C:AF,9,0)</f>
        <v>#N/A</v>
      </c>
      <c r="N95" s="74" t="e">
        <f>VLOOKUP(L95,'LICH THI'!C:AF,11,0)</f>
        <v>#N/A</v>
      </c>
      <c r="O95" t="e">
        <f t="shared" si="4"/>
        <v>#N/A</v>
      </c>
      <c r="P95" t="e">
        <f t="shared" si="5"/>
        <v>#N/A</v>
      </c>
    </row>
    <row r="96" spans="1:16" ht="20.25" x14ac:dyDescent="0.25">
      <c r="A96" s="442">
        <v>52</v>
      </c>
      <c r="B96" s="85" t="s">
        <v>3111</v>
      </c>
      <c r="C96" s="314" t="s">
        <v>1269</v>
      </c>
      <c r="D96" s="189" t="s">
        <v>1271</v>
      </c>
      <c r="E96" s="190">
        <v>2</v>
      </c>
      <c r="F96" s="85" t="s">
        <v>1511</v>
      </c>
      <c r="G96" s="86">
        <v>0</v>
      </c>
      <c r="H96" s="87">
        <v>42352</v>
      </c>
      <c r="I96" s="302" t="s">
        <v>3104</v>
      </c>
      <c r="J96" s="323" t="s">
        <v>2987</v>
      </c>
      <c r="L96" s="300" t="str">
        <f t="shared" si="3"/>
        <v>DC4CT11-DCK64</v>
      </c>
      <c r="M96" s="87" t="e">
        <f>VLOOKUP(L96,'LICH THI'!C:AF,9,0)</f>
        <v>#N/A</v>
      </c>
      <c r="N96" s="323" t="e">
        <f>VLOOKUP(L96,'LICH THI'!C:AF,11,0)</f>
        <v>#N/A</v>
      </c>
      <c r="O96" t="e">
        <f t="shared" si="4"/>
        <v>#N/A</v>
      </c>
      <c r="P96" t="e">
        <f t="shared" si="5"/>
        <v>#N/A</v>
      </c>
    </row>
    <row r="97" spans="1:16" ht="18.75" x14ac:dyDescent="0.25">
      <c r="A97" s="442">
        <v>53</v>
      </c>
      <c r="B97" s="85" t="s">
        <v>3111</v>
      </c>
      <c r="C97" s="314" t="s">
        <v>1304</v>
      </c>
      <c r="D97" s="189" t="s">
        <v>1306</v>
      </c>
      <c r="E97" s="190">
        <v>4</v>
      </c>
      <c r="F97" s="85" t="s">
        <v>2</v>
      </c>
      <c r="G97" s="86">
        <v>0</v>
      </c>
      <c r="H97" s="87">
        <v>42352</v>
      </c>
      <c r="I97" s="302" t="s">
        <v>3104</v>
      </c>
      <c r="J97" s="74" t="s">
        <v>2987</v>
      </c>
      <c r="L97" s="300" t="str">
        <f t="shared" si="3"/>
        <v>DC4CK11-DCK64</v>
      </c>
      <c r="M97" s="87" t="e">
        <f>VLOOKUP(L97,'LICH THI'!C:AF,9,0)</f>
        <v>#N/A</v>
      </c>
      <c r="N97" s="74" t="e">
        <f>VLOOKUP(L97,'LICH THI'!C:AF,11,0)</f>
        <v>#N/A</v>
      </c>
      <c r="O97" t="e">
        <f t="shared" si="4"/>
        <v>#N/A</v>
      </c>
      <c r="P97" t="e">
        <f t="shared" si="5"/>
        <v>#N/A</v>
      </c>
    </row>
    <row r="98" spans="1:16" ht="37.5" x14ac:dyDescent="0.25">
      <c r="A98" s="442">
        <v>54</v>
      </c>
      <c r="B98" s="85" t="s">
        <v>3111</v>
      </c>
      <c r="C98" s="314" t="s">
        <v>1658</v>
      </c>
      <c r="D98" s="189" t="s">
        <v>1659</v>
      </c>
      <c r="E98" s="190">
        <v>3</v>
      </c>
      <c r="F98" s="85">
        <v>0</v>
      </c>
      <c r="G98" s="86">
        <v>0</v>
      </c>
      <c r="H98" s="87">
        <v>42352</v>
      </c>
      <c r="I98" s="302" t="s">
        <v>3104</v>
      </c>
      <c r="J98" s="74">
        <v>2</v>
      </c>
      <c r="L98" s="300" t="str">
        <f t="shared" si="3"/>
        <v>DC2HT37-DCK64</v>
      </c>
      <c r="M98" s="87" t="e">
        <f>VLOOKUP(L98,'LICH THI'!C:AF,9,0)</f>
        <v>#N/A</v>
      </c>
      <c r="N98" s="74" t="e">
        <f>VLOOKUP(L98,'LICH THI'!C:AF,11,0)</f>
        <v>#N/A</v>
      </c>
      <c r="O98" t="e">
        <f t="shared" si="4"/>
        <v>#N/A</v>
      </c>
      <c r="P98" t="e">
        <f t="shared" si="5"/>
        <v>#N/A</v>
      </c>
    </row>
    <row r="99" spans="1:16" ht="18.75" x14ac:dyDescent="0.25">
      <c r="A99" s="442">
        <v>55</v>
      </c>
      <c r="B99" s="85" t="s">
        <v>3111</v>
      </c>
      <c r="C99" s="314" t="s">
        <v>548</v>
      </c>
      <c r="D99" s="189" t="s">
        <v>531</v>
      </c>
      <c r="E99" s="190">
        <v>3</v>
      </c>
      <c r="F99" s="85" t="s">
        <v>1484</v>
      </c>
      <c r="G99" s="86">
        <v>60</v>
      </c>
      <c r="H99" s="87">
        <v>42352</v>
      </c>
      <c r="I99" s="302" t="s">
        <v>3104</v>
      </c>
      <c r="J99" s="74">
        <v>2</v>
      </c>
      <c r="L99" s="300" t="str">
        <f t="shared" si="3"/>
        <v>DC3KT33-DCK64</v>
      </c>
      <c r="M99" s="87" t="e">
        <f>VLOOKUP(L99,'LICH THI'!C:AF,9,0)</f>
        <v>#N/A</v>
      </c>
      <c r="N99" s="74" t="e">
        <f>VLOOKUP(L99,'LICH THI'!C:AF,11,0)</f>
        <v>#N/A</v>
      </c>
      <c r="O99" t="e">
        <f t="shared" si="4"/>
        <v>#N/A</v>
      </c>
      <c r="P99" t="e">
        <f t="shared" si="5"/>
        <v>#N/A</v>
      </c>
    </row>
    <row r="100" spans="1:16" ht="18.75" x14ac:dyDescent="0.25">
      <c r="A100" s="442">
        <v>56</v>
      </c>
      <c r="B100" s="85" t="s">
        <v>3111</v>
      </c>
      <c r="C100" s="314" t="s">
        <v>1085</v>
      </c>
      <c r="D100" s="189" t="s">
        <v>1087</v>
      </c>
      <c r="E100" s="190">
        <v>3</v>
      </c>
      <c r="F100" s="85" t="s">
        <v>1484</v>
      </c>
      <c r="G100" s="86">
        <v>60</v>
      </c>
      <c r="H100" s="87">
        <v>42352</v>
      </c>
      <c r="I100" s="302" t="s">
        <v>3104</v>
      </c>
      <c r="J100" s="74">
        <v>3</v>
      </c>
      <c r="L100" s="300" t="str">
        <f t="shared" si="3"/>
        <v>DC3DT71-DCK64</v>
      </c>
      <c r="M100" s="87" t="e">
        <f>VLOOKUP(L100,'LICH THI'!C:AF,9,0)</f>
        <v>#N/A</v>
      </c>
      <c r="N100" s="74" t="e">
        <f>VLOOKUP(L100,'LICH THI'!C:AF,11,0)</f>
        <v>#N/A</v>
      </c>
      <c r="O100" t="e">
        <f t="shared" si="4"/>
        <v>#N/A</v>
      </c>
      <c r="P100" t="e">
        <f t="shared" si="5"/>
        <v>#N/A</v>
      </c>
    </row>
    <row r="101" spans="1:16" ht="18.75" x14ac:dyDescent="0.25">
      <c r="A101" s="442">
        <v>57</v>
      </c>
      <c r="B101" s="85" t="s">
        <v>3111</v>
      </c>
      <c r="C101" s="314" t="s">
        <v>217</v>
      </c>
      <c r="D101" s="189" t="s">
        <v>219</v>
      </c>
      <c r="E101" s="190">
        <v>2</v>
      </c>
      <c r="F101" s="85" t="s">
        <v>1484</v>
      </c>
      <c r="G101" s="86">
        <v>90</v>
      </c>
      <c r="H101" s="336">
        <v>42352</v>
      </c>
      <c r="I101" s="302" t="s">
        <v>3104</v>
      </c>
      <c r="J101" s="74">
        <v>3</v>
      </c>
      <c r="L101" s="300" t="str">
        <f t="shared" si="3"/>
        <v>DC2GT42-DCK64</v>
      </c>
      <c r="M101" s="87" t="e">
        <f>VLOOKUP(L101,'LICH THI'!C:AF,9,0)</f>
        <v>#N/A</v>
      </c>
      <c r="N101" s="74" t="e">
        <f>VLOOKUP(L101,'LICH THI'!C:AF,11,0)</f>
        <v>#N/A</v>
      </c>
      <c r="O101" t="e">
        <f t="shared" si="4"/>
        <v>#N/A</v>
      </c>
      <c r="P101" t="e">
        <f t="shared" si="5"/>
        <v>#N/A</v>
      </c>
    </row>
    <row r="102" spans="1:16" ht="56.25" x14ac:dyDescent="0.25">
      <c r="A102" s="442">
        <v>58</v>
      </c>
      <c r="B102" s="85" t="s">
        <v>3111</v>
      </c>
      <c r="C102" s="314" t="s">
        <v>1528</v>
      </c>
      <c r="D102" s="342" t="s">
        <v>3115</v>
      </c>
      <c r="E102" s="190">
        <v>1</v>
      </c>
      <c r="F102" s="85" t="s">
        <v>1511</v>
      </c>
      <c r="G102" s="86">
        <v>0</v>
      </c>
      <c r="H102" s="336">
        <v>42353</v>
      </c>
      <c r="I102" s="340" t="s">
        <v>3087</v>
      </c>
      <c r="J102" s="339" t="s">
        <v>3083</v>
      </c>
      <c r="L102" s="300" t="str">
        <f t="shared" si="3"/>
        <v>DC2GT54-DCK64</v>
      </c>
      <c r="M102" s="87" t="e">
        <f>VLOOKUP(L102,'LICH THI'!C:AF,9,0)</f>
        <v>#N/A</v>
      </c>
      <c r="N102" s="339" t="e">
        <f>VLOOKUP(L102,'LICH THI'!C:AF,11,0)</f>
        <v>#N/A</v>
      </c>
      <c r="O102" t="e">
        <f t="shared" si="4"/>
        <v>#N/A</v>
      </c>
      <c r="P102" t="e">
        <f t="shared" si="5"/>
        <v>#N/A</v>
      </c>
    </row>
    <row r="103" spans="1:16" ht="18.75" x14ac:dyDescent="0.25">
      <c r="A103" s="442">
        <v>59</v>
      </c>
      <c r="B103" s="85" t="s">
        <v>3111</v>
      </c>
      <c r="C103" s="314" t="s">
        <v>1535</v>
      </c>
      <c r="D103" s="189" t="s">
        <v>1534</v>
      </c>
      <c r="E103" s="190">
        <v>1</v>
      </c>
      <c r="F103" s="85" t="s">
        <v>1511</v>
      </c>
      <c r="G103" s="86">
        <v>0</v>
      </c>
      <c r="H103" s="87">
        <v>42354</v>
      </c>
      <c r="I103" s="302" t="s">
        <v>3105</v>
      </c>
      <c r="J103" s="74" t="s">
        <v>2980</v>
      </c>
      <c r="L103" s="300" t="str">
        <f t="shared" si="3"/>
        <v>DC2CK52-DCK64</v>
      </c>
      <c r="M103" s="87" t="e">
        <f>VLOOKUP(L103,'LICH THI'!C:AF,9,0)</f>
        <v>#N/A</v>
      </c>
      <c r="N103" s="74" t="e">
        <f>VLOOKUP(L103,'LICH THI'!C:AF,11,0)</f>
        <v>#N/A</v>
      </c>
      <c r="O103" t="e">
        <f t="shared" si="4"/>
        <v>#N/A</v>
      </c>
      <c r="P103" t="e">
        <f t="shared" si="5"/>
        <v>#N/A</v>
      </c>
    </row>
    <row r="104" spans="1:16" ht="18.75" x14ac:dyDescent="0.25">
      <c r="A104" s="442">
        <v>60</v>
      </c>
      <c r="B104" s="85" t="s">
        <v>3111</v>
      </c>
      <c r="C104" s="314" t="s">
        <v>1527</v>
      </c>
      <c r="D104" s="189" t="s">
        <v>1529</v>
      </c>
      <c r="E104" s="190">
        <v>1</v>
      </c>
      <c r="F104" s="85" t="s">
        <v>1511</v>
      </c>
      <c r="G104" s="86">
        <v>0</v>
      </c>
      <c r="H104" s="336">
        <v>42355</v>
      </c>
      <c r="I104" s="340" t="s">
        <v>3088</v>
      </c>
      <c r="J104" s="74" t="s">
        <v>2987</v>
      </c>
      <c r="L104" s="300" t="str">
        <f t="shared" si="3"/>
        <v>DC2GT34-DCK64</v>
      </c>
      <c r="M104" s="87" t="e">
        <f>VLOOKUP(L104,'LICH THI'!C:AF,9,0)</f>
        <v>#N/A</v>
      </c>
      <c r="N104" s="74" t="e">
        <f>VLOOKUP(L104,'LICH THI'!C:AF,11,0)</f>
        <v>#N/A</v>
      </c>
      <c r="O104" t="e">
        <f t="shared" si="4"/>
        <v>#N/A</v>
      </c>
      <c r="P104" t="e">
        <f t="shared" si="5"/>
        <v>#N/A</v>
      </c>
    </row>
    <row r="105" spans="1:16" ht="37.5" x14ac:dyDescent="0.25">
      <c r="A105" s="442">
        <v>61</v>
      </c>
      <c r="B105" s="85" t="s">
        <v>3111</v>
      </c>
      <c r="C105" s="314" t="s">
        <v>1530</v>
      </c>
      <c r="D105" s="189" t="s">
        <v>1796</v>
      </c>
      <c r="E105" s="190">
        <v>1</v>
      </c>
      <c r="F105" s="85" t="s">
        <v>1511</v>
      </c>
      <c r="G105" s="86">
        <v>0</v>
      </c>
      <c r="H105" s="87">
        <v>42355</v>
      </c>
      <c r="I105" s="302" t="s">
        <v>3106</v>
      </c>
      <c r="J105" s="339" t="s">
        <v>3083</v>
      </c>
      <c r="L105" s="300" t="str">
        <f t="shared" si="3"/>
        <v>DC2DD54-DCK64</v>
      </c>
      <c r="M105" s="87" t="e">
        <f>VLOOKUP(L105,'LICH THI'!C:AF,9,0)</f>
        <v>#N/A</v>
      </c>
      <c r="N105" s="339" t="e">
        <f>VLOOKUP(L105,'LICH THI'!C:AF,11,0)</f>
        <v>#N/A</v>
      </c>
      <c r="O105" t="e">
        <f t="shared" si="4"/>
        <v>#N/A</v>
      </c>
      <c r="P105" t="e">
        <f t="shared" si="5"/>
        <v>#N/A</v>
      </c>
    </row>
    <row r="106" spans="1:16" ht="37.5" x14ac:dyDescent="0.25">
      <c r="A106" s="442">
        <v>62</v>
      </c>
      <c r="B106" s="85" t="s">
        <v>3111</v>
      </c>
      <c r="C106" s="314" t="s">
        <v>1791</v>
      </c>
      <c r="D106" s="189" t="s">
        <v>1794</v>
      </c>
      <c r="E106" s="190">
        <v>1</v>
      </c>
      <c r="F106" s="85" t="s">
        <v>2</v>
      </c>
      <c r="G106" s="86">
        <v>0</v>
      </c>
      <c r="H106" s="336">
        <v>42355</v>
      </c>
      <c r="I106" s="340" t="s">
        <v>3088</v>
      </c>
      <c r="J106" s="339" t="s">
        <v>3083</v>
      </c>
      <c r="L106" s="300" t="str">
        <f t="shared" si="3"/>
        <v>DC4CT17-DCK64</v>
      </c>
      <c r="M106" s="87" t="e">
        <f>VLOOKUP(L106,'LICH THI'!C:AF,9,0)</f>
        <v>#N/A</v>
      </c>
      <c r="N106" s="339" t="e">
        <f>VLOOKUP(L106,'LICH THI'!C:AF,11,0)</f>
        <v>#N/A</v>
      </c>
      <c r="O106" t="e">
        <f t="shared" si="4"/>
        <v>#N/A</v>
      </c>
      <c r="P106" t="e">
        <f t="shared" si="5"/>
        <v>#N/A</v>
      </c>
    </row>
    <row r="107" spans="1:16" ht="18.75" x14ac:dyDescent="0.25">
      <c r="A107" s="442">
        <v>63</v>
      </c>
      <c r="B107" s="85" t="s">
        <v>3111</v>
      </c>
      <c r="C107" s="314" t="s">
        <v>465</v>
      </c>
      <c r="D107" s="189" t="s">
        <v>467</v>
      </c>
      <c r="E107" s="190">
        <v>2</v>
      </c>
      <c r="F107" s="85" t="s">
        <v>1511</v>
      </c>
      <c r="G107" s="86">
        <v>0</v>
      </c>
      <c r="H107" s="87">
        <v>42356</v>
      </c>
      <c r="I107" s="302" t="s">
        <v>3103</v>
      </c>
      <c r="J107" s="74" t="s">
        <v>2980</v>
      </c>
      <c r="L107" s="300" t="str">
        <f t="shared" si="3"/>
        <v>DC2CK60-DCK64</v>
      </c>
      <c r="M107" s="87" t="e">
        <f>VLOOKUP(L107,'LICH THI'!C:AF,9,0)</f>
        <v>#N/A</v>
      </c>
      <c r="N107" s="74" t="e">
        <f>VLOOKUP(L107,'LICH THI'!C:AF,11,0)</f>
        <v>#N/A</v>
      </c>
      <c r="O107" t="e">
        <f t="shared" si="4"/>
        <v>#N/A</v>
      </c>
      <c r="P107" t="e">
        <f t="shared" si="5"/>
        <v>#N/A</v>
      </c>
    </row>
    <row r="108" spans="1:16" ht="18.75" x14ac:dyDescent="0.25">
      <c r="A108" s="442">
        <v>64</v>
      </c>
      <c r="B108" s="85" t="s">
        <v>3111</v>
      </c>
      <c r="C108" s="314" t="s">
        <v>1067</v>
      </c>
      <c r="D108" s="189" t="s">
        <v>1069</v>
      </c>
      <c r="E108" s="190">
        <v>3</v>
      </c>
      <c r="F108" s="85" t="s">
        <v>1484</v>
      </c>
      <c r="G108" s="86">
        <v>90</v>
      </c>
      <c r="H108" s="87">
        <v>42356</v>
      </c>
      <c r="I108" s="302" t="s">
        <v>3103</v>
      </c>
      <c r="J108" s="74">
        <v>2</v>
      </c>
      <c r="L108" s="300" t="str">
        <f t="shared" si="3"/>
        <v>DC3TT47-DCK64</v>
      </c>
      <c r="M108" s="87" t="e">
        <f>VLOOKUP(L108,'LICH THI'!C:AF,9,0)</f>
        <v>#N/A</v>
      </c>
      <c r="N108" s="74" t="e">
        <f>VLOOKUP(L108,'LICH THI'!C:AF,11,0)</f>
        <v>#N/A</v>
      </c>
      <c r="O108" t="e">
        <f t="shared" si="4"/>
        <v>#N/A</v>
      </c>
      <c r="P108" t="e">
        <f t="shared" si="5"/>
        <v>#N/A</v>
      </c>
    </row>
    <row r="109" spans="1:16" ht="18.75" x14ac:dyDescent="0.25">
      <c r="L109" s="300" t="str">
        <f t="shared" si="3"/>
        <v>-</v>
      </c>
      <c r="M109" s="87" t="e">
        <f>VLOOKUP(L109,'LICH THI'!C:AF,9,0)</f>
        <v>#N/A</v>
      </c>
      <c r="N109" t="e">
        <f>VLOOKUP(L109,'LICH THI'!C:AF,11,0)</f>
        <v>#N/A</v>
      </c>
      <c r="O109" t="e">
        <f t="shared" si="4"/>
        <v>#N/A</v>
      </c>
      <c r="P109" t="e">
        <f t="shared" si="5"/>
        <v>#N/A</v>
      </c>
    </row>
    <row r="110" spans="1:16" ht="18.75" x14ac:dyDescent="0.25">
      <c r="A110" s="441">
        <v>1</v>
      </c>
      <c r="B110" s="85" t="s">
        <v>3116</v>
      </c>
      <c r="C110" s="314" t="s">
        <v>507</v>
      </c>
      <c r="D110" s="189" t="s">
        <v>289</v>
      </c>
      <c r="E110" s="190">
        <v>2</v>
      </c>
      <c r="F110" s="85">
        <v>0</v>
      </c>
      <c r="G110" s="86">
        <v>0</v>
      </c>
      <c r="H110" s="87">
        <v>42332</v>
      </c>
      <c r="I110" s="302" t="s">
        <v>3102</v>
      </c>
      <c r="J110" s="74">
        <v>1</v>
      </c>
      <c r="L110" s="300" t="str">
        <f t="shared" si="3"/>
        <v>DC2KV93-DCK65</v>
      </c>
      <c r="M110" s="87" t="e">
        <f>VLOOKUP(L110,'LICH THI'!C:AF,9,0)</f>
        <v>#N/A</v>
      </c>
      <c r="N110" s="74" t="e">
        <f>VLOOKUP(L110,'LICH THI'!C:AF,11,0)</f>
        <v>#N/A</v>
      </c>
      <c r="O110" t="e">
        <f t="shared" si="4"/>
        <v>#N/A</v>
      </c>
      <c r="P110" t="e">
        <f t="shared" si="5"/>
        <v>#N/A</v>
      </c>
    </row>
    <row r="111" spans="1:16" ht="18.75" x14ac:dyDescent="0.25">
      <c r="A111" s="442">
        <v>2</v>
      </c>
      <c r="B111" s="85" t="s">
        <v>3116</v>
      </c>
      <c r="C111" s="314" t="s">
        <v>55</v>
      </c>
      <c r="D111" s="189" t="s">
        <v>56</v>
      </c>
      <c r="E111" s="190">
        <v>4</v>
      </c>
      <c r="F111" s="85" t="s">
        <v>1484</v>
      </c>
      <c r="G111" s="86">
        <v>90</v>
      </c>
      <c r="H111" s="87">
        <v>42332</v>
      </c>
      <c r="I111" s="302" t="s">
        <v>3102</v>
      </c>
      <c r="J111" s="74">
        <v>2</v>
      </c>
      <c r="L111" s="300" t="str">
        <f t="shared" si="3"/>
        <v>DC1CB13-DCK65</v>
      </c>
      <c r="M111" s="87" t="e">
        <f>VLOOKUP(L111,'LICH THI'!C:AF,9,0)</f>
        <v>#N/A</v>
      </c>
      <c r="N111" s="74" t="e">
        <f>VLOOKUP(L111,'LICH THI'!C:AF,11,0)</f>
        <v>#N/A</v>
      </c>
      <c r="O111" t="e">
        <f t="shared" si="4"/>
        <v>#N/A</v>
      </c>
      <c r="P111" t="e">
        <f t="shared" si="5"/>
        <v>#N/A</v>
      </c>
    </row>
    <row r="112" spans="1:16" ht="18.75" x14ac:dyDescent="0.25">
      <c r="A112" s="442">
        <v>3</v>
      </c>
      <c r="B112" s="85" t="s">
        <v>3116</v>
      </c>
      <c r="C112" s="314" t="s">
        <v>284</v>
      </c>
      <c r="D112" s="189" t="s">
        <v>286</v>
      </c>
      <c r="E112" s="190">
        <v>3</v>
      </c>
      <c r="F112" s="85">
        <v>0</v>
      </c>
      <c r="G112" s="86">
        <v>0</v>
      </c>
      <c r="H112" s="336">
        <v>42332</v>
      </c>
      <c r="I112" s="302" t="s">
        <v>3102</v>
      </c>
      <c r="J112" s="74">
        <v>4</v>
      </c>
      <c r="L112" s="300" t="str">
        <f t="shared" si="3"/>
        <v>DC2KV67-DCK65</v>
      </c>
      <c r="M112" s="87" t="e">
        <f>VLOOKUP(L112,'LICH THI'!C:AF,9,0)</f>
        <v>#N/A</v>
      </c>
      <c r="N112" s="74" t="e">
        <f>VLOOKUP(L112,'LICH THI'!C:AF,11,0)</f>
        <v>#N/A</v>
      </c>
      <c r="O112" t="e">
        <f t="shared" si="4"/>
        <v>#N/A</v>
      </c>
      <c r="P112" t="e">
        <f t="shared" si="5"/>
        <v>#N/A</v>
      </c>
    </row>
    <row r="113" spans="1:16" ht="37.5" x14ac:dyDescent="0.25">
      <c r="A113" s="442">
        <v>4</v>
      </c>
      <c r="B113" s="85" t="s">
        <v>3116</v>
      </c>
      <c r="C113" s="314" t="s">
        <v>471</v>
      </c>
      <c r="D113" s="189" t="s">
        <v>473</v>
      </c>
      <c r="E113" s="190">
        <v>2</v>
      </c>
      <c r="F113" s="85" t="s">
        <v>1511</v>
      </c>
      <c r="G113" s="86">
        <v>0</v>
      </c>
      <c r="H113" s="87">
        <v>42333</v>
      </c>
      <c r="I113" s="334" t="s">
        <v>3082</v>
      </c>
      <c r="J113" s="74" t="s">
        <v>3083</v>
      </c>
      <c r="L113" s="300" t="str">
        <f t="shared" si="3"/>
        <v>DC2CK58-DCK65</v>
      </c>
      <c r="M113" s="87" t="e">
        <f>VLOOKUP(L113,'LICH THI'!C:AF,9,0)</f>
        <v>#N/A</v>
      </c>
      <c r="N113" s="74" t="e">
        <f>VLOOKUP(L113,'LICH THI'!C:AF,11,0)</f>
        <v>#N/A</v>
      </c>
      <c r="O113" t="e">
        <f t="shared" si="4"/>
        <v>#N/A</v>
      </c>
      <c r="P113" t="e">
        <f t="shared" si="5"/>
        <v>#N/A</v>
      </c>
    </row>
    <row r="114" spans="1:16" ht="18.75" x14ac:dyDescent="0.25">
      <c r="A114" s="442">
        <v>5</v>
      </c>
      <c r="B114" s="85" t="s">
        <v>3116</v>
      </c>
      <c r="C114" s="314" t="s">
        <v>69</v>
      </c>
      <c r="D114" s="189" t="s">
        <v>71</v>
      </c>
      <c r="E114" s="190">
        <v>3</v>
      </c>
      <c r="F114" s="85" t="s">
        <v>1511</v>
      </c>
      <c r="G114" s="86">
        <v>0</v>
      </c>
      <c r="H114" s="336">
        <v>42333</v>
      </c>
      <c r="I114" s="302" t="s">
        <v>3105</v>
      </c>
      <c r="J114" s="74" t="s">
        <v>2980</v>
      </c>
      <c r="L114" s="300" t="str">
        <f t="shared" si="3"/>
        <v>DC1CB26-DCK65</v>
      </c>
      <c r="M114" s="87" t="e">
        <f>VLOOKUP(L114,'LICH THI'!C:AF,9,0)</f>
        <v>#N/A</v>
      </c>
      <c r="N114" s="74" t="e">
        <f>VLOOKUP(L114,'LICH THI'!C:AF,11,0)</f>
        <v>#N/A</v>
      </c>
      <c r="O114" t="e">
        <f t="shared" si="4"/>
        <v>#N/A</v>
      </c>
      <c r="P114" t="e">
        <f t="shared" si="5"/>
        <v>#N/A</v>
      </c>
    </row>
    <row r="115" spans="1:16" ht="18.75" x14ac:dyDescent="0.25">
      <c r="A115" s="442">
        <v>6</v>
      </c>
      <c r="B115" s="85" t="s">
        <v>3116</v>
      </c>
      <c r="C115" s="314" t="s">
        <v>410</v>
      </c>
      <c r="D115" s="189" t="s">
        <v>412</v>
      </c>
      <c r="E115" s="190">
        <v>3</v>
      </c>
      <c r="F115" s="85" t="s">
        <v>1484</v>
      </c>
      <c r="G115" s="86">
        <v>90</v>
      </c>
      <c r="H115" s="336">
        <v>42333</v>
      </c>
      <c r="I115" s="302" t="s">
        <v>3105</v>
      </c>
      <c r="J115" s="74">
        <v>1</v>
      </c>
      <c r="L115" s="300" t="str">
        <f t="shared" si="3"/>
        <v>DC2DT42-DCK65</v>
      </c>
      <c r="M115" s="87" t="e">
        <f>VLOOKUP(L115,'LICH THI'!C:AF,9,0)</f>
        <v>#N/A</v>
      </c>
      <c r="N115" s="74" t="e">
        <f>VLOOKUP(L115,'LICH THI'!C:AF,11,0)</f>
        <v>#N/A</v>
      </c>
      <c r="O115" t="e">
        <f t="shared" si="4"/>
        <v>#N/A</v>
      </c>
      <c r="P115" t="e">
        <f t="shared" si="5"/>
        <v>#N/A</v>
      </c>
    </row>
    <row r="116" spans="1:16" ht="37.5" x14ac:dyDescent="0.25">
      <c r="A116" s="442">
        <v>7</v>
      </c>
      <c r="B116" s="85" t="s">
        <v>3116</v>
      </c>
      <c r="C116" s="314" t="s">
        <v>114</v>
      </c>
      <c r="D116" s="189" t="s">
        <v>115</v>
      </c>
      <c r="E116" s="190">
        <v>2</v>
      </c>
      <c r="F116" s="85">
        <v>0</v>
      </c>
      <c r="G116" s="86">
        <v>0</v>
      </c>
      <c r="H116" s="87">
        <v>42333</v>
      </c>
      <c r="I116" s="302" t="s">
        <v>3105</v>
      </c>
      <c r="J116" s="74">
        <v>4</v>
      </c>
      <c r="L116" s="300" t="str">
        <f t="shared" si="3"/>
        <v>DC1CB99-DCK65</v>
      </c>
      <c r="M116" s="87" t="e">
        <f>VLOOKUP(L116,'LICH THI'!C:AF,9,0)</f>
        <v>#N/A</v>
      </c>
      <c r="N116" s="74" t="e">
        <f>VLOOKUP(L116,'LICH THI'!C:AF,11,0)</f>
        <v>#N/A</v>
      </c>
      <c r="O116" t="e">
        <f t="shared" si="4"/>
        <v>#N/A</v>
      </c>
      <c r="P116" t="e">
        <f t="shared" si="5"/>
        <v>#N/A</v>
      </c>
    </row>
    <row r="117" spans="1:16" ht="18.75" x14ac:dyDescent="0.25">
      <c r="A117" s="442">
        <v>8</v>
      </c>
      <c r="B117" s="85" t="s">
        <v>3116</v>
      </c>
      <c r="C117" s="314" t="s">
        <v>235</v>
      </c>
      <c r="D117" s="189" t="s">
        <v>236</v>
      </c>
      <c r="E117" s="190">
        <v>2</v>
      </c>
      <c r="F117" s="85" t="s">
        <v>1511</v>
      </c>
      <c r="G117" s="86">
        <v>0</v>
      </c>
      <c r="H117" s="87">
        <v>42334</v>
      </c>
      <c r="I117" s="302" t="s">
        <v>3106</v>
      </c>
      <c r="J117" s="74">
        <v>1</v>
      </c>
      <c r="L117" s="300" t="str">
        <f t="shared" si="3"/>
        <v>DC2CK55-DCK65</v>
      </c>
      <c r="M117" s="87" t="e">
        <f>VLOOKUP(L117,'LICH THI'!C:AF,9,0)</f>
        <v>#N/A</v>
      </c>
      <c r="N117" s="74" t="e">
        <f>VLOOKUP(L117,'LICH THI'!C:AF,11,0)</f>
        <v>#N/A</v>
      </c>
      <c r="O117" t="e">
        <f t="shared" si="4"/>
        <v>#N/A</v>
      </c>
      <c r="P117" t="e">
        <f t="shared" si="5"/>
        <v>#N/A</v>
      </c>
    </row>
    <row r="118" spans="1:16" ht="37.5" x14ac:dyDescent="0.25">
      <c r="A118" s="442">
        <v>9</v>
      </c>
      <c r="B118" s="85" t="s">
        <v>3116</v>
      </c>
      <c r="C118" s="314" t="s">
        <v>505</v>
      </c>
      <c r="D118" s="189" t="s">
        <v>1680</v>
      </c>
      <c r="E118" s="190">
        <v>2</v>
      </c>
      <c r="F118" s="85" t="s">
        <v>1484</v>
      </c>
      <c r="G118" s="86">
        <v>75</v>
      </c>
      <c r="H118" s="87">
        <v>42334</v>
      </c>
      <c r="I118" s="302" t="s">
        <v>3106</v>
      </c>
      <c r="J118" s="74">
        <v>2</v>
      </c>
      <c r="L118" s="300" t="str">
        <f t="shared" si="3"/>
        <v>DC2CB89-DCK65</v>
      </c>
      <c r="M118" s="87" t="e">
        <f>VLOOKUP(L118,'LICH THI'!C:AF,9,0)</f>
        <v>#N/A</v>
      </c>
      <c r="N118" s="74" t="e">
        <f>VLOOKUP(L118,'LICH THI'!C:AF,11,0)</f>
        <v>#N/A</v>
      </c>
      <c r="O118" t="e">
        <f t="shared" si="4"/>
        <v>#N/A</v>
      </c>
      <c r="P118" t="e">
        <f t="shared" si="5"/>
        <v>#N/A</v>
      </c>
    </row>
    <row r="119" spans="1:16" ht="18.75" x14ac:dyDescent="0.25">
      <c r="A119" s="442">
        <v>10</v>
      </c>
      <c r="B119" s="85" t="s">
        <v>3116</v>
      </c>
      <c r="C119" s="314" t="s">
        <v>1495</v>
      </c>
      <c r="D119" s="189" t="s">
        <v>393</v>
      </c>
      <c r="E119" s="190">
        <v>4</v>
      </c>
      <c r="F119" s="85">
        <v>0</v>
      </c>
      <c r="G119" s="86">
        <v>0</v>
      </c>
      <c r="H119" s="87">
        <v>42335</v>
      </c>
      <c r="I119" s="302" t="s">
        <v>3103</v>
      </c>
      <c r="J119" s="74">
        <v>2</v>
      </c>
      <c r="L119" s="300" t="str">
        <f t="shared" si="3"/>
        <v>DC2HT26-DCK65</v>
      </c>
      <c r="M119" s="87" t="e">
        <f>VLOOKUP(L119,'LICH THI'!C:AF,9,0)</f>
        <v>#N/A</v>
      </c>
      <c r="N119" s="74" t="e">
        <f>VLOOKUP(L119,'LICH THI'!C:AF,11,0)</f>
        <v>#N/A</v>
      </c>
      <c r="O119" t="e">
        <f t="shared" si="4"/>
        <v>#N/A</v>
      </c>
      <c r="P119" t="e">
        <f t="shared" si="5"/>
        <v>#N/A</v>
      </c>
    </row>
    <row r="120" spans="1:16" ht="18.75" x14ac:dyDescent="0.25">
      <c r="A120" s="442">
        <v>11</v>
      </c>
      <c r="B120" s="85" t="s">
        <v>3116</v>
      </c>
      <c r="C120" s="314" t="s">
        <v>278</v>
      </c>
      <c r="D120" s="189" t="s">
        <v>280</v>
      </c>
      <c r="E120" s="190">
        <v>3</v>
      </c>
      <c r="F120" s="85">
        <v>0</v>
      </c>
      <c r="G120" s="86">
        <v>0</v>
      </c>
      <c r="H120" s="87">
        <v>42335</v>
      </c>
      <c r="I120" s="302" t="s">
        <v>3103</v>
      </c>
      <c r="J120" s="74">
        <v>2</v>
      </c>
      <c r="L120" s="300" t="str">
        <f t="shared" si="3"/>
        <v>DC2KV73-DCK65</v>
      </c>
      <c r="M120" s="87" t="e">
        <f>VLOOKUP(L120,'LICH THI'!C:AF,9,0)</f>
        <v>#N/A</v>
      </c>
      <c r="N120" s="74" t="e">
        <f>VLOOKUP(L120,'LICH THI'!C:AF,11,0)</f>
        <v>#N/A</v>
      </c>
      <c r="O120" t="e">
        <f t="shared" si="4"/>
        <v>#N/A</v>
      </c>
      <c r="P120" t="e">
        <f t="shared" si="5"/>
        <v>#N/A</v>
      </c>
    </row>
    <row r="121" spans="1:16" ht="18.75" x14ac:dyDescent="0.25">
      <c r="A121" s="442">
        <v>12</v>
      </c>
      <c r="B121" s="85" t="s">
        <v>3116</v>
      </c>
      <c r="C121" s="314" t="s">
        <v>102</v>
      </c>
      <c r="D121" s="189" t="s">
        <v>62</v>
      </c>
      <c r="E121" s="190">
        <v>2</v>
      </c>
      <c r="F121" s="85" t="s">
        <v>1484</v>
      </c>
      <c r="G121" s="86">
        <v>60</v>
      </c>
      <c r="H121" s="87">
        <v>42335</v>
      </c>
      <c r="I121" s="302" t="s">
        <v>3103</v>
      </c>
      <c r="J121" s="74">
        <v>4</v>
      </c>
      <c r="L121" s="300" t="str">
        <f t="shared" si="3"/>
        <v>DC1CB20-DCK65</v>
      </c>
      <c r="M121" s="87" t="e">
        <f>VLOOKUP(L121,'LICH THI'!C:AF,9,0)</f>
        <v>#N/A</v>
      </c>
      <c r="N121" s="74" t="e">
        <f>VLOOKUP(L121,'LICH THI'!C:AF,11,0)</f>
        <v>#N/A</v>
      </c>
      <c r="O121" t="e">
        <f t="shared" si="4"/>
        <v>#N/A</v>
      </c>
      <c r="P121" t="e">
        <f t="shared" si="5"/>
        <v>#N/A</v>
      </c>
    </row>
    <row r="122" spans="1:16" ht="18.75" x14ac:dyDescent="0.25">
      <c r="A122" s="442">
        <v>13</v>
      </c>
      <c r="B122" s="85" t="s">
        <v>3116</v>
      </c>
      <c r="C122" s="314" t="s">
        <v>33</v>
      </c>
      <c r="D122" s="189" t="s">
        <v>35</v>
      </c>
      <c r="E122" s="190">
        <v>2</v>
      </c>
      <c r="F122" s="85" t="s">
        <v>1484</v>
      </c>
      <c r="G122" s="86">
        <v>90</v>
      </c>
      <c r="H122" s="87">
        <v>42335</v>
      </c>
      <c r="I122" s="302" t="s">
        <v>3103</v>
      </c>
      <c r="J122" s="74">
        <v>4</v>
      </c>
      <c r="L122" s="300" t="str">
        <f t="shared" si="3"/>
        <v>DC1LL03-DCK65</v>
      </c>
      <c r="M122" s="87" t="e">
        <f>VLOOKUP(L122,'LICH THI'!C:AF,9,0)</f>
        <v>#N/A</v>
      </c>
      <c r="N122" s="74" t="e">
        <f>VLOOKUP(L122,'LICH THI'!C:AF,11,0)</f>
        <v>#N/A</v>
      </c>
      <c r="O122" t="e">
        <f t="shared" si="4"/>
        <v>#N/A</v>
      </c>
      <c r="P122" t="e">
        <f t="shared" si="5"/>
        <v>#N/A</v>
      </c>
    </row>
    <row r="123" spans="1:16" ht="18.75" x14ac:dyDescent="0.25">
      <c r="A123" s="442">
        <v>14</v>
      </c>
      <c r="B123" s="85" t="s">
        <v>3116</v>
      </c>
      <c r="C123" s="314" t="s">
        <v>490</v>
      </c>
      <c r="D123" s="189" t="s">
        <v>492</v>
      </c>
      <c r="E123" s="190">
        <v>2</v>
      </c>
      <c r="F123" s="85" t="s">
        <v>1484</v>
      </c>
      <c r="G123" s="86">
        <v>60</v>
      </c>
      <c r="H123" s="87">
        <v>42338</v>
      </c>
      <c r="I123" s="302" t="s">
        <v>3104</v>
      </c>
      <c r="J123" s="74">
        <v>1</v>
      </c>
      <c r="L123" s="300" t="str">
        <f t="shared" si="3"/>
        <v>DC2KV82-DCK65</v>
      </c>
      <c r="M123" s="87" t="e">
        <f>VLOOKUP(L123,'LICH THI'!C:AF,9,0)</f>
        <v>#N/A</v>
      </c>
      <c r="N123" s="74" t="e">
        <f>VLOOKUP(L123,'LICH THI'!C:AF,11,0)</f>
        <v>#N/A</v>
      </c>
      <c r="O123" t="e">
        <f t="shared" si="4"/>
        <v>#N/A</v>
      </c>
      <c r="P123" t="e">
        <f t="shared" si="5"/>
        <v>#N/A</v>
      </c>
    </row>
    <row r="124" spans="1:16" ht="18.75" x14ac:dyDescent="0.25">
      <c r="A124" s="442">
        <v>15</v>
      </c>
      <c r="B124" s="85" t="s">
        <v>3116</v>
      </c>
      <c r="C124" s="314" t="s">
        <v>232</v>
      </c>
      <c r="D124" s="189" t="s">
        <v>234</v>
      </c>
      <c r="E124" s="190">
        <v>3</v>
      </c>
      <c r="F124" s="85">
        <v>0</v>
      </c>
      <c r="G124" s="86">
        <v>0</v>
      </c>
      <c r="H124" s="87">
        <v>42338</v>
      </c>
      <c r="I124" s="302" t="s">
        <v>3104</v>
      </c>
      <c r="J124" s="74">
        <v>1</v>
      </c>
      <c r="L124" s="300" t="str">
        <f t="shared" si="3"/>
        <v>DC2CK32-DCK65</v>
      </c>
      <c r="M124" s="87" t="e">
        <f>VLOOKUP(L124,'LICH THI'!C:AF,9,0)</f>
        <v>#N/A</v>
      </c>
      <c r="N124" s="74" t="e">
        <f>VLOOKUP(L124,'LICH THI'!C:AF,11,0)</f>
        <v>#N/A</v>
      </c>
      <c r="O124" t="e">
        <f t="shared" si="4"/>
        <v>#N/A</v>
      </c>
      <c r="P124" t="e">
        <f t="shared" si="5"/>
        <v>#N/A</v>
      </c>
    </row>
    <row r="125" spans="1:16" ht="18.75" x14ac:dyDescent="0.25">
      <c r="A125" s="442">
        <v>16</v>
      </c>
      <c r="B125" s="85" t="s">
        <v>3116</v>
      </c>
      <c r="C125" s="314" t="s">
        <v>2019</v>
      </c>
      <c r="D125" s="189" t="s">
        <v>2020</v>
      </c>
      <c r="E125" s="190">
        <v>3</v>
      </c>
      <c r="F125" s="85" t="s">
        <v>1484</v>
      </c>
      <c r="G125" s="86">
        <v>90</v>
      </c>
      <c r="H125" s="87">
        <v>42338</v>
      </c>
      <c r="I125" s="302" t="s">
        <v>3104</v>
      </c>
      <c r="J125" s="74">
        <v>1</v>
      </c>
      <c r="L125" s="300" t="str">
        <f t="shared" si="3"/>
        <v>DC3VL25-DCK65</v>
      </c>
      <c r="M125" s="87" t="e">
        <f>VLOOKUP(L125,'LICH THI'!C:AF,9,0)</f>
        <v>#N/A</v>
      </c>
      <c r="N125" s="74" t="e">
        <f>VLOOKUP(L125,'LICH THI'!C:AF,11,0)</f>
        <v>#N/A</v>
      </c>
      <c r="O125" t="e">
        <f t="shared" si="4"/>
        <v>#N/A</v>
      </c>
      <c r="P125" t="e">
        <f t="shared" si="5"/>
        <v>#N/A</v>
      </c>
    </row>
    <row r="126" spans="1:16" ht="18.75" x14ac:dyDescent="0.25">
      <c r="A126" s="442">
        <v>17</v>
      </c>
      <c r="B126" s="85" t="s">
        <v>3116</v>
      </c>
      <c r="C126" s="314" t="s">
        <v>181</v>
      </c>
      <c r="D126" s="189" t="s">
        <v>183</v>
      </c>
      <c r="E126" s="190">
        <v>2</v>
      </c>
      <c r="F126" s="85" t="s">
        <v>1484</v>
      </c>
      <c r="G126" s="86">
        <v>90</v>
      </c>
      <c r="H126" s="87">
        <v>42338</v>
      </c>
      <c r="I126" s="302" t="s">
        <v>3104</v>
      </c>
      <c r="J126" s="74">
        <v>4</v>
      </c>
      <c r="L126" s="300" t="str">
        <f t="shared" si="3"/>
        <v>DC2CT31-DCK65</v>
      </c>
      <c r="M126" s="87" t="e">
        <f>VLOOKUP(L126,'LICH THI'!C:AF,9,0)</f>
        <v>#N/A</v>
      </c>
      <c r="N126" s="74" t="e">
        <f>VLOOKUP(L126,'LICH THI'!C:AF,11,0)</f>
        <v>#N/A</v>
      </c>
      <c r="O126" t="e">
        <f t="shared" si="4"/>
        <v>#N/A</v>
      </c>
      <c r="P126" t="e">
        <f t="shared" si="5"/>
        <v>#N/A</v>
      </c>
    </row>
    <row r="127" spans="1:16" ht="18.75" x14ac:dyDescent="0.25">
      <c r="A127" s="442">
        <v>18</v>
      </c>
      <c r="B127" s="85" t="s">
        <v>3116</v>
      </c>
      <c r="C127" s="314" t="s">
        <v>1024</v>
      </c>
      <c r="D127" s="189" t="s">
        <v>297</v>
      </c>
      <c r="E127" s="190">
        <v>3</v>
      </c>
      <c r="F127" s="85" t="s">
        <v>1484</v>
      </c>
      <c r="G127" s="86">
        <v>90</v>
      </c>
      <c r="H127" s="87">
        <v>42338</v>
      </c>
      <c r="I127" s="302" t="s">
        <v>3104</v>
      </c>
      <c r="J127" s="74">
        <v>4</v>
      </c>
      <c r="L127" s="300" t="str">
        <f t="shared" si="3"/>
        <v>DC3KX71-DCK65</v>
      </c>
      <c r="M127" s="87" t="e">
        <f>VLOOKUP(L127,'LICH THI'!C:AF,9,0)</f>
        <v>#N/A</v>
      </c>
      <c r="N127" s="74" t="e">
        <f>VLOOKUP(L127,'LICH THI'!C:AF,11,0)</f>
        <v>#N/A</v>
      </c>
      <c r="O127" t="e">
        <f t="shared" si="4"/>
        <v>#N/A</v>
      </c>
      <c r="P127" t="e">
        <f t="shared" si="5"/>
        <v>#N/A</v>
      </c>
    </row>
    <row r="128" spans="1:16" ht="37.5" x14ac:dyDescent="0.25">
      <c r="A128" s="442">
        <v>19</v>
      </c>
      <c r="B128" s="85" t="s">
        <v>3116</v>
      </c>
      <c r="C128" s="314" t="s">
        <v>328</v>
      </c>
      <c r="D128" s="189" t="s">
        <v>330</v>
      </c>
      <c r="E128" s="190">
        <v>3</v>
      </c>
      <c r="F128" s="85" t="s">
        <v>1484</v>
      </c>
      <c r="G128" s="86">
        <v>90</v>
      </c>
      <c r="H128" s="87">
        <v>42338</v>
      </c>
      <c r="I128" s="302" t="s">
        <v>3104</v>
      </c>
      <c r="J128" s="74">
        <v>4</v>
      </c>
      <c r="L128" s="300" t="str">
        <f t="shared" si="3"/>
        <v>DC2VS67-DCK65</v>
      </c>
      <c r="M128" s="87" t="e">
        <f>VLOOKUP(L128,'LICH THI'!C:AF,9,0)</f>
        <v>#N/A</v>
      </c>
      <c r="N128" s="74" t="e">
        <f>VLOOKUP(L128,'LICH THI'!C:AF,11,0)</f>
        <v>#N/A</v>
      </c>
      <c r="O128" t="e">
        <f t="shared" si="4"/>
        <v>#N/A</v>
      </c>
      <c r="P128" t="e">
        <f t="shared" si="5"/>
        <v>#N/A</v>
      </c>
    </row>
    <row r="129" spans="1:16" ht="37.5" x14ac:dyDescent="0.25">
      <c r="A129" s="442">
        <v>20</v>
      </c>
      <c r="B129" s="85" t="s">
        <v>3116</v>
      </c>
      <c r="C129" s="314" t="s">
        <v>343</v>
      </c>
      <c r="D129" s="189" t="s">
        <v>345</v>
      </c>
      <c r="E129" s="190">
        <v>3</v>
      </c>
      <c r="F129" s="85" t="s">
        <v>1484</v>
      </c>
      <c r="G129" s="86">
        <v>90</v>
      </c>
      <c r="H129" s="87">
        <v>42339</v>
      </c>
      <c r="I129" s="302" t="s">
        <v>3102</v>
      </c>
      <c r="J129" s="74">
        <v>1</v>
      </c>
      <c r="L129" s="300" t="str">
        <f t="shared" si="3"/>
        <v>DC2VB67-DCK65</v>
      </c>
      <c r="M129" s="87" t="e">
        <f>VLOOKUP(L129,'LICH THI'!C:AF,9,0)</f>
        <v>#N/A</v>
      </c>
      <c r="N129" s="74" t="e">
        <f>VLOOKUP(L129,'LICH THI'!C:AF,11,0)</f>
        <v>#N/A</v>
      </c>
      <c r="O129" t="e">
        <f t="shared" si="4"/>
        <v>#N/A</v>
      </c>
      <c r="P129" t="e">
        <f t="shared" si="5"/>
        <v>#N/A</v>
      </c>
    </row>
    <row r="130" spans="1:16" ht="18.75" x14ac:dyDescent="0.25">
      <c r="A130" s="442">
        <v>21</v>
      </c>
      <c r="B130" s="85" t="s">
        <v>3116</v>
      </c>
      <c r="C130" s="314" t="s">
        <v>39</v>
      </c>
      <c r="D130" s="189" t="s">
        <v>41</v>
      </c>
      <c r="E130" s="190">
        <v>2</v>
      </c>
      <c r="F130" s="85" t="s">
        <v>1484</v>
      </c>
      <c r="G130" s="86">
        <v>75</v>
      </c>
      <c r="H130" s="87">
        <v>42339</v>
      </c>
      <c r="I130" s="302" t="s">
        <v>3102</v>
      </c>
      <c r="J130" s="74">
        <v>4</v>
      </c>
      <c r="L130" s="300" t="str">
        <f t="shared" si="3"/>
        <v>DC1LL05-DCK65</v>
      </c>
      <c r="M130" s="87" t="e">
        <f>VLOOKUP(L130,'LICH THI'!C:AF,9,0)</f>
        <v>#N/A</v>
      </c>
      <c r="N130" s="74" t="e">
        <f>VLOOKUP(L130,'LICH THI'!C:AF,11,0)</f>
        <v>#N/A</v>
      </c>
      <c r="O130" t="e">
        <f t="shared" si="4"/>
        <v>#N/A</v>
      </c>
      <c r="P130" t="e">
        <f t="shared" si="5"/>
        <v>#N/A</v>
      </c>
    </row>
    <row r="131" spans="1:16" ht="18.75" x14ac:dyDescent="0.25">
      <c r="A131" s="442">
        <v>22</v>
      </c>
      <c r="B131" s="85" t="s">
        <v>3116</v>
      </c>
      <c r="C131" s="314" t="s">
        <v>1675</v>
      </c>
      <c r="D131" s="189" t="s">
        <v>1676</v>
      </c>
      <c r="E131" s="190">
        <v>3</v>
      </c>
      <c r="F131" s="85" t="s">
        <v>1484</v>
      </c>
      <c r="G131" s="86">
        <v>90</v>
      </c>
      <c r="H131" s="87">
        <v>42340</v>
      </c>
      <c r="I131" s="302" t="s">
        <v>3105</v>
      </c>
      <c r="J131" s="74">
        <v>2</v>
      </c>
      <c r="L131" s="300" t="str">
        <f t="shared" ref="L131:L179" si="6">C131&amp;"-"&amp;B131</f>
        <v>DC2KV22-DCK65</v>
      </c>
      <c r="M131" s="87" t="e">
        <f>VLOOKUP(L131,'LICH THI'!C:AF,9,0)</f>
        <v>#N/A</v>
      </c>
      <c r="N131" s="74" t="e">
        <f>VLOOKUP(L131,'LICH THI'!C:AF,11,0)</f>
        <v>#N/A</v>
      </c>
      <c r="O131" t="e">
        <f t="shared" ref="O131:O179" si="7">M131-H131</f>
        <v>#N/A</v>
      </c>
      <c r="P131" t="e">
        <f t="shared" ref="P131:P194" si="8">IF(J131=N131,"",1)</f>
        <v>#N/A</v>
      </c>
    </row>
    <row r="132" spans="1:16" ht="18.75" x14ac:dyDescent="0.25">
      <c r="A132" s="442">
        <v>23</v>
      </c>
      <c r="B132" s="85" t="s">
        <v>3116</v>
      </c>
      <c r="C132" s="314" t="s">
        <v>319</v>
      </c>
      <c r="D132" s="189" t="s">
        <v>321</v>
      </c>
      <c r="E132" s="190">
        <v>4</v>
      </c>
      <c r="F132" s="85" t="s">
        <v>1484</v>
      </c>
      <c r="G132" s="86">
        <v>0</v>
      </c>
      <c r="H132" s="87">
        <v>42340</v>
      </c>
      <c r="I132" s="302" t="s">
        <v>3105</v>
      </c>
      <c r="J132" s="74">
        <v>3</v>
      </c>
      <c r="L132" s="300" t="str">
        <f t="shared" si="6"/>
        <v>DC2KV64-DCK65</v>
      </c>
      <c r="M132" s="87" t="e">
        <f>VLOOKUP(L132,'LICH THI'!C:AF,9,0)</f>
        <v>#N/A</v>
      </c>
      <c r="N132" s="74" t="e">
        <f>VLOOKUP(L132,'LICH THI'!C:AF,11,0)</f>
        <v>#N/A</v>
      </c>
      <c r="O132" t="e">
        <f t="shared" si="7"/>
        <v>#N/A</v>
      </c>
      <c r="P132" t="e">
        <f t="shared" si="8"/>
        <v>#N/A</v>
      </c>
    </row>
    <row r="133" spans="1:16" ht="18.75" x14ac:dyDescent="0.25">
      <c r="A133" s="442">
        <v>24</v>
      </c>
      <c r="B133" s="85" t="s">
        <v>3116</v>
      </c>
      <c r="C133" s="314" t="s">
        <v>2001</v>
      </c>
      <c r="D133" s="189" t="s">
        <v>2002</v>
      </c>
      <c r="E133" s="190">
        <v>2</v>
      </c>
      <c r="F133" s="85" t="s">
        <v>1511</v>
      </c>
      <c r="G133" s="86">
        <v>0</v>
      </c>
      <c r="H133" s="87">
        <v>42341</v>
      </c>
      <c r="I133" s="302" t="s">
        <v>3106</v>
      </c>
      <c r="J133" s="74" t="s">
        <v>2980</v>
      </c>
      <c r="L133" s="300" t="str">
        <f t="shared" si="6"/>
        <v>DC2RB43-DCK65</v>
      </c>
      <c r="M133" s="87" t="e">
        <f>VLOOKUP(L133,'LICH THI'!C:AF,9,0)</f>
        <v>#N/A</v>
      </c>
      <c r="N133" s="74" t="e">
        <f>VLOOKUP(L133,'LICH THI'!C:AF,11,0)</f>
        <v>#N/A</v>
      </c>
      <c r="O133" t="e">
        <f t="shared" si="7"/>
        <v>#N/A</v>
      </c>
      <c r="P133" t="e">
        <f t="shared" si="8"/>
        <v>#N/A</v>
      </c>
    </row>
    <row r="134" spans="1:16" ht="18.75" x14ac:dyDescent="0.25">
      <c r="A134" s="442">
        <v>25</v>
      </c>
      <c r="B134" s="85" t="s">
        <v>3116</v>
      </c>
      <c r="C134" s="314" t="s">
        <v>104</v>
      </c>
      <c r="D134" s="189" t="s">
        <v>106</v>
      </c>
      <c r="E134" s="190">
        <v>2</v>
      </c>
      <c r="F134" s="85" t="s">
        <v>1484</v>
      </c>
      <c r="G134" s="86">
        <v>90</v>
      </c>
      <c r="H134" s="87">
        <v>42341</v>
      </c>
      <c r="I134" s="302" t="s">
        <v>3106</v>
      </c>
      <c r="J134" s="74">
        <v>1</v>
      </c>
      <c r="L134" s="300" t="str">
        <f t="shared" si="6"/>
        <v>DC1CB92-DCK65</v>
      </c>
      <c r="M134" s="87" t="e">
        <f>VLOOKUP(L134,'LICH THI'!C:AF,9,0)</f>
        <v>#N/A</v>
      </c>
      <c r="N134" s="74" t="e">
        <f>VLOOKUP(L134,'LICH THI'!C:AF,11,0)</f>
        <v>#N/A</v>
      </c>
      <c r="O134" t="e">
        <f t="shared" si="7"/>
        <v>#N/A</v>
      </c>
      <c r="P134" t="e">
        <f t="shared" si="8"/>
        <v>#N/A</v>
      </c>
    </row>
    <row r="135" spans="1:16" ht="18.75" x14ac:dyDescent="0.25">
      <c r="A135" s="442">
        <v>26</v>
      </c>
      <c r="B135" s="85" t="s">
        <v>3116</v>
      </c>
      <c r="C135" s="314" t="s">
        <v>217</v>
      </c>
      <c r="D135" s="189" t="s">
        <v>219</v>
      </c>
      <c r="E135" s="190">
        <v>2</v>
      </c>
      <c r="F135" s="85" t="s">
        <v>1484</v>
      </c>
      <c r="G135" s="86">
        <v>90</v>
      </c>
      <c r="H135" s="87">
        <v>42341</v>
      </c>
      <c r="I135" s="302" t="s">
        <v>3106</v>
      </c>
      <c r="J135" s="74">
        <v>1</v>
      </c>
      <c r="L135" s="300" t="str">
        <f t="shared" si="6"/>
        <v>DC2GT42-DCK65</v>
      </c>
      <c r="M135" s="87" t="e">
        <f>VLOOKUP(L135,'LICH THI'!C:AF,9,0)</f>
        <v>#N/A</v>
      </c>
      <c r="N135" s="74" t="e">
        <f>VLOOKUP(L135,'LICH THI'!C:AF,11,0)</f>
        <v>#N/A</v>
      </c>
      <c r="O135" t="e">
        <f t="shared" si="7"/>
        <v>#N/A</v>
      </c>
      <c r="P135" t="e">
        <f t="shared" si="8"/>
        <v>#N/A</v>
      </c>
    </row>
    <row r="136" spans="1:16" ht="37.5" x14ac:dyDescent="0.25">
      <c r="A136" s="442">
        <v>27</v>
      </c>
      <c r="B136" s="85" t="s">
        <v>3116</v>
      </c>
      <c r="C136" s="314" t="s">
        <v>341</v>
      </c>
      <c r="D136" s="189" t="s">
        <v>1646</v>
      </c>
      <c r="E136" s="190">
        <v>2</v>
      </c>
      <c r="F136" s="85" t="s">
        <v>1484</v>
      </c>
      <c r="G136" s="86">
        <v>75</v>
      </c>
      <c r="H136" s="87">
        <v>42341</v>
      </c>
      <c r="I136" s="302" t="s">
        <v>3106</v>
      </c>
      <c r="J136" s="74">
        <v>2</v>
      </c>
      <c r="L136" s="300" t="str">
        <f t="shared" si="6"/>
        <v>DC2VB39-DCK65</v>
      </c>
      <c r="M136" s="87" t="e">
        <f>VLOOKUP(L136,'LICH THI'!C:AF,9,0)</f>
        <v>#N/A</v>
      </c>
      <c r="N136" s="74" t="e">
        <f>VLOOKUP(L136,'LICH THI'!C:AF,11,0)</f>
        <v>#N/A</v>
      </c>
      <c r="O136" t="e">
        <f t="shared" si="7"/>
        <v>#N/A</v>
      </c>
      <c r="P136" t="e">
        <f t="shared" si="8"/>
        <v>#N/A</v>
      </c>
    </row>
    <row r="137" spans="1:16" ht="18.75" x14ac:dyDescent="0.25">
      <c r="A137" s="442">
        <v>28</v>
      </c>
      <c r="B137" s="85" t="s">
        <v>3116</v>
      </c>
      <c r="C137" s="314" t="s">
        <v>191</v>
      </c>
      <c r="D137" s="189" t="s">
        <v>190</v>
      </c>
      <c r="E137" s="190">
        <v>3</v>
      </c>
      <c r="F137" s="85" t="s">
        <v>1484</v>
      </c>
      <c r="G137" s="86">
        <v>90</v>
      </c>
      <c r="H137" s="87">
        <v>42341</v>
      </c>
      <c r="I137" s="302" t="s">
        <v>3106</v>
      </c>
      <c r="J137" s="74">
        <v>3</v>
      </c>
      <c r="L137" s="300" t="str">
        <f t="shared" si="6"/>
        <v>DC2DD35-DCK65</v>
      </c>
      <c r="M137" s="87" t="e">
        <f>VLOOKUP(L137,'LICH THI'!C:AF,9,0)</f>
        <v>#N/A</v>
      </c>
      <c r="N137" s="74" t="e">
        <f>VLOOKUP(L137,'LICH THI'!C:AF,11,0)</f>
        <v>#N/A</v>
      </c>
      <c r="O137" t="e">
        <f t="shared" si="7"/>
        <v>#N/A</v>
      </c>
      <c r="P137" t="e">
        <f t="shared" si="8"/>
        <v>#N/A</v>
      </c>
    </row>
    <row r="138" spans="1:16" ht="18.75" x14ac:dyDescent="0.25">
      <c r="A138" s="442">
        <v>29</v>
      </c>
      <c r="B138" s="85" t="s">
        <v>3116</v>
      </c>
      <c r="C138" s="314" t="s">
        <v>406</v>
      </c>
      <c r="D138" s="189" t="s">
        <v>409</v>
      </c>
      <c r="E138" s="190">
        <v>3</v>
      </c>
      <c r="F138" s="85" t="s">
        <v>1484</v>
      </c>
      <c r="G138" s="86">
        <v>60</v>
      </c>
      <c r="H138" s="87">
        <v>42342</v>
      </c>
      <c r="I138" s="302" t="s">
        <v>3103</v>
      </c>
      <c r="J138" s="74">
        <v>1</v>
      </c>
      <c r="L138" s="300" t="str">
        <f t="shared" si="6"/>
        <v>DC2DT41-DCK65</v>
      </c>
      <c r="M138" s="87" t="e">
        <f>VLOOKUP(L138,'LICH THI'!C:AF,9,0)</f>
        <v>#N/A</v>
      </c>
      <c r="N138" s="74" t="e">
        <f>VLOOKUP(L138,'LICH THI'!C:AF,11,0)</f>
        <v>#N/A</v>
      </c>
      <c r="O138" t="e">
        <f t="shared" si="7"/>
        <v>#N/A</v>
      </c>
      <c r="P138" t="e">
        <f t="shared" si="8"/>
        <v>#N/A</v>
      </c>
    </row>
    <row r="139" spans="1:16" ht="18.75" x14ac:dyDescent="0.25">
      <c r="A139" s="442">
        <v>30</v>
      </c>
      <c r="B139" s="85" t="s">
        <v>3116</v>
      </c>
      <c r="C139" s="314" t="s">
        <v>332</v>
      </c>
      <c r="D139" s="189" t="s">
        <v>262</v>
      </c>
      <c r="E139" s="190">
        <v>3</v>
      </c>
      <c r="F139" s="85" t="s">
        <v>1484</v>
      </c>
      <c r="G139" s="86">
        <v>90</v>
      </c>
      <c r="H139" s="87">
        <v>42342</v>
      </c>
      <c r="I139" s="302" t="s">
        <v>3103</v>
      </c>
      <c r="J139" s="74">
        <v>1</v>
      </c>
      <c r="L139" s="300" t="str">
        <f t="shared" si="6"/>
        <v>DC2VS56-DCK65</v>
      </c>
      <c r="M139" s="87" t="e">
        <f>VLOOKUP(L139,'LICH THI'!C:AF,9,0)</f>
        <v>#N/A</v>
      </c>
      <c r="N139" s="74" t="e">
        <f>VLOOKUP(L139,'LICH THI'!C:AF,11,0)</f>
        <v>#N/A</v>
      </c>
      <c r="O139" t="e">
        <f t="shared" si="7"/>
        <v>#N/A</v>
      </c>
      <c r="P139" t="e">
        <f t="shared" si="8"/>
        <v>#N/A</v>
      </c>
    </row>
    <row r="140" spans="1:16" ht="18.75" x14ac:dyDescent="0.25">
      <c r="A140" s="442">
        <v>31</v>
      </c>
      <c r="B140" s="85" t="s">
        <v>3116</v>
      </c>
      <c r="C140" s="314" t="s">
        <v>1493</v>
      </c>
      <c r="D140" s="189" t="s">
        <v>394</v>
      </c>
      <c r="E140" s="190">
        <v>3</v>
      </c>
      <c r="F140" s="85">
        <v>0</v>
      </c>
      <c r="G140" s="86">
        <v>0</v>
      </c>
      <c r="H140" s="87">
        <v>42342</v>
      </c>
      <c r="I140" s="302" t="s">
        <v>3103</v>
      </c>
      <c r="J140" s="74">
        <v>2</v>
      </c>
      <c r="L140" s="300" t="str">
        <f t="shared" si="6"/>
        <v>DC2HT13-DCK65</v>
      </c>
      <c r="M140" s="87" t="e">
        <f>VLOOKUP(L140,'LICH THI'!C:AF,9,0)</f>
        <v>#N/A</v>
      </c>
      <c r="N140" s="74" t="e">
        <f>VLOOKUP(L140,'LICH THI'!C:AF,11,0)</f>
        <v>#N/A</v>
      </c>
      <c r="O140" t="e">
        <f t="shared" si="7"/>
        <v>#N/A</v>
      </c>
      <c r="P140" t="e">
        <f t="shared" si="8"/>
        <v>#N/A</v>
      </c>
    </row>
    <row r="141" spans="1:16" ht="37.5" x14ac:dyDescent="0.25">
      <c r="A141" s="442">
        <v>32</v>
      </c>
      <c r="B141" s="85" t="s">
        <v>3116</v>
      </c>
      <c r="C141" s="314" t="s">
        <v>116</v>
      </c>
      <c r="D141" s="189" t="s">
        <v>118</v>
      </c>
      <c r="E141" s="190">
        <v>2</v>
      </c>
      <c r="F141" s="85" t="s">
        <v>1484</v>
      </c>
      <c r="G141" s="86">
        <v>60</v>
      </c>
      <c r="H141" s="87">
        <v>42342</v>
      </c>
      <c r="I141" s="302" t="s">
        <v>3103</v>
      </c>
      <c r="J141" s="74">
        <v>4</v>
      </c>
      <c r="L141" s="300" t="str">
        <f t="shared" si="6"/>
        <v>DC1CB94-DCK65</v>
      </c>
      <c r="M141" s="87" t="e">
        <f>VLOOKUP(L141,'LICH THI'!C:AF,9,0)</f>
        <v>#N/A</v>
      </c>
      <c r="N141" s="74" t="e">
        <f>VLOOKUP(L141,'LICH THI'!C:AF,11,0)</f>
        <v>#N/A</v>
      </c>
      <c r="O141" t="e">
        <f t="shared" si="7"/>
        <v>#N/A</v>
      </c>
      <c r="P141" t="e">
        <f t="shared" si="8"/>
        <v>#N/A</v>
      </c>
    </row>
    <row r="142" spans="1:16" ht="18.75" x14ac:dyDescent="0.25">
      <c r="A142" s="442">
        <v>33</v>
      </c>
      <c r="B142" s="85" t="s">
        <v>3116</v>
      </c>
      <c r="C142" s="314" t="s">
        <v>42</v>
      </c>
      <c r="D142" s="189" t="s">
        <v>43</v>
      </c>
      <c r="E142" s="190">
        <v>4</v>
      </c>
      <c r="F142" s="85" t="s">
        <v>1484</v>
      </c>
      <c r="G142" s="86">
        <v>60</v>
      </c>
      <c r="H142" s="87">
        <v>42342</v>
      </c>
      <c r="I142" s="302" t="s">
        <v>3103</v>
      </c>
      <c r="J142" s="74">
        <v>4</v>
      </c>
      <c r="L142" s="300" t="str">
        <f t="shared" si="6"/>
        <v>DC1CB31-DCK65</v>
      </c>
      <c r="M142" s="87" t="e">
        <f>VLOOKUP(L142,'LICH THI'!C:AF,9,0)</f>
        <v>#N/A</v>
      </c>
      <c r="N142" s="74" t="e">
        <f>VLOOKUP(L142,'LICH THI'!C:AF,11,0)</f>
        <v>#N/A</v>
      </c>
      <c r="O142" t="e">
        <f t="shared" si="7"/>
        <v>#N/A</v>
      </c>
      <c r="P142" t="e">
        <f t="shared" si="8"/>
        <v>#N/A</v>
      </c>
    </row>
    <row r="143" spans="1:16" ht="18.75" x14ac:dyDescent="0.25">
      <c r="A143" s="442">
        <v>34</v>
      </c>
      <c r="B143" s="85" t="s">
        <v>3116</v>
      </c>
      <c r="C143" s="314" t="s">
        <v>46</v>
      </c>
      <c r="D143" s="189" t="s">
        <v>47</v>
      </c>
      <c r="E143" s="190">
        <v>4</v>
      </c>
      <c r="F143" s="85" t="s">
        <v>1484</v>
      </c>
      <c r="G143" s="86">
        <v>60</v>
      </c>
      <c r="H143" s="87">
        <v>42342</v>
      </c>
      <c r="I143" s="302" t="s">
        <v>3103</v>
      </c>
      <c r="J143" s="74">
        <v>4</v>
      </c>
      <c r="L143" s="300" t="str">
        <f t="shared" si="6"/>
        <v>DC1CB32-DCK65</v>
      </c>
      <c r="M143" s="87" t="e">
        <f>VLOOKUP(L143,'LICH THI'!C:AF,9,0)</f>
        <v>#N/A</v>
      </c>
      <c r="N143" s="74" t="e">
        <f>VLOOKUP(L143,'LICH THI'!C:AF,11,0)</f>
        <v>#N/A</v>
      </c>
      <c r="O143" t="e">
        <f t="shared" si="7"/>
        <v>#N/A</v>
      </c>
      <c r="P143" t="e">
        <f t="shared" si="8"/>
        <v>#N/A</v>
      </c>
    </row>
    <row r="144" spans="1:16" ht="18.75" x14ac:dyDescent="0.25">
      <c r="A144" s="442">
        <v>35</v>
      </c>
      <c r="B144" s="85" t="s">
        <v>3116</v>
      </c>
      <c r="C144" s="314" t="s">
        <v>1671</v>
      </c>
      <c r="D144" s="189" t="s">
        <v>1672</v>
      </c>
      <c r="E144" s="190">
        <v>2</v>
      </c>
      <c r="F144" s="85" t="s">
        <v>1484</v>
      </c>
      <c r="G144" s="86">
        <v>75</v>
      </c>
      <c r="H144" s="87">
        <v>42342</v>
      </c>
      <c r="I144" s="302" t="s">
        <v>3103</v>
      </c>
      <c r="J144" s="74">
        <v>4</v>
      </c>
      <c r="L144" s="300" t="str">
        <f t="shared" si="6"/>
        <v>DC2VL21-DCK65</v>
      </c>
      <c r="M144" s="87" t="e">
        <f>VLOOKUP(L144,'LICH THI'!C:AF,9,0)</f>
        <v>#N/A</v>
      </c>
      <c r="N144" s="74" t="e">
        <f>VLOOKUP(L144,'LICH THI'!C:AF,11,0)</f>
        <v>#N/A</v>
      </c>
      <c r="O144" t="e">
        <f t="shared" si="7"/>
        <v>#N/A</v>
      </c>
      <c r="P144" t="e">
        <f t="shared" si="8"/>
        <v>#N/A</v>
      </c>
    </row>
    <row r="145" spans="1:16" ht="18.75" x14ac:dyDescent="0.25">
      <c r="A145" s="442">
        <v>36</v>
      </c>
      <c r="B145" s="85" t="s">
        <v>3116</v>
      </c>
      <c r="C145" s="314" t="s">
        <v>293</v>
      </c>
      <c r="D145" s="189" t="s">
        <v>294</v>
      </c>
      <c r="E145" s="190">
        <v>3</v>
      </c>
      <c r="F145" s="85" t="s">
        <v>1484</v>
      </c>
      <c r="G145" s="86">
        <v>90</v>
      </c>
      <c r="H145" s="87">
        <v>42345</v>
      </c>
      <c r="I145" s="302" t="s">
        <v>3104</v>
      </c>
      <c r="J145" s="74">
        <v>1</v>
      </c>
      <c r="L145" s="300" t="str">
        <f t="shared" si="6"/>
        <v>DC2KV63-DCK65</v>
      </c>
      <c r="M145" s="87" t="e">
        <f>VLOOKUP(L145,'LICH THI'!C:AF,9,0)</f>
        <v>#N/A</v>
      </c>
      <c r="N145" s="74" t="e">
        <f>VLOOKUP(L145,'LICH THI'!C:AF,11,0)</f>
        <v>#N/A</v>
      </c>
      <c r="O145" t="e">
        <f t="shared" si="7"/>
        <v>#N/A</v>
      </c>
      <c r="P145" t="e">
        <f t="shared" si="8"/>
        <v>#N/A</v>
      </c>
    </row>
    <row r="146" spans="1:16" ht="18.75" x14ac:dyDescent="0.25">
      <c r="A146" s="442">
        <v>37</v>
      </c>
      <c r="B146" s="85" t="s">
        <v>3116</v>
      </c>
      <c r="C146" s="314" t="s">
        <v>932</v>
      </c>
      <c r="D146" s="189" t="s">
        <v>934</v>
      </c>
      <c r="E146" s="190">
        <v>3</v>
      </c>
      <c r="F146" s="85" t="s">
        <v>1484</v>
      </c>
      <c r="G146" s="86">
        <v>90</v>
      </c>
      <c r="H146" s="87">
        <v>42345</v>
      </c>
      <c r="I146" s="302" t="s">
        <v>3104</v>
      </c>
      <c r="J146" s="74">
        <v>2</v>
      </c>
      <c r="L146" s="300" t="str">
        <f t="shared" si="6"/>
        <v>DC3VS51-DCK65</v>
      </c>
      <c r="M146" s="87" t="e">
        <f>VLOOKUP(L146,'LICH THI'!C:AF,9,0)</f>
        <v>#N/A</v>
      </c>
      <c r="N146" s="74" t="e">
        <f>VLOOKUP(L146,'LICH THI'!C:AF,11,0)</f>
        <v>#N/A</v>
      </c>
      <c r="O146" t="e">
        <f t="shared" si="7"/>
        <v>#N/A</v>
      </c>
      <c r="P146" t="e">
        <f t="shared" si="8"/>
        <v>#N/A</v>
      </c>
    </row>
    <row r="147" spans="1:16" ht="18.75" x14ac:dyDescent="0.25">
      <c r="A147" s="442">
        <v>38</v>
      </c>
      <c r="B147" s="85" t="s">
        <v>3116</v>
      </c>
      <c r="C147" s="314" t="s">
        <v>509</v>
      </c>
      <c r="D147" s="189" t="s">
        <v>511</v>
      </c>
      <c r="E147" s="190">
        <v>2</v>
      </c>
      <c r="F147" s="85">
        <v>0</v>
      </c>
      <c r="G147" s="86">
        <v>0</v>
      </c>
      <c r="H147" s="87">
        <v>42345</v>
      </c>
      <c r="I147" s="302" t="s">
        <v>3104</v>
      </c>
      <c r="J147" s="74">
        <v>3</v>
      </c>
      <c r="L147" s="300" t="str">
        <f t="shared" si="6"/>
        <v>DC2KV72-DCK65</v>
      </c>
      <c r="M147" s="87" t="e">
        <f>VLOOKUP(L147,'LICH THI'!C:AF,9,0)</f>
        <v>#N/A</v>
      </c>
      <c r="N147" s="74" t="e">
        <f>VLOOKUP(L147,'LICH THI'!C:AF,11,0)</f>
        <v>#N/A</v>
      </c>
      <c r="O147" t="e">
        <f t="shared" si="7"/>
        <v>#N/A</v>
      </c>
      <c r="P147" t="e">
        <f t="shared" si="8"/>
        <v>#N/A</v>
      </c>
    </row>
    <row r="148" spans="1:16" ht="18.75" x14ac:dyDescent="0.25">
      <c r="A148" s="442">
        <v>39</v>
      </c>
      <c r="B148" s="85" t="s">
        <v>3116</v>
      </c>
      <c r="C148" s="314" t="s">
        <v>487</v>
      </c>
      <c r="D148" s="189" t="s">
        <v>489</v>
      </c>
      <c r="E148" s="190">
        <v>2</v>
      </c>
      <c r="F148" s="85" t="s">
        <v>1484</v>
      </c>
      <c r="G148" s="86">
        <v>0</v>
      </c>
      <c r="H148" s="87">
        <v>42345</v>
      </c>
      <c r="I148" s="302" t="s">
        <v>3104</v>
      </c>
      <c r="J148" s="74">
        <v>3</v>
      </c>
      <c r="L148" s="300" t="str">
        <f t="shared" si="6"/>
        <v>DC2KV90-DCK65</v>
      </c>
      <c r="M148" s="87" t="e">
        <f>VLOOKUP(L148,'LICH THI'!C:AF,9,0)</f>
        <v>#N/A</v>
      </c>
      <c r="N148" s="74" t="e">
        <f>VLOOKUP(L148,'LICH THI'!C:AF,11,0)</f>
        <v>#N/A</v>
      </c>
      <c r="O148" t="e">
        <f t="shared" si="7"/>
        <v>#N/A</v>
      </c>
      <c r="P148" t="e">
        <f t="shared" si="8"/>
        <v>#N/A</v>
      </c>
    </row>
    <row r="149" spans="1:16" ht="18.75" x14ac:dyDescent="0.25">
      <c r="A149" s="442">
        <v>40</v>
      </c>
      <c r="B149" s="85" t="s">
        <v>3116</v>
      </c>
      <c r="C149" s="314" t="s">
        <v>178</v>
      </c>
      <c r="D149" s="189" t="s">
        <v>180</v>
      </c>
      <c r="E149" s="190">
        <v>3</v>
      </c>
      <c r="F149" s="85" t="s">
        <v>1484</v>
      </c>
      <c r="G149" s="86">
        <v>60</v>
      </c>
      <c r="H149" s="87">
        <v>42345</v>
      </c>
      <c r="I149" s="302" t="s">
        <v>3104</v>
      </c>
      <c r="J149" s="74">
        <v>4</v>
      </c>
      <c r="L149" s="300" t="str">
        <f t="shared" si="6"/>
        <v>DC2CT16-DCK65</v>
      </c>
      <c r="M149" s="87" t="e">
        <f>VLOOKUP(L149,'LICH THI'!C:AF,9,0)</f>
        <v>#N/A</v>
      </c>
      <c r="N149" s="74" t="e">
        <f>VLOOKUP(L149,'LICH THI'!C:AF,11,0)</f>
        <v>#N/A</v>
      </c>
      <c r="O149" t="e">
        <f t="shared" si="7"/>
        <v>#N/A</v>
      </c>
      <c r="P149" t="e">
        <f t="shared" si="8"/>
        <v>#N/A</v>
      </c>
    </row>
    <row r="150" spans="1:16" ht="18.75" x14ac:dyDescent="0.25">
      <c r="A150" s="442">
        <v>41</v>
      </c>
      <c r="B150" s="85" t="s">
        <v>3116</v>
      </c>
      <c r="C150" s="314" t="s">
        <v>363</v>
      </c>
      <c r="D150" s="189" t="s">
        <v>365</v>
      </c>
      <c r="E150" s="190">
        <v>2</v>
      </c>
      <c r="F150" s="85" t="s">
        <v>1484</v>
      </c>
      <c r="G150" s="86">
        <v>60</v>
      </c>
      <c r="H150" s="87">
        <v>42345</v>
      </c>
      <c r="I150" s="302" t="s">
        <v>3104</v>
      </c>
      <c r="J150" s="74">
        <v>4</v>
      </c>
      <c r="L150" s="300" t="str">
        <f t="shared" si="6"/>
        <v>DC2KX42-DCK65</v>
      </c>
      <c r="M150" s="87" t="e">
        <f>VLOOKUP(L150,'LICH THI'!C:AF,9,0)</f>
        <v>#N/A</v>
      </c>
      <c r="N150" s="74" t="e">
        <f>VLOOKUP(L150,'LICH THI'!C:AF,11,0)</f>
        <v>#N/A</v>
      </c>
      <c r="O150" t="e">
        <f t="shared" si="7"/>
        <v>#N/A</v>
      </c>
      <c r="P150" t="e">
        <f t="shared" si="8"/>
        <v>#N/A</v>
      </c>
    </row>
    <row r="151" spans="1:16" ht="18.75" x14ac:dyDescent="0.25">
      <c r="A151" s="442">
        <v>42</v>
      </c>
      <c r="B151" s="85" t="s">
        <v>3116</v>
      </c>
      <c r="C151" s="314" t="s">
        <v>415</v>
      </c>
      <c r="D151" s="189" t="s">
        <v>417</v>
      </c>
      <c r="E151" s="190">
        <v>2</v>
      </c>
      <c r="F151" s="85" t="s">
        <v>1484</v>
      </c>
      <c r="G151" s="86">
        <v>60</v>
      </c>
      <c r="H151" s="87">
        <v>42345</v>
      </c>
      <c r="I151" s="302" t="s">
        <v>3104</v>
      </c>
      <c r="J151" s="74">
        <v>4</v>
      </c>
      <c r="L151" s="300" t="str">
        <f t="shared" si="6"/>
        <v>DC2DT44-DCK65</v>
      </c>
      <c r="M151" s="87" t="e">
        <f>VLOOKUP(L151,'LICH THI'!C:AF,9,0)</f>
        <v>#N/A</v>
      </c>
      <c r="N151" s="74" t="e">
        <f>VLOOKUP(L151,'LICH THI'!C:AF,11,0)</f>
        <v>#N/A</v>
      </c>
      <c r="O151" t="e">
        <f t="shared" si="7"/>
        <v>#N/A</v>
      </c>
      <c r="P151" t="e">
        <f t="shared" si="8"/>
        <v>#N/A</v>
      </c>
    </row>
    <row r="152" spans="1:16" ht="18.75" x14ac:dyDescent="0.25">
      <c r="A152" s="442">
        <v>43</v>
      </c>
      <c r="B152" s="85" t="s">
        <v>3116</v>
      </c>
      <c r="C152" s="314" t="s">
        <v>386</v>
      </c>
      <c r="D152" s="189" t="s">
        <v>388</v>
      </c>
      <c r="E152" s="190">
        <v>3</v>
      </c>
      <c r="F152" s="85">
        <v>0</v>
      </c>
      <c r="G152" s="86">
        <v>0</v>
      </c>
      <c r="H152" s="87">
        <v>42346</v>
      </c>
      <c r="I152" s="302" t="s">
        <v>3102</v>
      </c>
      <c r="J152" s="74">
        <v>3</v>
      </c>
      <c r="L152" s="300" t="str">
        <f t="shared" si="6"/>
        <v>DC2TT22-DCK65</v>
      </c>
      <c r="M152" s="87" t="e">
        <f>VLOOKUP(L152,'LICH THI'!C:AF,9,0)</f>
        <v>#N/A</v>
      </c>
      <c r="N152" s="74" t="e">
        <f>VLOOKUP(L152,'LICH THI'!C:AF,11,0)</f>
        <v>#N/A</v>
      </c>
      <c r="O152" t="e">
        <f t="shared" si="7"/>
        <v>#N/A</v>
      </c>
      <c r="P152" t="e">
        <f t="shared" si="8"/>
        <v>#N/A</v>
      </c>
    </row>
    <row r="153" spans="1:16" ht="18.75" x14ac:dyDescent="0.25">
      <c r="A153" s="442">
        <v>44</v>
      </c>
      <c r="B153" s="85" t="s">
        <v>3116</v>
      </c>
      <c r="C153" s="314" t="s">
        <v>1615</v>
      </c>
      <c r="D153" s="189" t="s">
        <v>176</v>
      </c>
      <c r="E153" s="190">
        <v>2</v>
      </c>
      <c r="F153" s="85" t="s">
        <v>1484</v>
      </c>
      <c r="G153" s="86">
        <v>90</v>
      </c>
      <c r="H153" s="87">
        <v>42346</v>
      </c>
      <c r="I153" s="302" t="s">
        <v>3102</v>
      </c>
      <c r="J153" s="74">
        <v>3</v>
      </c>
      <c r="L153" s="300" t="str">
        <f t="shared" si="6"/>
        <v>DC2CT62-DCK65</v>
      </c>
      <c r="M153" s="87" t="e">
        <f>VLOOKUP(L153,'LICH THI'!C:AF,9,0)</f>
        <v>#N/A</v>
      </c>
      <c r="N153" s="74" t="e">
        <f>VLOOKUP(L153,'LICH THI'!C:AF,11,0)</f>
        <v>#N/A</v>
      </c>
      <c r="O153" t="e">
        <f t="shared" si="7"/>
        <v>#N/A</v>
      </c>
      <c r="P153" t="e">
        <f t="shared" si="8"/>
        <v>#N/A</v>
      </c>
    </row>
    <row r="154" spans="1:16" ht="18.75" x14ac:dyDescent="0.25">
      <c r="A154" s="442">
        <v>45</v>
      </c>
      <c r="B154" s="85" t="s">
        <v>3116</v>
      </c>
      <c r="C154" s="314" t="s">
        <v>152</v>
      </c>
      <c r="D154" s="189" t="s">
        <v>153</v>
      </c>
      <c r="E154" s="190">
        <v>4</v>
      </c>
      <c r="F154" s="85" t="s">
        <v>1484</v>
      </c>
      <c r="G154" s="86">
        <v>90</v>
      </c>
      <c r="H154" s="336">
        <v>42346</v>
      </c>
      <c r="I154" s="302" t="s">
        <v>3102</v>
      </c>
      <c r="J154" s="74">
        <v>4</v>
      </c>
      <c r="L154" s="300" t="str">
        <f t="shared" si="6"/>
        <v>DC2CO13-DCK65</v>
      </c>
      <c r="M154" s="87" t="e">
        <f>VLOOKUP(L154,'LICH THI'!C:AF,9,0)</f>
        <v>#N/A</v>
      </c>
      <c r="N154" s="74" t="e">
        <f>VLOOKUP(L154,'LICH THI'!C:AF,11,0)</f>
        <v>#N/A</v>
      </c>
      <c r="O154" t="e">
        <f t="shared" si="7"/>
        <v>#N/A</v>
      </c>
      <c r="P154" t="e">
        <f t="shared" si="8"/>
        <v>#N/A</v>
      </c>
    </row>
    <row r="155" spans="1:16" ht="18.75" x14ac:dyDescent="0.25">
      <c r="A155" s="442">
        <v>46</v>
      </c>
      <c r="B155" s="85" t="s">
        <v>3116</v>
      </c>
      <c r="C155" s="314" t="s">
        <v>146</v>
      </c>
      <c r="D155" s="189" t="s">
        <v>1588</v>
      </c>
      <c r="E155" s="190">
        <v>4</v>
      </c>
      <c r="F155" s="85" t="s">
        <v>1484</v>
      </c>
      <c r="G155" s="86">
        <v>120</v>
      </c>
      <c r="H155" s="87">
        <v>42346</v>
      </c>
      <c r="I155" s="302" t="s">
        <v>3102</v>
      </c>
      <c r="J155" s="74">
        <v>4</v>
      </c>
      <c r="L155" s="300" t="str">
        <f t="shared" si="6"/>
        <v>DC2CO11-DCK65</v>
      </c>
      <c r="M155" s="87" t="e">
        <f>VLOOKUP(L155,'LICH THI'!C:AF,9,0)</f>
        <v>#N/A</v>
      </c>
      <c r="N155" s="74" t="e">
        <f>VLOOKUP(L155,'LICH THI'!C:AF,11,0)</f>
        <v>#N/A</v>
      </c>
      <c r="O155" t="e">
        <f t="shared" si="7"/>
        <v>#N/A</v>
      </c>
      <c r="P155" t="e">
        <f t="shared" si="8"/>
        <v>#N/A</v>
      </c>
    </row>
    <row r="156" spans="1:16" ht="56.25" x14ac:dyDescent="0.25">
      <c r="A156" s="442">
        <v>47</v>
      </c>
      <c r="B156" s="85" t="s">
        <v>3117</v>
      </c>
      <c r="C156" s="314" t="s">
        <v>1788</v>
      </c>
      <c r="D156" s="342" t="s">
        <v>3118</v>
      </c>
      <c r="E156" s="190">
        <v>1</v>
      </c>
      <c r="F156" s="85" t="s">
        <v>2</v>
      </c>
      <c r="G156" s="86">
        <v>0</v>
      </c>
      <c r="H156" s="336">
        <v>42347</v>
      </c>
      <c r="I156" s="340" t="s">
        <v>3093</v>
      </c>
      <c r="J156" s="74" t="s">
        <v>2980</v>
      </c>
      <c r="L156" s="300" t="str">
        <f t="shared" si="6"/>
        <v>DC4CT16-DCK65a</v>
      </c>
      <c r="M156" s="87" t="e">
        <f>VLOOKUP(L156,'LICH THI'!C:AF,9,0)</f>
        <v>#N/A</v>
      </c>
      <c r="N156" s="74" t="e">
        <f>VLOOKUP(L156,'LICH THI'!C:AF,11,0)</f>
        <v>#N/A</v>
      </c>
      <c r="O156" t="e">
        <f t="shared" si="7"/>
        <v>#N/A</v>
      </c>
      <c r="P156" t="e">
        <f t="shared" si="8"/>
        <v>#N/A</v>
      </c>
    </row>
    <row r="157" spans="1:16" ht="18.75" x14ac:dyDescent="0.25">
      <c r="A157" s="442">
        <v>48</v>
      </c>
      <c r="B157" s="85" t="s">
        <v>3116</v>
      </c>
      <c r="C157" s="314" t="s">
        <v>1269</v>
      </c>
      <c r="D157" s="342" t="s">
        <v>1271</v>
      </c>
      <c r="E157" s="190">
        <v>2</v>
      </c>
      <c r="F157" s="85" t="s">
        <v>1511</v>
      </c>
      <c r="G157" s="86">
        <v>0</v>
      </c>
      <c r="H157" s="87">
        <v>42347</v>
      </c>
      <c r="I157" s="334" t="s">
        <v>3090</v>
      </c>
      <c r="J157" s="74"/>
      <c r="L157" s="300" t="str">
        <f t="shared" si="6"/>
        <v>DC4CT11-DCK65</v>
      </c>
      <c r="M157" s="87" t="e">
        <f>VLOOKUP(L157,'LICH THI'!C:AF,9,0)</f>
        <v>#N/A</v>
      </c>
      <c r="N157" s="74" t="e">
        <f>VLOOKUP(L157,'LICH THI'!C:AF,11,0)</f>
        <v>#N/A</v>
      </c>
      <c r="O157" t="e">
        <f t="shared" si="7"/>
        <v>#N/A</v>
      </c>
      <c r="P157" t="e">
        <f t="shared" si="8"/>
        <v>#N/A</v>
      </c>
    </row>
    <row r="158" spans="1:16" ht="18.75" x14ac:dyDescent="0.25">
      <c r="A158" s="442">
        <v>49</v>
      </c>
      <c r="B158" s="85" t="s">
        <v>3116</v>
      </c>
      <c r="C158" s="314" t="s">
        <v>357</v>
      </c>
      <c r="D158" s="189" t="s">
        <v>359</v>
      </c>
      <c r="E158" s="190">
        <v>2</v>
      </c>
      <c r="F158" s="85" t="s">
        <v>1484</v>
      </c>
      <c r="G158" s="86">
        <v>60</v>
      </c>
      <c r="H158" s="87">
        <v>42347</v>
      </c>
      <c r="I158" s="302" t="s">
        <v>3105</v>
      </c>
      <c r="J158" s="74">
        <v>3</v>
      </c>
      <c r="L158" s="300" t="str">
        <f t="shared" si="6"/>
        <v>DC2KX41-DCK65</v>
      </c>
      <c r="M158" s="87" t="e">
        <f>VLOOKUP(L158,'LICH THI'!C:AF,9,0)</f>
        <v>#N/A</v>
      </c>
      <c r="N158" s="74" t="e">
        <f>VLOOKUP(L158,'LICH THI'!C:AF,11,0)</f>
        <v>#N/A</v>
      </c>
      <c r="O158" t="e">
        <f t="shared" si="7"/>
        <v>#N/A</v>
      </c>
      <c r="P158" t="e">
        <f t="shared" si="8"/>
        <v>#N/A</v>
      </c>
    </row>
    <row r="159" spans="1:16" ht="18.75" x14ac:dyDescent="0.25">
      <c r="A159" s="442">
        <v>50</v>
      </c>
      <c r="B159" s="85" t="s">
        <v>3116</v>
      </c>
      <c r="C159" s="314" t="s">
        <v>287</v>
      </c>
      <c r="D159" s="189" t="s">
        <v>289</v>
      </c>
      <c r="E159" s="190">
        <v>3</v>
      </c>
      <c r="F159" s="85">
        <v>0</v>
      </c>
      <c r="G159" s="86">
        <v>0</v>
      </c>
      <c r="H159" s="87">
        <v>42347</v>
      </c>
      <c r="I159" s="302" t="s">
        <v>3105</v>
      </c>
      <c r="J159" s="74">
        <v>3</v>
      </c>
      <c r="L159" s="300" t="str">
        <f t="shared" si="6"/>
        <v>DC2KV77-DCK65</v>
      </c>
      <c r="M159" s="87" t="e">
        <f>VLOOKUP(L159,'LICH THI'!C:AF,9,0)</f>
        <v>#N/A</v>
      </c>
      <c r="N159" s="74" t="e">
        <f>VLOOKUP(L159,'LICH THI'!C:AF,11,0)</f>
        <v>#N/A</v>
      </c>
      <c r="O159" t="e">
        <f t="shared" si="7"/>
        <v>#N/A</v>
      </c>
      <c r="P159" t="e">
        <f t="shared" si="8"/>
        <v>#N/A</v>
      </c>
    </row>
    <row r="160" spans="1:16" ht="18.75" x14ac:dyDescent="0.25">
      <c r="A160" s="442">
        <v>51</v>
      </c>
      <c r="B160" s="85" t="s">
        <v>3116</v>
      </c>
      <c r="C160" s="314" t="s">
        <v>484</v>
      </c>
      <c r="D160" s="189" t="s">
        <v>486</v>
      </c>
      <c r="E160" s="190">
        <v>2</v>
      </c>
      <c r="F160" s="85">
        <v>0</v>
      </c>
      <c r="G160" s="86">
        <v>0</v>
      </c>
      <c r="H160" s="87">
        <v>42347</v>
      </c>
      <c r="I160" s="302" t="s">
        <v>3105</v>
      </c>
      <c r="J160" s="74">
        <v>4</v>
      </c>
      <c r="L160" s="300" t="str">
        <f t="shared" si="6"/>
        <v>DC2CB94-DCK65</v>
      </c>
      <c r="M160" s="87" t="e">
        <f>VLOOKUP(L160,'LICH THI'!C:AF,9,0)</f>
        <v>#N/A</v>
      </c>
      <c r="N160" s="74" t="e">
        <f>VLOOKUP(L160,'LICH THI'!C:AF,11,0)</f>
        <v>#N/A</v>
      </c>
      <c r="O160" t="e">
        <f t="shared" si="7"/>
        <v>#N/A</v>
      </c>
      <c r="P160" t="e">
        <f t="shared" si="8"/>
        <v>#N/A</v>
      </c>
    </row>
    <row r="161" spans="1:16" ht="18.75" x14ac:dyDescent="0.25">
      <c r="A161" s="442">
        <v>52</v>
      </c>
      <c r="B161" s="85" t="s">
        <v>3116</v>
      </c>
      <c r="C161" s="314" t="s">
        <v>249</v>
      </c>
      <c r="D161" s="189" t="s">
        <v>251</v>
      </c>
      <c r="E161" s="190">
        <v>2</v>
      </c>
      <c r="F161" s="85" t="s">
        <v>1511</v>
      </c>
      <c r="G161" s="86">
        <v>0</v>
      </c>
      <c r="H161" s="87">
        <v>42348</v>
      </c>
      <c r="I161" s="334" t="s">
        <v>3085</v>
      </c>
      <c r="J161" s="74" t="s">
        <v>3083</v>
      </c>
      <c r="L161" s="300" t="str">
        <f t="shared" si="6"/>
        <v>DC2CK61-DCK65</v>
      </c>
      <c r="M161" s="87" t="e">
        <f>VLOOKUP(L161,'LICH THI'!C:AF,9,0)</f>
        <v>#N/A</v>
      </c>
      <c r="N161" s="74" t="e">
        <f>VLOOKUP(L161,'LICH THI'!C:AF,11,0)</f>
        <v>#N/A</v>
      </c>
      <c r="O161" t="e">
        <f t="shared" si="7"/>
        <v>#N/A</v>
      </c>
      <c r="P161" t="e">
        <f t="shared" si="8"/>
        <v>#N/A</v>
      </c>
    </row>
    <row r="162" spans="1:16" ht="18.75" x14ac:dyDescent="0.25">
      <c r="A162" s="442">
        <v>53</v>
      </c>
      <c r="B162" s="85" t="s">
        <v>3116</v>
      </c>
      <c r="C162" s="314" t="s">
        <v>52</v>
      </c>
      <c r="D162" s="189" t="s">
        <v>54</v>
      </c>
      <c r="E162" s="190">
        <v>3</v>
      </c>
      <c r="F162" s="85" t="s">
        <v>1484</v>
      </c>
      <c r="G162" s="86">
        <v>60</v>
      </c>
      <c r="H162" s="87">
        <v>42348</v>
      </c>
      <c r="I162" s="302" t="s">
        <v>3106</v>
      </c>
      <c r="J162" s="74">
        <v>3</v>
      </c>
      <c r="L162" s="300" t="str">
        <f t="shared" si="6"/>
        <v>DC1CB12-DCK65</v>
      </c>
      <c r="M162" s="87" t="e">
        <f>VLOOKUP(L162,'LICH THI'!C:AF,9,0)</f>
        <v>#N/A</v>
      </c>
      <c r="N162" s="74" t="e">
        <f>VLOOKUP(L162,'LICH THI'!C:AF,11,0)</f>
        <v>#N/A</v>
      </c>
      <c r="O162" t="e">
        <f t="shared" si="7"/>
        <v>#N/A</v>
      </c>
      <c r="P162" t="e">
        <f t="shared" si="8"/>
        <v>#N/A</v>
      </c>
    </row>
    <row r="163" spans="1:16" ht="18.75" x14ac:dyDescent="0.25">
      <c r="A163" s="442">
        <v>54</v>
      </c>
      <c r="B163" s="85" t="s">
        <v>3116</v>
      </c>
      <c r="C163" s="314" t="s">
        <v>390</v>
      </c>
      <c r="D163" s="189" t="s">
        <v>392</v>
      </c>
      <c r="E163" s="190">
        <v>3</v>
      </c>
      <c r="F163" s="85" t="s">
        <v>2</v>
      </c>
      <c r="G163" s="86">
        <v>0</v>
      </c>
      <c r="H163" s="87">
        <v>42349</v>
      </c>
      <c r="I163" s="302" t="s">
        <v>3103</v>
      </c>
      <c r="J163" s="74" t="s">
        <v>2980</v>
      </c>
      <c r="L163" s="300" t="str">
        <f t="shared" si="6"/>
        <v>DC2TT23-DCK65</v>
      </c>
      <c r="M163" s="87" t="e">
        <f>VLOOKUP(L163,'LICH THI'!C:AF,9,0)</f>
        <v>#N/A</v>
      </c>
      <c r="N163" s="74" t="e">
        <f>VLOOKUP(L163,'LICH THI'!C:AF,11,0)</f>
        <v>#N/A</v>
      </c>
      <c r="O163" t="e">
        <f t="shared" si="7"/>
        <v>#N/A</v>
      </c>
      <c r="P163" t="e">
        <f t="shared" si="8"/>
        <v>#N/A</v>
      </c>
    </row>
    <row r="164" spans="1:16" ht="18.75" x14ac:dyDescent="0.25">
      <c r="A164" s="442">
        <v>55</v>
      </c>
      <c r="B164" s="85" t="s">
        <v>3116</v>
      </c>
      <c r="C164" s="314" t="s">
        <v>876</v>
      </c>
      <c r="D164" s="189" t="s">
        <v>878</v>
      </c>
      <c r="E164" s="190">
        <v>2</v>
      </c>
      <c r="F164" s="85">
        <v>0</v>
      </c>
      <c r="G164" s="86">
        <v>0</v>
      </c>
      <c r="H164" s="87">
        <v>42349</v>
      </c>
      <c r="I164" s="302" t="s">
        <v>3103</v>
      </c>
      <c r="J164" s="74">
        <v>2</v>
      </c>
      <c r="L164" s="300" t="str">
        <f t="shared" si="6"/>
        <v>DC3KV31-DCK65</v>
      </c>
      <c r="M164" s="87" t="e">
        <f>VLOOKUP(L164,'LICH THI'!C:AF,9,0)</f>
        <v>#N/A</v>
      </c>
      <c r="N164" s="74" t="e">
        <f>VLOOKUP(L164,'LICH THI'!C:AF,11,0)</f>
        <v>#N/A</v>
      </c>
      <c r="O164" t="e">
        <f t="shared" si="7"/>
        <v>#N/A</v>
      </c>
      <c r="P164" t="e">
        <f t="shared" si="8"/>
        <v>#N/A</v>
      </c>
    </row>
    <row r="165" spans="1:16" ht="18.75" x14ac:dyDescent="0.25">
      <c r="A165" s="442">
        <v>56</v>
      </c>
      <c r="B165" s="85" t="s">
        <v>3116</v>
      </c>
      <c r="C165" s="314" t="s">
        <v>1208</v>
      </c>
      <c r="D165" s="189" t="s">
        <v>1755</v>
      </c>
      <c r="E165" s="190">
        <v>2</v>
      </c>
      <c r="F165" s="85">
        <v>0</v>
      </c>
      <c r="G165" s="86">
        <v>0</v>
      </c>
      <c r="H165" s="87">
        <v>42349</v>
      </c>
      <c r="I165" s="302" t="s">
        <v>3103</v>
      </c>
      <c r="J165" s="74">
        <v>4</v>
      </c>
      <c r="L165" s="300" t="str">
        <f t="shared" si="6"/>
        <v>DC3QT11-DCK65</v>
      </c>
      <c r="M165" s="87" t="e">
        <f>VLOOKUP(L165,'LICH THI'!C:AF,9,0)</f>
        <v>#N/A</v>
      </c>
      <c r="N165" s="74" t="e">
        <f>VLOOKUP(L165,'LICH THI'!C:AF,11,0)</f>
        <v>#N/A</v>
      </c>
      <c r="O165" t="e">
        <f t="shared" si="7"/>
        <v>#N/A</v>
      </c>
      <c r="P165" t="e">
        <f t="shared" si="8"/>
        <v>#N/A</v>
      </c>
    </row>
    <row r="166" spans="1:16" ht="18.75" x14ac:dyDescent="0.25">
      <c r="A166" s="442">
        <v>57</v>
      </c>
      <c r="B166" s="85" t="s">
        <v>3116</v>
      </c>
      <c r="C166" s="314" t="s">
        <v>160</v>
      </c>
      <c r="D166" s="189" t="s">
        <v>161</v>
      </c>
      <c r="E166" s="190">
        <v>4</v>
      </c>
      <c r="F166" s="85" t="s">
        <v>1511</v>
      </c>
      <c r="G166" s="86">
        <v>0</v>
      </c>
      <c r="H166" s="87">
        <v>42352</v>
      </c>
      <c r="I166" s="334" t="s">
        <v>3086</v>
      </c>
      <c r="J166" s="74" t="s">
        <v>2980</v>
      </c>
      <c r="L166" s="300" t="str">
        <f t="shared" si="6"/>
        <v>DC2CO25-DCK65</v>
      </c>
      <c r="M166" s="87" t="e">
        <f>VLOOKUP(L166,'LICH THI'!C:AF,9,0)</f>
        <v>#N/A</v>
      </c>
      <c r="N166" s="74" t="e">
        <f>VLOOKUP(L166,'LICH THI'!C:AF,11,0)</f>
        <v>#N/A</v>
      </c>
      <c r="O166" t="e">
        <f t="shared" si="7"/>
        <v>#N/A</v>
      </c>
      <c r="P166" t="e">
        <f t="shared" si="8"/>
        <v>#N/A</v>
      </c>
    </row>
    <row r="167" spans="1:16" ht="37.5" x14ac:dyDescent="0.25">
      <c r="A167" s="442">
        <v>58</v>
      </c>
      <c r="B167" s="85" t="s">
        <v>3116</v>
      </c>
      <c r="C167" s="314" t="s">
        <v>30</v>
      </c>
      <c r="D167" s="189" t="s">
        <v>1568</v>
      </c>
      <c r="E167" s="190">
        <v>3</v>
      </c>
      <c r="F167" s="85" t="s">
        <v>1484</v>
      </c>
      <c r="G167" s="86">
        <v>90</v>
      </c>
      <c r="H167" s="87">
        <v>42352</v>
      </c>
      <c r="I167" s="302" t="s">
        <v>3104</v>
      </c>
      <c r="J167" s="74">
        <v>1</v>
      </c>
      <c r="L167" s="300" t="str">
        <f t="shared" si="6"/>
        <v>DC1LL02-DCK65</v>
      </c>
      <c r="M167" s="87" t="e">
        <f>VLOOKUP(L167,'LICH THI'!C:AF,9,0)</f>
        <v>#N/A</v>
      </c>
      <c r="N167" s="74" t="e">
        <f>VLOOKUP(L167,'LICH THI'!C:AF,11,0)</f>
        <v>#N/A</v>
      </c>
      <c r="O167" t="e">
        <f t="shared" si="7"/>
        <v>#N/A</v>
      </c>
      <c r="P167" t="e">
        <f t="shared" si="8"/>
        <v>#N/A</v>
      </c>
    </row>
    <row r="168" spans="1:16" ht="37.5" x14ac:dyDescent="0.25">
      <c r="A168" s="442">
        <v>59</v>
      </c>
      <c r="B168" s="85" t="s">
        <v>3116</v>
      </c>
      <c r="C168" s="314" t="s">
        <v>843</v>
      </c>
      <c r="D168" s="189" t="s">
        <v>844</v>
      </c>
      <c r="E168" s="190">
        <v>2</v>
      </c>
      <c r="F168" s="85" t="s">
        <v>1484</v>
      </c>
      <c r="G168" s="86">
        <v>75</v>
      </c>
      <c r="H168" s="87">
        <v>42352</v>
      </c>
      <c r="I168" s="302" t="s">
        <v>3104</v>
      </c>
      <c r="J168" s="74">
        <v>4</v>
      </c>
      <c r="L168" s="300" t="str">
        <f t="shared" si="6"/>
        <v>DC3KT20-DCK65</v>
      </c>
      <c r="M168" s="87" t="e">
        <f>VLOOKUP(L168,'LICH THI'!C:AF,9,0)</f>
        <v>#N/A</v>
      </c>
      <c r="N168" s="74" t="e">
        <f>VLOOKUP(L168,'LICH THI'!C:AF,11,0)</f>
        <v>#N/A</v>
      </c>
      <c r="O168" t="e">
        <f t="shared" si="7"/>
        <v>#N/A</v>
      </c>
      <c r="P168" t="e">
        <f t="shared" si="8"/>
        <v>#N/A</v>
      </c>
    </row>
    <row r="169" spans="1:16" ht="18.75" x14ac:dyDescent="0.25">
      <c r="A169" s="442">
        <v>60</v>
      </c>
      <c r="B169" s="85" t="s">
        <v>3116</v>
      </c>
      <c r="C169" s="314" t="s">
        <v>418</v>
      </c>
      <c r="D169" s="189" t="s">
        <v>419</v>
      </c>
      <c r="E169" s="190">
        <v>3</v>
      </c>
      <c r="F169" s="85" t="s">
        <v>1484</v>
      </c>
      <c r="G169" s="86">
        <v>90</v>
      </c>
      <c r="H169" s="87">
        <v>42352</v>
      </c>
      <c r="I169" s="302" t="s">
        <v>3104</v>
      </c>
      <c r="J169" s="74">
        <v>4</v>
      </c>
      <c r="L169" s="300" t="str">
        <f t="shared" si="6"/>
        <v>DC2DT46-DCK65</v>
      </c>
      <c r="M169" s="87" t="e">
        <f>VLOOKUP(L169,'LICH THI'!C:AF,9,0)</f>
        <v>#N/A</v>
      </c>
      <c r="N169" s="74" t="e">
        <f>VLOOKUP(L169,'LICH THI'!C:AF,11,0)</f>
        <v>#N/A</v>
      </c>
      <c r="O169" t="e">
        <f t="shared" si="7"/>
        <v>#N/A</v>
      </c>
      <c r="P169" t="e">
        <f t="shared" si="8"/>
        <v>#N/A</v>
      </c>
    </row>
    <row r="170" spans="1:16" ht="18.75" x14ac:dyDescent="0.25">
      <c r="A170" s="442">
        <v>61</v>
      </c>
      <c r="B170" s="85" t="s">
        <v>3116</v>
      </c>
      <c r="C170" s="314" t="s">
        <v>162</v>
      </c>
      <c r="D170" s="189" t="s">
        <v>161</v>
      </c>
      <c r="E170" s="190">
        <v>4</v>
      </c>
      <c r="F170" s="85" t="s">
        <v>1511</v>
      </c>
      <c r="G170" s="86">
        <v>0</v>
      </c>
      <c r="H170" s="87">
        <v>42353</v>
      </c>
      <c r="I170" s="302" t="s">
        <v>3102</v>
      </c>
      <c r="J170" s="74" t="s">
        <v>2980</v>
      </c>
      <c r="L170" s="300" t="str">
        <f t="shared" si="6"/>
        <v>DC2CO26-DCK65</v>
      </c>
      <c r="M170" s="87" t="e">
        <f>VLOOKUP(L170,'LICH THI'!C:AF,9,0)</f>
        <v>#N/A</v>
      </c>
      <c r="N170" s="74" t="e">
        <f>VLOOKUP(L170,'LICH THI'!C:AF,11,0)</f>
        <v>#N/A</v>
      </c>
      <c r="O170" t="e">
        <f t="shared" si="7"/>
        <v>#N/A</v>
      </c>
      <c r="P170" t="e">
        <f t="shared" si="8"/>
        <v>#N/A</v>
      </c>
    </row>
    <row r="171" spans="1:16" ht="56.25" x14ac:dyDescent="0.25">
      <c r="A171" s="442">
        <v>62</v>
      </c>
      <c r="B171" s="85" t="s">
        <v>3116</v>
      </c>
      <c r="C171" s="314" t="s">
        <v>1788</v>
      </c>
      <c r="D171" s="342" t="s">
        <v>3119</v>
      </c>
      <c r="E171" s="190">
        <v>1</v>
      </c>
      <c r="F171" s="85" t="s">
        <v>2</v>
      </c>
      <c r="G171" s="86">
        <v>0</v>
      </c>
      <c r="H171" s="336">
        <v>42353</v>
      </c>
      <c r="I171" s="340" t="s">
        <v>3088</v>
      </c>
      <c r="J171" s="74" t="s">
        <v>2980</v>
      </c>
      <c r="L171" s="300" t="str">
        <f t="shared" si="6"/>
        <v>DC4CT16-DCK65</v>
      </c>
      <c r="M171" s="87" t="e">
        <f>VLOOKUP(L171,'LICH THI'!C:AF,9,0)</f>
        <v>#N/A</v>
      </c>
      <c r="N171" s="74" t="e">
        <f>VLOOKUP(L171,'LICH THI'!C:AF,11,0)</f>
        <v>#N/A</v>
      </c>
      <c r="O171" t="e">
        <f t="shared" si="7"/>
        <v>#N/A</v>
      </c>
      <c r="P171" t="e">
        <f t="shared" si="8"/>
        <v>#N/A</v>
      </c>
    </row>
    <row r="172" spans="1:16" ht="18.75" x14ac:dyDescent="0.25">
      <c r="A172" s="442">
        <v>63</v>
      </c>
      <c r="B172" s="85" t="s">
        <v>3116</v>
      </c>
      <c r="C172" s="314" t="s">
        <v>137</v>
      </c>
      <c r="D172" s="189" t="s">
        <v>139</v>
      </c>
      <c r="E172" s="190">
        <v>2</v>
      </c>
      <c r="F172" s="85" t="s">
        <v>1484</v>
      </c>
      <c r="G172" s="86">
        <v>60</v>
      </c>
      <c r="H172" s="87">
        <v>42354</v>
      </c>
      <c r="I172" s="302" t="s">
        <v>3105</v>
      </c>
      <c r="J172" s="74">
        <v>2</v>
      </c>
      <c r="L172" s="300" t="str">
        <f t="shared" si="6"/>
        <v>DC1TH47-DCK65</v>
      </c>
      <c r="M172" s="87" t="e">
        <f>VLOOKUP(L172,'LICH THI'!C:AF,9,0)</f>
        <v>#N/A</v>
      </c>
      <c r="N172" s="74" t="e">
        <f>VLOOKUP(L172,'LICH THI'!C:AF,11,0)</f>
        <v>#N/A</v>
      </c>
      <c r="O172" t="e">
        <f t="shared" si="7"/>
        <v>#N/A</v>
      </c>
      <c r="P172" t="e">
        <f t="shared" si="8"/>
        <v>#N/A</v>
      </c>
    </row>
    <row r="173" spans="1:16" ht="37.5" x14ac:dyDescent="0.25">
      <c r="A173" s="442">
        <v>64</v>
      </c>
      <c r="B173" s="85" t="s">
        <v>3116</v>
      </c>
      <c r="C173" s="314" t="s">
        <v>1782</v>
      </c>
      <c r="D173" s="189" t="s">
        <v>1785</v>
      </c>
      <c r="E173" s="190">
        <v>1</v>
      </c>
      <c r="F173" s="85" t="s">
        <v>2</v>
      </c>
      <c r="G173" s="86">
        <v>0</v>
      </c>
      <c r="H173" s="87">
        <v>42355</v>
      </c>
      <c r="I173" s="302" t="s">
        <v>3106</v>
      </c>
      <c r="J173" s="74" t="s">
        <v>2980</v>
      </c>
      <c r="L173" s="300" t="str">
        <f t="shared" si="6"/>
        <v>DC4CT15-DCK65</v>
      </c>
      <c r="M173" s="87" t="e">
        <f>VLOOKUP(L173,'LICH THI'!C:AF,9,0)</f>
        <v>#N/A</v>
      </c>
      <c r="N173" s="74" t="e">
        <f>VLOOKUP(L173,'LICH THI'!C:AF,11,0)</f>
        <v>#N/A</v>
      </c>
      <c r="O173" t="e">
        <f t="shared" si="7"/>
        <v>#N/A</v>
      </c>
      <c r="P173" t="e">
        <f t="shared" si="8"/>
        <v>#N/A</v>
      </c>
    </row>
    <row r="174" spans="1:16" ht="18.75" x14ac:dyDescent="0.25">
      <c r="A174" s="442">
        <v>65</v>
      </c>
      <c r="B174" s="85" t="s">
        <v>3116</v>
      </c>
      <c r="C174" s="314" t="s">
        <v>281</v>
      </c>
      <c r="D174" s="189" t="s">
        <v>283</v>
      </c>
      <c r="E174" s="190">
        <v>3</v>
      </c>
      <c r="F174" s="85" t="s">
        <v>1484</v>
      </c>
      <c r="G174" s="86">
        <v>90</v>
      </c>
      <c r="H174" s="336">
        <v>42355</v>
      </c>
      <c r="I174" s="302" t="s">
        <v>3106</v>
      </c>
      <c r="J174" s="74">
        <v>2</v>
      </c>
      <c r="L174" s="300" t="str">
        <f t="shared" si="6"/>
        <v>DC2KV68-DCK65</v>
      </c>
      <c r="M174" s="87" t="e">
        <f>VLOOKUP(L174,'LICH THI'!C:AF,9,0)</f>
        <v>#N/A</v>
      </c>
      <c r="N174" s="74" t="e">
        <f>VLOOKUP(L174,'LICH THI'!C:AF,11,0)</f>
        <v>#N/A</v>
      </c>
      <c r="O174" t="e">
        <f t="shared" si="7"/>
        <v>#N/A</v>
      </c>
      <c r="P174" t="e">
        <f t="shared" si="8"/>
        <v>#N/A</v>
      </c>
    </row>
    <row r="175" spans="1:16" ht="18.75" x14ac:dyDescent="0.25">
      <c r="A175" s="442">
        <v>66</v>
      </c>
      <c r="B175" s="85" t="s">
        <v>3116</v>
      </c>
      <c r="C175" s="314" t="s">
        <v>848</v>
      </c>
      <c r="D175" s="189" t="s">
        <v>850</v>
      </c>
      <c r="E175" s="190">
        <v>3</v>
      </c>
      <c r="F175" s="85" t="s">
        <v>1484</v>
      </c>
      <c r="G175" s="86">
        <v>90</v>
      </c>
      <c r="H175" s="87">
        <v>42355</v>
      </c>
      <c r="I175" s="302" t="s">
        <v>3106</v>
      </c>
      <c r="J175" s="74">
        <v>3</v>
      </c>
      <c r="L175" s="300" t="str">
        <f t="shared" si="6"/>
        <v>DC3KT22-DCK65</v>
      </c>
      <c r="M175" s="87" t="e">
        <f>VLOOKUP(L175,'LICH THI'!C:AF,9,0)</f>
        <v>#N/A</v>
      </c>
      <c r="N175" s="74" t="e">
        <f>VLOOKUP(L175,'LICH THI'!C:AF,11,0)</f>
        <v>#N/A</v>
      </c>
      <c r="O175" t="e">
        <f t="shared" si="7"/>
        <v>#N/A</v>
      </c>
      <c r="P175" t="e">
        <f t="shared" si="8"/>
        <v>#N/A</v>
      </c>
    </row>
    <row r="176" spans="1:16" ht="18.75" x14ac:dyDescent="0.25">
      <c r="A176" s="442">
        <v>67</v>
      </c>
      <c r="B176" s="85" t="s">
        <v>3116</v>
      </c>
      <c r="C176" s="314" t="s">
        <v>143</v>
      </c>
      <c r="D176" s="189" t="s">
        <v>145</v>
      </c>
      <c r="E176" s="190">
        <v>2</v>
      </c>
      <c r="F176" s="85" t="s">
        <v>2</v>
      </c>
      <c r="G176" s="86">
        <v>0</v>
      </c>
      <c r="H176" s="87">
        <v>42356</v>
      </c>
      <c r="I176" s="302" t="s">
        <v>3103</v>
      </c>
      <c r="J176" s="74" t="s">
        <v>2980</v>
      </c>
      <c r="L176" s="300" t="str">
        <f t="shared" si="6"/>
        <v>DC1TH48-DCK65</v>
      </c>
      <c r="M176" s="87" t="e">
        <f>VLOOKUP(L176,'LICH THI'!C:AF,9,0)</f>
        <v>#N/A</v>
      </c>
      <c r="N176" s="74" t="e">
        <f>VLOOKUP(L176,'LICH THI'!C:AF,11,0)</f>
        <v>#N/A</v>
      </c>
      <c r="O176" t="e">
        <f t="shared" si="7"/>
        <v>#N/A</v>
      </c>
      <c r="P176" t="e">
        <f t="shared" si="8"/>
        <v>#N/A</v>
      </c>
    </row>
    <row r="177" spans="1:16" ht="18.75" x14ac:dyDescent="0.25">
      <c r="A177" s="442">
        <v>68</v>
      </c>
      <c r="B177" s="85" t="s">
        <v>3116</v>
      </c>
      <c r="C177" s="314" t="s">
        <v>1537</v>
      </c>
      <c r="D177" s="189" t="s">
        <v>1536</v>
      </c>
      <c r="E177" s="190">
        <v>1</v>
      </c>
      <c r="F177" s="85" t="s">
        <v>1511</v>
      </c>
      <c r="G177" s="86">
        <v>0</v>
      </c>
      <c r="H177" s="87">
        <v>42356</v>
      </c>
      <c r="I177" s="302" t="s">
        <v>3103</v>
      </c>
      <c r="J177" s="74" t="s">
        <v>2980</v>
      </c>
      <c r="L177" s="300" t="str">
        <f t="shared" si="6"/>
        <v>DC2CK54-DCK65</v>
      </c>
      <c r="M177" s="87" t="e">
        <f>VLOOKUP(L177,'LICH THI'!C:AF,9,0)</f>
        <v>#N/A</v>
      </c>
      <c r="N177" s="74" t="e">
        <f>VLOOKUP(L177,'LICH THI'!C:AF,11,0)</f>
        <v>#N/A</v>
      </c>
      <c r="O177" t="e">
        <f t="shared" si="7"/>
        <v>#N/A</v>
      </c>
      <c r="P177" t="e">
        <f t="shared" si="8"/>
        <v>#N/A</v>
      </c>
    </row>
    <row r="178" spans="1:16" ht="18.75" x14ac:dyDescent="0.25">
      <c r="A178" s="442">
        <v>69</v>
      </c>
      <c r="B178" s="85" t="s">
        <v>3116</v>
      </c>
      <c r="C178" s="314" t="s">
        <v>1390</v>
      </c>
      <c r="D178" s="189" t="s">
        <v>1392</v>
      </c>
      <c r="E178" s="190">
        <v>3</v>
      </c>
      <c r="F178" s="85" t="s">
        <v>2</v>
      </c>
      <c r="G178" s="86">
        <v>0</v>
      </c>
      <c r="H178" s="87">
        <v>42358</v>
      </c>
      <c r="I178" s="302" t="s">
        <v>3120</v>
      </c>
      <c r="J178" s="74"/>
      <c r="L178" s="300" t="str">
        <f t="shared" si="6"/>
        <v>DC4DT21-DCK65</v>
      </c>
      <c r="M178" s="87" t="e">
        <f>VLOOKUP(L178,'LICH THI'!C:AF,9,0)</f>
        <v>#N/A</v>
      </c>
      <c r="N178" s="74" t="e">
        <f>VLOOKUP(L178,'LICH THI'!C:AF,11,0)</f>
        <v>#N/A</v>
      </c>
      <c r="O178" t="e">
        <f t="shared" si="7"/>
        <v>#N/A</v>
      </c>
      <c r="P178" t="e">
        <f t="shared" si="8"/>
        <v>#N/A</v>
      </c>
    </row>
    <row r="179" spans="1:16" ht="18.75" x14ac:dyDescent="0.25">
      <c r="A179" s="442">
        <v>70</v>
      </c>
      <c r="B179" s="85" t="s">
        <v>3116</v>
      </c>
      <c r="C179" s="314" t="s">
        <v>1393</v>
      </c>
      <c r="D179" s="189" t="s">
        <v>1395</v>
      </c>
      <c r="E179" s="190">
        <v>2</v>
      </c>
      <c r="F179" s="85" t="s">
        <v>2</v>
      </c>
      <c r="G179" s="86">
        <v>0</v>
      </c>
      <c r="H179" s="87">
        <v>42358</v>
      </c>
      <c r="I179" s="302" t="s">
        <v>3120</v>
      </c>
      <c r="J179" s="74"/>
      <c r="L179" s="300" t="str">
        <f t="shared" si="6"/>
        <v>DC4DT22-DCK65</v>
      </c>
      <c r="M179" s="87" t="e">
        <f>VLOOKUP(L179,'LICH THI'!C:AF,9,0)</f>
        <v>#N/A</v>
      </c>
      <c r="N179" s="74" t="e">
        <f>VLOOKUP(L179,'LICH THI'!C:AF,11,0)</f>
        <v>#N/A</v>
      </c>
      <c r="O179" t="e">
        <f t="shared" si="7"/>
        <v>#N/A</v>
      </c>
      <c r="P179" t="e">
        <f t="shared" si="8"/>
        <v>#N/A</v>
      </c>
    </row>
    <row r="181" spans="1:16" ht="18.75" x14ac:dyDescent="0.25">
      <c r="A181" s="441">
        <v>1</v>
      </c>
      <c r="B181" s="85" t="s">
        <v>3121</v>
      </c>
      <c r="C181" s="314" t="s">
        <v>1151</v>
      </c>
      <c r="D181" s="189" t="s">
        <v>1152</v>
      </c>
      <c r="E181" s="190">
        <v>2</v>
      </c>
      <c r="F181" s="85" t="s">
        <v>1484</v>
      </c>
      <c r="G181" s="86">
        <v>90</v>
      </c>
      <c r="H181" s="87">
        <v>42332</v>
      </c>
      <c r="I181" s="302" t="s">
        <v>3102</v>
      </c>
      <c r="J181" s="74">
        <v>1</v>
      </c>
      <c r="L181" s="300" t="str">
        <f t="shared" ref="L181" si="9">C181&amp;"-"&amp;B181</f>
        <v>CC3CK21-CCK64</v>
      </c>
      <c r="M181" s="87" t="e">
        <f>VLOOKUP(L181,'LICH THI'!C:AF,9,0)</f>
        <v>#N/A</v>
      </c>
      <c r="N181" s="74" t="e">
        <f>VLOOKUP(L181,'LICH THI'!C:AF,11,0)</f>
        <v>#N/A</v>
      </c>
      <c r="O181" s="446" t="e">
        <f t="shared" ref="O181:O218" si="10">M181-H181</f>
        <v>#N/A</v>
      </c>
      <c r="P181" s="446" t="e">
        <f t="shared" si="8"/>
        <v>#N/A</v>
      </c>
    </row>
    <row r="182" spans="1:16" ht="18.75" x14ac:dyDescent="0.25">
      <c r="A182" s="442">
        <v>2</v>
      </c>
      <c r="B182" s="85" t="s">
        <v>3121</v>
      </c>
      <c r="C182" s="314" t="s">
        <v>105</v>
      </c>
      <c r="D182" s="189" t="s">
        <v>106</v>
      </c>
      <c r="E182" s="190">
        <v>2</v>
      </c>
      <c r="F182" s="85" t="s">
        <v>1484</v>
      </c>
      <c r="G182" s="86">
        <v>90</v>
      </c>
      <c r="H182" s="87">
        <v>42332</v>
      </c>
      <c r="I182" s="302" t="s">
        <v>3102</v>
      </c>
      <c r="J182" s="74">
        <v>1</v>
      </c>
      <c r="L182" s="300" t="str">
        <f t="shared" ref="L182:L218" si="11">C182&amp;"-"&amp;B182</f>
        <v>CC1CB92-CCK64</v>
      </c>
      <c r="M182" s="87" t="e">
        <f>VLOOKUP(L182,'LICH THI'!C:AF,9,0)</f>
        <v>#N/A</v>
      </c>
      <c r="N182" s="74" t="e">
        <f>VLOOKUP(L182,'LICH THI'!C:AF,11,0)</f>
        <v>#N/A</v>
      </c>
      <c r="O182" s="446" t="e">
        <f t="shared" si="10"/>
        <v>#N/A</v>
      </c>
      <c r="P182" s="446" t="e">
        <f t="shared" si="8"/>
        <v>#N/A</v>
      </c>
    </row>
    <row r="183" spans="1:16" ht="37.5" x14ac:dyDescent="0.25">
      <c r="A183" s="442">
        <v>3</v>
      </c>
      <c r="B183" s="85" t="s">
        <v>3121</v>
      </c>
      <c r="C183" s="314" t="s">
        <v>37</v>
      </c>
      <c r="D183" s="189" t="s">
        <v>38</v>
      </c>
      <c r="E183" s="190">
        <v>3</v>
      </c>
      <c r="F183" s="85" t="s">
        <v>1484</v>
      </c>
      <c r="G183" s="86">
        <v>90</v>
      </c>
      <c r="H183" s="87">
        <v>42332</v>
      </c>
      <c r="I183" s="302" t="s">
        <v>3102</v>
      </c>
      <c r="J183" s="74">
        <v>1</v>
      </c>
      <c r="L183" s="300" t="str">
        <f t="shared" si="11"/>
        <v>CC1LL04-CCK64</v>
      </c>
      <c r="M183" s="87" t="e">
        <f>VLOOKUP(L183,'LICH THI'!C:AF,9,0)</f>
        <v>#N/A</v>
      </c>
      <c r="N183" s="74" t="e">
        <f>VLOOKUP(L183,'LICH THI'!C:AF,11,0)</f>
        <v>#N/A</v>
      </c>
      <c r="O183" s="446" t="e">
        <f t="shared" si="10"/>
        <v>#N/A</v>
      </c>
      <c r="P183" s="446" t="e">
        <f t="shared" si="8"/>
        <v>#N/A</v>
      </c>
    </row>
    <row r="184" spans="1:16" ht="18.75" x14ac:dyDescent="0.25">
      <c r="A184" s="442">
        <v>4</v>
      </c>
      <c r="B184" s="85" t="s">
        <v>3121</v>
      </c>
      <c r="C184" s="314" t="s">
        <v>1258</v>
      </c>
      <c r="D184" s="189" t="s">
        <v>1259</v>
      </c>
      <c r="E184" s="190">
        <v>2</v>
      </c>
      <c r="F184" s="85" t="s">
        <v>1484</v>
      </c>
      <c r="G184" s="86">
        <v>60</v>
      </c>
      <c r="H184" s="87">
        <v>42333</v>
      </c>
      <c r="I184" s="302" t="s">
        <v>3105</v>
      </c>
      <c r="J184" s="74">
        <v>1</v>
      </c>
      <c r="L184" s="300" t="str">
        <f t="shared" si="11"/>
        <v>CC3DT81-CCK64</v>
      </c>
      <c r="M184" s="87" t="e">
        <f>VLOOKUP(L184,'LICH THI'!C:AF,9,0)</f>
        <v>#N/A</v>
      </c>
      <c r="N184" s="74" t="e">
        <f>VLOOKUP(L184,'LICH THI'!C:AF,11,0)</f>
        <v>#N/A</v>
      </c>
      <c r="O184" s="446" t="e">
        <f t="shared" si="10"/>
        <v>#N/A</v>
      </c>
      <c r="P184" s="446" t="e">
        <f t="shared" si="8"/>
        <v>#N/A</v>
      </c>
    </row>
    <row r="185" spans="1:16" ht="18.75" x14ac:dyDescent="0.25">
      <c r="A185" s="442">
        <v>5</v>
      </c>
      <c r="B185" s="85" t="s">
        <v>3121</v>
      </c>
      <c r="C185" s="314" t="s">
        <v>670</v>
      </c>
      <c r="D185" s="189" t="s">
        <v>665</v>
      </c>
      <c r="E185" s="190">
        <v>2</v>
      </c>
      <c r="F185" s="85" t="s">
        <v>1484</v>
      </c>
      <c r="G185" s="86">
        <v>90</v>
      </c>
      <c r="H185" s="87">
        <v>42335</v>
      </c>
      <c r="I185" s="302" t="s">
        <v>3103</v>
      </c>
      <c r="J185" s="74">
        <v>1</v>
      </c>
      <c r="L185" s="300" t="str">
        <f t="shared" si="11"/>
        <v>CC3CA51-CCK64</v>
      </c>
      <c r="M185" s="87" t="e">
        <f>VLOOKUP(L185,'LICH THI'!C:AF,9,0)</f>
        <v>#N/A</v>
      </c>
      <c r="N185" s="74" t="e">
        <f>VLOOKUP(L185,'LICH THI'!C:AF,11,0)</f>
        <v>#N/A</v>
      </c>
      <c r="O185" s="446" t="e">
        <f t="shared" si="10"/>
        <v>#N/A</v>
      </c>
      <c r="P185" s="446" t="e">
        <f t="shared" si="8"/>
        <v>#N/A</v>
      </c>
    </row>
    <row r="186" spans="1:16" ht="18.75" x14ac:dyDescent="0.25">
      <c r="A186" s="442">
        <v>6</v>
      </c>
      <c r="B186" s="85" t="s">
        <v>3121</v>
      </c>
      <c r="C186" s="314" t="s">
        <v>610</v>
      </c>
      <c r="D186" s="189" t="s">
        <v>611</v>
      </c>
      <c r="E186" s="190">
        <v>3</v>
      </c>
      <c r="F186" s="85" t="s">
        <v>1484</v>
      </c>
      <c r="G186" s="86">
        <v>90</v>
      </c>
      <c r="H186" s="87">
        <v>42335</v>
      </c>
      <c r="I186" s="302" t="s">
        <v>3103</v>
      </c>
      <c r="J186" s="74">
        <v>1</v>
      </c>
      <c r="L186" s="300" t="str">
        <f t="shared" si="11"/>
        <v>CC3DD52-CCK64</v>
      </c>
      <c r="M186" s="87" t="e">
        <f>VLOOKUP(L186,'LICH THI'!C:AF,9,0)</f>
        <v>#N/A</v>
      </c>
      <c r="N186" s="74" t="e">
        <f>VLOOKUP(L186,'LICH THI'!C:AF,11,0)</f>
        <v>#N/A</v>
      </c>
      <c r="O186" s="446" t="e">
        <f t="shared" si="10"/>
        <v>#N/A</v>
      </c>
      <c r="P186" s="446" t="e">
        <f t="shared" si="8"/>
        <v>#N/A</v>
      </c>
    </row>
    <row r="187" spans="1:16" ht="37.5" x14ac:dyDescent="0.25">
      <c r="A187" s="442">
        <v>7</v>
      </c>
      <c r="B187" s="85" t="s">
        <v>3121</v>
      </c>
      <c r="C187" s="314" t="s">
        <v>732</v>
      </c>
      <c r="D187" s="189" t="s">
        <v>733</v>
      </c>
      <c r="E187" s="190">
        <v>3</v>
      </c>
      <c r="F187" s="85" t="s">
        <v>1484</v>
      </c>
      <c r="G187" s="86">
        <v>90</v>
      </c>
      <c r="H187" s="87">
        <v>42335</v>
      </c>
      <c r="I187" s="302" t="s">
        <v>3103</v>
      </c>
      <c r="J187" s="74">
        <v>1</v>
      </c>
      <c r="L187" s="300" t="str">
        <f t="shared" si="11"/>
        <v>CC3OT51-CCK64</v>
      </c>
      <c r="M187" s="87" t="e">
        <f>VLOOKUP(L187,'LICH THI'!C:AF,9,0)</f>
        <v>#N/A</v>
      </c>
      <c r="N187" s="74" t="e">
        <f>VLOOKUP(L187,'LICH THI'!C:AF,11,0)</f>
        <v>#N/A</v>
      </c>
      <c r="O187" s="446" t="e">
        <f t="shared" si="10"/>
        <v>#N/A</v>
      </c>
      <c r="P187" s="446" t="e">
        <f t="shared" si="8"/>
        <v>#N/A</v>
      </c>
    </row>
    <row r="188" spans="1:16" ht="37.5" x14ac:dyDescent="0.25">
      <c r="A188" s="442">
        <v>8</v>
      </c>
      <c r="B188" s="85" t="s">
        <v>3121</v>
      </c>
      <c r="C188" s="314" t="s">
        <v>769</v>
      </c>
      <c r="D188" s="189" t="s">
        <v>1715</v>
      </c>
      <c r="E188" s="190">
        <v>2</v>
      </c>
      <c r="F188" s="85" t="s">
        <v>1484</v>
      </c>
      <c r="G188" s="86">
        <v>90</v>
      </c>
      <c r="H188" s="87">
        <v>42335</v>
      </c>
      <c r="I188" s="302" t="s">
        <v>3103</v>
      </c>
      <c r="J188" s="74">
        <v>1</v>
      </c>
      <c r="L188" s="300" t="str">
        <f t="shared" si="11"/>
        <v>CC3MX52-CCK64</v>
      </c>
      <c r="M188" s="87" t="e">
        <f>VLOOKUP(L188,'LICH THI'!C:AF,9,0)</f>
        <v>#N/A</v>
      </c>
      <c r="N188" s="74" t="e">
        <f>VLOOKUP(L188,'LICH THI'!C:AF,11,0)</f>
        <v>#N/A</v>
      </c>
      <c r="O188" s="446" t="e">
        <f t="shared" si="10"/>
        <v>#N/A</v>
      </c>
      <c r="P188" s="446" t="e">
        <f t="shared" si="8"/>
        <v>#N/A</v>
      </c>
    </row>
    <row r="189" spans="1:16" ht="18.75" x14ac:dyDescent="0.25">
      <c r="A189" s="442">
        <v>9</v>
      </c>
      <c r="B189" s="85" t="s">
        <v>3121</v>
      </c>
      <c r="C189" s="314" t="s">
        <v>861</v>
      </c>
      <c r="D189" s="189" t="s">
        <v>862</v>
      </c>
      <c r="E189" s="190">
        <v>3</v>
      </c>
      <c r="F189" s="85" t="s">
        <v>1484</v>
      </c>
      <c r="G189" s="86">
        <v>90</v>
      </c>
      <c r="H189" s="87">
        <v>42335</v>
      </c>
      <c r="I189" s="302" t="s">
        <v>3103</v>
      </c>
      <c r="J189" s="74">
        <v>2</v>
      </c>
      <c r="L189" s="300" t="str">
        <f t="shared" si="11"/>
        <v>CC3KT26-CCK64</v>
      </c>
      <c r="M189" s="87" t="e">
        <f>VLOOKUP(L189,'LICH THI'!C:AF,9,0)</f>
        <v>#N/A</v>
      </c>
      <c r="N189" s="74" t="e">
        <f>VLOOKUP(L189,'LICH THI'!C:AF,11,0)</f>
        <v>#N/A</v>
      </c>
      <c r="O189" s="446" t="e">
        <f t="shared" si="10"/>
        <v>#N/A</v>
      </c>
      <c r="P189" s="446" t="e">
        <f t="shared" si="8"/>
        <v>#N/A</v>
      </c>
    </row>
    <row r="190" spans="1:16" ht="37.5" x14ac:dyDescent="0.25">
      <c r="A190" s="442">
        <v>10</v>
      </c>
      <c r="B190" s="85" t="s">
        <v>3121</v>
      </c>
      <c r="C190" s="314" t="s">
        <v>738</v>
      </c>
      <c r="D190" s="189" t="s">
        <v>736</v>
      </c>
      <c r="E190" s="190">
        <v>3</v>
      </c>
      <c r="F190" s="85" t="s">
        <v>1484</v>
      </c>
      <c r="G190" s="86">
        <v>0</v>
      </c>
      <c r="H190" s="87">
        <v>42338</v>
      </c>
      <c r="I190" s="302" t="s">
        <v>3104</v>
      </c>
      <c r="J190" s="74">
        <v>1</v>
      </c>
      <c r="L190" s="300" t="str">
        <f t="shared" si="11"/>
        <v>CC3OT52-CCK64</v>
      </c>
      <c r="M190" s="87" t="e">
        <f>VLOOKUP(L190,'LICH THI'!C:AF,9,0)</f>
        <v>#N/A</v>
      </c>
      <c r="N190" s="74" t="e">
        <f>VLOOKUP(L190,'LICH THI'!C:AF,11,0)</f>
        <v>#N/A</v>
      </c>
      <c r="O190" s="446" t="e">
        <f t="shared" si="10"/>
        <v>#N/A</v>
      </c>
      <c r="P190" s="446" t="e">
        <f t="shared" si="8"/>
        <v>#N/A</v>
      </c>
    </row>
    <row r="191" spans="1:16" ht="18.75" x14ac:dyDescent="0.25">
      <c r="A191" s="442">
        <v>11</v>
      </c>
      <c r="B191" s="85" t="s">
        <v>3121</v>
      </c>
      <c r="C191" s="314" t="s">
        <v>746</v>
      </c>
      <c r="D191" s="189" t="s">
        <v>747</v>
      </c>
      <c r="E191" s="190">
        <v>3</v>
      </c>
      <c r="F191" s="85" t="s">
        <v>1484</v>
      </c>
      <c r="G191" s="86">
        <v>90</v>
      </c>
      <c r="H191" s="87">
        <v>42338</v>
      </c>
      <c r="I191" s="302" t="s">
        <v>3104</v>
      </c>
      <c r="J191" s="74">
        <v>1</v>
      </c>
      <c r="L191" s="300" t="str">
        <f t="shared" si="11"/>
        <v>CC3MX43-CCK64</v>
      </c>
      <c r="M191" s="87" t="e">
        <f>VLOOKUP(L191,'LICH THI'!C:AF,9,0)</f>
        <v>#N/A</v>
      </c>
      <c r="N191" s="74" t="e">
        <f>VLOOKUP(L191,'LICH THI'!C:AF,11,0)</f>
        <v>#N/A</v>
      </c>
      <c r="O191" s="446" t="e">
        <f t="shared" si="10"/>
        <v>#N/A</v>
      </c>
      <c r="P191" s="446" t="e">
        <f t="shared" si="8"/>
        <v>#N/A</v>
      </c>
    </row>
    <row r="192" spans="1:16" ht="18.75" x14ac:dyDescent="0.25">
      <c r="A192" s="442">
        <v>12</v>
      </c>
      <c r="B192" s="85" t="s">
        <v>3121</v>
      </c>
      <c r="C192" s="314" t="s">
        <v>1103</v>
      </c>
      <c r="D192" s="189" t="s">
        <v>1099</v>
      </c>
      <c r="E192" s="190">
        <v>3</v>
      </c>
      <c r="F192" s="85">
        <v>0</v>
      </c>
      <c r="G192" s="86">
        <v>0</v>
      </c>
      <c r="H192" s="87">
        <v>42338</v>
      </c>
      <c r="I192" s="302" t="s">
        <v>3104</v>
      </c>
      <c r="J192" s="74">
        <v>2</v>
      </c>
      <c r="L192" s="300" t="str">
        <f t="shared" si="11"/>
        <v>CC3DT61-CCK64</v>
      </c>
      <c r="M192" s="87" t="e">
        <f>VLOOKUP(L192,'LICH THI'!C:AF,9,0)</f>
        <v>#N/A</v>
      </c>
      <c r="N192" s="74" t="e">
        <f>VLOOKUP(L192,'LICH THI'!C:AF,11,0)</f>
        <v>#N/A</v>
      </c>
      <c r="O192" s="446" t="e">
        <f t="shared" si="10"/>
        <v>#N/A</v>
      </c>
      <c r="P192" s="446" t="e">
        <f t="shared" si="8"/>
        <v>#N/A</v>
      </c>
    </row>
    <row r="193" spans="1:16" ht="18.75" x14ac:dyDescent="0.25">
      <c r="A193" s="442">
        <v>13</v>
      </c>
      <c r="B193" s="85" t="s">
        <v>3121</v>
      </c>
      <c r="C193" s="314" t="s">
        <v>871</v>
      </c>
      <c r="D193" s="189" t="s">
        <v>872</v>
      </c>
      <c r="E193" s="190">
        <v>2</v>
      </c>
      <c r="F193" s="85" t="s">
        <v>1484</v>
      </c>
      <c r="G193" s="86">
        <v>75</v>
      </c>
      <c r="H193" s="87">
        <v>42338</v>
      </c>
      <c r="I193" s="302" t="s">
        <v>3104</v>
      </c>
      <c r="J193" s="74">
        <v>2</v>
      </c>
      <c r="L193" s="300" t="str">
        <f t="shared" si="11"/>
        <v>CC3KT27-CCK64</v>
      </c>
      <c r="M193" s="87" t="e">
        <f>VLOOKUP(L193,'LICH THI'!C:AF,9,0)</f>
        <v>#N/A</v>
      </c>
      <c r="N193" s="74" t="e">
        <f>VLOOKUP(L193,'LICH THI'!C:AF,11,0)</f>
        <v>#N/A</v>
      </c>
      <c r="O193" s="446" t="e">
        <f t="shared" si="10"/>
        <v>#N/A</v>
      </c>
      <c r="P193" s="446" t="e">
        <f t="shared" si="8"/>
        <v>#N/A</v>
      </c>
    </row>
    <row r="194" spans="1:16" ht="18.75" x14ac:dyDescent="0.25">
      <c r="A194" s="442">
        <v>14</v>
      </c>
      <c r="B194" s="85" t="s">
        <v>3121</v>
      </c>
      <c r="C194" s="314" t="s">
        <v>458</v>
      </c>
      <c r="D194" s="189" t="s">
        <v>459</v>
      </c>
      <c r="E194" s="190">
        <v>2</v>
      </c>
      <c r="F194" s="85" t="s">
        <v>1484</v>
      </c>
      <c r="G194" s="86">
        <v>60</v>
      </c>
      <c r="H194" s="87">
        <v>42339</v>
      </c>
      <c r="I194" s="302" t="s">
        <v>3102</v>
      </c>
      <c r="J194" s="74">
        <v>1</v>
      </c>
      <c r="L194" s="300" t="str">
        <f t="shared" si="11"/>
        <v>CC2DD94-CCK64</v>
      </c>
      <c r="M194" s="87" t="e">
        <f>VLOOKUP(L194,'LICH THI'!C:AF,9,0)</f>
        <v>#N/A</v>
      </c>
      <c r="N194" s="74" t="e">
        <f>VLOOKUP(L194,'LICH THI'!C:AF,11,0)</f>
        <v>#N/A</v>
      </c>
      <c r="O194" s="446" t="e">
        <f t="shared" si="10"/>
        <v>#N/A</v>
      </c>
      <c r="P194" s="446" t="e">
        <f t="shared" si="8"/>
        <v>#N/A</v>
      </c>
    </row>
    <row r="195" spans="1:16" ht="18.75" x14ac:dyDescent="0.25">
      <c r="A195" s="442">
        <v>15</v>
      </c>
      <c r="B195" s="85" t="s">
        <v>3121</v>
      </c>
      <c r="C195" s="314" t="s">
        <v>671</v>
      </c>
      <c r="D195" s="189" t="s">
        <v>667</v>
      </c>
      <c r="E195" s="190">
        <v>2</v>
      </c>
      <c r="F195" s="85" t="s">
        <v>1484</v>
      </c>
      <c r="G195" s="86">
        <v>90</v>
      </c>
      <c r="H195" s="87">
        <v>42339</v>
      </c>
      <c r="I195" s="302" t="s">
        <v>3102</v>
      </c>
      <c r="J195" s="74">
        <v>1</v>
      </c>
      <c r="L195" s="300" t="str">
        <f t="shared" si="11"/>
        <v>CC3CA52-CCK64</v>
      </c>
      <c r="M195" s="87" t="e">
        <f>VLOOKUP(L195,'LICH THI'!C:AF,9,0)</f>
        <v>#N/A</v>
      </c>
      <c r="N195" s="74" t="e">
        <f>VLOOKUP(L195,'LICH THI'!C:AF,11,0)</f>
        <v>#N/A</v>
      </c>
      <c r="O195" s="446" t="e">
        <f t="shared" si="10"/>
        <v>#N/A</v>
      </c>
      <c r="P195" s="446" t="e">
        <f t="shared" ref="P195:P218" si="12">IF(J195=N195,"",1)</f>
        <v>#N/A</v>
      </c>
    </row>
    <row r="196" spans="1:16" ht="18.75" x14ac:dyDescent="0.25">
      <c r="A196" s="442">
        <v>16</v>
      </c>
      <c r="B196" s="85" t="s">
        <v>3121</v>
      </c>
      <c r="C196" s="314" t="s">
        <v>740</v>
      </c>
      <c r="D196" s="189" t="s">
        <v>741</v>
      </c>
      <c r="E196" s="190">
        <v>2</v>
      </c>
      <c r="F196" s="85" t="s">
        <v>1484</v>
      </c>
      <c r="G196" s="86">
        <v>60</v>
      </c>
      <c r="H196" s="87">
        <v>42341</v>
      </c>
      <c r="I196" s="302" t="s">
        <v>3106</v>
      </c>
      <c r="J196" s="74"/>
      <c r="L196" s="300" t="str">
        <f t="shared" si="11"/>
        <v>CC3OT53-CCK64</v>
      </c>
      <c r="M196" s="87" t="e">
        <f>VLOOKUP(L196,'LICH THI'!C:AF,9,0)</f>
        <v>#N/A</v>
      </c>
      <c r="N196" s="74" t="e">
        <f>VLOOKUP(L196,'LICH THI'!C:AF,11,0)</f>
        <v>#N/A</v>
      </c>
      <c r="O196" s="446" t="e">
        <f t="shared" si="10"/>
        <v>#N/A</v>
      </c>
      <c r="P196" s="446" t="e">
        <f t="shared" si="12"/>
        <v>#N/A</v>
      </c>
    </row>
    <row r="197" spans="1:16" ht="18.75" x14ac:dyDescent="0.25">
      <c r="A197" s="442">
        <v>17</v>
      </c>
      <c r="B197" s="85" t="s">
        <v>3121</v>
      </c>
      <c r="C197" s="314" t="s">
        <v>469</v>
      </c>
      <c r="D197" s="189" t="s">
        <v>470</v>
      </c>
      <c r="E197" s="190">
        <v>2</v>
      </c>
      <c r="F197" s="85" t="s">
        <v>2</v>
      </c>
      <c r="G197" s="86">
        <v>0</v>
      </c>
      <c r="H197" s="87">
        <v>42341</v>
      </c>
      <c r="I197" s="302" t="s">
        <v>3106</v>
      </c>
      <c r="J197" s="74" t="s">
        <v>2980</v>
      </c>
      <c r="L197" s="300" t="str">
        <f t="shared" si="11"/>
        <v>CC2CK59-CCK64</v>
      </c>
      <c r="M197" s="87" t="e">
        <f>VLOOKUP(L197,'LICH THI'!C:AF,9,0)</f>
        <v>#N/A</v>
      </c>
      <c r="N197" s="74" t="e">
        <f>VLOOKUP(L197,'LICH THI'!C:AF,11,0)</f>
        <v>#N/A</v>
      </c>
      <c r="O197" s="446" t="e">
        <f t="shared" si="10"/>
        <v>#N/A</v>
      </c>
      <c r="P197" s="446" t="e">
        <f t="shared" si="12"/>
        <v>#N/A</v>
      </c>
    </row>
    <row r="198" spans="1:16" ht="18.75" x14ac:dyDescent="0.25">
      <c r="A198" s="442">
        <v>18</v>
      </c>
      <c r="B198" s="85" t="s">
        <v>3121</v>
      </c>
      <c r="C198" s="314" t="s">
        <v>1107</v>
      </c>
      <c r="D198" s="189" t="s">
        <v>1108</v>
      </c>
      <c r="E198" s="190">
        <v>3</v>
      </c>
      <c r="F198" s="85">
        <v>0</v>
      </c>
      <c r="G198" s="86">
        <v>0</v>
      </c>
      <c r="H198" s="87">
        <v>42341</v>
      </c>
      <c r="I198" s="302" t="s">
        <v>3106</v>
      </c>
      <c r="J198" s="74">
        <v>1</v>
      </c>
      <c r="L198" s="300" t="str">
        <f t="shared" si="11"/>
        <v>CC3DT74-CCK64</v>
      </c>
      <c r="M198" s="87" t="e">
        <f>VLOOKUP(L198,'LICH THI'!C:AF,9,0)</f>
        <v>#N/A</v>
      </c>
      <c r="N198" s="74" t="e">
        <f>VLOOKUP(L198,'LICH THI'!C:AF,11,0)</f>
        <v>#N/A</v>
      </c>
      <c r="O198" s="446" t="e">
        <f t="shared" si="10"/>
        <v>#N/A</v>
      </c>
      <c r="P198" s="446" t="e">
        <f t="shared" si="12"/>
        <v>#N/A</v>
      </c>
    </row>
    <row r="199" spans="1:16" ht="18.75" x14ac:dyDescent="0.25">
      <c r="A199" s="442">
        <v>19</v>
      </c>
      <c r="B199" s="85" t="s">
        <v>3121</v>
      </c>
      <c r="C199" s="314" t="s">
        <v>291</v>
      </c>
      <c r="D199" s="189" t="s">
        <v>292</v>
      </c>
      <c r="E199" s="190">
        <v>3</v>
      </c>
      <c r="F199" s="85" t="s">
        <v>1484</v>
      </c>
      <c r="G199" s="86">
        <v>90</v>
      </c>
      <c r="H199" s="87">
        <v>42341</v>
      </c>
      <c r="I199" s="302" t="s">
        <v>3106</v>
      </c>
      <c r="J199" s="74">
        <v>2</v>
      </c>
      <c r="L199" s="300" t="str">
        <f t="shared" si="11"/>
        <v>CC2KV81-CCK64</v>
      </c>
      <c r="M199" s="87" t="e">
        <f>VLOOKUP(L199,'LICH THI'!C:AF,9,0)</f>
        <v>#N/A</v>
      </c>
      <c r="N199" s="74" t="e">
        <f>VLOOKUP(L199,'LICH THI'!C:AF,11,0)</f>
        <v>#N/A</v>
      </c>
      <c r="O199" s="446" t="e">
        <f t="shared" si="10"/>
        <v>#N/A</v>
      </c>
      <c r="P199" s="446" t="e">
        <f t="shared" si="12"/>
        <v>#N/A</v>
      </c>
    </row>
    <row r="200" spans="1:16" ht="37.5" x14ac:dyDescent="0.25">
      <c r="A200" s="442">
        <v>20</v>
      </c>
      <c r="B200" s="85" t="s">
        <v>3121</v>
      </c>
      <c r="C200" s="314" t="s">
        <v>1810</v>
      </c>
      <c r="D200" s="189" t="s">
        <v>1811</v>
      </c>
      <c r="E200" s="190">
        <v>1</v>
      </c>
      <c r="F200" s="85" t="s">
        <v>1511</v>
      </c>
      <c r="G200" s="86">
        <v>0</v>
      </c>
      <c r="H200" s="336">
        <v>42342</v>
      </c>
      <c r="I200" s="302" t="s">
        <v>3103</v>
      </c>
      <c r="J200" s="74" t="s">
        <v>2980</v>
      </c>
      <c r="L200" s="300" t="str">
        <f t="shared" si="11"/>
        <v>CC3MX48-CCK64</v>
      </c>
      <c r="M200" s="87" t="e">
        <f>VLOOKUP(L200,'LICH THI'!C:AF,9,0)</f>
        <v>#N/A</v>
      </c>
      <c r="N200" s="74" t="e">
        <f>VLOOKUP(L200,'LICH THI'!C:AF,11,0)</f>
        <v>#N/A</v>
      </c>
      <c r="O200" s="446" t="e">
        <f t="shared" si="10"/>
        <v>#N/A</v>
      </c>
      <c r="P200" s="446" t="e">
        <f t="shared" si="12"/>
        <v>#N/A</v>
      </c>
    </row>
    <row r="201" spans="1:16" ht="18.75" x14ac:dyDescent="0.25">
      <c r="A201" s="442">
        <v>21</v>
      </c>
      <c r="B201" s="85" t="s">
        <v>3121</v>
      </c>
      <c r="C201" s="314" t="s">
        <v>2114</v>
      </c>
      <c r="D201" s="189" t="s">
        <v>2115</v>
      </c>
      <c r="E201" s="190">
        <v>2</v>
      </c>
      <c r="F201" s="85" t="s">
        <v>2979</v>
      </c>
      <c r="G201" s="86">
        <v>0</v>
      </c>
      <c r="H201" s="87">
        <v>42342</v>
      </c>
      <c r="I201" s="302" t="s">
        <v>3103</v>
      </c>
      <c r="J201" s="74">
        <v>1</v>
      </c>
      <c r="L201" s="300" t="str">
        <f t="shared" si="11"/>
        <v>CC3KD61-CCK64</v>
      </c>
      <c r="M201" s="87" t="e">
        <f>VLOOKUP(L201,'LICH THI'!C:AF,9,0)</f>
        <v>#N/A</v>
      </c>
      <c r="N201" s="74" t="e">
        <f>VLOOKUP(L201,'LICH THI'!C:AF,11,0)</f>
        <v>#N/A</v>
      </c>
      <c r="O201" s="446" t="e">
        <f t="shared" si="10"/>
        <v>#N/A</v>
      </c>
      <c r="P201" s="446" t="e">
        <f t="shared" si="12"/>
        <v>#N/A</v>
      </c>
    </row>
    <row r="202" spans="1:16" ht="37.5" x14ac:dyDescent="0.25">
      <c r="A202" s="442">
        <v>22</v>
      </c>
      <c r="B202" s="85" t="s">
        <v>3121</v>
      </c>
      <c r="C202" s="314" t="s">
        <v>695</v>
      </c>
      <c r="D202" s="189" t="s">
        <v>613</v>
      </c>
      <c r="E202" s="190">
        <v>3</v>
      </c>
      <c r="F202" s="85" t="s">
        <v>1484</v>
      </c>
      <c r="G202" s="86">
        <v>90</v>
      </c>
      <c r="H202" s="87">
        <v>42342</v>
      </c>
      <c r="I202" s="302" t="s">
        <v>3103</v>
      </c>
      <c r="J202" s="74">
        <v>1</v>
      </c>
      <c r="L202" s="300" t="str">
        <f t="shared" si="11"/>
        <v>CC3CD53-CCK64</v>
      </c>
      <c r="M202" s="87" t="e">
        <f>VLOOKUP(L202,'LICH THI'!C:AF,9,0)</f>
        <v>#N/A</v>
      </c>
      <c r="N202" s="74" t="e">
        <f>VLOOKUP(L202,'LICH THI'!C:AF,11,0)</f>
        <v>#N/A</v>
      </c>
      <c r="O202" s="446" t="e">
        <f t="shared" si="10"/>
        <v>#N/A</v>
      </c>
      <c r="P202" s="446" t="e">
        <f t="shared" si="12"/>
        <v>#N/A</v>
      </c>
    </row>
    <row r="203" spans="1:16" ht="37.5" x14ac:dyDescent="0.25">
      <c r="A203" s="442">
        <v>23</v>
      </c>
      <c r="B203" s="85" t="s">
        <v>3121</v>
      </c>
      <c r="C203" s="314" t="s">
        <v>618</v>
      </c>
      <c r="D203" s="189" t="s">
        <v>613</v>
      </c>
      <c r="E203" s="190">
        <v>3</v>
      </c>
      <c r="F203" s="85" t="s">
        <v>1484</v>
      </c>
      <c r="G203" s="86">
        <v>90</v>
      </c>
      <c r="H203" s="87">
        <v>42342</v>
      </c>
      <c r="I203" s="302" t="s">
        <v>3103</v>
      </c>
      <c r="J203" s="74">
        <v>1</v>
      </c>
      <c r="L203" s="300" t="str">
        <f t="shared" si="11"/>
        <v>CC3DD53-CCK64</v>
      </c>
      <c r="M203" s="87" t="e">
        <f>VLOOKUP(L203,'LICH THI'!C:AF,9,0)</f>
        <v>#N/A</v>
      </c>
      <c r="N203" s="74" t="e">
        <f>VLOOKUP(L203,'LICH THI'!C:AF,11,0)</f>
        <v>#N/A</v>
      </c>
      <c r="O203" s="446" t="e">
        <f t="shared" si="10"/>
        <v>#N/A</v>
      </c>
      <c r="P203" s="446" t="e">
        <f t="shared" si="12"/>
        <v>#N/A</v>
      </c>
    </row>
    <row r="204" spans="1:16" ht="18.75" x14ac:dyDescent="0.25">
      <c r="A204" s="442">
        <v>24</v>
      </c>
      <c r="B204" s="85" t="s">
        <v>3121</v>
      </c>
      <c r="C204" s="314" t="s">
        <v>530</v>
      </c>
      <c r="D204" s="189" t="s">
        <v>531</v>
      </c>
      <c r="E204" s="190">
        <v>3</v>
      </c>
      <c r="F204" s="85" t="s">
        <v>1484</v>
      </c>
      <c r="G204" s="86">
        <v>60</v>
      </c>
      <c r="H204" s="87">
        <v>42345</v>
      </c>
      <c r="I204" s="302" t="s">
        <v>3104</v>
      </c>
      <c r="J204" s="74">
        <v>1</v>
      </c>
      <c r="L204" s="300" t="str">
        <f t="shared" si="11"/>
        <v>CC3CD33-CCK64</v>
      </c>
      <c r="M204" s="87" t="e">
        <f>VLOOKUP(L204,'LICH THI'!C:AF,9,0)</f>
        <v>#N/A</v>
      </c>
      <c r="N204" s="74" t="e">
        <f>VLOOKUP(L204,'LICH THI'!C:AF,11,0)</f>
        <v>#N/A</v>
      </c>
      <c r="O204" s="446" t="e">
        <f t="shared" si="10"/>
        <v>#N/A</v>
      </c>
      <c r="P204" s="446" t="e">
        <f t="shared" si="12"/>
        <v>#N/A</v>
      </c>
    </row>
    <row r="205" spans="1:16" ht="18.75" x14ac:dyDescent="0.25">
      <c r="A205" s="442">
        <v>25</v>
      </c>
      <c r="B205" s="85" t="s">
        <v>3121</v>
      </c>
      <c r="C205" s="314" t="s">
        <v>2089</v>
      </c>
      <c r="D205" s="189" t="s">
        <v>531</v>
      </c>
      <c r="E205" s="190">
        <v>3</v>
      </c>
      <c r="F205" s="85" t="s">
        <v>1484</v>
      </c>
      <c r="G205" s="86">
        <v>60</v>
      </c>
      <c r="H205" s="87">
        <v>42345</v>
      </c>
      <c r="I205" s="302" t="s">
        <v>3104</v>
      </c>
      <c r="J205" s="74">
        <v>1</v>
      </c>
      <c r="L205" s="300" t="str">
        <f t="shared" si="11"/>
        <v>CC3KD33-CCK64</v>
      </c>
      <c r="M205" s="87" t="e">
        <f>VLOOKUP(L205,'LICH THI'!C:AF,9,0)</f>
        <v>#N/A</v>
      </c>
      <c r="N205" s="74" t="e">
        <f>VLOOKUP(L205,'LICH THI'!C:AF,11,0)</f>
        <v>#N/A</v>
      </c>
      <c r="O205" s="446" t="e">
        <f t="shared" si="10"/>
        <v>#N/A</v>
      </c>
      <c r="P205" s="446" t="e">
        <f t="shared" si="12"/>
        <v>#N/A</v>
      </c>
    </row>
    <row r="206" spans="1:16" ht="18.75" x14ac:dyDescent="0.25">
      <c r="A206" s="442">
        <v>26</v>
      </c>
      <c r="B206" s="85" t="s">
        <v>3121</v>
      </c>
      <c r="C206" s="314" t="s">
        <v>539</v>
      </c>
      <c r="D206" s="189" t="s">
        <v>531</v>
      </c>
      <c r="E206" s="190">
        <v>3</v>
      </c>
      <c r="F206" s="85" t="s">
        <v>1484</v>
      </c>
      <c r="G206" s="86">
        <v>60</v>
      </c>
      <c r="H206" s="87">
        <v>42345</v>
      </c>
      <c r="I206" s="302" t="s">
        <v>3104</v>
      </c>
      <c r="J206" s="74">
        <v>1</v>
      </c>
      <c r="L206" s="300" t="str">
        <f t="shared" si="11"/>
        <v>CC3DD33-CCK64</v>
      </c>
      <c r="M206" s="87" t="e">
        <f>VLOOKUP(L206,'LICH THI'!C:AF,9,0)</f>
        <v>#N/A</v>
      </c>
      <c r="N206" s="74" t="e">
        <f>VLOOKUP(L206,'LICH THI'!C:AF,11,0)</f>
        <v>#N/A</v>
      </c>
      <c r="O206" s="446" t="e">
        <f t="shared" si="10"/>
        <v>#N/A</v>
      </c>
      <c r="P206" s="446" t="e">
        <f t="shared" si="12"/>
        <v>#N/A</v>
      </c>
    </row>
    <row r="207" spans="1:16" ht="18.75" x14ac:dyDescent="0.25">
      <c r="A207" s="442">
        <v>27</v>
      </c>
      <c r="B207" s="85" t="s">
        <v>3121</v>
      </c>
      <c r="C207" s="314" t="s">
        <v>541</v>
      </c>
      <c r="D207" s="189" t="s">
        <v>531</v>
      </c>
      <c r="E207" s="190">
        <v>3</v>
      </c>
      <c r="F207" s="85" t="s">
        <v>1484</v>
      </c>
      <c r="G207" s="86">
        <v>60</v>
      </c>
      <c r="H207" s="87">
        <v>42345</v>
      </c>
      <c r="I207" s="302" t="s">
        <v>3104</v>
      </c>
      <c r="J207" s="74">
        <v>1</v>
      </c>
      <c r="L207" s="300" t="str">
        <f t="shared" si="11"/>
        <v>CC3OT33-CCK64</v>
      </c>
      <c r="M207" s="87" t="e">
        <f>VLOOKUP(L207,'LICH THI'!C:AF,9,0)</f>
        <v>#N/A</v>
      </c>
      <c r="N207" s="74" t="e">
        <f>VLOOKUP(L207,'LICH THI'!C:AF,11,0)</f>
        <v>#N/A</v>
      </c>
      <c r="O207" s="446" t="e">
        <f t="shared" si="10"/>
        <v>#N/A</v>
      </c>
      <c r="P207" s="446" t="e">
        <f t="shared" si="12"/>
        <v>#N/A</v>
      </c>
    </row>
    <row r="208" spans="1:16" ht="18.75" x14ac:dyDescent="0.25">
      <c r="A208" s="442">
        <v>28</v>
      </c>
      <c r="B208" s="85" t="s">
        <v>3121</v>
      </c>
      <c r="C208" s="314" t="s">
        <v>543</v>
      </c>
      <c r="D208" s="189" t="s">
        <v>531</v>
      </c>
      <c r="E208" s="190">
        <v>3</v>
      </c>
      <c r="F208" s="85" t="s">
        <v>1484</v>
      </c>
      <c r="G208" s="86">
        <v>60</v>
      </c>
      <c r="H208" s="87">
        <v>42345</v>
      </c>
      <c r="I208" s="302" t="s">
        <v>3104</v>
      </c>
      <c r="J208" s="74">
        <v>1</v>
      </c>
      <c r="L208" s="300" t="str">
        <f t="shared" si="11"/>
        <v>CC3MX33-CCK64</v>
      </c>
      <c r="M208" s="87" t="e">
        <f>VLOOKUP(L208,'LICH THI'!C:AF,9,0)</f>
        <v>#N/A</v>
      </c>
      <c r="N208" s="74" t="e">
        <f>VLOOKUP(L208,'LICH THI'!C:AF,11,0)</f>
        <v>#N/A</v>
      </c>
      <c r="O208" s="446" t="e">
        <f t="shared" si="10"/>
        <v>#N/A</v>
      </c>
      <c r="P208" s="446" t="e">
        <f t="shared" si="12"/>
        <v>#N/A</v>
      </c>
    </row>
    <row r="209" spans="1:16" ht="37.5" x14ac:dyDescent="0.25">
      <c r="A209" s="442">
        <v>29</v>
      </c>
      <c r="B209" s="85" t="s">
        <v>3121</v>
      </c>
      <c r="C209" s="314" t="s">
        <v>1361</v>
      </c>
      <c r="D209" s="189" t="s">
        <v>1362</v>
      </c>
      <c r="E209" s="190">
        <v>4</v>
      </c>
      <c r="F209" s="85" t="s">
        <v>2</v>
      </c>
      <c r="G209" s="86">
        <v>0</v>
      </c>
      <c r="H209" s="338">
        <v>42346</v>
      </c>
      <c r="I209" s="302" t="s">
        <v>3102</v>
      </c>
      <c r="J209" s="74" t="s">
        <v>2980</v>
      </c>
      <c r="L209" s="300" t="str">
        <f t="shared" si="11"/>
        <v>CC4KT21-CCK64</v>
      </c>
      <c r="M209" s="87" t="e">
        <f>VLOOKUP(L209,'LICH THI'!C:AF,9,0)</f>
        <v>#N/A</v>
      </c>
      <c r="N209" s="74" t="e">
        <f>VLOOKUP(L209,'LICH THI'!C:AF,11,0)</f>
        <v>#N/A</v>
      </c>
      <c r="O209" s="446" t="e">
        <f t="shared" si="10"/>
        <v>#N/A</v>
      </c>
      <c r="P209" s="446" t="e">
        <f t="shared" si="12"/>
        <v>#N/A</v>
      </c>
    </row>
    <row r="210" spans="1:16" ht="18.75" x14ac:dyDescent="0.25">
      <c r="A210" s="442">
        <v>30</v>
      </c>
      <c r="B210" s="85" t="s">
        <v>3121</v>
      </c>
      <c r="C210" s="314" t="s">
        <v>1089</v>
      </c>
      <c r="D210" s="189" t="s">
        <v>1090</v>
      </c>
      <c r="E210" s="190">
        <v>3</v>
      </c>
      <c r="F210" s="85">
        <v>0</v>
      </c>
      <c r="G210" s="86">
        <v>0</v>
      </c>
      <c r="H210" s="87">
        <v>42346</v>
      </c>
      <c r="I210" s="302" t="s">
        <v>3102</v>
      </c>
      <c r="J210" s="74">
        <v>4</v>
      </c>
      <c r="L210" s="300" t="str">
        <f t="shared" si="11"/>
        <v>CC3DT72-CCK64</v>
      </c>
      <c r="M210" s="87" t="e">
        <f>VLOOKUP(L210,'LICH THI'!C:AF,9,0)</f>
        <v>#N/A</v>
      </c>
      <c r="N210" s="74" t="e">
        <f>VLOOKUP(L210,'LICH THI'!C:AF,11,0)</f>
        <v>#N/A</v>
      </c>
      <c r="O210" s="446" t="e">
        <f t="shared" si="10"/>
        <v>#N/A</v>
      </c>
      <c r="P210" s="446" t="e">
        <f t="shared" si="12"/>
        <v>#N/A</v>
      </c>
    </row>
    <row r="211" spans="1:16" ht="18.75" x14ac:dyDescent="0.25">
      <c r="A211" s="442">
        <v>31</v>
      </c>
      <c r="B211" s="85" t="s">
        <v>3121</v>
      </c>
      <c r="C211" s="314" t="s">
        <v>2142</v>
      </c>
      <c r="D211" s="189" t="s">
        <v>2143</v>
      </c>
      <c r="E211" s="190">
        <v>3</v>
      </c>
      <c r="F211" s="85" t="s">
        <v>1484</v>
      </c>
      <c r="G211" s="86">
        <v>0</v>
      </c>
      <c r="H211" s="87">
        <v>42348</v>
      </c>
      <c r="I211" s="302" t="s">
        <v>3106</v>
      </c>
      <c r="J211" s="74"/>
      <c r="L211" s="300" t="str">
        <f t="shared" si="11"/>
        <v>CC3KD52-CCK64</v>
      </c>
      <c r="M211" s="87" t="e">
        <f>VLOOKUP(L211,'LICH THI'!C:AF,9,0)</f>
        <v>#N/A</v>
      </c>
      <c r="N211" s="74" t="e">
        <f>VLOOKUP(L211,'LICH THI'!C:AF,11,0)</f>
        <v>#N/A</v>
      </c>
      <c r="O211" s="446" t="e">
        <f t="shared" si="10"/>
        <v>#N/A</v>
      </c>
      <c r="P211" s="446" t="e">
        <f t="shared" si="12"/>
        <v>#N/A</v>
      </c>
    </row>
    <row r="212" spans="1:16" ht="37.5" x14ac:dyDescent="0.25">
      <c r="A212" s="442">
        <v>32</v>
      </c>
      <c r="B212" s="85" t="s">
        <v>3121</v>
      </c>
      <c r="C212" s="314" t="s">
        <v>1148</v>
      </c>
      <c r="D212" s="189" t="s">
        <v>1149</v>
      </c>
      <c r="E212" s="190">
        <v>2</v>
      </c>
      <c r="F212" s="85" t="s">
        <v>1484</v>
      </c>
      <c r="G212" s="86">
        <v>60</v>
      </c>
      <c r="H212" s="87">
        <v>42348</v>
      </c>
      <c r="I212" s="302" t="s">
        <v>3106</v>
      </c>
      <c r="J212" s="74"/>
      <c r="L212" s="300" t="str">
        <f t="shared" si="11"/>
        <v>CC3OT36-CCK64</v>
      </c>
      <c r="M212" s="87" t="e">
        <f>VLOOKUP(L212,'LICH THI'!C:AF,9,0)</f>
        <v>#N/A</v>
      </c>
      <c r="N212" s="74" t="e">
        <f>VLOOKUP(L212,'LICH THI'!C:AF,11,0)</f>
        <v>#N/A</v>
      </c>
      <c r="O212" s="446" t="e">
        <f t="shared" si="10"/>
        <v>#N/A</v>
      </c>
      <c r="P212" s="446" t="e">
        <f t="shared" si="12"/>
        <v>#N/A</v>
      </c>
    </row>
    <row r="213" spans="1:16" ht="18.75" x14ac:dyDescent="0.25">
      <c r="A213" s="442">
        <v>33</v>
      </c>
      <c r="B213" s="85" t="s">
        <v>3121</v>
      </c>
      <c r="C213" s="314" t="s">
        <v>1323</v>
      </c>
      <c r="D213" s="189" t="s">
        <v>1324</v>
      </c>
      <c r="E213" s="190">
        <v>3</v>
      </c>
      <c r="F213" s="85" t="s">
        <v>2</v>
      </c>
      <c r="G213" s="86">
        <v>0</v>
      </c>
      <c r="H213" s="87">
        <v>42348</v>
      </c>
      <c r="I213" s="302" t="s">
        <v>3106</v>
      </c>
      <c r="J213" s="74"/>
      <c r="L213" s="300" t="str">
        <f t="shared" si="11"/>
        <v>CC4CK13-CCK64</v>
      </c>
      <c r="M213" s="87" t="e">
        <f>VLOOKUP(L213,'LICH THI'!C:AF,9,0)</f>
        <v>#N/A</v>
      </c>
      <c r="N213" s="74" t="e">
        <f>VLOOKUP(L213,'LICH THI'!C:AF,11,0)</f>
        <v>#N/A</v>
      </c>
      <c r="O213" s="446" t="e">
        <f t="shared" si="10"/>
        <v>#N/A</v>
      </c>
      <c r="P213" s="446" t="e">
        <f t="shared" si="12"/>
        <v>#N/A</v>
      </c>
    </row>
    <row r="214" spans="1:16" ht="18.75" x14ac:dyDescent="0.25">
      <c r="A214" s="442">
        <v>34</v>
      </c>
      <c r="B214" s="85" t="s">
        <v>3121</v>
      </c>
      <c r="C214" s="314" t="s">
        <v>1110</v>
      </c>
      <c r="D214" s="189" t="s">
        <v>1111</v>
      </c>
      <c r="E214" s="190">
        <v>2</v>
      </c>
      <c r="F214" s="85" t="s">
        <v>1484</v>
      </c>
      <c r="G214" s="86">
        <v>90</v>
      </c>
      <c r="H214" s="87">
        <v>42349</v>
      </c>
      <c r="I214" s="302" t="s">
        <v>3103</v>
      </c>
      <c r="J214" s="74">
        <v>1</v>
      </c>
      <c r="L214" s="300" t="str">
        <f t="shared" si="11"/>
        <v>CC3CT92-CCK64</v>
      </c>
      <c r="M214" s="87" t="e">
        <f>VLOOKUP(L214,'LICH THI'!C:AF,9,0)</f>
        <v>#N/A</v>
      </c>
      <c r="N214" s="74" t="e">
        <f>VLOOKUP(L214,'LICH THI'!C:AF,11,0)</f>
        <v>#N/A</v>
      </c>
      <c r="O214" s="446" t="e">
        <f t="shared" si="10"/>
        <v>#N/A</v>
      </c>
      <c r="P214" s="446" t="e">
        <f t="shared" si="12"/>
        <v>#N/A</v>
      </c>
    </row>
    <row r="215" spans="1:16" ht="18.75" x14ac:dyDescent="0.25">
      <c r="A215" s="442">
        <v>35</v>
      </c>
      <c r="B215" s="85" t="s">
        <v>3121</v>
      </c>
      <c r="C215" s="314" t="s">
        <v>562</v>
      </c>
      <c r="D215" s="189" t="s">
        <v>531</v>
      </c>
      <c r="E215" s="190">
        <v>3</v>
      </c>
      <c r="F215" s="85" t="s">
        <v>1484</v>
      </c>
      <c r="G215" s="86">
        <v>60</v>
      </c>
      <c r="H215" s="87">
        <v>42349</v>
      </c>
      <c r="I215" s="302" t="s">
        <v>3103</v>
      </c>
      <c r="J215" s="74">
        <v>3</v>
      </c>
      <c r="L215" s="300" t="str">
        <f t="shared" si="11"/>
        <v>CC3DT33-CCK64</v>
      </c>
      <c r="M215" s="87" t="e">
        <f>VLOOKUP(L215,'LICH THI'!C:AF,9,0)</f>
        <v>#N/A</v>
      </c>
      <c r="N215" s="74" t="e">
        <f>VLOOKUP(L215,'LICH THI'!C:AF,11,0)</f>
        <v>#N/A</v>
      </c>
      <c r="O215" s="446" t="e">
        <f t="shared" si="10"/>
        <v>#N/A</v>
      </c>
      <c r="P215" s="446" t="e">
        <f t="shared" si="12"/>
        <v>#N/A</v>
      </c>
    </row>
    <row r="216" spans="1:16" ht="37.5" x14ac:dyDescent="0.25">
      <c r="A216" s="442">
        <v>36</v>
      </c>
      <c r="B216" s="85" t="s">
        <v>3121</v>
      </c>
      <c r="C216" s="314" t="s">
        <v>880</v>
      </c>
      <c r="D216" s="189" t="s">
        <v>881</v>
      </c>
      <c r="E216" s="190">
        <v>3</v>
      </c>
      <c r="F216" s="85">
        <v>0</v>
      </c>
      <c r="G216" s="86">
        <v>0</v>
      </c>
      <c r="H216" s="338">
        <v>42349</v>
      </c>
      <c r="I216" s="302" t="s">
        <v>3103</v>
      </c>
      <c r="J216" s="74">
        <v>4</v>
      </c>
      <c r="L216" s="300" t="str">
        <f t="shared" si="11"/>
        <v>CC3KV32-CCK64</v>
      </c>
      <c r="M216" s="87" t="e">
        <f>VLOOKUP(L216,'LICH THI'!C:AF,9,0)</f>
        <v>#N/A</v>
      </c>
      <c r="N216" s="74" t="e">
        <f>VLOOKUP(L216,'LICH THI'!C:AF,11,0)</f>
        <v>#N/A</v>
      </c>
      <c r="O216" s="446" t="e">
        <f t="shared" si="10"/>
        <v>#N/A</v>
      </c>
      <c r="P216" s="446" t="e">
        <f t="shared" si="12"/>
        <v>#N/A</v>
      </c>
    </row>
    <row r="217" spans="1:16" ht="18.75" x14ac:dyDescent="0.25">
      <c r="A217" s="442">
        <v>37</v>
      </c>
      <c r="B217" s="85" t="s">
        <v>3121</v>
      </c>
      <c r="C217" s="314" t="s">
        <v>2140</v>
      </c>
      <c r="D217" s="189" t="s">
        <v>2141</v>
      </c>
      <c r="E217" s="190">
        <v>3</v>
      </c>
      <c r="F217" s="85" t="s">
        <v>1484</v>
      </c>
      <c r="G217" s="86">
        <v>0</v>
      </c>
      <c r="H217" s="87">
        <v>42352</v>
      </c>
      <c r="I217" s="302" t="s">
        <v>3104</v>
      </c>
      <c r="J217" s="74"/>
      <c r="L217" s="300" t="str">
        <f t="shared" si="11"/>
        <v>CC3KD51-CCK64</v>
      </c>
      <c r="M217" s="87" t="e">
        <f>VLOOKUP(L217,'LICH THI'!C:AF,9,0)</f>
        <v>#N/A</v>
      </c>
      <c r="N217" s="74" t="e">
        <f>VLOOKUP(L217,'LICH THI'!C:AF,11,0)</f>
        <v>#N/A</v>
      </c>
      <c r="O217" s="446" t="e">
        <f t="shared" si="10"/>
        <v>#N/A</v>
      </c>
      <c r="P217" s="446" t="e">
        <f t="shared" si="12"/>
        <v>#N/A</v>
      </c>
    </row>
    <row r="218" spans="1:16" ht="18.75" x14ac:dyDescent="0.25">
      <c r="A218" s="442">
        <v>38</v>
      </c>
      <c r="B218" s="85" t="s">
        <v>3121</v>
      </c>
      <c r="C218" s="314" t="s">
        <v>1198</v>
      </c>
      <c r="D218" s="189" t="s">
        <v>1199</v>
      </c>
      <c r="E218" s="190">
        <v>2</v>
      </c>
      <c r="F218" s="85" t="s">
        <v>1511</v>
      </c>
      <c r="G218" s="86">
        <v>0</v>
      </c>
      <c r="H218" s="87">
        <v>42352</v>
      </c>
      <c r="I218" s="302" t="s">
        <v>3104</v>
      </c>
      <c r="J218" s="74" t="s">
        <v>2980</v>
      </c>
      <c r="L218" s="300" t="str">
        <f t="shared" si="11"/>
        <v>CC3KT60-CCK64</v>
      </c>
      <c r="M218" s="87" t="e">
        <f>VLOOKUP(L218,'LICH THI'!C:AF,9,0)</f>
        <v>#N/A</v>
      </c>
      <c r="N218" s="74" t="e">
        <f>VLOOKUP(L218,'LICH THI'!C:AF,11,0)</f>
        <v>#N/A</v>
      </c>
      <c r="O218" s="446" t="e">
        <f t="shared" si="10"/>
        <v>#N/A</v>
      </c>
      <c r="P218" s="446" t="e">
        <f t="shared" si="12"/>
        <v>#N/A</v>
      </c>
    </row>
    <row r="219" spans="1:16" ht="18.75" x14ac:dyDescent="0.25">
      <c r="A219" s="441">
        <v>1</v>
      </c>
      <c r="B219" s="85" t="s">
        <v>3122</v>
      </c>
      <c r="C219" s="314" t="s">
        <v>1687</v>
      </c>
      <c r="D219" s="189" t="s">
        <v>526</v>
      </c>
      <c r="E219" s="190">
        <v>2</v>
      </c>
      <c r="F219" s="85">
        <v>0</v>
      </c>
      <c r="G219" s="86">
        <v>0</v>
      </c>
      <c r="H219" s="87">
        <v>42332</v>
      </c>
      <c r="I219" s="302" t="s">
        <v>3102</v>
      </c>
      <c r="J219" s="74" t="s">
        <v>2980</v>
      </c>
      <c r="L219" s="300" t="str">
        <f t="shared" ref="L219:L256" si="13">C219&amp;"-"&amp;B219</f>
        <v>CC2TH75-CCK65</v>
      </c>
      <c r="M219" s="87" t="e">
        <f>VLOOKUP(L219,'LICH THI'!C:AF,9,0)</f>
        <v>#N/A</v>
      </c>
      <c r="N219" s="74" t="e">
        <f>VLOOKUP(L219,'LICH THI'!C:AF,11,0)</f>
        <v>#N/A</v>
      </c>
      <c r="O219" s="446" t="e">
        <f t="shared" ref="O219:O256" si="14">M219-H219</f>
        <v>#N/A</v>
      </c>
      <c r="P219" s="446" t="e">
        <f t="shared" ref="P219:P256" si="15">IF(J219=N219,"",1)</f>
        <v>#N/A</v>
      </c>
    </row>
    <row r="220" spans="1:16" ht="18.75" x14ac:dyDescent="0.25">
      <c r="A220" s="442">
        <v>2</v>
      </c>
      <c r="B220" s="85" t="s">
        <v>3122</v>
      </c>
      <c r="C220" s="314" t="s">
        <v>194</v>
      </c>
      <c r="D220" s="189" t="s">
        <v>195</v>
      </c>
      <c r="E220" s="190">
        <v>2</v>
      </c>
      <c r="F220" s="85" t="s">
        <v>1484</v>
      </c>
      <c r="G220" s="86">
        <v>75</v>
      </c>
      <c r="H220" s="87">
        <v>42332</v>
      </c>
      <c r="I220" s="302" t="s">
        <v>3102</v>
      </c>
      <c r="J220" s="74">
        <v>1</v>
      </c>
      <c r="L220" s="300" t="str">
        <f t="shared" si="13"/>
        <v>CC2GT51-CCK65</v>
      </c>
      <c r="M220" s="87" t="e">
        <f>VLOOKUP(L220,'LICH THI'!C:AF,9,0)</f>
        <v>#N/A</v>
      </c>
      <c r="N220" s="74" t="e">
        <f>VLOOKUP(L220,'LICH THI'!C:AF,11,0)</f>
        <v>#N/A</v>
      </c>
      <c r="O220" s="446" t="e">
        <f t="shared" si="14"/>
        <v>#N/A</v>
      </c>
      <c r="P220" s="446" t="e">
        <f t="shared" si="15"/>
        <v>#N/A</v>
      </c>
    </row>
    <row r="221" spans="1:16" ht="18.75" x14ac:dyDescent="0.25">
      <c r="A221" s="442">
        <v>3</v>
      </c>
      <c r="B221" s="85" t="s">
        <v>3122</v>
      </c>
      <c r="C221" s="314" t="s">
        <v>433</v>
      </c>
      <c r="D221" s="189" t="s">
        <v>434</v>
      </c>
      <c r="E221" s="190">
        <v>3</v>
      </c>
      <c r="F221" s="85" t="s">
        <v>1484</v>
      </c>
      <c r="G221" s="86">
        <v>90</v>
      </c>
      <c r="H221" s="87">
        <v>42332</v>
      </c>
      <c r="I221" s="302" t="s">
        <v>3102</v>
      </c>
      <c r="J221" s="74">
        <v>1</v>
      </c>
      <c r="L221" s="300" t="str">
        <f t="shared" si="13"/>
        <v>CC2DT45-CCK65</v>
      </c>
      <c r="M221" s="87" t="e">
        <f>VLOOKUP(L221,'LICH THI'!C:AF,9,0)</f>
        <v>#N/A</v>
      </c>
      <c r="N221" s="74" t="e">
        <f>VLOOKUP(L221,'LICH THI'!C:AF,11,0)</f>
        <v>#N/A</v>
      </c>
      <c r="O221" s="446" t="e">
        <f t="shared" si="14"/>
        <v>#N/A</v>
      </c>
      <c r="P221" s="446" t="e">
        <f t="shared" si="15"/>
        <v>#N/A</v>
      </c>
    </row>
    <row r="222" spans="1:16" ht="18.75" x14ac:dyDescent="0.25">
      <c r="A222" s="442">
        <v>4</v>
      </c>
      <c r="B222" s="85" t="s">
        <v>3122</v>
      </c>
      <c r="C222" s="314" t="s">
        <v>247</v>
      </c>
      <c r="D222" s="189" t="s">
        <v>248</v>
      </c>
      <c r="E222" s="190">
        <v>3</v>
      </c>
      <c r="F222" s="85" t="s">
        <v>1484</v>
      </c>
      <c r="G222" s="86">
        <v>90</v>
      </c>
      <c r="H222" s="87">
        <v>42333</v>
      </c>
      <c r="I222" s="302" t="s">
        <v>3105</v>
      </c>
      <c r="J222" s="74">
        <v>1</v>
      </c>
      <c r="L222" s="300" t="str">
        <f t="shared" si="13"/>
        <v>CC2CK33-CCK65</v>
      </c>
      <c r="M222" s="87" t="e">
        <f>VLOOKUP(L222,'LICH THI'!C:AF,9,0)</f>
        <v>#N/A</v>
      </c>
      <c r="N222" s="74" t="e">
        <f>VLOOKUP(L222,'LICH THI'!C:AF,11,0)</f>
        <v>#N/A</v>
      </c>
      <c r="O222" s="446" t="e">
        <f t="shared" si="14"/>
        <v>#N/A</v>
      </c>
      <c r="P222" s="446" t="e">
        <f t="shared" si="15"/>
        <v>#N/A</v>
      </c>
    </row>
    <row r="223" spans="1:16" ht="18.75" x14ac:dyDescent="0.25">
      <c r="A223" s="442">
        <v>5</v>
      </c>
      <c r="B223" s="85" t="s">
        <v>3122</v>
      </c>
      <c r="C223" s="314" t="s">
        <v>1195</v>
      </c>
      <c r="D223" s="189" t="s">
        <v>1196</v>
      </c>
      <c r="E223" s="190">
        <v>2</v>
      </c>
      <c r="F223" s="85" t="s">
        <v>1484</v>
      </c>
      <c r="G223" s="86">
        <v>90</v>
      </c>
      <c r="H223" s="87">
        <v>42333</v>
      </c>
      <c r="I223" s="302" t="s">
        <v>3105</v>
      </c>
      <c r="J223" s="74">
        <v>1</v>
      </c>
      <c r="L223" s="300" t="str">
        <f t="shared" si="13"/>
        <v>CC3KV30-CCK65</v>
      </c>
      <c r="M223" s="87" t="e">
        <f>VLOOKUP(L223,'LICH THI'!C:AF,9,0)</f>
        <v>#N/A</v>
      </c>
      <c r="N223" s="74" t="e">
        <f>VLOOKUP(L223,'LICH THI'!C:AF,11,0)</f>
        <v>#N/A</v>
      </c>
      <c r="O223" s="446" t="e">
        <f t="shared" si="14"/>
        <v>#N/A</v>
      </c>
      <c r="P223" s="446" t="e">
        <f t="shared" si="15"/>
        <v>#N/A</v>
      </c>
    </row>
    <row r="224" spans="1:16" ht="18.75" x14ac:dyDescent="0.25">
      <c r="A224" s="442">
        <v>6</v>
      </c>
      <c r="B224" s="85" t="s">
        <v>3122</v>
      </c>
      <c r="C224" s="314" t="s">
        <v>34</v>
      </c>
      <c r="D224" s="189" t="s">
        <v>35</v>
      </c>
      <c r="E224" s="190">
        <v>2</v>
      </c>
      <c r="F224" s="85" t="s">
        <v>1484</v>
      </c>
      <c r="G224" s="86">
        <v>75</v>
      </c>
      <c r="H224" s="87">
        <v>42335</v>
      </c>
      <c r="I224" s="302" t="s">
        <v>3103</v>
      </c>
      <c r="J224" s="74">
        <v>1</v>
      </c>
      <c r="L224" s="300" t="str">
        <f t="shared" si="13"/>
        <v>CC1LL03-CCK65</v>
      </c>
      <c r="M224" s="87" t="e">
        <f>VLOOKUP(L224,'LICH THI'!C:AF,9,0)</f>
        <v>#N/A</v>
      </c>
      <c r="N224" s="74" t="e">
        <f>VLOOKUP(L224,'LICH THI'!C:AF,11,0)</f>
        <v>#N/A</v>
      </c>
      <c r="O224" s="446" t="e">
        <f t="shared" si="14"/>
        <v>#N/A</v>
      </c>
      <c r="P224" s="446" t="e">
        <f t="shared" si="15"/>
        <v>#N/A</v>
      </c>
    </row>
    <row r="225" spans="1:16" ht="18.75" x14ac:dyDescent="0.25">
      <c r="A225" s="442">
        <v>7</v>
      </c>
      <c r="B225" s="85" t="s">
        <v>3122</v>
      </c>
      <c r="C225" s="314" t="s">
        <v>1667</v>
      </c>
      <c r="D225" s="189" t="s">
        <v>404</v>
      </c>
      <c r="E225" s="190">
        <v>2</v>
      </c>
      <c r="F225" s="85">
        <v>0</v>
      </c>
      <c r="G225" s="86">
        <v>0</v>
      </c>
      <c r="H225" s="87">
        <v>42335</v>
      </c>
      <c r="I225" s="302" t="s">
        <v>3103</v>
      </c>
      <c r="J225" s="74">
        <v>1</v>
      </c>
      <c r="L225" s="300" t="str">
        <f t="shared" si="13"/>
        <v>CC2TH11-CCK65</v>
      </c>
      <c r="M225" s="87" t="e">
        <f>VLOOKUP(L225,'LICH THI'!C:AF,9,0)</f>
        <v>#N/A</v>
      </c>
      <c r="N225" s="74" t="e">
        <f>VLOOKUP(L225,'LICH THI'!C:AF,11,0)</f>
        <v>#N/A</v>
      </c>
      <c r="O225" s="446" t="e">
        <f t="shared" si="14"/>
        <v>#N/A</v>
      </c>
      <c r="P225" s="446" t="e">
        <f t="shared" si="15"/>
        <v>#N/A</v>
      </c>
    </row>
    <row r="226" spans="1:16" ht="18.75" x14ac:dyDescent="0.25">
      <c r="A226" s="442">
        <v>8</v>
      </c>
      <c r="B226" s="85" t="s">
        <v>3122</v>
      </c>
      <c r="C226" s="314" t="s">
        <v>416</v>
      </c>
      <c r="D226" s="189" t="s">
        <v>417</v>
      </c>
      <c r="E226" s="190">
        <v>2</v>
      </c>
      <c r="F226" s="85" t="s">
        <v>1484</v>
      </c>
      <c r="G226" s="86">
        <v>60</v>
      </c>
      <c r="H226" s="87">
        <v>42335</v>
      </c>
      <c r="I226" s="302" t="s">
        <v>3103</v>
      </c>
      <c r="J226" s="74">
        <v>1</v>
      </c>
      <c r="L226" s="300" t="str">
        <f t="shared" si="13"/>
        <v>CC2DT44-CCK65</v>
      </c>
      <c r="M226" s="87" t="e">
        <f>VLOOKUP(L226,'LICH THI'!C:AF,9,0)</f>
        <v>#N/A</v>
      </c>
      <c r="N226" s="74" t="e">
        <f>VLOOKUP(L226,'LICH THI'!C:AF,11,0)</f>
        <v>#N/A</v>
      </c>
      <c r="O226" s="446" t="e">
        <f t="shared" si="14"/>
        <v>#N/A</v>
      </c>
      <c r="P226" s="446" t="e">
        <f t="shared" si="15"/>
        <v>#N/A</v>
      </c>
    </row>
    <row r="227" spans="1:16" ht="18.75" x14ac:dyDescent="0.25">
      <c r="A227" s="442">
        <v>9</v>
      </c>
      <c r="B227" s="85" t="s">
        <v>3122</v>
      </c>
      <c r="C227" s="314" t="s">
        <v>244</v>
      </c>
      <c r="D227" s="189" t="s">
        <v>245</v>
      </c>
      <c r="E227" s="190">
        <v>2</v>
      </c>
      <c r="F227" s="85" t="s">
        <v>1484</v>
      </c>
      <c r="G227" s="86">
        <v>0</v>
      </c>
      <c r="H227" s="87">
        <v>42338</v>
      </c>
      <c r="I227" s="302" t="s">
        <v>3104</v>
      </c>
      <c r="J227" s="74">
        <v>1</v>
      </c>
      <c r="L227" s="300" t="str">
        <f t="shared" si="13"/>
        <v>CC2CK18-CCK65</v>
      </c>
      <c r="M227" s="87" t="e">
        <f>VLOOKUP(L227,'LICH THI'!C:AF,9,0)</f>
        <v>#N/A</v>
      </c>
      <c r="N227" s="74" t="e">
        <f>VLOOKUP(L227,'LICH THI'!C:AF,11,0)</f>
        <v>#N/A</v>
      </c>
      <c r="O227" s="446" t="e">
        <f t="shared" si="14"/>
        <v>#N/A</v>
      </c>
      <c r="P227" s="446" t="e">
        <f t="shared" si="15"/>
        <v>#N/A</v>
      </c>
    </row>
    <row r="228" spans="1:16" ht="18.75" x14ac:dyDescent="0.25">
      <c r="A228" s="442">
        <v>10</v>
      </c>
      <c r="B228" s="85" t="s">
        <v>3122</v>
      </c>
      <c r="C228" s="314" t="s">
        <v>204</v>
      </c>
      <c r="D228" s="189" t="s">
        <v>1621</v>
      </c>
      <c r="E228" s="190">
        <v>2</v>
      </c>
      <c r="F228" s="85" t="s">
        <v>1484</v>
      </c>
      <c r="G228" s="86">
        <v>90</v>
      </c>
      <c r="H228" s="87">
        <v>42338</v>
      </c>
      <c r="I228" s="302" t="s">
        <v>3104</v>
      </c>
      <c r="J228" s="74">
        <v>1</v>
      </c>
      <c r="L228" s="300" t="str">
        <f t="shared" si="13"/>
        <v>CC2GT52-CCK65</v>
      </c>
      <c r="M228" s="87" t="e">
        <f>VLOOKUP(L228,'LICH THI'!C:AF,9,0)</f>
        <v>#N/A</v>
      </c>
      <c r="N228" s="74" t="e">
        <f>VLOOKUP(L228,'LICH THI'!C:AF,11,0)</f>
        <v>#N/A</v>
      </c>
      <c r="O228" s="446" t="e">
        <f t="shared" si="14"/>
        <v>#N/A</v>
      </c>
      <c r="P228" s="446" t="e">
        <f t="shared" si="15"/>
        <v>#N/A</v>
      </c>
    </row>
    <row r="229" spans="1:16" ht="18.75" x14ac:dyDescent="0.25">
      <c r="A229" s="442">
        <v>11</v>
      </c>
      <c r="B229" s="85" t="s">
        <v>3122</v>
      </c>
      <c r="C229" s="314" t="s">
        <v>849</v>
      </c>
      <c r="D229" s="189" t="s">
        <v>850</v>
      </c>
      <c r="E229" s="190">
        <v>3</v>
      </c>
      <c r="F229" s="85" t="s">
        <v>1484</v>
      </c>
      <c r="G229" s="86">
        <v>90</v>
      </c>
      <c r="H229" s="87">
        <v>42338</v>
      </c>
      <c r="I229" s="302" t="s">
        <v>3104</v>
      </c>
      <c r="J229" s="74">
        <v>1</v>
      </c>
      <c r="L229" s="300" t="str">
        <f t="shared" si="13"/>
        <v>CC3KT22-CCK65</v>
      </c>
      <c r="M229" s="87" t="e">
        <f>VLOOKUP(L229,'LICH THI'!C:AF,9,0)</f>
        <v>#N/A</v>
      </c>
      <c r="N229" s="74" t="e">
        <f>VLOOKUP(L229,'LICH THI'!C:AF,11,0)</f>
        <v>#N/A</v>
      </c>
      <c r="O229" s="446" t="e">
        <f t="shared" si="14"/>
        <v>#N/A</v>
      </c>
      <c r="P229" s="446" t="e">
        <f t="shared" si="15"/>
        <v>#N/A</v>
      </c>
    </row>
    <row r="230" spans="1:16" ht="18.75" x14ac:dyDescent="0.25">
      <c r="A230" s="442">
        <v>12</v>
      </c>
      <c r="B230" s="85" t="s">
        <v>3122</v>
      </c>
      <c r="C230" s="314" t="s">
        <v>1505</v>
      </c>
      <c r="D230" s="189" t="s">
        <v>393</v>
      </c>
      <c r="E230" s="190">
        <v>4</v>
      </c>
      <c r="F230" s="85">
        <v>0</v>
      </c>
      <c r="G230" s="86">
        <v>0</v>
      </c>
      <c r="H230" s="336">
        <v>42339</v>
      </c>
      <c r="I230" s="302" t="s">
        <v>3102</v>
      </c>
      <c r="J230" s="74">
        <v>1</v>
      </c>
      <c r="L230" s="300" t="str">
        <f t="shared" si="13"/>
        <v>CC2HT26-CCK65</v>
      </c>
      <c r="M230" s="87" t="e">
        <f>VLOOKUP(L230,'LICH THI'!C:AF,9,0)</f>
        <v>#N/A</v>
      </c>
      <c r="N230" s="74" t="e">
        <f>VLOOKUP(L230,'LICH THI'!C:AF,11,0)</f>
        <v>#N/A</v>
      </c>
      <c r="O230" s="446" t="e">
        <f t="shared" si="14"/>
        <v>#N/A</v>
      </c>
      <c r="P230" s="446" t="e">
        <f t="shared" si="15"/>
        <v>#N/A</v>
      </c>
    </row>
    <row r="231" spans="1:16" ht="18.75" x14ac:dyDescent="0.25">
      <c r="A231" s="442">
        <v>13</v>
      </c>
      <c r="B231" s="85" t="s">
        <v>3122</v>
      </c>
      <c r="C231" s="314" t="s">
        <v>218</v>
      </c>
      <c r="D231" s="189" t="s">
        <v>219</v>
      </c>
      <c r="E231" s="190">
        <v>2</v>
      </c>
      <c r="F231" s="85" t="s">
        <v>1484</v>
      </c>
      <c r="G231" s="86">
        <v>90</v>
      </c>
      <c r="H231" s="87">
        <v>42340</v>
      </c>
      <c r="I231" s="302" t="s">
        <v>3105</v>
      </c>
      <c r="J231" s="74">
        <v>1</v>
      </c>
      <c r="L231" s="300" t="str">
        <f t="shared" si="13"/>
        <v>CC2GT42-CCK65</v>
      </c>
      <c r="M231" s="87" t="e">
        <f>VLOOKUP(L231,'LICH THI'!C:AF,9,0)</f>
        <v>#N/A</v>
      </c>
      <c r="N231" s="74" t="e">
        <f>VLOOKUP(L231,'LICH THI'!C:AF,11,0)</f>
        <v>#N/A</v>
      </c>
      <c r="O231" s="446" t="e">
        <f t="shared" si="14"/>
        <v>#N/A</v>
      </c>
      <c r="P231" s="446" t="e">
        <f t="shared" si="15"/>
        <v>#N/A</v>
      </c>
    </row>
    <row r="232" spans="1:16" ht="18.75" x14ac:dyDescent="0.25">
      <c r="A232" s="442">
        <v>14</v>
      </c>
      <c r="B232" s="85" t="s">
        <v>3122</v>
      </c>
      <c r="C232" s="314" t="s">
        <v>255</v>
      </c>
      <c r="D232" s="189" t="s">
        <v>254</v>
      </c>
      <c r="E232" s="190">
        <v>3</v>
      </c>
      <c r="F232" s="85">
        <v>0</v>
      </c>
      <c r="G232" s="86">
        <v>0</v>
      </c>
      <c r="H232" s="336">
        <v>42341</v>
      </c>
      <c r="I232" s="302" t="s">
        <v>3106</v>
      </c>
      <c r="J232" s="74">
        <v>1</v>
      </c>
      <c r="L232" s="300" t="str">
        <f t="shared" si="13"/>
        <v>CC2OT70-CCK65</v>
      </c>
      <c r="M232" s="87" t="e">
        <f>VLOOKUP(L232,'LICH THI'!C:AF,9,0)</f>
        <v>#N/A</v>
      </c>
      <c r="N232" s="74" t="e">
        <f>VLOOKUP(L232,'LICH THI'!C:AF,11,0)</f>
        <v>#N/A</v>
      </c>
      <c r="O232" s="446" t="e">
        <f t="shared" si="14"/>
        <v>#N/A</v>
      </c>
      <c r="P232" s="446" t="e">
        <f t="shared" si="15"/>
        <v>#N/A</v>
      </c>
    </row>
    <row r="233" spans="1:16" ht="18.75" x14ac:dyDescent="0.25">
      <c r="A233" s="442">
        <v>15</v>
      </c>
      <c r="B233" s="85" t="s">
        <v>3122</v>
      </c>
      <c r="C233" s="314" t="s">
        <v>423</v>
      </c>
      <c r="D233" s="189" t="s">
        <v>421</v>
      </c>
      <c r="E233" s="190">
        <v>2</v>
      </c>
      <c r="F233" s="85" t="s">
        <v>1484</v>
      </c>
      <c r="G233" s="86">
        <v>60</v>
      </c>
      <c r="H233" s="87">
        <v>42341</v>
      </c>
      <c r="I233" s="302" t="s">
        <v>3106</v>
      </c>
      <c r="J233" s="74">
        <v>1</v>
      </c>
      <c r="L233" s="300" t="str">
        <f t="shared" si="13"/>
        <v>CC2DT51-CCK65</v>
      </c>
      <c r="M233" s="87" t="e">
        <f>VLOOKUP(L233,'LICH THI'!C:AF,9,0)</f>
        <v>#N/A</v>
      </c>
      <c r="N233" s="74" t="e">
        <f>VLOOKUP(L233,'LICH THI'!C:AF,11,0)</f>
        <v>#N/A</v>
      </c>
      <c r="O233" s="446" t="e">
        <f t="shared" si="14"/>
        <v>#N/A</v>
      </c>
      <c r="P233" s="446" t="e">
        <f t="shared" si="15"/>
        <v>#N/A</v>
      </c>
    </row>
    <row r="234" spans="1:16" ht="37.5" x14ac:dyDescent="0.25">
      <c r="A234" s="442">
        <v>16</v>
      </c>
      <c r="B234" s="85" t="s">
        <v>3122</v>
      </c>
      <c r="C234" s="314" t="s">
        <v>1793</v>
      </c>
      <c r="D234" s="189" t="s">
        <v>1794</v>
      </c>
      <c r="E234" s="190">
        <v>1</v>
      </c>
      <c r="F234" s="85" t="s">
        <v>2</v>
      </c>
      <c r="G234" s="86">
        <v>0</v>
      </c>
      <c r="H234" s="87">
        <v>42342</v>
      </c>
      <c r="I234" s="302" t="s">
        <v>3103</v>
      </c>
      <c r="J234" s="74" t="s">
        <v>2980</v>
      </c>
      <c r="L234" s="300" t="str">
        <f t="shared" si="13"/>
        <v>CC4CT17-CCK65</v>
      </c>
      <c r="M234" s="87" t="e">
        <f>VLOOKUP(L234,'LICH THI'!C:AF,9,0)</f>
        <v>#N/A</v>
      </c>
      <c r="N234" s="74" t="e">
        <f>VLOOKUP(L234,'LICH THI'!C:AF,11,0)</f>
        <v>#N/A</v>
      </c>
      <c r="O234" s="446" t="e">
        <f t="shared" si="14"/>
        <v>#N/A</v>
      </c>
      <c r="P234" s="446" t="e">
        <f t="shared" si="15"/>
        <v>#N/A</v>
      </c>
    </row>
    <row r="235" spans="1:16" ht="18.75" x14ac:dyDescent="0.25">
      <c r="A235" s="442">
        <v>17</v>
      </c>
      <c r="B235" s="85" t="s">
        <v>3122</v>
      </c>
      <c r="C235" s="314" t="s">
        <v>1860</v>
      </c>
      <c r="D235" s="189" t="s">
        <v>1536</v>
      </c>
      <c r="E235" s="190">
        <v>1</v>
      </c>
      <c r="F235" s="85" t="s">
        <v>1511</v>
      </c>
      <c r="G235" s="86">
        <v>0</v>
      </c>
      <c r="H235" s="336">
        <v>42342</v>
      </c>
      <c r="I235" s="302" t="s">
        <v>3103</v>
      </c>
      <c r="J235" s="74" t="s">
        <v>2980</v>
      </c>
      <c r="L235" s="300" t="str">
        <f t="shared" si="13"/>
        <v>CC2CK54-CCK65</v>
      </c>
      <c r="M235" s="87" t="e">
        <f>VLOOKUP(L235,'LICH THI'!C:AF,9,0)</f>
        <v>#N/A</v>
      </c>
      <c r="N235" s="74" t="e">
        <f>VLOOKUP(L235,'LICH THI'!C:AF,11,0)</f>
        <v>#N/A</v>
      </c>
      <c r="O235" s="446" t="e">
        <f t="shared" si="14"/>
        <v>#N/A</v>
      </c>
      <c r="P235" s="446" t="e">
        <f t="shared" si="15"/>
        <v>#N/A</v>
      </c>
    </row>
    <row r="236" spans="1:16" ht="18.75" x14ac:dyDescent="0.25">
      <c r="A236" s="442">
        <v>18</v>
      </c>
      <c r="B236" s="85" t="s">
        <v>3122</v>
      </c>
      <c r="C236" s="314" t="s">
        <v>105</v>
      </c>
      <c r="D236" s="189" t="s">
        <v>106</v>
      </c>
      <c r="E236" s="190">
        <v>2</v>
      </c>
      <c r="F236" s="85" t="s">
        <v>1484</v>
      </c>
      <c r="G236" s="86">
        <v>90</v>
      </c>
      <c r="H236" s="87">
        <v>42342</v>
      </c>
      <c r="I236" s="302" t="s">
        <v>3103</v>
      </c>
      <c r="J236" s="74">
        <v>1</v>
      </c>
      <c r="L236" s="300" t="str">
        <f t="shared" si="13"/>
        <v>CC1CB92-CCK65</v>
      </c>
      <c r="M236" s="87" t="e">
        <f>VLOOKUP(L236,'LICH THI'!C:AF,9,0)</f>
        <v>#N/A</v>
      </c>
      <c r="N236" s="74" t="e">
        <f>VLOOKUP(L236,'LICH THI'!C:AF,11,0)</f>
        <v>#N/A</v>
      </c>
      <c r="O236" s="446" t="e">
        <f t="shared" si="14"/>
        <v>#N/A</v>
      </c>
      <c r="P236" s="446" t="e">
        <f t="shared" si="15"/>
        <v>#N/A</v>
      </c>
    </row>
    <row r="237" spans="1:16" ht="18.75" x14ac:dyDescent="0.25">
      <c r="A237" s="442">
        <v>19</v>
      </c>
      <c r="B237" s="85" t="s">
        <v>3122</v>
      </c>
      <c r="C237" s="314" t="s">
        <v>387</v>
      </c>
      <c r="D237" s="189" t="s">
        <v>388</v>
      </c>
      <c r="E237" s="190">
        <v>3</v>
      </c>
      <c r="F237" s="85">
        <v>0</v>
      </c>
      <c r="G237" s="86">
        <v>0</v>
      </c>
      <c r="H237" s="338">
        <v>42342</v>
      </c>
      <c r="I237" s="302" t="s">
        <v>3103</v>
      </c>
      <c r="J237" s="74">
        <v>1</v>
      </c>
      <c r="L237" s="300" t="str">
        <f t="shared" si="13"/>
        <v>CC2TT22-CCK65</v>
      </c>
      <c r="M237" s="87" t="e">
        <f>VLOOKUP(L237,'LICH THI'!C:AF,9,0)</f>
        <v>#N/A</v>
      </c>
      <c r="N237" s="74" t="e">
        <f>VLOOKUP(L237,'LICH THI'!C:AF,11,0)</f>
        <v>#N/A</v>
      </c>
      <c r="O237" s="446" t="e">
        <f t="shared" si="14"/>
        <v>#N/A</v>
      </c>
      <c r="P237" s="446" t="e">
        <f t="shared" si="15"/>
        <v>#N/A</v>
      </c>
    </row>
    <row r="238" spans="1:16" ht="18.75" x14ac:dyDescent="0.25">
      <c r="A238" s="442">
        <v>20</v>
      </c>
      <c r="B238" s="85" t="s">
        <v>3122</v>
      </c>
      <c r="C238" s="314" t="s">
        <v>276</v>
      </c>
      <c r="D238" s="189" t="s">
        <v>277</v>
      </c>
      <c r="E238" s="190">
        <v>3</v>
      </c>
      <c r="F238" s="85">
        <v>0</v>
      </c>
      <c r="G238" s="86">
        <v>0</v>
      </c>
      <c r="H238" s="87">
        <v>42342</v>
      </c>
      <c r="I238" s="302" t="s">
        <v>3103</v>
      </c>
      <c r="J238" s="74">
        <v>2</v>
      </c>
      <c r="L238" s="300" t="str">
        <f t="shared" si="13"/>
        <v>CC2KV74-CCK65</v>
      </c>
      <c r="M238" s="87" t="e">
        <f>VLOOKUP(L238,'LICH THI'!C:AF,9,0)</f>
        <v>#N/A</v>
      </c>
      <c r="N238" s="74" t="e">
        <f>VLOOKUP(L238,'LICH THI'!C:AF,11,0)</f>
        <v>#N/A</v>
      </c>
      <c r="O238" s="446" t="e">
        <f t="shared" si="14"/>
        <v>#N/A</v>
      </c>
      <c r="P238" s="446" t="e">
        <f t="shared" si="15"/>
        <v>#N/A</v>
      </c>
    </row>
    <row r="239" spans="1:16" ht="18.75" x14ac:dyDescent="0.25">
      <c r="A239" s="442">
        <v>21</v>
      </c>
      <c r="B239" s="85" t="s">
        <v>3122</v>
      </c>
      <c r="C239" s="314" t="s">
        <v>185</v>
      </c>
      <c r="D239" s="189" t="s">
        <v>186</v>
      </c>
      <c r="E239" s="190">
        <v>3</v>
      </c>
      <c r="F239" s="85" t="s">
        <v>1484</v>
      </c>
      <c r="G239" s="86">
        <v>90</v>
      </c>
      <c r="H239" s="87">
        <v>42345</v>
      </c>
      <c r="I239" s="302" t="s">
        <v>3104</v>
      </c>
      <c r="J239" s="74">
        <v>1</v>
      </c>
      <c r="L239" s="300" t="str">
        <f t="shared" si="13"/>
        <v>CC2CT32-CCK65</v>
      </c>
      <c r="M239" s="87" t="e">
        <f>VLOOKUP(L239,'LICH THI'!C:AF,9,0)</f>
        <v>#N/A</v>
      </c>
      <c r="N239" s="74" t="e">
        <f>VLOOKUP(L239,'LICH THI'!C:AF,11,0)</f>
        <v>#N/A</v>
      </c>
      <c r="O239" s="446" t="e">
        <f t="shared" si="14"/>
        <v>#N/A</v>
      </c>
      <c r="P239" s="446" t="e">
        <f t="shared" si="15"/>
        <v>#N/A</v>
      </c>
    </row>
    <row r="240" spans="1:16" ht="18.75" x14ac:dyDescent="0.25">
      <c r="A240" s="442">
        <v>22</v>
      </c>
      <c r="B240" s="85" t="s">
        <v>3122</v>
      </c>
      <c r="C240" s="314" t="s">
        <v>233</v>
      </c>
      <c r="D240" s="189" t="s">
        <v>234</v>
      </c>
      <c r="E240" s="190">
        <v>3</v>
      </c>
      <c r="F240" s="85">
        <v>0</v>
      </c>
      <c r="G240" s="86">
        <v>0</v>
      </c>
      <c r="H240" s="87">
        <v>42345</v>
      </c>
      <c r="I240" s="302" t="s">
        <v>3104</v>
      </c>
      <c r="J240" s="74">
        <v>3</v>
      </c>
      <c r="L240" s="300" t="str">
        <f t="shared" si="13"/>
        <v>CC2CK32-CCK65</v>
      </c>
      <c r="M240" s="87" t="e">
        <f>VLOOKUP(L240,'LICH THI'!C:AF,9,0)</f>
        <v>#N/A</v>
      </c>
      <c r="N240" s="74" t="e">
        <f>VLOOKUP(L240,'LICH THI'!C:AF,11,0)</f>
        <v>#N/A</v>
      </c>
      <c r="O240" s="446" t="e">
        <f t="shared" si="14"/>
        <v>#N/A</v>
      </c>
      <c r="P240" s="446" t="e">
        <f t="shared" si="15"/>
        <v>#N/A</v>
      </c>
    </row>
    <row r="241" spans="1:16" ht="18.75" x14ac:dyDescent="0.25">
      <c r="A241" s="442">
        <v>23</v>
      </c>
      <c r="B241" s="85" t="s">
        <v>3122</v>
      </c>
      <c r="C241" s="314" t="s">
        <v>429</v>
      </c>
      <c r="D241" s="189" t="s">
        <v>427</v>
      </c>
      <c r="E241" s="190">
        <v>3</v>
      </c>
      <c r="F241" s="85" t="s">
        <v>1484</v>
      </c>
      <c r="G241" s="86">
        <v>60</v>
      </c>
      <c r="H241" s="87">
        <v>42346</v>
      </c>
      <c r="I241" s="302" t="s">
        <v>3102</v>
      </c>
      <c r="J241" s="74">
        <v>2</v>
      </c>
      <c r="L241" s="300" t="str">
        <f t="shared" si="13"/>
        <v>CC2DT53-CCK65</v>
      </c>
      <c r="M241" s="87" t="e">
        <f>VLOOKUP(L241,'LICH THI'!C:AF,9,0)</f>
        <v>#N/A</v>
      </c>
      <c r="N241" s="74" t="e">
        <f>VLOOKUP(L241,'LICH THI'!C:AF,11,0)</f>
        <v>#N/A</v>
      </c>
      <c r="O241" s="446" t="e">
        <f t="shared" si="14"/>
        <v>#N/A</v>
      </c>
      <c r="P241" s="446" t="e">
        <f t="shared" si="15"/>
        <v>#N/A</v>
      </c>
    </row>
    <row r="242" spans="1:16" ht="18.75" x14ac:dyDescent="0.25">
      <c r="A242" s="442">
        <v>24</v>
      </c>
      <c r="B242" s="85" t="s">
        <v>3122</v>
      </c>
      <c r="C242" s="314" t="s">
        <v>285</v>
      </c>
      <c r="D242" s="189" t="s">
        <v>286</v>
      </c>
      <c r="E242" s="190">
        <v>3</v>
      </c>
      <c r="F242" s="85">
        <v>0</v>
      </c>
      <c r="G242" s="86">
        <v>0</v>
      </c>
      <c r="H242" s="87">
        <v>42346</v>
      </c>
      <c r="I242" s="302" t="s">
        <v>3102</v>
      </c>
      <c r="J242" s="74">
        <v>2</v>
      </c>
      <c r="L242" s="300" t="str">
        <f t="shared" si="13"/>
        <v>CC2KV67-CCK65</v>
      </c>
      <c r="M242" s="87" t="e">
        <f>VLOOKUP(L242,'LICH THI'!C:AF,9,0)</f>
        <v>#N/A</v>
      </c>
      <c r="N242" s="74" t="e">
        <f>VLOOKUP(L242,'LICH THI'!C:AF,11,0)</f>
        <v>#N/A</v>
      </c>
      <c r="O242" s="446" t="e">
        <f t="shared" si="14"/>
        <v>#N/A</v>
      </c>
      <c r="P242" s="446" t="e">
        <f t="shared" si="15"/>
        <v>#N/A</v>
      </c>
    </row>
    <row r="243" spans="1:16" ht="18.75" x14ac:dyDescent="0.25">
      <c r="A243" s="442">
        <v>25</v>
      </c>
      <c r="B243" s="85" t="s">
        <v>3122</v>
      </c>
      <c r="C243" s="314" t="s">
        <v>1669</v>
      </c>
      <c r="D243" s="189" t="s">
        <v>1670</v>
      </c>
      <c r="E243" s="190">
        <v>3</v>
      </c>
      <c r="F243" s="85">
        <v>0</v>
      </c>
      <c r="G243" s="86">
        <v>0</v>
      </c>
      <c r="H243" s="87">
        <v>42347</v>
      </c>
      <c r="I243" s="302" t="s">
        <v>3105</v>
      </c>
      <c r="J243" s="74" t="s">
        <v>2980</v>
      </c>
      <c r="L243" s="300" t="str">
        <f t="shared" si="13"/>
        <v>CC2TH33-CCK65</v>
      </c>
      <c r="M243" s="87" t="e">
        <f>VLOOKUP(L243,'LICH THI'!C:AF,9,0)</f>
        <v>#N/A</v>
      </c>
      <c r="N243" s="74" t="e">
        <f>VLOOKUP(L243,'LICH THI'!C:AF,11,0)</f>
        <v>#N/A</v>
      </c>
      <c r="O243" s="446" t="e">
        <f t="shared" si="14"/>
        <v>#N/A</v>
      </c>
      <c r="P243" s="446" t="e">
        <f t="shared" si="15"/>
        <v>#N/A</v>
      </c>
    </row>
    <row r="244" spans="1:16" ht="37.5" x14ac:dyDescent="0.25">
      <c r="A244" s="442">
        <v>26</v>
      </c>
      <c r="B244" s="85" t="s">
        <v>3122</v>
      </c>
      <c r="C244" s="314" t="s">
        <v>1795</v>
      </c>
      <c r="D244" s="189" t="s">
        <v>1796</v>
      </c>
      <c r="E244" s="190">
        <v>1</v>
      </c>
      <c r="F244" s="85" t="s">
        <v>1511</v>
      </c>
      <c r="G244" s="86">
        <v>0</v>
      </c>
      <c r="H244" s="87">
        <v>42348</v>
      </c>
      <c r="I244" s="334" t="s">
        <v>3090</v>
      </c>
      <c r="J244" s="74" t="s">
        <v>2980</v>
      </c>
      <c r="L244" s="300" t="str">
        <f t="shared" si="13"/>
        <v>CC2GT54-CCK65</v>
      </c>
      <c r="M244" s="87" t="e">
        <f>VLOOKUP(L244,'LICH THI'!C:AF,9,0)</f>
        <v>#N/A</v>
      </c>
      <c r="N244" s="74" t="e">
        <f>VLOOKUP(L244,'LICH THI'!C:AF,11,0)</f>
        <v>#N/A</v>
      </c>
      <c r="O244" s="446" t="e">
        <f t="shared" si="14"/>
        <v>#N/A</v>
      </c>
      <c r="P244" s="446" t="e">
        <f t="shared" si="15"/>
        <v>#N/A</v>
      </c>
    </row>
    <row r="245" spans="1:16" ht="18.75" x14ac:dyDescent="0.25">
      <c r="A245" s="442">
        <v>27</v>
      </c>
      <c r="B245" s="85" t="s">
        <v>3122</v>
      </c>
      <c r="C245" s="314" t="s">
        <v>469</v>
      </c>
      <c r="D245" s="189" t="s">
        <v>470</v>
      </c>
      <c r="E245" s="190">
        <v>2</v>
      </c>
      <c r="F245" s="85" t="s">
        <v>2</v>
      </c>
      <c r="G245" s="86">
        <v>0</v>
      </c>
      <c r="H245" s="87">
        <v>42349</v>
      </c>
      <c r="I245" s="302" t="s">
        <v>3103</v>
      </c>
      <c r="J245" s="74" t="s">
        <v>2987</v>
      </c>
      <c r="L245" s="300" t="str">
        <f t="shared" si="13"/>
        <v>CC2CK59-CCK65</v>
      </c>
      <c r="M245" s="87" t="e">
        <f>VLOOKUP(L245,'LICH THI'!C:AF,9,0)</f>
        <v>#N/A</v>
      </c>
      <c r="N245" s="74" t="e">
        <f>VLOOKUP(L245,'LICH THI'!C:AF,11,0)</f>
        <v>#N/A</v>
      </c>
      <c r="O245" s="446" t="e">
        <f t="shared" si="14"/>
        <v>#N/A</v>
      </c>
      <c r="P245" s="446" t="e">
        <f t="shared" si="15"/>
        <v>#N/A</v>
      </c>
    </row>
    <row r="246" spans="1:16" ht="18.75" x14ac:dyDescent="0.25">
      <c r="A246" s="442">
        <v>28</v>
      </c>
      <c r="B246" s="85" t="s">
        <v>3122</v>
      </c>
      <c r="C246" s="314" t="s">
        <v>414</v>
      </c>
      <c r="D246" s="189" t="s">
        <v>1673</v>
      </c>
      <c r="E246" s="190">
        <v>3</v>
      </c>
      <c r="F246" s="85" t="s">
        <v>1484</v>
      </c>
      <c r="G246" s="86">
        <v>60</v>
      </c>
      <c r="H246" s="87">
        <v>42349</v>
      </c>
      <c r="I246" s="302" t="s">
        <v>3103</v>
      </c>
      <c r="J246" s="74">
        <v>1</v>
      </c>
      <c r="L246" s="300" t="str">
        <f t="shared" si="13"/>
        <v>CC2DT43-CCK65</v>
      </c>
      <c r="M246" s="87" t="e">
        <f>VLOOKUP(L246,'LICH THI'!C:AF,9,0)</f>
        <v>#N/A</v>
      </c>
      <c r="N246" s="74" t="e">
        <f>VLOOKUP(L246,'LICH THI'!C:AF,11,0)</f>
        <v>#N/A</v>
      </c>
      <c r="O246" s="446" t="e">
        <f t="shared" si="14"/>
        <v>#N/A</v>
      </c>
      <c r="P246" s="446" t="e">
        <f t="shared" si="15"/>
        <v>#N/A</v>
      </c>
    </row>
    <row r="247" spans="1:16" ht="18.75" x14ac:dyDescent="0.25">
      <c r="A247" s="442">
        <v>29</v>
      </c>
      <c r="B247" s="85" t="s">
        <v>3122</v>
      </c>
      <c r="C247" s="314" t="s">
        <v>877</v>
      </c>
      <c r="D247" s="189" t="s">
        <v>878</v>
      </c>
      <c r="E247" s="190">
        <v>2</v>
      </c>
      <c r="F247" s="85">
        <v>0</v>
      </c>
      <c r="G247" s="86">
        <v>0</v>
      </c>
      <c r="H247" s="87">
        <v>42349</v>
      </c>
      <c r="I247" s="302" t="s">
        <v>3103</v>
      </c>
      <c r="J247" s="74">
        <v>4</v>
      </c>
      <c r="L247" s="300" t="str">
        <f t="shared" si="13"/>
        <v>CC3KV31-CCK65</v>
      </c>
      <c r="M247" s="87" t="e">
        <f>VLOOKUP(L247,'LICH THI'!C:AF,9,0)</f>
        <v>#N/A</v>
      </c>
      <c r="N247" s="74" t="e">
        <f>VLOOKUP(L247,'LICH THI'!C:AF,11,0)</f>
        <v>#N/A</v>
      </c>
      <c r="O247" s="446" t="e">
        <f t="shared" si="14"/>
        <v>#N/A</v>
      </c>
      <c r="P247" s="446" t="e">
        <f t="shared" si="15"/>
        <v>#N/A</v>
      </c>
    </row>
    <row r="248" spans="1:16" ht="18.75" x14ac:dyDescent="0.25">
      <c r="A248" s="442">
        <v>30</v>
      </c>
      <c r="B248" s="85" t="s">
        <v>3122</v>
      </c>
      <c r="C248" s="314" t="s">
        <v>74</v>
      </c>
      <c r="D248" s="189" t="s">
        <v>72</v>
      </c>
      <c r="E248" s="190">
        <v>3</v>
      </c>
      <c r="F248" s="85" t="s">
        <v>2</v>
      </c>
      <c r="G248" s="86">
        <v>0</v>
      </c>
      <c r="H248" s="336">
        <v>42352</v>
      </c>
      <c r="I248" s="302" t="s">
        <v>3104</v>
      </c>
      <c r="J248" s="74" t="s">
        <v>2980</v>
      </c>
      <c r="L248" s="300" t="str">
        <f t="shared" si="13"/>
        <v>CC1TT42-CCK65</v>
      </c>
      <c r="M248" s="87" t="e">
        <f>VLOOKUP(L248,'LICH THI'!C:AF,9,0)</f>
        <v>#N/A</v>
      </c>
      <c r="N248" s="74" t="e">
        <f>VLOOKUP(L248,'LICH THI'!C:AF,11,0)</f>
        <v>#N/A</v>
      </c>
      <c r="O248" s="446" t="e">
        <f t="shared" si="14"/>
        <v>#N/A</v>
      </c>
      <c r="P248" s="446" t="e">
        <f t="shared" si="15"/>
        <v>#N/A</v>
      </c>
    </row>
    <row r="249" spans="1:16" ht="18.75" x14ac:dyDescent="0.25">
      <c r="A249" s="442">
        <v>31</v>
      </c>
      <c r="B249" s="85" t="s">
        <v>3122</v>
      </c>
      <c r="C249" s="314" t="s">
        <v>238</v>
      </c>
      <c r="D249" s="189" t="s">
        <v>1628</v>
      </c>
      <c r="E249" s="190">
        <v>3</v>
      </c>
      <c r="F249" s="85" t="s">
        <v>1511</v>
      </c>
      <c r="G249" s="86">
        <v>0</v>
      </c>
      <c r="H249" s="336">
        <v>42352</v>
      </c>
      <c r="I249" s="302" t="s">
        <v>3104</v>
      </c>
      <c r="J249" s="74">
        <v>1</v>
      </c>
      <c r="L249" s="300" t="str">
        <f t="shared" si="13"/>
        <v>CC2CK55-CCK65</v>
      </c>
      <c r="M249" s="87" t="e">
        <f>VLOOKUP(L249,'LICH THI'!C:AF,9,0)</f>
        <v>#N/A</v>
      </c>
      <c r="N249" s="74" t="e">
        <f>VLOOKUP(L249,'LICH THI'!C:AF,11,0)</f>
        <v>#N/A</v>
      </c>
      <c r="O249" s="446" t="e">
        <f t="shared" si="14"/>
        <v>#N/A</v>
      </c>
      <c r="P249" s="446" t="e">
        <f t="shared" si="15"/>
        <v>#N/A</v>
      </c>
    </row>
    <row r="250" spans="1:16" ht="18.75" x14ac:dyDescent="0.25">
      <c r="A250" s="442">
        <v>32</v>
      </c>
      <c r="B250" s="85" t="s">
        <v>3122</v>
      </c>
      <c r="C250" s="314" t="s">
        <v>1668</v>
      </c>
      <c r="D250" s="189" t="s">
        <v>405</v>
      </c>
      <c r="E250" s="190">
        <v>3</v>
      </c>
      <c r="F250" s="85">
        <v>0</v>
      </c>
      <c r="G250" s="86">
        <v>0</v>
      </c>
      <c r="H250" s="336">
        <v>42352</v>
      </c>
      <c r="I250" s="302" t="s">
        <v>3104</v>
      </c>
      <c r="J250" s="74">
        <v>1</v>
      </c>
      <c r="L250" s="300" t="str">
        <f t="shared" si="13"/>
        <v>CC2TH14-CCK65</v>
      </c>
      <c r="M250" s="87" t="e">
        <f>VLOOKUP(L250,'LICH THI'!C:AF,9,0)</f>
        <v>#N/A</v>
      </c>
      <c r="N250" s="74" t="e">
        <f>VLOOKUP(L250,'LICH THI'!C:AF,11,0)</f>
        <v>#N/A</v>
      </c>
      <c r="O250" s="446" t="e">
        <f t="shared" si="14"/>
        <v>#N/A</v>
      </c>
      <c r="P250" s="446" t="e">
        <f t="shared" si="15"/>
        <v>#N/A</v>
      </c>
    </row>
    <row r="251" spans="1:16" ht="18.75" x14ac:dyDescent="0.25">
      <c r="A251" s="442">
        <v>33</v>
      </c>
      <c r="B251" s="85" t="s">
        <v>3122</v>
      </c>
      <c r="C251" s="314" t="s">
        <v>179</v>
      </c>
      <c r="D251" s="189" t="s">
        <v>180</v>
      </c>
      <c r="E251" s="190">
        <v>3</v>
      </c>
      <c r="F251" s="85" t="s">
        <v>1484</v>
      </c>
      <c r="G251" s="86">
        <v>60</v>
      </c>
      <c r="H251" s="87">
        <v>42352</v>
      </c>
      <c r="I251" s="302" t="s">
        <v>3104</v>
      </c>
      <c r="J251" s="74">
        <v>1</v>
      </c>
      <c r="L251" s="300" t="str">
        <f t="shared" si="13"/>
        <v>CC2CT16-CCK65</v>
      </c>
      <c r="M251" s="87" t="e">
        <f>VLOOKUP(L251,'LICH THI'!C:AF,9,0)</f>
        <v>#N/A</v>
      </c>
      <c r="N251" s="74" t="e">
        <f>VLOOKUP(L251,'LICH THI'!C:AF,11,0)</f>
        <v>#N/A</v>
      </c>
      <c r="O251" s="446" t="e">
        <f t="shared" si="14"/>
        <v>#N/A</v>
      </c>
      <c r="P251" s="446" t="e">
        <f t="shared" si="15"/>
        <v>#N/A</v>
      </c>
    </row>
    <row r="252" spans="1:16" ht="18.75" x14ac:dyDescent="0.25">
      <c r="A252" s="442">
        <v>34</v>
      </c>
      <c r="B252" s="85" t="s">
        <v>3122</v>
      </c>
      <c r="C252" s="314" t="s">
        <v>438</v>
      </c>
      <c r="D252" s="189" t="s">
        <v>439</v>
      </c>
      <c r="E252" s="190">
        <v>2</v>
      </c>
      <c r="F252" s="85" t="s">
        <v>1484</v>
      </c>
      <c r="G252" s="86">
        <v>60</v>
      </c>
      <c r="H252" s="87">
        <v>42352</v>
      </c>
      <c r="I252" s="302" t="s">
        <v>3104</v>
      </c>
      <c r="J252" s="74">
        <v>3</v>
      </c>
      <c r="L252" s="300" t="str">
        <f t="shared" si="13"/>
        <v>CC2DT56-CCK65</v>
      </c>
      <c r="M252" s="87" t="e">
        <f>VLOOKUP(L252,'LICH THI'!C:AF,9,0)</f>
        <v>#N/A</v>
      </c>
      <c r="N252" s="74" t="e">
        <f>VLOOKUP(L252,'LICH THI'!C:AF,11,0)</f>
        <v>#N/A</v>
      </c>
      <c r="O252" s="446" t="e">
        <f t="shared" si="14"/>
        <v>#N/A</v>
      </c>
      <c r="P252" s="446" t="e">
        <f t="shared" si="15"/>
        <v>#N/A</v>
      </c>
    </row>
    <row r="253" spans="1:16" ht="18.75" x14ac:dyDescent="0.25">
      <c r="A253" s="442">
        <v>35</v>
      </c>
      <c r="B253" s="85" t="s">
        <v>3122</v>
      </c>
      <c r="C253" s="314" t="s">
        <v>1851</v>
      </c>
      <c r="D253" s="189" t="s">
        <v>570</v>
      </c>
      <c r="E253" s="190">
        <v>1</v>
      </c>
      <c r="F253" s="85" t="s">
        <v>1511</v>
      </c>
      <c r="G253" s="86">
        <v>0</v>
      </c>
      <c r="H253" s="336">
        <v>42353</v>
      </c>
      <c r="I253" s="302" t="s">
        <v>3102</v>
      </c>
      <c r="J253" s="74" t="s">
        <v>2980</v>
      </c>
      <c r="L253" s="300" t="str">
        <f t="shared" si="13"/>
        <v>CC3DB44-CCK65</v>
      </c>
      <c r="M253" s="87" t="e">
        <f>VLOOKUP(L253,'LICH THI'!C:AF,9,0)</f>
        <v>#N/A</v>
      </c>
      <c r="N253" s="74" t="e">
        <f>VLOOKUP(L253,'LICH THI'!C:AF,11,0)</f>
        <v>#N/A</v>
      </c>
      <c r="O253" s="446" t="e">
        <f t="shared" si="14"/>
        <v>#N/A</v>
      </c>
      <c r="P253" s="446" t="e">
        <f t="shared" si="15"/>
        <v>#N/A</v>
      </c>
    </row>
    <row r="254" spans="1:16" ht="37.5" x14ac:dyDescent="0.25">
      <c r="A254" s="442">
        <v>36</v>
      </c>
      <c r="B254" s="85" t="s">
        <v>3122</v>
      </c>
      <c r="C254" s="314" t="s">
        <v>593</v>
      </c>
      <c r="D254" s="189" t="s">
        <v>371</v>
      </c>
      <c r="E254" s="190">
        <v>3</v>
      </c>
      <c r="F254" s="85" t="s">
        <v>1484</v>
      </c>
      <c r="G254" s="86">
        <v>90</v>
      </c>
      <c r="H254" s="336">
        <v>42355</v>
      </c>
      <c r="I254" s="302" t="s">
        <v>3106</v>
      </c>
      <c r="J254" s="74">
        <v>2</v>
      </c>
      <c r="L254" s="300" t="str">
        <f t="shared" si="13"/>
        <v>CC3DD41-CCK65</v>
      </c>
      <c r="M254" s="87" t="e">
        <f>VLOOKUP(L254,'LICH THI'!C:AF,9,0)</f>
        <v>#N/A</v>
      </c>
      <c r="N254" s="74" t="e">
        <f>VLOOKUP(L254,'LICH THI'!C:AF,11,0)</f>
        <v>#N/A</v>
      </c>
      <c r="O254" s="446" t="e">
        <f t="shared" si="14"/>
        <v>#N/A</v>
      </c>
      <c r="P254" s="446" t="e">
        <f t="shared" si="15"/>
        <v>#N/A</v>
      </c>
    </row>
    <row r="255" spans="1:16" ht="18.75" x14ac:dyDescent="0.25">
      <c r="A255" s="442">
        <v>37</v>
      </c>
      <c r="B255" s="85" t="s">
        <v>3122</v>
      </c>
      <c r="C255" s="314" t="s">
        <v>1305</v>
      </c>
      <c r="D255" s="189" t="s">
        <v>1306</v>
      </c>
      <c r="E255" s="190">
        <v>4</v>
      </c>
      <c r="F255" s="85" t="s">
        <v>2</v>
      </c>
      <c r="G255" s="86">
        <v>0</v>
      </c>
      <c r="H255" s="336">
        <v>42356</v>
      </c>
      <c r="I255" s="302" t="s">
        <v>3103</v>
      </c>
      <c r="J255" s="74" t="s">
        <v>2980</v>
      </c>
      <c r="L255" s="300" t="str">
        <f t="shared" si="13"/>
        <v>CC4CK11-CCK65</v>
      </c>
      <c r="M255" s="87" t="e">
        <f>VLOOKUP(L255,'LICH THI'!C:AF,9,0)</f>
        <v>#N/A</v>
      </c>
      <c r="N255" s="74" t="e">
        <f>VLOOKUP(L255,'LICH THI'!C:AF,11,0)</f>
        <v>#N/A</v>
      </c>
      <c r="O255" s="446" t="e">
        <f t="shared" si="14"/>
        <v>#N/A</v>
      </c>
      <c r="P255" s="446" t="e">
        <f t="shared" si="15"/>
        <v>#N/A</v>
      </c>
    </row>
    <row r="256" spans="1:16" ht="18.75" x14ac:dyDescent="0.25">
      <c r="A256" s="442">
        <v>38</v>
      </c>
      <c r="B256" s="85" t="s">
        <v>3122</v>
      </c>
      <c r="C256" s="314" t="s">
        <v>572</v>
      </c>
      <c r="D256" s="189" t="s">
        <v>359</v>
      </c>
      <c r="E256" s="190">
        <v>3</v>
      </c>
      <c r="F256" s="85" t="s">
        <v>1511</v>
      </c>
      <c r="G256" s="86">
        <v>0</v>
      </c>
      <c r="H256" s="87">
        <v>42356</v>
      </c>
      <c r="I256" s="302" t="s">
        <v>3103</v>
      </c>
      <c r="J256" s="74" t="s">
        <v>2980</v>
      </c>
      <c r="L256" s="300" t="str">
        <f t="shared" si="13"/>
        <v>CC3DB41-CCK65</v>
      </c>
      <c r="M256" s="87" t="e">
        <f>VLOOKUP(L256,'LICH THI'!C:AF,9,0)</f>
        <v>#N/A</v>
      </c>
      <c r="N256" s="74" t="e">
        <f>VLOOKUP(L256,'LICH THI'!C:AF,11,0)</f>
        <v>#N/A</v>
      </c>
      <c r="O256" s="446" t="e">
        <f t="shared" si="14"/>
        <v>#N/A</v>
      </c>
      <c r="P256" s="446" t="e">
        <f t="shared" si="15"/>
        <v>#N/A</v>
      </c>
    </row>
  </sheetData>
  <autoFilter ref="A1:P1"/>
  <sortState ref="E1:E39">
    <sortCondition ref="E1:E39"/>
  </sortState>
  <conditionalFormatting sqref="B2:I40">
    <cfRule type="cellIs" dxfId="196" priority="162" operator="equal">
      <formula>0</formula>
    </cfRule>
  </conditionalFormatting>
  <conditionalFormatting sqref="F2:F40">
    <cfRule type="cellIs" dxfId="195" priority="160" operator="equal">
      <formula>"TH"</formula>
    </cfRule>
    <cfRule type="cellIs" dxfId="194" priority="161" operator="equal">
      <formula>"vđ"</formula>
    </cfRule>
  </conditionalFormatting>
  <conditionalFormatting sqref="J2:J40">
    <cfRule type="cellIs" dxfId="193" priority="155" operator="equal">
      <formula>4</formula>
    </cfRule>
    <cfRule type="cellIs" dxfId="192" priority="156" operator="equal">
      <formula>3</formula>
    </cfRule>
    <cfRule type="cellIs" dxfId="191" priority="157" operator="equal">
      <formula>2</formula>
    </cfRule>
    <cfRule type="cellIs" dxfId="190" priority="158" operator="equal">
      <formula>2</formula>
    </cfRule>
    <cfRule type="cellIs" dxfId="189" priority="159" operator="equal">
      <formula>1</formula>
    </cfRule>
  </conditionalFormatting>
  <conditionalFormatting sqref="J41:J42">
    <cfRule type="cellIs" dxfId="188" priority="147" operator="equal">
      <formula>4</formula>
    </cfRule>
    <cfRule type="cellIs" dxfId="187" priority="148" operator="equal">
      <formula>3</formula>
    </cfRule>
    <cfRule type="cellIs" dxfId="186" priority="149" operator="equal">
      <formula>2</formula>
    </cfRule>
    <cfRule type="cellIs" dxfId="185" priority="150" operator="equal">
      <formula>2</formula>
    </cfRule>
    <cfRule type="cellIs" dxfId="184" priority="151" operator="equal">
      <formula>1</formula>
    </cfRule>
  </conditionalFormatting>
  <conditionalFormatting sqref="B41:I42">
    <cfRule type="cellIs" dxfId="183" priority="154" operator="equal">
      <formula>0</formula>
    </cfRule>
  </conditionalFormatting>
  <conditionalFormatting sqref="F41:F42">
    <cfRule type="cellIs" dxfId="182" priority="152" operator="equal">
      <formula>"TH"</formula>
    </cfRule>
    <cfRule type="cellIs" dxfId="181" priority="153" operator="equal">
      <formula>"vđ"</formula>
    </cfRule>
  </conditionalFormatting>
  <conditionalFormatting sqref="J43">
    <cfRule type="cellIs" dxfId="180" priority="139" operator="equal">
      <formula>4</formula>
    </cfRule>
    <cfRule type="cellIs" dxfId="179" priority="140" operator="equal">
      <formula>3</formula>
    </cfRule>
    <cfRule type="cellIs" dxfId="178" priority="141" operator="equal">
      <formula>2</formula>
    </cfRule>
    <cfRule type="cellIs" dxfId="177" priority="142" operator="equal">
      <formula>2</formula>
    </cfRule>
    <cfRule type="cellIs" dxfId="176" priority="143" operator="equal">
      <formula>1</formula>
    </cfRule>
  </conditionalFormatting>
  <conditionalFormatting sqref="B43:I43">
    <cfRule type="cellIs" dxfId="175" priority="146" operator="equal">
      <formula>0</formula>
    </cfRule>
  </conditionalFormatting>
  <conditionalFormatting sqref="F43">
    <cfRule type="cellIs" dxfId="174" priority="144" operator="equal">
      <formula>"TH"</formula>
    </cfRule>
    <cfRule type="cellIs" dxfId="173" priority="145" operator="equal">
      <formula>"vđ"</formula>
    </cfRule>
  </conditionalFormatting>
  <conditionalFormatting sqref="B161:I169 B110:I159">
    <cfRule type="cellIs" dxfId="172" priority="138" operator="equal">
      <formula>0</formula>
    </cfRule>
  </conditionalFormatting>
  <conditionalFormatting sqref="F161:F169 F110:F159">
    <cfRule type="cellIs" dxfId="171" priority="136" operator="equal">
      <formula>"TH"</formula>
    </cfRule>
    <cfRule type="cellIs" dxfId="170" priority="137" operator="equal">
      <formula>"vđ"</formula>
    </cfRule>
  </conditionalFormatting>
  <conditionalFormatting sqref="J161:J169 J110:J159">
    <cfRule type="cellIs" dxfId="169" priority="131" operator="equal">
      <formula>4</formula>
    </cfRule>
    <cfRule type="cellIs" dxfId="168" priority="132" operator="equal">
      <formula>3</formula>
    </cfRule>
    <cfRule type="cellIs" dxfId="167" priority="133" operator="equal">
      <formula>2</formula>
    </cfRule>
    <cfRule type="cellIs" dxfId="166" priority="134" operator="equal">
      <formula>2</formula>
    </cfRule>
    <cfRule type="cellIs" dxfId="165" priority="135" operator="equal">
      <formula>1</formula>
    </cfRule>
  </conditionalFormatting>
  <conditionalFormatting sqref="J160">
    <cfRule type="cellIs" dxfId="164" priority="123" operator="equal">
      <formula>4</formula>
    </cfRule>
    <cfRule type="cellIs" dxfId="163" priority="124" operator="equal">
      <formula>3</formula>
    </cfRule>
    <cfRule type="cellIs" dxfId="162" priority="125" operator="equal">
      <formula>2</formula>
    </cfRule>
    <cfRule type="cellIs" dxfId="161" priority="126" operator="equal">
      <formula>2</formula>
    </cfRule>
    <cfRule type="cellIs" dxfId="160" priority="127" operator="equal">
      <formula>1</formula>
    </cfRule>
  </conditionalFormatting>
  <conditionalFormatting sqref="B160:I160">
    <cfRule type="cellIs" dxfId="159" priority="130" operator="equal">
      <formula>0</formula>
    </cfRule>
  </conditionalFormatting>
  <conditionalFormatting sqref="F160">
    <cfRule type="cellIs" dxfId="158" priority="128" operator="equal">
      <formula>"TH"</formula>
    </cfRule>
    <cfRule type="cellIs" dxfId="157" priority="129" operator="equal">
      <formula>"vđ"</formula>
    </cfRule>
  </conditionalFormatting>
  <conditionalFormatting sqref="J170:J172">
    <cfRule type="cellIs" dxfId="156" priority="115" operator="equal">
      <formula>4</formula>
    </cfRule>
    <cfRule type="cellIs" dxfId="155" priority="116" operator="equal">
      <formula>3</formula>
    </cfRule>
    <cfRule type="cellIs" dxfId="154" priority="117" operator="equal">
      <formula>2</formula>
    </cfRule>
    <cfRule type="cellIs" dxfId="153" priority="118" operator="equal">
      <formula>2</formula>
    </cfRule>
    <cfRule type="cellIs" dxfId="152" priority="119" operator="equal">
      <formula>1</formula>
    </cfRule>
  </conditionalFormatting>
  <conditionalFormatting sqref="B170:I172">
    <cfRule type="cellIs" dxfId="151" priority="122" operator="equal">
      <formula>0</formula>
    </cfRule>
  </conditionalFormatting>
  <conditionalFormatting sqref="F170:F172">
    <cfRule type="cellIs" dxfId="150" priority="120" operator="equal">
      <formula>"TH"</formula>
    </cfRule>
    <cfRule type="cellIs" dxfId="149" priority="121" operator="equal">
      <formula>"vđ"</formula>
    </cfRule>
  </conditionalFormatting>
  <conditionalFormatting sqref="J173">
    <cfRule type="cellIs" dxfId="148" priority="107" operator="equal">
      <formula>4</formula>
    </cfRule>
    <cfRule type="cellIs" dxfId="147" priority="108" operator="equal">
      <formula>3</formula>
    </cfRule>
    <cfRule type="cellIs" dxfId="146" priority="109" operator="equal">
      <formula>2</formula>
    </cfRule>
    <cfRule type="cellIs" dxfId="145" priority="110" operator="equal">
      <formula>2</formula>
    </cfRule>
    <cfRule type="cellIs" dxfId="144" priority="111" operator="equal">
      <formula>1</formula>
    </cfRule>
  </conditionalFormatting>
  <conditionalFormatting sqref="B173:I173">
    <cfRule type="cellIs" dxfId="143" priority="114" operator="equal">
      <formula>0</formula>
    </cfRule>
  </conditionalFormatting>
  <conditionalFormatting sqref="F173">
    <cfRule type="cellIs" dxfId="142" priority="112" operator="equal">
      <formula>"TH"</formula>
    </cfRule>
    <cfRule type="cellIs" dxfId="141" priority="113" operator="equal">
      <formula>"vđ"</formula>
    </cfRule>
  </conditionalFormatting>
  <conditionalFormatting sqref="J174:J177">
    <cfRule type="cellIs" dxfId="140" priority="99" operator="equal">
      <formula>4</formula>
    </cfRule>
    <cfRule type="cellIs" dxfId="139" priority="100" operator="equal">
      <formula>3</formula>
    </cfRule>
    <cfRule type="cellIs" dxfId="138" priority="101" operator="equal">
      <formula>2</formula>
    </cfRule>
    <cfRule type="cellIs" dxfId="137" priority="102" operator="equal">
      <formula>2</formula>
    </cfRule>
    <cfRule type="cellIs" dxfId="136" priority="103" operator="equal">
      <formula>1</formula>
    </cfRule>
  </conditionalFormatting>
  <conditionalFormatting sqref="B174:I177">
    <cfRule type="cellIs" dxfId="135" priority="106" operator="equal">
      <formula>0</formula>
    </cfRule>
  </conditionalFormatting>
  <conditionalFormatting sqref="F174:F177">
    <cfRule type="cellIs" dxfId="134" priority="104" operator="equal">
      <formula>"TH"</formula>
    </cfRule>
    <cfRule type="cellIs" dxfId="133" priority="105" operator="equal">
      <formula>"vđ"</formula>
    </cfRule>
  </conditionalFormatting>
  <conditionalFormatting sqref="J178:J179">
    <cfRule type="cellIs" dxfId="132" priority="91" operator="equal">
      <formula>4</formula>
    </cfRule>
    <cfRule type="cellIs" dxfId="131" priority="92" operator="equal">
      <formula>3</formula>
    </cfRule>
    <cfRule type="cellIs" dxfId="130" priority="93" operator="equal">
      <formula>2</formula>
    </cfRule>
    <cfRule type="cellIs" dxfId="129" priority="94" operator="equal">
      <formula>2</formula>
    </cfRule>
    <cfRule type="cellIs" dxfId="128" priority="95" operator="equal">
      <formula>1</formula>
    </cfRule>
  </conditionalFormatting>
  <conditionalFormatting sqref="B178:I179">
    <cfRule type="cellIs" dxfId="127" priority="98" operator="equal">
      <formula>0</formula>
    </cfRule>
  </conditionalFormatting>
  <conditionalFormatting sqref="F178:F179">
    <cfRule type="cellIs" dxfId="126" priority="96" operator="equal">
      <formula>"TH"</formula>
    </cfRule>
    <cfRule type="cellIs" dxfId="125" priority="97" operator="equal">
      <formula>"vđ"</formula>
    </cfRule>
  </conditionalFormatting>
  <conditionalFormatting sqref="M2:M179">
    <cfRule type="cellIs" dxfId="124" priority="90" operator="equal">
      <formula>0</formula>
    </cfRule>
  </conditionalFormatting>
  <conditionalFormatting sqref="N2:N40">
    <cfRule type="cellIs" dxfId="123" priority="85" operator="equal">
      <formula>4</formula>
    </cfRule>
    <cfRule type="cellIs" dxfId="122" priority="86" operator="equal">
      <formula>3</formula>
    </cfRule>
    <cfRule type="cellIs" dxfId="121" priority="87" operator="equal">
      <formula>2</formula>
    </cfRule>
    <cfRule type="cellIs" dxfId="120" priority="88" operator="equal">
      <formula>2</formula>
    </cfRule>
    <cfRule type="cellIs" dxfId="119" priority="89" operator="equal">
      <formula>1</formula>
    </cfRule>
  </conditionalFormatting>
  <conditionalFormatting sqref="N41:N42">
    <cfRule type="cellIs" dxfId="118" priority="80" operator="equal">
      <formula>4</formula>
    </cfRule>
    <cfRule type="cellIs" dxfId="117" priority="81" operator="equal">
      <formula>3</formula>
    </cfRule>
    <cfRule type="cellIs" dxfId="116" priority="82" operator="equal">
      <formula>2</formula>
    </cfRule>
    <cfRule type="cellIs" dxfId="115" priority="83" operator="equal">
      <formula>2</formula>
    </cfRule>
    <cfRule type="cellIs" dxfId="114" priority="84" operator="equal">
      <formula>1</formula>
    </cfRule>
  </conditionalFormatting>
  <conditionalFormatting sqref="N43">
    <cfRule type="cellIs" dxfId="113" priority="75" operator="equal">
      <formula>4</formula>
    </cfRule>
    <cfRule type="cellIs" dxfId="112" priority="76" operator="equal">
      <formula>3</formula>
    </cfRule>
    <cfRule type="cellIs" dxfId="111" priority="77" operator="equal">
      <formula>2</formula>
    </cfRule>
    <cfRule type="cellIs" dxfId="110" priority="78" operator="equal">
      <formula>2</formula>
    </cfRule>
    <cfRule type="cellIs" dxfId="109" priority="79" operator="equal">
      <formula>1</formula>
    </cfRule>
  </conditionalFormatting>
  <conditionalFormatting sqref="N161:N169 N110:N159">
    <cfRule type="cellIs" dxfId="108" priority="70" operator="equal">
      <formula>4</formula>
    </cfRule>
    <cfRule type="cellIs" dxfId="107" priority="71" operator="equal">
      <formula>3</formula>
    </cfRule>
    <cfRule type="cellIs" dxfId="106" priority="72" operator="equal">
      <formula>2</formula>
    </cfRule>
    <cfRule type="cellIs" dxfId="105" priority="73" operator="equal">
      <formula>2</formula>
    </cfRule>
    <cfRule type="cellIs" dxfId="104" priority="74" operator="equal">
      <formula>1</formula>
    </cfRule>
  </conditionalFormatting>
  <conditionalFormatting sqref="N160">
    <cfRule type="cellIs" dxfId="103" priority="65" operator="equal">
      <formula>4</formula>
    </cfRule>
    <cfRule type="cellIs" dxfId="102" priority="66" operator="equal">
      <formula>3</formula>
    </cfRule>
    <cfRule type="cellIs" dxfId="101" priority="67" operator="equal">
      <formula>2</formula>
    </cfRule>
    <cfRule type="cellIs" dxfId="100" priority="68" operator="equal">
      <formula>2</formula>
    </cfRule>
    <cfRule type="cellIs" dxfId="99" priority="69" operator="equal">
      <formula>1</formula>
    </cfRule>
  </conditionalFormatting>
  <conditionalFormatting sqref="N170:N172">
    <cfRule type="cellIs" dxfId="98" priority="60" operator="equal">
      <formula>4</formula>
    </cfRule>
    <cfRule type="cellIs" dxfId="97" priority="61" operator="equal">
      <formula>3</formula>
    </cfRule>
    <cfRule type="cellIs" dxfId="96" priority="62" operator="equal">
      <formula>2</formula>
    </cfRule>
    <cfRule type="cellIs" dxfId="95" priority="63" operator="equal">
      <formula>2</formula>
    </cfRule>
    <cfRule type="cellIs" dxfId="94" priority="64" operator="equal">
      <formula>1</formula>
    </cfRule>
  </conditionalFormatting>
  <conditionalFormatting sqref="N173">
    <cfRule type="cellIs" dxfId="93" priority="55" operator="equal">
      <formula>4</formula>
    </cfRule>
    <cfRule type="cellIs" dxfId="92" priority="56" operator="equal">
      <formula>3</formula>
    </cfRule>
    <cfRule type="cellIs" dxfId="91" priority="57" operator="equal">
      <formula>2</formula>
    </cfRule>
    <cfRule type="cellIs" dxfId="90" priority="58" operator="equal">
      <formula>2</formula>
    </cfRule>
    <cfRule type="cellIs" dxfId="89" priority="59" operator="equal">
      <formula>1</formula>
    </cfRule>
  </conditionalFormatting>
  <conditionalFormatting sqref="N174:N177">
    <cfRule type="cellIs" dxfId="88" priority="50" operator="equal">
      <formula>4</formula>
    </cfRule>
    <cfRule type="cellIs" dxfId="87" priority="51" operator="equal">
      <formula>3</formula>
    </cfRule>
    <cfRule type="cellIs" dxfId="86" priority="52" operator="equal">
      <formula>2</formula>
    </cfRule>
    <cfRule type="cellIs" dxfId="85" priority="53" operator="equal">
      <formula>2</formula>
    </cfRule>
    <cfRule type="cellIs" dxfId="84" priority="54" operator="equal">
      <formula>1</formula>
    </cfRule>
  </conditionalFormatting>
  <conditionalFormatting sqref="N178:N179">
    <cfRule type="cellIs" dxfId="83" priority="45" operator="equal">
      <formula>4</formula>
    </cfRule>
    <cfRule type="cellIs" dxfId="82" priority="46" operator="equal">
      <formula>3</formula>
    </cfRule>
    <cfRule type="cellIs" dxfId="81" priority="47" operator="equal">
      <formula>2</formula>
    </cfRule>
    <cfRule type="cellIs" dxfId="80" priority="48" operator="equal">
      <formula>2</formula>
    </cfRule>
    <cfRule type="cellIs" dxfId="79" priority="49" operator="equal">
      <formula>1</formula>
    </cfRule>
  </conditionalFormatting>
  <conditionalFormatting sqref="B181:I218">
    <cfRule type="cellIs" dxfId="78" priority="44" operator="equal">
      <formula>0</formula>
    </cfRule>
  </conditionalFormatting>
  <conditionalFormatting sqref="F181:F218">
    <cfRule type="cellIs" dxfId="77" priority="42" operator="equal">
      <formula>"TH"</formula>
    </cfRule>
    <cfRule type="cellIs" dxfId="76" priority="43" operator="equal">
      <formula>"vđ"</formula>
    </cfRule>
  </conditionalFormatting>
  <conditionalFormatting sqref="J181:J218">
    <cfRule type="cellIs" dxfId="75" priority="37" operator="equal">
      <formula>4</formula>
    </cfRule>
    <cfRule type="cellIs" dxfId="74" priority="38" operator="equal">
      <formula>3</formula>
    </cfRule>
    <cfRule type="cellIs" dxfId="73" priority="39" operator="equal">
      <formula>2</formula>
    </cfRule>
    <cfRule type="cellIs" dxfId="72" priority="40" operator="equal">
      <formula>2</formula>
    </cfRule>
    <cfRule type="cellIs" dxfId="71" priority="41" operator="equal">
      <formula>1</formula>
    </cfRule>
  </conditionalFormatting>
  <conditionalFormatting sqref="M181:M218">
    <cfRule type="cellIs" dxfId="70" priority="36" operator="equal">
      <formula>0</formula>
    </cfRule>
  </conditionalFormatting>
  <conditionalFormatting sqref="N181:N218">
    <cfRule type="cellIs" dxfId="69" priority="31" operator="equal">
      <formula>4</formula>
    </cfRule>
    <cfRule type="cellIs" dxfId="68" priority="32" operator="equal">
      <formula>3</formula>
    </cfRule>
    <cfRule type="cellIs" dxfId="67" priority="33" operator="equal">
      <formula>2</formula>
    </cfRule>
    <cfRule type="cellIs" dxfId="66" priority="34" operator="equal">
      <formula>2</formula>
    </cfRule>
    <cfRule type="cellIs" dxfId="65" priority="35" operator="equal">
      <formula>1</formula>
    </cfRule>
  </conditionalFormatting>
  <conditionalFormatting sqref="B248:I253 B219:I246">
    <cfRule type="cellIs" dxfId="64" priority="30" operator="equal">
      <formula>0</formula>
    </cfRule>
  </conditionalFormatting>
  <conditionalFormatting sqref="F248:F253 F219:F246">
    <cfRule type="cellIs" dxfId="63" priority="28" operator="equal">
      <formula>"TH"</formula>
    </cfRule>
    <cfRule type="cellIs" dxfId="62" priority="29" operator="equal">
      <formula>"vđ"</formula>
    </cfRule>
  </conditionalFormatting>
  <conditionalFormatting sqref="J248:J253 J219:J246">
    <cfRule type="cellIs" dxfId="61" priority="23" operator="equal">
      <formula>4</formula>
    </cfRule>
    <cfRule type="cellIs" dxfId="60" priority="24" operator="equal">
      <formula>3</formula>
    </cfRule>
    <cfRule type="cellIs" dxfId="59" priority="25" operator="equal">
      <formula>2</formula>
    </cfRule>
    <cfRule type="cellIs" dxfId="58" priority="26" operator="equal">
      <formula>2</formula>
    </cfRule>
    <cfRule type="cellIs" dxfId="57" priority="27" operator="equal">
      <formula>1</formula>
    </cfRule>
  </conditionalFormatting>
  <conditionalFormatting sqref="B247:I247">
    <cfRule type="cellIs" dxfId="56" priority="22" operator="equal">
      <formula>0</formula>
    </cfRule>
  </conditionalFormatting>
  <conditionalFormatting sqref="F247">
    <cfRule type="cellIs" dxfId="55" priority="20" operator="equal">
      <formula>"TH"</formula>
    </cfRule>
    <cfRule type="cellIs" dxfId="54" priority="21" operator="equal">
      <formula>"vđ"</formula>
    </cfRule>
  </conditionalFormatting>
  <conditionalFormatting sqref="J247">
    <cfRule type="cellIs" dxfId="53" priority="15" operator="equal">
      <formula>4</formula>
    </cfRule>
    <cfRule type="cellIs" dxfId="52" priority="16" operator="equal">
      <formula>3</formula>
    </cfRule>
    <cfRule type="cellIs" dxfId="51" priority="17" operator="equal">
      <formula>2</formula>
    </cfRule>
    <cfRule type="cellIs" dxfId="50" priority="18" operator="equal">
      <formula>2</formula>
    </cfRule>
    <cfRule type="cellIs" dxfId="49" priority="19" operator="equal">
      <formula>1</formula>
    </cfRule>
  </conditionalFormatting>
  <conditionalFormatting sqref="J254:J256">
    <cfRule type="cellIs" dxfId="48" priority="7" operator="equal">
      <formula>4</formula>
    </cfRule>
    <cfRule type="cellIs" dxfId="47" priority="8" operator="equal">
      <formula>3</formula>
    </cfRule>
    <cfRule type="cellIs" dxfId="46" priority="9" operator="equal">
      <formula>2</formula>
    </cfRule>
    <cfRule type="cellIs" dxfId="45" priority="10" operator="equal">
      <formula>2</formula>
    </cfRule>
    <cfRule type="cellIs" dxfId="44" priority="11" operator="equal">
      <formula>1</formula>
    </cfRule>
  </conditionalFormatting>
  <conditionalFormatting sqref="B254:I256">
    <cfRule type="cellIs" dxfId="43" priority="14" operator="equal">
      <formula>0</formula>
    </cfRule>
  </conditionalFormatting>
  <conditionalFormatting sqref="F254:F256">
    <cfRule type="cellIs" dxfId="42" priority="12" operator="equal">
      <formula>"TH"</formula>
    </cfRule>
    <cfRule type="cellIs" dxfId="41" priority="13" operator="equal">
      <formula>"vđ"</formula>
    </cfRule>
  </conditionalFormatting>
  <conditionalFormatting sqref="M219:M256">
    <cfRule type="cellIs" dxfId="40" priority="6" operator="equal">
      <formula>0</formula>
    </cfRule>
  </conditionalFormatting>
  <conditionalFormatting sqref="N219:N256">
    <cfRule type="cellIs" dxfId="39" priority="1" operator="equal">
      <formula>4</formula>
    </cfRule>
    <cfRule type="cellIs" dxfId="38" priority="2" operator="equal">
      <formula>3</formula>
    </cfRule>
    <cfRule type="cellIs" dxfId="37" priority="3" operator="equal">
      <formula>2</formula>
    </cfRule>
    <cfRule type="cellIs" dxfId="36" priority="4" operator="equal">
      <formula>2</formula>
    </cfRule>
    <cfRule type="cellIs" dxfId="35" priority="5" operator="equal">
      <formula>1</formula>
    </cfRule>
  </conditionalFormatting>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297"/>
  <sheetViews>
    <sheetView view="pageBreakPreview" zoomScale="115" zoomScaleNormal="100" zoomScaleSheetLayoutView="115" workbookViewId="0">
      <pane ySplit="7" topLeftCell="A14" activePane="bottomLeft" state="frozen"/>
      <selection pane="bottomLeft" activeCell="Q19" sqref="Q19"/>
    </sheetView>
  </sheetViews>
  <sheetFormatPr defaultColWidth="9.140625" defaultRowHeight="12.75" x14ac:dyDescent="0.2"/>
  <cols>
    <col min="1" max="1" width="9.28515625" style="259" customWidth="1"/>
    <col min="2" max="2" width="3.28515625" style="95" customWidth="1"/>
    <col min="3" max="4" width="5.7109375" style="95" customWidth="1"/>
    <col min="5" max="5" width="3.28515625" style="95" customWidth="1"/>
    <col min="6" max="7" width="7.7109375" style="95" customWidth="1"/>
    <col min="8" max="8" width="25.7109375" style="95" customWidth="1"/>
    <col min="9" max="9" width="2.7109375" style="95" customWidth="1"/>
    <col min="10" max="11" width="3.5703125" style="95" bestFit="1" customWidth="1"/>
    <col min="12" max="12" width="6.7109375" style="95" customWidth="1"/>
    <col min="13" max="13" width="10.42578125" style="95" customWidth="1"/>
    <col min="14" max="14" width="4.7109375" style="95" customWidth="1"/>
    <col min="15" max="15" width="8.7109375" style="95" customWidth="1"/>
    <col min="16" max="20" width="4.7109375" style="95" customWidth="1"/>
    <col min="21" max="21" width="5.5703125" style="95" customWidth="1"/>
    <col min="22" max="22" width="3.42578125" style="95" customWidth="1"/>
    <col min="23" max="23" width="4.5703125" style="95" hidden="1" customWidth="1"/>
    <col min="24" max="25" width="4.5703125" style="95" customWidth="1"/>
    <col min="26" max="28" width="3.5703125" style="95" bestFit="1" customWidth="1"/>
    <col min="29" max="29" width="3" style="95" customWidth="1"/>
    <col min="30" max="31" width="7.28515625" style="95" bestFit="1" customWidth="1"/>
    <col min="32" max="32" width="6.140625" style="95" bestFit="1" customWidth="1"/>
    <col min="33" max="33" width="5.42578125" style="95" bestFit="1" customWidth="1"/>
    <col min="34" max="34" width="3.28515625" style="95" customWidth="1"/>
    <col min="35" max="35" width="5.42578125" style="95" bestFit="1" customWidth="1"/>
    <col min="36" max="36" width="3.5703125" style="95" customWidth="1"/>
    <col min="37" max="16384" width="9.140625" style="95"/>
  </cols>
  <sheetData>
    <row r="1" spans="1:36" x14ac:dyDescent="0.2">
      <c r="C1" s="95">
        <v>9</v>
      </c>
      <c r="D1" s="95">
        <v>10</v>
      </c>
      <c r="E1" s="95">
        <v>11</v>
      </c>
      <c r="F1" s="95">
        <v>4</v>
      </c>
      <c r="G1" s="95">
        <v>5</v>
      </c>
      <c r="I1" s="95">
        <v>6</v>
      </c>
      <c r="J1" s="95">
        <v>7</v>
      </c>
      <c r="K1" s="95">
        <v>8</v>
      </c>
      <c r="L1" s="95">
        <v>3</v>
      </c>
      <c r="M1" s="95">
        <v>26</v>
      </c>
      <c r="N1" s="95">
        <v>27</v>
      </c>
      <c r="O1" s="95">
        <v>28</v>
      </c>
      <c r="Z1" s="95">
        <v>12</v>
      </c>
      <c r="AA1" s="95">
        <v>13</v>
      </c>
      <c r="AB1" s="95">
        <v>14</v>
      </c>
      <c r="AD1" s="95">
        <v>30</v>
      </c>
      <c r="AE1" s="95">
        <v>31</v>
      </c>
    </row>
    <row r="2" spans="1:36" ht="15" customHeight="1" x14ac:dyDescent="0.3">
      <c r="B2" s="657" t="s">
        <v>2391</v>
      </c>
      <c r="C2" s="657"/>
      <c r="D2" s="657"/>
      <c r="E2" s="657"/>
      <c r="F2" s="657"/>
      <c r="G2" s="657"/>
      <c r="I2" s="487"/>
      <c r="J2" s="487"/>
      <c r="K2" s="487"/>
      <c r="L2" s="487"/>
      <c r="M2" s="487"/>
      <c r="N2" s="487"/>
      <c r="O2" s="487"/>
      <c r="P2" s="487"/>
      <c r="Q2" s="487"/>
      <c r="R2" s="487"/>
      <c r="S2" s="487"/>
      <c r="T2" s="487"/>
      <c r="U2" s="487"/>
      <c r="AG2" s="95" t="s">
        <v>28</v>
      </c>
      <c r="AH2" s="95">
        <f>COUNTIF($AE:$AE,AG2)-COUNTIF($AF:$AF,AG2)</f>
        <v>0</v>
      </c>
      <c r="AI2" s="95" t="s">
        <v>2204</v>
      </c>
      <c r="AJ2" s="95">
        <f>COUNTIF($AE:$AE,AI2)-COUNTIF($AF:$AF,AI2)</f>
        <v>0</v>
      </c>
    </row>
    <row r="3" spans="1:36" ht="15" customHeight="1" x14ac:dyDescent="0.3">
      <c r="B3" s="656" t="s">
        <v>1485</v>
      </c>
      <c r="C3" s="656"/>
      <c r="D3" s="656"/>
      <c r="E3" s="656"/>
      <c r="F3" s="656"/>
      <c r="G3" s="656"/>
      <c r="H3" s="487"/>
      <c r="I3" s="487"/>
      <c r="J3" s="487"/>
      <c r="K3" s="484" t="s">
        <v>2392</v>
      </c>
      <c r="L3" s="487"/>
      <c r="M3" s="487"/>
      <c r="N3" s="487"/>
      <c r="O3" s="487"/>
      <c r="P3" s="487"/>
      <c r="Q3" s="487"/>
      <c r="R3" s="487"/>
      <c r="S3" s="487"/>
      <c r="T3" s="487"/>
      <c r="U3" s="487"/>
      <c r="AG3" s="95" t="s">
        <v>148</v>
      </c>
      <c r="AH3" s="95">
        <f>COUNTIF($AE:$AE,AG3)-COUNTIF($AF:$AF,AG3)</f>
        <v>0</v>
      </c>
      <c r="AI3" s="95" t="s">
        <v>2205</v>
      </c>
      <c r="AJ3" s="95">
        <f>COUNTIF($AE:$AE,AI3)-COUNTIF($AF:$AF,AI3)</f>
        <v>0</v>
      </c>
    </row>
    <row r="4" spans="1:36" s="235" customFormat="1" ht="15" x14ac:dyDescent="0.25">
      <c r="A4" s="259"/>
      <c r="D4" s="239"/>
      <c r="E4" s="239"/>
      <c r="I4" s="488"/>
      <c r="J4" s="488"/>
      <c r="K4" s="486" t="s">
        <v>2227</v>
      </c>
      <c r="L4" s="488"/>
      <c r="M4" s="488"/>
      <c r="N4" s="488"/>
      <c r="O4" s="488"/>
      <c r="P4" s="488"/>
      <c r="Q4" s="488"/>
      <c r="R4" s="488"/>
      <c r="S4" s="488"/>
      <c r="T4" s="488"/>
      <c r="U4" s="488"/>
      <c r="AG4" s="95" t="s">
        <v>1487</v>
      </c>
      <c r="AH4" s="95">
        <f>COUNTIF($AE:$AE,AG4)-COUNTIF($AF:$AF,AG4)</f>
        <v>0</v>
      </c>
      <c r="AI4" s="95" t="s">
        <v>1489</v>
      </c>
      <c r="AJ4" s="95">
        <f>COUNTIF($AE:$AE,AI4)-COUNTIF($AF:$AF,AI4)</f>
        <v>0</v>
      </c>
    </row>
    <row r="5" spans="1:36" ht="13.5" thickBot="1" x14ac:dyDescent="0.25">
      <c r="AD5" s="95">
        <f>+COUNTBLANK(X27:X296)</f>
        <v>270</v>
      </c>
      <c r="AI5" s="95" t="s">
        <v>1488</v>
      </c>
      <c r="AJ5" s="95">
        <f>COUNTIF($AE:$AE,AI5)-COUNTIF($AF:$AF,AI5)</f>
        <v>0</v>
      </c>
    </row>
    <row r="6" spans="1:36" s="238" customFormat="1" ht="27.75" customHeight="1" thickBot="1" x14ac:dyDescent="0.3">
      <c r="A6" s="260"/>
      <c r="B6" s="650" t="s">
        <v>1504</v>
      </c>
      <c r="C6" s="659" t="s">
        <v>1481</v>
      </c>
      <c r="D6" s="660"/>
      <c r="E6" s="650" t="s">
        <v>1480</v>
      </c>
      <c r="F6" s="650" t="s">
        <v>2361</v>
      </c>
      <c r="G6" s="659" t="s">
        <v>1509</v>
      </c>
      <c r="H6" s="660"/>
      <c r="I6" s="654" t="s">
        <v>1479</v>
      </c>
      <c r="J6" s="654" t="s">
        <v>2266</v>
      </c>
      <c r="K6" s="654" t="s">
        <v>1506</v>
      </c>
      <c r="L6" s="654" t="s">
        <v>2395</v>
      </c>
      <c r="M6" s="489"/>
      <c r="N6" s="489"/>
      <c r="O6" s="489"/>
      <c r="P6" s="652" t="s">
        <v>2393</v>
      </c>
      <c r="Q6" s="653"/>
      <c r="R6" s="298" t="s">
        <v>1538</v>
      </c>
      <c r="S6" s="293"/>
      <c r="T6" s="293"/>
      <c r="U6" s="650" t="s">
        <v>2231</v>
      </c>
      <c r="V6" s="650" t="s">
        <v>2394</v>
      </c>
      <c r="W6" s="237"/>
      <c r="X6" s="648" t="s">
        <v>2410</v>
      </c>
      <c r="Y6" s="237"/>
      <c r="Z6" s="237" t="s">
        <v>1513</v>
      </c>
      <c r="AA6" s="237"/>
      <c r="AB6" s="237" t="s">
        <v>2224</v>
      </c>
      <c r="AG6" s="256">
        <f>SUM(AH2:AH4)+SUM(AJ2:AJ5)</f>
        <v>0</v>
      </c>
    </row>
    <row r="7" spans="1:36" s="238" customFormat="1" ht="27.75" customHeight="1" x14ac:dyDescent="0.25">
      <c r="A7" s="260"/>
      <c r="B7" s="658"/>
      <c r="C7" s="661"/>
      <c r="D7" s="662"/>
      <c r="E7" s="658"/>
      <c r="F7" s="658"/>
      <c r="G7" s="661"/>
      <c r="H7" s="662"/>
      <c r="I7" s="655"/>
      <c r="J7" s="655"/>
      <c r="K7" s="655"/>
      <c r="L7" s="655"/>
      <c r="M7" s="485"/>
      <c r="N7" s="485"/>
      <c r="O7" s="485"/>
      <c r="P7" s="241" t="s">
        <v>2389</v>
      </c>
      <c r="Q7" s="241" t="s">
        <v>2390</v>
      </c>
      <c r="R7" s="297" t="s">
        <v>2390</v>
      </c>
      <c r="S7" s="292" t="s">
        <v>2411</v>
      </c>
      <c r="T7" s="292" t="s">
        <v>2415</v>
      </c>
      <c r="U7" s="658"/>
      <c r="V7" s="651"/>
      <c r="W7" s="240"/>
      <c r="X7" s="649"/>
      <c r="Y7" s="289"/>
      <c r="Z7" s="240"/>
      <c r="AA7" s="240"/>
      <c r="AB7" s="240"/>
    </row>
    <row r="8" spans="1:36" ht="15.75" x14ac:dyDescent="0.2">
      <c r="A8" s="307" t="s">
        <v>3029</v>
      </c>
      <c r="B8" s="236">
        <v>1</v>
      </c>
      <c r="C8" s="253" t="e">
        <f>_Loc2</f>
        <v>#N/A</v>
      </c>
      <c r="D8" s="254" t="e">
        <f>_Loc2</f>
        <v>#N/A</v>
      </c>
      <c r="E8" s="255" t="e">
        <f>_Loc2</f>
        <v>#N/A</v>
      </c>
      <c r="F8" s="236" t="e">
        <f>_Loc2</f>
        <v>#N/A</v>
      </c>
      <c r="G8" s="640" t="e">
        <f>_Loc2</f>
        <v>#N/A</v>
      </c>
      <c r="H8" s="641"/>
      <c r="I8" s="236" t="e">
        <f>_Loc2</f>
        <v>#N/A</v>
      </c>
      <c r="J8" s="236" t="e">
        <f>_Loc2</f>
        <v>#N/A</v>
      </c>
      <c r="K8" s="236" t="e">
        <f>_Loc2</f>
        <v>#N/A</v>
      </c>
      <c r="L8" s="236" t="e">
        <f>_Loc2</f>
        <v>#N/A</v>
      </c>
      <c r="M8" s="236" t="e">
        <f>_Loc2</f>
        <v>#N/A</v>
      </c>
      <c r="N8" s="236" t="e">
        <f>_Loc2</f>
        <v>#N/A</v>
      </c>
      <c r="O8" s="236" t="e">
        <f>_Loc2</f>
        <v>#N/A</v>
      </c>
      <c r="P8" s="236"/>
      <c r="Q8" s="236"/>
      <c r="R8" s="236"/>
      <c r="S8" s="236"/>
      <c r="T8" s="236"/>
      <c r="U8" s="236"/>
      <c r="V8" s="236"/>
      <c r="W8" s="236"/>
      <c r="X8" s="294"/>
      <c r="Y8" s="236"/>
      <c r="Z8" s="236" t="e">
        <f>_Loc2</f>
        <v>#N/A</v>
      </c>
      <c r="AA8" s="236" t="e">
        <f>_Loc2</f>
        <v>#N/A</v>
      </c>
      <c r="AB8" s="236" t="e">
        <f>_Loc2</f>
        <v>#N/A</v>
      </c>
      <c r="AC8" s="95">
        <f t="shared" ref="AC8:AC71" si="0">COUNTIF(F:F,F8)</f>
        <v>289</v>
      </c>
      <c r="AD8" s="236" t="e">
        <f>_Loc2</f>
        <v>#N/A</v>
      </c>
      <c r="AE8" s="236" t="e">
        <f>_Loc2</f>
        <v>#N/A</v>
      </c>
      <c r="AF8" s="95" t="str">
        <f>+IF(V8="","",AE8)</f>
        <v/>
      </c>
    </row>
    <row r="9" spans="1:36" ht="15.75" x14ac:dyDescent="0.2">
      <c r="A9" s="307" t="s">
        <v>2597</v>
      </c>
      <c r="B9" s="133">
        <f t="shared" ref="B9:B72" si="1">_stt_de</f>
        <v>2</v>
      </c>
      <c r="C9" s="244" t="e">
        <f>_Loc2</f>
        <v>#N/A</v>
      </c>
      <c r="D9" s="245" t="e">
        <f>_Loc2</f>
        <v>#N/A</v>
      </c>
      <c r="E9" s="255" t="e">
        <f>_Loc2</f>
        <v>#N/A</v>
      </c>
      <c r="F9" s="236" t="e">
        <f>_Loc2</f>
        <v>#N/A</v>
      </c>
      <c r="G9" s="642" t="e">
        <f>_Loc2</f>
        <v>#N/A</v>
      </c>
      <c r="H9" s="643"/>
      <c r="I9" s="236" t="e">
        <f>_Loc2</f>
        <v>#N/A</v>
      </c>
      <c r="J9" s="236" t="e">
        <f>_Loc2</f>
        <v>#N/A</v>
      </c>
      <c r="K9" s="236" t="e">
        <f>_Loc2</f>
        <v>#N/A</v>
      </c>
      <c r="L9" s="236" t="e">
        <f>_Loc2</f>
        <v>#N/A</v>
      </c>
      <c r="M9" s="236" t="e">
        <f>_Loc2</f>
        <v>#N/A</v>
      </c>
      <c r="N9" s="236" t="e">
        <f>_Loc2</f>
        <v>#N/A</v>
      </c>
      <c r="O9" s="236" t="e">
        <f>_Loc2</f>
        <v>#N/A</v>
      </c>
      <c r="P9" s="133"/>
      <c r="Q9" s="133"/>
      <c r="R9" s="133"/>
      <c r="S9" s="133"/>
      <c r="T9" s="133"/>
      <c r="U9" s="133"/>
      <c r="V9" s="133"/>
      <c r="W9" s="236"/>
      <c r="X9" s="294"/>
      <c r="Y9" s="236"/>
      <c r="Z9" s="236" t="e">
        <f>_Loc2</f>
        <v>#N/A</v>
      </c>
      <c r="AA9" s="236" t="e">
        <f>_Loc2</f>
        <v>#N/A</v>
      </c>
      <c r="AB9" s="236" t="e">
        <f>_Loc2</f>
        <v>#N/A</v>
      </c>
      <c r="AC9" s="95">
        <f t="shared" si="0"/>
        <v>289</v>
      </c>
      <c r="AD9" s="236" t="e">
        <f>_Loc2</f>
        <v>#N/A</v>
      </c>
      <c r="AE9" s="236" t="e">
        <f>_Loc2</f>
        <v>#N/A</v>
      </c>
      <c r="AF9" s="95" t="str">
        <f t="shared" ref="AF9:AF72" si="2">+IF(V9="","",AE9)</f>
        <v/>
      </c>
    </row>
    <row r="10" spans="1:36" ht="15.75" x14ac:dyDescent="0.2">
      <c r="A10" s="307" t="s">
        <v>2956</v>
      </c>
      <c r="B10" s="133">
        <f t="shared" si="1"/>
        <v>3</v>
      </c>
      <c r="C10" s="244" t="e">
        <f>_Loc2</f>
        <v>#N/A</v>
      </c>
      <c r="D10" s="245" t="e">
        <f>_Loc2</f>
        <v>#N/A</v>
      </c>
      <c r="E10" s="255" t="e">
        <f>_Loc2</f>
        <v>#N/A</v>
      </c>
      <c r="F10" s="236" t="e">
        <f>_Loc2</f>
        <v>#N/A</v>
      </c>
      <c r="G10" s="642" t="e">
        <f>_Loc2</f>
        <v>#N/A</v>
      </c>
      <c r="H10" s="643"/>
      <c r="I10" s="236" t="e">
        <f>_Loc2</f>
        <v>#N/A</v>
      </c>
      <c r="J10" s="236" t="e">
        <f>_Loc2</f>
        <v>#N/A</v>
      </c>
      <c r="K10" s="236" t="e">
        <f>_Loc2</f>
        <v>#N/A</v>
      </c>
      <c r="L10" s="236" t="e">
        <f>_Loc2</f>
        <v>#N/A</v>
      </c>
      <c r="M10" s="236" t="e">
        <f>_Loc2</f>
        <v>#N/A</v>
      </c>
      <c r="N10" s="236" t="e">
        <f>_Loc2</f>
        <v>#N/A</v>
      </c>
      <c r="O10" s="236" t="e">
        <f>_Loc2</f>
        <v>#N/A</v>
      </c>
      <c r="P10" s="133"/>
      <c r="Q10" s="133"/>
      <c r="R10" s="133"/>
      <c r="S10" s="133"/>
      <c r="T10" s="133"/>
      <c r="U10" s="133"/>
      <c r="V10" s="133"/>
      <c r="W10" s="236"/>
      <c r="X10" s="294"/>
      <c r="Y10" s="236"/>
      <c r="Z10" s="236" t="e">
        <f>_Loc2</f>
        <v>#N/A</v>
      </c>
      <c r="AA10" s="236" t="e">
        <f>_Loc2</f>
        <v>#N/A</v>
      </c>
      <c r="AB10" s="236" t="e">
        <f>_Loc2</f>
        <v>#N/A</v>
      </c>
      <c r="AC10" s="95">
        <f t="shared" si="0"/>
        <v>289</v>
      </c>
      <c r="AD10" s="236" t="e">
        <f>_Loc2</f>
        <v>#N/A</v>
      </c>
      <c r="AE10" s="236" t="e">
        <f>_Loc2</f>
        <v>#N/A</v>
      </c>
      <c r="AF10" s="95" t="str">
        <f t="shared" si="2"/>
        <v/>
      </c>
    </row>
    <row r="11" spans="1:36" ht="15.75" x14ac:dyDescent="0.2">
      <c r="A11" s="307" t="s">
        <v>2952</v>
      </c>
      <c r="B11" s="133">
        <f t="shared" si="1"/>
        <v>4</v>
      </c>
      <c r="C11" s="242" t="e">
        <f>_Loc2</f>
        <v>#N/A</v>
      </c>
      <c r="D11" s="243" t="e">
        <f>_Loc2</f>
        <v>#N/A</v>
      </c>
      <c r="E11" s="255" t="e">
        <f>_Loc2</f>
        <v>#N/A</v>
      </c>
      <c r="F11" s="236" t="e">
        <f>_Loc2</f>
        <v>#N/A</v>
      </c>
      <c r="G11" s="634" t="e">
        <f>_Loc2</f>
        <v>#N/A</v>
      </c>
      <c r="H11" s="635"/>
      <c r="I11" s="236" t="e">
        <f>_Loc2</f>
        <v>#N/A</v>
      </c>
      <c r="J11" s="236" t="e">
        <f>_Loc2</f>
        <v>#N/A</v>
      </c>
      <c r="K11" s="236" t="e">
        <f>_Loc2</f>
        <v>#N/A</v>
      </c>
      <c r="L11" s="236" t="e">
        <f>_Loc2</f>
        <v>#N/A</v>
      </c>
      <c r="M11" s="236" t="e">
        <f>_Loc2</f>
        <v>#N/A</v>
      </c>
      <c r="N11" s="236" t="e">
        <f>_Loc2</f>
        <v>#N/A</v>
      </c>
      <c r="O11" s="236" t="e">
        <f>_Loc2</f>
        <v>#N/A</v>
      </c>
      <c r="P11" s="133" t="s">
        <v>3245</v>
      </c>
      <c r="Q11" s="133"/>
      <c r="R11" s="133"/>
      <c r="S11" s="133"/>
      <c r="T11" s="133"/>
      <c r="U11" s="133"/>
      <c r="V11" s="133"/>
      <c r="W11" s="236"/>
      <c r="X11" s="294"/>
      <c r="Y11" s="236"/>
      <c r="Z11" s="236" t="e">
        <f>_Loc2</f>
        <v>#N/A</v>
      </c>
      <c r="AA11" s="236" t="e">
        <f>_Loc2</f>
        <v>#N/A</v>
      </c>
      <c r="AB11" s="236" t="e">
        <f>_Loc2</f>
        <v>#N/A</v>
      </c>
      <c r="AC11" s="95">
        <f t="shared" si="0"/>
        <v>289</v>
      </c>
      <c r="AD11" s="236" t="e">
        <f>_Loc2</f>
        <v>#N/A</v>
      </c>
      <c r="AE11" s="236" t="e">
        <f>_Loc2</f>
        <v>#N/A</v>
      </c>
      <c r="AF11" s="95" t="str">
        <f t="shared" si="2"/>
        <v/>
      </c>
    </row>
    <row r="12" spans="1:36" ht="15.75" x14ac:dyDescent="0.2">
      <c r="A12" s="307" t="s">
        <v>2942</v>
      </c>
      <c r="B12" s="133">
        <f t="shared" si="1"/>
        <v>5</v>
      </c>
      <c r="C12" s="244" t="e">
        <f>_Loc2</f>
        <v>#N/A</v>
      </c>
      <c r="D12" s="245" t="e">
        <f>_Loc2</f>
        <v>#N/A</v>
      </c>
      <c r="E12" s="255" t="e">
        <f>_Loc2</f>
        <v>#N/A</v>
      </c>
      <c r="F12" s="236" t="e">
        <f>_Loc2</f>
        <v>#N/A</v>
      </c>
      <c r="G12" s="634" t="e">
        <f>_Loc2</f>
        <v>#N/A</v>
      </c>
      <c r="H12" s="635"/>
      <c r="I12" s="236" t="e">
        <f>_Loc2</f>
        <v>#N/A</v>
      </c>
      <c r="J12" s="236" t="e">
        <f>_Loc2</f>
        <v>#N/A</v>
      </c>
      <c r="K12" s="236" t="e">
        <f>_Loc2</f>
        <v>#N/A</v>
      </c>
      <c r="L12" s="236" t="e">
        <f>_Loc2</f>
        <v>#N/A</v>
      </c>
      <c r="M12" s="236" t="e">
        <f>_Loc2</f>
        <v>#N/A</v>
      </c>
      <c r="N12" s="236" t="e">
        <f>_Loc2</f>
        <v>#N/A</v>
      </c>
      <c r="O12" s="236" t="e">
        <f>_Loc2</f>
        <v>#N/A</v>
      </c>
      <c r="P12" s="133" t="s">
        <v>3246</v>
      </c>
      <c r="Q12" s="133"/>
      <c r="R12" s="133"/>
      <c r="S12" s="133"/>
      <c r="T12" s="133"/>
      <c r="U12" s="133"/>
      <c r="V12" s="133"/>
      <c r="W12" s="236"/>
      <c r="X12" s="294"/>
      <c r="Y12" s="236"/>
      <c r="Z12" s="236" t="e">
        <f>_Loc2</f>
        <v>#N/A</v>
      </c>
      <c r="AA12" s="236" t="e">
        <f>_Loc2</f>
        <v>#N/A</v>
      </c>
      <c r="AB12" s="236" t="e">
        <f>_Loc2</f>
        <v>#N/A</v>
      </c>
      <c r="AC12" s="95">
        <f t="shared" si="0"/>
        <v>289</v>
      </c>
      <c r="AD12" s="236" t="e">
        <f>_Loc2</f>
        <v>#N/A</v>
      </c>
      <c r="AE12" s="236" t="e">
        <f>_Loc2</f>
        <v>#N/A</v>
      </c>
      <c r="AF12" s="95" t="str">
        <f t="shared" si="2"/>
        <v/>
      </c>
    </row>
    <row r="13" spans="1:36" ht="15.75" x14ac:dyDescent="0.2">
      <c r="A13" s="307" t="s">
        <v>3234</v>
      </c>
      <c r="B13" s="133">
        <f t="shared" si="1"/>
        <v>6</v>
      </c>
      <c r="C13" s="244" t="e">
        <f>_Loc2</f>
        <v>#N/A</v>
      </c>
      <c r="D13" s="245" t="e">
        <f>_Loc2</f>
        <v>#N/A</v>
      </c>
      <c r="E13" s="255" t="e">
        <f>_Loc2</f>
        <v>#N/A</v>
      </c>
      <c r="F13" s="236" t="e">
        <f>_Loc2</f>
        <v>#N/A</v>
      </c>
      <c r="G13" s="634" t="e">
        <f>_Loc2</f>
        <v>#N/A</v>
      </c>
      <c r="H13" s="635"/>
      <c r="I13" s="236" t="e">
        <f>_Loc2</f>
        <v>#N/A</v>
      </c>
      <c r="J13" s="236" t="e">
        <f>_Loc2</f>
        <v>#N/A</v>
      </c>
      <c r="K13" s="236" t="e">
        <f>_Loc2</f>
        <v>#N/A</v>
      </c>
      <c r="L13" s="236" t="e">
        <f>_Loc2</f>
        <v>#N/A</v>
      </c>
      <c r="M13" s="236" t="e">
        <f>_Loc2</f>
        <v>#N/A</v>
      </c>
      <c r="N13" s="236" t="e">
        <f>_Loc2</f>
        <v>#N/A</v>
      </c>
      <c r="O13" s="236" t="e">
        <f>_Loc2</f>
        <v>#N/A</v>
      </c>
      <c r="P13" s="133" t="s">
        <v>3245</v>
      </c>
      <c r="Q13" s="133"/>
      <c r="R13" s="133"/>
      <c r="S13" s="133"/>
      <c r="T13" s="133"/>
      <c r="U13" s="133"/>
      <c r="V13" s="133"/>
      <c r="W13" s="236"/>
      <c r="X13" s="294"/>
      <c r="Y13" s="236"/>
      <c r="Z13" s="236" t="e">
        <f>_Loc2</f>
        <v>#N/A</v>
      </c>
      <c r="AA13" s="236" t="e">
        <f>_Loc2</f>
        <v>#N/A</v>
      </c>
      <c r="AB13" s="236" t="e">
        <f>_Loc2</f>
        <v>#N/A</v>
      </c>
      <c r="AC13" s="95">
        <f t="shared" si="0"/>
        <v>289</v>
      </c>
      <c r="AD13" s="236" t="e">
        <f>_Loc2</f>
        <v>#N/A</v>
      </c>
      <c r="AE13" s="236" t="e">
        <f>_Loc2</f>
        <v>#N/A</v>
      </c>
      <c r="AF13" s="95" t="str">
        <f t="shared" si="2"/>
        <v/>
      </c>
    </row>
    <row r="14" spans="1:36" ht="15.75" x14ac:dyDescent="0.2">
      <c r="A14" s="307" t="s">
        <v>3031</v>
      </c>
      <c r="B14" s="133">
        <f t="shared" si="1"/>
        <v>7</v>
      </c>
      <c r="C14" s="244" t="e">
        <f>_Loc2</f>
        <v>#N/A</v>
      </c>
      <c r="D14" s="245" t="e">
        <f>_Loc2</f>
        <v>#N/A</v>
      </c>
      <c r="E14" s="255" t="e">
        <f>_Loc2</f>
        <v>#N/A</v>
      </c>
      <c r="F14" s="236" t="e">
        <f>_Loc2</f>
        <v>#N/A</v>
      </c>
      <c r="G14" s="634" t="e">
        <f>_Loc2</f>
        <v>#N/A</v>
      </c>
      <c r="H14" s="635"/>
      <c r="I14" s="236" t="e">
        <f>_Loc2</f>
        <v>#N/A</v>
      </c>
      <c r="J14" s="236" t="e">
        <f>_Loc2</f>
        <v>#N/A</v>
      </c>
      <c r="K14" s="236" t="e">
        <f>_Loc2</f>
        <v>#N/A</v>
      </c>
      <c r="L14" s="236" t="e">
        <f>_Loc2</f>
        <v>#N/A</v>
      </c>
      <c r="M14" s="236" t="e">
        <f>_Loc2</f>
        <v>#N/A</v>
      </c>
      <c r="N14" s="236" t="e">
        <f>_Loc2</f>
        <v>#N/A</v>
      </c>
      <c r="O14" s="236" t="e">
        <f>_Loc2</f>
        <v>#N/A</v>
      </c>
      <c r="P14" s="133"/>
      <c r="Q14" s="133"/>
      <c r="R14" s="133"/>
      <c r="S14" s="133"/>
      <c r="T14" s="133"/>
      <c r="U14" s="133"/>
      <c r="V14" s="133"/>
      <c r="W14" s="236"/>
      <c r="X14" s="294"/>
      <c r="Y14" s="236"/>
      <c r="Z14" s="236" t="e">
        <f>_Loc2</f>
        <v>#N/A</v>
      </c>
      <c r="AA14" s="236" t="e">
        <f>_Loc2</f>
        <v>#N/A</v>
      </c>
      <c r="AB14" s="236" t="e">
        <f>_Loc2</f>
        <v>#N/A</v>
      </c>
      <c r="AC14" s="95">
        <f t="shared" si="0"/>
        <v>289</v>
      </c>
      <c r="AD14" s="236" t="e">
        <f>_Loc2</f>
        <v>#N/A</v>
      </c>
      <c r="AE14" s="236" t="e">
        <f>_Loc2</f>
        <v>#N/A</v>
      </c>
      <c r="AF14" s="95" t="str">
        <f t="shared" si="2"/>
        <v/>
      </c>
    </row>
    <row r="15" spans="1:36" ht="15.75" x14ac:dyDescent="0.2">
      <c r="A15" s="307" t="s">
        <v>2595</v>
      </c>
      <c r="B15" s="133">
        <f t="shared" si="1"/>
        <v>8</v>
      </c>
      <c r="C15" s="244" t="e">
        <f>_Loc2</f>
        <v>#N/A</v>
      </c>
      <c r="D15" s="245" t="e">
        <f>_Loc2</f>
        <v>#N/A</v>
      </c>
      <c r="E15" s="255" t="e">
        <f>_Loc2</f>
        <v>#N/A</v>
      </c>
      <c r="F15" s="236" t="e">
        <f>_Loc2</f>
        <v>#N/A</v>
      </c>
      <c r="G15" s="634" t="e">
        <f>_Loc2</f>
        <v>#N/A</v>
      </c>
      <c r="H15" s="635"/>
      <c r="I15" s="236" t="e">
        <f>_Loc2</f>
        <v>#N/A</v>
      </c>
      <c r="J15" s="236" t="e">
        <f>_Loc2</f>
        <v>#N/A</v>
      </c>
      <c r="K15" s="236" t="e">
        <f>_Loc2</f>
        <v>#N/A</v>
      </c>
      <c r="L15" s="236" t="e">
        <f>_Loc2</f>
        <v>#N/A</v>
      </c>
      <c r="M15" s="236" t="e">
        <f>_Loc2</f>
        <v>#N/A</v>
      </c>
      <c r="N15" s="236" t="e">
        <f>_Loc2</f>
        <v>#N/A</v>
      </c>
      <c r="O15" s="236" t="e">
        <f>_Loc2</f>
        <v>#N/A</v>
      </c>
      <c r="P15" s="133"/>
      <c r="Q15" s="133"/>
      <c r="R15" s="133"/>
      <c r="S15" s="133"/>
      <c r="T15" s="133"/>
      <c r="U15" s="133"/>
      <c r="V15" s="133"/>
      <c r="W15" s="236"/>
      <c r="X15" s="294"/>
      <c r="Y15" s="236"/>
      <c r="Z15" s="236" t="e">
        <f>_Loc2</f>
        <v>#N/A</v>
      </c>
      <c r="AA15" s="236" t="e">
        <f>_Loc2</f>
        <v>#N/A</v>
      </c>
      <c r="AB15" s="236" t="e">
        <f>_Loc2</f>
        <v>#N/A</v>
      </c>
      <c r="AC15" s="95">
        <f t="shared" si="0"/>
        <v>289</v>
      </c>
      <c r="AD15" s="236" t="e">
        <f>_Loc2</f>
        <v>#N/A</v>
      </c>
      <c r="AE15" s="236" t="e">
        <f>_Loc2</f>
        <v>#N/A</v>
      </c>
      <c r="AF15" s="95" t="str">
        <f t="shared" si="2"/>
        <v/>
      </c>
    </row>
    <row r="16" spans="1:36" ht="15.75" x14ac:dyDescent="0.2">
      <c r="A16" s="307" t="s">
        <v>2461</v>
      </c>
      <c r="B16" s="133">
        <f t="shared" si="1"/>
        <v>9</v>
      </c>
      <c r="C16" s="244" t="e">
        <f>_Loc2</f>
        <v>#N/A</v>
      </c>
      <c r="D16" s="245" t="e">
        <f>_Loc2</f>
        <v>#N/A</v>
      </c>
      <c r="E16" s="255" t="e">
        <f>_Loc2</f>
        <v>#N/A</v>
      </c>
      <c r="F16" s="236" t="e">
        <f>_Loc2</f>
        <v>#N/A</v>
      </c>
      <c r="G16" s="634" t="e">
        <f>_Loc2</f>
        <v>#N/A</v>
      </c>
      <c r="H16" s="635"/>
      <c r="I16" s="236" t="e">
        <f>_Loc2</f>
        <v>#N/A</v>
      </c>
      <c r="J16" s="236" t="e">
        <f>_Loc2</f>
        <v>#N/A</v>
      </c>
      <c r="K16" s="236" t="e">
        <f>_Loc2</f>
        <v>#N/A</v>
      </c>
      <c r="L16" s="236" t="e">
        <f>_Loc2</f>
        <v>#N/A</v>
      </c>
      <c r="M16" s="236" t="e">
        <f>_Loc2</f>
        <v>#N/A</v>
      </c>
      <c r="N16" s="236" t="e">
        <f>_Loc2</f>
        <v>#N/A</v>
      </c>
      <c r="O16" s="236" t="e">
        <f>_Loc2</f>
        <v>#N/A</v>
      </c>
      <c r="P16" s="133" t="s">
        <v>3247</v>
      </c>
      <c r="Q16" s="133"/>
      <c r="R16" s="133"/>
      <c r="S16" s="133"/>
      <c r="T16" s="133"/>
      <c r="U16" s="133"/>
      <c r="V16" s="133"/>
      <c r="W16" s="236"/>
      <c r="X16" s="294"/>
      <c r="Y16" s="236"/>
      <c r="Z16" s="236" t="e">
        <f>_Loc2</f>
        <v>#N/A</v>
      </c>
      <c r="AA16" s="236" t="e">
        <f>_Loc2</f>
        <v>#N/A</v>
      </c>
      <c r="AB16" s="236" t="e">
        <f>_Loc2</f>
        <v>#N/A</v>
      </c>
      <c r="AC16" s="95">
        <f t="shared" si="0"/>
        <v>289</v>
      </c>
      <c r="AD16" s="236" t="e">
        <f>_Loc2</f>
        <v>#N/A</v>
      </c>
      <c r="AE16" s="236" t="e">
        <f>_Loc2</f>
        <v>#N/A</v>
      </c>
      <c r="AF16" s="95" t="str">
        <f t="shared" si="2"/>
        <v/>
      </c>
    </row>
    <row r="17" spans="1:32" ht="15.75" x14ac:dyDescent="0.25">
      <c r="A17" s="321" t="s">
        <v>2550</v>
      </c>
      <c r="B17" s="133">
        <f t="shared" si="1"/>
        <v>10</v>
      </c>
      <c r="C17" s="244" t="e">
        <f>_Loc2</f>
        <v>#N/A</v>
      </c>
      <c r="D17" s="245" t="e">
        <f>_Loc2</f>
        <v>#N/A</v>
      </c>
      <c r="E17" s="255" t="e">
        <f>_Loc2</f>
        <v>#N/A</v>
      </c>
      <c r="F17" s="236" t="e">
        <f>_Loc2</f>
        <v>#N/A</v>
      </c>
      <c r="G17" s="634" t="e">
        <f>_Loc2</f>
        <v>#N/A</v>
      </c>
      <c r="H17" s="635"/>
      <c r="I17" s="236" t="e">
        <f>_Loc2</f>
        <v>#N/A</v>
      </c>
      <c r="J17" s="236" t="e">
        <f>_Loc2</f>
        <v>#N/A</v>
      </c>
      <c r="K17" s="236" t="e">
        <f>_Loc2</f>
        <v>#N/A</v>
      </c>
      <c r="L17" s="236" t="e">
        <f>_Loc2</f>
        <v>#N/A</v>
      </c>
      <c r="M17" s="236" t="e">
        <f>_Loc2</f>
        <v>#N/A</v>
      </c>
      <c r="N17" s="236" t="e">
        <f>_Loc2</f>
        <v>#N/A</v>
      </c>
      <c r="O17" s="236" t="e">
        <f>_Loc2</f>
        <v>#N/A</v>
      </c>
      <c r="P17" s="133"/>
      <c r="Q17" s="133"/>
      <c r="R17" s="133"/>
      <c r="S17" s="133"/>
      <c r="T17" s="133"/>
      <c r="U17" s="133"/>
      <c r="V17" s="133"/>
      <c r="W17" s="236"/>
      <c r="X17" s="294"/>
      <c r="Y17" s="236"/>
      <c r="Z17" s="236" t="e">
        <f>_Loc2</f>
        <v>#N/A</v>
      </c>
      <c r="AA17" s="236" t="e">
        <f>_Loc2</f>
        <v>#N/A</v>
      </c>
      <c r="AB17" s="236" t="e">
        <f>_Loc2</f>
        <v>#N/A</v>
      </c>
      <c r="AC17" s="95">
        <f t="shared" si="0"/>
        <v>289</v>
      </c>
      <c r="AD17" s="236" t="e">
        <f>_Loc2</f>
        <v>#N/A</v>
      </c>
      <c r="AE17" s="236" t="e">
        <f>_Loc2</f>
        <v>#N/A</v>
      </c>
      <c r="AF17" s="95" t="str">
        <f t="shared" si="2"/>
        <v/>
      </c>
    </row>
    <row r="18" spans="1:32" ht="15.75" x14ac:dyDescent="0.2">
      <c r="A18" s="333" t="s">
        <v>3075</v>
      </c>
      <c r="B18" s="133">
        <f t="shared" si="1"/>
        <v>11</v>
      </c>
      <c r="C18" s="244" t="e">
        <f>_Loc2</f>
        <v>#N/A</v>
      </c>
      <c r="D18" s="245" t="e">
        <f>_Loc2</f>
        <v>#N/A</v>
      </c>
      <c r="E18" s="255" t="e">
        <f>_Loc2</f>
        <v>#N/A</v>
      </c>
      <c r="F18" s="236" t="e">
        <f>_Loc2</f>
        <v>#N/A</v>
      </c>
      <c r="G18" s="634" t="e">
        <f>_Loc2</f>
        <v>#N/A</v>
      </c>
      <c r="H18" s="635"/>
      <c r="I18" s="236" t="e">
        <f>_Loc2</f>
        <v>#N/A</v>
      </c>
      <c r="J18" s="236" t="e">
        <f>_Loc2</f>
        <v>#N/A</v>
      </c>
      <c r="K18" s="236" t="e">
        <f>_Loc2</f>
        <v>#N/A</v>
      </c>
      <c r="L18" s="236" t="e">
        <f>_Loc2</f>
        <v>#N/A</v>
      </c>
      <c r="M18" s="236" t="e">
        <f>_Loc2</f>
        <v>#N/A</v>
      </c>
      <c r="N18" s="236" t="e">
        <f>_Loc2</f>
        <v>#N/A</v>
      </c>
      <c r="O18" s="236" t="e">
        <f>_Loc2</f>
        <v>#N/A</v>
      </c>
      <c r="P18" s="133" t="s">
        <v>3245</v>
      </c>
      <c r="Q18" s="133"/>
      <c r="R18" s="133"/>
      <c r="S18" s="133"/>
      <c r="T18" s="133"/>
      <c r="U18" s="133"/>
      <c r="V18" s="133"/>
      <c r="W18" s="236"/>
      <c r="X18" s="294"/>
      <c r="Y18" s="236"/>
      <c r="Z18" s="236" t="e">
        <f>_Loc2</f>
        <v>#N/A</v>
      </c>
      <c r="AA18" s="236" t="e">
        <f>_Loc2</f>
        <v>#N/A</v>
      </c>
      <c r="AB18" s="236" t="e">
        <f>_Loc2</f>
        <v>#N/A</v>
      </c>
      <c r="AC18" s="95">
        <f t="shared" si="0"/>
        <v>289</v>
      </c>
      <c r="AD18" s="236" t="e">
        <f>_Loc2</f>
        <v>#N/A</v>
      </c>
      <c r="AE18" s="236" t="e">
        <f>_Loc2</f>
        <v>#N/A</v>
      </c>
      <c r="AF18" s="95" t="str">
        <f t="shared" si="2"/>
        <v/>
      </c>
    </row>
    <row r="19" spans="1:32" ht="15.75" x14ac:dyDescent="0.2">
      <c r="A19" s="307" t="s">
        <v>2491</v>
      </c>
      <c r="B19" s="133">
        <f t="shared" si="1"/>
        <v>12</v>
      </c>
      <c r="C19" s="244" t="e">
        <f>_Loc2</f>
        <v>#N/A</v>
      </c>
      <c r="D19" s="245" t="e">
        <f>_Loc2</f>
        <v>#N/A</v>
      </c>
      <c r="E19" s="255" t="e">
        <f>_Loc2</f>
        <v>#N/A</v>
      </c>
      <c r="F19" s="236" t="e">
        <f>_Loc2</f>
        <v>#N/A</v>
      </c>
      <c r="G19" s="634" t="e">
        <f>_Loc2</f>
        <v>#N/A</v>
      </c>
      <c r="H19" s="635"/>
      <c r="I19" s="236" t="e">
        <f>_Loc2</f>
        <v>#N/A</v>
      </c>
      <c r="J19" s="236" t="e">
        <f>_Loc2</f>
        <v>#N/A</v>
      </c>
      <c r="K19" s="236" t="e">
        <f>_Loc2</f>
        <v>#N/A</v>
      </c>
      <c r="L19" s="236" t="e">
        <f>_Loc2</f>
        <v>#N/A</v>
      </c>
      <c r="M19" s="236" t="e">
        <f>_Loc2</f>
        <v>#N/A</v>
      </c>
      <c r="N19" s="236" t="e">
        <f>_Loc2</f>
        <v>#N/A</v>
      </c>
      <c r="O19" s="236" t="e">
        <f>_Loc2</f>
        <v>#N/A</v>
      </c>
      <c r="P19" s="133"/>
      <c r="Q19" s="133"/>
      <c r="R19" s="133"/>
      <c r="S19" s="133"/>
      <c r="T19" s="133"/>
      <c r="U19" s="133"/>
      <c r="V19" s="133"/>
      <c r="W19" s="236"/>
      <c r="X19" s="294"/>
      <c r="Y19" s="236"/>
      <c r="Z19" s="236" t="e">
        <f>_Loc2</f>
        <v>#N/A</v>
      </c>
      <c r="AA19" s="236" t="e">
        <f>_Loc2</f>
        <v>#N/A</v>
      </c>
      <c r="AB19" s="236" t="e">
        <f>_Loc2</f>
        <v>#N/A</v>
      </c>
      <c r="AC19" s="95">
        <f t="shared" si="0"/>
        <v>289</v>
      </c>
      <c r="AD19" s="236" t="e">
        <f>_Loc2</f>
        <v>#N/A</v>
      </c>
      <c r="AE19" s="236" t="e">
        <f>_Loc2</f>
        <v>#N/A</v>
      </c>
      <c r="AF19" s="95" t="str">
        <f t="shared" si="2"/>
        <v/>
      </c>
    </row>
    <row r="20" spans="1:32" ht="15.75" x14ac:dyDescent="0.2">
      <c r="A20" s="307" t="s">
        <v>2591</v>
      </c>
      <c r="B20" s="133">
        <f t="shared" si="1"/>
        <v>13</v>
      </c>
      <c r="C20" s="244" t="e">
        <f>_Loc2</f>
        <v>#N/A</v>
      </c>
      <c r="D20" s="245" t="e">
        <f>_Loc2</f>
        <v>#N/A</v>
      </c>
      <c r="E20" s="255" t="e">
        <f>_Loc2</f>
        <v>#N/A</v>
      </c>
      <c r="F20" s="236" t="e">
        <f>_Loc2</f>
        <v>#N/A</v>
      </c>
      <c r="G20" s="634" t="e">
        <f>_Loc2</f>
        <v>#N/A</v>
      </c>
      <c r="H20" s="635"/>
      <c r="I20" s="236" t="e">
        <f>_Loc2</f>
        <v>#N/A</v>
      </c>
      <c r="J20" s="236" t="e">
        <f>_Loc2</f>
        <v>#N/A</v>
      </c>
      <c r="K20" s="236" t="e">
        <f>_Loc2</f>
        <v>#N/A</v>
      </c>
      <c r="L20" s="236" t="e">
        <f>_Loc2</f>
        <v>#N/A</v>
      </c>
      <c r="M20" s="236" t="e">
        <f>_Loc2</f>
        <v>#N/A</v>
      </c>
      <c r="N20" s="236" t="e">
        <f>_Loc2</f>
        <v>#N/A</v>
      </c>
      <c r="O20" s="236" t="e">
        <f>_Loc2</f>
        <v>#N/A</v>
      </c>
      <c r="P20" s="133" t="s">
        <v>3248</v>
      </c>
      <c r="Q20" s="133"/>
      <c r="R20" s="133"/>
      <c r="S20" s="133"/>
      <c r="T20" s="133"/>
      <c r="U20" s="133"/>
      <c r="V20" s="133"/>
      <c r="W20" s="236"/>
      <c r="X20" s="294"/>
      <c r="Y20" s="236"/>
      <c r="Z20" s="236" t="e">
        <f>_Loc2</f>
        <v>#N/A</v>
      </c>
      <c r="AA20" s="236" t="e">
        <f>_Loc2</f>
        <v>#N/A</v>
      </c>
      <c r="AB20" s="236" t="e">
        <f>_Loc2</f>
        <v>#N/A</v>
      </c>
      <c r="AC20" s="95">
        <f t="shared" si="0"/>
        <v>289</v>
      </c>
      <c r="AD20" s="236" t="e">
        <f>_Loc2</f>
        <v>#N/A</v>
      </c>
      <c r="AE20" s="236" t="e">
        <f>_Loc2</f>
        <v>#N/A</v>
      </c>
      <c r="AF20" s="95" t="str">
        <f t="shared" si="2"/>
        <v/>
      </c>
    </row>
    <row r="21" spans="1:32" ht="15.75" x14ac:dyDescent="0.2">
      <c r="A21" s="307" t="s">
        <v>2570</v>
      </c>
      <c r="B21" s="133">
        <f t="shared" si="1"/>
        <v>14</v>
      </c>
      <c r="C21" s="244" t="e">
        <f>_Loc2</f>
        <v>#N/A</v>
      </c>
      <c r="D21" s="245" t="e">
        <f>_Loc2</f>
        <v>#N/A</v>
      </c>
      <c r="E21" s="255" t="e">
        <f>_Loc2</f>
        <v>#N/A</v>
      </c>
      <c r="F21" s="236" t="e">
        <f>_Loc2</f>
        <v>#N/A</v>
      </c>
      <c r="G21" s="634" t="e">
        <f>_Loc2</f>
        <v>#N/A</v>
      </c>
      <c r="H21" s="635"/>
      <c r="I21" s="236" t="e">
        <f>_Loc2</f>
        <v>#N/A</v>
      </c>
      <c r="J21" s="236" t="e">
        <f>_Loc2</f>
        <v>#N/A</v>
      </c>
      <c r="K21" s="236" t="e">
        <f>_Loc2</f>
        <v>#N/A</v>
      </c>
      <c r="L21" s="236" t="e">
        <f>_Loc2</f>
        <v>#N/A</v>
      </c>
      <c r="M21" s="236" t="e">
        <f>_Loc2</f>
        <v>#N/A</v>
      </c>
      <c r="N21" s="236" t="e">
        <f>_Loc2</f>
        <v>#N/A</v>
      </c>
      <c r="O21" s="236" t="e">
        <f>_Loc2</f>
        <v>#N/A</v>
      </c>
      <c r="P21" s="133"/>
      <c r="Q21" s="133"/>
      <c r="R21" s="133"/>
      <c r="S21" s="133"/>
      <c r="T21" s="133"/>
      <c r="U21" s="133"/>
      <c r="V21" s="133"/>
      <c r="W21" s="236"/>
      <c r="X21" s="294"/>
      <c r="Y21" s="236"/>
      <c r="Z21" s="236" t="e">
        <f>_Loc2</f>
        <v>#N/A</v>
      </c>
      <c r="AA21" s="236" t="e">
        <f>_Loc2</f>
        <v>#N/A</v>
      </c>
      <c r="AB21" s="236" t="e">
        <f>_Loc2</f>
        <v>#N/A</v>
      </c>
      <c r="AC21" s="95">
        <f t="shared" si="0"/>
        <v>289</v>
      </c>
      <c r="AD21" s="236" t="e">
        <f>_Loc2</f>
        <v>#N/A</v>
      </c>
      <c r="AE21" s="236" t="e">
        <f>_Loc2</f>
        <v>#N/A</v>
      </c>
      <c r="AF21" s="95" t="str">
        <f t="shared" si="2"/>
        <v/>
      </c>
    </row>
    <row r="22" spans="1:32" ht="15.75" x14ac:dyDescent="0.2">
      <c r="A22" s="307" t="s">
        <v>2471</v>
      </c>
      <c r="B22" s="133">
        <f t="shared" si="1"/>
        <v>15</v>
      </c>
      <c r="C22" s="244" t="e">
        <f>_Loc2</f>
        <v>#N/A</v>
      </c>
      <c r="D22" s="245" t="e">
        <f>_Loc2</f>
        <v>#N/A</v>
      </c>
      <c r="E22" s="255" t="e">
        <f>_Loc2</f>
        <v>#N/A</v>
      </c>
      <c r="F22" s="236" t="e">
        <f>_Loc2</f>
        <v>#N/A</v>
      </c>
      <c r="G22" s="634" t="e">
        <f>_Loc2</f>
        <v>#N/A</v>
      </c>
      <c r="H22" s="635"/>
      <c r="I22" s="236" t="e">
        <f>_Loc2</f>
        <v>#N/A</v>
      </c>
      <c r="J22" s="236" t="e">
        <f>_Loc2</f>
        <v>#N/A</v>
      </c>
      <c r="K22" s="236" t="e">
        <f>_Loc2</f>
        <v>#N/A</v>
      </c>
      <c r="L22" s="236" t="e">
        <f>_Loc2</f>
        <v>#N/A</v>
      </c>
      <c r="M22" s="236" t="e">
        <f>_Loc2</f>
        <v>#N/A</v>
      </c>
      <c r="N22" s="236" t="e">
        <f>_Loc2</f>
        <v>#N/A</v>
      </c>
      <c r="O22" s="236" t="e">
        <f>_Loc2</f>
        <v>#N/A</v>
      </c>
      <c r="P22" s="133"/>
      <c r="Q22" s="133"/>
      <c r="R22" s="133"/>
      <c r="S22" s="133"/>
      <c r="T22" s="133"/>
      <c r="U22" s="133"/>
      <c r="V22" s="133"/>
      <c r="W22" s="236"/>
      <c r="X22" s="294"/>
      <c r="Y22" s="236"/>
      <c r="Z22" s="236" t="e">
        <f>_Loc2</f>
        <v>#N/A</v>
      </c>
      <c r="AA22" s="236" t="e">
        <f>_Loc2</f>
        <v>#N/A</v>
      </c>
      <c r="AB22" s="236" t="e">
        <f>_Loc2</f>
        <v>#N/A</v>
      </c>
      <c r="AC22" s="95">
        <f t="shared" si="0"/>
        <v>289</v>
      </c>
      <c r="AD22" s="236" t="e">
        <f>_Loc2</f>
        <v>#N/A</v>
      </c>
      <c r="AE22" s="236" t="e">
        <f>_Loc2</f>
        <v>#N/A</v>
      </c>
      <c r="AF22" s="95" t="str">
        <f t="shared" si="2"/>
        <v/>
      </c>
    </row>
    <row r="23" spans="1:32" ht="15.75" x14ac:dyDescent="0.2">
      <c r="A23" s="307" t="s">
        <v>2493</v>
      </c>
      <c r="B23" s="133">
        <f t="shared" si="1"/>
        <v>16</v>
      </c>
      <c r="C23" s="244" t="e">
        <f>_Loc2</f>
        <v>#N/A</v>
      </c>
      <c r="D23" s="245" t="e">
        <f>_Loc2</f>
        <v>#N/A</v>
      </c>
      <c r="E23" s="255" t="e">
        <f>_Loc2</f>
        <v>#N/A</v>
      </c>
      <c r="F23" s="236" t="e">
        <f>_Loc2</f>
        <v>#N/A</v>
      </c>
      <c r="G23" s="634" t="e">
        <f>_Loc2</f>
        <v>#N/A</v>
      </c>
      <c r="H23" s="635"/>
      <c r="I23" s="236" t="e">
        <f>_Loc2</f>
        <v>#N/A</v>
      </c>
      <c r="J23" s="236" t="e">
        <f>_Loc2</f>
        <v>#N/A</v>
      </c>
      <c r="K23" s="236" t="e">
        <f>_Loc2</f>
        <v>#N/A</v>
      </c>
      <c r="L23" s="236" t="e">
        <f>_Loc2</f>
        <v>#N/A</v>
      </c>
      <c r="M23" s="236" t="e">
        <f>_Loc2</f>
        <v>#N/A</v>
      </c>
      <c r="N23" s="236" t="e">
        <f>_Loc2</f>
        <v>#N/A</v>
      </c>
      <c r="O23" s="236" t="e">
        <f>_Loc2</f>
        <v>#N/A</v>
      </c>
      <c r="P23" s="265"/>
      <c r="Q23" s="133"/>
      <c r="R23" s="133"/>
      <c r="S23" s="261"/>
      <c r="T23" s="261"/>
      <c r="U23" s="133"/>
      <c r="V23" s="133"/>
      <c r="W23" s="236"/>
      <c r="X23" s="294"/>
      <c r="Y23" s="236"/>
      <c r="Z23" s="236" t="e">
        <f>_Loc2</f>
        <v>#N/A</v>
      </c>
      <c r="AA23" s="236" t="e">
        <f>_Loc2</f>
        <v>#N/A</v>
      </c>
      <c r="AB23" s="236" t="e">
        <f>_Loc2</f>
        <v>#N/A</v>
      </c>
      <c r="AC23" s="95">
        <f t="shared" si="0"/>
        <v>289</v>
      </c>
      <c r="AD23" s="236" t="e">
        <f>_Loc2</f>
        <v>#N/A</v>
      </c>
      <c r="AE23" s="236" t="e">
        <f>_Loc2</f>
        <v>#N/A</v>
      </c>
      <c r="AF23" s="95" t="str">
        <f t="shared" si="2"/>
        <v/>
      </c>
    </row>
    <row r="24" spans="1:32" ht="15.75" x14ac:dyDescent="0.2">
      <c r="A24" s="307" t="s">
        <v>2440</v>
      </c>
      <c r="B24" s="133">
        <f t="shared" si="1"/>
        <v>17</v>
      </c>
      <c r="C24" s="244" t="e">
        <f>_Loc2</f>
        <v>#N/A</v>
      </c>
      <c r="D24" s="245" t="e">
        <f>_Loc2</f>
        <v>#N/A</v>
      </c>
      <c r="E24" s="255" t="e">
        <f>_Loc2</f>
        <v>#N/A</v>
      </c>
      <c r="F24" s="236" t="e">
        <f>_Loc2</f>
        <v>#N/A</v>
      </c>
      <c r="G24" s="634" t="e">
        <f>_Loc2</f>
        <v>#N/A</v>
      </c>
      <c r="H24" s="635"/>
      <c r="I24" s="236" t="e">
        <f>_Loc2</f>
        <v>#N/A</v>
      </c>
      <c r="J24" s="236" t="e">
        <f>_Loc2</f>
        <v>#N/A</v>
      </c>
      <c r="K24" s="236" t="e">
        <f>_Loc2</f>
        <v>#N/A</v>
      </c>
      <c r="L24" s="236" t="e">
        <f>_Loc2</f>
        <v>#N/A</v>
      </c>
      <c r="M24" s="236" t="e">
        <f>_Loc2</f>
        <v>#N/A</v>
      </c>
      <c r="N24" s="236" t="e">
        <f>_Loc2</f>
        <v>#N/A</v>
      </c>
      <c r="O24" s="236" t="e">
        <f>_Loc2</f>
        <v>#N/A</v>
      </c>
      <c r="P24" s="133"/>
      <c r="Q24" s="133"/>
      <c r="R24" s="133"/>
      <c r="S24" s="133"/>
      <c r="T24" s="133"/>
      <c r="U24" s="133"/>
      <c r="V24" s="133"/>
      <c r="W24" s="236"/>
      <c r="X24" s="294"/>
      <c r="Y24" s="236"/>
      <c r="Z24" s="236" t="e">
        <f>_Loc2</f>
        <v>#N/A</v>
      </c>
      <c r="AA24" s="236" t="e">
        <f>_Loc2</f>
        <v>#N/A</v>
      </c>
      <c r="AB24" s="236" t="e">
        <f>_Loc2</f>
        <v>#N/A</v>
      </c>
      <c r="AC24" s="95">
        <f t="shared" si="0"/>
        <v>289</v>
      </c>
      <c r="AD24" s="236" t="e">
        <f>_Loc2</f>
        <v>#N/A</v>
      </c>
      <c r="AE24" s="236" t="e">
        <f>_Loc2</f>
        <v>#N/A</v>
      </c>
      <c r="AF24" s="95" t="str">
        <f t="shared" si="2"/>
        <v/>
      </c>
    </row>
    <row r="25" spans="1:32" ht="15.75" x14ac:dyDescent="0.25">
      <c r="A25" s="321" t="s">
        <v>2925</v>
      </c>
      <c r="B25" s="133">
        <f t="shared" si="1"/>
        <v>18</v>
      </c>
      <c r="C25" s="244" t="e">
        <f>_Loc2</f>
        <v>#N/A</v>
      </c>
      <c r="D25" s="245" t="e">
        <f>_Loc2</f>
        <v>#N/A</v>
      </c>
      <c r="E25" s="255" t="e">
        <f>_Loc2</f>
        <v>#N/A</v>
      </c>
      <c r="F25" s="236" t="e">
        <f>_Loc2</f>
        <v>#N/A</v>
      </c>
      <c r="G25" s="634" t="e">
        <f>_Loc2</f>
        <v>#N/A</v>
      </c>
      <c r="H25" s="635"/>
      <c r="I25" s="236" t="e">
        <f>_Loc2</f>
        <v>#N/A</v>
      </c>
      <c r="J25" s="236" t="e">
        <f>_Loc2</f>
        <v>#N/A</v>
      </c>
      <c r="K25" s="236" t="e">
        <f>_Loc2</f>
        <v>#N/A</v>
      </c>
      <c r="L25" s="236" t="e">
        <f>_Loc2</f>
        <v>#N/A</v>
      </c>
      <c r="M25" s="236" t="e">
        <f>_Loc2</f>
        <v>#N/A</v>
      </c>
      <c r="N25" s="236" t="e">
        <f>_Loc2</f>
        <v>#N/A</v>
      </c>
      <c r="O25" s="236" t="e">
        <f>_Loc2</f>
        <v>#N/A</v>
      </c>
      <c r="P25" s="133"/>
      <c r="Q25" s="133"/>
      <c r="R25" s="133"/>
      <c r="S25" s="133"/>
      <c r="T25" s="133"/>
      <c r="U25" s="133"/>
      <c r="V25" s="133"/>
      <c r="W25" s="236"/>
      <c r="X25" s="294"/>
      <c r="Y25" s="236"/>
      <c r="Z25" s="236" t="e">
        <f>_Loc2</f>
        <v>#N/A</v>
      </c>
      <c r="AA25" s="236" t="e">
        <f>_Loc2</f>
        <v>#N/A</v>
      </c>
      <c r="AB25" s="236" t="e">
        <f>_Loc2</f>
        <v>#N/A</v>
      </c>
      <c r="AC25" s="95">
        <f t="shared" si="0"/>
        <v>289</v>
      </c>
      <c r="AD25" s="236" t="e">
        <f>_Loc2</f>
        <v>#N/A</v>
      </c>
      <c r="AE25" s="236" t="e">
        <f>_Loc2</f>
        <v>#N/A</v>
      </c>
      <c r="AF25" s="95" t="str">
        <f t="shared" si="2"/>
        <v/>
      </c>
    </row>
    <row r="26" spans="1:32" ht="15.75" x14ac:dyDescent="0.2">
      <c r="A26" s="307" t="s">
        <v>2449</v>
      </c>
      <c r="B26" s="133">
        <f t="shared" si="1"/>
        <v>19</v>
      </c>
      <c r="C26" s="244" t="e">
        <f>_Loc2</f>
        <v>#N/A</v>
      </c>
      <c r="D26" s="245" t="e">
        <f>_Loc2</f>
        <v>#N/A</v>
      </c>
      <c r="E26" s="255" t="e">
        <f>_Loc2</f>
        <v>#N/A</v>
      </c>
      <c r="F26" s="236" t="e">
        <f>_Loc2</f>
        <v>#N/A</v>
      </c>
      <c r="G26" s="634" t="e">
        <f>_Loc2</f>
        <v>#N/A</v>
      </c>
      <c r="H26" s="635"/>
      <c r="I26" s="236" t="e">
        <f>_Loc2</f>
        <v>#N/A</v>
      </c>
      <c r="J26" s="236" t="e">
        <f>_Loc2</f>
        <v>#N/A</v>
      </c>
      <c r="K26" s="236" t="e">
        <f>_Loc2</f>
        <v>#N/A</v>
      </c>
      <c r="L26" s="236" t="e">
        <f>_Loc2</f>
        <v>#N/A</v>
      </c>
      <c r="M26" s="236" t="e">
        <f>_Loc2</f>
        <v>#N/A</v>
      </c>
      <c r="N26" s="236" t="e">
        <f>_Loc2</f>
        <v>#N/A</v>
      </c>
      <c r="O26" s="236" t="e">
        <f>_Loc2</f>
        <v>#N/A</v>
      </c>
      <c r="P26" s="133"/>
      <c r="Q26" s="133"/>
      <c r="R26" s="133"/>
      <c r="S26" s="133"/>
      <c r="T26" s="133"/>
      <c r="U26" s="133"/>
      <c r="V26" s="133"/>
      <c r="W26" s="236"/>
      <c r="X26" s="294"/>
      <c r="Y26" s="236"/>
      <c r="Z26" s="236" t="e">
        <f>_Loc2</f>
        <v>#N/A</v>
      </c>
      <c r="AA26" s="236" t="e">
        <f>_Loc2</f>
        <v>#N/A</v>
      </c>
      <c r="AB26" s="236" t="e">
        <f>_Loc2</f>
        <v>#N/A</v>
      </c>
      <c r="AC26" s="95">
        <f t="shared" si="0"/>
        <v>289</v>
      </c>
      <c r="AD26" s="236" t="e">
        <f>_Loc2</f>
        <v>#N/A</v>
      </c>
      <c r="AE26" s="236" t="e">
        <f>_Loc2</f>
        <v>#N/A</v>
      </c>
      <c r="AF26" s="95" t="str">
        <f t="shared" si="2"/>
        <v/>
      </c>
    </row>
    <row r="27" spans="1:32" ht="15.75" x14ac:dyDescent="0.2">
      <c r="A27" s="307" t="s">
        <v>3036</v>
      </c>
      <c r="B27" s="133">
        <f t="shared" si="1"/>
        <v>20</v>
      </c>
      <c r="C27" s="244" t="e">
        <f>_Loc2</f>
        <v>#N/A</v>
      </c>
      <c r="D27" s="245" t="e">
        <f>_Loc2</f>
        <v>#N/A</v>
      </c>
      <c r="E27" s="255" t="e">
        <f>_Loc2</f>
        <v>#N/A</v>
      </c>
      <c r="F27" s="236" t="e">
        <f>_Loc2</f>
        <v>#N/A</v>
      </c>
      <c r="G27" s="634" t="e">
        <f>_Loc2</f>
        <v>#N/A</v>
      </c>
      <c r="H27" s="635"/>
      <c r="I27" s="236" t="e">
        <f>_Loc2</f>
        <v>#N/A</v>
      </c>
      <c r="J27" s="236" t="e">
        <f>_Loc2</f>
        <v>#N/A</v>
      </c>
      <c r="K27" s="236" t="e">
        <f>_Loc2</f>
        <v>#N/A</v>
      </c>
      <c r="L27" s="236" t="e">
        <f>_Loc2</f>
        <v>#N/A</v>
      </c>
      <c r="M27" s="236" t="e">
        <f>_Loc2</f>
        <v>#N/A</v>
      </c>
      <c r="N27" s="236" t="e">
        <f>_Loc2</f>
        <v>#N/A</v>
      </c>
      <c r="O27" s="236" t="e">
        <f>_Loc2</f>
        <v>#N/A</v>
      </c>
      <c r="P27" s="133"/>
      <c r="Q27" s="133"/>
      <c r="R27" s="133"/>
      <c r="S27" s="133"/>
      <c r="T27" s="133"/>
      <c r="U27" s="133"/>
      <c r="V27" s="133"/>
      <c r="W27" s="236"/>
      <c r="X27" s="294"/>
      <c r="Y27" s="236"/>
      <c r="Z27" s="236" t="e">
        <f>_Loc2</f>
        <v>#N/A</v>
      </c>
      <c r="AA27" s="236" t="e">
        <f>_Loc2</f>
        <v>#N/A</v>
      </c>
      <c r="AB27" s="236" t="e">
        <f>_Loc2</f>
        <v>#N/A</v>
      </c>
      <c r="AC27" s="95">
        <f t="shared" si="0"/>
        <v>289</v>
      </c>
      <c r="AD27" s="236" t="e">
        <f>_Loc2</f>
        <v>#N/A</v>
      </c>
      <c r="AE27" s="236" t="e">
        <f>_Loc2</f>
        <v>#N/A</v>
      </c>
      <c r="AF27" s="95" t="str">
        <f t="shared" si="2"/>
        <v/>
      </c>
    </row>
    <row r="28" spans="1:32" ht="15.75" x14ac:dyDescent="0.2">
      <c r="A28" s="333" t="s">
        <v>3070</v>
      </c>
      <c r="B28" s="133">
        <f t="shared" si="1"/>
        <v>21</v>
      </c>
      <c r="C28" s="244" t="e">
        <f>_Loc2</f>
        <v>#N/A</v>
      </c>
      <c r="D28" s="245" t="e">
        <f>_Loc2</f>
        <v>#N/A</v>
      </c>
      <c r="E28" s="255" t="e">
        <f>_Loc2</f>
        <v>#N/A</v>
      </c>
      <c r="F28" s="236" t="e">
        <f>_Loc2</f>
        <v>#N/A</v>
      </c>
      <c r="G28" s="634" t="e">
        <f>_Loc2</f>
        <v>#N/A</v>
      </c>
      <c r="H28" s="635"/>
      <c r="I28" s="236" t="e">
        <f>_Loc2</f>
        <v>#N/A</v>
      </c>
      <c r="J28" s="236" t="e">
        <f>_Loc2</f>
        <v>#N/A</v>
      </c>
      <c r="K28" s="236" t="e">
        <f>_Loc2</f>
        <v>#N/A</v>
      </c>
      <c r="L28" s="236" t="e">
        <f>_Loc2</f>
        <v>#N/A</v>
      </c>
      <c r="M28" s="236" t="e">
        <f>_Loc2</f>
        <v>#N/A</v>
      </c>
      <c r="N28" s="236" t="e">
        <f>_Loc2</f>
        <v>#N/A</v>
      </c>
      <c r="O28" s="236" t="e">
        <f>_Loc2</f>
        <v>#N/A</v>
      </c>
      <c r="P28" s="133"/>
      <c r="Q28" s="133"/>
      <c r="R28" s="133"/>
      <c r="S28" s="133"/>
      <c r="T28" s="133"/>
      <c r="U28" s="133"/>
      <c r="V28" s="133"/>
      <c r="W28" s="236"/>
      <c r="X28" s="294"/>
      <c r="Y28" s="236"/>
      <c r="Z28" s="236" t="e">
        <f>_Loc2</f>
        <v>#N/A</v>
      </c>
      <c r="AA28" s="236" t="e">
        <f>_Loc2</f>
        <v>#N/A</v>
      </c>
      <c r="AB28" s="236" t="e">
        <f>_Loc2</f>
        <v>#N/A</v>
      </c>
      <c r="AC28" s="95">
        <f t="shared" si="0"/>
        <v>289</v>
      </c>
      <c r="AD28" s="236" t="e">
        <f>_Loc2</f>
        <v>#N/A</v>
      </c>
      <c r="AE28" s="236" t="e">
        <f>_Loc2</f>
        <v>#N/A</v>
      </c>
      <c r="AF28" s="95" t="str">
        <f t="shared" si="2"/>
        <v/>
      </c>
    </row>
    <row r="29" spans="1:32" ht="15.75" x14ac:dyDescent="0.25">
      <c r="A29" s="321" t="s">
        <v>2541</v>
      </c>
      <c r="B29" s="133">
        <f t="shared" si="1"/>
        <v>22</v>
      </c>
      <c r="C29" s="244" t="e">
        <f>_Loc2</f>
        <v>#N/A</v>
      </c>
      <c r="D29" s="245" t="e">
        <f>_Loc2</f>
        <v>#N/A</v>
      </c>
      <c r="E29" s="255" t="e">
        <f>_Loc2</f>
        <v>#N/A</v>
      </c>
      <c r="F29" s="236" t="e">
        <f>_Loc2</f>
        <v>#N/A</v>
      </c>
      <c r="G29" s="634" t="e">
        <f>_Loc2</f>
        <v>#N/A</v>
      </c>
      <c r="H29" s="635"/>
      <c r="I29" s="236" t="e">
        <f>_Loc2</f>
        <v>#N/A</v>
      </c>
      <c r="J29" s="236" t="e">
        <f>_Loc2</f>
        <v>#N/A</v>
      </c>
      <c r="K29" s="236" t="e">
        <f>_Loc2</f>
        <v>#N/A</v>
      </c>
      <c r="L29" s="236" t="e">
        <f>_Loc2</f>
        <v>#N/A</v>
      </c>
      <c r="M29" s="236" t="e">
        <f>_Loc2</f>
        <v>#N/A</v>
      </c>
      <c r="N29" s="236" t="e">
        <f>_Loc2</f>
        <v>#N/A</v>
      </c>
      <c r="O29" s="236" t="e">
        <f>_Loc2</f>
        <v>#N/A</v>
      </c>
      <c r="P29" s="133"/>
      <c r="Q29" s="133"/>
      <c r="R29" s="133"/>
      <c r="S29" s="133"/>
      <c r="T29" s="133"/>
      <c r="U29" s="133"/>
      <c r="V29" s="133"/>
      <c r="W29" s="236"/>
      <c r="X29" s="294"/>
      <c r="Y29" s="236"/>
      <c r="Z29" s="236" t="e">
        <f>_Loc2</f>
        <v>#N/A</v>
      </c>
      <c r="AA29" s="236" t="e">
        <f>_Loc2</f>
        <v>#N/A</v>
      </c>
      <c r="AB29" s="236" t="e">
        <f>_Loc2</f>
        <v>#N/A</v>
      </c>
      <c r="AC29" s="95">
        <f t="shared" si="0"/>
        <v>289</v>
      </c>
      <c r="AD29" s="236" t="e">
        <f>_Loc2</f>
        <v>#N/A</v>
      </c>
      <c r="AE29" s="236" t="e">
        <f>_Loc2</f>
        <v>#N/A</v>
      </c>
      <c r="AF29" s="95" t="str">
        <f t="shared" si="2"/>
        <v/>
      </c>
    </row>
    <row r="30" spans="1:32" ht="15.75" x14ac:dyDescent="0.2">
      <c r="A30" s="307" t="s">
        <v>2625</v>
      </c>
      <c r="B30" s="133">
        <f t="shared" si="1"/>
        <v>23</v>
      </c>
      <c r="C30" s="244" t="e">
        <f>_Loc2</f>
        <v>#N/A</v>
      </c>
      <c r="D30" s="245" t="e">
        <f>_Loc2</f>
        <v>#N/A</v>
      </c>
      <c r="E30" s="255" t="e">
        <f>_Loc2</f>
        <v>#N/A</v>
      </c>
      <c r="F30" s="236" t="e">
        <f>_Loc2</f>
        <v>#N/A</v>
      </c>
      <c r="G30" s="634" t="e">
        <f>_Loc2</f>
        <v>#N/A</v>
      </c>
      <c r="H30" s="635"/>
      <c r="I30" s="236" t="e">
        <f>_Loc2</f>
        <v>#N/A</v>
      </c>
      <c r="J30" s="236" t="e">
        <f>_Loc2</f>
        <v>#N/A</v>
      </c>
      <c r="K30" s="236" t="e">
        <f>_Loc2</f>
        <v>#N/A</v>
      </c>
      <c r="L30" s="236" t="e">
        <f>_Loc2</f>
        <v>#N/A</v>
      </c>
      <c r="M30" s="236" t="e">
        <f>_Loc2</f>
        <v>#N/A</v>
      </c>
      <c r="N30" s="236" t="e">
        <f>_Loc2</f>
        <v>#N/A</v>
      </c>
      <c r="O30" s="236" t="e">
        <f>_Loc2</f>
        <v>#N/A</v>
      </c>
      <c r="P30" s="133"/>
      <c r="Q30" s="133"/>
      <c r="R30" s="133"/>
      <c r="S30" s="133"/>
      <c r="T30" s="133"/>
      <c r="U30" s="133"/>
      <c r="V30" s="133"/>
      <c r="W30" s="236"/>
      <c r="X30" s="294"/>
      <c r="Y30" s="236"/>
      <c r="Z30" s="236" t="e">
        <f>_Loc2</f>
        <v>#N/A</v>
      </c>
      <c r="AA30" s="236" t="e">
        <f>_Loc2</f>
        <v>#N/A</v>
      </c>
      <c r="AB30" s="236" t="e">
        <f>_Loc2</f>
        <v>#N/A</v>
      </c>
      <c r="AC30" s="95">
        <f t="shared" si="0"/>
        <v>289</v>
      </c>
      <c r="AD30" s="236" t="e">
        <f>_Loc2</f>
        <v>#N/A</v>
      </c>
      <c r="AE30" s="236" t="e">
        <f>_Loc2</f>
        <v>#N/A</v>
      </c>
      <c r="AF30" s="95" t="str">
        <f t="shared" si="2"/>
        <v/>
      </c>
    </row>
    <row r="31" spans="1:32" ht="15.75" x14ac:dyDescent="0.2">
      <c r="A31" s="307" t="s">
        <v>2686</v>
      </c>
      <c r="B31" s="133">
        <f t="shared" si="1"/>
        <v>24</v>
      </c>
      <c r="C31" s="244" t="e">
        <f>_Loc2</f>
        <v>#N/A</v>
      </c>
      <c r="D31" s="245" t="e">
        <f>_Loc2</f>
        <v>#N/A</v>
      </c>
      <c r="E31" s="255" t="e">
        <f>_Loc2</f>
        <v>#N/A</v>
      </c>
      <c r="F31" s="236" t="e">
        <f>_Loc2</f>
        <v>#N/A</v>
      </c>
      <c r="G31" s="634" t="e">
        <f>_Loc2</f>
        <v>#N/A</v>
      </c>
      <c r="H31" s="635"/>
      <c r="I31" s="236" t="e">
        <f>_Loc2</f>
        <v>#N/A</v>
      </c>
      <c r="J31" s="236" t="e">
        <f>_Loc2</f>
        <v>#N/A</v>
      </c>
      <c r="K31" s="236" t="e">
        <f>_Loc2</f>
        <v>#N/A</v>
      </c>
      <c r="L31" s="236" t="e">
        <f>_Loc2</f>
        <v>#N/A</v>
      </c>
      <c r="M31" s="236" t="e">
        <f>_Loc2</f>
        <v>#N/A</v>
      </c>
      <c r="N31" s="236" t="e">
        <f>_Loc2</f>
        <v>#N/A</v>
      </c>
      <c r="O31" s="236" t="e">
        <f>_Loc2</f>
        <v>#N/A</v>
      </c>
      <c r="P31" s="261"/>
      <c r="Q31" s="133"/>
      <c r="R31" s="133"/>
      <c r="S31" s="133"/>
      <c r="T31" s="133"/>
      <c r="U31" s="133"/>
      <c r="V31" s="262"/>
      <c r="W31" s="236"/>
      <c r="X31" s="294"/>
      <c r="Y31" s="236"/>
      <c r="Z31" s="236" t="e">
        <f>_Loc2</f>
        <v>#N/A</v>
      </c>
      <c r="AA31" s="236" t="e">
        <f>_Loc2</f>
        <v>#N/A</v>
      </c>
      <c r="AB31" s="236" t="e">
        <f>_Loc2</f>
        <v>#N/A</v>
      </c>
      <c r="AC31" s="95">
        <f t="shared" si="0"/>
        <v>289</v>
      </c>
      <c r="AD31" s="236" t="e">
        <f>_Loc2</f>
        <v>#N/A</v>
      </c>
      <c r="AE31" s="236" t="e">
        <f>_Loc2</f>
        <v>#N/A</v>
      </c>
      <c r="AF31" s="95" t="str">
        <f t="shared" si="2"/>
        <v/>
      </c>
    </row>
    <row r="32" spans="1:32" ht="15.75" x14ac:dyDescent="0.2">
      <c r="A32" s="307" t="s">
        <v>2465</v>
      </c>
      <c r="B32" s="133">
        <f t="shared" si="1"/>
        <v>25</v>
      </c>
      <c r="C32" s="244" t="e">
        <f>_Loc2</f>
        <v>#N/A</v>
      </c>
      <c r="D32" s="245" t="e">
        <f>_Loc2</f>
        <v>#N/A</v>
      </c>
      <c r="E32" s="255" t="e">
        <f>_Loc2</f>
        <v>#N/A</v>
      </c>
      <c r="F32" s="236" t="e">
        <f>_Loc2</f>
        <v>#N/A</v>
      </c>
      <c r="G32" s="634" t="e">
        <f>_Loc2</f>
        <v>#N/A</v>
      </c>
      <c r="H32" s="635"/>
      <c r="I32" s="236" t="e">
        <f>_Loc2</f>
        <v>#N/A</v>
      </c>
      <c r="J32" s="236" t="e">
        <f>_Loc2</f>
        <v>#N/A</v>
      </c>
      <c r="K32" s="236" t="e">
        <f>_Loc2</f>
        <v>#N/A</v>
      </c>
      <c r="L32" s="236" t="e">
        <f>_Loc2</f>
        <v>#N/A</v>
      </c>
      <c r="M32" s="236" t="e">
        <f>_Loc2</f>
        <v>#N/A</v>
      </c>
      <c r="N32" s="236" t="e">
        <f>_Loc2</f>
        <v>#N/A</v>
      </c>
      <c r="O32" s="236" t="e">
        <f>_Loc2</f>
        <v>#N/A</v>
      </c>
      <c r="P32" s="133"/>
      <c r="Q32" s="265"/>
      <c r="R32" s="265"/>
      <c r="S32" s="133"/>
      <c r="T32" s="133"/>
      <c r="U32" s="133"/>
      <c r="V32" s="133"/>
      <c r="W32" s="236"/>
      <c r="X32" s="294"/>
      <c r="Y32" s="236"/>
      <c r="Z32" s="236" t="e">
        <f>_Loc2</f>
        <v>#N/A</v>
      </c>
      <c r="AA32" s="236" t="e">
        <f>_Loc2</f>
        <v>#N/A</v>
      </c>
      <c r="AB32" s="236" t="e">
        <f>_Loc2</f>
        <v>#N/A</v>
      </c>
      <c r="AC32" s="95">
        <f t="shared" si="0"/>
        <v>289</v>
      </c>
      <c r="AD32" s="236" t="e">
        <f>_Loc2</f>
        <v>#N/A</v>
      </c>
      <c r="AE32" s="236" t="e">
        <f>_Loc2</f>
        <v>#N/A</v>
      </c>
      <c r="AF32" s="95" t="str">
        <f t="shared" si="2"/>
        <v/>
      </c>
    </row>
    <row r="33" spans="1:32" ht="15.75" x14ac:dyDescent="0.25">
      <c r="A33" s="321" t="s">
        <v>2547</v>
      </c>
      <c r="B33" s="133">
        <f t="shared" si="1"/>
        <v>26</v>
      </c>
      <c r="C33" s="244" t="e">
        <f>_Loc2</f>
        <v>#N/A</v>
      </c>
      <c r="D33" s="245" t="e">
        <f>_Loc2</f>
        <v>#N/A</v>
      </c>
      <c r="E33" s="255" t="e">
        <f>_Loc2</f>
        <v>#N/A</v>
      </c>
      <c r="F33" s="236" t="e">
        <f>_Loc2</f>
        <v>#N/A</v>
      </c>
      <c r="G33" s="634" t="e">
        <f>_Loc2</f>
        <v>#N/A</v>
      </c>
      <c r="H33" s="635"/>
      <c r="I33" s="236" t="e">
        <f>_Loc2</f>
        <v>#N/A</v>
      </c>
      <c r="J33" s="236" t="e">
        <f>_Loc2</f>
        <v>#N/A</v>
      </c>
      <c r="K33" s="236" t="e">
        <f>_Loc2</f>
        <v>#N/A</v>
      </c>
      <c r="L33" s="236" t="e">
        <f>_Loc2</f>
        <v>#N/A</v>
      </c>
      <c r="M33" s="236" t="e">
        <f>_Loc2</f>
        <v>#N/A</v>
      </c>
      <c r="N33" s="236" t="e">
        <f>_Loc2</f>
        <v>#N/A</v>
      </c>
      <c r="O33" s="236" t="e">
        <f>_Loc2</f>
        <v>#N/A</v>
      </c>
      <c r="P33" s="133"/>
      <c r="Q33" s="133"/>
      <c r="R33" s="133"/>
      <c r="S33" s="133"/>
      <c r="T33" s="133"/>
      <c r="U33" s="133"/>
      <c r="V33" s="133"/>
      <c r="W33" s="236"/>
      <c r="X33" s="294"/>
      <c r="Y33" s="236"/>
      <c r="Z33" s="236" t="e">
        <f>_Loc2</f>
        <v>#N/A</v>
      </c>
      <c r="AA33" s="236" t="e">
        <f>_Loc2</f>
        <v>#N/A</v>
      </c>
      <c r="AB33" s="236" t="e">
        <f>_Loc2</f>
        <v>#N/A</v>
      </c>
      <c r="AC33" s="95">
        <f t="shared" si="0"/>
        <v>289</v>
      </c>
      <c r="AD33" s="236" t="e">
        <f>_Loc2</f>
        <v>#N/A</v>
      </c>
      <c r="AE33" s="236" t="e">
        <f>_Loc2</f>
        <v>#N/A</v>
      </c>
      <c r="AF33" s="95" t="str">
        <f t="shared" si="2"/>
        <v/>
      </c>
    </row>
    <row r="34" spans="1:32" ht="15.75" x14ac:dyDescent="0.2">
      <c r="A34" s="307" t="s">
        <v>2457</v>
      </c>
      <c r="B34" s="133">
        <f t="shared" si="1"/>
        <v>27</v>
      </c>
      <c r="C34" s="244" t="e">
        <f>_Loc2</f>
        <v>#N/A</v>
      </c>
      <c r="D34" s="245" t="e">
        <f>_Loc2</f>
        <v>#N/A</v>
      </c>
      <c r="E34" s="255" t="e">
        <f>_Loc2</f>
        <v>#N/A</v>
      </c>
      <c r="F34" s="236" t="e">
        <f>_Loc2</f>
        <v>#N/A</v>
      </c>
      <c r="G34" s="634" t="e">
        <f>_Loc2</f>
        <v>#N/A</v>
      </c>
      <c r="H34" s="635"/>
      <c r="I34" s="236" t="e">
        <f>_Loc2</f>
        <v>#N/A</v>
      </c>
      <c r="J34" s="236" t="e">
        <f>_Loc2</f>
        <v>#N/A</v>
      </c>
      <c r="K34" s="236" t="e">
        <f>_Loc2</f>
        <v>#N/A</v>
      </c>
      <c r="L34" s="236" t="e">
        <f>_Loc2</f>
        <v>#N/A</v>
      </c>
      <c r="M34" s="236" t="e">
        <f>_Loc2</f>
        <v>#N/A</v>
      </c>
      <c r="N34" s="236" t="e">
        <f>_Loc2</f>
        <v>#N/A</v>
      </c>
      <c r="O34" s="236" t="e">
        <f>_Loc2</f>
        <v>#N/A</v>
      </c>
      <c r="P34" s="133"/>
      <c r="Q34" s="133"/>
      <c r="R34" s="133"/>
      <c r="S34" s="133"/>
      <c r="T34" s="133"/>
      <c r="U34" s="133"/>
      <c r="V34" s="133"/>
      <c r="W34" s="236"/>
      <c r="X34" s="294"/>
      <c r="Y34" s="236"/>
      <c r="Z34" s="236" t="e">
        <f>_Loc2</f>
        <v>#N/A</v>
      </c>
      <c r="AA34" s="236" t="e">
        <f>_Loc2</f>
        <v>#N/A</v>
      </c>
      <c r="AB34" s="236" t="e">
        <f>_Loc2</f>
        <v>#N/A</v>
      </c>
      <c r="AC34" s="95">
        <f t="shared" si="0"/>
        <v>289</v>
      </c>
      <c r="AD34" s="236" t="e">
        <f>_Loc2</f>
        <v>#N/A</v>
      </c>
      <c r="AE34" s="236" t="e">
        <f>_Loc2</f>
        <v>#N/A</v>
      </c>
      <c r="AF34" s="95" t="str">
        <f t="shared" si="2"/>
        <v/>
      </c>
    </row>
    <row r="35" spans="1:32" ht="15.75" x14ac:dyDescent="0.25">
      <c r="A35" s="321" t="s">
        <v>2542</v>
      </c>
      <c r="B35" s="133">
        <f t="shared" si="1"/>
        <v>28</v>
      </c>
      <c r="C35" s="244" t="e">
        <f>_Loc2</f>
        <v>#N/A</v>
      </c>
      <c r="D35" s="245" t="e">
        <f>_Loc2</f>
        <v>#N/A</v>
      </c>
      <c r="E35" s="255" t="e">
        <f>_Loc2</f>
        <v>#N/A</v>
      </c>
      <c r="F35" s="236" t="e">
        <f>_Loc2</f>
        <v>#N/A</v>
      </c>
      <c r="G35" s="634" t="e">
        <f>_Loc2</f>
        <v>#N/A</v>
      </c>
      <c r="H35" s="635"/>
      <c r="I35" s="236" t="e">
        <f>_Loc2</f>
        <v>#N/A</v>
      </c>
      <c r="J35" s="236" t="e">
        <f>_Loc2</f>
        <v>#N/A</v>
      </c>
      <c r="K35" s="236" t="e">
        <f>_Loc2</f>
        <v>#N/A</v>
      </c>
      <c r="L35" s="236" t="e">
        <f>_Loc2</f>
        <v>#N/A</v>
      </c>
      <c r="M35" s="236" t="e">
        <f>_Loc2</f>
        <v>#N/A</v>
      </c>
      <c r="N35" s="236" t="e">
        <f>_Loc2</f>
        <v>#N/A</v>
      </c>
      <c r="O35" s="236" t="e">
        <f>_Loc2</f>
        <v>#N/A</v>
      </c>
      <c r="P35" s="133"/>
      <c r="Q35" s="133"/>
      <c r="R35" s="133"/>
      <c r="S35" s="133"/>
      <c r="T35" s="133"/>
      <c r="U35" s="133"/>
      <c r="V35" s="262"/>
      <c r="W35" s="236"/>
      <c r="X35" s="294"/>
      <c r="Y35" s="236"/>
      <c r="Z35" s="236" t="e">
        <f>_Loc2</f>
        <v>#N/A</v>
      </c>
      <c r="AA35" s="236" t="e">
        <f>_Loc2</f>
        <v>#N/A</v>
      </c>
      <c r="AB35" s="236" t="e">
        <f>_Loc2</f>
        <v>#N/A</v>
      </c>
      <c r="AC35" s="95">
        <f t="shared" si="0"/>
        <v>289</v>
      </c>
      <c r="AD35" s="236" t="e">
        <f>_Loc2</f>
        <v>#N/A</v>
      </c>
      <c r="AE35" s="236" t="e">
        <f>_Loc2</f>
        <v>#N/A</v>
      </c>
      <c r="AF35" s="95" t="str">
        <f t="shared" si="2"/>
        <v/>
      </c>
    </row>
    <row r="36" spans="1:32" ht="15.75" x14ac:dyDescent="0.25">
      <c r="A36" s="321" t="s">
        <v>2420</v>
      </c>
      <c r="B36" s="133">
        <f t="shared" si="1"/>
        <v>29</v>
      </c>
      <c r="C36" s="244" t="e">
        <f>_Loc2</f>
        <v>#N/A</v>
      </c>
      <c r="D36" s="245" t="e">
        <f>_Loc2</f>
        <v>#N/A</v>
      </c>
      <c r="E36" s="255" t="e">
        <f>_Loc2</f>
        <v>#N/A</v>
      </c>
      <c r="F36" s="236" t="e">
        <f>_Loc2</f>
        <v>#N/A</v>
      </c>
      <c r="G36" s="634" t="e">
        <f>_Loc2</f>
        <v>#N/A</v>
      </c>
      <c r="H36" s="635"/>
      <c r="I36" s="236" t="e">
        <f>_Loc2</f>
        <v>#N/A</v>
      </c>
      <c r="J36" s="236" t="e">
        <f>_Loc2</f>
        <v>#N/A</v>
      </c>
      <c r="K36" s="236" t="e">
        <f>_Loc2</f>
        <v>#N/A</v>
      </c>
      <c r="L36" s="236" t="e">
        <f>_Loc2</f>
        <v>#N/A</v>
      </c>
      <c r="M36" s="236" t="e">
        <f>_Loc2</f>
        <v>#N/A</v>
      </c>
      <c r="N36" s="236" t="e">
        <f>_Loc2</f>
        <v>#N/A</v>
      </c>
      <c r="O36" s="236" t="e">
        <f>_Loc2</f>
        <v>#N/A</v>
      </c>
      <c r="P36" s="133"/>
      <c r="Q36" s="133"/>
      <c r="R36" s="133"/>
      <c r="S36" s="133"/>
      <c r="T36" s="133"/>
      <c r="U36" s="133"/>
      <c r="V36" s="133"/>
      <c r="W36" s="236"/>
      <c r="X36" s="294"/>
      <c r="Y36" s="236"/>
      <c r="Z36" s="236" t="e">
        <f>_Loc2</f>
        <v>#N/A</v>
      </c>
      <c r="AA36" s="236" t="e">
        <f>_Loc2</f>
        <v>#N/A</v>
      </c>
      <c r="AB36" s="236" t="e">
        <f>_Loc2</f>
        <v>#N/A</v>
      </c>
      <c r="AC36" s="95">
        <f t="shared" si="0"/>
        <v>289</v>
      </c>
      <c r="AD36" s="236" t="e">
        <f>_Loc2</f>
        <v>#N/A</v>
      </c>
      <c r="AE36" s="236" t="e">
        <f>_Loc2</f>
        <v>#N/A</v>
      </c>
      <c r="AF36" s="95" t="str">
        <f t="shared" si="2"/>
        <v/>
      </c>
    </row>
    <row r="37" spans="1:32" ht="15.75" x14ac:dyDescent="0.2">
      <c r="A37" s="307" t="s">
        <v>2946</v>
      </c>
      <c r="B37" s="133">
        <f t="shared" si="1"/>
        <v>30</v>
      </c>
      <c r="C37" s="244" t="e">
        <f>_Loc2</f>
        <v>#N/A</v>
      </c>
      <c r="D37" s="245" t="e">
        <f>_Loc2</f>
        <v>#N/A</v>
      </c>
      <c r="E37" s="255" t="e">
        <f>_Loc2</f>
        <v>#N/A</v>
      </c>
      <c r="F37" s="236" t="e">
        <f>_Loc2</f>
        <v>#N/A</v>
      </c>
      <c r="G37" s="634" t="e">
        <f>_Loc2</f>
        <v>#N/A</v>
      </c>
      <c r="H37" s="635"/>
      <c r="I37" s="236" t="e">
        <f>_Loc2</f>
        <v>#N/A</v>
      </c>
      <c r="J37" s="236" t="e">
        <f>_Loc2</f>
        <v>#N/A</v>
      </c>
      <c r="K37" s="236" t="e">
        <f>_Loc2</f>
        <v>#N/A</v>
      </c>
      <c r="L37" s="236" t="e">
        <f>_Loc2</f>
        <v>#N/A</v>
      </c>
      <c r="M37" s="236" t="e">
        <f>_Loc2</f>
        <v>#N/A</v>
      </c>
      <c r="N37" s="236" t="e">
        <f>_Loc2</f>
        <v>#N/A</v>
      </c>
      <c r="O37" s="236" t="e">
        <f>_Loc2</f>
        <v>#N/A</v>
      </c>
      <c r="P37" s="133"/>
      <c r="Q37" s="133"/>
      <c r="R37" s="133"/>
      <c r="S37" s="133"/>
      <c r="T37" s="133"/>
      <c r="U37" s="133"/>
      <c r="V37" s="133"/>
      <c r="W37" s="236"/>
      <c r="X37" s="294"/>
      <c r="Y37" s="236"/>
      <c r="Z37" s="236" t="e">
        <f>_Loc2</f>
        <v>#N/A</v>
      </c>
      <c r="AA37" s="236" t="e">
        <f>_Loc2</f>
        <v>#N/A</v>
      </c>
      <c r="AB37" s="236" t="e">
        <f>_Loc2</f>
        <v>#N/A</v>
      </c>
      <c r="AC37" s="95">
        <f t="shared" si="0"/>
        <v>289</v>
      </c>
      <c r="AD37" s="236" t="e">
        <f>_Loc2</f>
        <v>#N/A</v>
      </c>
      <c r="AE37" s="236" t="e">
        <f>_Loc2</f>
        <v>#N/A</v>
      </c>
      <c r="AF37" s="95" t="str">
        <f t="shared" si="2"/>
        <v/>
      </c>
    </row>
    <row r="38" spans="1:32" ht="15.75" x14ac:dyDescent="0.2">
      <c r="A38" s="307" t="s">
        <v>2948</v>
      </c>
      <c r="B38" s="133">
        <f t="shared" si="1"/>
        <v>31</v>
      </c>
      <c r="C38" s="244" t="e">
        <f>_Loc2</f>
        <v>#N/A</v>
      </c>
      <c r="D38" s="245" t="e">
        <f>_Loc2</f>
        <v>#N/A</v>
      </c>
      <c r="E38" s="255" t="e">
        <f>_Loc2</f>
        <v>#N/A</v>
      </c>
      <c r="F38" s="236" t="e">
        <f>_Loc2</f>
        <v>#N/A</v>
      </c>
      <c r="G38" s="634" t="e">
        <f>_Loc2</f>
        <v>#N/A</v>
      </c>
      <c r="H38" s="635"/>
      <c r="I38" s="236" t="e">
        <f>_Loc2</f>
        <v>#N/A</v>
      </c>
      <c r="J38" s="236" t="e">
        <f>_Loc2</f>
        <v>#N/A</v>
      </c>
      <c r="K38" s="236" t="e">
        <f>_Loc2</f>
        <v>#N/A</v>
      </c>
      <c r="L38" s="236" t="e">
        <f>_Loc2</f>
        <v>#N/A</v>
      </c>
      <c r="M38" s="236" t="e">
        <f>_Loc2</f>
        <v>#N/A</v>
      </c>
      <c r="N38" s="236" t="e">
        <f>_Loc2</f>
        <v>#N/A</v>
      </c>
      <c r="O38" s="236" t="e">
        <f>_Loc2</f>
        <v>#N/A</v>
      </c>
      <c r="P38" s="133"/>
      <c r="Q38" s="133"/>
      <c r="R38" s="133"/>
      <c r="S38" s="133"/>
      <c r="T38" s="133"/>
      <c r="U38" s="133"/>
      <c r="V38" s="133"/>
      <c r="W38" s="236"/>
      <c r="X38" s="294"/>
      <c r="Y38" s="236"/>
      <c r="Z38" s="236" t="e">
        <f>_Loc2</f>
        <v>#N/A</v>
      </c>
      <c r="AA38" s="236" t="e">
        <f>_Loc2</f>
        <v>#N/A</v>
      </c>
      <c r="AB38" s="236" t="e">
        <f>_Loc2</f>
        <v>#N/A</v>
      </c>
      <c r="AC38" s="95">
        <f t="shared" si="0"/>
        <v>289</v>
      </c>
      <c r="AD38" s="236" t="e">
        <f>_Loc2</f>
        <v>#N/A</v>
      </c>
      <c r="AE38" s="236" t="e">
        <f>_Loc2</f>
        <v>#N/A</v>
      </c>
      <c r="AF38" s="95" t="str">
        <f t="shared" si="2"/>
        <v/>
      </c>
    </row>
    <row r="39" spans="1:32" ht="15.75" x14ac:dyDescent="0.25">
      <c r="A39" s="321" t="s">
        <v>2923</v>
      </c>
      <c r="B39" s="133">
        <f t="shared" si="1"/>
        <v>32</v>
      </c>
      <c r="C39" s="244" t="e">
        <f>_Loc2</f>
        <v>#N/A</v>
      </c>
      <c r="D39" s="245" t="e">
        <f>_Loc2</f>
        <v>#N/A</v>
      </c>
      <c r="E39" s="255" t="e">
        <f>_Loc2</f>
        <v>#N/A</v>
      </c>
      <c r="F39" s="236" t="e">
        <f>_Loc2</f>
        <v>#N/A</v>
      </c>
      <c r="G39" s="634" t="e">
        <f>_Loc2</f>
        <v>#N/A</v>
      </c>
      <c r="H39" s="635"/>
      <c r="I39" s="236" t="e">
        <f>_Loc2</f>
        <v>#N/A</v>
      </c>
      <c r="J39" s="236" t="e">
        <f>_Loc2</f>
        <v>#N/A</v>
      </c>
      <c r="K39" s="236" t="e">
        <f>_Loc2</f>
        <v>#N/A</v>
      </c>
      <c r="L39" s="236" t="e">
        <f>_Loc2</f>
        <v>#N/A</v>
      </c>
      <c r="M39" s="236" t="e">
        <f>_Loc2</f>
        <v>#N/A</v>
      </c>
      <c r="N39" s="236" t="e">
        <f>_Loc2</f>
        <v>#N/A</v>
      </c>
      <c r="O39" s="236" t="e">
        <f>_Loc2</f>
        <v>#N/A</v>
      </c>
      <c r="P39" s="133"/>
      <c r="Q39" s="133"/>
      <c r="R39" s="133"/>
      <c r="S39" s="133"/>
      <c r="T39" s="133"/>
      <c r="U39" s="133"/>
      <c r="V39" s="133"/>
      <c r="W39" s="236"/>
      <c r="X39" s="294"/>
      <c r="Y39" s="236"/>
      <c r="Z39" s="236" t="e">
        <f>_Loc2</f>
        <v>#N/A</v>
      </c>
      <c r="AA39" s="236" t="e">
        <f>_Loc2</f>
        <v>#N/A</v>
      </c>
      <c r="AB39" s="236" t="e">
        <f>_Loc2</f>
        <v>#N/A</v>
      </c>
      <c r="AC39" s="95">
        <f t="shared" si="0"/>
        <v>289</v>
      </c>
      <c r="AD39" s="236" t="e">
        <f>_Loc2</f>
        <v>#N/A</v>
      </c>
      <c r="AE39" s="236" t="e">
        <f>_Loc2</f>
        <v>#N/A</v>
      </c>
      <c r="AF39" s="95" t="str">
        <f t="shared" si="2"/>
        <v/>
      </c>
    </row>
    <row r="40" spans="1:32" ht="15.75" x14ac:dyDescent="0.25">
      <c r="A40" s="321" t="s">
        <v>2927</v>
      </c>
      <c r="B40" s="133">
        <f t="shared" si="1"/>
        <v>33</v>
      </c>
      <c r="C40" s="244" t="e">
        <f>_Loc2</f>
        <v>#N/A</v>
      </c>
      <c r="D40" s="245" t="e">
        <f>_Loc2</f>
        <v>#N/A</v>
      </c>
      <c r="E40" s="255" t="e">
        <f>_Loc2</f>
        <v>#N/A</v>
      </c>
      <c r="F40" s="236" t="e">
        <f>_Loc2</f>
        <v>#N/A</v>
      </c>
      <c r="G40" s="634" t="e">
        <f>_Loc2</f>
        <v>#N/A</v>
      </c>
      <c r="H40" s="635"/>
      <c r="I40" s="236" t="e">
        <f>_Loc2</f>
        <v>#N/A</v>
      </c>
      <c r="J40" s="236" t="e">
        <f>_Loc2</f>
        <v>#N/A</v>
      </c>
      <c r="K40" s="236" t="e">
        <f>_Loc2</f>
        <v>#N/A</v>
      </c>
      <c r="L40" s="236" t="e">
        <f>_Loc2</f>
        <v>#N/A</v>
      </c>
      <c r="M40" s="236" t="e">
        <f>_Loc2</f>
        <v>#N/A</v>
      </c>
      <c r="N40" s="236" t="e">
        <f>_Loc2</f>
        <v>#N/A</v>
      </c>
      <c r="O40" s="236" t="e">
        <f>_Loc2</f>
        <v>#N/A</v>
      </c>
      <c r="P40" s="133"/>
      <c r="Q40" s="133"/>
      <c r="R40" s="133"/>
      <c r="S40" s="133"/>
      <c r="T40" s="133"/>
      <c r="U40" s="133"/>
      <c r="V40" s="133"/>
      <c r="W40" s="236"/>
      <c r="X40" s="294"/>
      <c r="Y40" s="236"/>
      <c r="Z40" s="236" t="e">
        <f>_Loc2</f>
        <v>#N/A</v>
      </c>
      <c r="AA40" s="236" t="e">
        <f>_Loc2</f>
        <v>#N/A</v>
      </c>
      <c r="AB40" s="236" t="e">
        <f>_Loc2</f>
        <v>#N/A</v>
      </c>
      <c r="AC40" s="95">
        <f t="shared" si="0"/>
        <v>289</v>
      </c>
      <c r="AD40" s="236" t="e">
        <f>_Loc2</f>
        <v>#N/A</v>
      </c>
      <c r="AE40" s="236" t="e">
        <f>_Loc2</f>
        <v>#N/A</v>
      </c>
      <c r="AF40" s="95" t="str">
        <f t="shared" si="2"/>
        <v/>
      </c>
    </row>
    <row r="41" spans="1:32" ht="15.75" x14ac:dyDescent="0.2">
      <c r="A41" s="307" t="s">
        <v>2977</v>
      </c>
      <c r="B41" s="133">
        <f t="shared" si="1"/>
        <v>34</v>
      </c>
      <c r="C41" s="244" t="e">
        <f>_Loc2</f>
        <v>#N/A</v>
      </c>
      <c r="D41" s="245" t="e">
        <f>_Loc2</f>
        <v>#N/A</v>
      </c>
      <c r="E41" s="255" t="e">
        <f>_Loc2</f>
        <v>#N/A</v>
      </c>
      <c r="F41" s="236" t="e">
        <f>_Loc2</f>
        <v>#N/A</v>
      </c>
      <c r="G41" s="634" t="e">
        <f>_Loc2</f>
        <v>#N/A</v>
      </c>
      <c r="H41" s="635"/>
      <c r="I41" s="236" t="e">
        <f>_Loc2</f>
        <v>#N/A</v>
      </c>
      <c r="J41" s="236" t="e">
        <f>_Loc2</f>
        <v>#N/A</v>
      </c>
      <c r="K41" s="236" t="e">
        <f>_Loc2</f>
        <v>#N/A</v>
      </c>
      <c r="L41" s="236" t="e">
        <f>_Loc2</f>
        <v>#N/A</v>
      </c>
      <c r="M41" s="236" t="e">
        <f>_Loc2</f>
        <v>#N/A</v>
      </c>
      <c r="N41" s="236" t="e">
        <f>_Loc2</f>
        <v>#N/A</v>
      </c>
      <c r="O41" s="236" t="e">
        <f>_Loc2</f>
        <v>#N/A</v>
      </c>
      <c r="P41" s="133"/>
      <c r="Q41" s="133"/>
      <c r="R41" s="133"/>
      <c r="S41" s="133"/>
      <c r="T41" s="133"/>
      <c r="U41" s="133"/>
      <c r="V41" s="133"/>
      <c r="W41" s="236"/>
      <c r="X41" s="294"/>
      <c r="Y41" s="236"/>
      <c r="Z41" s="236" t="e">
        <f>_Loc2</f>
        <v>#N/A</v>
      </c>
      <c r="AA41" s="236" t="e">
        <f>_Loc2</f>
        <v>#N/A</v>
      </c>
      <c r="AB41" s="236" t="e">
        <f>_Loc2</f>
        <v>#N/A</v>
      </c>
      <c r="AC41" s="95">
        <f t="shared" si="0"/>
        <v>289</v>
      </c>
      <c r="AD41" s="236" t="e">
        <f>_Loc2</f>
        <v>#N/A</v>
      </c>
      <c r="AE41" s="236" t="e">
        <f>_Loc2</f>
        <v>#N/A</v>
      </c>
      <c r="AF41" s="95" t="str">
        <f t="shared" si="2"/>
        <v/>
      </c>
    </row>
    <row r="42" spans="1:32" ht="15.75" x14ac:dyDescent="0.2">
      <c r="A42" s="307" t="s">
        <v>3030</v>
      </c>
      <c r="B42" s="133">
        <f t="shared" si="1"/>
        <v>35</v>
      </c>
      <c r="C42" s="244" t="e">
        <f>_Loc2</f>
        <v>#N/A</v>
      </c>
      <c r="D42" s="245" t="e">
        <f>_Loc2</f>
        <v>#N/A</v>
      </c>
      <c r="E42" s="255" t="e">
        <f>_Loc2</f>
        <v>#N/A</v>
      </c>
      <c r="F42" s="236" t="e">
        <f>_Loc2</f>
        <v>#N/A</v>
      </c>
      <c r="G42" s="634" t="e">
        <f>_Loc2</f>
        <v>#N/A</v>
      </c>
      <c r="H42" s="635"/>
      <c r="I42" s="236" t="e">
        <f>_Loc2</f>
        <v>#N/A</v>
      </c>
      <c r="J42" s="236" t="e">
        <f>_Loc2</f>
        <v>#N/A</v>
      </c>
      <c r="K42" s="236" t="e">
        <f>_Loc2</f>
        <v>#N/A</v>
      </c>
      <c r="L42" s="236" t="e">
        <f>_Loc2</f>
        <v>#N/A</v>
      </c>
      <c r="M42" s="236" t="e">
        <f>_Loc2</f>
        <v>#N/A</v>
      </c>
      <c r="N42" s="236" t="e">
        <f>_Loc2</f>
        <v>#N/A</v>
      </c>
      <c r="O42" s="236" t="e">
        <f>_Loc2</f>
        <v>#N/A</v>
      </c>
      <c r="P42" s="133"/>
      <c r="Q42" s="133"/>
      <c r="R42" s="133"/>
      <c r="S42" s="133"/>
      <c r="T42" s="133"/>
      <c r="U42" s="133"/>
      <c r="V42" s="133"/>
      <c r="W42" s="236"/>
      <c r="X42" s="294"/>
      <c r="Y42" s="236"/>
      <c r="Z42" s="236" t="e">
        <f>_Loc2</f>
        <v>#N/A</v>
      </c>
      <c r="AA42" s="236" t="e">
        <f>_Loc2</f>
        <v>#N/A</v>
      </c>
      <c r="AB42" s="236" t="e">
        <f>_Loc2</f>
        <v>#N/A</v>
      </c>
      <c r="AC42" s="95">
        <f t="shared" si="0"/>
        <v>289</v>
      </c>
      <c r="AD42" s="236" t="e">
        <f>_Loc2</f>
        <v>#N/A</v>
      </c>
      <c r="AE42" s="236" t="e">
        <f>_Loc2</f>
        <v>#N/A</v>
      </c>
      <c r="AF42" s="95" t="str">
        <f t="shared" si="2"/>
        <v/>
      </c>
    </row>
    <row r="43" spans="1:32" ht="15.75" x14ac:dyDescent="0.2">
      <c r="A43" s="307" t="s">
        <v>3032</v>
      </c>
      <c r="B43" s="133">
        <f t="shared" si="1"/>
        <v>36</v>
      </c>
      <c r="C43" s="244" t="e">
        <f>_Loc2</f>
        <v>#N/A</v>
      </c>
      <c r="D43" s="245" t="e">
        <f>_Loc2</f>
        <v>#N/A</v>
      </c>
      <c r="E43" s="255" t="e">
        <f>_Loc2</f>
        <v>#N/A</v>
      </c>
      <c r="F43" s="236" t="e">
        <f>_Loc2</f>
        <v>#N/A</v>
      </c>
      <c r="G43" s="634" t="e">
        <f>_Loc2</f>
        <v>#N/A</v>
      </c>
      <c r="H43" s="635"/>
      <c r="I43" s="236" t="e">
        <f>_Loc2</f>
        <v>#N/A</v>
      </c>
      <c r="J43" s="236" t="e">
        <f>_Loc2</f>
        <v>#N/A</v>
      </c>
      <c r="K43" s="236" t="e">
        <f>_Loc2</f>
        <v>#N/A</v>
      </c>
      <c r="L43" s="236" t="e">
        <f>_Loc2</f>
        <v>#N/A</v>
      </c>
      <c r="M43" s="236" t="e">
        <f>_Loc2</f>
        <v>#N/A</v>
      </c>
      <c r="N43" s="236" t="e">
        <f>_Loc2</f>
        <v>#N/A</v>
      </c>
      <c r="O43" s="236" t="e">
        <f>_Loc2</f>
        <v>#N/A</v>
      </c>
      <c r="P43" s="261"/>
      <c r="Q43" s="133"/>
      <c r="R43" s="133"/>
      <c r="S43" s="133"/>
      <c r="T43" s="133"/>
      <c r="U43" s="133"/>
      <c r="V43" s="133"/>
      <c r="W43" s="236"/>
      <c r="X43" s="294"/>
      <c r="Y43" s="236"/>
      <c r="Z43" s="236" t="e">
        <f>_Loc2</f>
        <v>#N/A</v>
      </c>
      <c r="AA43" s="236" t="e">
        <f>_Loc2</f>
        <v>#N/A</v>
      </c>
      <c r="AB43" s="236" t="e">
        <f>_Loc2</f>
        <v>#N/A</v>
      </c>
      <c r="AC43" s="95">
        <f t="shared" si="0"/>
        <v>289</v>
      </c>
      <c r="AD43" s="236" t="e">
        <f>_Loc2</f>
        <v>#N/A</v>
      </c>
      <c r="AE43" s="236" t="e">
        <f>_Loc2</f>
        <v>#N/A</v>
      </c>
      <c r="AF43" s="95" t="str">
        <f t="shared" si="2"/>
        <v/>
      </c>
    </row>
    <row r="44" spans="1:32" ht="15.75" x14ac:dyDescent="0.2">
      <c r="A44" s="307" t="s">
        <v>3222</v>
      </c>
      <c r="B44" s="133">
        <f t="shared" si="1"/>
        <v>37</v>
      </c>
      <c r="C44" s="244" t="e">
        <f>_Loc2</f>
        <v>#N/A</v>
      </c>
      <c r="D44" s="245" t="e">
        <f>_Loc2</f>
        <v>#N/A</v>
      </c>
      <c r="E44" s="255" t="e">
        <f>_Loc2</f>
        <v>#N/A</v>
      </c>
      <c r="F44" s="236" t="e">
        <f>_Loc2</f>
        <v>#N/A</v>
      </c>
      <c r="G44" s="634" t="e">
        <f>_Loc2</f>
        <v>#N/A</v>
      </c>
      <c r="H44" s="635"/>
      <c r="I44" s="236" t="e">
        <f>_Loc2</f>
        <v>#N/A</v>
      </c>
      <c r="J44" s="236" t="e">
        <f>_Loc2</f>
        <v>#N/A</v>
      </c>
      <c r="K44" s="236" t="e">
        <f>_Loc2</f>
        <v>#N/A</v>
      </c>
      <c r="L44" s="236" t="e">
        <f>_Loc2</f>
        <v>#N/A</v>
      </c>
      <c r="M44" s="236" t="e">
        <f>_Loc2</f>
        <v>#N/A</v>
      </c>
      <c r="N44" s="236" t="e">
        <f>_Loc2</f>
        <v>#N/A</v>
      </c>
      <c r="O44" s="236" t="e">
        <f>_Loc2</f>
        <v>#N/A</v>
      </c>
      <c r="P44" s="133"/>
      <c r="Q44" s="133"/>
      <c r="R44" s="133"/>
      <c r="S44" s="133"/>
      <c r="T44" s="133"/>
      <c r="U44" s="133"/>
      <c r="V44" s="133"/>
      <c r="W44" s="236"/>
      <c r="X44" s="294"/>
      <c r="Y44" s="236"/>
      <c r="Z44" s="236" t="e">
        <f>_Loc2</f>
        <v>#N/A</v>
      </c>
      <c r="AA44" s="236" t="e">
        <f>_Loc2</f>
        <v>#N/A</v>
      </c>
      <c r="AB44" s="236" t="e">
        <f>_Loc2</f>
        <v>#N/A</v>
      </c>
      <c r="AC44" s="95">
        <f t="shared" si="0"/>
        <v>289</v>
      </c>
      <c r="AD44" s="236" t="e">
        <f>_Loc2</f>
        <v>#N/A</v>
      </c>
      <c r="AE44" s="236" t="e">
        <f>_Loc2</f>
        <v>#N/A</v>
      </c>
      <c r="AF44" s="95" t="str">
        <f t="shared" si="2"/>
        <v/>
      </c>
    </row>
    <row r="45" spans="1:32" ht="15.75" x14ac:dyDescent="0.25">
      <c r="A45" s="321" t="s">
        <v>2543</v>
      </c>
      <c r="B45" s="133">
        <f t="shared" si="1"/>
        <v>38</v>
      </c>
      <c r="C45" s="244" t="e">
        <f>_Loc2</f>
        <v>#N/A</v>
      </c>
      <c r="D45" s="245" t="e">
        <f>_Loc2</f>
        <v>#N/A</v>
      </c>
      <c r="E45" s="255" t="e">
        <f>_Loc2</f>
        <v>#N/A</v>
      </c>
      <c r="F45" s="236" t="e">
        <f>_Loc2</f>
        <v>#N/A</v>
      </c>
      <c r="G45" s="634" t="e">
        <f>_Loc2</f>
        <v>#N/A</v>
      </c>
      <c r="H45" s="635"/>
      <c r="I45" s="236" t="e">
        <f>_Loc2</f>
        <v>#N/A</v>
      </c>
      <c r="J45" s="236" t="e">
        <f>_Loc2</f>
        <v>#N/A</v>
      </c>
      <c r="K45" s="236" t="e">
        <f>_Loc2</f>
        <v>#N/A</v>
      </c>
      <c r="L45" s="236" t="e">
        <f>_Loc2</f>
        <v>#N/A</v>
      </c>
      <c r="M45" s="236" t="e">
        <f>_Loc2</f>
        <v>#N/A</v>
      </c>
      <c r="N45" s="236" t="e">
        <f>_Loc2</f>
        <v>#N/A</v>
      </c>
      <c r="O45" s="236" t="e">
        <f>_Loc2</f>
        <v>#N/A</v>
      </c>
      <c r="P45" s="133"/>
      <c r="Q45" s="133"/>
      <c r="R45" s="133"/>
      <c r="S45" s="133"/>
      <c r="T45" s="133"/>
      <c r="U45" s="133"/>
      <c r="V45" s="133"/>
      <c r="W45" s="236"/>
      <c r="X45" s="294"/>
      <c r="Y45" s="236"/>
      <c r="Z45" s="236" t="e">
        <f>_Loc2</f>
        <v>#N/A</v>
      </c>
      <c r="AA45" s="236" t="e">
        <f>_Loc2</f>
        <v>#N/A</v>
      </c>
      <c r="AB45" s="236" t="e">
        <f>_Loc2</f>
        <v>#N/A</v>
      </c>
      <c r="AC45" s="95">
        <f t="shared" si="0"/>
        <v>289</v>
      </c>
      <c r="AD45" s="236" t="e">
        <f>_Loc2</f>
        <v>#N/A</v>
      </c>
      <c r="AE45" s="236" t="e">
        <f>_Loc2</f>
        <v>#N/A</v>
      </c>
      <c r="AF45" s="95" t="str">
        <f t="shared" si="2"/>
        <v/>
      </c>
    </row>
    <row r="46" spans="1:32" ht="15.75" x14ac:dyDescent="0.25">
      <c r="A46" s="321" t="s">
        <v>2421</v>
      </c>
      <c r="B46" s="133">
        <f t="shared" si="1"/>
        <v>39</v>
      </c>
      <c r="C46" s="244" t="e">
        <f>_Loc2</f>
        <v>#N/A</v>
      </c>
      <c r="D46" s="245" t="e">
        <f>_Loc2</f>
        <v>#N/A</v>
      </c>
      <c r="E46" s="255" t="e">
        <f>_Loc2</f>
        <v>#N/A</v>
      </c>
      <c r="F46" s="236" t="e">
        <f>_Loc2</f>
        <v>#N/A</v>
      </c>
      <c r="G46" s="634" t="e">
        <f>_Loc2</f>
        <v>#N/A</v>
      </c>
      <c r="H46" s="635"/>
      <c r="I46" s="236" t="e">
        <f>_Loc2</f>
        <v>#N/A</v>
      </c>
      <c r="J46" s="236" t="e">
        <f>_Loc2</f>
        <v>#N/A</v>
      </c>
      <c r="K46" s="236" t="e">
        <f>_Loc2</f>
        <v>#N/A</v>
      </c>
      <c r="L46" s="236" t="e">
        <f>_Loc2</f>
        <v>#N/A</v>
      </c>
      <c r="M46" s="236" t="e">
        <f>_Loc2</f>
        <v>#N/A</v>
      </c>
      <c r="N46" s="236" t="e">
        <f>_Loc2</f>
        <v>#N/A</v>
      </c>
      <c r="O46" s="236" t="e">
        <f>_Loc2</f>
        <v>#N/A</v>
      </c>
      <c r="P46" s="133"/>
      <c r="Q46" s="133"/>
      <c r="R46" s="265"/>
      <c r="S46" s="133"/>
      <c r="T46" s="133"/>
      <c r="U46" s="133"/>
      <c r="V46" s="133"/>
      <c r="W46" s="236"/>
      <c r="X46" s="294"/>
      <c r="Y46" s="236"/>
      <c r="Z46" s="236" t="e">
        <f>_Loc2</f>
        <v>#N/A</v>
      </c>
      <c r="AA46" s="236" t="e">
        <f>_Loc2</f>
        <v>#N/A</v>
      </c>
      <c r="AB46" s="236" t="e">
        <f>_Loc2</f>
        <v>#N/A</v>
      </c>
      <c r="AC46" s="95">
        <f t="shared" si="0"/>
        <v>289</v>
      </c>
      <c r="AD46" s="236" t="e">
        <f>_Loc2</f>
        <v>#N/A</v>
      </c>
      <c r="AE46" s="236" t="e">
        <f>_Loc2</f>
        <v>#N/A</v>
      </c>
      <c r="AF46" s="95" t="str">
        <f t="shared" si="2"/>
        <v/>
      </c>
    </row>
    <row r="47" spans="1:32" ht="15.75" x14ac:dyDescent="0.2">
      <c r="A47" s="307" t="s">
        <v>2592</v>
      </c>
      <c r="B47" s="133">
        <f t="shared" si="1"/>
        <v>40</v>
      </c>
      <c r="C47" s="244" t="e">
        <f>_Loc2</f>
        <v>#N/A</v>
      </c>
      <c r="D47" s="245" t="e">
        <f>_Loc2</f>
        <v>#N/A</v>
      </c>
      <c r="E47" s="255" t="e">
        <f>_Loc2</f>
        <v>#N/A</v>
      </c>
      <c r="F47" s="236" t="e">
        <f>_Loc2</f>
        <v>#N/A</v>
      </c>
      <c r="G47" s="634" t="e">
        <f>_Loc2</f>
        <v>#N/A</v>
      </c>
      <c r="H47" s="635"/>
      <c r="I47" s="236" t="e">
        <f>_Loc2</f>
        <v>#N/A</v>
      </c>
      <c r="J47" s="236" t="e">
        <f>_Loc2</f>
        <v>#N/A</v>
      </c>
      <c r="K47" s="236" t="e">
        <f>_Loc2</f>
        <v>#N/A</v>
      </c>
      <c r="L47" s="236" t="e">
        <f>_Loc2</f>
        <v>#N/A</v>
      </c>
      <c r="M47" s="236" t="e">
        <f>_Loc2</f>
        <v>#N/A</v>
      </c>
      <c r="N47" s="236" t="e">
        <f>_Loc2</f>
        <v>#N/A</v>
      </c>
      <c r="O47" s="236" t="e">
        <f>_Loc2</f>
        <v>#N/A</v>
      </c>
      <c r="P47" s="133"/>
      <c r="Q47" s="133"/>
      <c r="R47" s="133"/>
      <c r="S47" s="133"/>
      <c r="T47" s="133"/>
      <c r="U47" s="133"/>
      <c r="V47" s="133"/>
      <c r="W47" s="236"/>
      <c r="X47" s="294"/>
      <c r="Y47" s="236"/>
      <c r="Z47" s="236" t="e">
        <f>_Loc2</f>
        <v>#N/A</v>
      </c>
      <c r="AA47" s="236" t="e">
        <f>_Loc2</f>
        <v>#N/A</v>
      </c>
      <c r="AB47" s="236" t="e">
        <f>_Loc2</f>
        <v>#N/A</v>
      </c>
      <c r="AC47" s="95">
        <f t="shared" si="0"/>
        <v>289</v>
      </c>
      <c r="AD47" s="236" t="e">
        <f>_Loc2</f>
        <v>#N/A</v>
      </c>
      <c r="AE47" s="236" t="e">
        <f>_Loc2</f>
        <v>#N/A</v>
      </c>
      <c r="AF47" s="95" t="str">
        <f t="shared" si="2"/>
        <v/>
      </c>
    </row>
    <row r="48" spans="1:32" ht="15.75" x14ac:dyDescent="0.2">
      <c r="A48" s="307" t="s">
        <v>2596</v>
      </c>
      <c r="B48" s="133">
        <f t="shared" si="1"/>
        <v>41</v>
      </c>
      <c r="C48" s="244" t="e">
        <f>_Loc2</f>
        <v>#N/A</v>
      </c>
      <c r="D48" s="245" t="e">
        <f>_Loc2</f>
        <v>#N/A</v>
      </c>
      <c r="E48" s="255" t="e">
        <f>_Loc2</f>
        <v>#N/A</v>
      </c>
      <c r="F48" s="236" t="e">
        <f>_Loc2</f>
        <v>#N/A</v>
      </c>
      <c r="G48" s="634" t="e">
        <f>_Loc2</f>
        <v>#N/A</v>
      </c>
      <c r="H48" s="635"/>
      <c r="I48" s="236" t="e">
        <f>_Loc2</f>
        <v>#N/A</v>
      </c>
      <c r="J48" s="236" t="e">
        <f>_Loc2</f>
        <v>#N/A</v>
      </c>
      <c r="K48" s="236" t="e">
        <f>_Loc2</f>
        <v>#N/A</v>
      </c>
      <c r="L48" s="236" t="e">
        <f>_Loc2</f>
        <v>#N/A</v>
      </c>
      <c r="M48" s="236" t="e">
        <f>_Loc2</f>
        <v>#N/A</v>
      </c>
      <c r="N48" s="236" t="e">
        <f>_Loc2</f>
        <v>#N/A</v>
      </c>
      <c r="O48" s="236" t="e">
        <f>_Loc2</f>
        <v>#N/A</v>
      </c>
      <c r="P48" s="133"/>
      <c r="Q48" s="133"/>
      <c r="R48" s="133"/>
      <c r="S48" s="133"/>
      <c r="T48" s="133"/>
      <c r="U48" s="133"/>
      <c r="V48" s="133"/>
      <c r="W48" s="236"/>
      <c r="X48" s="294"/>
      <c r="Y48" s="236"/>
      <c r="Z48" s="236" t="e">
        <f>_Loc2</f>
        <v>#N/A</v>
      </c>
      <c r="AA48" s="236" t="e">
        <f>_Loc2</f>
        <v>#N/A</v>
      </c>
      <c r="AB48" s="236" t="e">
        <f>_Loc2</f>
        <v>#N/A</v>
      </c>
      <c r="AC48" s="95">
        <f t="shared" si="0"/>
        <v>289</v>
      </c>
      <c r="AD48" s="236" t="e">
        <f>_Loc2</f>
        <v>#N/A</v>
      </c>
      <c r="AE48" s="236" t="e">
        <f>_Loc2</f>
        <v>#N/A</v>
      </c>
      <c r="AF48" s="95" t="str">
        <f t="shared" si="2"/>
        <v/>
      </c>
    </row>
    <row r="49" spans="1:32" ht="15.75" x14ac:dyDescent="0.2">
      <c r="A49" s="307" t="s">
        <v>2466</v>
      </c>
      <c r="B49" s="133">
        <f t="shared" si="1"/>
        <v>42</v>
      </c>
      <c r="C49" s="244" t="e">
        <f>_Loc2</f>
        <v>#N/A</v>
      </c>
      <c r="D49" s="245" t="e">
        <f>_Loc2</f>
        <v>#N/A</v>
      </c>
      <c r="E49" s="255" t="e">
        <f>_Loc2</f>
        <v>#N/A</v>
      </c>
      <c r="F49" s="236" t="e">
        <f>_Loc2</f>
        <v>#N/A</v>
      </c>
      <c r="G49" s="634" t="e">
        <f>_Loc2</f>
        <v>#N/A</v>
      </c>
      <c r="H49" s="635"/>
      <c r="I49" s="236" t="e">
        <f>_Loc2</f>
        <v>#N/A</v>
      </c>
      <c r="J49" s="236" t="e">
        <f>_Loc2</f>
        <v>#N/A</v>
      </c>
      <c r="K49" s="236" t="e">
        <f>_Loc2</f>
        <v>#N/A</v>
      </c>
      <c r="L49" s="236" t="e">
        <f>_Loc2</f>
        <v>#N/A</v>
      </c>
      <c r="M49" s="236" t="e">
        <f>_Loc2</f>
        <v>#N/A</v>
      </c>
      <c r="N49" s="236" t="e">
        <f>_Loc2</f>
        <v>#N/A</v>
      </c>
      <c r="O49" s="236" t="e">
        <f>_Loc2</f>
        <v>#N/A</v>
      </c>
      <c r="P49" s="133"/>
      <c r="Q49" s="133"/>
      <c r="R49" s="133"/>
      <c r="S49" s="133"/>
      <c r="T49" s="133"/>
      <c r="U49" s="133"/>
      <c r="V49" s="133"/>
      <c r="W49" s="236"/>
      <c r="X49" s="294"/>
      <c r="Y49" s="236"/>
      <c r="Z49" s="236" t="e">
        <f>_Loc2</f>
        <v>#N/A</v>
      </c>
      <c r="AA49" s="236" t="e">
        <f>_Loc2</f>
        <v>#N/A</v>
      </c>
      <c r="AB49" s="236" t="e">
        <f>_Loc2</f>
        <v>#N/A</v>
      </c>
      <c r="AC49" s="95">
        <f t="shared" si="0"/>
        <v>289</v>
      </c>
      <c r="AD49" s="236" t="e">
        <f>_Loc2</f>
        <v>#N/A</v>
      </c>
      <c r="AE49" s="236" t="e">
        <f>_Loc2</f>
        <v>#N/A</v>
      </c>
      <c r="AF49" s="95" t="str">
        <f t="shared" si="2"/>
        <v/>
      </c>
    </row>
    <row r="50" spans="1:32" ht="15.75" x14ac:dyDescent="0.2">
      <c r="A50" s="333" t="s">
        <v>3076</v>
      </c>
      <c r="B50" s="133">
        <f t="shared" si="1"/>
        <v>43</v>
      </c>
      <c r="C50" s="244" t="e">
        <f>_Loc2</f>
        <v>#N/A</v>
      </c>
      <c r="D50" s="245" t="e">
        <f>_Loc2</f>
        <v>#N/A</v>
      </c>
      <c r="E50" s="255" t="e">
        <f>_Loc2</f>
        <v>#N/A</v>
      </c>
      <c r="F50" s="236" t="e">
        <f>_Loc2</f>
        <v>#N/A</v>
      </c>
      <c r="G50" s="634" t="e">
        <f>_Loc2</f>
        <v>#N/A</v>
      </c>
      <c r="H50" s="635"/>
      <c r="I50" s="236" t="e">
        <f>_Loc2</f>
        <v>#N/A</v>
      </c>
      <c r="J50" s="236" t="e">
        <f>_Loc2</f>
        <v>#N/A</v>
      </c>
      <c r="K50" s="236" t="e">
        <f>_Loc2</f>
        <v>#N/A</v>
      </c>
      <c r="L50" s="236" t="e">
        <f>_Loc2</f>
        <v>#N/A</v>
      </c>
      <c r="M50" s="236" t="e">
        <f>_Loc2</f>
        <v>#N/A</v>
      </c>
      <c r="N50" s="236" t="e">
        <f>_Loc2</f>
        <v>#N/A</v>
      </c>
      <c r="O50" s="236" t="e">
        <f>_Loc2</f>
        <v>#N/A</v>
      </c>
      <c r="P50" s="133"/>
      <c r="Q50" s="133"/>
      <c r="R50" s="133"/>
      <c r="S50" s="133"/>
      <c r="T50" s="133"/>
      <c r="U50" s="133"/>
      <c r="V50" s="133"/>
      <c r="W50" s="236"/>
      <c r="X50" s="294"/>
      <c r="Y50" s="236"/>
      <c r="Z50" s="236" t="e">
        <f>_Loc2</f>
        <v>#N/A</v>
      </c>
      <c r="AA50" s="236" t="e">
        <f>_Loc2</f>
        <v>#N/A</v>
      </c>
      <c r="AB50" s="236" t="e">
        <f>_Loc2</f>
        <v>#N/A</v>
      </c>
      <c r="AC50" s="95">
        <f t="shared" si="0"/>
        <v>289</v>
      </c>
      <c r="AD50" s="236" t="e">
        <f>_Loc2</f>
        <v>#N/A</v>
      </c>
      <c r="AE50" s="236" t="e">
        <f>_Loc2</f>
        <v>#N/A</v>
      </c>
      <c r="AF50" s="95" t="str">
        <f t="shared" si="2"/>
        <v/>
      </c>
    </row>
    <row r="51" spans="1:32" ht="15.75" x14ac:dyDescent="0.2">
      <c r="A51" s="307" t="s">
        <v>2578</v>
      </c>
      <c r="B51" s="133">
        <f t="shared" si="1"/>
        <v>44</v>
      </c>
      <c r="C51" s="244" t="e">
        <f>_Loc2</f>
        <v>#N/A</v>
      </c>
      <c r="D51" s="245" t="e">
        <f>_Loc2</f>
        <v>#N/A</v>
      </c>
      <c r="E51" s="255" t="e">
        <f>_Loc2</f>
        <v>#N/A</v>
      </c>
      <c r="F51" s="236" t="e">
        <f>_Loc2</f>
        <v>#N/A</v>
      </c>
      <c r="G51" s="634" t="e">
        <f>_Loc2</f>
        <v>#N/A</v>
      </c>
      <c r="H51" s="635"/>
      <c r="I51" s="236" t="e">
        <f>_Loc2</f>
        <v>#N/A</v>
      </c>
      <c r="J51" s="236" t="e">
        <f>_Loc2</f>
        <v>#N/A</v>
      </c>
      <c r="K51" s="236" t="e">
        <f>_Loc2</f>
        <v>#N/A</v>
      </c>
      <c r="L51" s="236" t="e">
        <f>_Loc2</f>
        <v>#N/A</v>
      </c>
      <c r="M51" s="236" t="e">
        <f>_Loc2</f>
        <v>#N/A</v>
      </c>
      <c r="N51" s="236" t="e">
        <f>_Loc2</f>
        <v>#N/A</v>
      </c>
      <c r="O51" s="236" t="e">
        <f>_Loc2</f>
        <v>#N/A</v>
      </c>
      <c r="P51" s="133"/>
      <c r="Q51" s="133"/>
      <c r="R51" s="133"/>
      <c r="S51" s="133"/>
      <c r="T51" s="133"/>
      <c r="U51" s="133"/>
      <c r="V51" s="133"/>
      <c r="W51" s="236"/>
      <c r="X51" s="294"/>
      <c r="Y51" s="236"/>
      <c r="Z51" s="236" t="e">
        <f>_Loc2</f>
        <v>#N/A</v>
      </c>
      <c r="AA51" s="236" t="e">
        <f>_Loc2</f>
        <v>#N/A</v>
      </c>
      <c r="AB51" s="236" t="e">
        <f>_Loc2</f>
        <v>#N/A</v>
      </c>
      <c r="AC51" s="95">
        <f t="shared" si="0"/>
        <v>289</v>
      </c>
      <c r="AD51" s="236" t="e">
        <f>_Loc2</f>
        <v>#N/A</v>
      </c>
      <c r="AE51" s="236" t="e">
        <f>_Loc2</f>
        <v>#N/A</v>
      </c>
      <c r="AF51" s="95" t="str">
        <f t="shared" si="2"/>
        <v/>
      </c>
    </row>
    <row r="52" spans="1:32" ht="15.75" x14ac:dyDescent="0.2">
      <c r="A52" s="307" t="s">
        <v>3237</v>
      </c>
      <c r="B52" s="133">
        <f t="shared" si="1"/>
        <v>45</v>
      </c>
      <c r="C52" s="244" t="e">
        <f>_Loc2</f>
        <v>#N/A</v>
      </c>
      <c r="D52" s="245" t="e">
        <f>_Loc2</f>
        <v>#N/A</v>
      </c>
      <c r="E52" s="255" t="e">
        <f>_Loc2</f>
        <v>#N/A</v>
      </c>
      <c r="F52" s="236" t="e">
        <f>_Loc2</f>
        <v>#N/A</v>
      </c>
      <c r="G52" s="634" t="e">
        <f>_Loc2</f>
        <v>#N/A</v>
      </c>
      <c r="H52" s="635"/>
      <c r="I52" s="236" t="e">
        <f>_Loc2</f>
        <v>#N/A</v>
      </c>
      <c r="J52" s="236" t="e">
        <f>_Loc2</f>
        <v>#N/A</v>
      </c>
      <c r="K52" s="236" t="e">
        <f>_Loc2</f>
        <v>#N/A</v>
      </c>
      <c r="L52" s="236" t="e">
        <f>_Loc2</f>
        <v>#N/A</v>
      </c>
      <c r="M52" s="236" t="e">
        <f>_Loc2</f>
        <v>#N/A</v>
      </c>
      <c r="N52" s="236" t="e">
        <f>_Loc2</f>
        <v>#N/A</v>
      </c>
      <c r="O52" s="236" t="e">
        <f>_Loc2</f>
        <v>#N/A</v>
      </c>
      <c r="P52" s="133"/>
      <c r="Q52" s="133"/>
      <c r="R52" s="133"/>
      <c r="S52" s="133"/>
      <c r="T52" s="133"/>
      <c r="U52" s="133"/>
      <c r="V52" s="133"/>
      <c r="W52" s="236"/>
      <c r="X52" s="294"/>
      <c r="Y52" s="236"/>
      <c r="Z52" s="236" t="e">
        <f>_Loc2</f>
        <v>#N/A</v>
      </c>
      <c r="AA52" s="236" t="e">
        <f>_Loc2</f>
        <v>#N/A</v>
      </c>
      <c r="AB52" s="236" t="e">
        <f>_Loc2</f>
        <v>#N/A</v>
      </c>
      <c r="AC52" s="95">
        <f t="shared" si="0"/>
        <v>289</v>
      </c>
      <c r="AD52" s="236" t="e">
        <f>_Loc2</f>
        <v>#N/A</v>
      </c>
      <c r="AE52" s="236" t="e">
        <f>_Loc2</f>
        <v>#N/A</v>
      </c>
      <c r="AF52" s="95" t="str">
        <f t="shared" si="2"/>
        <v/>
      </c>
    </row>
    <row r="53" spans="1:32" ht="15.75" x14ac:dyDescent="0.2">
      <c r="A53" s="307" t="s">
        <v>2630</v>
      </c>
      <c r="B53" s="133">
        <f t="shared" si="1"/>
        <v>46</v>
      </c>
      <c r="C53" s="244" t="e">
        <f>_Loc2</f>
        <v>#N/A</v>
      </c>
      <c r="D53" s="245" t="e">
        <f>_Loc2</f>
        <v>#N/A</v>
      </c>
      <c r="E53" s="255" t="e">
        <f>_Loc2</f>
        <v>#N/A</v>
      </c>
      <c r="F53" s="236" t="e">
        <f>_Loc2</f>
        <v>#N/A</v>
      </c>
      <c r="G53" s="634" t="e">
        <f>_Loc2</f>
        <v>#N/A</v>
      </c>
      <c r="H53" s="635"/>
      <c r="I53" s="236" t="e">
        <f>_Loc2</f>
        <v>#N/A</v>
      </c>
      <c r="J53" s="236" t="e">
        <f>_Loc2</f>
        <v>#N/A</v>
      </c>
      <c r="K53" s="236" t="e">
        <f>_Loc2</f>
        <v>#N/A</v>
      </c>
      <c r="L53" s="236" t="e">
        <f>_Loc2</f>
        <v>#N/A</v>
      </c>
      <c r="M53" s="236" t="e">
        <f>_Loc2</f>
        <v>#N/A</v>
      </c>
      <c r="N53" s="236" t="e">
        <f>_Loc2</f>
        <v>#N/A</v>
      </c>
      <c r="O53" s="236" t="e">
        <f>_Loc2</f>
        <v>#N/A</v>
      </c>
      <c r="P53" s="133"/>
      <c r="Q53" s="133"/>
      <c r="R53" s="133"/>
      <c r="S53" s="133"/>
      <c r="T53" s="133"/>
      <c r="U53" s="133"/>
      <c r="V53" s="133"/>
      <c r="W53" s="236"/>
      <c r="X53" s="294"/>
      <c r="Y53" s="236"/>
      <c r="Z53" s="236" t="e">
        <f>_Loc2</f>
        <v>#N/A</v>
      </c>
      <c r="AA53" s="236" t="e">
        <f>_Loc2</f>
        <v>#N/A</v>
      </c>
      <c r="AB53" s="236" t="e">
        <f>_Loc2</f>
        <v>#N/A</v>
      </c>
      <c r="AC53" s="95">
        <f t="shared" si="0"/>
        <v>289</v>
      </c>
      <c r="AD53" s="236" t="e">
        <f>_Loc2</f>
        <v>#N/A</v>
      </c>
      <c r="AE53" s="236" t="e">
        <f>_Loc2</f>
        <v>#N/A</v>
      </c>
      <c r="AF53" s="95" t="str">
        <f t="shared" si="2"/>
        <v/>
      </c>
    </row>
    <row r="54" spans="1:32" ht="15.75" x14ac:dyDescent="0.2">
      <c r="A54" s="307" t="s">
        <v>2602</v>
      </c>
      <c r="B54" s="133">
        <f t="shared" si="1"/>
        <v>47</v>
      </c>
      <c r="C54" s="244" t="e">
        <f>_Loc2</f>
        <v>#N/A</v>
      </c>
      <c r="D54" s="245" t="e">
        <f>_Loc2</f>
        <v>#N/A</v>
      </c>
      <c r="E54" s="255" t="e">
        <f>_Loc2</f>
        <v>#N/A</v>
      </c>
      <c r="F54" s="236" t="e">
        <f>_Loc2</f>
        <v>#N/A</v>
      </c>
      <c r="G54" s="634" t="e">
        <f>_Loc2</f>
        <v>#N/A</v>
      </c>
      <c r="H54" s="635"/>
      <c r="I54" s="236" t="e">
        <f>_Loc2</f>
        <v>#N/A</v>
      </c>
      <c r="J54" s="236" t="e">
        <f>_Loc2</f>
        <v>#N/A</v>
      </c>
      <c r="K54" s="236" t="e">
        <f>_Loc2</f>
        <v>#N/A</v>
      </c>
      <c r="L54" s="236" t="e">
        <f>_Loc2</f>
        <v>#N/A</v>
      </c>
      <c r="M54" s="236" t="e">
        <f>_Loc2</f>
        <v>#N/A</v>
      </c>
      <c r="N54" s="236" t="e">
        <f>_Loc2</f>
        <v>#N/A</v>
      </c>
      <c r="O54" s="236" t="e">
        <f>_Loc2</f>
        <v>#N/A</v>
      </c>
      <c r="P54" s="133"/>
      <c r="Q54" s="133"/>
      <c r="R54" s="133"/>
      <c r="S54" s="133"/>
      <c r="T54" s="133"/>
      <c r="U54" s="133"/>
      <c r="V54" s="133"/>
      <c r="W54" s="236"/>
      <c r="X54" s="294"/>
      <c r="Y54" s="236"/>
      <c r="Z54" s="236" t="e">
        <f>_Loc2</f>
        <v>#N/A</v>
      </c>
      <c r="AA54" s="236" t="e">
        <f>_Loc2</f>
        <v>#N/A</v>
      </c>
      <c r="AB54" s="236" t="e">
        <f>_Loc2</f>
        <v>#N/A</v>
      </c>
      <c r="AC54" s="95">
        <f t="shared" si="0"/>
        <v>289</v>
      </c>
      <c r="AD54" s="236" t="e">
        <f>_Loc2</f>
        <v>#N/A</v>
      </c>
      <c r="AE54" s="236" t="e">
        <f>_Loc2</f>
        <v>#N/A</v>
      </c>
      <c r="AF54" s="95" t="str">
        <f t="shared" si="2"/>
        <v/>
      </c>
    </row>
    <row r="55" spans="1:32" ht="15.75" x14ac:dyDescent="0.2">
      <c r="A55" s="307" t="s">
        <v>2451</v>
      </c>
      <c r="B55" s="133">
        <f t="shared" si="1"/>
        <v>48</v>
      </c>
      <c r="C55" s="244" t="e">
        <f>_Loc2</f>
        <v>#N/A</v>
      </c>
      <c r="D55" s="245" t="e">
        <f>_Loc2</f>
        <v>#N/A</v>
      </c>
      <c r="E55" s="255" t="e">
        <f>_Loc2</f>
        <v>#N/A</v>
      </c>
      <c r="F55" s="236" t="e">
        <f>_Loc2</f>
        <v>#N/A</v>
      </c>
      <c r="G55" s="634" t="e">
        <f>_Loc2</f>
        <v>#N/A</v>
      </c>
      <c r="H55" s="635"/>
      <c r="I55" s="236" t="e">
        <f>_Loc2</f>
        <v>#N/A</v>
      </c>
      <c r="J55" s="236" t="e">
        <f>_Loc2</f>
        <v>#N/A</v>
      </c>
      <c r="K55" s="236" t="e">
        <f>_Loc2</f>
        <v>#N/A</v>
      </c>
      <c r="L55" s="236" t="e">
        <f>_Loc2</f>
        <v>#N/A</v>
      </c>
      <c r="M55" s="236" t="e">
        <f>_Loc2</f>
        <v>#N/A</v>
      </c>
      <c r="N55" s="236" t="e">
        <f>_Loc2</f>
        <v>#N/A</v>
      </c>
      <c r="O55" s="236" t="e">
        <f>_Loc2</f>
        <v>#N/A</v>
      </c>
      <c r="P55" s="133"/>
      <c r="Q55" s="133"/>
      <c r="R55" s="133"/>
      <c r="S55" s="133"/>
      <c r="T55" s="133"/>
      <c r="U55" s="133"/>
      <c r="V55" s="133"/>
      <c r="W55" s="236"/>
      <c r="X55" s="294"/>
      <c r="Y55" s="236"/>
      <c r="Z55" s="236" t="e">
        <f>_Loc2</f>
        <v>#N/A</v>
      </c>
      <c r="AA55" s="236" t="e">
        <f>_Loc2</f>
        <v>#N/A</v>
      </c>
      <c r="AB55" s="236" t="e">
        <f>_Loc2</f>
        <v>#N/A</v>
      </c>
      <c r="AC55" s="95">
        <f t="shared" si="0"/>
        <v>289</v>
      </c>
      <c r="AD55" s="236" t="e">
        <f>_Loc2</f>
        <v>#N/A</v>
      </c>
      <c r="AE55" s="236" t="e">
        <f>_Loc2</f>
        <v>#N/A</v>
      </c>
      <c r="AF55" s="95" t="str">
        <f t="shared" si="2"/>
        <v/>
      </c>
    </row>
    <row r="56" spans="1:32" ht="15.75" x14ac:dyDescent="0.2">
      <c r="A56" s="307" t="s">
        <v>2495</v>
      </c>
      <c r="B56" s="133">
        <f t="shared" si="1"/>
        <v>49</v>
      </c>
      <c r="C56" s="244" t="e">
        <f>_Loc2</f>
        <v>#N/A</v>
      </c>
      <c r="D56" s="245" t="e">
        <f>_Loc2</f>
        <v>#N/A</v>
      </c>
      <c r="E56" s="255" t="e">
        <f>_Loc2</f>
        <v>#N/A</v>
      </c>
      <c r="F56" s="236" t="e">
        <f>_Loc2</f>
        <v>#N/A</v>
      </c>
      <c r="G56" s="634" t="e">
        <f>_Loc2</f>
        <v>#N/A</v>
      </c>
      <c r="H56" s="635"/>
      <c r="I56" s="236" t="e">
        <f>_Loc2</f>
        <v>#N/A</v>
      </c>
      <c r="J56" s="236" t="e">
        <f>_Loc2</f>
        <v>#N/A</v>
      </c>
      <c r="K56" s="236" t="e">
        <f>_Loc2</f>
        <v>#N/A</v>
      </c>
      <c r="L56" s="236" t="e">
        <f>_Loc2</f>
        <v>#N/A</v>
      </c>
      <c r="M56" s="236" t="e">
        <f>_Loc2</f>
        <v>#N/A</v>
      </c>
      <c r="N56" s="236" t="e">
        <f>_Loc2</f>
        <v>#N/A</v>
      </c>
      <c r="O56" s="236" t="e">
        <f>_Loc2</f>
        <v>#N/A</v>
      </c>
      <c r="P56" s="133"/>
      <c r="Q56" s="133"/>
      <c r="R56" s="133"/>
      <c r="S56" s="133"/>
      <c r="T56" s="133"/>
      <c r="U56" s="133"/>
      <c r="V56" s="133"/>
      <c r="W56" s="236"/>
      <c r="X56" s="294"/>
      <c r="Y56" s="236"/>
      <c r="Z56" s="236" t="e">
        <f>_Loc2</f>
        <v>#N/A</v>
      </c>
      <c r="AA56" s="236" t="e">
        <f>_Loc2</f>
        <v>#N/A</v>
      </c>
      <c r="AB56" s="236" t="e">
        <f>_Loc2</f>
        <v>#N/A</v>
      </c>
      <c r="AC56" s="95">
        <f t="shared" si="0"/>
        <v>289</v>
      </c>
      <c r="AD56" s="236" t="e">
        <f>_Loc2</f>
        <v>#N/A</v>
      </c>
      <c r="AE56" s="236" t="e">
        <f>_Loc2</f>
        <v>#N/A</v>
      </c>
      <c r="AF56" s="95" t="str">
        <f t="shared" si="2"/>
        <v/>
      </c>
    </row>
    <row r="57" spans="1:32" ht="15.75" x14ac:dyDescent="0.2">
      <c r="A57" s="307" t="s">
        <v>2673</v>
      </c>
      <c r="B57" s="133">
        <f t="shared" si="1"/>
        <v>50</v>
      </c>
      <c r="C57" s="244" t="e">
        <f>_Loc2</f>
        <v>#N/A</v>
      </c>
      <c r="D57" s="245" t="e">
        <f>_Loc2</f>
        <v>#N/A</v>
      </c>
      <c r="E57" s="255" t="e">
        <f>_Loc2</f>
        <v>#N/A</v>
      </c>
      <c r="F57" s="236" t="e">
        <f>_Loc2</f>
        <v>#N/A</v>
      </c>
      <c r="G57" s="634" t="e">
        <f>_Loc2</f>
        <v>#N/A</v>
      </c>
      <c r="H57" s="635"/>
      <c r="I57" s="236" t="e">
        <f>_Loc2</f>
        <v>#N/A</v>
      </c>
      <c r="J57" s="236" t="e">
        <f>_Loc2</f>
        <v>#N/A</v>
      </c>
      <c r="K57" s="236" t="e">
        <f>_Loc2</f>
        <v>#N/A</v>
      </c>
      <c r="L57" s="236" t="e">
        <f>_Loc2</f>
        <v>#N/A</v>
      </c>
      <c r="M57" s="236" t="e">
        <f>_Loc2</f>
        <v>#N/A</v>
      </c>
      <c r="N57" s="236" t="e">
        <f>_Loc2</f>
        <v>#N/A</v>
      </c>
      <c r="O57" s="236" t="e">
        <f>_Loc2</f>
        <v>#N/A</v>
      </c>
      <c r="P57" s="133"/>
      <c r="Q57" s="133"/>
      <c r="R57" s="133"/>
      <c r="S57" s="133"/>
      <c r="T57" s="133"/>
      <c r="U57" s="133"/>
      <c r="V57" s="264"/>
      <c r="W57" s="236"/>
      <c r="X57" s="294"/>
      <c r="Y57" s="236"/>
      <c r="Z57" s="236" t="e">
        <f>_Loc2</f>
        <v>#N/A</v>
      </c>
      <c r="AA57" s="236" t="e">
        <f>_Loc2</f>
        <v>#N/A</v>
      </c>
      <c r="AB57" s="236" t="e">
        <f>_Loc2</f>
        <v>#N/A</v>
      </c>
      <c r="AC57" s="95">
        <f t="shared" si="0"/>
        <v>289</v>
      </c>
      <c r="AD57" s="236" t="e">
        <f>_Loc2</f>
        <v>#N/A</v>
      </c>
      <c r="AE57" s="236" t="e">
        <f>_Loc2</f>
        <v>#N/A</v>
      </c>
      <c r="AF57" s="95" t="str">
        <f t="shared" si="2"/>
        <v/>
      </c>
    </row>
    <row r="58" spans="1:32" ht="15.75" x14ac:dyDescent="0.2">
      <c r="A58" s="307" t="s">
        <v>3223</v>
      </c>
      <c r="B58" s="133">
        <f t="shared" si="1"/>
        <v>51</v>
      </c>
      <c r="C58" s="244" t="e">
        <f>_Loc2</f>
        <v>#N/A</v>
      </c>
      <c r="D58" s="245" t="e">
        <f>_Loc2</f>
        <v>#N/A</v>
      </c>
      <c r="E58" s="255" t="e">
        <f>_Loc2</f>
        <v>#N/A</v>
      </c>
      <c r="F58" s="236" t="e">
        <f>_Loc2</f>
        <v>#N/A</v>
      </c>
      <c r="G58" s="634" t="e">
        <f>_Loc2</f>
        <v>#N/A</v>
      </c>
      <c r="H58" s="635"/>
      <c r="I58" s="236" t="e">
        <f>_Loc2</f>
        <v>#N/A</v>
      </c>
      <c r="J58" s="236" t="e">
        <f>_Loc2</f>
        <v>#N/A</v>
      </c>
      <c r="K58" s="236" t="e">
        <f>_Loc2</f>
        <v>#N/A</v>
      </c>
      <c r="L58" s="236" t="e">
        <f>_Loc2</f>
        <v>#N/A</v>
      </c>
      <c r="M58" s="236" t="e">
        <f>_Loc2</f>
        <v>#N/A</v>
      </c>
      <c r="N58" s="236" t="e">
        <f>_Loc2</f>
        <v>#N/A</v>
      </c>
      <c r="O58" s="236" t="e">
        <f>_Loc2</f>
        <v>#N/A</v>
      </c>
      <c r="P58" s="133"/>
      <c r="Q58" s="133"/>
      <c r="R58" s="133"/>
      <c r="S58" s="133"/>
      <c r="T58" s="133"/>
      <c r="U58" s="133"/>
      <c r="V58" s="133"/>
      <c r="W58" s="236"/>
      <c r="X58" s="294"/>
      <c r="Y58" s="236"/>
      <c r="Z58" s="236" t="e">
        <f>_Loc2</f>
        <v>#N/A</v>
      </c>
      <c r="AA58" s="236" t="e">
        <f>_Loc2</f>
        <v>#N/A</v>
      </c>
      <c r="AB58" s="236" t="e">
        <f>_Loc2</f>
        <v>#N/A</v>
      </c>
      <c r="AC58" s="95">
        <f t="shared" si="0"/>
        <v>289</v>
      </c>
      <c r="AD58" s="236" t="e">
        <f>_Loc2</f>
        <v>#N/A</v>
      </c>
      <c r="AE58" s="236" t="e">
        <f>_Loc2</f>
        <v>#N/A</v>
      </c>
      <c r="AF58" s="95" t="str">
        <f t="shared" si="2"/>
        <v/>
      </c>
    </row>
    <row r="59" spans="1:32" ht="15.75" x14ac:dyDescent="0.25">
      <c r="A59" s="321" t="s">
        <v>2924</v>
      </c>
      <c r="B59" s="133">
        <f t="shared" si="1"/>
        <v>52</v>
      </c>
      <c r="C59" s="244" t="e">
        <f>_Loc2</f>
        <v>#N/A</v>
      </c>
      <c r="D59" s="245" t="e">
        <f>_Loc2</f>
        <v>#N/A</v>
      </c>
      <c r="E59" s="255" t="e">
        <f>_Loc2</f>
        <v>#N/A</v>
      </c>
      <c r="F59" s="236" t="e">
        <f>_Loc2</f>
        <v>#N/A</v>
      </c>
      <c r="G59" s="634" t="e">
        <f>_Loc2</f>
        <v>#N/A</v>
      </c>
      <c r="H59" s="635"/>
      <c r="I59" s="236" t="e">
        <f>_Loc2</f>
        <v>#N/A</v>
      </c>
      <c r="J59" s="236" t="e">
        <f>_Loc2</f>
        <v>#N/A</v>
      </c>
      <c r="K59" s="236" t="e">
        <f>_Loc2</f>
        <v>#N/A</v>
      </c>
      <c r="L59" s="236" t="e">
        <f>_Loc2</f>
        <v>#N/A</v>
      </c>
      <c r="M59" s="236" t="e">
        <f>_Loc2</f>
        <v>#N/A</v>
      </c>
      <c r="N59" s="236" t="e">
        <f>_Loc2</f>
        <v>#N/A</v>
      </c>
      <c r="O59" s="236" t="e">
        <f>_Loc2</f>
        <v>#N/A</v>
      </c>
      <c r="P59" s="133"/>
      <c r="Q59" s="133"/>
      <c r="R59" s="133"/>
      <c r="S59" s="133"/>
      <c r="T59" s="133"/>
      <c r="U59" s="133"/>
      <c r="V59" s="133"/>
      <c r="W59" s="236"/>
      <c r="X59" s="294"/>
      <c r="Y59" s="236"/>
      <c r="Z59" s="236" t="e">
        <f>_Loc2</f>
        <v>#N/A</v>
      </c>
      <c r="AA59" s="236" t="e">
        <f>_Loc2</f>
        <v>#N/A</v>
      </c>
      <c r="AB59" s="236" t="e">
        <f>_Loc2</f>
        <v>#N/A</v>
      </c>
      <c r="AC59" s="95">
        <f t="shared" si="0"/>
        <v>289</v>
      </c>
      <c r="AD59" s="236" t="e">
        <f>_Loc2</f>
        <v>#N/A</v>
      </c>
      <c r="AE59" s="236" t="e">
        <f>_Loc2</f>
        <v>#N/A</v>
      </c>
      <c r="AF59" s="95" t="str">
        <f t="shared" si="2"/>
        <v/>
      </c>
    </row>
    <row r="60" spans="1:32" ht="15.75" x14ac:dyDescent="0.2">
      <c r="A60" s="307" t="s">
        <v>2950</v>
      </c>
      <c r="B60" s="133">
        <f t="shared" si="1"/>
        <v>53</v>
      </c>
      <c r="C60" s="244" t="e">
        <f>_Loc2</f>
        <v>#N/A</v>
      </c>
      <c r="D60" s="245" t="e">
        <f>_Loc2</f>
        <v>#N/A</v>
      </c>
      <c r="E60" s="255" t="e">
        <f>_Loc2</f>
        <v>#N/A</v>
      </c>
      <c r="F60" s="236" t="e">
        <f>_Loc2</f>
        <v>#N/A</v>
      </c>
      <c r="G60" s="634" t="e">
        <f>_Loc2</f>
        <v>#N/A</v>
      </c>
      <c r="H60" s="635"/>
      <c r="I60" s="236" t="e">
        <f>_Loc2</f>
        <v>#N/A</v>
      </c>
      <c r="J60" s="236" t="e">
        <f>_Loc2</f>
        <v>#N/A</v>
      </c>
      <c r="K60" s="236" t="e">
        <f>_Loc2</f>
        <v>#N/A</v>
      </c>
      <c r="L60" s="236" t="e">
        <f>_Loc2</f>
        <v>#N/A</v>
      </c>
      <c r="M60" s="236" t="e">
        <f>_Loc2</f>
        <v>#N/A</v>
      </c>
      <c r="N60" s="236" t="e">
        <f>_Loc2</f>
        <v>#N/A</v>
      </c>
      <c r="O60" s="236" t="e">
        <f>_Loc2</f>
        <v>#N/A</v>
      </c>
      <c r="P60" s="133"/>
      <c r="Q60" s="133"/>
      <c r="R60" s="133"/>
      <c r="S60" s="133"/>
      <c r="T60" s="133"/>
      <c r="U60" s="133"/>
      <c r="V60" s="133"/>
      <c r="W60" s="236"/>
      <c r="X60" s="294"/>
      <c r="Y60" s="236"/>
      <c r="Z60" s="236" t="e">
        <f>_Loc2</f>
        <v>#N/A</v>
      </c>
      <c r="AA60" s="236" t="e">
        <f>_Loc2</f>
        <v>#N/A</v>
      </c>
      <c r="AB60" s="236" t="e">
        <f>_Loc2</f>
        <v>#N/A</v>
      </c>
      <c r="AC60" s="95">
        <f t="shared" si="0"/>
        <v>289</v>
      </c>
      <c r="AD60" s="236" t="e">
        <f>_Loc2</f>
        <v>#N/A</v>
      </c>
      <c r="AE60" s="236" t="e">
        <f>_Loc2</f>
        <v>#N/A</v>
      </c>
      <c r="AF60" s="95" t="str">
        <f t="shared" si="2"/>
        <v/>
      </c>
    </row>
    <row r="61" spans="1:32" ht="15.75" x14ac:dyDescent="0.2">
      <c r="A61" s="307" t="s">
        <v>2931</v>
      </c>
      <c r="B61" s="133">
        <f t="shared" si="1"/>
        <v>54</v>
      </c>
      <c r="C61" s="244" t="e">
        <f>_Loc2</f>
        <v>#N/A</v>
      </c>
      <c r="D61" s="245" t="e">
        <f>_Loc2</f>
        <v>#N/A</v>
      </c>
      <c r="E61" s="255" t="e">
        <f>_Loc2</f>
        <v>#N/A</v>
      </c>
      <c r="F61" s="236" t="e">
        <f>_Loc2</f>
        <v>#N/A</v>
      </c>
      <c r="G61" s="634" t="e">
        <f>_Loc2</f>
        <v>#N/A</v>
      </c>
      <c r="H61" s="635"/>
      <c r="I61" s="236" t="e">
        <f>_Loc2</f>
        <v>#N/A</v>
      </c>
      <c r="J61" s="236" t="e">
        <f>_Loc2</f>
        <v>#N/A</v>
      </c>
      <c r="K61" s="236" t="e">
        <f>_Loc2</f>
        <v>#N/A</v>
      </c>
      <c r="L61" s="236" t="e">
        <f>_Loc2</f>
        <v>#N/A</v>
      </c>
      <c r="M61" s="236" t="e">
        <f>_Loc2</f>
        <v>#N/A</v>
      </c>
      <c r="N61" s="236" t="e">
        <f>_Loc2</f>
        <v>#N/A</v>
      </c>
      <c r="O61" s="236" t="e">
        <f>_Loc2</f>
        <v>#N/A</v>
      </c>
      <c r="P61" s="133"/>
      <c r="Q61" s="133"/>
      <c r="R61" s="296"/>
      <c r="S61" s="296"/>
      <c r="T61" s="296"/>
      <c r="V61" s="133"/>
      <c r="W61" s="236"/>
      <c r="X61" s="294"/>
      <c r="Y61" s="236"/>
      <c r="Z61" s="236" t="e">
        <f>_Loc2</f>
        <v>#N/A</v>
      </c>
      <c r="AA61" s="236" t="e">
        <f>_Loc2</f>
        <v>#N/A</v>
      </c>
      <c r="AB61" s="236" t="e">
        <f>_Loc2</f>
        <v>#N/A</v>
      </c>
      <c r="AC61" s="95">
        <f t="shared" si="0"/>
        <v>289</v>
      </c>
      <c r="AD61" s="236" t="e">
        <f>_Loc2</f>
        <v>#N/A</v>
      </c>
      <c r="AE61" s="236" t="e">
        <f>_Loc2</f>
        <v>#N/A</v>
      </c>
      <c r="AF61" s="95" t="e">
        <f>+IF(#REF!="","",AE61)</f>
        <v>#REF!</v>
      </c>
    </row>
    <row r="62" spans="1:32" ht="15.75" x14ac:dyDescent="0.2">
      <c r="A62" s="307" t="s">
        <v>3244</v>
      </c>
      <c r="B62" s="133">
        <f t="shared" si="1"/>
        <v>55</v>
      </c>
      <c r="C62" s="244" t="e">
        <f>_Loc2</f>
        <v>#N/A</v>
      </c>
      <c r="D62" s="245" t="e">
        <f>_Loc2</f>
        <v>#N/A</v>
      </c>
      <c r="E62" s="255" t="e">
        <f>_Loc2</f>
        <v>#N/A</v>
      </c>
      <c r="F62" s="236" t="e">
        <f>_Loc2</f>
        <v>#N/A</v>
      </c>
      <c r="G62" s="634" t="e">
        <f>_Loc2</f>
        <v>#N/A</v>
      </c>
      <c r="H62" s="635"/>
      <c r="I62" s="236" t="e">
        <f>_Loc2</f>
        <v>#N/A</v>
      </c>
      <c r="J62" s="236" t="e">
        <f>_Loc2</f>
        <v>#N/A</v>
      </c>
      <c r="K62" s="236" t="e">
        <f>_Loc2</f>
        <v>#N/A</v>
      </c>
      <c r="L62" s="236" t="e">
        <f>_Loc2</f>
        <v>#N/A</v>
      </c>
      <c r="M62" s="236" t="e">
        <f>_Loc2</f>
        <v>#N/A</v>
      </c>
      <c r="N62" s="236" t="e">
        <f>_Loc2</f>
        <v>#N/A</v>
      </c>
      <c r="O62" s="236" t="e">
        <f>_Loc2</f>
        <v>#N/A</v>
      </c>
      <c r="P62" s="133"/>
      <c r="Q62" s="133"/>
      <c r="R62" s="133"/>
      <c r="S62" s="133"/>
      <c r="T62" s="133"/>
      <c r="U62" s="133"/>
      <c r="V62" s="133"/>
      <c r="W62" s="236"/>
      <c r="X62" s="294"/>
      <c r="Y62" s="236"/>
      <c r="Z62" s="236" t="e">
        <f>_Loc2</f>
        <v>#N/A</v>
      </c>
      <c r="AA62" s="236" t="e">
        <f>_Loc2</f>
        <v>#N/A</v>
      </c>
      <c r="AB62" s="236" t="e">
        <f>_Loc2</f>
        <v>#N/A</v>
      </c>
      <c r="AC62" s="95">
        <f t="shared" si="0"/>
        <v>289</v>
      </c>
      <c r="AD62" s="236" t="e">
        <f>_Loc2</f>
        <v>#N/A</v>
      </c>
      <c r="AE62" s="236" t="e">
        <f>_Loc2</f>
        <v>#N/A</v>
      </c>
      <c r="AF62" s="95" t="str">
        <f t="shared" si="2"/>
        <v/>
      </c>
    </row>
    <row r="63" spans="1:32" ht="15.75" x14ac:dyDescent="0.2">
      <c r="A63" s="307" t="s">
        <v>2941</v>
      </c>
      <c r="B63" s="133">
        <f t="shared" si="1"/>
        <v>56</v>
      </c>
      <c r="C63" s="244" t="e">
        <f>_Loc2</f>
        <v>#N/A</v>
      </c>
      <c r="D63" s="245" t="e">
        <f>_Loc2</f>
        <v>#N/A</v>
      </c>
      <c r="E63" s="255" t="e">
        <f>_Loc2</f>
        <v>#N/A</v>
      </c>
      <c r="F63" s="236" t="e">
        <f>_Loc2</f>
        <v>#N/A</v>
      </c>
      <c r="G63" s="634" t="e">
        <f>_Loc2</f>
        <v>#N/A</v>
      </c>
      <c r="H63" s="635"/>
      <c r="I63" s="236" t="e">
        <f>_Loc2</f>
        <v>#N/A</v>
      </c>
      <c r="J63" s="236" t="e">
        <f>_Loc2</f>
        <v>#N/A</v>
      </c>
      <c r="K63" s="236" t="e">
        <f>_Loc2</f>
        <v>#N/A</v>
      </c>
      <c r="L63" s="236" t="e">
        <f>_Loc2</f>
        <v>#N/A</v>
      </c>
      <c r="M63" s="236" t="e">
        <f>_Loc2</f>
        <v>#N/A</v>
      </c>
      <c r="N63" s="236" t="e">
        <f>_Loc2</f>
        <v>#N/A</v>
      </c>
      <c r="O63" s="236" t="e">
        <f>_Loc2</f>
        <v>#N/A</v>
      </c>
      <c r="P63" s="133"/>
      <c r="Q63" s="133"/>
      <c r="R63" s="133"/>
      <c r="S63" s="133"/>
      <c r="T63" s="133"/>
      <c r="U63" s="133"/>
      <c r="V63" s="133"/>
      <c r="W63" s="236"/>
      <c r="X63" s="294"/>
      <c r="Y63" s="236"/>
      <c r="Z63" s="236" t="e">
        <f>_Loc2</f>
        <v>#N/A</v>
      </c>
      <c r="AA63" s="236" t="e">
        <f>_Loc2</f>
        <v>#N/A</v>
      </c>
      <c r="AB63" s="236" t="e">
        <f>_Loc2</f>
        <v>#N/A</v>
      </c>
      <c r="AC63" s="95">
        <f t="shared" si="0"/>
        <v>289</v>
      </c>
      <c r="AD63" s="236" t="e">
        <f>_Loc2</f>
        <v>#N/A</v>
      </c>
      <c r="AE63" s="236" t="e">
        <f>_Loc2</f>
        <v>#N/A</v>
      </c>
      <c r="AF63" s="95" t="str">
        <f t="shared" si="2"/>
        <v/>
      </c>
    </row>
    <row r="64" spans="1:32" ht="15.75" x14ac:dyDescent="0.2">
      <c r="A64" s="307" t="s">
        <v>2444</v>
      </c>
      <c r="B64" s="133">
        <f t="shared" si="1"/>
        <v>57</v>
      </c>
      <c r="C64" s="244" t="e">
        <f>_Loc2</f>
        <v>#N/A</v>
      </c>
      <c r="D64" s="245" t="e">
        <f>_Loc2</f>
        <v>#N/A</v>
      </c>
      <c r="E64" s="255" t="e">
        <f>_Loc2</f>
        <v>#N/A</v>
      </c>
      <c r="F64" s="236" t="e">
        <f>_Loc2</f>
        <v>#N/A</v>
      </c>
      <c r="G64" s="634" t="e">
        <f>_Loc2</f>
        <v>#N/A</v>
      </c>
      <c r="H64" s="635"/>
      <c r="I64" s="236" t="e">
        <f>_Loc2</f>
        <v>#N/A</v>
      </c>
      <c r="J64" s="236" t="e">
        <f>_Loc2</f>
        <v>#N/A</v>
      </c>
      <c r="K64" s="236" t="e">
        <f>_Loc2</f>
        <v>#N/A</v>
      </c>
      <c r="L64" s="236" t="e">
        <f>_Loc2</f>
        <v>#N/A</v>
      </c>
      <c r="M64" s="236" t="e">
        <f>_Loc2</f>
        <v>#N/A</v>
      </c>
      <c r="N64" s="236" t="e">
        <f>_Loc2</f>
        <v>#N/A</v>
      </c>
      <c r="O64" s="236" t="e">
        <f>_Loc2</f>
        <v>#N/A</v>
      </c>
      <c r="P64" s="133"/>
      <c r="Q64" s="133"/>
      <c r="R64" s="133"/>
      <c r="S64" s="133"/>
      <c r="T64" s="133"/>
      <c r="U64" s="133"/>
      <c r="V64" s="133"/>
      <c r="W64" s="236"/>
      <c r="X64" s="294"/>
      <c r="Y64" s="236"/>
      <c r="Z64" s="236" t="e">
        <f>_Loc2</f>
        <v>#N/A</v>
      </c>
      <c r="AA64" s="236" t="e">
        <f>_Loc2</f>
        <v>#N/A</v>
      </c>
      <c r="AB64" s="236" t="e">
        <f>_Loc2</f>
        <v>#N/A</v>
      </c>
      <c r="AC64" s="95">
        <f t="shared" si="0"/>
        <v>289</v>
      </c>
      <c r="AD64" s="236" t="e">
        <f>_Loc2</f>
        <v>#N/A</v>
      </c>
      <c r="AE64" s="236" t="e">
        <f>_Loc2</f>
        <v>#N/A</v>
      </c>
      <c r="AF64" s="95" t="str">
        <f t="shared" si="2"/>
        <v/>
      </c>
    </row>
    <row r="65" spans="1:32" ht="15.75" x14ac:dyDescent="0.2">
      <c r="A65" s="307" t="s">
        <v>2497</v>
      </c>
      <c r="B65" s="133">
        <f t="shared" si="1"/>
        <v>58</v>
      </c>
      <c r="C65" s="244" t="e">
        <f>_Loc2</f>
        <v>#N/A</v>
      </c>
      <c r="D65" s="245" t="e">
        <f>_Loc2</f>
        <v>#N/A</v>
      </c>
      <c r="E65" s="255" t="e">
        <f>_Loc2</f>
        <v>#N/A</v>
      </c>
      <c r="F65" s="236" t="e">
        <f>_Loc2</f>
        <v>#N/A</v>
      </c>
      <c r="G65" s="634" t="e">
        <f>_Loc2</f>
        <v>#N/A</v>
      </c>
      <c r="H65" s="635"/>
      <c r="I65" s="236" t="e">
        <f>_Loc2</f>
        <v>#N/A</v>
      </c>
      <c r="J65" s="236" t="e">
        <f>_Loc2</f>
        <v>#N/A</v>
      </c>
      <c r="K65" s="236" t="e">
        <f>_Loc2</f>
        <v>#N/A</v>
      </c>
      <c r="L65" s="236" t="e">
        <f>_Loc2</f>
        <v>#N/A</v>
      </c>
      <c r="M65" s="236" t="e">
        <f>_Loc2</f>
        <v>#N/A</v>
      </c>
      <c r="N65" s="236" t="e">
        <f>_Loc2</f>
        <v>#N/A</v>
      </c>
      <c r="O65" s="236" t="e">
        <f>_Loc2</f>
        <v>#N/A</v>
      </c>
      <c r="P65" s="133"/>
      <c r="Q65" s="133"/>
      <c r="R65" s="133"/>
      <c r="S65" s="133"/>
      <c r="T65" s="133"/>
      <c r="U65" s="133"/>
      <c r="V65" s="262"/>
      <c r="W65" s="236"/>
      <c r="X65" s="294"/>
      <c r="Y65" s="236"/>
      <c r="Z65" s="236" t="e">
        <f>_Loc2</f>
        <v>#N/A</v>
      </c>
      <c r="AA65" s="236" t="e">
        <f>_Loc2</f>
        <v>#N/A</v>
      </c>
      <c r="AB65" s="236" t="e">
        <f>_Loc2</f>
        <v>#N/A</v>
      </c>
      <c r="AC65" s="95">
        <f t="shared" si="0"/>
        <v>289</v>
      </c>
      <c r="AD65" s="236" t="e">
        <f>_Loc2</f>
        <v>#N/A</v>
      </c>
      <c r="AE65" s="236" t="e">
        <f>_Loc2</f>
        <v>#N/A</v>
      </c>
      <c r="AF65" s="95" t="str">
        <f t="shared" si="2"/>
        <v/>
      </c>
    </row>
    <row r="66" spans="1:32" ht="15.75" x14ac:dyDescent="0.25">
      <c r="A66" s="321" t="s">
        <v>2422</v>
      </c>
      <c r="B66" s="133">
        <f t="shared" si="1"/>
        <v>59</v>
      </c>
      <c r="C66" s="244" t="e">
        <f>_Loc2</f>
        <v>#N/A</v>
      </c>
      <c r="D66" s="245" t="e">
        <f>_Loc2</f>
        <v>#N/A</v>
      </c>
      <c r="E66" s="255" t="e">
        <f>_Loc2</f>
        <v>#N/A</v>
      </c>
      <c r="F66" s="236" t="e">
        <f>_Loc2</f>
        <v>#N/A</v>
      </c>
      <c r="G66" s="634" t="e">
        <f>_Loc2</f>
        <v>#N/A</v>
      </c>
      <c r="H66" s="635"/>
      <c r="I66" s="236" t="e">
        <f>_Loc2</f>
        <v>#N/A</v>
      </c>
      <c r="J66" s="236" t="e">
        <f>_Loc2</f>
        <v>#N/A</v>
      </c>
      <c r="K66" s="236" t="e">
        <f>_Loc2</f>
        <v>#N/A</v>
      </c>
      <c r="L66" s="236" t="e">
        <f>_Loc2</f>
        <v>#N/A</v>
      </c>
      <c r="M66" s="236" t="e">
        <f>_Loc2</f>
        <v>#N/A</v>
      </c>
      <c r="N66" s="236" t="e">
        <f>_Loc2</f>
        <v>#N/A</v>
      </c>
      <c r="O66" s="236" t="e">
        <f>_Loc2</f>
        <v>#N/A</v>
      </c>
      <c r="P66" s="133"/>
      <c r="Q66" s="133"/>
      <c r="R66" s="133"/>
      <c r="S66" s="133"/>
      <c r="T66" s="133"/>
      <c r="U66" s="133"/>
      <c r="V66" s="133"/>
      <c r="W66" s="236"/>
      <c r="X66" s="294"/>
      <c r="Y66" s="236"/>
      <c r="Z66" s="236" t="e">
        <f>_Loc2</f>
        <v>#N/A</v>
      </c>
      <c r="AA66" s="236" t="e">
        <f>_Loc2</f>
        <v>#N/A</v>
      </c>
      <c r="AB66" s="236" t="e">
        <f>_Loc2</f>
        <v>#N/A</v>
      </c>
      <c r="AC66" s="95">
        <f t="shared" si="0"/>
        <v>289</v>
      </c>
      <c r="AD66" s="236" t="e">
        <f>_Loc2</f>
        <v>#N/A</v>
      </c>
      <c r="AE66" s="236" t="e">
        <f>_Loc2</f>
        <v>#N/A</v>
      </c>
      <c r="AF66" s="95" t="str">
        <f t="shared" si="2"/>
        <v/>
      </c>
    </row>
    <row r="67" spans="1:32" ht="15.75" x14ac:dyDescent="0.2">
      <c r="A67" s="307" t="s">
        <v>3037</v>
      </c>
      <c r="B67" s="133">
        <f t="shared" si="1"/>
        <v>60</v>
      </c>
      <c r="C67" s="244" t="e">
        <f>_Loc2</f>
        <v>#N/A</v>
      </c>
      <c r="D67" s="245" t="e">
        <f>_Loc2</f>
        <v>#N/A</v>
      </c>
      <c r="E67" s="255" t="e">
        <f>_Loc2</f>
        <v>#N/A</v>
      </c>
      <c r="F67" s="236" t="e">
        <f>_Loc2</f>
        <v>#N/A</v>
      </c>
      <c r="G67" s="634" t="e">
        <f>_Loc2</f>
        <v>#N/A</v>
      </c>
      <c r="H67" s="635"/>
      <c r="I67" s="236" t="e">
        <f>_Loc2</f>
        <v>#N/A</v>
      </c>
      <c r="J67" s="236" t="e">
        <f>_Loc2</f>
        <v>#N/A</v>
      </c>
      <c r="K67" s="236" t="e">
        <f>_Loc2</f>
        <v>#N/A</v>
      </c>
      <c r="L67" s="236" t="e">
        <f>_Loc2</f>
        <v>#N/A</v>
      </c>
      <c r="M67" s="236" t="e">
        <f>_Loc2</f>
        <v>#N/A</v>
      </c>
      <c r="N67" s="236" t="e">
        <f>_Loc2</f>
        <v>#N/A</v>
      </c>
      <c r="O67" s="236" t="e">
        <f>_Loc2</f>
        <v>#N/A</v>
      </c>
      <c r="P67" s="133"/>
      <c r="Q67" s="133"/>
      <c r="R67" s="133"/>
      <c r="S67" s="133"/>
      <c r="T67" s="133"/>
      <c r="U67" s="133"/>
      <c r="V67" s="133"/>
      <c r="W67" s="236"/>
      <c r="X67" s="294"/>
      <c r="Y67" s="236"/>
      <c r="Z67" s="236" t="e">
        <f>_Loc2</f>
        <v>#N/A</v>
      </c>
      <c r="AA67" s="236" t="e">
        <f>_Loc2</f>
        <v>#N/A</v>
      </c>
      <c r="AB67" s="236" t="e">
        <f>_Loc2</f>
        <v>#N/A</v>
      </c>
      <c r="AC67" s="95">
        <f t="shared" si="0"/>
        <v>289</v>
      </c>
      <c r="AD67" s="236" t="e">
        <f>_Loc2</f>
        <v>#N/A</v>
      </c>
      <c r="AE67" s="236" t="e">
        <f>_Loc2</f>
        <v>#N/A</v>
      </c>
      <c r="AF67" s="95" t="str">
        <f t="shared" si="2"/>
        <v/>
      </c>
    </row>
    <row r="68" spans="1:32" ht="15.75" x14ac:dyDescent="0.2">
      <c r="A68" s="307" t="s">
        <v>2589</v>
      </c>
      <c r="B68" s="133">
        <f t="shared" si="1"/>
        <v>61</v>
      </c>
      <c r="C68" s="244" t="e">
        <f>_Loc2</f>
        <v>#N/A</v>
      </c>
      <c r="D68" s="245" t="e">
        <f>_Loc2</f>
        <v>#N/A</v>
      </c>
      <c r="E68" s="255" t="e">
        <f>_Loc2</f>
        <v>#N/A</v>
      </c>
      <c r="F68" s="236" t="e">
        <f>_Loc2</f>
        <v>#N/A</v>
      </c>
      <c r="G68" s="634" t="e">
        <f>_Loc2</f>
        <v>#N/A</v>
      </c>
      <c r="H68" s="635"/>
      <c r="I68" s="236" t="e">
        <f>_Loc2</f>
        <v>#N/A</v>
      </c>
      <c r="J68" s="236" t="e">
        <f>_Loc2</f>
        <v>#N/A</v>
      </c>
      <c r="K68" s="236" t="e">
        <f>_Loc2</f>
        <v>#N/A</v>
      </c>
      <c r="L68" s="236" t="e">
        <f>_Loc2</f>
        <v>#N/A</v>
      </c>
      <c r="M68" s="236" t="e">
        <f>_Loc2</f>
        <v>#N/A</v>
      </c>
      <c r="N68" s="236" t="e">
        <f>_Loc2</f>
        <v>#N/A</v>
      </c>
      <c r="O68" s="236" t="e">
        <f>_Loc2</f>
        <v>#N/A</v>
      </c>
      <c r="P68" s="133"/>
      <c r="Q68" s="133"/>
      <c r="R68" s="133"/>
      <c r="S68" s="133"/>
      <c r="T68" s="133"/>
      <c r="U68" s="133"/>
      <c r="V68" s="133"/>
      <c r="W68" s="236"/>
      <c r="X68" s="294"/>
      <c r="Y68" s="236"/>
      <c r="Z68" s="236" t="e">
        <f>_Loc2</f>
        <v>#N/A</v>
      </c>
      <c r="AA68" s="236" t="e">
        <f>_Loc2</f>
        <v>#N/A</v>
      </c>
      <c r="AB68" s="236" t="e">
        <f>_Loc2</f>
        <v>#N/A</v>
      </c>
      <c r="AC68" s="95">
        <f t="shared" si="0"/>
        <v>289</v>
      </c>
      <c r="AD68" s="236" t="e">
        <f>_Loc2</f>
        <v>#N/A</v>
      </c>
      <c r="AE68" s="236" t="e">
        <f>_Loc2</f>
        <v>#N/A</v>
      </c>
      <c r="AF68" s="95" t="str">
        <f t="shared" si="2"/>
        <v/>
      </c>
    </row>
    <row r="69" spans="1:32" ht="15.75" x14ac:dyDescent="0.2">
      <c r="A69" s="333" t="s">
        <v>3071</v>
      </c>
      <c r="B69" s="133">
        <f t="shared" si="1"/>
        <v>62</v>
      </c>
      <c r="C69" s="244" t="e">
        <f>_Loc2</f>
        <v>#N/A</v>
      </c>
      <c r="D69" s="245" t="e">
        <f>_Loc2</f>
        <v>#N/A</v>
      </c>
      <c r="E69" s="255" t="e">
        <f>_Loc2</f>
        <v>#N/A</v>
      </c>
      <c r="F69" s="236" t="e">
        <f>_Loc2</f>
        <v>#N/A</v>
      </c>
      <c r="G69" s="634" t="e">
        <f>_Loc2</f>
        <v>#N/A</v>
      </c>
      <c r="H69" s="635"/>
      <c r="I69" s="236" t="e">
        <f>_Loc2</f>
        <v>#N/A</v>
      </c>
      <c r="J69" s="236" t="e">
        <f>_Loc2</f>
        <v>#N/A</v>
      </c>
      <c r="K69" s="236" t="e">
        <f>_Loc2</f>
        <v>#N/A</v>
      </c>
      <c r="L69" s="236" t="e">
        <f>_Loc2</f>
        <v>#N/A</v>
      </c>
      <c r="M69" s="236" t="e">
        <f>_Loc2</f>
        <v>#N/A</v>
      </c>
      <c r="N69" s="236" t="e">
        <f>_Loc2</f>
        <v>#N/A</v>
      </c>
      <c r="O69" s="236" t="e">
        <f>_Loc2</f>
        <v>#N/A</v>
      </c>
      <c r="P69" s="133"/>
      <c r="Q69" s="133"/>
      <c r="R69" s="133"/>
      <c r="S69" s="133"/>
      <c r="T69" s="133"/>
      <c r="U69" s="133"/>
      <c r="V69" s="133"/>
      <c r="W69" s="236"/>
      <c r="X69" s="294"/>
      <c r="Y69" s="236"/>
      <c r="Z69" s="236" t="e">
        <f>_Loc2</f>
        <v>#N/A</v>
      </c>
      <c r="AA69" s="236" t="e">
        <f>_Loc2</f>
        <v>#N/A</v>
      </c>
      <c r="AB69" s="236" t="e">
        <f>_Loc2</f>
        <v>#N/A</v>
      </c>
      <c r="AC69" s="95">
        <f t="shared" si="0"/>
        <v>289</v>
      </c>
      <c r="AD69" s="236" t="e">
        <f>_Loc2</f>
        <v>#N/A</v>
      </c>
      <c r="AE69" s="236" t="e">
        <f>_Loc2</f>
        <v>#N/A</v>
      </c>
      <c r="AF69" s="95" t="str">
        <f t="shared" si="2"/>
        <v/>
      </c>
    </row>
    <row r="70" spans="1:32" ht="15.75" x14ac:dyDescent="0.2">
      <c r="A70" s="307" t="s">
        <v>2617</v>
      </c>
      <c r="B70" s="133">
        <f t="shared" si="1"/>
        <v>63</v>
      </c>
      <c r="C70" s="244" t="e">
        <f>_Loc2</f>
        <v>#N/A</v>
      </c>
      <c r="D70" s="245" t="e">
        <f>_Loc2</f>
        <v>#N/A</v>
      </c>
      <c r="E70" s="255" t="e">
        <f>_Loc2</f>
        <v>#N/A</v>
      </c>
      <c r="F70" s="236" t="e">
        <f>_Loc2</f>
        <v>#N/A</v>
      </c>
      <c r="G70" s="634" t="e">
        <f>_Loc2</f>
        <v>#N/A</v>
      </c>
      <c r="H70" s="635"/>
      <c r="I70" s="236" t="e">
        <f>_Loc2</f>
        <v>#N/A</v>
      </c>
      <c r="J70" s="236" t="e">
        <f>_Loc2</f>
        <v>#N/A</v>
      </c>
      <c r="K70" s="236" t="e">
        <f>_Loc2</f>
        <v>#N/A</v>
      </c>
      <c r="L70" s="236" t="e">
        <f>_Loc2</f>
        <v>#N/A</v>
      </c>
      <c r="M70" s="236" t="e">
        <f>_Loc2</f>
        <v>#N/A</v>
      </c>
      <c r="N70" s="236" t="e">
        <f>_Loc2</f>
        <v>#N/A</v>
      </c>
      <c r="O70" s="236" t="e">
        <f>_Loc2</f>
        <v>#N/A</v>
      </c>
      <c r="P70" s="133"/>
      <c r="Q70" s="133"/>
      <c r="R70" s="133"/>
      <c r="S70" s="133"/>
      <c r="T70" s="133"/>
      <c r="U70" s="133"/>
      <c r="V70" s="133"/>
      <c r="W70" s="236"/>
      <c r="X70" s="294"/>
      <c r="Y70" s="236"/>
      <c r="Z70" s="236" t="e">
        <f>_Loc2</f>
        <v>#N/A</v>
      </c>
      <c r="AA70" s="236" t="e">
        <f>_Loc2</f>
        <v>#N/A</v>
      </c>
      <c r="AB70" s="236" t="e">
        <f>_Loc2</f>
        <v>#N/A</v>
      </c>
      <c r="AC70" s="95">
        <f t="shared" si="0"/>
        <v>289</v>
      </c>
      <c r="AD70" s="236" t="e">
        <f>_Loc2</f>
        <v>#N/A</v>
      </c>
      <c r="AE70" s="236" t="e">
        <f>_Loc2</f>
        <v>#N/A</v>
      </c>
      <c r="AF70" s="95" t="str">
        <f t="shared" si="2"/>
        <v/>
      </c>
    </row>
    <row r="71" spans="1:32" ht="15.75" x14ac:dyDescent="0.2">
      <c r="A71" s="333" t="s">
        <v>3077</v>
      </c>
      <c r="B71" s="133">
        <f t="shared" si="1"/>
        <v>64</v>
      </c>
      <c r="C71" s="244" t="e">
        <f>_Loc2</f>
        <v>#N/A</v>
      </c>
      <c r="D71" s="245" t="e">
        <f>_Loc2</f>
        <v>#N/A</v>
      </c>
      <c r="E71" s="255" t="e">
        <f>_Loc2</f>
        <v>#N/A</v>
      </c>
      <c r="F71" s="236" t="e">
        <f>_Loc2</f>
        <v>#N/A</v>
      </c>
      <c r="G71" s="634" t="e">
        <f>_Loc2</f>
        <v>#N/A</v>
      </c>
      <c r="H71" s="635"/>
      <c r="I71" s="236" t="e">
        <f>_Loc2</f>
        <v>#N/A</v>
      </c>
      <c r="J71" s="236" t="e">
        <f>_Loc2</f>
        <v>#N/A</v>
      </c>
      <c r="K71" s="236" t="e">
        <f>_Loc2</f>
        <v>#N/A</v>
      </c>
      <c r="L71" s="236" t="e">
        <f>_Loc2</f>
        <v>#N/A</v>
      </c>
      <c r="M71" s="236" t="e">
        <f>_Loc2</f>
        <v>#N/A</v>
      </c>
      <c r="N71" s="236" t="e">
        <f>_Loc2</f>
        <v>#N/A</v>
      </c>
      <c r="O71" s="236" t="e">
        <f>_Loc2</f>
        <v>#N/A</v>
      </c>
      <c r="P71" s="133"/>
      <c r="Q71" s="133"/>
      <c r="R71" s="133"/>
      <c r="S71" s="133"/>
      <c r="T71" s="133"/>
      <c r="U71" s="133"/>
      <c r="V71" s="133"/>
      <c r="W71" s="236"/>
      <c r="X71" s="294"/>
      <c r="Y71" s="236"/>
      <c r="Z71" s="236" t="e">
        <f>_Loc2</f>
        <v>#N/A</v>
      </c>
      <c r="AA71" s="236" t="e">
        <f>_Loc2</f>
        <v>#N/A</v>
      </c>
      <c r="AB71" s="236" t="e">
        <f>_Loc2</f>
        <v>#N/A</v>
      </c>
      <c r="AC71" s="95">
        <f t="shared" si="0"/>
        <v>289</v>
      </c>
      <c r="AD71" s="236" t="e">
        <f>_Loc2</f>
        <v>#N/A</v>
      </c>
      <c r="AE71" s="236" t="e">
        <f>_Loc2</f>
        <v>#N/A</v>
      </c>
      <c r="AF71" s="95" t="str">
        <f t="shared" si="2"/>
        <v/>
      </c>
    </row>
    <row r="72" spans="1:32" ht="15.75" x14ac:dyDescent="0.2">
      <c r="A72" s="307" t="s">
        <v>2576</v>
      </c>
      <c r="B72" s="133">
        <f t="shared" si="1"/>
        <v>65</v>
      </c>
      <c r="C72" s="244" t="e">
        <f>_Loc2</f>
        <v>#N/A</v>
      </c>
      <c r="D72" s="245" t="e">
        <f>_Loc2</f>
        <v>#N/A</v>
      </c>
      <c r="E72" s="255" t="e">
        <f>_Loc2</f>
        <v>#N/A</v>
      </c>
      <c r="F72" s="236" t="e">
        <f>_Loc2</f>
        <v>#N/A</v>
      </c>
      <c r="G72" s="634" t="e">
        <f>_Loc2</f>
        <v>#N/A</v>
      </c>
      <c r="H72" s="635"/>
      <c r="I72" s="236" t="e">
        <f>_Loc2</f>
        <v>#N/A</v>
      </c>
      <c r="J72" s="236" t="e">
        <f>_Loc2</f>
        <v>#N/A</v>
      </c>
      <c r="K72" s="236" t="e">
        <f>_Loc2</f>
        <v>#N/A</v>
      </c>
      <c r="L72" s="236" t="e">
        <f>_Loc2</f>
        <v>#N/A</v>
      </c>
      <c r="M72" s="236" t="e">
        <f>_Loc2</f>
        <v>#N/A</v>
      </c>
      <c r="N72" s="236" t="e">
        <f>_Loc2</f>
        <v>#N/A</v>
      </c>
      <c r="O72" s="236" t="e">
        <f>_Loc2</f>
        <v>#N/A</v>
      </c>
      <c r="P72" s="133"/>
      <c r="Q72" s="133"/>
      <c r="R72" s="133"/>
      <c r="S72" s="133"/>
      <c r="T72" s="133"/>
      <c r="U72" s="133"/>
      <c r="V72" s="133"/>
      <c r="W72" s="236"/>
      <c r="X72" s="294"/>
      <c r="Y72" s="236"/>
      <c r="Z72" s="236" t="e">
        <f>_Loc2</f>
        <v>#N/A</v>
      </c>
      <c r="AA72" s="236" t="e">
        <f>_Loc2</f>
        <v>#N/A</v>
      </c>
      <c r="AB72" s="236" t="e">
        <f>_Loc2</f>
        <v>#N/A</v>
      </c>
      <c r="AC72" s="95">
        <f t="shared" ref="AC72:AC135" si="3">COUNTIF(F:F,F72)</f>
        <v>289</v>
      </c>
      <c r="AD72" s="236" t="e">
        <f>_Loc2</f>
        <v>#N/A</v>
      </c>
      <c r="AE72" s="236" t="e">
        <f>_Loc2</f>
        <v>#N/A</v>
      </c>
      <c r="AF72" s="95" t="str">
        <f t="shared" si="2"/>
        <v/>
      </c>
    </row>
    <row r="73" spans="1:32" ht="15.75" x14ac:dyDescent="0.2">
      <c r="A73" s="307" t="s">
        <v>2599</v>
      </c>
      <c r="B73" s="133">
        <f t="shared" ref="B73:B136" si="4">_stt_de</f>
        <v>66</v>
      </c>
      <c r="C73" s="244" t="e">
        <f>_Loc2</f>
        <v>#N/A</v>
      </c>
      <c r="D73" s="245" t="e">
        <f>_Loc2</f>
        <v>#N/A</v>
      </c>
      <c r="E73" s="255" t="e">
        <f>_Loc2</f>
        <v>#N/A</v>
      </c>
      <c r="F73" s="236" t="e">
        <f>_Loc2</f>
        <v>#N/A</v>
      </c>
      <c r="G73" s="634" t="e">
        <f>_Loc2</f>
        <v>#N/A</v>
      </c>
      <c r="H73" s="635"/>
      <c r="I73" s="236" t="e">
        <f>_Loc2</f>
        <v>#N/A</v>
      </c>
      <c r="J73" s="236" t="e">
        <f>_Loc2</f>
        <v>#N/A</v>
      </c>
      <c r="K73" s="236" t="e">
        <f>_Loc2</f>
        <v>#N/A</v>
      </c>
      <c r="L73" s="236" t="e">
        <f>_Loc2</f>
        <v>#N/A</v>
      </c>
      <c r="M73" s="236" t="e">
        <f>_Loc2</f>
        <v>#N/A</v>
      </c>
      <c r="N73" s="236" t="e">
        <f>_Loc2</f>
        <v>#N/A</v>
      </c>
      <c r="O73" s="236" t="e">
        <f>_Loc2</f>
        <v>#N/A</v>
      </c>
      <c r="P73" s="133"/>
      <c r="Q73" s="133"/>
      <c r="R73" s="133"/>
      <c r="S73" s="133"/>
      <c r="T73" s="133"/>
      <c r="U73" s="133"/>
      <c r="V73" s="133"/>
      <c r="W73" s="236"/>
      <c r="X73" s="294"/>
      <c r="Y73" s="236"/>
      <c r="Z73" s="236" t="e">
        <f>_Loc2</f>
        <v>#N/A</v>
      </c>
      <c r="AA73" s="236" t="e">
        <f>_Loc2</f>
        <v>#N/A</v>
      </c>
      <c r="AB73" s="236" t="e">
        <f>_Loc2</f>
        <v>#N/A</v>
      </c>
      <c r="AC73" s="95">
        <f t="shared" si="3"/>
        <v>289</v>
      </c>
      <c r="AD73" s="236" t="e">
        <f>_Loc2</f>
        <v>#N/A</v>
      </c>
      <c r="AE73" s="236" t="e">
        <f>_Loc2</f>
        <v>#N/A</v>
      </c>
      <c r="AF73" s="95" t="str">
        <f t="shared" ref="AF73:AF136" si="5">+IF(V73="","",AE73)</f>
        <v/>
      </c>
    </row>
    <row r="74" spans="1:32" ht="15.75" x14ac:dyDescent="0.2">
      <c r="A74" s="307" t="s">
        <v>2583</v>
      </c>
      <c r="B74" s="133">
        <f t="shared" si="4"/>
        <v>67</v>
      </c>
      <c r="C74" s="244" t="e">
        <f>_Loc2</f>
        <v>#N/A</v>
      </c>
      <c r="D74" s="245" t="e">
        <f>_Loc2</f>
        <v>#N/A</v>
      </c>
      <c r="E74" s="255" t="e">
        <f>_Loc2</f>
        <v>#N/A</v>
      </c>
      <c r="F74" s="236" t="e">
        <f>_Loc2</f>
        <v>#N/A</v>
      </c>
      <c r="G74" s="634" t="e">
        <f>_Loc2</f>
        <v>#N/A</v>
      </c>
      <c r="H74" s="635"/>
      <c r="I74" s="236" t="e">
        <f>_Loc2</f>
        <v>#N/A</v>
      </c>
      <c r="J74" s="236" t="e">
        <f>_Loc2</f>
        <v>#N/A</v>
      </c>
      <c r="K74" s="236" t="e">
        <f>_Loc2</f>
        <v>#N/A</v>
      </c>
      <c r="L74" s="236" t="e">
        <f>_Loc2</f>
        <v>#N/A</v>
      </c>
      <c r="M74" s="236" t="e">
        <f>_Loc2</f>
        <v>#N/A</v>
      </c>
      <c r="N74" s="236" t="e">
        <f>_Loc2</f>
        <v>#N/A</v>
      </c>
      <c r="O74" s="236" t="e">
        <f>_Loc2</f>
        <v>#N/A</v>
      </c>
      <c r="P74" s="133"/>
      <c r="Q74" s="133"/>
      <c r="R74" s="133"/>
      <c r="S74" s="133"/>
      <c r="T74" s="133"/>
      <c r="U74" s="133"/>
      <c r="V74" s="133"/>
      <c r="W74" s="236"/>
      <c r="X74" s="294"/>
      <c r="Y74" s="236"/>
      <c r="Z74" s="236" t="e">
        <f>_Loc2</f>
        <v>#N/A</v>
      </c>
      <c r="AA74" s="236" t="e">
        <f>_Loc2</f>
        <v>#N/A</v>
      </c>
      <c r="AB74" s="236" t="e">
        <f>_Loc2</f>
        <v>#N/A</v>
      </c>
      <c r="AC74" s="95">
        <f t="shared" si="3"/>
        <v>289</v>
      </c>
      <c r="AD74" s="236" t="e">
        <f>_Loc2</f>
        <v>#N/A</v>
      </c>
      <c r="AE74" s="236" t="e">
        <f>_Loc2</f>
        <v>#N/A</v>
      </c>
      <c r="AF74" s="95" t="str">
        <f t="shared" si="5"/>
        <v/>
      </c>
    </row>
    <row r="75" spans="1:32" ht="15.75" x14ac:dyDescent="0.2">
      <c r="A75" s="307" t="s">
        <v>2627</v>
      </c>
      <c r="B75" s="133">
        <f t="shared" si="4"/>
        <v>68</v>
      </c>
      <c r="C75" s="244" t="e">
        <f>_Loc2</f>
        <v>#N/A</v>
      </c>
      <c r="D75" s="245" t="e">
        <f>_Loc2</f>
        <v>#N/A</v>
      </c>
      <c r="E75" s="255" t="e">
        <f>_Loc2</f>
        <v>#N/A</v>
      </c>
      <c r="F75" s="236" t="e">
        <f>_Loc2</f>
        <v>#N/A</v>
      </c>
      <c r="G75" s="634" t="e">
        <f>_Loc2</f>
        <v>#N/A</v>
      </c>
      <c r="H75" s="635"/>
      <c r="I75" s="236" t="e">
        <f>_Loc2</f>
        <v>#N/A</v>
      </c>
      <c r="J75" s="236" t="e">
        <f>_Loc2</f>
        <v>#N/A</v>
      </c>
      <c r="K75" s="236" t="e">
        <f>_Loc2</f>
        <v>#N/A</v>
      </c>
      <c r="L75" s="236" t="e">
        <f>_Loc2</f>
        <v>#N/A</v>
      </c>
      <c r="M75" s="236" t="e">
        <f>_Loc2</f>
        <v>#N/A</v>
      </c>
      <c r="N75" s="236" t="e">
        <f>_Loc2</f>
        <v>#N/A</v>
      </c>
      <c r="O75" s="236" t="e">
        <f>_Loc2</f>
        <v>#N/A</v>
      </c>
      <c r="P75" s="133"/>
      <c r="Q75" s="133"/>
      <c r="R75" s="133"/>
      <c r="S75" s="133"/>
      <c r="T75" s="133"/>
      <c r="U75" s="133"/>
      <c r="V75" s="133"/>
      <c r="W75" s="236"/>
      <c r="X75" s="294"/>
      <c r="Y75" s="236"/>
      <c r="Z75" s="236" t="e">
        <f>_Loc2</f>
        <v>#N/A</v>
      </c>
      <c r="AA75" s="236" t="e">
        <f>_Loc2</f>
        <v>#N/A</v>
      </c>
      <c r="AB75" s="236" t="e">
        <f>_Loc2</f>
        <v>#N/A</v>
      </c>
      <c r="AC75" s="95">
        <f t="shared" si="3"/>
        <v>289</v>
      </c>
      <c r="AD75" s="236" t="e">
        <f>_Loc2</f>
        <v>#N/A</v>
      </c>
      <c r="AE75" s="236" t="e">
        <f>_Loc2</f>
        <v>#N/A</v>
      </c>
      <c r="AF75" s="95" t="str">
        <f t="shared" si="5"/>
        <v/>
      </c>
    </row>
    <row r="76" spans="1:32" ht="15.75" x14ac:dyDescent="0.2">
      <c r="A76" s="307" t="s">
        <v>2425</v>
      </c>
      <c r="B76" s="133">
        <f t="shared" si="4"/>
        <v>69</v>
      </c>
      <c r="C76" s="244" t="e">
        <f>_Loc2</f>
        <v>#N/A</v>
      </c>
      <c r="D76" s="245" t="e">
        <f>_Loc2</f>
        <v>#N/A</v>
      </c>
      <c r="E76" s="255" t="e">
        <f>_Loc2</f>
        <v>#N/A</v>
      </c>
      <c r="F76" s="236" t="e">
        <f>_Loc2</f>
        <v>#N/A</v>
      </c>
      <c r="G76" s="634" t="e">
        <f>_Loc2</f>
        <v>#N/A</v>
      </c>
      <c r="H76" s="635"/>
      <c r="I76" s="236" t="e">
        <f>_Loc2</f>
        <v>#N/A</v>
      </c>
      <c r="J76" s="236" t="e">
        <f>_Loc2</f>
        <v>#N/A</v>
      </c>
      <c r="K76" s="236" t="e">
        <f>_Loc2</f>
        <v>#N/A</v>
      </c>
      <c r="L76" s="236" t="e">
        <f>_Loc2</f>
        <v>#N/A</v>
      </c>
      <c r="M76" s="236" t="e">
        <f>_Loc2</f>
        <v>#N/A</v>
      </c>
      <c r="N76" s="236" t="e">
        <f>_Loc2</f>
        <v>#N/A</v>
      </c>
      <c r="O76" s="236" t="e">
        <f>_Loc2</f>
        <v>#N/A</v>
      </c>
      <c r="P76" s="133"/>
      <c r="Q76" s="133"/>
      <c r="R76" s="133"/>
      <c r="S76" s="133"/>
      <c r="T76" s="133"/>
      <c r="U76" s="133"/>
      <c r="V76" s="133"/>
      <c r="W76" s="236"/>
      <c r="X76" s="294"/>
      <c r="Y76" s="236"/>
      <c r="Z76" s="236" t="e">
        <f>_Loc2</f>
        <v>#N/A</v>
      </c>
      <c r="AA76" s="236" t="e">
        <f>_Loc2</f>
        <v>#N/A</v>
      </c>
      <c r="AB76" s="236" t="e">
        <f>_Loc2</f>
        <v>#N/A</v>
      </c>
      <c r="AC76" s="95">
        <f t="shared" si="3"/>
        <v>289</v>
      </c>
      <c r="AD76" s="236" t="e">
        <f>_Loc2</f>
        <v>#N/A</v>
      </c>
      <c r="AE76" s="236" t="e">
        <f>_Loc2</f>
        <v>#N/A</v>
      </c>
      <c r="AF76" s="95" t="str">
        <f t="shared" si="5"/>
        <v/>
      </c>
    </row>
    <row r="77" spans="1:32" ht="15.75" x14ac:dyDescent="0.2">
      <c r="A77" s="307" t="s">
        <v>2445</v>
      </c>
      <c r="B77" s="133">
        <f t="shared" si="4"/>
        <v>70</v>
      </c>
      <c r="C77" s="244" t="e">
        <f>_Loc2</f>
        <v>#N/A</v>
      </c>
      <c r="D77" s="245" t="e">
        <f>_Loc2</f>
        <v>#N/A</v>
      </c>
      <c r="E77" s="255" t="e">
        <f>_Loc2</f>
        <v>#N/A</v>
      </c>
      <c r="F77" s="236" t="e">
        <f>_Loc2</f>
        <v>#N/A</v>
      </c>
      <c r="G77" s="634" t="e">
        <f>_Loc2</f>
        <v>#N/A</v>
      </c>
      <c r="H77" s="635"/>
      <c r="I77" s="236" t="e">
        <f>_Loc2</f>
        <v>#N/A</v>
      </c>
      <c r="J77" s="236" t="e">
        <f>_Loc2</f>
        <v>#N/A</v>
      </c>
      <c r="K77" s="236" t="e">
        <f>_Loc2</f>
        <v>#N/A</v>
      </c>
      <c r="L77" s="236" t="e">
        <f>_Loc2</f>
        <v>#N/A</v>
      </c>
      <c r="M77" s="236" t="e">
        <f>_Loc2</f>
        <v>#N/A</v>
      </c>
      <c r="N77" s="236" t="e">
        <f>_Loc2</f>
        <v>#N/A</v>
      </c>
      <c r="O77" s="236" t="e">
        <f>_Loc2</f>
        <v>#N/A</v>
      </c>
      <c r="P77" s="133"/>
      <c r="Q77" s="133"/>
      <c r="R77" s="133"/>
      <c r="S77" s="133"/>
      <c r="T77" s="133"/>
      <c r="U77" s="133"/>
      <c r="V77" s="133"/>
      <c r="W77" s="236"/>
      <c r="X77" s="294"/>
      <c r="Y77" s="236"/>
      <c r="Z77" s="236" t="e">
        <f>_Loc2</f>
        <v>#N/A</v>
      </c>
      <c r="AA77" s="236" t="e">
        <f>_Loc2</f>
        <v>#N/A</v>
      </c>
      <c r="AB77" s="236" t="e">
        <f>_Loc2</f>
        <v>#N/A</v>
      </c>
      <c r="AC77" s="95">
        <f t="shared" si="3"/>
        <v>289</v>
      </c>
      <c r="AD77" s="236" t="e">
        <f>_Loc2</f>
        <v>#N/A</v>
      </c>
      <c r="AE77" s="236" t="e">
        <f>_Loc2</f>
        <v>#N/A</v>
      </c>
      <c r="AF77" s="95" t="str">
        <f t="shared" si="5"/>
        <v/>
      </c>
    </row>
    <row r="78" spans="1:32" ht="15.75" x14ac:dyDescent="0.2">
      <c r="A78" s="307" t="s">
        <v>2426</v>
      </c>
      <c r="B78" s="133">
        <f t="shared" si="4"/>
        <v>71</v>
      </c>
      <c r="C78" s="244" t="e">
        <f>_Loc2</f>
        <v>#N/A</v>
      </c>
      <c r="D78" s="245" t="e">
        <f>_Loc2</f>
        <v>#N/A</v>
      </c>
      <c r="E78" s="255" t="e">
        <f>_Loc2</f>
        <v>#N/A</v>
      </c>
      <c r="F78" s="236" t="e">
        <f>_Loc2</f>
        <v>#N/A</v>
      </c>
      <c r="G78" s="634" t="e">
        <f>_Loc2</f>
        <v>#N/A</v>
      </c>
      <c r="H78" s="635"/>
      <c r="I78" s="236" t="e">
        <f>_Loc2</f>
        <v>#N/A</v>
      </c>
      <c r="J78" s="236" t="e">
        <f>_Loc2</f>
        <v>#N/A</v>
      </c>
      <c r="K78" s="236" t="e">
        <f>_Loc2</f>
        <v>#N/A</v>
      </c>
      <c r="L78" s="236" t="e">
        <f>_Loc2</f>
        <v>#N/A</v>
      </c>
      <c r="M78" s="236" t="e">
        <f>_Loc2</f>
        <v>#N/A</v>
      </c>
      <c r="N78" s="236" t="e">
        <f>_Loc2</f>
        <v>#N/A</v>
      </c>
      <c r="O78" s="236" t="e">
        <f>_Loc2</f>
        <v>#N/A</v>
      </c>
      <c r="P78" s="133"/>
      <c r="Q78" s="133"/>
      <c r="R78" s="133"/>
      <c r="S78" s="133"/>
      <c r="T78" s="133"/>
      <c r="U78" s="133"/>
      <c r="V78" s="133"/>
      <c r="W78" s="236"/>
      <c r="X78" s="294"/>
      <c r="Y78" s="236"/>
      <c r="Z78" s="236" t="e">
        <f>_Loc2</f>
        <v>#N/A</v>
      </c>
      <c r="AA78" s="236" t="e">
        <f>_Loc2</f>
        <v>#N/A</v>
      </c>
      <c r="AB78" s="236" t="e">
        <f>_Loc2</f>
        <v>#N/A</v>
      </c>
      <c r="AC78" s="95">
        <f t="shared" si="3"/>
        <v>289</v>
      </c>
      <c r="AD78" s="236" t="e">
        <f>_Loc2</f>
        <v>#N/A</v>
      </c>
      <c r="AE78" s="236" t="e">
        <f>_Loc2</f>
        <v>#N/A</v>
      </c>
      <c r="AF78" s="95" t="str">
        <f t="shared" si="5"/>
        <v/>
      </c>
    </row>
    <row r="79" spans="1:32" ht="15.75" x14ac:dyDescent="0.2">
      <c r="A79" s="307" t="s">
        <v>3033</v>
      </c>
      <c r="B79" s="133">
        <f t="shared" si="4"/>
        <v>72</v>
      </c>
      <c r="C79" s="244" t="e">
        <f>_Loc2</f>
        <v>#N/A</v>
      </c>
      <c r="D79" s="245" t="e">
        <f>_Loc2</f>
        <v>#N/A</v>
      </c>
      <c r="E79" s="255" t="e">
        <f>_Loc2</f>
        <v>#N/A</v>
      </c>
      <c r="F79" s="236" t="e">
        <f>_Loc2</f>
        <v>#N/A</v>
      </c>
      <c r="G79" s="634" t="e">
        <f>_Loc2</f>
        <v>#N/A</v>
      </c>
      <c r="H79" s="635"/>
      <c r="I79" s="236" t="e">
        <f>_Loc2</f>
        <v>#N/A</v>
      </c>
      <c r="J79" s="236" t="e">
        <f>_Loc2</f>
        <v>#N/A</v>
      </c>
      <c r="K79" s="236" t="e">
        <f>_Loc2</f>
        <v>#N/A</v>
      </c>
      <c r="L79" s="236" t="e">
        <f>_Loc2</f>
        <v>#N/A</v>
      </c>
      <c r="M79" s="236" t="e">
        <f>_Loc2</f>
        <v>#N/A</v>
      </c>
      <c r="N79" s="236" t="e">
        <f>_Loc2</f>
        <v>#N/A</v>
      </c>
      <c r="O79" s="236" t="e">
        <f>_Loc2</f>
        <v>#N/A</v>
      </c>
      <c r="P79" s="133"/>
      <c r="Q79" s="133"/>
      <c r="R79" s="133"/>
      <c r="S79" s="133"/>
      <c r="T79" s="133"/>
      <c r="U79" s="133"/>
      <c r="V79" s="133"/>
      <c r="W79" s="236"/>
      <c r="X79" s="294"/>
      <c r="Y79" s="236"/>
      <c r="Z79" s="236" t="e">
        <f>_Loc2</f>
        <v>#N/A</v>
      </c>
      <c r="AA79" s="236" t="e">
        <f>_Loc2</f>
        <v>#N/A</v>
      </c>
      <c r="AB79" s="236" t="e">
        <f>_Loc2</f>
        <v>#N/A</v>
      </c>
      <c r="AC79" s="95">
        <f t="shared" si="3"/>
        <v>289</v>
      </c>
      <c r="AD79" s="236" t="e">
        <f>_Loc2</f>
        <v>#N/A</v>
      </c>
      <c r="AE79" s="236" t="e">
        <f>_Loc2</f>
        <v>#N/A</v>
      </c>
      <c r="AF79" s="95" t="str">
        <f t="shared" si="5"/>
        <v/>
      </c>
    </row>
    <row r="80" spans="1:32" ht="15.75" x14ac:dyDescent="0.2">
      <c r="A80" s="307" t="s">
        <v>2955</v>
      </c>
      <c r="B80" s="133">
        <f t="shared" si="4"/>
        <v>73</v>
      </c>
      <c r="C80" s="244" t="e">
        <f>_Loc2</f>
        <v>#N/A</v>
      </c>
      <c r="D80" s="245" t="e">
        <f>_Loc2</f>
        <v>#N/A</v>
      </c>
      <c r="E80" s="255" t="e">
        <f>_Loc2</f>
        <v>#N/A</v>
      </c>
      <c r="F80" s="236" t="e">
        <f>_Loc2</f>
        <v>#N/A</v>
      </c>
      <c r="G80" s="634" t="e">
        <f>_Loc2</f>
        <v>#N/A</v>
      </c>
      <c r="H80" s="635"/>
      <c r="I80" s="236" t="e">
        <f>_Loc2</f>
        <v>#N/A</v>
      </c>
      <c r="J80" s="236" t="e">
        <f>_Loc2</f>
        <v>#N/A</v>
      </c>
      <c r="K80" s="236" t="e">
        <f>_Loc2</f>
        <v>#N/A</v>
      </c>
      <c r="L80" s="236" t="e">
        <f>_Loc2</f>
        <v>#N/A</v>
      </c>
      <c r="M80" s="236" t="e">
        <f>_Loc2</f>
        <v>#N/A</v>
      </c>
      <c r="N80" s="236" t="e">
        <f>_Loc2</f>
        <v>#N/A</v>
      </c>
      <c r="O80" s="236" t="e">
        <f>_Loc2</f>
        <v>#N/A</v>
      </c>
      <c r="P80" s="133"/>
      <c r="Q80" s="133"/>
      <c r="R80" s="133"/>
      <c r="S80" s="133"/>
      <c r="T80" s="133"/>
      <c r="U80" s="133"/>
      <c r="V80" s="133"/>
      <c r="W80" s="236"/>
      <c r="X80" s="294"/>
      <c r="Y80" s="236"/>
      <c r="Z80" s="236" t="e">
        <f>_Loc2</f>
        <v>#N/A</v>
      </c>
      <c r="AA80" s="236" t="e">
        <f>_Loc2</f>
        <v>#N/A</v>
      </c>
      <c r="AB80" s="236" t="e">
        <f>_Loc2</f>
        <v>#N/A</v>
      </c>
      <c r="AC80" s="95">
        <f t="shared" si="3"/>
        <v>289</v>
      </c>
      <c r="AD80" s="236" t="e">
        <f>_Loc2</f>
        <v>#N/A</v>
      </c>
      <c r="AE80" s="236" t="e">
        <f>_Loc2</f>
        <v>#N/A</v>
      </c>
      <c r="AF80" s="95" t="str">
        <f t="shared" si="5"/>
        <v/>
      </c>
    </row>
    <row r="81" spans="1:32" ht="15.75" x14ac:dyDescent="0.2">
      <c r="A81" s="307" t="s">
        <v>2947</v>
      </c>
      <c r="B81" s="133">
        <f t="shared" si="4"/>
        <v>74</v>
      </c>
      <c r="C81" s="244" t="e">
        <f>_Loc2</f>
        <v>#N/A</v>
      </c>
      <c r="D81" s="245" t="e">
        <f>_Loc2</f>
        <v>#N/A</v>
      </c>
      <c r="E81" s="255" t="e">
        <f>_Loc2</f>
        <v>#N/A</v>
      </c>
      <c r="F81" s="236" t="e">
        <f>_Loc2</f>
        <v>#N/A</v>
      </c>
      <c r="G81" s="634" t="e">
        <f>_Loc2</f>
        <v>#N/A</v>
      </c>
      <c r="H81" s="635"/>
      <c r="I81" s="236" t="e">
        <f>_Loc2</f>
        <v>#N/A</v>
      </c>
      <c r="J81" s="236" t="e">
        <f>_Loc2</f>
        <v>#N/A</v>
      </c>
      <c r="K81" s="236" t="e">
        <f>_Loc2</f>
        <v>#N/A</v>
      </c>
      <c r="L81" s="236" t="e">
        <f>_Loc2</f>
        <v>#N/A</v>
      </c>
      <c r="M81" s="236" t="e">
        <f>_Loc2</f>
        <v>#N/A</v>
      </c>
      <c r="N81" s="236" t="e">
        <f>_Loc2</f>
        <v>#N/A</v>
      </c>
      <c r="O81" s="236" t="e">
        <f>_Loc2</f>
        <v>#N/A</v>
      </c>
      <c r="P81" s="133"/>
      <c r="Q81" s="133"/>
      <c r="R81" s="133"/>
      <c r="S81" s="133"/>
      <c r="T81" s="133"/>
      <c r="U81" s="133"/>
      <c r="V81" s="133"/>
      <c r="W81" s="236"/>
      <c r="X81" s="294"/>
      <c r="Y81" s="236"/>
      <c r="Z81" s="236" t="e">
        <f>_Loc2</f>
        <v>#N/A</v>
      </c>
      <c r="AA81" s="236" t="e">
        <f>_Loc2</f>
        <v>#N/A</v>
      </c>
      <c r="AB81" s="236" t="e">
        <f>_Loc2</f>
        <v>#N/A</v>
      </c>
      <c r="AC81" s="95">
        <f t="shared" si="3"/>
        <v>289</v>
      </c>
      <c r="AD81" s="236" t="e">
        <f>_Loc2</f>
        <v>#N/A</v>
      </c>
      <c r="AE81" s="236" t="e">
        <f>_Loc2</f>
        <v>#N/A</v>
      </c>
      <c r="AF81" s="95" t="str">
        <f t="shared" si="5"/>
        <v/>
      </c>
    </row>
    <row r="82" spans="1:32" ht="15.75" x14ac:dyDescent="0.2">
      <c r="A82" s="307" t="s">
        <v>2427</v>
      </c>
      <c r="B82" s="133">
        <f t="shared" si="4"/>
        <v>75</v>
      </c>
      <c r="C82" s="244" t="e">
        <f>_Loc2</f>
        <v>#N/A</v>
      </c>
      <c r="D82" s="245" t="e">
        <f>_Loc2</f>
        <v>#N/A</v>
      </c>
      <c r="E82" s="255" t="e">
        <f>_Loc2</f>
        <v>#N/A</v>
      </c>
      <c r="F82" s="236" t="e">
        <f>_Loc2</f>
        <v>#N/A</v>
      </c>
      <c r="G82" s="634" t="e">
        <f>_Loc2</f>
        <v>#N/A</v>
      </c>
      <c r="H82" s="635"/>
      <c r="I82" s="236" t="e">
        <f>_Loc2</f>
        <v>#N/A</v>
      </c>
      <c r="J82" s="236" t="e">
        <f>_Loc2</f>
        <v>#N/A</v>
      </c>
      <c r="K82" s="236" t="e">
        <f>_Loc2</f>
        <v>#N/A</v>
      </c>
      <c r="L82" s="236" t="e">
        <f>_Loc2</f>
        <v>#N/A</v>
      </c>
      <c r="M82" s="236" t="e">
        <f>_Loc2</f>
        <v>#N/A</v>
      </c>
      <c r="N82" s="236" t="e">
        <f>_Loc2</f>
        <v>#N/A</v>
      </c>
      <c r="O82" s="236" t="e">
        <f>_Loc2</f>
        <v>#N/A</v>
      </c>
      <c r="P82" s="133"/>
      <c r="Q82" s="133"/>
      <c r="R82" s="133"/>
      <c r="S82" s="133"/>
      <c r="T82" s="133"/>
      <c r="U82" s="133"/>
      <c r="V82" s="133"/>
      <c r="W82" s="236"/>
      <c r="X82" s="294"/>
      <c r="Y82" s="236"/>
      <c r="Z82" s="236" t="e">
        <f>_Loc2</f>
        <v>#N/A</v>
      </c>
      <c r="AA82" s="236" t="e">
        <f>_Loc2</f>
        <v>#N/A</v>
      </c>
      <c r="AB82" s="236" t="e">
        <f>_Loc2</f>
        <v>#N/A</v>
      </c>
      <c r="AC82" s="95">
        <f t="shared" si="3"/>
        <v>289</v>
      </c>
      <c r="AD82" s="236" t="e">
        <f>_Loc2</f>
        <v>#N/A</v>
      </c>
      <c r="AE82" s="236" t="e">
        <f>_Loc2</f>
        <v>#N/A</v>
      </c>
      <c r="AF82" s="95" t="str">
        <f t="shared" si="5"/>
        <v/>
      </c>
    </row>
    <row r="83" spans="1:32" ht="15.75" x14ac:dyDescent="0.25">
      <c r="A83" s="321" t="s">
        <v>2549</v>
      </c>
      <c r="B83" s="133">
        <f t="shared" si="4"/>
        <v>76</v>
      </c>
      <c r="C83" s="244" t="e">
        <f>_Loc2</f>
        <v>#N/A</v>
      </c>
      <c r="D83" s="245" t="e">
        <f>_Loc2</f>
        <v>#N/A</v>
      </c>
      <c r="E83" s="255" t="e">
        <f>_Loc2</f>
        <v>#N/A</v>
      </c>
      <c r="F83" s="236" t="e">
        <f>_Loc2</f>
        <v>#N/A</v>
      </c>
      <c r="G83" s="634" t="e">
        <f>_Loc2</f>
        <v>#N/A</v>
      </c>
      <c r="H83" s="635"/>
      <c r="I83" s="236" t="e">
        <f>_Loc2</f>
        <v>#N/A</v>
      </c>
      <c r="J83" s="236" t="e">
        <f>_Loc2</f>
        <v>#N/A</v>
      </c>
      <c r="K83" s="236" t="e">
        <f>_Loc2</f>
        <v>#N/A</v>
      </c>
      <c r="L83" s="236" t="e">
        <f>_Loc2</f>
        <v>#N/A</v>
      </c>
      <c r="M83" s="236" t="e">
        <f>_Loc2</f>
        <v>#N/A</v>
      </c>
      <c r="N83" s="236" t="e">
        <f>_Loc2</f>
        <v>#N/A</v>
      </c>
      <c r="O83" s="236" t="e">
        <f>_Loc2</f>
        <v>#N/A</v>
      </c>
      <c r="P83" s="133"/>
      <c r="Q83" s="133"/>
      <c r="R83" s="133"/>
      <c r="S83" s="133"/>
      <c r="T83" s="133"/>
      <c r="U83" s="133"/>
      <c r="V83" s="133"/>
      <c r="W83" s="236"/>
      <c r="X83" s="294"/>
      <c r="Y83" s="236"/>
      <c r="Z83" s="236" t="e">
        <f>_Loc2</f>
        <v>#N/A</v>
      </c>
      <c r="AA83" s="236" t="e">
        <f>_Loc2</f>
        <v>#N/A</v>
      </c>
      <c r="AB83" s="236" t="e">
        <f>_Loc2</f>
        <v>#N/A</v>
      </c>
      <c r="AC83" s="95">
        <f t="shared" si="3"/>
        <v>289</v>
      </c>
      <c r="AD83" s="236" t="e">
        <f>_Loc2</f>
        <v>#N/A</v>
      </c>
      <c r="AE83" s="236" t="e">
        <f>_Loc2</f>
        <v>#N/A</v>
      </c>
      <c r="AF83" s="95" t="str">
        <f t="shared" si="5"/>
        <v/>
      </c>
    </row>
    <row r="84" spans="1:32" ht="15.75" x14ac:dyDescent="0.2">
      <c r="A84" s="307" t="s">
        <v>2611</v>
      </c>
      <c r="B84" s="133">
        <f t="shared" si="4"/>
        <v>77</v>
      </c>
      <c r="C84" s="244" t="e">
        <f>_Loc2</f>
        <v>#N/A</v>
      </c>
      <c r="D84" s="245" t="e">
        <f>_Loc2</f>
        <v>#N/A</v>
      </c>
      <c r="E84" s="255" t="e">
        <f>_Loc2</f>
        <v>#N/A</v>
      </c>
      <c r="F84" s="236" t="e">
        <f>_Loc2</f>
        <v>#N/A</v>
      </c>
      <c r="G84" s="634" t="e">
        <f>_Loc2</f>
        <v>#N/A</v>
      </c>
      <c r="H84" s="635"/>
      <c r="I84" s="236" t="e">
        <f>_Loc2</f>
        <v>#N/A</v>
      </c>
      <c r="J84" s="236" t="e">
        <f>_Loc2</f>
        <v>#N/A</v>
      </c>
      <c r="K84" s="236" t="e">
        <f>_Loc2</f>
        <v>#N/A</v>
      </c>
      <c r="L84" s="236" t="e">
        <f>_Loc2</f>
        <v>#N/A</v>
      </c>
      <c r="M84" s="236" t="e">
        <f>_Loc2</f>
        <v>#N/A</v>
      </c>
      <c r="N84" s="236" t="e">
        <f>_Loc2</f>
        <v>#N/A</v>
      </c>
      <c r="O84" s="236" t="e">
        <f>_Loc2</f>
        <v>#N/A</v>
      </c>
      <c r="P84" s="133"/>
      <c r="Q84" s="133"/>
      <c r="R84" s="133"/>
      <c r="S84" s="133"/>
      <c r="T84" s="133"/>
      <c r="U84" s="133"/>
      <c r="V84" s="133"/>
      <c r="W84" s="236"/>
      <c r="X84" s="294"/>
      <c r="Y84" s="236"/>
      <c r="Z84" s="236" t="e">
        <f>_Loc2</f>
        <v>#N/A</v>
      </c>
      <c r="AA84" s="236" t="e">
        <f>_Loc2</f>
        <v>#N/A</v>
      </c>
      <c r="AB84" s="236" t="e">
        <f>_Loc2</f>
        <v>#N/A</v>
      </c>
      <c r="AC84" s="95">
        <f t="shared" si="3"/>
        <v>289</v>
      </c>
      <c r="AD84" s="236" t="e">
        <f>_Loc2</f>
        <v>#N/A</v>
      </c>
      <c r="AE84" s="236" t="e">
        <f>_Loc2</f>
        <v>#N/A</v>
      </c>
      <c r="AF84" s="95" t="str">
        <f t="shared" si="5"/>
        <v/>
      </c>
    </row>
    <row r="85" spans="1:32" ht="15.75" x14ac:dyDescent="0.2">
      <c r="A85" s="307" t="s">
        <v>2582</v>
      </c>
      <c r="B85" s="133">
        <f t="shared" si="4"/>
        <v>78</v>
      </c>
      <c r="C85" s="244" t="e">
        <f>_Loc2</f>
        <v>#N/A</v>
      </c>
      <c r="D85" s="245" t="e">
        <f>_Loc2</f>
        <v>#N/A</v>
      </c>
      <c r="E85" s="255" t="e">
        <f>_Loc2</f>
        <v>#N/A</v>
      </c>
      <c r="F85" s="236" t="e">
        <f>_Loc2</f>
        <v>#N/A</v>
      </c>
      <c r="G85" s="634" t="e">
        <f>_Loc2</f>
        <v>#N/A</v>
      </c>
      <c r="H85" s="635"/>
      <c r="I85" s="236" t="e">
        <f>_Loc2</f>
        <v>#N/A</v>
      </c>
      <c r="J85" s="236" t="e">
        <f>_Loc2</f>
        <v>#N/A</v>
      </c>
      <c r="K85" s="236" t="e">
        <f>_Loc2</f>
        <v>#N/A</v>
      </c>
      <c r="L85" s="236" t="e">
        <f>_Loc2</f>
        <v>#N/A</v>
      </c>
      <c r="M85" s="236" t="e">
        <f>_Loc2</f>
        <v>#N/A</v>
      </c>
      <c r="N85" s="236" t="e">
        <f>_Loc2</f>
        <v>#N/A</v>
      </c>
      <c r="O85" s="236" t="e">
        <f>_Loc2</f>
        <v>#N/A</v>
      </c>
      <c r="P85" s="133"/>
      <c r="Q85" s="133"/>
      <c r="R85" s="133"/>
      <c r="S85" s="133"/>
      <c r="T85" s="133"/>
      <c r="U85" s="133"/>
      <c r="V85" s="262"/>
      <c r="W85" s="236"/>
      <c r="X85" s="294"/>
      <c r="Y85" s="236"/>
      <c r="Z85" s="236" t="e">
        <f>_Loc2</f>
        <v>#N/A</v>
      </c>
      <c r="AA85" s="236" t="e">
        <f>_Loc2</f>
        <v>#N/A</v>
      </c>
      <c r="AB85" s="236" t="e">
        <f>_Loc2</f>
        <v>#N/A</v>
      </c>
      <c r="AC85" s="95">
        <f t="shared" si="3"/>
        <v>289</v>
      </c>
      <c r="AD85" s="236" t="e">
        <f>_Loc2</f>
        <v>#N/A</v>
      </c>
      <c r="AE85" s="236" t="e">
        <f>_Loc2</f>
        <v>#N/A</v>
      </c>
      <c r="AF85" s="95" t="str">
        <f t="shared" si="5"/>
        <v/>
      </c>
    </row>
    <row r="86" spans="1:32" ht="15.75" x14ac:dyDescent="0.2">
      <c r="A86" s="307" t="s">
        <v>3243</v>
      </c>
      <c r="B86" s="133">
        <f t="shared" si="4"/>
        <v>79</v>
      </c>
      <c r="C86" s="244" t="e">
        <f>_Loc2</f>
        <v>#N/A</v>
      </c>
      <c r="D86" s="245" t="e">
        <f>_Loc2</f>
        <v>#N/A</v>
      </c>
      <c r="E86" s="255" t="e">
        <f>_Loc2</f>
        <v>#N/A</v>
      </c>
      <c r="F86" s="236" t="e">
        <f>_Loc2</f>
        <v>#N/A</v>
      </c>
      <c r="G86" s="634" t="e">
        <f>_Loc2</f>
        <v>#N/A</v>
      </c>
      <c r="H86" s="635"/>
      <c r="I86" s="236" t="e">
        <f>_Loc2</f>
        <v>#N/A</v>
      </c>
      <c r="J86" s="236" t="e">
        <f>_Loc2</f>
        <v>#N/A</v>
      </c>
      <c r="K86" s="236" t="e">
        <f>_Loc2</f>
        <v>#N/A</v>
      </c>
      <c r="L86" s="236" t="e">
        <f>_Loc2</f>
        <v>#N/A</v>
      </c>
      <c r="M86" s="236" t="e">
        <f>_Loc2</f>
        <v>#N/A</v>
      </c>
      <c r="N86" s="236" t="e">
        <f>_Loc2</f>
        <v>#N/A</v>
      </c>
      <c r="O86" s="236" t="e">
        <f>_Loc2</f>
        <v>#N/A</v>
      </c>
      <c r="P86" s="133"/>
      <c r="Q86" s="133"/>
      <c r="R86" s="133"/>
      <c r="S86" s="133"/>
      <c r="T86" s="133"/>
      <c r="U86" s="133"/>
      <c r="V86" s="133"/>
      <c r="W86" s="236"/>
      <c r="X86" s="294"/>
      <c r="Y86" s="236"/>
      <c r="Z86" s="236" t="e">
        <f>_Loc2</f>
        <v>#N/A</v>
      </c>
      <c r="AA86" s="236" t="e">
        <f>_Loc2</f>
        <v>#N/A</v>
      </c>
      <c r="AB86" s="236" t="e">
        <f>_Loc2</f>
        <v>#N/A</v>
      </c>
      <c r="AC86" s="95">
        <f t="shared" si="3"/>
        <v>289</v>
      </c>
      <c r="AD86" s="236" t="e">
        <f>_Loc2</f>
        <v>#N/A</v>
      </c>
      <c r="AE86" s="236" t="e">
        <f>_Loc2</f>
        <v>#N/A</v>
      </c>
      <c r="AF86" s="95" t="str">
        <f t="shared" si="5"/>
        <v/>
      </c>
    </row>
    <row r="87" spans="1:32" ht="15.75" x14ac:dyDescent="0.2">
      <c r="A87" s="307" t="s">
        <v>2605</v>
      </c>
      <c r="B87" s="133">
        <f t="shared" si="4"/>
        <v>80</v>
      </c>
      <c r="C87" s="244" t="e">
        <f>_Loc2</f>
        <v>#N/A</v>
      </c>
      <c r="D87" s="245" t="e">
        <f>_Loc2</f>
        <v>#N/A</v>
      </c>
      <c r="E87" s="255" t="e">
        <f>_Loc2</f>
        <v>#N/A</v>
      </c>
      <c r="F87" s="236" t="e">
        <f>_Loc2</f>
        <v>#N/A</v>
      </c>
      <c r="G87" s="634" t="e">
        <f>_Loc2</f>
        <v>#N/A</v>
      </c>
      <c r="H87" s="635"/>
      <c r="I87" s="236" t="e">
        <f>_Loc2</f>
        <v>#N/A</v>
      </c>
      <c r="J87" s="236" t="e">
        <f>_Loc2</f>
        <v>#N/A</v>
      </c>
      <c r="K87" s="236" t="e">
        <f>_Loc2</f>
        <v>#N/A</v>
      </c>
      <c r="L87" s="236" t="e">
        <f>_Loc2</f>
        <v>#N/A</v>
      </c>
      <c r="M87" s="236" t="e">
        <f>_Loc2</f>
        <v>#N/A</v>
      </c>
      <c r="N87" s="236" t="e">
        <f>_Loc2</f>
        <v>#N/A</v>
      </c>
      <c r="O87" s="236" t="e">
        <f>_Loc2</f>
        <v>#N/A</v>
      </c>
      <c r="P87" s="133"/>
      <c r="Q87" s="133"/>
      <c r="R87" s="133"/>
      <c r="S87" s="133"/>
      <c r="T87" s="133"/>
      <c r="U87" s="133"/>
      <c r="V87" s="133"/>
      <c r="W87" s="236"/>
      <c r="X87" s="294"/>
      <c r="Y87" s="236"/>
      <c r="Z87" s="236" t="e">
        <f>_Loc2</f>
        <v>#N/A</v>
      </c>
      <c r="AA87" s="236" t="e">
        <f>_Loc2</f>
        <v>#N/A</v>
      </c>
      <c r="AB87" s="236" t="e">
        <f>_Loc2</f>
        <v>#N/A</v>
      </c>
      <c r="AC87" s="95">
        <f t="shared" si="3"/>
        <v>289</v>
      </c>
      <c r="AD87" s="236" t="e">
        <f>_Loc2</f>
        <v>#N/A</v>
      </c>
      <c r="AE87" s="236" t="e">
        <f>_Loc2</f>
        <v>#N/A</v>
      </c>
      <c r="AF87" s="95" t="str">
        <f t="shared" si="5"/>
        <v/>
      </c>
    </row>
    <row r="88" spans="1:32" ht="15.75" x14ac:dyDescent="0.2">
      <c r="A88" s="307" t="s">
        <v>2463</v>
      </c>
      <c r="B88" s="133">
        <f t="shared" si="4"/>
        <v>81</v>
      </c>
      <c r="C88" s="244" t="e">
        <f>_Loc2</f>
        <v>#N/A</v>
      </c>
      <c r="D88" s="245" t="e">
        <f>_Loc2</f>
        <v>#N/A</v>
      </c>
      <c r="E88" s="255" t="e">
        <f>_Loc2</f>
        <v>#N/A</v>
      </c>
      <c r="F88" s="236" t="e">
        <f>_Loc2</f>
        <v>#N/A</v>
      </c>
      <c r="G88" s="634" t="e">
        <f>_Loc2</f>
        <v>#N/A</v>
      </c>
      <c r="H88" s="635"/>
      <c r="I88" s="236" t="e">
        <f>_Loc2</f>
        <v>#N/A</v>
      </c>
      <c r="J88" s="236" t="e">
        <f>_Loc2</f>
        <v>#N/A</v>
      </c>
      <c r="K88" s="236" t="e">
        <f>_Loc2</f>
        <v>#N/A</v>
      </c>
      <c r="L88" s="236" t="e">
        <f>_Loc2</f>
        <v>#N/A</v>
      </c>
      <c r="M88" s="236" t="e">
        <f>_Loc2</f>
        <v>#N/A</v>
      </c>
      <c r="N88" s="236" t="e">
        <f>_Loc2</f>
        <v>#N/A</v>
      </c>
      <c r="O88" s="236" t="e">
        <f>_Loc2</f>
        <v>#N/A</v>
      </c>
      <c r="P88" s="133"/>
      <c r="Q88" s="133"/>
      <c r="R88" s="133"/>
      <c r="S88" s="133"/>
      <c r="T88" s="133"/>
      <c r="U88" s="133"/>
      <c r="V88" s="133"/>
      <c r="W88" s="236"/>
      <c r="X88" s="294"/>
      <c r="Y88" s="236"/>
      <c r="Z88" s="236" t="e">
        <f>_Loc2</f>
        <v>#N/A</v>
      </c>
      <c r="AA88" s="236" t="e">
        <f>_Loc2</f>
        <v>#N/A</v>
      </c>
      <c r="AB88" s="236" t="e">
        <f>_Loc2</f>
        <v>#N/A</v>
      </c>
      <c r="AC88" s="95">
        <f t="shared" si="3"/>
        <v>289</v>
      </c>
      <c r="AD88" s="236" t="e">
        <f>_Loc2</f>
        <v>#N/A</v>
      </c>
      <c r="AE88" s="236" t="e">
        <f>_Loc2</f>
        <v>#N/A</v>
      </c>
      <c r="AF88" s="95" t="str">
        <f t="shared" si="5"/>
        <v/>
      </c>
    </row>
    <row r="89" spans="1:32" ht="15.75" x14ac:dyDescent="0.2">
      <c r="A89" s="307" t="s">
        <v>2951</v>
      </c>
      <c r="B89" s="133">
        <f t="shared" si="4"/>
        <v>82</v>
      </c>
      <c r="C89" s="244" t="e">
        <f>_Loc2</f>
        <v>#N/A</v>
      </c>
      <c r="D89" s="245" t="e">
        <f>_Loc2</f>
        <v>#N/A</v>
      </c>
      <c r="E89" s="255" t="e">
        <f>_Loc2</f>
        <v>#N/A</v>
      </c>
      <c r="F89" s="236" t="e">
        <f>_Loc2</f>
        <v>#N/A</v>
      </c>
      <c r="G89" s="634" t="e">
        <f>_Loc2</f>
        <v>#N/A</v>
      </c>
      <c r="H89" s="635"/>
      <c r="I89" s="236" t="e">
        <f>_Loc2</f>
        <v>#N/A</v>
      </c>
      <c r="J89" s="236" t="e">
        <f>_Loc2</f>
        <v>#N/A</v>
      </c>
      <c r="K89" s="236" t="e">
        <f>_Loc2</f>
        <v>#N/A</v>
      </c>
      <c r="L89" s="236" t="e">
        <f>_Loc2</f>
        <v>#N/A</v>
      </c>
      <c r="M89" s="236" t="e">
        <f>_Loc2</f>
        <v>#N/A</v>
      </c>
      <c r="N89" s="236" t="e">
        <f>_Loc2</f>
        <v>#N/A</v>
      </c>
      <c r="O89" s="236" t="e">
        <f>_Loc2</f>
        <v>#N/A</v>
      </c>
      <c r="P89" s="133"/>
      <c r="Q89" s="133"/>
      <c r="R89" s="133"/>
      <c r="S89" s="133"/>
      <c r="T89" s="133"/>
      <c r="U89" s="133"/>
      <c r="V89" s="133"/>
      <c r="W89" s="236"/>
      <c r="X89" s="294"/>
      <c r="Y89" s="236"/>
      <c r="Z89" s="236" t="e">
        <f>_Loc2</f>
        <v>#N/A</v>
      </c>
      <c r="AA89" s="236" t="e">
        <f>_Loc2</f>
        <v>#N/A</v>
      </c>
      <c r="AB89" s="236" t="e">
        <f>_Loc2</f>
        <v>#N/A</v>
      </c>
      <c r="AC89" s="95">
        <f t="shared" si="3"/>
        <v>289</v>
      </c>
      <c r="AD89" s="236" t="e">
        <f>_Loc2</f>
        <v>#N/A</v>
      </c>
      <c r="AE89" s="236" t="e">
        <f>_Loc2</f>
        <v>#N/A</v>
      </c>
      <c r="AF89" s="95" t="str">
        <f t="shared" si="5"/>
        <v/>
      </c>
    </row>
    <row r="90" spans="1:32" ht="15.75" x14ac:dyDescent="0.2">
      <c r="A90" s="307" t="s">
        <v>3224</v>
      </c>
      <c r="B90" s="133">
        <f t="shared" si="4"/>
        <v>83</v>
      </c>
      <c r="C90" s="244" t="e">
        <f>_Loc2</f>
        <v>#N/A</v>
      </c>
      <c r="D90" s="245" t="e">
        <f>_Loc2</f>
        <v>#N/A</v>
      </c>
      <c r="E90" s="255" t="e">
        <f>_Loc2</f>
        <v>#N/A</v>
      </c>
      <c r="F90" s="236" t="e">
        <f>_Loc2</f>
        <v>#N/A</v>
      </c>
      <c r="G90" s="634" t="e">
        <f>_Loc2</f>
        <v>#N/A</v>
      </c>
      <c r="H90" s="635"/>
      <c r="I90" s="236" t="e">
        <f>_Loc2</f>
        <v>#N/A</v>
      </c>
      <c r="J90" s="236" t="e">
        <f>_Loc2</f>
        <v>#N/A</v>
      </c>
      <c r="K90" s="236" t="e">
        <f>_Loc2</f>
        <v>#N/A</v>
      </c>
      <c r="L90" s="236" t="e">
        <f>_Loc2</f>
        <v>#N/A</v>
      </c>
      <c r="M90" s="236" t="e">
        <f>_Loc2</f>
        <v>#N/A</v>
      </c>
      <c r="N90" s="236" t="e">
        <f>_Loc2</f>
        <v>#N/A</v>
      </c>
      <c r="O90" s="236" t="e">
        <f>_Loc2</f>
        <v>#N/A</v>
      </c>
      <c r="P90" s="133"/>
      <c r="Q90" s="133"/>
      <c r="R90" s="133"/>
      <c r="S90" s="133"/>
      <c r="T90" s="133"/>
      <c r="U90" s="133"/>
      <c r="V90" s="133"/>
      <c r="W90" s="236"/>
      <c r="X90" s="294"/>
      <c r="Y90" s="236"/>
      <c r="Z90" s="236" t="e">
        <f>_Loc2</f>
        <v>#N/A</v>
      </c>
      <c r="AA90" s="236" t="e">
        <f>_Loc2</f>
        <v>#N/A</v>
      </c>
      <c r="AB90" s="236" t="e">
        <f>_Loc2</f>
        <v>#N/A</v>
      </c>
      <c r="AC90" s="95">
        <f t="shared" si="3"/>
        <v>289</v>
      </c>
      <c r="AD90" s="236" t="e">
        <f>_Loc2</f>
        <v>#N/A</v>
      </c>
      <c r="AE90" s="236" t="e">
        <f>_Loc2</f>
        <v>#N/A</v>
      </c>
      <c r="AF90" s="95" t="str">
        <f t="shared" si="5"/>
        <v/>
      </c>
    </row>
    <row r="91" spans="1:32" ht="15.75" x14ac:dyDescent="0.2">
      <c r="A91" s="307" t="s">
        <v>2580</v>
      </c>
      <c r="B91" s="133">
        <f t="shared" si="4"/>
        <v>84</v>
      </c>
      <c r="C91" s="244" t="e">
        <f>_Loc2</f>
        <v>#N/A</v>
      </c>
      <c r="D91" s="245" t="e">
        <f>_Loc2</f>
        <v>#N/A</v>
      </c>
      <c r="E91" s="255" t="e">
        <f>_Loc2</f>
        <v>#N/A</v>
      </c>
      <c r="F91" s="236" t="e">
        <f>_Loc2</f>
        <v>#N/A</v>
      </c>
      <c r="G91" s="634" t="e">
        <f>_Loc2</f>
        <v>#N/A</v>
      </c>
      <c r="H91" s="635"/>
      <c r="I91" s="236" t="e">
        <f>_Loc2</f>
        <v>#N/A</v>
      </c>
      <c r="J91" s="236" t="e">
        <f>_Loc2</f>
        <v>#N/A</v>
      </c>
      <c r="K91" s="236" t="e">
        <f>_Loc2</f>
        <v>#N/A</v>
      </c>
      <c r="L91" s="236" t="e">
        <f>_Loc2</f>
        <v>#N/A</v>
      </c>
      <c r="M91" s="236" t="e">
        <f>_Loc2</f>
        <v>#N/A</v>
      </c>
      <c r="N91" s="236" t="e">
        <f>_Loc2</f>
        <v>#N/A</v>
      </c>
      <c r="O91" s="236" t="e">
        <f>_Loc2</f>
        <v>#N/A</v>
      </c>
      <c r="P91" s="133"/>
      <c r="Q91" s="133"/>
      <c r="R91" s="133"/>
      <c r="S91" s="133"/>
      <c r="T91" s="133"/>
      <c r="U91" s="133"/>
      <c r="V91" s="133"/>
      <c r="W91" s="236"/>
      <c r="X91" s="294"/>
      <c r="Y91" s="236"/>
      <c r="Z91" s="236" t="e">
        <f>_Loc2</f>
        <v>#N/A</v>
      </c>
      <c r="AA91" s="236" t="e">
        <f>_Loc2</f>
        <v>#N/A</v>
      </c>
      <c r="AB91" s="236" t="e">
        <f>_Loc2</f>
        <v>#N/A</v>
      </c>
      <c r="AC91" s="95">
        <f t="shared" si="3"/>
        <v>289</v>
      </c>
      <c r="AD91" s="236" t="e">
        <f>_Loc2</f>
        <v>#N/A</v>
      </c>
      <c r="AE91" s="236" t="e">
        <f>_Loc2</f>
        <v>#N/A</v>
      </c>
      <c r="AF91" s="95" t="str">
        <f t="shared" si="5"/>
        <v/>
      </c>
    </row>
    <row r="92" spans="1:32" ht="15.75" x14ac:dyDescent="0.2">
      <c r="A92" s="307" t="s">
        <v>2600</v>
      </c>
      <c r="B92" s="133">
        <f t="shared" si="4"/>
        <v>85</v>
      </c>
      <c r="C92" s="244" t="e">
        <f>_Loc2</f>
        <v>#N/A</v>
      </c>
      <c r="D92" s="245" t="e">
        <f>_Loc2</f>
        <v>#N/A</v>
      </c>
      <c r="E92" s="255" t="e">
        <f>_Loc2</f>
        <v>#N/A</v>
      </c>
      <c r="F92" s="236" t="e">
        <f>_Loc2</f>
        <v>#N/A</v>
      </c>
      <c r="G92" s="634" t="e">
        <f>_Loc2</f>
        <v>#N/A</v>
      </c>
      <c r="H92" s="635"/>
      <c r="I92" s="236" t="e">
        <f>_Loc2</f>
        <v>#N/A</v>
      </c>
      <c r="J92" s="236" t="e">
        <f>_Loc2</f>
        <v>#N/A</v>
      </c>
      <c r="K92" s="236" t="e">
        <f>_Loc2</f>
        <v>#N/A</v>
      </c>
      <c r="L92" s="236" t="e">
        <f>_Loc2</f>
        <v>#N/A</v>
      </c>
      <c r="M92" s="236" t="e">
        <f>_Loc2</f>
        <v>#N/A</v>
      </c>
      <c r="N92" s="236" t="e">
        <f>_Loc2</f>
        <v>#N/A</v>
      </c>
      <c r="O92" s="236" t="e">
        <f>_Loc2</f>
        <v>#N/A</v>
      </c>
      <c r="P92" s="133"/>
      <c r="Q92" s="133"/>
      <c r="R92" s="133"/>
      <c r="S92" s="133"/>
      <c r="T92" s="133"/>
      <c r="U92" s="133"/>
      <c r="V92" s="133"/>
      <c r="W92" s="236"/>
      <c r="X92" s="294"/>
      <c r="Y92" s="236"/>
      <c r="Z92" s="236" t="e">
        <f>_Loc2</f>
        <v>#N/A</v>
      </c>
      <c r="AA92" s="236" t="e">
        <f>_Loc2</f>
        <v>#N/A</v>
      </c>
      <c r="AB92" s="236" t="e">
        <f>_Loc2</f>
        <v>#N/A</v>
      </c>
      <c r="AC92" s="95">
        <f t="shared" si="3"/>
        <v>289</v>
      </c>
      <c r="AD92" s="236" t="e">
        <f>_Loc2</f>
        <v>#N/A</v>
      </c>
      <c r="AE92" s="236" t="e">
        <f>_Loc2</f>
        <v>#N/A</v>
      </c>
      <c r="AF92" s="95" t="str">
        <f t="shared" si="5"/>
        <v/>
      </c>
    </row>
    <row r="93" spans="1:32" ht="15.75" x14ac:dyDescent="0.2">
      <c r="A93" s="307" t="s">
        <v>2628</v>
      </c>
      <c r="B93" s="133">
        <f t="shared" si="4"/>
        <v>86</v>
      </c>
      <c r="C93" s="244" t="e">
        <f>_Loc2</f>
        <v>#N/A</v>
      </c>
      <c r="D93" s="245" t="e">
        <f>_Loc2</f>
        <v>#N/A</v>
      </c>
      <c r="E93" s="255" t="e">
        <f>_Loc2</f>
        <v>#N/A</v>
      </c>
      <c r="F93" s="236" t="e">
        <f>_Loc2</f>
        <v>#N/A</v>
      </c>
      <c r="G93" s="634" t="e">
        <f>_Loc2</f>
        <v>#N/A</v>
      </c>
      <c r="H93" s="635"/>
      <c r="I93" s="236" t="e">
        <f>_Loc2</f>
        <v>#N/A</v>
      </c>
      <c r="J93" s="236" t="e">
        <f>_Loc2</f>
        <v>#N/A</v>
      </c>
      <c r="K93" s="236" t="e">
        <f>_Loc2</f>
        <v>#N/A</v>
      </c>
      <c r="L93" s="236" t="e">
        <f>_Loc2</f>
        <v>#N/A</v>
      </c>
      <c r="M93" s="236" t="e">
        <f>_Loc2</f>
        <v>#N/A</v>
      </c>
      <c r="N93" s="236" t="e">
        <f>_Loc2</f>
        <v>#N/A</v>
      </c>
      <c r="O93" s="236" t="e">
        <f>_Loc2</f>
        <v>#N/A</v>
      </c>
      <c r="P93" s="133"/>
      <c r="Q93" s="133"/>
      <c r="R93" s="133"/>
      <c r="S93" s="133"/>
      <c r="T93" s="133"/>
      <c r="U93" s="133"/>
      <c r="V93" s="133"/>
      <c r="W93" s="236"/>
      <c r="X93" s="294"/>
      <c r="Y93" s="236"/>
      <c r="Z93" s="236" t="e">
        <f>_Loc2</f>
        <v>#N/A</v>
      </c>
      <c r="AA93" s="236" t="e">
        <f>_Loc2</f>
        <v>#N/A</v>
      </c>
      <c r="AB93" s="236" t="e">
        <f>_Loc2</f>
        <v>#N/A</v>
      </c>
      <c r="AC93" s="95">
        <f t="shared" si="3"/>
        <v>289</v>
      </c>
      <c r="AD93" s="236" t="e">
        <f>_Loc2</f>
        <v>#N/A</v>
      </c>
      <c r="AE93" s="236" t="e">
        <f>_Loc2</f>
        <v>#N/A</v>
      </c>
      <c r="AF93" s="95" t="str">
        <f t="shared" si="5"/>
        <v/>
      </c>
    </row>
    <row r="94" spans="1:32" ht="15.75" x14ac:dyDescent="0.2">
      <c r="A94" s="307" t="s">
        <v>2428</v>
      </c>
      <c r="B94" s="133">
        <f t="shared" si="4"/>
        <v>87</v>
      </c>
      <c r="C94" s="244" t="e">
        <f>_Loc2</f>
        <v>#N/A</v>
      </c>
      <c r="D94" s="245" t="e">
        <f>_Loc2</f>
        <v>#N/A</v>
      </c>
      <c r="E94" s="255" t="e">
        <f>_Loc2</f>
        <v>#N/A</v>
      </c>
      <c r="F94" s="236" t="e">
        <f>_Loc2</f>
        <v>#N/A</v>
      </c>
      <c r="G94" s="634" t="e">
        <f>_Loc2</f>
        <v>#N/A</v>
      </c>
      <c r="H94" s="635"/>
      <c r="I94" s="236" t="e">
        <f>_Loc2</f>
        <v>#N/A</v>
      </c>
      <c r="J94" s="236" t="e">
        <f>_Loc2</f>
        <v>#N/A</v>
      </c>
      <c r="K94" s="236" t="e">
        <f>_Loc2</f>
        <v>#N/A</v>
      </c>
      <c r="L94" s="236" t="e">
        <f>_Loc2</f>
        <v>#N/A</v>
      </c>
      <c r="M94" s="236" t="e">
        <f>_Loc2</f>
        <v>#N/A</v>
      </c>
      <c r="N94" s="236" t="e">
        <f>_Loc2</f>
        <v>#N/A</v>
      </c>
      <c r="O94" s="236" t="e">
        <f>_Loc2</f>
        <v>#N/A</v>
      </c>
      <c r="P94" s="133"/>
      <c r="Q94" s="133"/>
      <c r="R94" s="133"/>
      <c r="S94" s="133"/>
      <c r="T94" s="133"/>
      <c r="U94" s="133"/>
      <c r="V94" s="133"/>
      <c r="W94" s="236"/>
      <c r="X94" s="294"/>
      <c r="Y94" s="236"/>
      <c r="Z94" s="236" t="e">
        <f>_Loc2</f>
        <v>#N/A</v>
      </c>
      <c r="AA94" s="236" t="e">
        <f>_Loc2</f>
        <v>#N/A</v>
      </c>
      <c r="AB94" s="236" t="e">
        <f>_Loc2</f>
        <v>#N/A</v>
      </c>
      <c r="AC94" s="95">
        <f t="shared" si="3"/>
        <v>289</v>
      </c>
      <c r="AD94" s="236" t="e">
        <f>_Loc2</f>
        <v>#N/A</v>
      </c>
      <c r="AE94" s="236" t="e">
        <f>_Loc2</f>
        <v>#N/A</v>
      </c>
      <c r="AF94" s="95" t="str">
        <f t="shared" si="5"/>
        <v/>
      </c>
    </row>
    <row r="95" spans="1:32" ht="15.75" x14ac:dyDescent="0.2">
      <c r="A95" s="307" t="s">
        <v>2571</v>
      </c>
      <c r="B95" s="133">
        <f t="shared" si="4"/>
        <v>88</v>
      </c>
      <c r="C95" s="244" t="e">
        <f>_Loc2</f>
        <v>#N/A</v>
      </c>
      <c r="D95" s="245" t="e">
        <f>_Loc2</f>
        <v>#N/A</v>
      </c>
      <c r="E95" s="255" t="e">
        <f>_Loc2</f>
        <v>#N/A</v>
      </c>
      <c r="F95" s="236" t="e">
        <f>_Loc2</f>
        <v>#N/A</v>
      </c>
      <c r="G95" s="634" t="e">
        <f>_Loc2</f>
        <v>#N/A</v>
      </c>
      <c r="H95" s="635"/>
      <c r="I95" s="236" t="e">
        <f>_Loc2</f>
        <v>#N/A</v>
      </c>
      <c r="J95" s="236" t="e">
        <f>_Loc2</f>
        <v>#N/A</v>
      </c>
      <c r="K95" s="236" t="e">
        <f>_Loc2</f>
        <v>#N/A</v>
      </c>
      <c r="L95" s="236" t="e">
        <f>_Loc2</f>
        <v>#N/A</v>
      </c>
      <c r="M95" s="236" t="e">
        <f>_Loc2</f>
        <v>#N/A</v>
      </c>
      <c r="N95" s="236" t="e">
        <f>_Loc2</f>
        <v>#N/A</v>
      </c>
      <c r="O95" s="236" t="e">
        <f>_Loc2</f>
        <v>#N/A</v>
      </c>
      <c r="P95" s="133"/>
      <c r="Q95" s="133"/>
      <c r="R95" s="133"/>
      <c r="S95" s="133"/>
      <c r="T95" s="133"/>
      <c r="U95" s="133"/>
      <c r="V95" s="133"/>
      <c r="W95" s="236"/>
      <c r="X95" s="294"/>
      <c r="Y95" s="236"/>
      <c r="Z95" s="236" t="e">
        <f>_Loc2</f>
        <v>#N/A</v>
      </c>
      <c r="AA95" s="236" t="e">
        <f>_Loc2</f>
        <v>#N/A</v>
      </c>
      <c r="AB95" s="236" t="e">
        <f>_Loc2</f>
        <v>#N/A</v>
      </c>
      <c r="AC95" s="95">
        <f t="shared" si="3"/>
        <v>289</v>
      </c>
      <c r="AD95" s="236" t="e">
        <f>_Loc2</f>
        <v>#N/A</v>
      </c>
      <c r="AE95" s="236" t="e">
        <f>_Loc2</f>
        <v>#N/A</v>
      </c>
      <c r="AF95" s="95" t="str">
        <f t="shared" si="5"/>
        <v/>
      </c>
    </row>
    <row r="96" spans="1:32" ht="15.75" x14ac:dyDescent="0.2">
      <c r="A96" s="307" t="s">
        <v>2442</v>
      </c>
      <c r="B96" s="133">
        <f t="shared" si="4"/>
        <v>89</v>
      </c>
      <c r="C96" s="244" t="e">
        <f>_Loc2</f>
        <v>#N/A</v>
      </c>
      <c r="D96" s="245" t="e">
        <f>_Loc2</f>
        <v>#N/A</v>
      </c>
      <c r="E96" s="255" t="e">
        <f>_Loc2</f>
        <v>#N/A</v>
      </c>
      <c r="F96" s="236" t="e">
        <f>_Loc2</f>
        <v>#N/A</v>
      </c>
      <c r="G96" s="634" t="e">
        <f>_Loc2</f>
        <v>#N/A</v>
      </c>
      <c r="H96" s="635"/>
      <c r="I96" s="236" t="e">
        <f>_Loc2</f>
        <v>#N/A</v>
      </c>
      <c r="J96" s="236" t="e">
        <f>_Loc2</f>
        <v>#N/A</v>
      </c>
      <c r="K96" s="236" t="e">
        <f>_Loc2</f>
        <v>#N/A</v>
      </c>
      <c r="L96" s="236" t="e">
        <f>_Loc2</f>
        <v>#N/A</v>
      </c>
      <c r="M96" s="236" t="e">
        <f>_Loc2</f>
        <v>#N/A</v>
      </c>
      <c r="N96" s="236" t="e">
        <f>_Loc2</f>
        <v>#N/A</v>
      </c>
      <c r="O96" s="236" t="e">
        <f>_Loc2</f>
        <v>#N/A</v>
      </c>
      <c r="P96" s="133"/>
      <c r="Q96" s="133"/>
      <c r="R96" s="133"/>
      <c r="S96" s="133"/>
      <c r="T96" s="133"/>
      <c r="U96" s="133"/>
      <c r="V96" s="133"/>
      <c r="W96" s="236"/>
      <c r="X96" s="294"/>
      <c r="Y96" s="236"/>
      <c r="Z96" s="236" t="e">
        <f>_Loc2</f>
        <v>#N/A</v>
      </c>
      <c r="AA96" s="236" t="e">
        <f>_Loc2</f>
        <v>#N/A</v>
      </c>
      <c r="AB96" s="236" t="e">
        <f>_Loc2</f>
        <v>#N/A</v>
      </c>
      <c r="AC96" s="95">
        <f t="shared" si="3"/>
        <v>289</v>
      </c>
      <c r="AD96" s="236" t="e">
        <f>_Loc2</f>
        <v>#N/A</v>
      </c>
      <c r="AE96" s="236" t="e">
        <f>_Loc2</f>
        <v>#N/A</v>
      </c>
      <c r="AF96" s="95" t="str">
        <f t="shared" si="5"/>
        <v/>
      </c>
    </row>
    <row r="97" spans="1:32" ht="15.75" x14ac:dyDescent="0.2">
      <c r="A97" s="307" t="s">
        <v>2659</v>
      </c>
      <c r="B97" s="133">
        <f t="shared" si="4"/>
        <v>90</v>
      </c>
      <c r="C97" s="244" t="e">
        <f>_Loc2</f>
        <v>#N/A</v>
      </c>
      <c r="D97" s="245" t="e">
        <f>_Loc2</f>
        <v>#N/A</v>
      </c>
      <c r="E97" s="255" t="e">
        <f>_Loc2</f>
        <v>#N/A</v>
      </c>
      <c r="F97" s="236" t="e">
        <f>_Loc2</f>
        <v>#N/A</v>
      </c>
      <c r="G97" s="634" t="e">
        <f>_Loc2</f>
        <v>#N/A</v>
      </c>
      <c r="H97" s="635"/>
      <c r="I97" s="236" t="e">
        <f>_Loc2</f>
        <v>#N/A</v>
      </c>
      <c r="J97" s="236" t="e">
        <f>_Loc2</f>
        <v>#N/A</v>
      </c>
      <c r="K97" s="236" t="e">
        <f>_Loc2</f>
        <v>#N/A</v>
      </c>
      <c r="L97" s="236" t="e">
        <f>_Loc2</f>
        <v>#N/A</v>
      </c>
      <c r="M97" s="236" t="e">
        <f>_Loc2</f>
        <v>#N/A</v>
      </c>
      <c r="N97" s="236" t="e">
        <f>_Loc2</f>
        <v>#N/A</v>
      </c>
      <c r="O97" s="236" t="e">
        <f>_Loc2</f>
        <v>#N/A</v>
      </c>
      <c r="P97" s="133"/>
      <c r="Q97" s="133"/>
      <c r="R97" s="133"/>
      <c r="S97" s="133"/>
      <c r="T97" s="133"/>
      <c r="U97" s="133"/>
      <c r="V97" s="133"/>
      <c r="W97" s="236"/>
      <c r="X97" s="294"/>
      <c r="Y97" s="236"/>
      <c r="Z97" s="236" t="e">
        <f>_Loc2</f>
        <v>#N/A</v>
      </c>
      <c r="AA97" s="236" t="e">
        <f>_Loc2</f>
        <v>#N/A</v>
      </c>
      <c r="AB97" s="236" t="e">
        <f>_Loc2</f>
        <v>#N/A</v>
      </c>
      <c r="AC97" s="95">
        <f t="shared" si="3"/>
        <v>289</v>
      </c>
      <c r="AD97" s="236" t="e">
        <f>_Loc2</f>
        <v>#N/A</v>
      </c>
      <c r="AE97" s="236" t="e">
        <f>_Loc2</f>
        <v>#N/A</v>
      </c>
      <c r="AF97" s="95" t="str">
        <f t="shared" si="5"/>
        <v/>
      </c>
    </row>
    <row r="98" spans="1:32" ht="15.75" x14ac:dyDescent="0.2">
      <c r="A98" s="307" t="s">
        <v>2930</v>
      </c>
      <c r="B98" s="133">
        <f t="shared" si="4"/>
        <v>91</v>
      </c>
      <c r="C98" s="244" t="e">
        <f>_Loc2</f>
        <v>#N/A</v>
      </c>
      <c r="D98" s="245" t="e">
        <f>_Loc2</f>
        <v>#N/A</v>
      </c>
      <c r="E98" s="255" t="e">
        <f>_Loc2</f>
        <v>#N/A</v>
      </c>
      <c r="F98" s="236" t="e">
        <f>_Loc2</f>
        <v>#N/A</v>
      </c>
      <c r="G98" s="634" t="e">
        <f>_Loc2</f>
        <v>#N/A</v>
      </c>
      <c r="H98" s="635"/>
      <c r="I98" s="236" t="e">
        <f>_Loc2</f>
        <v>#N/A</v>
      </c>
      <c r="J98" s="236" t="e">
        <f>_Loc2</f>
        <v>#N/A</v>
      </c>
      <c r="K98" s="236" t="e">
        <f>_Loc2</f>
        <v>#N/A</v>
      </c>
      <c r="L98" s="236" t="e">
        <f>_Loc2</f>
        <v>#N/A</v>
      </c>
      <c r="M98" s="236" t="e">
        <f>_Loc2</f>
        <v>#N/A</v>
      </c>
      <c r="N98" s="236" t="e">
        <f>_Loc2</f>
        <v>#N/A</v>
      </c>
      <c r="O98" s="236" t="e">
        <f>_Loc2</f>
        <v>#N/A</v>
      </c>
      <c r="P98" s="133"/>
      <c r="Q98" s="133"/>
      <c r="R98" s="133"/>
      <c r="S98" s="133"/>
      <c r="T98" s="133"/>
      <c r="U98" s="133"/>
      <c r="V98" s="133"/>
      <c r="W98" s="236"/>
      <c r="X98" s="294"/>
      <c r="Y98" s="236"/>
      <c r="Z98" s="236" t="e">
        <f>_Loc2</f>
        <v>#N/A</v>
      </c>
      <c r="AA98" s="236" t="e">
        <f>_Loc2</f>
        <v>#N/A</v>
      </c>
      <c r="AB98" s="236" t="e">
        <f>_Loc2</f>
        <v>#N/A</v>
      </c>
      <c r="AC98" s="95">
        <f t="shared" si="3"/>
        <v>289</v>
      </c>
      <c r="AD98" s="236" t="e">
        <f>_Loc2</f>
        <v>#N/A</v>
      </c>
      <c r="AE98" s="236" t="e">
        <f>_Loc2</f>
        <v>#N/A</v>
      </c>
      <c r="AF98" s="95" t="str">
        <f t="shared" si="5"/>
        <v/>
      </c>
    </row>
    <row r="99" spans="1:32" ht="15.75" x14ac:dyDescent="0.2">
      <c r="A99" s="307" t="s">
        <v>2594</v>
      </c>
      <c r="B99" s="133">
        <f t="shared" si="4"/>
        <v>92</v>
      </c>
      <c r="C99" s="244" t="e">
        <f>_Loc2</f>
        <v>#N/A</v>
      </c>
      <c r="D99" s="245" t="e">
        <f>_Loc2</f>
        <v>#N/A</v>
      </c>
      <c r="E99" s="255" t="e">
        <f>_Loc2</f>
        <v>#N/A</v>
      </c>
      <c r="F99" s="236" t="e">
        <f>_Loc2</f>
        <v>#N/A</v>
      </c>
      <c r="G99" s="634" t="e">
        <f>_Loc2</f>
        <v>#N/A</v>
      </c>
      <c r="H99" s="635"/>
      <c r="I99" s="236" t="e">
        <f>_Loc2</f>
        <v>#N/A</v>
      </c>
      <c r="J99" s="236" t="e">
        <f>_Loc2</f>
        <v>#N/A</v>
      </c>
      <c r="K99" s="236" t="e">
        <f>_Loc2</f>
        <v>#N/A</v>
      </c>
      <c r="L99" s="236" t="e">
        <f>_Loc2</f>
        <v>#N/A</v>
      </c>
      <c r="M99" s="236" t="e">
        <f>_Loc2</f>
        <v>#N/A</v>
      </c>
      <c r="N99" s="236" t="e">
        <f>_Loc2</f>
        <v>#N/A</v>
      </c>
      <c r="O99" s="236" t="e">
        <f>_Loc2</f>
        <v>#N/A</v>
      </c>
      <c r="P99" s="133"/>
      <c r="Q99" s="133"/>
      <c r="R99" s="133"/>
      <c r="S99" s="133"/>
      <c r="T99" s="133"/>
      <c r="U99" s="133"/>
      <c r="V99" s="133"/>
      <c r="W99" s="236"/>
      <c r="X99" s="294"/>
      <c r="Y99" s="236"/>
      <c r="Z99" s="236" t="e">
        <f>_Loc2</f>
        <v>#N/A</v>
      </c>
      <c r="AA99" s="236" t="e">
        <f>_Loc2</f>
        <v>#N/A</v>
      </c>
      <c r="AB99" s="236" t="e">
        <f>_Loc2</f>
        <v>#N/A</v>
      </c>
      <c r="AC99" s="95">
        <f t="shared" si="3"/>
        <v>289</v>
      </c>
      <c r="AD99" s="236" t="e">
        <f>_Loc2</f>
        <v>#N/A</v>
      </c>
      <c r="AE99" s="236" t="e">
        <f>_Loc2</f>
        <v>#N/A</v>
      </c>
      <c r="AF99" s="95" t="str">
        <f t="shared" si="5"/>
        <v/>
      </c>
    </row>
    <row r="100" spans="1:32" ht="15.75" x14ac:dyDescent="0.2">
      <c r="A100" s="307" t="s">
        <v>2487</v>
      </c>
      <c r="B100" s="133">
        <f t="shared" si="4"/>
        <v>93</v>
      </c>
      <c r="C100" s="244" t="e">
        <f>_Loc2</f>
        <v>#N/A</v>
      </c>
      <c r="D100" s="245" t="e">
        <f>_Loc2</f>
        <v>#N/A</v>
      </c>
      <c r="E100" s="255" t="e">
        <f>_Loc2</f>
        <v>#N/A</v>
      </c>
      <c r="F100" s="236" t="e">
        <f>_Loc2</f>
        <v>#N/A</v>
      </c>
      <c r="G100" s="634" t="e">
        <f>_Loc2</f>
        <v>#N/A</v>
      </c>
      <c r="H100" s="635"/>
      <c r="I100" s="236" t="e">
        <f>_Loc2</f>
        <v>#N/A</v>
      </c>
      <c r="J100" s="236" t="e">
        <f>_Loc2</f>
        <v>#N/A</v>
      </c>
      <c r="K100" s="236" t="e">
        <f>_Loc2</f>
        <v>#N/A</v>
      </c>
      <c r="L100" s="236" t="e">
        <f>_Loc2</f>
        <v>#N/A</v>
      </c>
      <c r="M100" s="236" t="e">
        <f>_Loc2</f>
        <v>#N/A</v>
      </c>
      <c r="N100" s="236" t="e">
        <f>_Loc2</f>
        <v>#N/A</v>
      </c>
      <c r="O100" s="236" t="e">
        <f>_Loc2</f>
        <v>#N/A</v>
      </c>
      <c r="P100" s="133"/>
      <c r="Q100" s="133"/>
      <c r="R100" s="133"/>
      <c r="S100" s="133"/>
      <c r="T100" s="133"/>
      <c r="U100" s="133"/>
      <c r="V100" s="133"/>
      <c r="W100" s="236"/>
      <c r="X100" s="294"/>
      <c r="Y100" s="236"/>
      <c r="Z100" s="236" t="e">
        <f>_Loc2</f>
        <v>#N/A</v>
      </c>
      <c r="AA100" s="236" t="e">
        <f>_Loc2</f>
        <v>#N/A</v>
      </c>
      <c r="AB100" s="236" t="e">
        <f>_Loc2</f>
        <v>#N/A</v>
      </c>
      <c r="AC100" s="95">
        <f t="shared" si="3"/>
        <v>289</v>
      </c>
      <c r="AD100" s="236" t="e">
        <f>_Loc2</f>
        <v>#N/A</v>
      </c>
      <c r="AE100" s="236" t="e">
        <f>_Loc2</f>
        <v>#N/A</v>
      </c>
      <c r="AF100" s="95" t="str">
        <f t="shared" si="5"/>
        <v/>
      </c>
    </row>
    <row r="101" spans="1:32" ht="15.75" x14ac:dyDescent="0.2">
      <c r="A101" s="307" t="s">
        <v>2949</v>
      </c>
      <c r="B101" s="133">
        <f t="shared" si="4"/>
        <v>94</v>
      </c>
      <c r="C101" s="244" t="e">
        <f>_Loc2</f>
        <v>#N/A</v>
      </c>
      <c r="D101" s="245" t="e">
        <f>_Loc2</f>
        <v>#N/A</v>
      </c>
      <c r="E101" s="255" t="e">
        <f>_Loc2</f>
        <v>#N/A</v>
      </c>
      <c r="F101" s="236" t="e">
        <f>_Loc2</f>
        <v>#N/A</v>
      </c>
      <c r="G101" s="634" t="e">
        <f>_Loc2</f>
        <v>#N/A</v>
      </c>
      <c r="H101" s="635"/>
      <c r="I101" s="236" t="e">
        <f>_Loc2</f>
        <v>#N/A</v>
      </c>
      <c r="J101" s="236" t="e">
        <f>_Loc2</f>
        <v>#N/A</v>
      </c>
      <c r="K101" s="236" t="e">
        <f>_Loc2</f>
        <v>#N/A</v>
      </c>
      <c r="L101" s="236" t="e">
        <f>_Loc2</f>
        <v>#N/A</v>
      </c>
      <c r="M101" s="236" t="e">
        <f>_Loc2</f>
        <v>#N/A</v>
      </c>
      <c r="N101" s="236" t="e">
        <f>_Loc2</f>
        <v>#N/A</v>
      </c>
      <c r="O101" s="236" t="e">
        <f>_Loc2</f>
        <v>#N/A</v>
      </c>
      <c r="P101" s="133"/>
      <c r="Q101" s="133"/>
      <c r="R101" s="133"/>
      <c r="S101" s="133"/>
      <c r="T101" s="133"/>
      <c r="U101" s="133"/>
      <c r="V101" s="133"/>
      <c r="W101" s="236"/>
      <c r="X101" s="294"/>
      <c r="Y101" s="236"/>
      <c r="Z101" s="236" t="e">
        <f>_Loc2</f>
        <v>#N/A</v>
      </c>
      <c r="AA101" s="236" t="e">
        <f>_Loc2</f>
        <v>#N/A</v>
      </c>
      <c r="AB101" s="236" t="e">
        <f>_Loc2</f>
        <v>#N/A</v>
      </c>
      <c r="AC101" s="95">
        <f t="shared" si="3"/>
        <v>289</v>
      </c>
      <c r="AD101" s="236" t="e">
        <f>_Loc2</f>
        <v>#N/A</v>
      </c>
      <c r="AE101" s="236" t="e">
        <f>_Loc2</f>
        <v>#N/A</v>
      </c>
      <c r="AF101" s="95" t="str">
        <f t="shared" si="5"/>
        <v/>
      </c>
    </row>
    <row r="102" spans="1:32" ht="15.75" x14ac:dyDescent="0.2">
      <c r="A102" s="307" t="s">
        <v>2454</v>
      </c>
      <c r="B102" s="133">
        <f t="shared" si="4"/>
        <v>95</v>
      </c>
      <c r="C102" s="244" t="e">
        <f>_Loc2</f>
        <v>#N/A</v>
      </c>
      <c r="D102" s="245" t="e">
        <f>_Loc2</f>
        <v>#N/A</v>
      </c>
      <c r="E102" s="255" t="e">
        <f>_Loc2</f>
        <v>#N/A</v>
      </c>
      <c r="F102" s="236" t="e">
        <f>_Loc2</f>
        <v>#N/A</v>
      </c>
      <c r="G102" s="634" t="e">
        <f>_Loc2</f>
        <v>#N/A</v>
      </c>
      <c r="H102" s="635"/>
      <c r="I102" s="236" t="e">
        <f>_Loc2</f>
        <v>#N/A</v>
      </c>
      <c r="J102" s="236" t="e">
        <f>_Loc2</f>
        <v>#N/A</v>
      </c>
      <c r="K102" s="236" t="e">
        <f>_Loc2</f>
        <v>#N/A</v>
      </c>
      <c r="L102" s="236" t="e">
        <f>_Loc2</f>
        <v>#N/A</v>
      </c>
      <c r="M102" s="236" t="e">
        <f>_Loc2</f>
        <v>#N/A</v>
      </c>
      <c r="N102" s="236" t="e">
        <f>_Loc2</f>
        <v>#N/A</v>
      </c>
      <c r="O102" s="236" t="e">
        <f>_Loc2</f>
        <v>#N/A</v>
      </c>
      <c r="P102" s="133"/>
      <c r="Q102" s="133"/>
      <c r="R102" s="133"/>
      <c r="S102" s="133"/>
      <c r="T102" s="133"/>
      <c r="U102" s="133"/>
      <c r="V102" s="133"/>
      <c r="W102" s="236"/>
      <c r="X102" s="294"/>
      <c r="Y102" s="236"/>
      <c r="Z102" s="236" t="e">
        <f>_Loc2</f>
        <v>#N/A</v>
      </c>
      <c r="AA102" s="236" t="e">
        <f>_Loc2</f>
        <v>#N/A</v>
      </c>
      <c r="AB102" s="236" t="e">
        <f>_Loc2</f>
        <v>#N/A</v>
      </c>
      <c r="AC102" s="95">
        <f t="shared" si="3"/>
        <v>289</v>
      </c>
      <c r="AD102" s="236" t="e">
        <f>_Loc2</f>
        <v>#N/A</v>
      </c>
      <c r="AE102" s="236" t="e">
        <f>_Loc2</f>
        <v>#N/A</v>
      </c>
      <c r="AF102" s="95" t="str">
        <f t="shared" si="5"/>
        <v/>
      </c>
    </row>
    <row r="103" spans="1:32" ht="15.75" x14ac:dyDescent="0.2">
      <c r="A103" s="307" t="s">
        <v>3034</v>
      </c>
      <c r="B103" s="133">
        <f t="shared" si="4"/>
        <v>96</v>
      </c>
      <c r="C103" s="244" t="e">
        <f>_Loc2</f>
        <v>#N/A</v>
      </c>
      <c r="D103" s="245" t="e">
        <f>_Loc2</f>
        <v>#N/A</v>
      </c>
      <c r="E103" s="255" t="e">
        <f>_Loc2</f>
        <v>#N/A</v>
      </c>
      <c r="F103" s="236" t="e">
        <f>_Loc2</f>
        <v>#N/A</v>
      </c>
      <c r="G103" s="634" t="e">
        <f>_Loc2</f>
        <v>#N/A</v>
      </c>
      <c r="H103" s="635"/>
      <c r="I103" s="236" t="e">
        <f>_Loc2</f>
        <v>#N/A</v>
      </c>
      <c r="J103" s="236" t="e">
        <f>_Loc2</f>
        <v>#N/A</v>
      </c>
      <c r="K103" s="236" t="e">
        <f>_Loc2</f>
        <v>#N/A</v>
      </c>
      <c r="L103" s="236" t="e">
        <f>_Loc2</f>
        <v>#N/A</v>
      </c>
      <c r="M103" s="236" t="e">
        <f>_Loc2</f>
        <v>#N/A</v>
      </c>
      <c r="N103" s="236" t="e">
        <f>_Loc2</f>
        <v>#N/A</v>
      </c>
      <c r="O103" s="236" t="e">
        <f>_Loc2</f>
        <v>#N/A</v>
      </c>
      <c r="P103" s="133"/>
      <c r="Q103" s="133"/>
      <c r="R103" s="133"/>
      <c r="S103" s="133"/>
      <c r="T103" s="133"/>
      <c r="U103" s="133"/>
      <c r="V103" s="133"/>
      <c r="W103" s="236"/>
      <c r="X103" s="294"/>
      <c r="Y103" s="236"/>
      <c r="Z103" s="236" t="e">
        <f>_Loc2</f>
        <v>#N/A</v>
      </c>
      <c r="AA103" s="236" t="e">
        <f>_Loc2</f>
        <v>#N/A</v>
      </c>
      <c r="AB103" s="236" t="e">
        <f>_Loc2</f>
        <v>#N/A</v>
      </c>
      <c r="AC103" s="95">
        <f t="shared" si="3"/>
        <v>289</v>
      </c>
      <c r="AD103" s="236" t="e">
        <f>_Loc2</f>
        <v>#N/A</v>
      </c>
      <c r="AE103" s="236" t="e">
        <f>_Loc2</f>
        <v>#N/A</v>
      </c>
      <c r="AF103" s="95" t="str">
        <f t="shared" si="5"/>
        <v/>
      </c>
    </row>
    <row r="104" spans="1:32" ht="15.75" x14ac:dyDescent="0.2">
      <c r="A104" s="333" t="s">
        <v>3072</v>
      </c>
      <c r="B104" s="133">
        <f t="shared" si="4"/>
        <v>97</v>
      </c>
      <c r="C104" s="244" t="e">
        <f>_Loc2</f>
        <v>#N/A</v>
      </c>
      <c r="D104" s="245" t="e">
        <f>_Loc2</f>
        <v>#N/A</v>
      </c>
      <c r="E104" s="255" t="e">
        <f>_Loc2</f>
        <v>#N/A</v>
      </c>
      <c r="F104" s="236" t="e">
        <f>_Loc2</f>
        <v>#N/A</v>
      </c>
      <c r="G104" s="634" t="e">
        <f>_Loc2</f>
        <v>#N/A</v>
      </c>
      <c r="H104" s="635"/>
      <c r="I104" s="236" t="e">
        <f>_Loc2</f>
        <v>#N/A</v>
      </c>
      <c r="J104" s="236" t="e">
        <f>_Loc2</f>
        <v>#N/A</v>
      </c>
      <c r="K104" s="236" t="e">
        <f>_Loc2</f>
        <v>#N/A</v>
      </c>
      <c r="L104" s="236" t="e">
        <f>_Loc2</f>
        <v>#N/A</v>
      </c>
      <c r="M104" s="236" t="e">
        <f>_Loc2</f>
        <v>#N/A</v>
      </c>
      <c r="N104" s="236" t="e">
        <f>_Loc2</f>
        <v>#N/A</v>
      </c>
      <c r="O104" s="236" t="e">
        <f>_Loc2</f>
        <v>#N/A</v>
      </c>
      <c r="P104" s="133"/>
      <c r="Q104" s="133"/>
      <c r="R104" s="133"/>
      <c r="S104" s="133"/>
      <c r="T104" s="133"/>
      <c r="U104" s="133"/>
      <c r="V104" s="133"/>
      <c r="W104" s="236"/>
      <c r="X104" s="294"/>
      <c r="Y104" s="236"/>
      <c r="Z104" s="236" t="e">
        <f>_Loc2</f>
        <v>#N/A</v>
      </c>
      <c r="AA104" s="236" t="e">
        <f>_Loc2</f>
        <v>#N/A</v>
      </c>
      <c r="AB104" s="236" t="e">
        <f>_Loc2</f>
        <v>#N/A</v>
      </c>
      <c r="AC104" s="95">
        <f t="shared" si="3"/>
        <v>289</v>
      </c>
      <c r="AD104" s="236" t="e">
        <f>_Loc2</f>
        <v>#N/A</v>
      </c>
      <c r="AE104" s="236" t="e">
        <f>_Loc2</f>
        <v>#N/A</v>
      </c>
      <c r="AF104" s="95" t="str">
        <f t="shared" si="5"/>
        <v/>
      </c>
    </row>
    <row r="105" spans="1:32" ht="15.75" x14ac:dyDescent="0.2">
      <c r="A105" s="307" t="s">
        <v>2453</v>
      </c>
      <c r="B105" s="133">
        <f t="shared" si="4"/>
        <v>98</v>
      </c>
      <c r="C105" s="244" t="e">
        <f>_Loc2</f>
        <v>#N/A</v>
      </c>
      <c r="D105" s="245" t="e">
        <f>_Loc2</f>
        <v>#N/A</v>
      </c>
      <c r="E105" s="255" t="e">
        <f>_Loc2</f>
        <v>#N/A</v>
      </c>
      <c r="F105" s="236" t="e">
        <f>_Loc2</f>
        <v>#N/A</v>
      </c>
      <c r="G105" s="634" t="e">
        <f>_Loc2</f>
        <v>#N/A</v>
      </c>
      <c r="H105" s="635"/>
      <c r="I105" s="236" t="e">
        <f>_Loc2</f>
        <v>#N/A</v>
      </c>
      <c r="J105" s="236" t="e">
        <f>_Loc2</f>
        <v>#N/A</v>
      </c>
      <c r="K105" s="236" t="e">
        <f>_Loc2</f>
        <v>#N/A</v>
      </c>
      <c r="L105" s="236" t="e">
        <f>_Loc2</f>
        <v>#N/A</v>
      </c>
      <c r="M105" s="236" t="e">
        <f>_Loc2</f>
        <v>#N/A</v>
      </c>
      <c r="N105" s="236" t="e">
        <f>_Loc2</f>
        <v>#N/A</v>
      </c>
      <c r="O105" s="236" t="e">
        <f>_Loc2</f>
        <v>#N/A</v>
      </c>
      <c r="P105" s="133"/>
      <c r="Q105" s="133"/>
      <c r="R105" s="133"/>
      <c r="S105" s="133"/>
      <c r="T105" s="133"/>
      <c r="U105" s="133"/>
      <c r="V105" s="133"/>
      <c r="W105" s="236"/>
      <c r="X105" s="294"/>
      <c r="Y105" s="236"/>
      <c r="Z105" s="236" t="e">
        <f>_Loc2</f>
        <v>#N/A</v>
      </c>
      <c r="AA105" s="236" t="e">
        <f>_Loc2</f>
        <v>#N/A</v>
      </c>
      <c r="AB105" s="236" t="e">
        <f>_Loc2</f>
        <v>#N/A</v>
      </c>
      <c r="AC105" s="95">
        <f t="shared" si="3"/>
        <v>289</v>
      </c>
      <c r="AD105" s="236" t="e">
        <f>_Loc2</f>
        <v>#N/A</v>
      </c>
      <c r="AE105" s="236" t="e">
        <f>_Loc2</f>
        <v>#N/A</v>
      </c>
      <c r="AF105" s="95" t="str">
        <f t="shared" si="5"/>
        <v/>
      </c>
    </row>
    <row r="106" spans="1:32" ht="15.75" x14ac:dyDescent="0.25">
      <c r="A106" s="321" t="s">
        <v>2926</v>
      </c>
      <c r="B106" s="133">
        <f t="shared" si="4"/>
        <v>99</v>
      </c>
      <c r="C106" s="244" t="e">
        <f>_Loc2</f>
        <v>#N/A</v>
      </c>
      <c r="D106" s="245" t="e">
        <f>_Loc2</f>
        <v>#N/A</v>
      </c>
      <c r="E106" s="255" t="e">
        <f>_Loc2</f>
        <v>#N/A</v>
      </c>
      <c r="F106" s="236" t="e">
        <f>_Loc2</f>
        <v>#N/A</v>
      </c>
      <c r="G106" s="634" t="e">
        <f>_Loc2</f>
        <v>#N/A</v>
      </c>
      <c r="H106" s="635"/>
      <c r="I106" s="236" t="e">
        <f>_Loc2</f>
        <v>#N/A</v>
      </c>
      <c r="J106" s="236" t="e">
        <f>_Loc2</f>
        <v>#N/A</v>
      </c>
      <c r="K106" s="236" t="e">
        <f>_Loc2</f>
        <v>#N/A</v>
      </c>
      <c r="L106" s="236" t="e">
        <f>_Loc2</f>
        <v>#N/A</v>
      </c>
      <c r="M106" s="236" t="e">
        <f>_Loc2</f>
        <v>#N/A</v>
      </c>
      <c r="N106" s="236" t="e">
        <f>_Loc2</f>
        <v>#N/A</v>
      </c>
      <c r="O106" s="236" t="e">
        <f>_Loc2</f>
        <v>#N/A</v>
      </c>
      <c r="P106" s="133"/>
      <c r="Q106" s="133"/>
      <c r="R106" s="133"/>
      <c r="S106" s="133"/>
      <c r="T106" s="133"/>
      <c r="U106" s="133"/>
      <c r="V106" s="133"/>
      <c r="W106" s="236"/>
      <c r="X106" s="294"/>
      <c r="Y106" s="236"/>
      <c r="Z106" s="236" t="e">
        <f>_Loc2</f>
        <v>#N/A</v>
      </c>
      <c r="AA106" s="236" t="e">
        <f>_Loc2</f>
        <v>#N/A</v>
      </c>
      <c r="AB106" s="236" t="e">
        <f>_Loc2</f>
        <v>#N/A</v>
      </c>
      <c r="AC106" s="95">
        <f t="shared" si="3"/>
        <v>289</v>
      </c>
      <c r="AD106" s="236" t="e">
        <f>_Loc2</f>
        <v>#N/A</v>
      </c>
      <c r="AE106" s="236" t="e">
        <f>_Loc2</f>
        <v>#N/A</v>
      </c>
      <c r="AF106" s="95" t="str">
        <f t="shared" si="5"/>
        <v/>
      </c>
    </row>
    <row r="107" spans="1:32" ht="15.75" x14ac:dyDescent="0.2">
      <c r="A107" s="307" t="s">
        <v>2584</v>
      </c>
      <c r="B107" s="133">
        <f t="shared" si="4"/>
        <v>100</v>
      </c>
      <c r="C107" s="244" t="e">
        <f>_Loc2</f>
        <v>#N/A</v>
      </c>
      <c r="D107" s="245" t="e">
        <f>_Loc2</f>
        <v>#N/A</v>
      </c>
      <c r="E107" s="255" t="e">
        <f>_Loc2</f>
        <v>#N/A</v>
      </c>
      <c r="F107" s="236" t="e">
        <f>_Loc2</f>
        <v>#N/A</v>
      </c>
      <c r="G107" s="634" t="e">
        <f>_Loc2</f>
        <v>#N/A</v>
      </c>
      <c r="H107" s="635"/>
      <c r="I107" s="236" t="e">
        <f>_Loc2</f>
        <v>#N/A</v>
      </c>
      <c r="J107" s="236" t="e">
        <f>_Loc2</f>
        <v>#N/A</v>
      </c>
      <c r="K107" s="236" t="e">
        <f>_Loc2</f>
        <v>#N/A</v>
      </c>
      <c r="L107" s="236" t="e">
        <f>_Loc2</f>
        <v>#N/A</v>
      </c>
      <c r="M107" s="236" t="e">
        <f>_Loc2</f>
        <v>#N/A</v>
      </c>
      <c r="N107" s="236" t="e">
        <f>_Loc2</f>
        <v>#N/A</v>
      </c>
      <c r="O107" s="236" t="e">
        <f>_Loc2</f>
        <v>#N/A</v>
      </c>
      <c r="P107" s="133"/>
      <c r="Q107" s="133"/>
      <c r="R107" s="133"/>
      <c r="S107" s="133"/>
      <c r="T107" s="133"/>
      <c r="U107" s="133"/>
      <c r="V107" s="133"/>
      <c r="W107" s="236"/>
      <c r="X107" s="294"/>
      <c r="Y107" s="236"/>
      <c r="Z107" s="236" t="e">
        <f>_Loc2</f>
        <v>#N/A</v>
      </c>
      <c r="AA107" s="236" t="e">
        <f>_Loc2</f>
        <v>#N/A</v>
      </c>
      <c r="AB107" s="236" t="e">
        <f>_Loc2</f>
        <v>#N/A</v>
      </c>
      <c r="AC107" s="95">
        <f t="shared" si="3"/>
        <v>289</v>
      </c>
      <c r="AD107" s="236" t="e">
        <f>_Loc2</f>
        <v>#N/A</v>
      </c>
      <c r="AE107" s="236" t="e">
        <f>_Loc2</f>
        <v>#N/A</v>
      </c>
      <c r="AF107" s="95" t="str">
        <f t="shared" si="5"/>
        <v/>
      </c>
    </row>
    <row r="108" spans="1:32" ht="15.75" x14ac:dyDescent="0.2">
      <c r="A108" s="307" t="s">
        <v>2438</v>
      </c>
      <c r="B108" s="133">
        <f t="shared" si="4"/>
        <v>101</v>
      </c>
      <c r="C108" s="244" t="e">
        <f>_Loc2</f>
        <v>#N/A</v>
      </c>
      <c r="D108" s="245" t="e">
        <f>_Loc2</f>
        <v>#N/A</v>
      </c>
      <c r="E108" s="255" t="e">
        <f>_Loc2</f>
        <v>#N/A</v>
      </c>
      <c r="F108" s="236" t="e">
        <f>_Loc2</f>
        <v>#N/A</v>
      </c>
      <c r="G108" s="634" t="e">
        <f>_Loc2</f>
        <v>#N/A</v>
      </c>
      <c r="H108" s="635"/>
      <c r="I108" s="236" t="e">
        <f>_Loc2</f>
        <v>#N/A</v>
      </c>
      <c r="J108" s="236" t="e">
        <f>_Loc2</f>
        <v>#N/A</v>
      </c>
      <c r="K108" s="236" t="e">
        <f>_Loc2</f>
        <v>#N/A</v>
      </c>
      <c r="L108" s="236" t="e">
        <f>_Loc2</f>
        <v>#N/A</v>
      </c>
      <c r="M108" s="236" t="e">
        <f>_Loc2</f>
        <v>#N/A</v>
      </c>
      <c r="N108" s="236" t="e">
        <f>_Loc2</f>
        <v>#N/A</v>
      </c>
      <c r="O108" s="236" t="e">
        <f>_Loc2</f>
        <v>#N/A</v>
      </c>
      <c r="P108" s="133"/>
      <c r="Q108" s="133"/>
      <c r="R108" s="133"/>
      <c r="S108" s="133"/>
      <c r="T108" s="133"/>
      <c r="U108" s="261"/>
      <c r="V108" s="133"/>
      <c r="W108" s="236"/>
      <c r="X108" s="294"/>
      <c r="Y108" s="236"/>
      <c r="Z108" s="236" t="e">
        <f>_Loc2</f>
        <v>#N/A</v>
      </c>
      <c r="AA108" s="236" t="e">
        <f>_Loc2</f>
        <v>#N/A</v>
      </c>
      <c r="AB108" s="236" t="e">
        <f>_Loc2</f>
        <v>#N/A</v>
      </c>
      <c r="AC108" s="95">
        <f t="shared" si="3"/>
        <v>289</v>
      </c>
      <c r="AD108" s="236" t="e">
        <f>_Loc2</f>
        <v>#N/A</v>
      </c>
      <c r="AE108" s="236" t="e">
        <f>_Loc2</f>
        <v>#N/A</v>
      </c>
      <c r="AF108" s="95" t="str">
        <f t="shared" si="5"/>
        <v/>
      </c>
    </row>
    <row r="109" spans="1:32" ht="15.75" x14ac:dyDescent="0.2">
      <c r="A109" s="333" t="s">
        <v>3078</v>
      </c>
      <c r="B109" s="133">
        <f t="shared" si="4"/>
        <v>102</v>
      </c>
      <c r="C109" s="244" t="e">
        <f>_Loc2</f>
        <v>#N/A</v>
      </c>
      <c r="D109" s="245" t="e">
        <f>_Loc2</f>
        <v>#N/A</v>
      </c>
      <c r="E109" s="255" t="e">
        <f>_Loc2</f>
        <v>#N/A</v>
      </c>
      <c r="F109" s="236" t="e">
        <f>_Loc2</f>
        <v>#N/A</v>
      </c>
      <c r="G109" s="634" t="e">
        <f>_Loc2</f>
        <v>#N/A</v>
      </c>
      <c r="H109" s="635"/>
      <c r="I109" s="236" t="e">
        <f>_Loc2</f>
        <v>#N/A</v>
      </c>
      <c r="J109" s="236" t="e">
        <f>_Loc2</f>
        <v>#N/A</v>
      </c>
      <c r="K109" s="236" t="e">
        <f>_Loc2</f>
        <v>#N/A</v>
      </c>
      <c r="L109" s="236" t="e">
        <f>_Loc2</f>
        <v>#N/A</v>
      </c>
      <c r="M109" s="236" t="e">
        <f>_Loc2</f>
        <v>#N/A</v>
      </c>
      <c r="N109" s="236" t="e">
        <f>_Loc2</f>
        <v>#N/A</v>
      </c>
      <c r="O109" s="236" t="e">
        <f>_Loc2</f>
        <v>#N/A</v>
      </c>
      <c r="P109" s="133"/>
      <c r="Q109" s="133"/>
      <c r="R109" s="133"/>
      <c r="S109" s="133"/>
      <c r="T109" s="133"/>
      <c r="U109" s="133"/>
      <c r="V109" s="133"/>
      <c r="W109" s="236"/>
      <c r="X109" s="294"/>
      <c r="Y109" s="236"/>
      <c r="Z109" s="236" t="e">
        <f>_Loc2</f>
        <v>#N/A</v>
      </c>
      <c r="AA109" s="236" t="e">
        <f>_Loc2</f>
        <v>#N/A</v>
      </c>
      <c r="AB109" s="236" t="e">
        <f>_Loc2</f>
        <v>#N/A</v>
      </c>
      <c r="AC109" s="95">
        <f t="shared" si="3"/>
        <v>289</v>
      </c>
      <c r="AD109" s="236" t="e">
        <f>_Loc2</f>
        <v>#N/A</v>
      </c>
      <c r="AE109" s="236" t="e">
        <f>_Loc2</f>
        <v>#N/A</v>
      </c>
      <c r="AF109" s="95" t="str">
        <f t="shared" si="5"/>
        <v/>
      </c>
    </row>
    <row r="110" spans="1:32" ht="15.75" x14ac:dyDescent="0.2">
      <c r="A110" s="307" t="s">
        <v>2579</v>
      </c>
      <c r="B110" s="133">
        <f t="shared" si="4"/>
        <v>103</v>
      </c>
      <c r="C110" s="244" t="e">
        <f>_Loc2</f>
        <v>#N/A</v>
      </c>
      <c r="D110" s="245" t="e">
        <f>_Loc2</f>
        <v>#N/A</v>
      </c>
      <c r="E110" s="255" t="e">
        <f>_Loc2</f>
        <v>#N/A</v>
      </c>
      <c r="F110" s="236" t="e">
        <f>_Loc2</f>
        <v>#N/A</v>
      </c>
      <c r="G110" s="634" t="e">
        <f>_Loc2</f>
        <v>#N/A</v>
      </c>
      <c r="H110" s="635"/>
      <c r="I110" s="236" t="e">
        <f>_Loc2</f>
        <v>#N/A</v>
      </c>
      <c r="J110" s="236" t="e">
        <f>_Loc2</f>
        <v>#N/A</v>
      </c>
      <c r="K110" s="236" t="e">
        <f>_Loc2</f>
        <v>#N/A</v>
      </c>
      <c r="L110" s="236" t="e">
        <f>_Loc2</f>
        <v>#N/A</v>
      </c>
      <c r="M110" s="236" t="e">
        <f>_Loc2</f>
        <v>#N/A</v>
      </c>
      <c r="N110" s="236" t="e">
        <f>_Loc2</f>
        <v>#N/A</v>
      </c>
      <c r="O110" s="236" t="e">
        <f>_Loc2</f>
        <v>#N/A</v>
      </c>
      <c r="P110" s="133"/>
      <c r="Q110" s="133"/>
      <c r="R110" s="133"/>
      <c r="S110" s="133"/>
      <c r="T110" s="133"/>
      <c r="U110" s="133"/>
      <c r="V110" s="133"/>
      <c r="W110" s="236"/>
      <c r="X110" s="294"/>
      <c r="Y110" s="236"/>
      <c r="Z110" s="236" t="e">
        <f>_Loc2</f>
        <v>#N/A</v>
      </c>
      <c r="AA110" s="236" t="e">
        <f>_Loc2</f>
        <v>#N/A</v>
      </c>
      <c r="AB110" s="236" t="e">
        <f>_Loc2</f>
        <v>#N/A</v>
      </c>
      <c r="AC110" s="95">
        <f t="shared" si="3"/>
        <v>289</v>
      </c>
      <c r="AD110" s="236" t="e">
        <f>_Loc2</f>
        <v>#N/A</v>
      </c>
      <c r="AE110" s="236" t="e">
        <f>_Loc2</f>
        <v>#N/A</v>
      </c>
      <c r="AF110" s="95" t="str">
        <f t="shared" si="5"/>
        <v/>
      </c>
    </row>
    <row r="111" spans="1:32" ht="15.75" x14ac:dyDescent="0.2">
      <c r="A111" s="307" t="s">
        <v>2498</v>
      </c>
      <c r="B111" s="133">
        <f t="shared" si="4"/>
        <v>104</v>
      </c>
      <c r="C111" s="244" t="e">
        <f>_Loc2</f>
        <v>#N/A</v>
      </c>
      <c r="D111" s="245" t="e">
        <f>_Loc2</f>
        <v>#N/A</v>
      </c>
      <c r="E111" s="255" t="e">
        <f>_Loc2</f>
        <v>#N/A</v>
      </c>
      <c r="F111" s="236" t="e">
        <f>_Loc2</f>
        <v>#N/A</v>
      </c>
      <c r="G111" s="634" t="e">
        <f>_Loc2</f>
        <v>#N/A</v>
      </c>
      <c r="H111" s="635"/>
      <c r="I111" s="236" t="e">
        <f>_Loc2</f>
        <v>#N/A</v>
      </c>
      <c r="J111" s="236" t="e">
        <f>_Loc2</f>
        <v>#N/A</v>
      </c>
      <c r="K111" s="236" t="e">
        <f>_Loc2</f>
        <v>#N/A</v>
      </c>
      <c r="L111" s="236" t="e">
        <f>_Loc2</f>
        <v>#N/A</v>
      </c>
      <c r="M111" s="236" t="e">
        <f>_Loc2</f>
        <v>#N/A</v>
      </c>
      <c r="N111" s="236" t="e">
        <f>_Loc2</f>
        <v>#N/A</v>
      </c>
      <c r="O111" s="236" t="e">
        <f>_Loc2</f>
        <v>#N/A</v>
      </c>
      <c r="P111" s="261"/>
      <c r="Q111" s="133"/>
      <c r="R111" s="265"/>
      <c r="S111" s="133"/>
      <c r="T111" s="133"/>
      <c r="U111" s="133"/>
      <c r="V111" s="133"/>
      <c r="W111" s="236"/>
      <c r="X111" s="294"/>
      <c r="Y111" s="236"/>
      <c r="Z111" s="236" t="e">
        <f>_Loc2</f>
        <v>#N/A</v>
      </c>
      <c r="AA111" s="236" t="e">
        <f>_Loc2</f>
        <v>#N/A</v>
      </c>
      <c r="AB111" s="236" t="e">
        <f>_Loc2</f>
        <v>#N/A</v>
      </c>
      <c r="AC111" s="95">
        <f t="shared" si="3"/>
        <v>289</v>
      </c>
      <c r="AD111" s="236" t="e">
        <f>_Loc2</f>
        <v>#N/A</v>
      </c>
      <c r="AE111" s="236" t="e">
        <f>_Loc2</f>
        <v>#N/A</v>
      </c>
      <c r="AF111" s="95" t="str">
        <f t="shared" si="5"/>
        <v/>
      </c>
    </row>
    <row r="112" spans="1:32" ht="15.75" x14ac:dyDescent="0.2">
      <c r="A112" s="307" t="s">
        <v>2610</v>
      </c>
      <c r="B112" s="133">
        <f t="shared" si="4"/>
        <v>105</v>
      </c>
      <c r="C112" s="244" t="e">
        <f>_Loc2</f>
        <v>#N/A</v>
      </c>
      <c r="D112" s="245" t="e">
        <f>_Loc2</f>
        <v>#N/A</v>
      </c>
      <c r="E112" s="255" t="e">
        <f>_Loc2</f>
        <v>#N/A</v>
      </c>
      <c r="F112" s="236" t="e">
        <f>_Loc2</f>
        <v>#N/A</v>
      </c>
      <c r="G112" s="634" t="e">
        <f>_Loc2</f>
        <v>#N/A</v>
      </c>
      <c r="H112" s="635"/>
      <c r="I112" s="236" t="e">
        <f>_Loc2</f>
        <v>#N/A</v>
      </c>
      <c r="J112" s="236" t="e">
        <f>_Loc2</f>
        <v>#N/A</v>
      </c>
      <c r="K112" s="236" t="e">
        <f>_Loc2</f>
        <v>#N/A</v>
      </c>
      <c r="L112" s="236" t="e">
        <f>_Loc2</f>
        <v>#N/A</v>
      </c>
      <c r="M112" s="236" t="e">
        <f>_Loc2</f>
        <v>#N/A</v>
      </c>
      <c r="N112" s="236" t="e">
        <f>_Loc2</f>
        <v>#N/A</v>
      </c>
      <c r="O112" s="236" t="e">
        <f>_Loc2</f>
        <v>#N/A</v>
      </c>
      <c r="P112" s="133"/>
      <c r="Q112" s="133"/>
      <c r="R112" s="133"/>
      <c r="S112" s="133"/>
      <c r="T112" s="133"/>
      <c r="U112" s="133"/>
      <c r="V112" s="133"/>
      <c r="W112" s="236"/>
      <c r="X112" s="294"/>
      <c r="Y112" s="236"/>
      <c r="Z112" s="236" t="e">
        <f>_Loc2</f>
        <v>#N/A</v>
      </c>
      <c r="AA112" s="236" t="e">
        <f>_Loc2</f>
        <v>#N/A</v>
      </c>
      <c r="AB112" s="236" t="e">
        <f>_Loc2</f>
        <v>#N/A</v>
      </c>
      <c r="AC112" s="95">
        <f t="shared" si="3"/>
        <v>289</v>
      </c>
      <c r="AD112" s="236" t="e">
        <f>_Loc2</f>
        <v>#N/A</v>
      </c>
      <c r="AE112" s="236" t="e">
        <f>_Loc2</f>
        <v>#N/A</v>
      </c>
      <c r="AF112" s="95" t="str">
        <f t="shared" si="5"/>
        <v/>
      </c>
    </row>
    <row r="113" spans="1:32" ht="15.75" x14ac:dyDescent="0.2">
      <c r="A113" s="307" t="s">
        <v>2957</v>
      </c>
      <c r="B113" s="133">
        <f t="shared" si="4"/>
        <v>106</v>
      </c>
      <c r="C113" s="244" t="e">
        <f>_Loc2</f>
        <v>#N/A</v>
      </c>
      <c r="D113" s="245" t="e">
        <f>_Loc2</f>
        <v>#N/A</v>
      </c>
      <c r="E113" s="255" t="e">
        <f>_Loc2</f>
        <v>#N/A</v>
      </c>
      <c r="F113" s="236" t="e">
        <f>_Loc2</f>
        <v>#N/A</v>
      </c>
      <c r="G113" s="634" t="e">
        <f>_Loc2</f>
        <v>#N/A</v>
      </c>
      <c r="H113" s="635"/>
      <c r="I113" s="236" t="e">
        <f>_Loc2</f>
        <v>#N/A</v>
      </c>
      <c r="J113" s="236" t="e">
        <f>_Loc2</f>
        <v>#N/A</v>
      </c>
      <c r="K113" s="236" t="e">
        <f>_Loc2</f>
        <v>#N/A</v>
      </c>
      <c r="L113" s="236" t="e">
        <f>_Loc2</f>
        <v>#N/A</v>
      </c>
      <c r="M113" s="236" t="e">
        <f>_Loc2</f>
        <v>#N/A</v>
      </c>
      <c r="N113" s="236" t="e">
        <f>_Loc2</f>
        <v>#N/A</v>
      </c>
      <c r="O113" s="236" t="e">
        <f>_Loc2</f>
        <v>#N/A</v>
      </c>
      <c r="P113" s="261"/>
      <c r="Q113" s="133"/>
      <c r="R113" s="133"/>
      <c r="S113" s="133"/>
      <c r="T113" s="133"/>
      <c r="U113" s="133"/>
      <c r="V113" s="133"/>
      <c r="W113" s="236"/>
      <c r="X113" s="294"/>
      <c r="Y113" s="236"/>
      <c r="Z113" s="236" t="e">
        <f>_Loc2</f>
        <v>#N/A</v>
      </c>
      <c r="AA113" s="236" t="e">
        <f>_Loc2</f>
        <v>#N/A</v>
      </c>
      <c r="AB113" s="236" t="e">
        <f>_Loc2</f>
        <v>#N/A</v>
      </c>
      <c r="AC113" s="95">
        <f t="shared" si="3"/>
        <v>289</v>
      </c>
      <c r="AD113" s="236" t="e">
        <f>_Loc2</f>
        <v>#N/A</v>
      </c>
      <c r="AE113" s="236" t="e">
        <f>_Loc2</f>
        <v>#N/A</v>
      </c>
      <c r="AF113" s="95" t="str">
        <f t="shared" si="5"/>
        <v/>
      </c>
    </row>
    <row r="114" spans="1:32" ht="15.75" x14ac:dyDescent="0.2">
      <c r="A114" s="307" t="s">
        <v>2581</v>
      </c>
      <c r="B114" s="133">
        <f t="shared" si="4"/>
        <v>107</v>
      </c>
      <c r="C114" s="244" t="e">
        <f>_Loc2</f>
        <v>#N/A</v>
      </c>
      <c r="D114" s="245" t="e">
        <f>_Loc2</f>
        <v>#N/A</v>
      </c>
      <c r="E114" s="255" t="e">
        <f>_Loc2</f>
        <v>#N/A</v>
      </c>
      <c r="F114" s="236" t="e">
        <f>_Loc2</f>
        <v>#N/A</v>
      </c>
      <c r="G114" s="634" t="e">
        <f>_Loc2</f>
        <v>#N/A</v>
      </c>
      <c r="H114" s="635"/>
      <c r="I114" s="236" t="e">
        <f>_Loc2</f>
        <v>#N/A</v>
      </c>
      <c r="J114" s="236" t="e">
        <f>_Loc2</f>
        <v>#N/A</v>
      </c>
      <c r="K114" s="236" t="e">
        <f>_Loc2</f>
        <v>#N/A</v>
      </c>
      <c r="L114" s="236" t="e">
        <f>_Loc2</f>
        <v>#N/A</v>
      </c>
      <c r="M114" s="236" t="e">
        <f>_Loc2</f>
        <v>#N/A</v>
      </c>
      <c r="N114" s="236" t="e">
        <f>_Loc2</f>
        <v>#N/A</v>
      </c>
      <c r="O114" s="236" t="e">
        <f>_Loc2</f>
        <v>#N/A</v>
      </c>
      <c r="P114" s="261"/>
      <c r="Q114" s="133"/>
      <c r="R114" s="133"/>
      <c r="S114" s="133"/>
      <c r="T114" s="133"/>
      <c r="U114" s="133"/>
      <c r="V114" s="133"/>
      <c r="W114" s="236"/>
      <c r="X114" s="294"/>
      <c r="Y114" s="236"/>
      <c r="Z114" s="236" t="e">
        <f>_Loc2</f>
        <v>#N/A</v>
      </c>
      <c r="AA114" s="236" t="e">
        <f>_Loc2</f>
        <v>#N/A</v>
      </c>
      <c r="AB114" s="236" t="e">
        <f>_Loc2</f>
        <v>#N/A</v>
      </c>
      <c r="AC114" s="95">
        <f t="shared" si="3"/>
        <v>289</v>
      </c>
      <c r="AD114" s="236" t="e">
        <f>_Loc2</f>
        <v>#N/A</v>
      </c>
      <c r="AE114" s="236" t="e">
        <f>_Loc2</f>
        <v>#N/A</v>
      </c>
      <c r="AF114" s="95" t="str">
        <f t="shared" si="5"/>
        <v/>
      </c>
    </row>
    <row r="115" spans="1:32" ht="15.75" x14ac:dyDescent="0.2">
      <c r="A115" s="307" t="s">
        <v>2934</v>
      </c>
      <c r="B115" s="133">
        <f t="shared" si="4"/>
        <v>108</v>
      </c>
      <c r="C115" s="244" t="e">
        <f>_Loc2</f>
        <v>#N/A</v>
      </c>
      <c r="D115" s="245" t="e">
        <f>_Loc2</f>
        <v>#N/A</v>
      </c>
      <c r="E115" s="255" t="e">
        <f>_Loc2</f>
        <v>#N/A</v>
      </c>
      <c r="F115" s="236" t="e">
        <f>_Loc2</f>
        <v>#N/A</v>
      </c>
      <c r="G115" s="634" t="e">
        <f>_Loc2</f>
        <v>#N/A</v>
      </c>
      <c r="H115" s="635"/>
      <c r="I115" s="236" t="e">
        <f>_Loc2</f>
        <v>#N/A</v>
      </c>
      <c r="J115" s="236" t="e">
        <f>_Loc2</f>
        <v>#N/A</v>
      </c>
      <c r="K115" s="236" t="e">
        <f>_Loc2</f>
        <v>#N/A</v>
      </c>
      <c r="L115" s="236" t="e">
        <f>_Loc2</f>
        <v>#N/A</v>
      </c>
      <c r="M115" s="236" t="e">
        <f>_Loc2</f>
        <v>#N/A</v>
      </c>
      <c r="N115" s="236" t="e">
        <f>_Loc2</f>
        <v>#N/A</v>
      </c>
      <c r="O115" s="236" t="e">
        <f>_Loc2</f>
        <v>#N/A</v>
      </c>
      <c r="P115" s="261"/>
      <c r="Q115" s="133"/>
      <c r="R115" s="133"/>
      <c r="S115" s="133"/>
      <c r="T115" s="133"/>
      <c r="U115" s="133"/>
      <c r="V115" s="133"/>
      <c r="W115" s="236"/>
      <c r="X115" s="294"/>
      <c r="Y115" s="236"/>
      <c r="Z115" s="236" t="e">
        <f>_Loc2</f>
        <v>#N/A</v>
      </c>
      <c r="AA115" s="236" t="e">
        <f>_Loc2</f>
        <v>#N/A</v>
      </c>
      <c r="AB115" s="236" t="e">
        <f>_Loc2</f>
        <v>#N/A</v>
      </c>
      <c r="AC115" s="95">
        <f t="shared" si="3"/>
        <v>289</v>
      </c>
      <c r="AD115" s="236" t="e">
        <f>_Loc2</f>
        <v>#N/A</v>
      </c>
      <c r="AE115" s="236" t="e">
        <f>_Loc2</f>
        <v>#N/A</v>
      </c>
      <c r="AF115" s="95" t="str">
        <f t="shared" si="5"/>
        <v/>
      </c>
    </row>
    <row r="116" spans="1:32" ht="15.75" x14ac:dyDescent="0.2">
      <c r="A116" s="307" t="s">
        <v>2936</v>
      </c>
      <c r="B116" s="133">
        <f t="shared" si="4"/>
        <v>109</v>
      </c>
      <c r="C116" s="244" t="e">
        <f>_Loc2</f>
        <v>#N/A</v>
      </c>
      <c r="D116" s="245" t="e">
        <f>_Loc2</f>
        <v>#N/A</v>
      </c>
      <c r="E116" s="255" t="e">
        <f>_Loc2</f>
        <v>#N/A</v>
      </c>
      <c r="F116" s="236" t="e">
        <f>_Loc2</f>
        <v>#N/A</v>
      </c>
      <c r="G116" s="634" t="e">
        <f>_Loc2</f>
        <v>#N/A</v>
      </c>
      <c r="H116" s="635"/>
      <c r="I116" s="236" t="e">
        <f>_Loc2</f>
        <v>#N/A</v>
      </c>
      <c r="J116" s="236" t="e">
        <f>_Loc2</f>
        <v>#N/A</v>
      </c>
      <c r="K116" s="236" t="e">
        <f>_Loc2</f>
        <v>#N/A</v>
      </c>
      <c r="L116" s="236" t="e">
        <f>_Loc2</f>
        <v>#N/A</v>
      </c>
      <c r="M116" s="236" t="e">
        <f>_Loc2</f>
        <v>#N/A</v>
      </c>
      <c r="N116" s="236" t="e">
        <f>_Loc2</f>
        <v>#N/A</v>
      </c>
      <c r="O116" s="236" t="e">
        <f>_Loc2</f>
        <v>#N/A</v>
      </c>
      <c r="P116" s="133"/>
      <c r="Q116" s="133"/>
      <c r="R116" s="133"/>
      <c r="S116" s="133"/>
      <c r="T116" s="133"/>
      <c r="U116" s="133"/>
      <c r="V116" s="133"/>
      <c r="W116" s="236"/>
      <c r="X116" s="294"/>
      <c r="Y116" s="236"/>
      <c r="Z116" s="236" t="e">
        <f>_Loc2</f>
        <v>#N/A</v>
      </c>
      <c r="AA116" s="236" t="e">
        <f>_Loc2</f>
        <v>#N/A</v>
      </c>
      <c r="AB116" s="236" t="e">
        <f>_Loc2</f>
        <v>#N/A</v>
      </c>
      <c r="AC116" s="95">
        <f t="shared" si="3"/>
        <v>289</v>
      </c>
      <c r="AD116" s="236" t="e">
        <f>_Loc2</f>
        <v>#N/A</v>
      </c>
      <c r="AE116" s="236" t="e">
        <f>_Loc2</f>
        <v>#N/A</v>
      </c>
      <c r="AF116" s="95" t="str">
        <f t="shared" si="5"/>
        <v/>
      </c>
    </row>
    <row r="117" spans="1:32" ht="15.75" x14ac:dyDescent="0.2">
      <c r="A117" s="307" t="s">
        <v>2933</v>
      </c>
      <c r="B117" s="133">
        <f t="shared" si="4"/>
        <v>110</v>
      </c>
      <c r="C117" s="244" t="e">
        <f>_Loc2</f>
        <v>#N/A</v>
      </c>
      <c r="D117" s="245" t="e">
        <f>_Loc2</f>
        <v>#N/A</v>
      </c>
      <c r="E117" s="255" t="e">
        <f>_Loc2</f>
        <v>#N/A</v>
      </c>
      <c r="F117" s="236" t="e">
        <f>_Loc2</f>
        <v>#N/A</v>
      </c>
      <c r="G117" s="634" t="e">
        <f>_Loc2</f>
        <v>#N/A</v>
      </c>
      <c r="H117" s="635"/>
      <c r="I117" s="236" t="e">
        <f>_Loc2</f>
        <v>#N/A</v>
      </c>
      <c r="J117" s="236" t="e">
        <f>_Loc2</f>
        <v>#N/A</v>
      </c>
      <c r="K117" s="236" t="e">
        <f>_Loc2</f>
        <v>#N/A</v>
      </c>
      <c r="L117" s="236" t="e">
        <f>_Loc2</f>
        <v>#N/A</v>
      </c>
      <c r="M117" s="236" t="e">
        <f>_Loc2</f>
        <v>#N/A</v>
      </c>
      <c r="N117" s="236" t="e">
        <f>_Loc2</f>
        <v>#N/A</v>
      </c>
      <c r="O117" s="236" t="e">
        <f>_Loc2</f>
        <v>#N/A</v>
      </c>
      <c r="P117" s="133"/>
      <c r="Q117" s="133"/>
      <c r="R117" s="133"/>
      <c r="S117" s="133"/>
      <c r="T117" s="133"/>
      <c r="U117" s="133"/>
      <c r="V117" s="133"/>
      <c r="W117" s="236"/>
      <c r="X117" s="294"/>
      <c r="Y117" s="236"/>
      <c r="Z117" s="236" t="e">
        <f>_Loc2</f>
        <v>#N/A</v>
      </c>
      <c r="AA117" s="236" t="e">
        <f>_Loc2</f>
        <v>#N/A</v>
      </c>
      <c r="AB117" s="236" t="e">
        <f>_Loc2</f>
        <v>#N/A</v>
      </c>
      <c r="AC117" s="95">
        <f t="shared" si="3"/>
        <v>289</v>
      </c>
      <c r="AD117" s="236" t="e">
        <f>_Loc2</f>
        <v>#N/A</v>
      </c>
      <c r="AE117" s="236" t="e">
        <f>_Loc2</f>
        <v>#N/A</v>
      </c>
      <c r="AF117" s="95" t="str">
        <f t="shared" si="5"/>
        <v/>
      </c>
    </row>
    <row r="118" spans="1:32" ht="15.75" x14ac:dyDescent="0.2">
      <c r="A118" s="307" t="s">
        <v>2470</v>
      </c>
      <c r="B118" s="133">
        <f t="shared" si="4"/>
        <v>111</v>
      </c>
      <c r="C118" s="244" t="e">
        <f>_Loc2</f>
        <v>#N/A</v>
      </c>
      <c r="D118" s="245" t="e">
        <f>_Loc2</f>
        <v>#N/A</v>
      </c>
      <c r="E118" s="255" t="e">
        <f>_Loc2</f>
        <v>#N/A</v>
      </c>
      <c r="F118" s="236" t="e">
        <f>_Loc2</f>
        <v>#N/A</v>
      </c>
      <c r="G118" s="634" t="e">
        <f>_Loc2</f>
        <v>#N/A</v>
      </c>
      <c r="H118" s="635"/>
      <c r="I118" s="236" t="e">
        <f>_Loc2</f>
        <v>#N/A</v>
      </c>
      <c r="J118" s="236" t="e">
        <f>_Loc2</f>
        <v>#N/A</v>
      </c>
      <c r="K118" s="236" t="e">
        <f>_Loc2</f>
        <v>#N/A</v>
      </c>
      <c r="L118" s="236" t="e">
        <f>_Loc2</f>
        <v>#N/A</v>
      </c>
      <c r="M118" s="236" t="e">
        <f>_Loc2</f>
        <v>#N/A</v>
      </c>
      <c r="N118" s="236" t="e">
        <f>_Loc2</f>
        <v>#N/A</v>
      </c>
      <c r="O118" s="236" t="e">
        <f>_Loc2</f>
        <v>#N/A</v>
      </c>
      <c r="P118" s="261"/>
      <c r="Q118" s="133"/>
      <c r="R118" s="133"/>
      <c r="S118" s="133"/>
      <c r="T118" s="133"/>
      <c r="U118" s="133"/>
      <c r="V118" s="133"/>
      <c r="W118" s="236"/>
      <c r="X118" s="294"/>
      <c r="Y118" s="236"/>
      <c r="Z118" s="236" t="e">
        <f>_Loc2</f>
        <v>#N/A</v>
      </c>
      <c r="AA118" s="236" t="e">
        <f>_Loc2</f>
        <v>#N/A</v>
      </c>
      <c r="AB118" s="236" t="e">
        <f>_Loc2</f>
        <v>#N/A</v>
      </c>
      <c r="AC118" s="95">
        <f t="shared" si="3"/>
        <v>289</v>
      </c>
      <c r="AD118" s="236" t="e">
        <f>_Loc2</f>
        <v>#N/A</v>
      </c>
      <c r="AE118" s="236" t="e">
        <f>_Loc2</f>
        <v>#N/A</v>
      </c>
      <c r="AF118" s="95" t="str">
        <f t="shared" si="5"/>
        <v/>
      </c>
    </row>
    <row r="119" spans="1:32" ht="15.75" x14ac:dyDescent="0.2">
      <c r="A119" s="307" t="s">
        <v>2974</v>
      </c>
      <c r="B119" s="133">
        <f t="shared" si="4"/>
        <v>112</v>
      </c>
      <c r="C119" s="244" t="e">
        <f>_Loc2</f>
        <v>#N/A</v>
      </c>
      <c r="D119" s="245" t="e">
        <f>_Loc2</f>
        <v>#N/A</v>
      </c>
      <c r="E119" s="255" t="e">
        <f>_Loc2</f>
        <v>#N/A</v>
      </c>
      <c r="F119" s="236" t="e">
        <f>_Loc2</f>
        <v>#N/A</v>
      </c>
      <c r="G119" s="634" t="e">
        <f>_Loc2</f>
        <v>#N/A</v>
      </c>
      <c r="H119" s="635"/>
      <c r="I119" s="236" t="e">
        <f>_Loc2</f>
        <v>#N/A</v>
      </c>
      <c r="J119" s="236" t="e">
        <f>_Loc2</f>
        <v>#N/A</v>
      </c>
      <c r="K119" s="236" t="e">
        <f>_Loc2</f>
        <v>#N/A</v>
      </c>
      <c r="L119" s="236" t="e">
        <f>_Loc2</f>
        <v>#N/A</v>
      </c>
      <c r="M119" s="236" t="e">
        <f>_Loc2</f>
        <v>#N/A</v>
      </c>
      <c r="N119" s="236" t="e">
        <f>_Loc2</f>
        <v>#N/A</v>
      </c>
      <c r="O119" s="236" t="e">
        <f>_Loc2</f>
        <v>#N/A</v>
      </c>
      <c r="P119" s="133"/>
      <c r="Q119" s="133"/>
      <c r="R119" s="133"/>
      <c r="S119" s="133"/>
      <c r="T119" s="133"/>
      <c r="U119" s="133"/>
      <c r="V119" s="133"/>
      <c r="W119" s="236"/>
      <c r="X119" s="294"/>
      <c r="Y119" s="236"/>
      <c r="Z119" s="236" t="e">
        <f>_Loc2</f>
        <v>#N/A</v>
      </c>
      <c r="AA119" s="236" t="e">
        <f>_Loc2</f>
        <v>#N/A</v>
      </c>
      <c r="AB119" s="236" t="e">
        <f>_Loc2</f>
        <v>#N/A</v>
      </c>
      <c r="AC119" s="95">
        <f t="shared" si="3"/>
        <v>289</v>
      </c>
      <c r="AD119" s="236" t="e">
        <f>_Loc2</f>
        <v>#N/A</v>
      </c>
      <c r="AE119" s="236" t="e">
        <f>_Loc2</f>
        <v>#N/A</v>
      </c>
      <c r="AF119" s="95" t="str">
        <f t="shared" si="5"/>
        <v/>
      </c>
    </row>
    <row r="120" spans="1:32" ht="15.75" x14ac:dyDescent="0.2">
      <c r="A120" s="307" t="s">
        <v>2975</v>
      </c>
      <c r="B120" s="133">
        <f t="shared" si="4"/>
        <v>113</v>
      </c>
      <c r="C120" s="244" t="e">
        <f>_Loc2</f>
        <v>#N/A</v>
      </c>
      <c r="D120" s="245" t="e">
        <f>_Loc2</f>
        <v>#N/A</v>
      </c>
      <c r="E120" s="255" t="e">
        <f>_Loc2</f>
        <v>#N/A</v>
      </c>
      <c r="F120" s="236" t="e">
        <f>_Loc2</f>
        <v>#N/A</v>
      </c>
      <c r="G120" s="634" t="e">
        <f>_Loc2</f>
        <v>#N/A</v>
      </c>
      <c r="H120" s="635"/>
      <c r="I120" s="236" t="e">
        <f>_Loc2</f>
        <v>#N/A</v>
      </c>
      <c r="J120" s="236" t="e">
        <f>_Loc2</f>
        <v>#N/A</v>
      </c>
      <c r="K120" s="236" t="e">
        <f>_Loc2</f>
        <v>#N/A</v>
      </c>
      <c r="L120" s="236" t="e">
        <f>_Loc2</f>
        <v>#N/A</v>
      </c>
      <c r="M120" s="236" t="e">
        <f>_Loc2</f>
        <v>#N/A</v>
      </c>
      <c r="N120" s="236" t="e">
        <f>_Loc2</f>
        <v>#N/A</v>
      </c>
      <c r="O120" s="236" t="e">
        <f>_Loc2</f>
        <v>#N/A</v>
      </c>
      <c r="P120" s="133"/>
      <c r="Q120" s="133"/>
      <c r="R120" s="133"/>
      <c r="S120" s="133"/>
      <c r="T120" s="133"/>
      <c r="U120" s="133"/>
      <c r="V120" s="133"/>
      <c r="W120" s="236"/>
      <c r="X120" s="294"/>
      <c r="Y120" s="236"/>
      <c r="Z120" s="236" t="e">
        <f>_Loc2</f>
        <v>#N/A</v>
      </c>
      <c r="AA120" s="236" t="e">
        <f>_Loc2</f>
        <v>#N/A</v>
      </c>
      <c r="AB120" s="236" t="e">
        <f>_Loc2</f>
        <v>#N/A</v>
      </c>
      <c r="AC120" s="95">
        <f t="shared" si="3"/>
        <v>289</v>
      </c>
      <c r="AD120" s="236" t="e">
        <f>_Loc2</f>
        <v>#N/A</v>
      </c>
      <c r="AE120" s="236" t="e">
        <f>_Loc2</f>
        <v>#N/A</v>
      </c>
      <c r="AF120" s="95" t="str">
        <f t="shared" si="5"/>
        <v/>
      </c>
    </row>
    <row r="121" spans="1:32" ht="15.75" x14ac:dyDescent="0.2">
      <c r="A121" s="307" t="s">
        <v>2953</v>
      </c>
      <c r="B121" s="133">
        <f t="shared" si="4"/>
        <v>114</v>
      </c>
      <c r="C121" s="244" t="e">
        <f>_Loc2</f>
        <v>#N/A</v>
      </c>
      <c r="D121" s="245" t="e">
        <f>_Loc2</f>
        <v>#N/A</v>
      </c>
      <c r="E121" s="255" t="e">
        <f>_Loc2</f>
        <v>#N/A</v>
      </c>
      <c r="F121" s="236" t="e">
        <f>_Loc2</f>
        <v>#N/A</v>
      </c>
      <c r="G121" s="634" t="e">
        <f>_Loc2</f>
        <v>#N/A</v>
      </c>
      <c r="H121" s="635"/>
      <c r="I121" s="236" t="e">
        <f>_Loc2</f>
        <v>#N/A</v>
      </c>
      <c r="J121" s="236" t="e">
        <f>_Loc2</f>
        <v>#N/A</v>
      </c>
      <c r="K121" s="236" t="e">
        <f>_Loc2</f>
        <v>#N/A</v>
      </c>
      <c r="L121" s="236" t="e">
        <f>_Loc2</f>
        <v>#N/A</v>
      </c>
      <c r="M121" s="236" t="e">
        <f>_Loc2</f>
        <v>#N/A</v>
      </c>
      <c r="N121" s="236" t="e">
        <f>_Loc2</f>
        <v>#N/A</v>
      </c>
      <c r="O121" s="236" t="e">
        <f>_Loc2</f>
        <v>#N/A</v>
      </c>
      <c r="P121" s="261"/>
      <c r="Q121" s="133"/>
      <c r="R121" s="133"/>
      <c r="S121" s="133"/>
      <c r="T121" s="133"/>
      <c r="U121" s="133"/>
      <c r="V121" s="133"/>
      <c r="W121" s="236"/>
      <c r="X121" s="294"/>
      <c r="Y121" s="236"/>
      <c r="Z121" s="236" t="e">
        <f>_Loc2</f>
        <v>#N/A</v>
      </c>
      <c r="AA121" s="236" t="e">
        <f>_Loc2</f>
        <v>#N/A</v>
      </c>
      <c r="AB121" s="236" t="e">
        <f>_Loc2</f>
        <v>#N/A</v>
      </c>
      <c r="AC121" s="95">
        <f t="shared" si="3"/>
        <v>289</v>
      </c>
      <c r="AD121" s="236" t="e">
        <f>_Loc2</f>
        <v>#N/A</v>
      </c>
      <c r="AE121" s="236" t="e">
        <f>_Loc2</f>
        <v>#N/A</v>
      </c>
      <c r="AF121" s="95" t="str">
        <f t="shared" si="5"/>
        <v/>
      </c>
    </row>
    <row r="122" spans="1:32" ht="15.75" x14ac:dyDescent="0.2">
      <c r="A122" s="307" t="s">
        <v>2448</v>
      </c>
      <c r="B122" s="133">
        <f t="shared" si="4"/>
        <v>115</v>
      </c>
      <c r="C122" s="244" t="e">
        <f>_Loc2</f>
        <v>#N/A</v>
      </c>
      <c r="D122" s="245" t="e">
        <f>_Loc2</f>
        <v>#N/A</v>
      </c>
      <c r="E122" s="255" t="e">
        <f>_Loc2</f>
        <v>#N/A</v>
      </c>
      <c r="F122" s="236" t="e">
        <f>_Loc2</f>
        <v>#N/A</v>
      </c>
      <c r="G122" s="634" t="e">
        <f>_Loc2</f>
        <v>#N/A</v>
      </c>
      <c r="H122" s="635"/>
      <c r="I122" s="236" t="e">
        <f>_Loc2</f>
        <v>#N/A</v>
      </c>
      <c r="J122" s="236" t="e">
        <f>_Loc2</f>
        <v>#N/A</v>
      </c>
      <c r="K122" s="236" t="e">
        <f>_Loc2</f>
        <v>#N/A</v>
      </c>
      <c r="L122" s="236" t="e">
        <f>_Loc2</f>
        <v>#N/A</v>
      </c>
      <c r="M122" s="236" t="e">
        <f>_Loc2</f>
        <v>#N/A</v>
      </c>
      <c r="N122" s="236" t="e">
        <f>_Loc2</f>
        <v>#N/A</v>
      </c>
      <c r="O122" s="236" t="e">
        <f>_Loc2</f>
        <v>#N/A</v>
      </c>
      <c r="P122" s="261"/>
      <c r="Q122" s="133"/>
      <c r="R122" s="133"/>
      <c r="S122" s="133"/>
      <c r="T122" s="133"/>
      <c r="U122" s="133"/>
      <c r="V122" s="133"/>
      <c r="W122" s="236"/>
      <c r="X122" s="294"/>
      <c r="Y122" s="236"/>
      <c r="Z122" s="236" t="e">
        <f>_Loc2</f>
        <v>#N/A</v>
      </c>
      <c r="AA122" s="236" t="e">
        <f>_Loc2</f>
        <v>#N/A</v>
      </c>
      <c r="AB122" s="236" t="e">
        <f>_Loc2</f>
        <v>#N/A</v>
      </c>
      <c r="AC122" s="95">
        <f t="shared" si="3"/>
        <v>289</v>
      </c>
      <c r="AD122" s="236" t="e">
        <f>_Loc2</f>
        <v>#N/A</v>
      </c>
      <c r="AE122" s="236" t="e">
        <f>_Loc2</f>
        <v>#N/A</v>
      </c>
      <c r="AF122" s="95" t="str">
        <f t="shared" si="5"/>
        <v/>
      </c>
    </row>
    <row r="123" spans="1:32" ht="15.75" x14ac:dyDescent="0.2">
      <c r="A123" s="307" t="s">
        <v>3042</v>
      </c>
      <c r="B123" s="133">
        <f t="shared" si="4"/>
        <v>116</v>
      </c>
      <c r="C123" s="244" t="e">
        <f>_Loc2</f>
        <v>#N/A</v>
      </c>
      <c r="D123" s="245" t="e">
        <f>_Loc2</f>
        <v>#N/A</v>
      </c>
      <c r="E123" s="255" t="e">
        <f>_Loc2</f>
        <v>#N/A</v>
      </c>
      <c r="F123" s="236" t="e">
        <f>_Loc2</f>
        <v>#N/A</v>
      </c>
      <c r="G123" s="634" t="e">
        <f>_Loc2</f>
        <v>#N/A</v>
      </c>
      <c r="H123" s="635"/>
      <c r="I123" s="236" t="e">
        <f>_Loc2</f>
        <v>#N/A</v>
      </c>
      <c r="J123" s="236" t="e">
        <f>_Loc2</f>
        <v>#N/A</v>
      </c>
      <c r="K123" s="236" t="e">
        <f>_Loc2</f>
        <v>#N/A</v>
      </c>
      <c r="L123" s="236" t="e">
        <f>_Loc2</f>
        <v>#N/A</v>
      </c>
      <c r="M123" s="236" t="e">
        <f>_Loc2</f>
        <v>#N/A</v>
      </c>
      <c r="N123" s="236" t="e">
        <f>_Loc2</f>
        <v>#N/A</v>
      </c>
      <c r="O123" s="236" t="e">
        <f>_Loc2</f>
        <v>#N/A</v>
      </c>
      <c r="P123" s="261"/>
      <c r="Q123" s="133"/>
      <c r="R123" s="133"/>
      <c r="S123" s="133"/>
      <c r="T123" s="133"/>
      <c r="U123" s="133"/>
      <c r="V123" s="133"/>
      <c r="W123" s="236"/>
      <c r="X123" s="294"/>
      <c r="Y123" s="236"/>
      <c r="Z123" s="236" t="e">
        <f>_Loc2</f>
        <v>#N/A</v>
      </c>
      <c r="AA123" s="236" t="e">
        <f>_Loc2</f>
        <v>#N/A</v>
      </c>
      <c r="AB123" s="236" t="e">
        <f>_Loc2</f>
        <v>#N/A</v>
      </c>
      <c r="AC123" s="95">
        <f t="shared" si="3"/>
        <v>289</v>
      </c>
      <c r="AD123" s="236" t="e">
        <f>_Loc2</f>
        <v>#N/A</v>
      </c>
      <c r="AE123" s="236" t="e">
        <f>_Loc2</f>
        <v>#N/A</v>
      </c>
      <c r="AF123" s="95" t="str">
        <f t="shared" si="5"/>
        <v/>
      </c>
    </row>
    <row r="124" spans="1:32" ht="15.75" x14ac:dyDescent="0.2">
      <c r="A124" s="307" t="s">
        <v>3225</v>
      </c>
      <c r="B124" s="133">
        <f t="shared" si="4"/>
        <v>117</v>
      </c>
      <c r="C124" s="244" t="e">
        <f>_Loc2</f>
        <v>#N/A</v>
      </c>
      <c r="D124" s="245" t="e">
        <f>_Loc2</f>
        <v>#N/A</v>
      </c>
      <c r="E124" s="255" t="e">
        <f>_Loc2</f>
        <v>#N/A</v>
      </c>
      <c r="F124" s="236" t="e">
        <f>_Loc2</f>
        <v>#N/A</v>
      </c>
      <c r="G124" s="634" t="e">
        <f>_Loc2</f>
        <v>#N/A</v>
      </c>
      <c r="H124" s="635"/>
      <c r="I124" s="236" t="e">
        <f>_Loc2</f>
        <v>#N/A</v>
      </c>
      <c r="J124" s="236" t="e">
        <f>_Loc2</f>
        <v>#N/A</v>
      </c>
      <c r="K124" s="236" t="e">
        <f>_Loc2</f>
        <v>#N/A</v>
      </c>
      <c r="L124" s="236" t="e">
        <f>_Loc2</f>
        <v>#N/A</v>
      </c>
      <c r="M124" s="236" t="e">
        <f>_Loc2</f>
        <v>#N/A</v>
      </c>
      <c r="N124" s="236" t="e">
        <f>_Loc2</f>
        <v>#N/A</v>
      </c>
      <c r="O124" s="236" t="e">
        <f>_Loc2</f>
        <v>#N/A</v>
      </c>
      <c r="P124" s="261"/>
      <c r="Q124" s="133"/>
      <c r="R124" s="133"/>
      <c r="S124" s="133"/>
      <c r="T124" s="133"/>
      <c r="U124" s="133"/>
      <c r="V124" s="133"/>
      <c r="W124" s="236"/>
      <c r="X124" s="294"/>
      <c r="Y124" s="236"/>
      <c r="Z124" s="236" t="e">
        <f>_Loc2</f>
        <v>#N/A</v>
      </c>
      <c r="AA124" s="236" t="e">
        <f>_Loc2</f>
        <v>#N/A</v>
      </c>
      <c r="AB124" s="236" t="e">
        <f>_Loc2</f>
        <v>#N/A</v>
      </c>
      <c r="AC124" s="95">
        <f t="shared" si="3"/>
        <v>289</v>
      </c>
      <c r="AD124" s="236" t="e">
        <f>_Loc2</f>
        <v>#N/A</v>
      </c>
      <c r="AE124" s="236" t="e">
        <f>_Loc2</f>
        <v>#N/A</v>
      </c>
      <c r="AF124" s="95" t="str">
        <f t="shared" si="5"/>
        <v/>
      </c>
    </row>
    <row r="125" spans="1:32" ht="15.75" x14ac:dyDescent="0.25">
      <c r="A125" s="321" t="s">
        <v>2548</v>
      </c>
      <c r="B125" s="133">
        <f t="shared" si="4"/>
        <v>118</v>
      </c>
      <c r="C125" s="244" t="e">
        <f>_Loc2</f>
        <v>#N/A</v>
      </c>
      <c r="D125" s="245" t="e">
        <f>_Loc2</f>
        <v>#N/A</v>
      </c>
      <c r="E125" s="255" t="e">
        <f>_Loc2</f>
        <v>#N/A</v>
      </c>
      <c r="F125" s="236" t="e">
        <f>_Loc2</f>
        <v>#N/A</v>
      </c>
      <c r="G125" s="634" t="e">
        <f>_Loc2</f>
        <v>#N/A</v>
      </c>
      <c r="H125" s="635"/>
      <c r="I125" s="236" t="e">
        <f>_Loc2</f>
        <v>#N/A</v>
      </c>
      <c r="J125" s="236" t="e">
        <f>_Loc2</f>
        <v>#N/A</v>
      </c>
      <c r="K125" s="236" t="e">
        <f>_Loc2</f>
        <v>#N/A</v>
      </c>
      <c r="L125" s="236" t="e">
        <f>_Loc2</f>
        <v>#N/A</v>
      </c>
      <c r="M125" s="236" t="e">
        <f>_Loc2</f>
        <v>#N/A</v>
      </c>
      <c r="N125" s="236" t="e">
        <f>_Loc2</f>
        <v>#N/A</v>
      </c>
      <c r="O125" s="236" t="e">
        <f>_Loc2</f>
        <v>#N/A</v>
      </c>
      <c r="P125" s="133"/>
      <c r="Q125" s="133"/>
      <c r="R125" s="133"/>
      <c r="S125" s="133"/>
      <c r="T125" s="133"/>
      <c r="U125" s="133"/>
      <c r="V125" s="133"/>
      <c r="W125" s="236"/>
      <c r="X125" s="294"/>
      <c r="Y125" s="236"/>
      <c r="Z125" s="236" t="e">
        <f>_Loc2</f>
        <v>#N/A</v>
      </c>
      <c r="AA125" s="236" t="e">
        <f>_Loc2</f>
        <v>#N/A</v>
      </c>
      <c r="AB125" s="236" t="e">
        <f>_Loc2</f>
        <v>#N/A</v>
      </c>
      <c r="AC125" s="95">
        <f t="shared" si="3"/>
        <v>289</v>
      </c>
      <c r="AD125" s="236" t="e">
        <f>_Loc2</f>
        <v>#N/A</v>
      </c>
      <c r="AE125" s="236" t="e">
        <f>_Loc2</f>
        <v>#N/A</v>
      </c>
      <c r="AF125" s="95" t="str">
        <f t="shared" si="5"/>
        <v/>
      </c>
    </row>
    <row r="126" spans="1:32" ht="15.75" x14ac:dyDescent="0.25">
      <c r="A126" s="321" t="s">
        <v>2546</v>
      </c>
      <c r="B126" s="133">
        <f t="shared" si="4"/>
        <v>119</v>
      </c>
      <c r="C126" s="244" t="e">
        <f>_Loc2</f>
        <v>#N/A</v>
      </c>
      <c r="D126" s="245" t="e">
        <f>_Loc2</f>
        <v>#N/A</v>
      </c>
      <c r="E126" s="255" t="e">
        <f>_Loc2</f>
        <v>#N/A</v>
      </c>
      <c r="F126" s="236" t="e">
        <f>_Loc2</f>
        <v>#N/A</v>
      </c>
      <c r="G126" s="634" t="e">
        <f>_Loc2</f>
        <v>#N/A</v>
      </c>
      <c r="H126" s="635"/>
      <c r="I126" s="236" t="e">
        <f>_Loc2</f>
        <v>#N/A</v>
      </c>
      <c r="J126" s="236" t="e">
        <f>_Loc2</f>
        <v>#N/A</v>
      </c>
      <c r="K126" s="236" t="e">
        <f>_Loc2</f>
        <v>#N/A</v>
      </c>
      <c r="L126" s="236" t="e">
        <f>_Loc2</f>
        <v>#N/A</v>
      </c>
      <c r="M126" s="236" t="e">
        <f>_Loc2</f>
        <v>#N/A</v>
      </c>
      <c r="N126" s="236" t="e">
        <f>_Loc2</f>
        <v>#N/A</v>
      </c>
      <c r="O126" s="236" t="e">
        <f>_Loc2</f>
        <v>#N/A</v>
      </c>
      <c r="P126" s="261"/>
      <c r="Q126" s="133"/>
      <c r="R126" s="261"/>
      <c r="S126" s="133"/>
      <c r="T126" s="133"/>
      <c r="U126" s="133"/>
      <c r="V126" s="133"/>
      <c r="W126" s="236"/>
      <c r="X126" s="294"/>
      <c r="Y126" s="236"/>
      <c r="Z126" s="236" t="e">
        <f>_Loc2</f>
        <v>#N/A</v>
      </c>
      <c r="AA126" s="236" t="e">
        <f>_Loc2</f>
        <v>#N/A</v>
      </c>
      <c r="AB126" s="236" t="e">
        <f>_Loc2</f>
        <v>#N/A</v>
      </c>
      <c r="AC126" s="95">
        <f t="shared" si="3"/>
        <v>289</v>
      </c>
      <c r="AD126" s="236" t="e">
        <f>_Loc2</f>
        <v>#N/A</v>
      </c>
      <c r="AE126" s="236" t="e">
        <f>_Loc2</f>
        <v>#N/A</v>
      </c>
      <c r="AF126" s="95" t="str">
        <f t="shared" si="5"/>
        <v/>
      </c>
    </row>
    <row r="127" spans="1:32" ht="15.75" x14ac:dyDescent="0.2">
      <c r="A127" s="307" t="s">
        <v>2635</v>
      </c>
      <c r="B127" s="133">
        <f t="shared" si="4"/>
        <v>120</v>
      </c>
      <c r="C127" s="244" t="e">
        <f>_Loc2</f>
        <v>#N/A</v>
      </c>
      <c r="D127" s="245" t="e">
        <f>_Loc2</f>
        <v>#N/A</v>
      </c>
      <c r="E127" s="255" t="e">
        <f>_Loc2</f>
        <v>#N/A</v>
      </c>
      <c r="F127" s="236" t="e">
        <f>_Loc2</f>
        <v>#N/A</v>
      </c>
      <c r="G127" s="634" t="e">
        <f>_Loc2</f>
        <v>#N/A</v>
      </c>
      <c r="H127" s="635"/>
      <c r="I127" s="236" t="e">
        <f>_Loc2</f>
        <v>#N/A</v>
      </c>
      <c r="J127" s="236" t="e">
        <f>_Loc2</f>
        <v>#N/A</v>
      </c>
      <c r="K127" s="236" t="e">
        <f>_Loc2</f>
        <v>#N/A</v>
      </c>
      <c r="L127" s="236" t="e">
        <f>_Loc2</f>
        <v>#N/A</v>
      </c>
      <c r="M127" s="236" t="e">
        <f>_Loc2</f>
        <v>#N/A</v>
      </c>
      <c r="N127" s="236" t="e">
        <f>_Loc2</f>
        <v>#N/A</v>
      </c>
      <c r="O127" s="236" t="e">
        <f>_Loc2</f>
        <v>#N/A</v>
      </c>
      <c r="P127" s="261"/>
      <c r="Q127" s="133"/>
      <c r="R127" s="133"/>
      <c r="S127" s="133"/>
      <c r="T127" s="133"/>
      <c r="U127" s="133"/>
      <c r="V127" s="133"/>
      <c r="W127" s="236"/>
      <c r="X127" s="294"/>
      <c r="Y127" s="236"/>
      <c r="Z127" s="236" t="e">
        <f>_Loc2</f>
        <v>#N/A</v>
      </c>
      <c r="AA127" s="236" t="e">
        <f>_Loc2</f>
        <v>#N/A</v>
      </c>
      <c r="AB127" s="236" t="e">
        <f>_Loc2</f>
        <v>#N/A</v>
      </c>
      <c r="AC127" s="95">
        <f t="shared" si="3"/>
        <v>289</v>
      </c>
      <c r="AD127" s="236" t="e">
        <f>_Loc2</f>
        <v>#N/A</v>
      </c>
      <c r="AE127" s="236" t="e">
        <f>_Loc2</f>
        <v>#N/A</v>
      </c>
      <c r="AF127" s="95" t="str">
        <f t="shared" si="5"/>
        <v/>
      </c>
    </row>
    <row r="128" spans="1:32" ht="15.75" x14ac:dyDescent="0.2">
      <c r="A128" s="307" t="s">
        <v>2623</v>
      </c>
      <c r="B128" s="133">
        <f t="shared" si="4"/>
        <v>121</v>
      </c>
      <c r="C128" s="244" t="e">
        <f>_Loc2</f>
        <v>#N/A</v>
      </c>
      <c r="D128" s="245" t="e">
        <f>_Loc2</f>
        <v>#N/A</v>
      </c>
      <c r="E128" s="255" t="e">
        <f>_Loc2</f>
        <v>#N/A</v>
      </c>
      <c r="F128" s="236" t="e">
        <f>_Loc2</f>
        <v>#N/A</v>
      </c>
      <c r="G128" s="634" t="e">
        <f>_Loc2</f>
        <v>#N/A</v>
      </c>
      <c r="H128" s="635"/>
      <c r="I128" s="236" t="e">
        <f>_Loc2</f>
        <v>#N/A</v>
      </c>
      <c r="J128" s="236" t="e">
        <f>_Loc2</f>
        <v>#N/A</v>
      </c>
      <c r="K128" s="236" t="e">
        <f>_Loc2</f>
        <v>#N/A</v>
      </c>
      <c r="L128" s="236" t="e">
        <f>_Loc2</f>
        <v>#N/A</v>
      </c>
      <c r="M128" s="236" t="e">
        <f>_Loc2</f>
        <v>#N/A</v>
      </c>
      <c r="N128" s="236" t="e">
        <f>_Loc2</f>
        <v>#N/A</v>
      </c>
      <c r="O128" s="236" t="e">
        <f>_Loc2</f>
        <v>#N/A</v>
      </c>
      <c r="P128" s="133"/>
      <c r="Q128" s="133"/>
      <c r="R128" s="133"/>
      <c r="S128" s="133"/>
      <c r="T128" s="133"/>
      <c r="U128" s="133"/>
      <c r="V128" s="133"/>
      <c r="W128" s="236"/>
      <c r="X128" s="294"/>
      <c r="Y128" s="236"/>
      <c r="Z128" s="236" t="e">
        <f>_Loc2</f>
        <v>#N/A</v>
      </c>
      <c r="AA128" s="236" t="e">
        <f>_Loc2</f>
        <v>#N/A</v>
      </c>
      <c r="AB128" s="236" t="e">
        <f>_Loc2</f>
        <v>#N/A</v>
      </c>
      <c r="AC128" s="95">
        <f t="shared" si="3"/>
        <v>289</v>
      </c>
      <c r="AD128" s="236" t="e">
        <f>_Loc2</f>
        <v>#N/A</v>
      </c>
      <c r="AE128" s="236" t="e">
        <f>_Loc2</f>
        <v>#N/A</v>
      </c>
      <c r="AF128" s="95" t="str">
        <f t="shared" si="5"/>
        <v/>
      </c>
    </row>
    <row r="129" spans="1:32" ht="15.75" x14ac:dyDescent="0.2">
      <c r="A129" s="307" t="s">
        <v>2554</v>
      </c>
      <c r="B129" s="133">
        <f t="shared" si="4"/>
        <v>122</v>
      </c>
      <c r="C129" s="244" t="e">
        <f>_Loc2</f>
        <v>#N/A</v>
      </c>
      <c r="D129" s="245" t="e">
        <f>_Loc2</f>
        <v>#N/A</v>
      </c>
      <c r="E129" s="255" t="e">
        <f>_Loc2</f>
        <v>#N/A</v>
      </c>
      <c r="F129" s="236" t="e">
        <f>_Loc2</f>
        <v>#N/A</v>
      </c>
      <c r="G129" s="634" t="e">
        <f>_Loc2</f>
        <v>#N/A</v>
      </c>
      <c r="H129" s="635"/>
      <c r="I129" s="236" t="e">
        <f>_Loc2</f>
        <v>#N/A</v>
      </c>
      <c r="J129" s="236" t="e">
        <f>_Loc2</f>
        <v>#N/A</v>
      </c>
      <c r="K129" s="236" t="e">
        <f>_Loc2</f>
        <v>#N/A</v>
      </c>
      <c r="L129" s="236" t="e">
        <f>_Loc2</f>
        <v>#N/A</v>
      </c>
      <c r="M129" s="236" t="e">
        <f>_Loc2</f>
        <v>#N/A</v>
      </c>
      <c r="N129" s="236" t="e">
        <f>_Loc2</f>
        <v>#N/A</v>
      </c>
      <c r="O129" s="236" t="e">
        <f>_Loc2</f>
        <v>#N/A</v>
      </c>
      <c r="P129" s="133"/>
      <c r="Q129" s="133"/>
      <c r="R129" s="133"/>
      <c r="S129" s="133"/>
      <c r="T129" s="133"/>
      <c r="U129" s="133"/>
      <c r="V129" s="133"/>
      <c r="W129" s="236"/>
      <c r="X129" s="294"/>
      <c r="Y129" s="236"/>
      <c r="Z129" s="236" t="e">
        <f>_Loc2</f>
        <v>#N/A</v>
      </c>
      <c r="AA129" s="236" t="e">
        <f>_Loc2</f>
        <v>#N/A</v>
      </c>
      <c r="AB129" s="236" t="e">
        <f>_Loc2</f>
        <v>#N/A</v>
      </c>
      <c r="AC129" s="95">
        <f t="shared" si="3"/>
        <v>289</v>
      </c>
      <c r="AD129" s="236" t="e">
        <f>_Loc2</f>
        <v>#N/A</v>
      </c>
      <c r="AE129" s="236" t="e">
        <f>_Loc2</f>
        <v>#N/A</v>
      </c>
      <c r="AF129" s="95" t="str">
        <f t="shared" si="5"/>
        <v/>
      </c>
    </row>
    <row r="130" spans="1:32" ht="15.75" x14ac:dyDescent="0.2">
      <c r="A130" s="307" t="s">
        <v>2459</v>
      </c>
      <c r="B130" s="133">
        <f t="shared" si="4"/>
        <v>123</v>
      </c>
      <c r="C130" s="244" t="e">
        <f>_Loc2</f>
        <v>#N/A</v>
      </c>
      <c r="D130" s="245" t="e">
        <f>_Loc2</f>
        <v>#N/A</v>
      </c>
      <c r="E130" s="255" t="e">
        <f>_Loc2</f>
        <v>#N/A</v>
      </c>
      <c r="F130" s="236" t="e">
        <f>_Loc2</f>
        <v>#N/A</v>
      </c>
      <c r="G130" s="634" t="e">
        <f>_Loc2</f>
        <v>#N/A</v>
      </c>
      <c r="H130" s="635"/>
      <c r="I130" s="236" t="e">
        <f>_Loc2</f>
        <v>#N/A</v>
      </c>
      <c r="J130" s="236" t="e">
        <f>_Loc2</f>
        <v>#N/A</v>
      </c>
      <c r="K130" s="236" t="e">
        <f>_Loc2</f>
        <v>#N/A</v>
      </c>
      <c r="L130" s="236" t="e">
        <f>_Loc2</f>
        <v>#N/A</v>
      </c>
      <c r="M130" s="236" t="e">
        <f>_Loc2</f>
        <v>#N/A</v>
      </c>
      <c r="N130" s="236" t="e">
        <f>_Loc2</f>
        <v>#N/A</v>
      </c>
      <c r="O130" s="236" t="e">
        <f>_Loc2</f>
        <v>#N/A</v>
      </c>
      <c r="P130" s="133"/>
      <c r="Q130" s="133"/>
      <c r="R130" s="133"/>
      <c r="S130" s="133"/>
      <c r="T130" s="133"/>
      <c r="U130" s="133"/>
      <c r="V130" s="133"/>
      <c r="W130" s="236"/>
      <c r="X130" s="294"/>
      <c r="Y130" s="236"/>
      <c r="Z130" s="236" t="e">
        <f>_Loc2</f>
        <v>#N/A</v>
      </c>
      <c r="AA130" s="236" t="e">
        <f>_Loc2</f>
        <v>#N/A</v>
      </c>
      <c r="AB130" s="236" t="e">
        <f>_Loc2</f>
        <v>#N/A</v>
      </c>
      <c r="AC130" s="95">
        <f t="shared" si="3"/>
        <v>289</v>
      </c>
      <c r="AD130" s="236" t="e">
        <f>_Loc2</f>
        <v>#N/A</v>
      </c>
      <c r="AE130" s="236" t="e">
        <f>_Loc2</f>
        <v>#N/A</v>
      </c>
      <c r="AF130" s="95" t="str">
        <f t="shared" si="5"/>
        <v/>
      </c>
    </row>
    <row r="131" spans="1:32" ht="15.75" x14ac:dyDescent="0.2">
      <c r="A131" s="307" t="s">
        <v>3041</v>
      </c>
      <c r="B131" s="133">
        <f t="shared" si="4"/>
        <v>124</v>
      </c>
      <c r="C131" s="244" t="e">
        <f>_Loc2</f>
        <v>#N/A</v>
      </c>
      <c r="D131" s="245" t="e">
        <f>_Loc2</f>
        <v>#N/A</v>
      </c>
      <c r="E131" s="255" t="e">
        <f>_Loc2</f>
        <v>#N/A</v>
      </c>
      <c r="F131" s="236" t="e">
        <f>_Loc2</f>
        <v>#N/A</v>
      </c>
      <c r="G131" s="634" t="e">
        <f>_Loc2</f>
        <v>#N/A</v>
      </c>
      <c r="H131" s="635"/>
      <c r="I131" s="236" t="e">
        <f>_Loc2</f>
        <v>#N/A</v>
      </c>
      <c r="J131" s="236" t="e">
        <f>_Loc2</f>
        <v>#N/A</v>
      </c>
      <c r="K131" s="236" t="e">
        <f>_Loc2</f>
        <v>#N/A</v>
      </c>
      <c r="L131" s="236" t="e">
        <f>_Loc2</f>
        <v>#N/A</v>
      </c>
      <c r="M131" s="236" t="e">
        <f>_Loc2</f>
        <v>#N/A</v>
      </c>
      <c r="N131" s="236" t="e">
        <f>_Loc2</f>
        <v>#N/A</v>
      </c>
      <c r="O131" s="236" t="e">
        <f>_Loc2</f>
        <v>#N/A</v>
      </c>
      <c r="P131" s="133"/>
      <c r="Q131" s="133"/>
      <c r="R131" s="133"/>
      <c r="S131" s="133"/>
      <c r="T131" s="133"/>
      <c r="U131" s="133"/>
      <c r="V131" s="133"/>
      <c r="W131" s="236"/>
      <c r="X131" s="294"/>
      <c r="Y131" s="236"/>
      <c r="Z131" s="236" t="e">
        <f>_Loc2</f>
        <v>#N/A</v>
      </c>
      <c r="AA131" s="236" t="e">
        <f>_Loc2</f>
        <v>#N/A</v>
      </c>
      <c r="AB131" s="236" t="e">
        <f>_Loc2</f>
        <v>#N/A</v>
      </c>
      <c r="AC131" s="95">
        <f t="shared" si="3"/>
        <v>289</v>
      </c>
      <c r="AD131" s="236" t="e">
        <f>_Loc2</f>
        <v>#N/A</v>
      </c>
      <c r="AE131" s="236" t="e">
        <f>_Loc2</f>
        <v>#N/A</v>
      </c>
      <c r="AF131" s="95" t="str">
        <f t="shared" si="5"/>
        <v/>
      </c>
    </row>
    <row r="132" spans="1:32" ht="15.75" x14ac:dyDescent="0.2">
      <c r="A132" s="307" t="s">
        <v>2593</v>
      </c>
      <c r="B132" s="133">
        <f t="shared" si="4"/>
        <v>125</v>
      </c>
      <c r="C132" s="244" t="e">
        <f>_Loc2</f>
        <v>#N/A</v>
      </c>
      <c r="D132" s="245" t="e">
        <f>_Loc2</f>
        <v>#N/A</v>
      </c>
      <c r="E132" s="255" t="e">
        <f>_Loc2</f>
        <v>#N/A</v>
      </c>
      <c r="F132" s="236" t="e">
        <f>_Loc2</f>
        <v>#N/A</v>
      </c>
      <c r="G132" s="634" t="e">
        <f>_Loc2</f>
        <v>#N/A</v>
      </c>
      <c r="H132" s="635"/>
      <c r="I132" s="236" t="e">
        <f>_Loc2</f>
        <v>#N/A</v>
      </c>
      <c r="J132" s="236" t="e">
        <f>_Loc2</f>
        <v>#N/A</v>
      </c>
      <c r="K132" s="236" t="e">
        <f>_Loc2</f>
        <v>#N/A</v>
      </c>
      <c r="L132" s="236" t="e">
        <f>_Loc2</f>
        <v>#N/A</v>
      </c>
      <c r="M132" s="236" t="e">
        <f>_Loc2</f>
        <v>#N/A</v>
      </c>
      <c r="N132" s="236" t="e">
        <f>_Loc2</f>
        <v>#N/A</v>
      </c>
      <c r="O132" s="236" t="e">
        <f>_Loc2</f>
        <v>#N/A</v>
      </c>
      <c r="P132" s="133"/>
      <c r="Q132" s="133"/>
      <c r="R132" s="133"/>
      <c r="S132" s="133"/>
      <c r="T132" s="133"/>
      <c r="U132" s="133"/>
      <c r="V132" s="133"/>
      <c r="W132" s="236"/>
      <c r="X132" s="294"/>
      <c r="Y132" s="236"/>
      <c r="Z132" s="236" t="e">
        <f>_Loc2</f>
        <v>#N/A</v>
      </c>
      <c r="AA132" s="236" t="e">
        <f>_Loc2</f>
        <v>#N/A</v>
      </c>
      <c r="AB132" s="236" t="e">
        <f>_Loc2</f>
        <v>#N/A</v>
      </c>
      <c r="AC132" s="95">
        <f t="shared" si="3"/>
        <v>289</v>
      </c>
      <c r="AD132" s="236" t="e">
        <f>_Loc2</f>
        <v>#N/A</v>
      </c>
      <c r="AE132" s="236" t="e">
        <f>_Loc2</f>
        <v>#N/A</v>
      </c>
      <c r="AF132" s="95" t="str">
        <f t="shared" si="5"/>
        <v/>
      </c>
    </row>
    <row r="133" spans="1:32" ht="15.75" x14ac:dyDescent="0.2">
      <c r="A133" s="307" t="s">
        <v>2631</v>
      </c>
      <c r="B133" s="133">
        <f t="shared" si="4"/>
        <v>126</v>
      </c>
      <c r="C133" s="244" t="e">
        <f>_Loc2</f>
        <v>#N/A</v>
      </c>
      <c r="D133" s="245" t="e">
        <f>_Loc2</f>
        <v>#N/A</v>
      </c>
      <c r="E133" s="255" t="e">
        <f>_Loc2</f>
        <v>#N/A</v>
      </c>
      <c r="F133" s="236" t="e">
        <f>_Loc2</f>
        <v>#N/A</v>
      </c>
      <c r="G133" s="634" t="e">
        <f>_Loc2</f>
        <v>#N/A</v>
      </c>
      <c r="H133" s="635"/>
      <c r="I133" s="236" t="e">
        <f>_Loc2</f>
        <v>#N/A</v>
      </c>
      <c r="J133" s="236" t="e">
        <f>_Loc2</f>
        <v>#N/A</v>
      </c>
      <c r="K133" s="236" t="e">
        <f>_Loc2</f>
        <v>#N/A</v>
      </c>
      <c r="L133" s="236" t="e">
        <f>_Loc2</f>
        <v>#N/A</v>
      </c>
      <c r="M133" s="236" t="e">
        <f>_Loc2</f>
        <v>#N/A</v>
      </c>
      <c r="N133" s="236" t="e">
        <f>_Loc2</f>
        <v>#N/A</v>
      </c>
      <c r="O133" s="236" t="e">
        <f>_Loc2</f>
        <v>#N/A</v>
      </c>
      <c r="P133" s="133"/>
      <c r="Q133" s="133"/>
      <c r="R133" s="133"/>
      <c r="S133" s="133"/>
      <c r="T133" s="133"/>
      <c r="U133" s="133"/>
      <c r="V133" s="133"/>
      <c r="W133" s="236"/>
      <c r="X133" s="294"/>
      <c r="Y133" s="236"/>
      <c r="Z133" s="236" t="e">
        <f>_Loc2</f>
        <v>#N/A</v>
      </c>
      <c r="AA133" s="236" t="e">
        <f>_Loc2</f>
        <v>#N/A</v>
      </c>
      <c r="AB133" s="236" t="e">
        <f>_Loc2</f>
        <v>#N/A</v>
      </c>
      <c r="AC133" s="95">
        <f t="shared" si="3"/>
        <v>289</v>
      </c>
      <c r="AD133" s="236" t="e">
        <f>_Loc2</f>
        <v>#N/A</v>
      </c>
      <c r="AE133" s="236" t="e">
        <f>_Loc2</f>
        <v>#N/A</v>
      </c>
      <c r="AF133" s="95" t="str">
        <f t="shared" si="5"/>
        <v/>
      </c>
    </row>
    <row r="134" spans="1:32" ht="15.75" x14ac:dyDescent="0.2">
      <c r="A134" s="307" t="s">
        <v>2683</v>
      </c>
      <c r="B134" s="133">
        <f t="shared" si="4"/>
        <v>127</v>
      </c>
      <c r="C134" s="244" t="e">
        <f>_Loc2</f>
        <v>#N/A</v>
      </c>
      <c r="D134" s="245" t="e">
        <f>_Loc2</f>
        <v>#N/A</v>
      </c>
      <c r="E134" s="255" t="e">
        <f>_Loc2</f>
        <v>#N/A</v>
      </c>
      <c r="F134" s="236" t="e">
        <f>_Loc2</f>
        <v>#N/A</v>
      </c>
      <c r="G134" s="634" t="e">
        <f>_Loc2</f>
        <v>#N/A</v>
      </c>
      <c r="H134" s="635"/>
      <c r="I134" s="236" t="e">
        <f>_Loc2</f>
        <v>#N/A</v>
      </c>
      <c r="J134" s="236" t="e">
        <f>_Loc2</f>
        <v>#N/A</v>
      </c>
      <c r="K134" s="236" t="e">
        <f>_Loc2</f>
        <v>#N/A</v>
      </c>
      <c r="L134" s="236" t="e">
        <f>_Loc2</f>
        <v>#N/A</v>
      </c>
      <c r="M134" s="236" t="e">
        <f>_Loc2</f>
        <v>#N/A</v>
      </c>
      <c r="N134" s="236" t="e">
        <f>_Loc2</f>
        <v>#N/A</v>
      </c>
      <c r="O134" s="236" t="e">
        <f>_Loc2</f>
        <v>#N/A</v>
      </c>
      <c r="P134" s="133"/>
      <c r="Q134" s="133"/>
      <c r="R134" s="133"/>
      <c r="S134" s="133"/>
      <c r="T134" s="133"/>
      <c r="U134" s="133"/>
      <c r="V134" s="133"/>
      <c r="W134" s="236"/>
      <c r="X134" s="294"/>
      <c r="Y134" s="236"/>
      <c r="Z134" s="236" t="e">
        <f>_Loc2</f>
        <v>#N/A</v>
      </c>
      <c r="AA134" s="236" t="e">
        <f>_Loc2</f>
        <v>#N/A</v>
      </c>
      <c r="AB134" s="236" t="e">
        <f>_Loc2</f>
        <v>#N/A</v>
      </c>
      <c r="AC134" s="95">
        <f t="shared" si="3"/>
        <v>289</v>
      </c>
      <c r="AD134" s="236" t="e">
        <f>_Loc2</f>
        <v>#N/A</v>
      </c>
      <c r="AE134" s="236" t="e">
        <f>_Loc2</f>
        <v>#N/A</v>
      </c>
      <c r="AF134" s="95" t="str">
        <f t="shared" si="5"/>
        <v/>
      </c>
    </row>
    <row r="135" spans="1:32" ht="15.75" x14ac:dyDescent="0.2">
      <c r="A135" s="307" t="s">
        <v>2633</v>
      </c>
      <c r="B135" s="133">
        <f t="shared" si="4"/>
        <v>128</v>
      </c>
      <c r="C135" s="244" t="e">
        <f>_Loc2</f>
        <v>#N/A</v>
      </c>
      <c r="D135" s="245" t="e">
        <f>_Loc2</f>
        <v>#N/A</v>
      </c>
      <c r="E135" s="255" t="e">
        <f>_Loc2</f>
        <v>#N/A</v>
      </c>
      <c r="F135" s="236" t="e">
        <f>_Loc2</f>
        <v>#N/A</v>
      </c>
      <c r="G135" s="634" t="e">
        <f>_Loc2</f>
        <v>#N/A</v>
      </c>
      <c r="H135" s="635"/>
      <c r="I135" s="236" t="e">
        <f>_Loc2</f>
        <v>#N/A</v>
      </c>
      <c r="J135" s="236" t="e">
        <f>_Loc2</f>
        <v>#N/A</v>
      </c>
      <c r="K135" s="236" t="e">
        <f>_Loc2</f>
        <v>#N/A</v>
      </c>
      <c r="L135" s="236" t="e">
        <f>_Loc2</f>
        <v>#N/A</v>
      </c>
      <c r="M135" s="236" t="e">
        <f>_Loc2</f>
        <v>#N/A</v>
      </c>
      <c r="N135" s="236" t="e">
        <f>_Loc2</f>
        <v>#N/A</v>
      </c>
      <c r="O135" s="236" t="e">
        <f>_Loc2</f>
        <v>#N/A</v>
      </c>
      <c r="P135" s="133"/>
      <c r="Q135" s="133"/>
      <c r="R135" s="133"/>
      <c r="S135" s="133"/>
      <c r="T135" s="133"/>
      <c r="U135" s="133"/>
      <c r="V135" s="133"/>
      <c r="W135" s="236"/>
      <c r="X135" s="294"/>
      <c r="Y135" s="236"/>
      <c r="Z135" s="236" t="e">
        <f>_Loc2</f>
        <v>#N/A</v>
      </c>
      <c r="AA135" s="236" t="e">
        <f>_Loc2</f>
        <v>#N/A</v>
      </c>
      <c r="AB135" s="236" t="e">
        <f>_Loc2</f>
        <v>#N/A</v>
      </c>
      <c r="AC135" s="95">
        <f t="shared" si="3"/>
        <v>289</v>
      </c>
      <c r="AD135" s="236" t="e">
        <f>_Loc2</f>
        <v>#N/A</v>
      </c>
      <c r="AE135" s="236" t="e">
        <f>_Loc2</f>
        <v>#N/A</v>
      </c>
      <c r="AF135" s="95" t="str">
        <f t="shared" si="5"/>
        <v/>
      </c>
    </row>
    <row r="136" spans="1:32" ht="15.75" x14ac:dyDescent="0.25">
      <c r="A136" s="321" t="s">
        <v>2540</v>
      </c>
      <c r="B136" s="133">
        <f t="shared" si="4"/>
        <v>129</v>
      </c>
      <c r="C136" s="244" t="e">
        <f>_Loc2</f>
        <v>#N/A</v>
      </c>
      <c r="D136" s="245" t="e">
        <f>_Loc2</f>
        <v>#N/A</v>
      </c>
      <c r="E136" s="255" t="e">
        <f>_Loc2</f>
        <v>#N/A</v>
      </c>
      <c r="F136" s="236" t="e">
        <f>_Loc2</f>
        <v>#N/A</v>
      </c>
      <c r="G136" s="634" t="e">
        <f>_Loc2</f>
        <v>#N/A</v>
      </c>
      <c r="H136" s="635"/>
      <c r="I136" s="236" t="e">
        <f>_Loc2</f>
        <v>#N/A</v>
      </c>
      <c r="J136" s="236" t="e">
        <f>_Loc2</f>
        <v>#N/A</v>
      </c>
      <c r="K136" s="236" t="e">
        <f>_Loc2</f>
        <v>#N/A</v>
      </c>
      <c r="L136" s="236" t="e">
        <f>_Loc2</f>
        <v>#N/A</v>
      </c>
      <c r="M136" s="236" t="e">
        <f>_Loc2</f>
        <v>#N/A</v>
      </c>
      <c r="N136" s="236" t="e">
        <f>_Loc2</f>
        <v>#N/A</v>
      </c>
      <c r="O136" s="236" t="e">
        <f>_Loc2</f>
        <v>#N/A</v>
      </c>
      <c r="P136" s="133"/>
      <c r="Q136" s="133"/>
      <c r="R136" s="133"/>
      <c r="S136" s="133"/>
      <c r="T136" s="133"/>
      <c r="U136" s="133"/>
      <c r="V136" s="133"/>
      <c r="W136" s="236"/>
      <c r="X136" s="294"/>
      <c r="Y136" s="236"/>
      <c r="Z136" s="236" t="e">
        <f>_Loc2</f>
        <v>#N/A</v>
      </c>
      <c r="AA136" s="236" t="e">
        <f>_Loc2</f>
        <v>#N/A</v>
      </c>
      <c r="AB136" s="236" t="e">
        <f>_Loc2</f>
        <v>#N/A</v>
      </c>
      <c r="AC136" s="95">
        <f t="shared" ref="AC136:AC199" si="6">COUNTIF(F:F,F136)</f>
        <v>289</v>
      </c>
      <c r="AD136" s="236" t="e">
        <f>_Loc2</f>
        <v>#N/A</v>
      </c>
      <c r="AE136" s="236" t="e">
        <f>_Loc2</f>
        <v>#N/A</v>
      </c>
      <c r="AF136" s="95" t="str">
        <f t="shared" si="5"/>
        <v/>
      </c>
    </row>
    <row r="137" spans="1:32" ht="15.75" x14ac:dyDescent="0.2">
      <c r="A137" s="307" t="s">
        <v>2637</v>
      </c>
      <c r="B137" s="133">
        <f t="shared" ref="B137:B200" si="7">_stt_de</f>
        <v>130</v>
      </c>
      <c r="C137" s="244" t="e">
        <f>_Loc2</f>
        <v>#N/A</v>
      </c>
      <c r="D137" s="245" t="e">
        <f>_Loc2</f>
        <v>#N/A</v>
      </c>
      <c r="E137" s="255" t="e">
        <f>_Loc2</f>
        <v>#N/A</v>
      </c>
      <c r="F137" s="236" t="e">
        <f>_Loc2</f>
        <v>#N/A</v>
      </c>
      <c r="G137" s="634" t="e">
        <f>_Loc2</f>
        <v>#N/A</v>
      </c>
      <c r="H137" s="635"/>
      <c r="I137" s="236" t="e">
        <f>_Loc2</f>
        <v>#N/A</v>
      </c>
      <c r="J137" s="236" t="e">
        <f>_Loc2</f>
        <v>#N/A</v>
      </c>
      <c r="K137" s="236" t="e">
        <f>_Loc2</f>
        <v>#N/A</v>
      </c>
      <c r="L137" s="236" t="e">
        <f>_Loc2</f>
        <v>#N/A</v>
      </c>
      <c r="M137" s="236" t="e">
        <f>_Loc2</f>
        <v>#N/A</v>
      </c>
      <c r="N137" s="236" t="e">
        <f>_Loc2</f>
        <v>#N/A</v>
      </c>
      <c r="O137" s="236" t="e">
        <f>_Loc2</f>
        <v>#N/A</v>
      </c>
      <c r="P137" s="261"/>
      <c r="Q137" s="133"/>
      <c r="R137" s="261"/>
      <c r="S137" s="133"/>
      <c r="T137" s="133"/>
      <c r="U137" s="133"/>
      <c r="V137" s="133"/>
      <c r="W137" s="236"/>
      <c r="X137" s="294"/>
      <c r="Y137" s="236"/>
      <c r="Z137" s="236" t="e">
        <f>_Loc2</f>
        <v>#N/A</v>
      </c>
      <c r="AA137" s="236" t="e">
        <f>_Loc2</f>
        <v>#N/A</v>
      </c>
      <c r="AB137" s="236" t="e">
        <f>_Loc2</f>
        <v>#N/A</v>
      </c>
      <c r="AC137" s="95">
        <f t="shared" si="6"/>
        <v>289</v>
      </c>
      <c r="AD137" s="236" t="e">
        <f>_Loc2</f>
        <v>#N/A</v>
      </c>
      <c r="AE137" s="236" t="e">
        <f>_Loc2</f>
        <v>#N/A</v>
      </c>
      <c r="AF137" s="95" t="str">
        <f t="shared" ref="AF137:AF200" si="8">+IF(V137="","",AE137)</f>
        <v/>
      </c>
    </row>
    <row r="138" spans="1:32" ht="15.75" x14ac:dyDescent="0.25">
      <c r="A138" s="321" t="s">
        <v>2419</v>
      </c>
      <c r="B138" s="133">
        <f t="shared" si="7"/>
        <v>131</v>
      </c>
      <c r="C138" s="244" t="e">
        <f>_Loc2</f>
        <v>#N/A</v>
      </c>
      <c r="D138" s="245" t="e">
        <f>_Loc2</f>
        <v>#N/A</v>
      </c>
      <c r="E138" s="255" t="e">
        <f>_Loc2</f>
        <v>#N/A</v>
      </c>
      <c r="F138" s="236" t="e">
        <f>_Loc2</f>
        <v>#N/A</v>
      </c>
      <c r="G138" s="634" t="e">
        <f>_Loc2</f>
        <v>#N/A</v>
      </c>
      <c r="H138" s="635"/>
      <c r="I138" s="236" t="e">
        <f>_Loc2</f>
        <v>#N/A</v>
      </c>
      <c r="J138" s="236" t="e">
        <f>_Loc2</f>
        <v>#N/A</v>
      </c>
      <c r="K138" s="236" t="e">
        <f>_Loc2</f>
        <v>#N/A</v>
      </c>
      <c r="L138" s="236" t="e">
        <f>_Loc2</f>
        <v>#N/A</v>
      </c>
      <c r="M138" s="236" t="e">
        <f>_Loc2</f>
        <v>#N/A</v>
      </c>
      <c r="N138" s="236" t="e">
        <f>_Loc2</f>
        <v>#N/A</v>
      </c>
      <c r="O138" s="236" t="e">
        <f>_Loc2</f>
        <v>#N/A</v>
      </c>
      <c r="P138" s="133"/>
      <c r="Q138" s="133"/>
      <c r="R138" s="133"/>
      <c r="S138" s="133"/>
      <c r="T138" s="133"/>
      <c r="U138" s="133"/>
      <c r="V138" s="133"/>
      <c r="W138" s="236"/>
      <c r="X138" s="294"/>
      <c r="Y138" s="236"/>
      <c r="Z138" s="236" t="e">
        <f>_Loc2</f>
        <v>#N/A</v>
      </c>
      <c r="AA138" s="236" t="e">
        <f>_Loc2</f>
        <v>#N/A</v>
      </c>
      <c r="AB138" s="236" t="e">
        <f>_Loc2</f>
        <v>#N/A</v>
      </c>
      <c r="AC138" s="95">
        <f t="shared" si="6"/>
        <v>289</v>
      </c>
      <c r="AD138" s="236" t="e">
        <f>_Loc2</f>
        <v>#N/A</v>
      </c>
      <c r="AE138" s="236" t="e">
        <f>_Loc2</f>
        <v>#N/A</v>
      </c>
      <c r="AF138" s="95" t="str">
        <f t="shared" si="8"/>
        <v/>
      </c>
    </row>
    <row r="139" spans="1:32" ht="15.75" x14ac:dyDescent="0.2">
      <c r="A139" s="307" t="s">
        <v>2486</v>
      </c>
      <c r="B139" s="133">
        <f t="shared" si="7"/>
        <v>132</v>
      </c>
      <c r="C139" s="244" t="e">
        <f>_Loc2</f>
        <v>#N/A</v>
      </c>
      <c r="D139" s="245" t="e">
        <f>_Loc2</f>
        <v>#N/A</v>
      </c>
      <c r="E139" s="255" t="e">
        <f>_Loc2</f>
        <v>#N/A</v>
      </c>
      <c r="F139" s="236" t="e">
        <f>_Loc2</f>
        <v>#N/A</v>
      </c>
      <c r="G139" s="634" t="e">
        <f>_Loc2</f>
        <v>#N/A</v>
      </c>
      <c r="H139" s="635"/>
      <c r="I139" s="236" t="e">
        <f>_Loc2</f>
        <v>#N/A</v>
      </c>
      <c r="J139" s="236" t="e">
        <f>_Loc2</f>
        <v>#N/A</v>
      </c>
      <c r="K139" s="236" t="e">
        <f>_Loc2</f>
        <v>#N/A</v>
      </c>
      <c r="L139" s="236" t="e">
        <f>_Loc2</f>
        <v>#N/A</v>
      </c>
      <c r="M139" s="236" t="e">
        <f>_Loc2</f>
        <v>#N/A</v>
      </c>
      <c r="N139" s="236" t="e">
        <f>_Loc2</f>
        <v>#N/A</v>
      </c>
      <c r="O139" s="236" t="e">
        <f>_Loc2</f>
        <v>#N/A</v>
      </c>
      <c r="P139" s="133"/>
      <c r="Q139" s="133"/>
      <c r="R139" s="133"/>
      <c r="S139" s="133"/>
      <c r="T139" s="133"/>
      <c r="U139" s="261"/>
      <c r="V139" s="133"/>
      <c r="W139" s="236"/>
      <c r="X139" s="294"/>
      <c r="Y139" s="236"/>
      <c r="Z139" s="236" t="e">
        <f>_Loc2</f>
        <v>#N/A</v>
      </c>
      <c r="AA139" s="236" t="e">
        <f>_Loc2</f>
        <v>#N/A</v>
      </c>
      <c r="AB139" s="236" t="e">
        <f>_Loc2</f>
        <v>#N/A</v>
      </c>
      <c r="AC139" s="95">
        <f t="shared" si="6"/>
        <v>289</v>
      </c>
      <c r="AD139" s="236" t="e">
        <f>_Loc2</f>
        <v>#N/A</v>
      </c>
      <c r="AE139" s="236" t="e">
        <f>_Loc2</f>
        <v>#N/A</v>
      </c>
      <c r="AF139" s="95" t="str">
        <f t="shared" si="8"/>
        <v/>
      </c>
    </row>
    <row r="140" spans="1:32" ht="15.75" x14ac:dyDescent="0.2">
      <c r="A140" s="307" t="s">
        <v>2488</v>
      </c>
      <c r="B140" s="133">
        <f t="shared" si="7"/>
        <v>133</v>
      </c>
      <c r="C140" s="244" t="e">
        <f>_Loc2</f>
        <v>#N/A</v>
      </c>
      <c r="D140" s="245" t="e">
        <f>_Loc2</f>
        <v>#N/A</v>
      </c>
      <c r="E140" s="255" t="e">
        <f>_Loc2</f>
        <v>#N/A</v>
      </c>
      <c r="F140" s="236" t="e">
        <f>_Loc2</f>
        <v>#N/A</v>
      </c>
      <c r="G140" s="634" t="e">
        <f>_Loc2</f>
        <v>#N/A</v>
      </c>
      <c r="H140" s="635"/>
      <c r="I140" s="236" t="e">
        <f>_Loc2</f>
        <v>#N/A</v>
      </c>
      <c r="J140" s="236" t="e">
        <f>_Loc2</f>
        <v>#N/A</v>
      </c>
      <c r="K140" s="236" t="e">
        <f>_Loc2</f>
        <v>#N/A</v>
      </c>
      <c r="L140" s="236" t="e">
        <f>_Loc2</f>
        <v>#N/A</v>
      </c>
      <c r="M140" s="236" t="e">
        <f>_Loc2</f>
        <v>#N/A</v>
      </c>
      <c r="N140" s="236" t="e">
        <f>_Loc2</f>
        <v>#N/A</v>
      </c>
      <c r="O140" s="236" t="e">
        <f>_Loc2</f>
        <v>#N/A</v>
      </c>
      <c r="P140" s="133"/>
      <c r="Q140" s="133"/>
      <c r="R140" s="133"/>
      <c r="S140" s="133"/>
      <c r="T140" s="133"/>
      <c r="U140" s="133"/>
      <c r="V140" s="133"/>
      <c r="W140" s="236"/>
      <c r="X140" s="294"/>
      <c r="Y140" s="236"/>
      <c r="Z140" s="236" t="e">
        <f>_Loc2</f>
        <v>#N/A</v>
      </c>
      <c r="AA140" s="236" t="e">
        <f>_Loc2</f>
        <v>#N/A</v>
      </c>
      <c r="AB140" s="236" t="e">
        <f>_Loc2</f>
        <v>#N/A</v>
      </c>
      <c r="AC140" s="95">
        <f t="shared" si="6"/>
        <v>289</v>
      </c>
      <c r="AD140" s="236" t="e">
        <f>_Loc2</f>
        <v>#N/A</v>
      </c>
      <c r="AE140" s="236" t="e">
        <f>_Loc2</f>
        <v>#N/A</v>
      </c>
      <c r="AF140" s="95" t="str">
        <f t="shared" si="8"/>
        <v/>
      </c>
    </row>
    <row r="141" spans="1:32" ht="15.75" x14ac:dyDescent="0.2">
      <c r="A141" s="307" t="s">
        <v>2464</v>
      </c>
      <c r="B141" s="133">
        <f t="shared" si="7"/>
        <v>134</v>
      </c>
      <c r="C141" s="244" t="e">
        <f>_Loc2</f>
        <v>#N/A</v>
      </c>
      <c r="D141" s="245" t="e">
        <f>_Loc2</f>
        <v>#N/A</v>
      </c>
      <c r="E141" s="255" t="e">
        <f>_Loc2</f>
        <v>#N/A</v>
      </c>
      <c r="F141" s="236" t="e">
        <f>_Loc2</f>
        <v>#N/A</v>
      </c>
      <c r="G141" s="634" t="e">
        <f>_Loc2</f>
        <v>#N/A</v>
      </c>
      <c r="H141" s="635"/>
      <c r="I141" s="236" t="e">
        <f>_Loc2</f>
        <v>#N/A</v>
      </c>
      <c r="J141" s="236" t="e">
        <f>_Loc2</f>
        <v>#N/A</v>
      </c>
      <c r="K141" s="236" t="e">
        <f>_Loc2</f>
        <v>#N/A</v>
      </c>
      <c r="L141" s="236" t="e">
        <f>_Loc2</f>
        <v>#N/A</v>
      </c>
      <c r="M141" s="236" t="e">
        <f>_Loc2</f>
        <v>#N/A</v>
      </c>
      <c r="N141" s="236" t="e">
        <f>_Loc2</f>
        <v>#N/A</v>
      </c>
      <c r="O141" s="236" t="e">
        <f>_Loc2</f>
        <v>#N/A</v>
      </c>
      <c r="P141" s="133"/>
      <c r="Q141" s="133"/>
      <c r="R141" s="133"/>
      <c r="S141" s="133"/>
      <c r="T141" s="133"/>
      <c r="U141" s="133"/>
      <c r="V141" s="133"/>
      <c r="W141" s="236"/>
      <c r="X141" s="294"/>
      <c r="Y141" s="236"/>
      <c r="Z141" s="236" t="e">
        <f>_Loc2</f>
        <v>#N/A</v>
      </c>
      <c r="AA141" s="236" t="e">
        <f>_Loc2</f>
        <v>#N/A</v>
      </c>
      <c r="AB141" s="236" t="e">
        <f>_Loc2</f>
        <v>#N/A</v>
      </c>
      <c r="AC141" s="95">
        <f t="shared" si="6"/>
        <v>289</v>
      </c>
      <c r="AD141" s="236" t="e">
        <f>_Loc2</f>
        <v>#N/A</v>
      </c>
      <c r="AE141" s="236" t="e">
        <f>_Loc2</f>
        <v>#N/A</v>
      </c>
      <c r="AF141" s="95" t="str">
        <f t="shared" si="8"/>
        <v/>
      </c>
    </row>
    <row r="142" spans="1:32" ht="15.75" x14ac:dyDescent="0.2">
      <c r="A142" s="307" t="s">
        <v>2639</v>
      </c>
      <c r="B142" s="133">
        <f t="shared" si="7"/>
        <v>135</v>
      </c>
      <c r="C142" s="244" t="e">
        <f>_Loc2</f>
        <v>#N/A</v>
      </c>
      <c r="D142" s="245" t="e">
        <f>_Loc2</f>
        <v>#N/A</v>
      </c>
      <c r="E142" s="255" t="e">
        <f>_Loc2</f>
        <v>#N/A</v>
      </c>
      <c r="F142" s="236" t="e">
        <f>_Loc2</f>
        <v>#N/A</v>
      </c>
      <c r="G142" s="634" t="e">
        <f>_Loc2</f>
        <v>#N/A</v>
      </c>
      <c r="H142" s="635"/>
      <c r="I142" s="236" t="e">
        <f>_Loc2</f>
        <v>#N/A</v>
      </c>
      <c r="J142" s="236" t="e">
        <f>_Loc2</f>
        <v>#N/A</v>
      </c>
      <c r="K142" s="236" t="e">
        <f>_Loc2</f>
        <v>#N/A</v>
      </c>
      <c r="L142" s="236" t="e">
        <f>_Loc2</f>
        <v>#N/A</v>
      </c>
      <c r="M142" s="236" t="e">
        <f>_Loc2</f>
        <v>#N/A</v>
      </c>
      <c r="N142" s="236" t="e">
        <f>_Loc2</f>
        <v>#N/A</v>
      </c>
      <c r="O142" s="236" t="e">
        <f>_Loc2</f>
        <v>#N/A</v>
      </c>
      <c r="P142" s="133"/>
      <c r="Q142" s="133"/>
      <c r="R142" s="133"/>
      <c r="S142" s="133"/>
      <c r="T142" s="133"/>
      <c r="U142" s="133"/>
      <c r="V142" s="133"/>
      <c r="W142" s="236"/>
      <c r="X142" s="294"/>
      <c r="Y142" s="236"/>
      <c r="Z142" s="236" t="e">
        <f>_Loc2</f>
        <v>#N/A</v>
      </c>
      <c r="AA142" s="236" t="e">
        <f>_Loc2</f>
        <v>#N/A</v>
      </c>
      <c r="AB142" s="236" t="e">
        <f>_Loc2</f>
        <v>#N/A</v>
      </c>
      <c r="AC142" s="95">
        <f t="shared" si="6"/>
        <v>289</v>
      </c>
      <c r="AD142" s="236" t="e">
        <f>_Loc2</f>
        <v>#N/A</v>
      </c>
      <c r="AE142" s="236" t="e">
        <f>_Loc2</f>
        <v>#N/A</v>
      </c>
      <c r="AF142" s="95" t="str">
        <f t="shared" si="8"/>
        <v/>
      </c>
    </row>
    <row r="143" spans="1:32" ht="15.75" x14ac:dyDescent="0.2">
      <c r="A143" s="307" t="s">
        <v>2928</v>
      </c>
      <c r="B143" s="133">
        <f t="shared" si="7"/>
        <v>136</v>
      </c>
      <c r="C143" s="244" t="e">
        <f>_Loc2</f>
        <v>#N/A</v>
      </c>
      <c r="D143" s="245" t="e">
        <f>_Loc2</f>
        <v>#N/A</v>
      </c>
      <c r="E143" s="255" t="e">
        <f>_Loc2</f>
        <v>#N/A</v>
      </c>
      <c r="F143" s="236" t="e">
        <f>_Loc2</f>
        <v>#N/A</v>
      </c>
      <c r="G143" s="634" t="e">
        <f>_Loc2</f>
        <v>#N/A</v>
      </c>
      <c r="H143" s="635"/>
      <c r="I143" s="236" t="e">
        <f>_Loc2</f>
        <v>#N/A</v>
      </c>
      <c r="J143" s="236" t="e">
        <f>_Loc2</f>
        <v>#N/A</v>
      </c>
      <c r="K143" s="236" t="e">
        <f>_Loc2</f>
        <v>#N/A</v>
      </c>
      <c r="L143" s="236" t="e">
        <f>_Loc2</f>
        <v>#N/A</v>
      </c>
      <c r="M143" s="236" t="e">
        <f>_Loc2</f>
        <v>#N/A</v>
      </c>
      <c r="N143" s="236" t="e">
        <f>_Loc2</f>
        <v>#N/A</v>
      </c>
      <c r="O143" s="236" t="e">
        <f>_Loc2</f>
        <v>#N/A</v>
      </c>
      <c r="P143" s="133"/>
      <c r="Q143" s="133"/>
      <c r="R143" s="133"/>
      <c r="S143" s="133"/>
      <c r="T143" s="133"/>
      <c r="U143" s="133"/>
      <c r="V143" s="133"/>
      <c r="W143" s="236"/>
      <c r="X143" s="294"/>
      <c r="Y143" s="236"/>
      <c r="Z143" s="236" t="e">
        <f>_Loc2</f>
        <v>#N/A</v>
      </c>
      <c r="AA143" s="236" t="e">
        <f>_Loc2</f>
        <v>#N/A</v>
      </c>
      <c r="AB143" s="236" t="e">
        <f>_Loc2</f>
        <v>#N/A</v>
      </c>
      <c r="AC143" s="95">
        <f t="shared" si="6"/>
        <v>289</v>
      </c>
      <c r="AD143" s="236" t="e">
        <f>_Loc2</f>
        <v>#N/A</v>
      </c>
      <c r="AE143" s="236" t="e">
        <f>_Loc2</f>
        <v>#N/A</v>
      </c>
      <c r="AF143" s="95" t="str">
        <f t="shared" si="8"/>
        <v/>
      </c>
    </row>
    <row r="144" spans="1:32" ht="15.75" x14ac:dyDescent="0.2">
      <c r="A144" s="307" t="s">
        <v>2964</v>
      </c>
      <c r="B144" s="133">
        <f t="shared" si="7"/>
        <v>137</v>
      </c>
      <c r="C144" s="244" t="e">
        <f>_Loc2</f>
        <v>#N/A</v>
      </c>
      <c r="D144" s="245" t="e">
        <f>_Loc2</f>
        <v>#N/A</v>
      </c>
      <c r="E144" s="255" t="e">
        <f>_Loc2</f>
        <v>#N/A</v>
      </c>
      <c r="F144" s="236" t="e">
        <f>_Loc2</f>
        <v>#N/A</v>
      </c>
      <c r="G144" s="634" t="e">
        <f>_Loc2</f>
        <v>#N/A</v>
      </c>
      <c r="H144" s="635"/>
      <c r="I144" s="236" t="e">
        <f>_Loc2</f>
        <v>#N/A</v>
      </c>
      <c r="J144" s="236" t="e">
        <f>_Loc2</f>
        <v>#N/A</v>
      </c>
      <c r="K144" s="236" t="e">
        <f>_Loc2</f>
        <v>#N/A</v>
      </c>
      <c r="L144" s="236" t="e">
        <f>_Loc2</f>
        <v>#N/A</v>
      </c>
      <c r="M144" s="236" t="e">
        <f>_Loc2</f>
        <v>#N/A</v>
      </c>
      <c r="N144" s="236" t="e">
        <f>_Loc2</f>
        <v>#N/A</v>
      </c>
      <c r="O144" s="236" t="e">
        <f>_Loc2</f>
        <v>#N/A</v>
      </c>
      <c r="P144" s="133"/>
      <c r="Q144" s="133"/>
      <c r="R144" s="133"/>
      <c r="S144" s="133"/>
      <c r="T144" s="133"/>
      <c r="U144" s="133"/>
      <c r="V144" s="133"/>
      <c r="W144" s="236"/>
      <c r="X144" s="294"/>
      <c r="Y144" s="236"/>
      <c r="Z144" s="236" t="e">
        <f>_Loc2</f>
        <v>#N/A</v>
      </c>
      <c r="AA144" s="236" t="e">
        <f>_Loc2</f>
        <v>#N/A</v>
      </c>
      <c r="AB144" s="236" t="e">
        <f>_Loc2</f>
        <v>#N/A</v>
      </c>
      <c r="AC144" s="95">
        <f t="shared" si="6"/>
        <v>289</v>
      </c>
      <c r="AD144" s="236" t="e">
        <f>_Loc2</f>
        <v>#N/A</v>
      </c>
      <c r="AE144" s="236" t="e">
        <f>_Loc2</f>
        <v>#N/A</v>
      </c>
      <c r="AF144" s="95" t="str">
        <f t="shared" si="8"/>
        <v/>
      </c>
    </row>
    <row r="145" spans="1:32" ht="15.75" x14ac:dyDescent="0.2">
      <c r="A145" s="307" t="s">
        <v>2966</v>
      </c>
      <c r="B145" s="133">
        <f t="shared" si="7"/>
        <v>138</v>
      </c>
      <c r="C145" s="244" t="e">
        <f>_Loc2</f>
        <v>#N/A</v>
      </c>
      <c r="D145" s="245" t="e">
        <f>_Loc2</f>
        <v>#N/A</v>
      </c>
      <c r="E145" s="255" t="e">
        <f>_Loc2</f>
        <v>#N/A</v>
      </c>
      <c r="F145" s="236" t="e">
        <f>_Loc2</f>
        <v>#N/A</v>
      </c>
      <c r="G145" s="634" t="e">
        <f>_Loc2</f>
        <v>#N/A</v>
      </c>
      <c r="H145" s="635"/>
      <c r="I145" s="236" t="e">
        <f>_Loc2</f>
        <v>#N/A</v>
      </c>
      <c r="J145" s="236" t="e">
        <f>_Loc2</f>
        <v>#N/A</v>
      </c>
      <c r="K145" s="236" t="e">
        <f>_Loc2</f>
        <v>#N/A</v>
      </c>
      <c r="L145" s="236" t="e">
        <f>_Loc2</f>
        <v>#N/A</v>
      </c>
      <c r="M145" s="236" t="e">
        <f>_Loc2</f>
        <v>#N/A</v>
      </c>
      <c r="N145" s="236" t="e">
        <f>_Loc2</f>
        <v>#N/A</v>
      </c>
      <c r="O145" s="236" t="e">
        <f>_Loc2</f>
        <v>#N/A</v>
      </c>
      <c r="P145" s="133"/>
      <c r="Q145" s="133"/>
      <c r="R145" s="133"/>
      <c r="S145" s="133"/>
      <c r="T145" s="133"/>
      <c r="U145" s="133"/>
      <c r="V145" s="133"/>
      <c r="W145" s="236"/>
      <c r="X145" s="294"/>
      <c r="Y145" s="236"/>
      <c r="Z145" s="236" t="e">
        <f>_Loc2</f>
        <v>#N/A</v>
      </c>
      <c r="AA145" s="236" t="e">
        <f>_Loc2</f>
        <v>#N/A</v>
      </c>
      <c r="AB145" s="236" t="e">
        <f>_Loc2</f>
        <v>#N/A</v>
      </c>
      <c r="AC145" s="95">
        <f t="shared" si="6"/>
        <v>289</v>
      </c>
      <c r="AD145" s="236" t="e">
        <f>_Loc2</f>
        <v>#N/A</v>
      </c>
      <c r="AE145" s="236" t="e">
        <f>_Loc2</f>
        <v>#N/A</v>
      </c>
      <c r="AF145" s="95" t="str">
        <f t="shared" si="8"/>
        <v/>
      </c>
    </row>
    <row r="146" spans="1:32" ht="15.75" x14ac:dyDescent="0.2">
      <c r="A146" s="307" t="s">
        <v>2965</v>
      </c>
      <c r="B146" s="133">
        <f t="shared" si="7"/>
        <v>139</v>
      </c>
      <c r="C146" s="244" t="e">
        <f>_Loc2</f>
        <v>#N/A</v>
      </c>
      <c r="D146" s="245" t="e">
        <f>_Loc2</f>
        <v>#N/A</v>
      </c>
      <c r="E146" s="255" t="e">
        <f>_Loc2</f>
        <v>#N/A</v>
      </c>
      <c r="F146" s="236" t="e">
        <f>_Loc2</f>
        <v>#N/A</v>
      </c>
      <c r="G146" s="634" t="e">
        <f>_Loc2</f>
        <v>#N/A</v>
      </c>
      <c r="H146" s="635"/>
      <c r="I146" s="236" t="e">
        <f>_Loc2</f>
        <v>#N/A</v>
      </c>
      <c r="J146" s="236" t="e">
        <f>_Loc2</f>
        <v>#N/A</v>
      </c>
      <c r="K146" s="236" t="e">
        <f>_Loc2</f>
        <v>#N/A</v>
      </c>
      <c r="L146" s="236" t="e">
        <f>_Loc2</f>
        <v>#N/A</v>
      </c>
      <c r="M146" s="236" t="e">
        <f>_Loc2</f>
        <v>#N/A</v>
      </c>
      <c r="N146" s="236" t="e">
        <f>_Loc2</f>
        <v>#N/A</v>
      </c>
      <c r="O146" s="236" t="e">
        <f>_Loc2</f>
        <v>#N/A</v>
      </c>
      <c r="P146" s="133"/>
      <c r="Q146" s="133"/>
      <c r="R146" s="133"/>
      <c r="S146" s="133"/>
      <c r="T146" s="133"/>
      <c r="U146" s="133"/>
      <c r="V146" s="133"/>
      <c r="W146" s="236"/>
      <c r="X146" s="294"/>
      <c r="Y146" s="236"/>
      <c r="Z146" s="236" t="e">
        <f>_Loc2</f>
        <v>#N/A</v>
      </c>
      <c r="AA146" s="236" t="e">
        <f>_Loc2</f>
        <v>#N/A</v>
      </c>
      <c r="AB146" s="236" t="e">
        <f>_Loc2</f>
        <v>#N/A</v>
      </c>
      <c r="AC146" s="95">
        <f t="shared" si="6"/>
        <v>289</v>
      </c>
      <c r="AD146" s="236" t="e">
        <f>_Loc2</f>
        <v>#N/A</v>
      </c>
      <c r="AE146" s="236" t="e">
        <f>_Loc2</f>
        <v>#N/A</v>
      </c>
      <c r="AF146" s="95" t="str">
        <f t="shared" si="8"/>
        <v/>
      </c>
    </row>
    <row r="147" spans="1:32" ht="15.75" x14ac:dyDescent="0.2">
      <c r="A147" s="307" t="s">
        <v>2968</v>
      </c>
      <c r="B147" s="133">
        <f t="shared" si="7"/>
        <v>140</v>
      </c>
      <c r="C147" s="244" t="e">
        <f>_Loc2</f>
        <v>#N/A</v>
      </c>
      <c r="D147" s="245" t="e">
        <f>_Loc2</f>
        <v>#N/A</v>
      </c>
      <c r="E147" s="255" t="e">
        <f>_Loc2</f>
        <v>#N/A</v>
      </c>
      <c r="F147" s="236" t="e">
        <f>_Loc2</f>
        <v>#N/A</v>
      </c>
      <c r="G147" s="634" t="e">
        <f>_Loc2</f>
        <v>#N/A</v>
      </c>
      <c r="H147" s="635"/>
      <c r="I147" s="236" t="e">
        <f>_Loc2</f>
        <v>#N/A</v>
      </c>
      <c r="J147" s="236" t="e">
        <f>_Loc2</f>
        <v>#N/A</v>
      </c>
      <c r="K147" s="236" t="e">
        <f>_Loc2</f>
        <v>#N/A</v>
      </c>
      <c r="L147" s="236" t="e">
        <f>_Loc2</f>
        <v>#N/A</v>
      </c>
      <c r="M147" s="236" t="e">
        <f>_Loc2</f>
        <v>#N/A</v>
      </c>
      <c r="N147" s="236" t="e">
        <f>_Loc2</f>
        <v>#N/A</v>
      </c>
      <c r="O147" s="236" t="e">
        <f>_Loc2</f>
        <v>#N/A</v>
      </c>
      <c r="P147" s="133"/>
      <c r="Q147" s="133"/>
      <c r="R147" s="133"/>
      <c r="S147" s="133"/>
      <c r="T147" s="133"/>
      <c r="U147" s="133"/>
      <c r="V147" s="133"/>
      <c r="W147" s="236"/>
      <c r="X147" s="294"/>
      <c r="Y147" s="236"/>
      <c r="Z147" s="236" t="e">
        <f>_Loc2</f>
        <v>#N/A</v>
      </c>
      <c r="AA147" s="236" t="e">
        <f>_Loc2</f>
        <v>#N/A</v>
      </c>
      <c r="AB147" s="236" t="e">
        <f>_Loc2</f>
        <v>#N/A</v>
      </c>
      <c r="AC147" s="95">
        <f t="shared" si="6"/>
        <v>289</v>
      </c>
      <c r="AD147" s="236" t="e">
        <f>_Loc2</f>
        <v>#N/A</v>
      </c>
      <c r="AE147" s="236" t="e">
        <f>_Loc2</f>
        <v>#N/A</v>
      </c>
      <c r="AF147" s="95" t="str">
        <f t="shared" si="8"/>
        <v/>
      </c>
    </row>
    <row r="148" spans="1:32" ht="15.75" x14ac:dyDescent="0.2">
      <c r="A148" s="307" t="s">
        <v>2967</v>
      </c>
      <c r="B148" s="133">
        <f t="shared" si="7"/>
        <v>141</v>
      </c>
      <c r="C148" s="244" t="e">
        <f>_Loc2</f>
        <v>#N/A</v>
      </c>
      <c r="D148" s="245" t="e">
        <f>_Loc2</f>
        <v>#N/A</v>
      </c>
      <c r="E148" s="255" t="e">
        <f>_Loc2</f>
        <v>#N/A</v>
      </c>
      <c r="F148" s="236" t="e">
        <f>_Loc2</f>
        <v>#N/A</v>
      </c>
      <c r="G148" s="634" t="e">
        <f>_Loc2</f>
        <v>#N/A</v>
      </c>
      <c r="H148" s="635"/>
      <c r="I148" s="236" t="e">
        <f>_Loc2</f>
        <v>#N/A</v>
      </c>
      <c r="J148" s="236" t="e">
        <f>_Loc2</f>
        <v>#N/A</v>
      </c>
      <c r="K148" s="236" t="e">
        <f>_Loc2</f>
        <v>#N/A</v>
      </c>
      <c r="L148" s="236" t="e">
        <f>_Loc2</f>
        <v>#N/A</v>
      </c>
      <c r="M148" s="236" t="e">
        <f>_Loc2</f>
        <v>#N/A</v>
      </c>
      <c r="N148" s="236" t="e">
        <f>_Loc2</f>
        <v>#N/A</v>
      </c>
      <c r="O148" s="236" t="e">
        <f>_Loc2</f>
        <v>#N/A</v>
      </c>
      <c r="P148" s="133"/>
      <c r="Q148" s="133"/>
      <c r="R148" s="133"/>
      <c r="S148" s="133"/>
      <c r="T148" s="133"/>
      <c r="U148" s="133"/>
      <c r="V148" s="133"/>
      <c r="W148" s="236"/>
      <c r="X148" s="294"/>
      <c r="Y148" s="236"/>
      <c r="Z148" s="236" t="e">
        <f>_Loc2</f>
        <v>#N/A</v>
      </c>
      <c r="AA148" s="236" t="e">
        <f>_Loc2</f>
        <v>#N/A</v>
      </c>
      <c r="AB148" s="236" t="e">
        <f>_Loc2</f>
        <v>#N/A</v>
      </c>
      <c r="AC148" s="95">
        <f t="shared" si="6"/>
        <v>289</v>
      </c>
      <c r="AD148" s="236" t="e">
        <f>_Loc2</f>
        <v>#N/A</v>
      </c>
      <c r="AE148" s="236" t="e">
        <f>_Loc2</f>
        <v>#N/A</v>
      </c>
      <c r="AF148" s="95" t="str">
        <f t="shared" si="8"/>
        <v/>
      </c>
    </row>
    <row r="149" spans="1:32" ht="15.75" x14ac:dyDescent="0.2">
      <c r="A149" s="307" t="s">
        <v>2443</v>
      </c>
      <c r="B149" s="133">
        <f t="shared" si="7"/>
        <v>142</v>
      </c>
      <c r="C149" s="244" t="e">
        <f>_Loc2</f>
        <v>#N/A</v>
      </c>
      <c r="D149" s="245" t="e">
        <f>_Loc2</f>
        <v>#N/A</v>
      </c>
      <c r="E149" s="255" t="e">
        <f>_Loc2</f>
        <v>#N/A</v>
      </c>
      <c r="F149" s="236" t="e">
        <f>_Loc2</f>
        <v>#N/A</v>
      </c>
      <c r="G149" s="634" t="e">
        <f>_Loc2</f>
        <v>#N/A</v>
      </c>
      <c r="H149" s="635"/>
      <c r="I149" s="236" t="e">
        <f>_Loc2</f>
        <v>#N/A</v>
      </c>
      <c r="J149" s="236" t="e">
        <f>_Loc2</f>
        <v>#N/A</v>
      </c>
      <c r="K149" s="236" t="e">
        <f>_Loc2</f>
        <v>#N/A</v>
      </c>
      <c r="L149" s="236" t="e">
        <f>_Loc2</f>
        <v>#N/A</v>
      </c>
      <c r="M149" s="236" t="e">
        <f>_Loc2</f>
        <v>#N/A</v>
      </c>
      <c r="N149" s="236" t="e">
        <f>_Loc2</f>
        <v>#N/A</v>
      </c>
      <c r="O149" s="236" t="e">
        <f>_Loc2</f>
        <v>#N/A</v>
      </c>
      <c r="P149" s="133"/>
      <c r="Q149" s="133"/>
      <c r="R149" s="133"/>
      <c r="S149" s="133"/>
      <c r="T149" s="133"/>
      <c r="U149" s="133"/>
      <c r="V149" s="133"/>
      <c r="W149" s="236"/>
      <c r="X149" s="294"/>
      <c r="Y149" s="236"/>
      <c r="Z149" s="236" t="e">
        <f>_Loc2</f>
        <v>#N/A</v>
      </c>
      <c r="AA149" s="236" t="e">
        <f>_Loc2</f>
        <v>#N/A</v>
      </c>
      <c r="AB149" s="236" t="e">
        <f>_Loc2</f>
        <v>#N/A</v>
      </c>
      <c r="AC149" s="95">
        <f t="shared" si="6"/>
        <v>289</v>
      </c>
      <c r="AD149" s="236" t="e">
        <f>_Loc2</f>
        <v>#N/A</v>
      </c>
      <c r="AE149" s="236" t="e">
        <f>_Loc2</f>
        <v>#N/A</v>
      </c>
      <c r="AF149" s="95" t="str">
        <f t="shared" si="8"/>
        <v/>
      </c>
    </row>
    <row r="150" spans="1:32" ht="15.75" x14ac:dyDescent="0.2">
      <c r="A150" s="307" t="s">
        <v>3227</v>
      </c>
      <c r="B150" s="133">
        <f t="shared" si="7"/>
        <v>143</v>
      </c>
      <c r="C150" s="244" t="e">
        <f>_Loc2</f>
        <v>#N/A</v>
      </c>
      <c r="D150" s="245" t="e">
        <f>_Loc2</f>
        <v>#N/A</v>
      </c>
      <c r="E150" s="255" t="e">
        <f>_Loc2</f>
        <v>#N/A</v>
      </c>
      <c r="F150" s="236" t="e">
        <f>_Loc2</f>
        <v>#N/A</v>
      </c>
      <c r="G150" s="634" t="e">
        <f>_Loc2</f>
        <v>#N/A</v>
      </c>
      <c r="H150" s="635"/>
      <c r="I150" s="236" t="e">
        <f>_Loc2</f>
        <v>#N/A</v>
      </c>
      <c r="J150" s="236" t="e">
        <f>_Loc2</f>
        <v>#N/A</v>
      </c>
      <c r="K150" s="236" t="e">
        <f>_Loc2</f>
        <v>#N/A</v>
      </c>
      <c r="L150" s="236" t="e">
        <f>_Loc2</f>
        <v>#N/A</v>
      </c>
      <c r="M150" s="236" t="e">
        <f>_Loc2</f>
        <v>#N/A</v>
      </c>
      <c r="N150" s="236" t="e">
        <f>_Loc2</f>
        <v>#N/A</v>
      </c>
      <c r="O150" s="236" t="e">
        <f>_Loc2</f>
        <v>#N/A</v>
      </c>
      <c r="P150" s="133"/>
      <c r="Q150" s="133"/>
      <c r="R150" s="133"/>
      <c r="S150" s="133"/>
      <c r="T150" s="133"/>
      <c r="U150" s="133"/>
      <c r="V150" s="133"/>
      <c r="W150" s="236"/>
      <c r="X150" s="294"/>
      <c r="Y150" s="236"/>
      <c r="Z150" s="236" t="e">
        <f>_Loc2</f>
        <v>#N/A</v>
      </c>
      <c r="AA150" s="236" t="e">
        <f>_Loc2</f>
        <v>#N/A</v>
      </c>
      <c r="AB150" s="236" t="e">
        <f>_Loc2</f>
        <v>#N/A</v>
      </c>
      <c r="AC150" s="95">
        <f t="shared" si="6"/>
        <v>289</v>
      </c>
      <c r="AD150" s="236" t="e">
        <f>_Loc2</f>
        <v>#N/A</v>
      </c>
      <c r="AE150" s="236" t="e">
        <f>_Loc2</f>
        <v>#N/A</v>
      </c>
      <c r="AF150" s="95" t="str">
        <f t="shared" si="8"/>
        <v/>
      </c>
    </row>
    <row r="151" spans="1:32" ht="15.75" x14ac:dyDescent="0.2">
      <c r="A151" s="307" t="s">
        <v>2572</v>
      </c>
      <c r="B151" s="133">
        <f t="shared" si="7"/>
        <v>144</v>
      </c>
      <c r="C151" s="244" t="e">
        <f>_Loc2</f>
        <v>#N/A</v>
      </c>
      <c r="D151" s="245" t="e">
        <f>_Loc2</f>
        <v>#N/A</v>
      </c>
      <c r="E151" s="255" t="e">
        <f>_Loc2</f>
        <v>#N/A</v>
      </c>
      <c r="F151" s="236" t="e">
        <f>_Loc2</f>
        <v>#N/A</v>
      </c>
      <c r="G151" s="634" t="e">
        <f>_Loc2</f>
        <v>#N/A</v>
      </c>
      <c r="H151" s="635"/>
      <c r="I151" s="236" t="e">
        <f>_Loc2</f>
        <v>#N/A</v>
      </c>
      <c r="J151" s="236" t="e">
        <f>_Loc2</f>
        <v>#N/A</v>
      </c>
      <c r="K151" s="236" t="e">
        <f>_Loc2</f>
        <v>#N/A</v>
      </c>
      <c r="L151" s="236" t="e">
        <f>_Loc2</f>
        <v>#N/A</v>
      </c>
      <c r="M151" s="236" t="e">
        <f>_Loc2</f>
        <v>#N/A</v>
      </c>
      <c r="N151" s="236" t="e">
        <f>_Loc2</f>
        <v>#N/A</v>
      </c>
      <c r="O151" s="236" t="e">
        <f>_Loc2</f>
        <v>#N/A</v>
      </c>
      <c r="P151" s="133"/>
      <c r="Q151" s="133"/>
      <c r="R151" s="133"/>
      <c r="S151" s="133"/>
      <c r="T151" s="133"/>
      <c r="U151" s="133"/>
      <c r="V151" s="133"/>
      <c r="W151" s="236"/>
      <c r="X151" s="294"/>
      <c r="Y151" s="236"/>
      <c r="Z151" s="236" t="e">
        <f>_Loc2</f>
        <v>#N/A</v>
      </c>
      <c r="AA151" s="236" t="e">
        <f>_Loc2</f>
        <v>#N/A</v>
      </c>
      <c r="AB151" s="236" t="e">
        <f>_Loc2</f>
        <v>#N/A</v>
      </c>
      <c r="AC151" s="95">
        <f t="shared" si="6"/>
        <v>289</v>
      </c>
      <c r="AD151" s="236" t="e">
        <f>_Loc2</f>
        <v>#N/A</v>
      </c>
      <c r="AE151" s="236" t="e">
        <f>_Loc2</f>
        <v>#N/A</v>
      </c>
      <c r="AF151" s="95" t="str">
        <f t="shared" si="8"/>
        <v/>
      </c>
    </row>
    <row r="152" spans="1:32" ht="15.75" x14ac:dyDescent="0.2">
      <c r="A152" s="307" t="s">
        <v>3210</v>
      </c>
      <c r="B152" s="133">
        <f t="shared" si="7"/>
        <v>145</v>
      </c>
      <c r="C152" s="244" t="e">
        <f>_Loc2</f>
        <v>#N/A</v>
      </c>
      <c r="D152" s="245" t="e">
        <f>_Loc2</f>
        <v>#N/A</v>
      </c>
      <c r="E152" s="255" t="e">
        <f>_Loc2</f>
        <v>#N/A</v>
      </c>
      <c r="F152" s="236" t="e">
        <f>_Loc2</f>
        <v>#N/A</v>
      </c>
      <c r="G152" s="634" t="e">
        <f>_Loc2</f>
        <v>#N/A</v>
      </c>
      <c r="H152" s="635"/>
      <c r="I152" s="236" t="e">
        <f>_Loc2</f>
        <v>#N/A</v>
      </c>
      <c r="J152" s="236" t="e">
        <f>_Loc2</f>
        <v>#N/A</v>
      </c>
      <c r="K152" s="236" t="e">
        <f>_Loc2</f>
        <v>#N/A</v>
      </c>
      <c r="L152" s="236" t="e">
        <f>_Loc2</f>
        <v>#N/A</v>
      </c>
      <c r="M152" s="236" t="e">
        <f>_Loc2</f>
        <v>#N/A</v>
      </c>
      <c r="N152" s="236" t="e">
        <f>_Loc2</f>
        <v>#N/A</v>
      </c>
      <c r="O152" s="236" t="e">
        <f>_Loc2</f>
        <v>#N/A</v>
      </c>
      <c r="P152" s="133"/>
      <c r="Q152" s="133"/>
      <c r="R152" s="133"/>
      <c r="S152" s="133"/>
      <c r="T152" s="133"/>
      <c r="U152" s="133"/>
      <c r="V152" s="133"/>
      <c r="W152" s="236"/>
      <c r="X152" s="294"/>
      <c r="Y152" s="236"/>
      <c r="Z152" s="236" t="e">
        <f>_Loc2</f>
        <v>#N/A</v>
      </c>
      <c r="AA152" s="236" t="e">
        <f>_Loc2</f>
        <v>#N/A</v>
      </c>
      <c r="AB152" s="236" t="e">
        <f>_Loc2</f>
        <v>#N/A</v>
      </c>
      <c r="AC152" s="95">
        <f t="shared" si="6"/>
        <v>289</v>
      </c>
      <c r="AD152" s="236" t="e">
        <f>_Loc2</f>
        <v>#N/A</v>
      </c>
      <c r="AE152" s="236" t="e">
        <f>_Loc2</f>
        <v>#N/A</v>
      </c>
      <c r="AF152" s="95" t="str">
        <f t="shared" si="8"/>
        <v/>
      </c>
    </row>
    <row r="153" spans="1:32" ht="15.75" x14ac:dyDescent="0.2">
      <c r="A153" s="307" t="s">
        <v>3206</v>
      </c>
      <c r="B153" s="133">
        <f t="shared" si="7"/>
        <v>146</v>
      </c>
      <c r="C153" s="244" t="e">
        <f>_Loc2</f>
        <v>#N/A</v>
      </c>
      <c r="D153" s="245" t="e">
        <f>_Loc2</f>
        <v>#N/A</v>
      </c>
      <c r="E153" s="255" t="e">
        <f>_Loc2</f>
        <v>#N/A</v>
      </c>
      <c r="F153" s="236" t="e">
        <f>_Loc2</f>
        <v>#N/A</v>
      </c>
      <c r="G153" s="634" t="e">
        <f>_Loc2</f>
        <v>#N/A</v>
      </c>
      <c r="H153" s="635"/>
      <c r="I153" s="236" t="e">
        <f>_Loc2</f>
        <v>#N/A</v>
      </c>
      <c r="J153" s="236" t="e">
        <f>_Loc2</f>
        <v>#N/A</v>
      </c>
      <c r="K153" s="236" t="e">
        <f>_Loc2</f>
        <v>#N/A</v>
      </c>
      <c r="L153" s="236" t="e">
        <f>_Loc2</f>
        <v>#N/A</v>
      </c>
      <c r="M153" s="236" t="e">
        <f>_Loc2</f>
        <v>#N/A</v>
      </c>
      <c r="N153" s="236" t="e">
        <f>_Loc2</f>
        <v>#N/A</v>
      </c>
      <c r="O153" s="236" t="e">
        <f>_Loc2</f>
        <v>#N/A</v>
      </c>
      <c r="P153" s="133"/>
      <c r="Q153" s="133"/>
      <c r="R153" s="133"/>
      <c r="S153" s="133"/>
      <c r="T153" s="133"/>
      <c r="U153" s="133"/>
      <c r="V153" s="262"/>
      <c r="W153" s="236"/>
      <c r="X153" s="294"/>
      <c r="Y153" s="236"/>
      <c r="Z153" s="236" t="e">
        <f>_Loc2</f>
        <v>#N/A</v>
      </c>
      <c r="AA153" s="236" t="e">
        <f>_Loc2</f>
        <v>#N/A</v>
      </c>
      <c r="AB153" s="236" t="e">
        <f>_Loc2</f>
        <v>#N/A</v>
      </c>
      <c r="AC153" s="95">
        <f t="shared" si="6"/>
        <v>289</v>
      </c>
      <c r="AD153" s="236" t="e">
        <f>_Loc2</f>
        <v>#N/A</v>
      </c>
      <c r="AE153" s="236" t="e">
        <f>_Loc2</f>
        <v>#N/A</v>
      </c>
      <c r="AF153" s="95" t="str">
        <f t="shared" si="8"/>
        <v/>
      </c>
    </row>
    <row r="154" spans="1:32" ht="15.75" x14ac:dyDescent="0.2">
      <c r="A154" s="307" t="s">
        <v>3199</v>
      </c>
      <c r="B154" s="133">
        <f t="shared" si="7"/>
        <v>147</v>
      </c>
      <c r="C154" s="244" t="e">
        <f>_Loc2</f>
        <v>#N/A</v>
      </c>
      <c r="D154" s="245" t="e">
        <f>_Loc2</f>
        <v>#N/A</v>
      </c>
      <c r="E154" s="255" t="e">
        <f>_Loc2</f>
        <v>#N/A</v>
      </c>
      <c r="F154" s="236" t="e">
        <f>_Loc2</f>
        <v>#N/A</v>
      </c>
      <c r="G154" s="634" t="e">
        <f>_Loc2</f>
        <v>#N/A</v>
      </c>
      <c r="H154" s="635"/>
      <c r="I154" s="236" t="e">
        <f>_Loc2</f>
        <v>#N/A</v>
      </c>
      <c r="J154" s="236" t="e">
        <f>_Loc2</f>
        <v>#N/A</v>
      </c>
      <c r="K154" s="236" t="e">
        <f>_Loc2</f>
        <v>#N/A</v>
      </c>
      <c r="L154" s="236" t="e">
        <f>_Loc2</f>
        <v>#N/A</v>
      </c>
      <c r="M154" s="236" t="e">
        <f>_Loc2</f>
        <v>#N/A</v>
      </c>
      <c r="N154" s="236" t="e">
        <f>_Loc2</f>
        <v>#N/A</v>
      </c>
      <c r="O154" s="236" t="e">
        <f>_Loc2</f>
        <v>#N/A</v>
      </c>
      <c r="P154" s="133"/>
      <c r="Q154" s="133"/>
      <c r="R154" s="133"/>
      <c r="S154" s="133"/>
      <c r="T154" s="133"/>
      <c r="U154" s="133"/>
      <c r="V154" s="133"/>
      <c r="W154" s="236"/>
      <c r="X154" s="294"/>
      <c r="Y154" s="236"/>
      <c r="Z154" s="236" t="e">
        <f>_Loc2</f>
        <v>#N/A</v>
      </c>
      <c r="AA154" s="236" t="e">
        <f>_Loc2</f>
        <v>#N/A</v>
      </c>
      <c r="AB154" s="236" t="e">
        <f>_Loc2</f>
        <v>#N/A</v>
      </c>
      <c r="AC154" s="95">
        <f t="shared" si="6"/>
        <v>289</v>
      </c>
      <c r="AD154" s="236" t="e">
        <f>_Loc2</f>
        <v>#N/A</v>
      </c>
      <c r="AE154" s="236" t="e">
        <f>_Loc2</f>
        <v>#N/A</v>
      </c>
      <c r="AF154" s="95" t="str">
        <f t="shared" si="8"/>
        <v/>
      </c>
    </row>
    <row r="155" spans="1:32" ht="15.75" x14ac:dyDescent="0.2">
      <c r="A155" s="307" t="s">
        <v>3207</v>
      </c>
      <c r="B155" s="133">
        <f t="shared" si="7"/>
        <v>148</v>
      </c>
      <c r="C155" s="244" t="e">
        <f>_Loc2</f>
        <v>#N/A</v>
      </c>
      <c r="D155" s="245" t="e">
        <f>_Loc2</f>
        <v>#N/A</v>
      </c>
      <c r="E155" s="255" t="e">
        <f>_Loc2</f>
        <v>#N/A</v>
      </c>
      <c r="F155" s="236" t="e">
        <f>_Loc2</f>
        <v>#N/A</v>
      </c>
      <c r="G155" s="634" t="e">
        <f>_Loc2</f>
        <v>#N/A</v>
      </c>
      <c r="H155" s="635"/>
      <c r="I155" s="236" t="e">
        <f>_Loc2</f>
        <v>#N/A</v>
      </c>
      <c r="J155" s="236" t="e">
        <f>_Loc2</f>
        <v>#N/A</v>
      </c>
      <c r="K155" s="236" t="e">
        <f>_Loc2</f>
        <v>#N/A</v>
      </c>
      <c r="L155" s="236" t="e">
        <f>_Loc2</f>
        <v>#N/A</v>
      </c>
      <c r="M155" s="236" t="e">
        <f>_Loc2</f>
        <v>#N/A</v>
      </c>
      <c r="N155" s="236" t="e">
        <f>_Loc2</f>
        <v>#N/A</v>
      </c>
      <c r="O155" s="236" t="e">
        <f>_Loc2</f>
        <v>#N/A</v>
      </c>
      <c r="P155" s="133"/>
      <c r="Q155" s="133"/>
      <c r="R155" s="133"/>
      <c r="S155" s="133"/>
      <c r="T155" s="133"/>
      <c r="U155" s="133"/>
      <c r="V155" s="133"/>
      <c r="W155" s="236"/>
      <c r="X155" s="294"/>
      <c r="Y155" s="236"/>
      <c r="Z155" s="236" t="e">
        <f>_Loc2</f>
        <v>#N/A</v>
      </c>
      <c r="AA155" s="236" t="e">
        <f>_Loc2</f>
        <v>#N/A</v>
      </c>
      <c r="AB155" s="236" t="e">
        <f>_Loc2</f>
        <v>#N/A</v>
      </c>
      <c r="AC155" s="95">
        <f t="shared" si="6"/>
        <v>289</v>
      </c>
      <c r="AD155" s="236" t="e">
        <f>_Loc2</f>
        <v>#N/A</v>
      </c>
      <c r="AE155" s="236" t="e">
        <f>_Loc2</f>
        <v>#N/A</v>
      </c>
      <c r="AF155" s="95" t="str">
        <f t="shared" si="8"/>
        <v/>
      </c>
    </row>
    <row r="156" spans="1:32" ht="15.75" x14ac:dyDescent="0.2">
      <c r="A156" s="307" t="s">
        <v>3208</v>
      </c>
      <c r="B156" s="133">
        <f t="shared" si="7"/>
        <v>149</v>
      </c>
      <c r="C156" s="244" t="e">
        <f>_Loc2</f>
        <v>#N/A</v>
      </c>
      <c r="D156" s="245" t="e">
        <f>_Loc2</f>
        <v>#N/A</v>
      </c>
      <c r="E156" s="255" t="e">
        <f>_Loc2</f>
        <v>#N/A</v>
      </c>
      <c r="F156" s="236" t="e">
        <f>_Loc2</f>
        <v>#N/A</v>
      </c>
      <c r="G156" s="634" t="e">
        <f>_Loc2</f>
        <v>#N/A</v>
      </c>
      <c r="H156" s="635"/>
      <c r="I156" s="236" t="e">
        <f>_Loc2</f>
        <v>#N/A</v>
      </c>
      <c r="J156" s="236" t="e">
        <f>_Loc2</f>
        <v>#N/A</v>
      </c>
      <c r="K156" s="236" t="e">
        <f>_Loc2</f>
        <v>#N/A</v>
      </c>
      <c r="L156" s="236" t="e">
        <f>_Loc2</f>
        <v>#N/A</v>
      </c>
      <c r="M156" s="236" t="e">
        <f>_Loc2</f>
        <v>#N/A</v>
      </c>
      <c r="N156" s="236" t="e">
        <f>_Loc2</f>
        <v>#N/A</v>
      </c>
      <c r="O156" s="236" t="e">
        <f>_Loc2</f>
        <v>#N/A</v>
      </c>
      <c r="P156" s="133"/>
      <c r="Q156" s="133"/>
      <c r="R156" s="133"/>
      <c r="S156" s="133"/>
      <c r="T156" s="133"/>
      <c r="U156" s="133"/>
      <c r="V156" s="133"/>
      <c r="W156" s="236"/>
      <c r="X156" s="294"/>
      <c r="Y156" s="236"/>
      <c r="Z156" s="236" t="e">
        <f>_Loc2</f>
        <v>#N/A</v>
      </c>
      <c r="AA156" s="236" t="e">
        <f>_Loc2</f>
        <v>#N/A</v>
      </c>
      <c r="AB156" s="236" t="e">
        <f>_Loc2</f>
        <v>#N/A</v>
      </c>
      <c r="AC156" s="95">
        <f t="shared" si="6"/>
        <v>289</v>
      </c>
      <c r="AD156" s="236" t="e">
        <f>_Loc2</f>
        <v>#N/A</v>
      </c>
      <c r="AE156" s="236" t="e">
        <f>_Loc2</f>
        <v>#N/A</v>
      </c>
      <c r="AF156" s="95" t="str">
        <f t="shared" si="8"/>
        <v/>
      </c>
    </row>
    <row r="157" spans="1:32" ht="15.75" x14ac:dyDescent="0.2">
      <c r="A157" s="307" t="s">
        <v>3209</v>
      </c>
      <c r="B157" s="133">
        <f t="shared" si="7"/>
        <v>150</v>
      </c>
      <c r="C157" s="244" t="e">
        <f>_Loc2</f>
        <v>#N/A</v>
      </c>
      <c r="D157" s="245" t="e">
        <f>_Loc2</f>
        <v>#N/A</v>
      </c>
      <c r="E157" s="255" t="e">
        <f>_Loc2</f>
        <v>#N/A</v>
      </c>
      <c r="F157" s="236" t="e">
        <f>_Loc2</f>
        <v>#N/A</v>
      </c>
      <c r="G157" s="634" t="e">
        <f>_Loc2</f>
        <v>#N/A</v>
      </c>
      <c r="H157" s="635"/>
      <c r="I157" s="236" t="e">
        <f>_Loc2</f>
        <v>#N/A</v>
      </c>
      <c r="J157" s="236" t="e">
        <f>_Loc2</f>
        <v>#N/A</v>
      </c>
      <c r="K157" s="236" t="e">
        <f>_Loc2</f>
        <v>#N/A</v>
      </c>
      <c r="L157" s="236" t="e">
        <f>_Loc2</f>
        <v>#N/A</v>
      </c>
      <c r="M157" s="236" t="e">
        <f>_Loc2</f>
        <v>#N/A</v>
      </c>
      <c r="N157" s="236" t="e">
        <f>_Loc2</f>
        <v>#N/A</v>
      </c>
      <c r="O157" s="236" t="e">
        <f>_Loc2</f>
        <v>#N/A</v>
      </c>
      <c r="P157" s="133"/>
      <c r="Q157" s="133"/>
      <c r="R157" s="133"/>
      <c r="S157" s="133"/>
      <c r="T157" s="133"/>
      <c r="U157" s="133"/>
      <c r="V157" s="133"/>
      <c r="W157" s="236"/>
      <c r="X157" s="294"/>
      <c r="Y157" s="236"/>
      <c r="Z157" s="236" t="e">
        <f>_Loc2</f>
        <v>#N/A</v>
      </c>
      <c r="AA157" s="236" t="e">
        <f>_Loc2</f>
        <v>#N/A</v>
      </c>
      <c r="AB157" s="236" t="e">
        <f>_Loc2</f>
        <v>#N/A</v>
      </c>
      <c r="AC157" s="95">
        <f t="shared" si="6"/>
        <v>289</v>
      </c>
      <c r="AD157" s="236" t="e">
        <f>_Loc2</f>
        <v>#N/A</v>
      </c>
      <c r="AE157" s="236" t="e">
        <f>_Loc2</f>
        <v>#N/A</v>
      </c>
      <c r="AF157" s="95" t="str">
        <f t="shared" si="8"/>
        <v/>
      </c>
    </row>
    <row r="158" spans="1:32" ht="15.75" x14ac:dyDescent="0.2">
      <c r="A158" s="307" t="s">
        <v>2557</v>
      </c>
      <c r="B158" s="133">
        <f t="shared" si="7"/>
        <v>151</v>
      </c>
      <c r="C158" s="244" t="e">
        <f>_Loc2</f>
        <v>#N/A</v>
      </c>
      <c r="D158" s="245" t="e">
        <f>_Loc2</f>
        <v>#N/A</v>
      </c>
      <c r="E158" s="255" t="e">
        <f>_Loc2</f>
        <v>#N/A</v>
      </c>
      <c r="F158" s="236" t="e">
        <f>_Loc2</f>
        <v>#N/A</v>
      </c>
      <c r="G158" s="634" t="e">
        <f>_Loc2</f>
        <v>#N/A</v>
      </c>
      <c r="H158" s="635"/>
      <c r="I158" s="236" t="e">
        <f>_Loc2</f>
        <v>#N/A</v>
      </c>
      <c r="J158" s="236" t="e">
        <f>_Loc2</f>
        <v>#N/A</v>
      </c>
      <c r="K158" s="236" t="e">
        <f>_Loc2</f>
        <v>#N/A</v>
      </c>
      <c r="L158" s="236" t="e">
        <f>_Loc2</f>
        <v>#N/A</v>
      </c>
      <c r="M158" s="236" t="e">
        <f>_Loc2</f>
        <v>#N/A</v>
      </c>
      <c r="N158" s="236" t="e">
        <f>_Loc2</f>
        <v>#N/A</v>
      </c>
      <c r="O158" s="236" t="e">
        <f>_Loc2</f>
        <v>#N/A</v>
      </c>
      <c r="P158" s="133"/>
      <c r="Q158" s="133"/>
      <c r="R158" s="133"/>
      <c r="S158" s="133"/>
      <c r="T158" s="133"/>
      <c r="U158" s="133"/>
      <c r="V158" s="133"/>
      <c r="W158" s="236"/>
      <c r="X158" s="294"/>
      <c r="Y158" s="236"/>
      <c r="Z158" s="236" t="e">
        <f>_Loc2</f>
        <v>#N/A</v>
      </c>
      <c r="AA158" s="236" t="e">
        <f>_Loc2</f>
        <v>#N/A</v>
      </c>
      <c r="AB158" s="236" t="e">
        <f>_Loc2</f>
        <v>#N/A</v>
      </c>
      <c r="AC158" s="95">
        <f t="shared" si="6"/>
        <v>289</v>
      </c>
      <c r="AD158" s="236" t="e">
        <f>_Loc2</f>
        <v>#N/A</v>
      </c>
      <c r="AE158" s="236" t="e">
        <f>_Loc2</f>
        <v>#N/A</v>
      </c>
      <c r="AF158" s="95" t="str">
        <f t="shared" si="8"/>
        <v/>
      </c>
    </row>
    <row r="159" spans="1:32" ht="15.75" x14ac:dyDescent="0.2">
      <c r="A159" s="307" t="s">
        <v>2476</v>
      </c>
      <c r="B159" s="133">
        <f t="shared" si="7"/>
        <v>152</v>
      </c>
      <c r="C159" s="244" t="e">
        <f>_Loc2</f>
        <v>#N/A</v>
      </c>
      <c r="D159" s="245" t="e">
        <f>_Loc2</f>
        <v>#N/A</v>
      </c>
      <c r="E159" s="255" t="e">
        <f>_Loc2</f>
        <v>#N/A</v>
      </c>
      <c r="F159" s="236" t="e">
        <f>_Loc2</f>
        <v>#N/A</v>
      </c>
      <c r="G159" s="634" t="e">
        <f>_Loc2</f>
        <v>#N/A</v>
      </c>
      <c r="H159" s="635"/>
      <c r="I159" s="236" t="e">
        <f>_Loc2</f>
        <v>#N/A</v>
      </c>
      <c r="J159" s="236" t="e">
        <f>_Loc2</f>
        <v>#N/A</v>
      </c>
      <c r="K159" s="236" t="e">
        <f>_Loc2</f>
        <v>#N/A</v>
      </c>
      <c r="L159" s="236" t="e">
        <f>_Loc2</f>
        <v>#N/A</v>
      </c>
      <c r="M159" s="236" t="e">
        <f>_Loc2</f>
        <v>#N/A</v>
      </c>
      <c r="N159" s="236" t="e">
        <f>_Loc2</f>
        <v>#N/A</v>
      </c>
      <c r="O159" s="236" t="e">
        <f>_Loc2</f>
        <v>#N/A</v>
      </c>
      <c r="P159" s="133"/>
      <c r="Q159" s="133"/>
      <c r="R159" s="133"/>
      <c r="S159" s="133"/>
      <c r="T159" s="133"/>
      <c r="U159" s="133"/>
      <c r="V159" s="133"/>
      <c r="W159" s="236"/>
      <c r="X159" s="294"/>
      <c r="Y159" s="236"/>
      <c r="Z159" s="236" t="e">
        <f>_Loc2</f>
        <v>#N/A</v>
      </c>
      <c r="AA159" s="236" t="e">
        <f>_Loc2</f>
        <v>#N/A</v>
      </c>
      <c r="AB159" s="236" t="e">
        <f>_Loc2</f>
        <v>#N/A</v>
      </c>
      <c r="AC159" s="95">
        <f t="shared" si="6"/>
        <v>289</v>
      </c>
      <c r="AD159" s="236" t="e">
        <f>_Loc2</f>
        <v>#N/A</v>
      </c>
      <c r="AE159" s="236" t="e">
        <f>_Loc2</f>
        <v>#N/A</v>
      </c>
      <c r="AF159" s="95" t="str">
        <f t="shared" si="8"/>
        <v/>
      </c>
    </row>
    <row r="160" spans="1:32" ht="15.75" x14ac:dyDescent="0.2">
      <c r="A160" s="307" t="s">
        <v>2556</v>
      </c>
      <c r="B160" s="133">
        <f t="shared" si="7"/>
        <v>153</v>
      </c>
      <c r="C160" s="244" t="e">
        <f>_Loc2</f>
        <v>#N/A</v>
      </c>
      <c r="D160" s="245" t="e">
        <f>_Loc2</f>
        <v>#N/A</v>
      </c>
      <c r="E160" s="255" t="e">
        <f>_Loc2</f>
        <v>#N/A</v>
      </c>
      <c r="F160" s="236" t="e">
        <f>_Loc2</f>
        <v>#N/A</v>
      </c>
      <c r="G160" s="634" t="e">
        <f>_Loc2</f>
        <v>#N/A</v>
      </c>
      <c r="H160" s="635"/>
      <c r="I160" s="236" t="e">
        <f>_Loc2</f>
        <v>#N/A</v>
      </c>
      <c r="J160" s="236" t="e">
        <f>_Loc2</f>
        <v>#N/A</v>
      </c>
      <c r="K160" s="236" t="e">
        <f>_Loc2</f>
        <v>#N/A</v>
      </c>
      <c r="L160" s="236" t="e">
        <f>_Loc2</f>
        <v>#N/A</v>
      </c>
      <c r="M160" s="236" t="e">
        <f>_Loc2</f>
        <v>#N/A</v>
      </c>
      <c r="N160" s="236" t="e">
        <f>_Loc2</f>
        <v>#N/A</v>
      </c>
      <c r="O160" s="236" t="e">
        <f>_Loc2</f>
        <v>#N/A</v>
      </c>
      <c r="P160" s="133"/>
      <c r="Q160" s="133"/>
      <c r="R160" s="133"/>
      <c r="S160" s="133"/>
      <c r="T160" s="133"/>
      <c r="U160" s="133"/>
      <c r="V160" s="133"/>
      <c r="W160" s="236"/>
      <c r="X160" s="294"/>
      <c r="Y160" s="236"/>
      <c r="Z160" s="236" t="e">
        <f>_Loc2</f>
        <v>#N/A</v>
      </c>
      <c r="AA160" s="236" t="e">
        <f>_Loc2</f>
        <v>#N/A</v>
      </c>
      <c r="AB160" s="236" t="e">
        <f>_Loc2</f>
        <v>#N/A</v>
      </c>
      <c r="AC160" s="95">
        <f t="shared" si="6"/>
        <v>289</v>
      </c>
      <c r="AD160" s="236" t="e">
        <f>_Loc2</f>
        <v>#N/A</v>
      </c>
      <c r="AE160" s="236" t="e">
        <f>_Loc2</f>
        <v>#N/A</v>
      </c>
      <c r="AF160" s="95" t="str">
        <f t="shared" si="8"/>
        <v/>
      </c>
    </row>
    <row r="161" spans="1:32" ht="15.75" x14ac:dyDescent="0.2">
      <c r="A161" s="307" t="s">
        <v>2634</v>
      </c>
      <c r="B161" s="133">
        <f t="shared" si="7"/>
        <v>154</v>
      </c>
      <c r="C161" s="244" t="e">
        <f>_Loc2</f>
        <v>#N/A</v>
      </c>
      <c r="D161" s="245" t="e">
        <f>_Loc2</f>
        <v>#N/A</v>
      </c>
      <c r="E161" s="255" t="e">
        <f>_Loc2</f>
        <v>#N/A</v>
      </c>
      <c r="F161" s="236" t="e">
        <f>_Loc2</f>
        <v>#N/A</v>
      </c>
      <c r="G161" s="634" t="e">
        <f>_Loc2</f>
        <v>#N/A</v>
      </c>
      <c r="H161" s="635"/>
      <c r="I161" s="236" t="e">
        <f>_Loc2</f>
        <v>#N/A</v>
      </c>
      <c r="J161" s="236" t="e">
        <f>_Loc2</f>
        <v>#N/A</v>
      </c>
      <c r="K161" s="236" t="e">
        <f>_Loc2</f>
        <v>#N/A</v>
      </c>
      <c r="L161" s="236" t="e">
        <f>_Loc2</f>
        <v>#N/A</v>
      </c>
      <c r="M161" s="236" t="e">
        <f>_Loc2</f>
        <v>#N/A</v>
      </c>
      <c r="N161" s="236" t="e">
        <f>_Loc2</f>
        <v>#N/A</v>
      </c>
      <c r="O161" s="236" t="e">
        <f>_Loc2</f>
        <v>#N/A</v>
      </c>
      <c r="P161" s="133"/>
      <c r="Q161" s="133"/>
      <c r="R161" s="133"/>
      <c r="S161" s="133"/>
      <c r="T161" s="133"/>
      <c r="U161" s="133"/>
      <c r="V161" s="133"/>
      <c r="W161" s="236"/>
      <c r="X161" s="294"/>
      <c r="Y161" s="236"/>
      <c r="Z161" s="236" t="e">
        <f>_Loc2</f>
        <v>#N/A</v>
      </c>
      <c r="AA161" s="236" t="e">
        <f>_Loc2</f>
        <v>#N/A</v>
      </c>
      <c r="AB161" s="236" t="e">
        <f>_Loc2</f>
        <v>#N/A</v>
      </c>
      <c r="AC161" s="95">
        <f t="shared" si="6"/>
        <v>289</v>
      </c>
      <c r="AD161" s="236" t="e">
        <f>_Loc2</f>
        <v>#N/A</v>
      </c>
      <c r="AE161" s="236" t="e">
        <f>_Loc2</f>
        <v>#N/A</v>
      </c>
      <c r="AF161" s="95" t="str">
        <f t="shared" si="8"/>
        <v/>
      </c>
    </row>
    <row r="162" spans="1:32" ht="15.75" x14ac:dyDescent="0.2">
      <c r="A162" s="307" t="s">
        <v>2577</v>
      </c>
      <c r="B162" s="133">
        <f t="shared" si="7"/>
        <v>155</v>
      </c>
      <c r="C162" s="244" t="e">
        <f>_Loc2</f>
        <v>#N/A</v>
      </c>
      <c r="D162" s="245" t="e">
        <f>_Loc2</f>
        <v>#N/A</v>
      </c>
      <c r="E162" s="255" t="e">
        <f>_Loc2</f>
        <v>#N/A</v>
      </c>
      <c r="F162" s="236" t="e">
        <f>_Loc2</f>
        <v>#N/A</v>
      </c>
      <c r="G162" s="634" t="e">
        <f>_Loc2</f>
        <v>#N/A</v>
      </c>
      <c r="H162" s="635"/>
      <c r="I162" s="236" t="e">
        <f>_Loc2</f>
        <v>#N/A</v>
      </c>
      <c r="J162" s="236" t="e">
        <f>_Loc2</f>
        <v>#N/A</v>
      </c>
      <c r="K162" s="236" t="e">
        <f>_Loc2</f>
        <v>#N/A</v>
      </c>
      <c r="L162" s="236" t="e">
        <f>_Loc2</f>
        <v>#N/A</v>
      </c>
      <c r="M162" s="236" t="e">
        <f>_Loc2</f>
        <v>#N/A</v>
      </c>
      <c r="N162" s="236" t="e">
        <f>_Loc2</f>
        <v>#N/A</v>
      </c>
      <c r="O162" s="236" t="e">
        <f>_Loc2</f>
        <v>#N/A</v>
      </c>
      <c r="P162" s="133"/>
      <c r="Q162" s="133"/>
      <c r="R162" s="133"/>
      <c r="S162" s="133"/>
      <c r="T162" s="133"/>
      <c r="U162" s="133"/>
      <c r="V162" s="133"/>
      <c r="W162" s="236"/>
      <c r="X162" s="294"/>
      <c r="Y162" s="236"/>
      <c r="Z162" s="236" t="e">
        <f>_Loc2</f>
        <v>#N/A</v>
      </c>
      <c r="AA162" s="236" t="e">
        <f>_Loc2</f>
        <v>#N/A</v>
      </c>
      <c r="AB162" s="236" t="e">
        <f>_Loc2</f>
        <v>#N/A</v>
      </c>
      <c r="AC162" s="95">
        <f t="shared" si="6"/>
        <v>289</v>
      </c>
      <c r="AD162" s="236" t="e">
        <f>_Loc2</f>
        <v>#N/A</v>
      </c>
      <c r="AE162" s="236" t="e">
        <f>_Loc2</f>
        <v>#N/A</v>
      </c>
      <c r="AF162" s="95" t="str">
        <f t="shared" si="8"/>
        <v/>
      </c>
    </row>
    <row r="163" spans="1:32" ht="15.75" x14ac:dyDescent="0.2">
      <c r="A163" s="307" t="s">
        <v>2978</v>
      </c>
      <c r="B163" s="133">
        <f t="shared" si="7"/>
        <v>156</v>
      </c>
      <c r="C163" s="244" t="e">
        <f>_Loc2</f>
        <v>#N/A</v>
      </c>
      <c r="D163" s="245" t="e">
        <f>_Loc2</f>
        <v>#N/A</v>
      </c>
      <c r="E163" s="255" t="e">
        <f>_Loc2</f>
        <v>#N/A</v>
      </c>
      <c r="F163" s="236" t="e">
        <f>_Loc2</f>
        <v>#N/A</v>
      </c>
      <c r="G163" s="634" t="e">
        <f>_Loc2</f>
        <v>#N/A</v>
      </c>
      <c r="H163" s="635"/>
      <c r="I163" s="236" t="e">
        <f>_Loc2</f>
        <v>#N/A</v>
      </c>
      <c r="J163" s="236" t="e">
        <f>_Loc2</f>
        <v>#N/A</v>
      </c>
      <c r="K163" s="236" t="e">
        <f>_Loc2</f>
        <v>#N/A</v>
      </c>
      <c r="L163" s="236" t="e">
        <f>_Loc2</f>
        <v>#N/A</v>
      </c>
      <c r="M163" s="236" t="e">
        <f>_Loc2</f>
        <v>#N/A</v>
      </c>
      <c r="N163" s="236" t="e">
        <f>_Loc2</f>
        <v>#N/A</v>
      </c>
      <c r="O163" s="236" t="e">
        <f>_Loc2</f>
        <v>#N/A</v>
      </c>
      <c r="P163" s="133"/>
      <c r="Q163" s="133"/>
      <c r="R163" s="133"/>
      <c r="S163" s="133"/>
      <c r="T163" s="133"/>
      <c r="U163" s="133"/>
      <c r="V163" s="133"/>
      <c r="W163" s="236"/>
      <c r="X163" s="294"/>
      <c r="Y163" s="236"/>
      <c r="Z163" s="236" t="e">
        <f>_Loc2</f>
        <v>#N/A</v>
      </c>
      <c r="AA163" s="236" t="e">
        <f>_Loc2</f>
        <v>#N/A</v>
      </c>
      <c r="AB163" s="236" t="e">
        <f>_Loc2</f>
        <v>#N/A</v>
      </c>
      <c r="AC163" s="95">
        <f t="shared" si="6"/>
        <v>289</v>
      </c>
      <c r="AD163" s="236" t="e">
        <f>_Loc2</f>
        <v>#N/A</v>
      </c>
      <c r="AE163" s="236" t="e">
        <f>_Loc2</f>
        <v>#N/A</v>
      </c>
      <c r="AF163" s="95" t="str">
        <f t="shared" si="8"/>
        <v/>
      </c>
    </row>
    <row r="164" spans="1:32" ht="15.75" x14ac:dyDescent="0.2">
      <c r="A164" s="307" t="s">
        <v>2608</v>
      </c>
      <c r="B164" s="133">
        <f t="shared" si="7"/>
        <v>157</v>
      </c>
      <c r="C164" s="244" t="e">
        <f>_Loc2</f>
        <v>#N/A</v>
      </c>
      <c r="D164" s="245" t="e">
        <f>_Loc2</f>
        <v>#N/A</v>
      </c>
      <c r="E164" s="255" t="e">
        <f>_Loc2</f>
        <v>#N/A</v>
      </c>
      <c r="F164" s="236" t="e">
        <f>_Loc2</f>
        <v>#N/A</v>
      </c>
      <c r="G164" s="634" t="e">
        <f>_Loc2</f>
        <v>#N/A</v>
      </c>
      <c r="H164" s="635"/>
      <c r="I164" s="236" t="e">
        <f>_Loc2</f>
        <v>#N/A</v>
      </c>
      <c r="J164" s="236" t="e">
        <f>_Loc2</f>
        <v>#N/A</v>
      </c>
      <c r="K164" s="236" t="e">
        <f>_Loc2</f>
        <v>#N/A</v>
      </c>
      <c r="L164" s="236" t="e">
        <f>_Loc2</f>
        <v>#N/A</v>
      </c>
      <c r="M164" s="236" t="e">
        <f>_Loc2</f>
        <v>#N/A</v>
      </c>
      <c r="N164" s="236" t="e">
        <f>_Loc2</f>
        <v>#N/A</v>
      </c>
      <c r="O164" s="236" t="e">
        <f>_Loc2</f>
        <v>#N/A</v>
      </c>
      <c r="P164" s="133"/>
      <c r="Q164" s="133"/>
      <c r="R164" s="133"/>
      <c r="S164" s="133"/>
      <c r="T164" s="133"/>
      <c r="U164" s="133"/>
      <c r="V164" s="133"/>
      <c r="W164" s="236"/>
      <c r="X164" s="294"/>
      <c r="Y164" s="236"/>
      <c r="Z164" s="236" t="e">
        <f>_Loc2</f>
        <v>#N/A</v>
      </c>
      <c r="AA164" s="236" t="e">
        <f>_Loc2</f>
        <v>#N/A</v>
      </c>
      <c r="AB164" s="236" t="e">
        <f>_Loc2</f>
        <v>#N/A</v>
      </c>
      <c r="AC164" s="95">
        <f t="shared" si="6"/>
        <v>289</v>
      </c>
      <c r="AD164" s="236" t="e">
        <f>_Loc2</f>
        <v>#N/A</v>
      </c>
      <c r="AE164" s="236" t="e">
        <f>_Loc2</f>
        <v>#N/A</v>
      </c>
      <c r="AF164" s="95" t="str">
        <f t="shared" si="8"/>
        <v/>
      </c>
    </row>
    <row r="165" spans="1:32" ht="15.75" x14ac:dyDescent="0.2">
      <c r="A165" s="307" t="s">
        <v>2638</v>
      </c>
      <c r="B165" s="133">
        <f t="shared" si="7"/>
        <v>158</v>
      </c>
      <c r="C165" s="244" t="e">
        <f>_Loc2</f>
        <v>#N/A</v>
      </c>
      <c r="D165" s="245" t="e">
        <f>_Loc2</f>
        <v>#N/A</v>
      </c>
      <c r="E165" s="255" t="e">
        <f>_Loc2</f>
        <v>#N/A</v>
      </c>
      <c r="F165" s="236" t="e">
        <f>_Loc2</f>
        <v>#N/A</v>
      </c>
      <c r="G165" s="634" t="e">
        <f>_Loc2</f>
        <v>#N/A</v>
      </c>
      <c r="H165" s="635"/>
      <c r="I165" s="236" t="e">
        <f>_Loc2</f>
        <v>#N/A</v>
      </c>
      <c r="J165" s="236" t="e">
        <f>_Loc2</f>
        <v>#N/A</v>
      </c>
      <c r="K165" s="236" t="e">
        <f>_Loc2</f>
        <v>#N/A</v>
      </c>
      <c r="L165" s="236" t="e">
        <f>_Loc2</f>
        <v>#N/A</v>
      </c>
      <c r="M165" s="236" t="e">
        <f>_Loc2</f>
        <v>#N/A</v>
      </c>
      <c r="N165" s="236" t="e">
        <f>_Loc2</f>
        <v>#N/A</v>
      </c>
      <c r="O165" s="236" t="e">
        <f>_Loc2</f>
        <v>#N/A</v>
      </c>
      <c r="P165" s="133"/>
      <c r="Q165" s="133"/>
      <c r="R165" s="133"/>
      <c r="S165" s="133"/>
      <c r="T165" s="133"/>
      <c r="U165" s="133"/>
      <c r="V165" s="133"/>
      <c r="W165" s="236"/>
      <c r="X165" s="294"/>
      <c r="Y165" s="236"/>
      <c r="Z165" s="236" t="e">
        <f>_Loc2</f>
        <v>#N/A</v>
      </c>
      <c r="AA165" s="236" t="e">
        <f>_Loc2</f>
        <v>#N/A</v>
      </c>
      <c r="AB165" s="236" t="e">
        <f>_Loc2</f>
        <v>#N/A</v>
      </c>
      <c r="AC165" s="95">
        <f t="shared" si="6"/>
        <v>289</v>
      </c>
      <c r="AD165" s="236" t="e">
        <f>_Loc2</f>
        <v>#N/A</v>
      </c>
      <c r="AE165" s="236" t="e">
        <f>_Loc2</f>
        <v>#N/A</v>
      </c>
      <c r="AF165" s="95" t="str">
        <f t="shared" si="8"/>
        <v/>
      </c>
    </row>
    <row r="166" spans="1:32" ht="15.75" x14ac:dyDescent="0.2">
      <c r="A166" s="307" t="s">
        <v>2467</v>
      </c>
      <c r="B166" s="133">
        <f t="shared" si="7"/>
        <v>159</v>
      </c>
      <c r="C166" s="244" t="e">
        <f>_Loc2</f>
        <v>#N/A</v>
      </c>
      <c r="D166" s="245" t="e">
        <f>_Loc2</f>
        <v>#N/A</v>
      </c>
      <c r="E166" s="255" t="e">
        <f>_Loc2</f>
        <v>#N/A</v>
      </c>
      <c r="F166" s="236" t="e">
        <f>_Loc2</f>
        <v>#N/A</v>
      </c>
      <c r="G166" s="634" t="e">
        <f>_Loc2</f>
        <v>#N/A</v>
      </c>
      <c r="H166" s="635"/>
      <c r="I166" s="236" t="e">
        <f>_Loc2</f>
        <v>#N/A</v>
      </c>
      <c r="J166" s="236" t="e">
        <f>_Loc2</f>
        <v>#N/A</v>
      </c>
      <c r="K166" s="236" t="e">
        <f>_Loc2</f>
        <v>#N/A</v>
      </c>
      <c r="L166" s="236" t="e">
        <f>_Loc2</f>
        <v>#N/A</v>
      </c>
      <c r="M166" s="236" t="e">
        <f>_Loc2</f>
        <v>#N/A</v>
      </c>
      <c r="N166" s="236" t="e">
        <f>_Loc2</f>
        <v>#N/A</v>
      </c>
      <c r="O166" s="236" t="e">
        <f>_Loc2</f>
        <v>#N/A</v>
      </c>
      <c r="P166" s="133"/>
      <c r="Q166" s="133"/>
      <c r="R166" s="133"/>
      <c r="S166" s="133"/>
      <c r="T166" s="133"/>
      <c r="U166" s="133"/>
      <c r="V166" s="133"/>
      <c r="W166" s="236"/>
      <c r="X166" s="294"/>
      <c r="Y166" s="236"/>
      <c r="Z166" s="236" t="e">
        <f>_Loc2</f>
        <v>#N/A</v>
      </c>
      <c r="AA166" s="236" t="e">
        <f>_Loc2</f>
        <v>#N/A</v>
      </c>
      <c r="AB166" s="236" t="e">
        <f>_Loc2</f>
        <v>#N/A</v>
      </c>
      <c r="AC166" s="95">
        <f t="shared" si="6"/>
        <v>289</v>
      </c>
      <c r="AD166" s="236" t="e">
        <f>_Loc2</f>
        <v>#N/A</v>
      </c>
      <c r="AE166" s="236" t="e">
        <f>_Loc2</f>
        <v>#N/A</v>
      </c>
      <c r="AF166" s="95" t="str">
        <f t="shared" si="8"/>
        <v/>
      </c>
    </row>
    <row r="167" spans="1:32" ht="15.75" x14ac:dyDescent="0.2">
      <c r="A167" s="307" t="s">
        <v>2485</v>
      </c>
      <c r="B167" s="133">
        <f t="shared" si="7"/>
        <v>160</v>
      </c>
      <c r="C167" s="244" t="e">
        <f>_Loc2</f>
        <v>#N/A</v>
      </c>
      <c r="D167" s="245" t="e">
        <f>_Loc2</f>
        <v>#N/A</v>
      </c>
      <c r="E167" s="255" t="e">
        <f>_Loc2</f>
        <v>#N/A</v>
      </c>
      <c r="F167" s="236" t="e">
        <f>_Loc2</f>
        <v>#N/A</v>
      </c>
      <c r="G167" s="634" t="e">
        <f>_Loc2</f>
        <v>#N/A</v>
      </c>
      <c r="H167" s="635"/>
      <c r="I167" s="236" t="e">
        <f>_Loc2</f>
        <v>#N/A</v>
      </c>
      <c r="J167" s="236" t="e">
        <f>_Loc2</f>
        <v>#N/A</v>
      </c>
      <c r="K167" s="236" t="e">
        <f>_Loc2</f>
        <v>#N/A</v>
      </c>
      <c r="L167" s="236" t="e">
        <f>_Loc2</f>
        <v>#N/A</v>
      </c>
      <c r="M167" s="236" t="e">
        <f>_Loc2</f>
        <v>#N/A</v>
      </c>
      <c r="N167" s="236" t="e">
        <f>_Loc2</f>
        <v>#N/A</v>
      </c>
      <c r="O167" s="236" t="e">
        <f>_Loc2</f>
        <v>#N/A</v>
      </c>
      <c r="P167" s="133"/>
      <c r="Q167" s="133"/>
      <c r="R167" s="133"/>
      <c r="S167" s="133"/>
      <c r="T167" s="133"/>
      <c r="U167" s="133"/>
      <c r="V167" s="133"/>
      <c r="W167" s="236"/>
      <c r="X167" s="294"/>
      <c r="Y167" s="236"/>
      <c r="Z167" s="236" t="e">
        <f>_Loc2</f>
        <v>#N/A</v>
      </c>
      <c r="AA167" s="236" t="e">
        <f>_Loc2</f>
        <v>#N/A</v>
      </c>
      <c r="AB167" s="236" t="e">
        <f>_Loc2</f>
        <v>#N/A</v>
      </c>
      <c r="AC167" s="95">
        <f t="shared" si="6"/>
        <v>289</v>
      </c>
      <c r="AD167" s="236" t="e">
        <f>_Loc2</f>
        <v>#N/A</v>
      </c>
      <c r="AE167" s="236" t="e">
        <f>_Loc2</f>
        <v>#N/A</v>
      </c>
      <c r="AF167" s="95" t="str">
        <f t="shared" si="8"/>
        <v/>
      </c>
    </row>
    <row r="168" spans="1:32" ht="15.75" x14ac:dyDescent="0.25">
      <c r="A168" s="321" t="s">
        <v>2551</v>
      </c>
      <c r="B168" s="133">
        <f t="shared" si="7"/>
        <v>161</v>
      </c>
      <c r="C168" s="244" t="e">
        <f>_Loc2</f>
        <v>#N/A</v>
      </c>
      <c r="D168" s="245" t="e">
        <f>_Loc2</f>
        <v>#N/A</v>
      </c>
      <c r="E168" s="255" t="e">
        <f>_Loc2</f>
        <v>#N/A</v>
      </c>
      <c r="F168" s="236" t="e">
        <f>_Loc2</f>
        <v>#N/A</v>
      </c>
      <c r="G168" s="634" t="e">
        <f>_Loc2</f>
        <v>#N/A</v>
      </c>
      <c r="H168" s="635"/>
      <c r="I168" s="236" t="e">
        <f>_Loc2</f>
        <v>#N/A</v>
      </c>
      <c r="J168" s="236" t="e">
        <f>_Loc2</f>
        <v>#N/A</v>
      </c>
      <c r="K168" s="236" t="e">
        <f>_Loc2</f>
        <v>#N/A</v>
      </c>
      <c r="L168" s="236" t="e">
        <f>_Loc2</f>
        <v>#N/A</v>
      </c>
      <c r="M168" s="236" t="e">
        <f>_Loc2</f>
        <v>#N/A</v>
      </c>
      <c r="N168" s="236" t="e">
        <f>_Loc2</f>
        <v>#N/A</v>
      </c>
      <c r="O168" s="236" t="e">
        <f>_Loc2</f>
        <v>#N/A</v>
      </c>
      <c r="P168" s="133"/>
      <c r="Q168" s="133"/>
      <c r="R168" s="133"/>
      <c r="S168" s="133"/>
      <c r="T168" s="133"/>
      <c r="U168" s="133"/>
      <c r="V168" s="133"/>
      <c r="W168" s="236"/>
      <c r="X168" s="294"/>
      <c r="Y168" s="236"/>
      <c r="Z168" s="236" t="e">
        <f>_Loc2</f>
        <v>#N/A</v>
      </c>
      <c r="AA168" s="236" t="e">
        <f>_Loc2</f>
        <v>#N/A</v>
      </c>
      <c r="AB168" s="236" t="e">
        <f>_Loc2</f>
        <v>#N/A</v>
      </c>
      <c r="AC168" s="95">
        <f t="shared" si="6"/>
        <v>289</v>
      </c>
      <c r="AD168" s="236" t="e">
        <f>_Loc2</f>
        <v>#N/A</v>
      </c>
      <c r="AE168" s="236" t="e">
        <f>_Loc2</f>
        <v>#N/A</v>
      </c>
      <c r="AF168" s="95" t="str">
        <f t="shared" si="8"/>
        <v/>
      </c>
    </row>
    <row r="169" spans="1:32" ht="15.75" x14ac:dyDescent="0.2">
      <c r="A169" s="307" t="s">
        <v>2492</v>
      </c>
      <c r="B169" s="133">
        <f t="shared" si="7"/>
        <v>162</v>
      </c>
      <c r="C169" s="244" t="e">
        <f>_Loc2</f>
        <v>#N/A</v>
      </c>
      <c r="D169" s="245" t="e">
        <f>_Loc2</f>
        <v>#N/A</v>
      </c>
      <c r="E169" s="255" t="e">
        <f>_Loc2</f>
        <v>#N/A</v>
      </c>
      <c r="F169" s="236" t="e">
        <f>_Loc2</f>
        <v>#N/A</v>
      </c>
      <c r="G169" s="634" t="e">
        <f>_Loc2</f>
        <v>#N/A</v>
      </c>
      <c r="H169" s="635"/>
      <c r="I169" s="236" t="e">
        <f>_Loc2</f>
        <v>#N/A</v>
      </c>
      <c r="J169" s="236" t="e">
        <f>_Loc2</f>
        <v>#N/A</v>
      </c>
      <c r="K169" s="236" t="e">
        <f>_Loc2</f>
        <v>#N/A</v>
      </c>
      <c r="L169" s="236" t="e">
        <f>_Loc2</f>
        <v>#N/A</v>
      </c>
      <c r="M169" s="236" t="e">
        <f>_Loc2</f>
        <v>#N/A</v>
      </c>
      <c r="N169" s="236" t="e">
        <f>_Loc2</f>
        <v>#N/A</v>
      </c>
      <c r="O169" s="236" t="e">
        <f>_Loc2</f>
        <v>#N/A</v>
      </c>
      <c r="P169" s="133"/>
      <c r="Q169" s="133"/>
      <c r="R169" s="133"/>
      <c r="S169" s="133"/>
      <c r="T169" s="133"/>
      <c r="U169" s="133"/>
      <c r="V169" s="133"/>
      <c r="W169" s="236"/>
      <c r="X169" s="294"/>
      <c r="Y169" s="236"/>
      <c r="Z169" s="236" t="e">
        <f>_Loc2</f>
        <v>#N/A</v>
      </c>
      <c r="AA169" s="236" t="e">
        <f>_Loc2</f>
        <v>#N/A</v>
      </c>
      <c r="AB169" s="236" t="e">
        <f>_Loc2</f>
        <v>#N/A</v>
      </c>
      <c r="AC169" s="95">
        <f t="shared" si="6"/>
        <v>289</v>
      </c>
      <c r="AD169" s="236" t="e">
        <f>_Loc2</f>
        <v>#N/A</v>
      </c>
      <c r="AE169" s="236" t="e">
        <f>_Loc2</f>
        <v>#N/A</v>
      </c>
      <c r="AF169" s="95" t="str">
        <f t="shared" si="8"/>
        <v/>
      </c>
    </row>
    <row r="170" spans="1:32" ht="15.75" x14ac:dyDescent="0.2">
      <c r="A170" s="307" t="s">
        <v>2424</v>
      </c>
      <c r="B170" s="133">
        <f t="shared" si="7"/>
        <v>163</v>
      </c>
      <c r="C170" s="244" t="e">
        <f>_Loc2</f>
        <v>#N/A</v>
      </c>
      <c r="D170" s="245" t="e">
        <f>_Loc2</f>
        <v>#N/A</v>
      </c>
      <c r="E170" s="255" t="e">
        <f>_Loc2</f>
        <v>#N/A</v>
      </c>
      <c r="F170" s="236" t="e">
        <f>_Loc2</f>
        <v>#N/A</v>
      </c>
      <c r="G170" s="634" t="e">
        <f>_Loc2</f>
        <v>#N/A</v>
      </c>
      <c r="H170" s="635"/>
      <c r="I170" s="236" t="e">
        <f>_Loc2</f>
        <v>#N/A</v>
      </c>
      <c r="J170" s="236" t="e">
        <f>_Loc2</f>
        <v>#N/A</v>
      </c>
      <c r="K170" s="236" t="e">
        <f>_Loc2</f>
        <v>#N/A</v>
      </c>
      <c r="L170" s="236" t="e">
        <f>_Loc2</f>
        <v>#N/A</v>
      </c>
      <c r="M170" s="236" t="e">
        <f>_Loc2</f>
        <v>#N/A</v>
      </c>
      <c r="N170" s="236" t="e">
        <f>_Loc2</f>
        <v>#N/A</v>
      </c>
      <c r="O170" s="236" t="e">
        <f>_Loc2</f>
        <v>#N/A</v>
      </c>
      <c r="P170" s="133"/>
      <c r="Q170" s="133"/>
      <c r="R170" s="133"/>
      <c r="S170" s="133"/>
      <c r="T170" s="133"/>
      <c r="U170" s="133"/>
      <c r="V170" s="133"/>
      <c r="W170" s="236"/>
      <c r="X170" s="294"/>
      <c r="Y170" s="236"/>
      <c r="Z170" s="236" t="e">
        <f>_Loc2</f>
        <v>#N/A</v>
      </c>
      <c r="AA170" s="236" t="e">
        <f>_Loc2</f>
        <v>#N/A</v>
      </c>
      <c r="AB170" s="236" t="e">
        <f>_Loc2</f>
        <v>#N/A</v>
      </c>
      <c r="AC170" s="95">
        <f t="shared" si="6"/>
        <v>289</v>
      </c>
      <c r="AD170" s="236" t="e">
        <f>_Loc2</f>
        <v>#N/A</v>
      </c>
      <c r="AE170" s="236" t="e">
        <f>_Loc2</f>
        <v>#N/A</v>
      </c>
      <c r="AF170" s="95" t="str">
        <f t="shared" si="8"/>
        <v/>
      </c>
    </row>
    <row r="171" spans="1:32" ht="15.75" x14ac:dyDescent="0.2">
      <c r="A171" s="307" t="s">
        <v>2474</v>
      </c>
      <c r="B171" s="133">
        <f t="shared" si="7"/>
        <v>164</v>
      </c>
      <c r="C171" s="244" t="e">
        <f>_Loc2</f>
        <v>#N/A</v>
      </c>
      <c r="D171" s="245" t="e">
        <f>_Loc2</f>
        <v>#N/A</v>
      </c>
      <c r="E171" s="255" t="e">
        <f>_Loc2</f>
        <v>#N/A</v>
      </c>
      <c r="F171" s="236" t="e">
        <f>_Loc2</f>
        <v>#N/A</v>
      </c>
      <c r="G171" s="634" t="e">
        <f>_Loc2</f>
        <v>#N/A</v>
      </c>
      <c r="H171" s="635"/>
      <c r="I171" s="236" t="e">
        <f>_Loc2</f>
        <v>#N/A</v>
      </c>
      <c r="J171" s="236" t="e">
        <f>_Loc2</f>
        <v>#N/A</v>
      </c>
      <c r="K171" s="236" t="e">
        <f>_Loc2</f>
        <v>#N/A</v>
      </c>
      <c r="L171" s="236" t="e">
        <f>_Loc2</f>
        <v>#N/A</v>
      </c>
      <c r="M171" s="236" t="e">
        <f>_Loc2</f>
        <v>#N/A</v>
      </c>
      <c r="N171" s="236" t="e">
        <f>_Loc2</f>
        <v>#N/A</v>
      </c>
      <c r="O171" s="236" t="e">
        <f>_Loc2</f>
        <v>#N/A</v>
      </c>
      <c r="P171" s="133"/>
      <c r="Q171" s="133"/>
      <c r="R171" s="133"/>
      <c r="S171" s="133"/>
      <c r="T171" s="133"/>
      <c r="U171" s="133"/>
      <c r="V171" s="133"/>
      <c r="W171" s="236"/>
      <c r="X171" s="294"/>
      <c r="Y171" s="236"/>
      <c r="Z171" s="236" t="e">
        <f>_Loc2</f>
        <v>#N/A</v>
      </c>
      <c r="AA171" s="236" t="e">
        <f>_Loc2</f>
        <v>#N/A</v>
      </c>
      <c r="AB171" s="236" t="e">
        <f>_Loc2</f>
        <v>#N/A</v>
      </c>
      <c r="AC171" s="95">
        <f t="shared" si="6"/>
        <v>289</v>
      </c>
      <c r="AD171" s="236" t="e">
        <f>_Loc2</f>
        <v>#N/A</v>
      </c>
      <c r="AE171" s="236" t="e">
        <f>_Loc2</f>
        <v>#N/A</v>
      </c>
      <c r="AF171" s="95" t="str">
        <f t="shared" si="8"/>
        <v/>
      </c>
    </row>
    <row r="172" spans="1:32" ht="15.75" x14ac:dyDescent="0.2">
      <c r="A172" s="333" t="s">
        <v>3080</v>
      </c>
      <c r="B172" s="133">
        <f t="shared" si="7"/>
        <v>165</v>
      </c>
      <c r="C172" s="244" t="e">
        <f>_Loc2</f>
        <v>#N/A</v>
      </c>
      <c r="D172" s="245" t="e">
        <f>_Loc2</f>
        <v>#N/A</v>
      </c>
      <c r="E172" s="255" t="e">
        <f>_Loc2</f>
        <v>#N/A</v>
      </c>
      <c r="F172" s="236" t="e">
        <f>_Loc2</f>
        <v>#N/A</v>
      </c>
      <c r="G172" s="634" t="e">
        <f>_Loc2</f>
        <v>#N/A</v>
      </c>
      <c r="H172" s="635"/>
      <c r="I172" s="236" t="e">
        <f>_Loc2</f>
        <v>#N/A</v>
      </c>
      <c r="J172" s="236" t="e">
        <f>_Loc2</f>
        <v>#N/A</v>
      </c>
      <c r="K172" s="236" t="e">
        <f>_Loc2</f>
        <v>#N/A</v>
      </c>
      <c r="L172" s="236" t="e">
        <f>_Loc2</f>
        <v>#N/A</v>
      </c>
      <c r="M172" s="236" t="e">
        <f>_Loc2</f>
        <v>#N/A</v>
      </c>
      <c r="N172" s="236" t="e">
        <f>_Loc2</f>
        <v>#N/A</v>
      </c>
      <c r="O172" s="236" t="e">
        <f>_Loc2</f>
        <v>#N/A</v>
      </c>
      <c r="P172" s="133"/>
      <c r="Q172" s="133"/>
      <c r="R172" s="133"/>
      <c r="S172" s="133"/>
      <c r="T172" s="133"/>
      <c r="U172" s="133"/>
      <c r="V172" s="133"/>
      <c r="W172" s="236"/>
      <c r="X172" s="294"/>
      <c r="Y172" s="236"/>
      <c r="Z172" s="236" t="e">
        <f>_Loc2</f>
        <v>#N/A</v>
      </c>
      <c r="AA172" s="236" t="e">
        <f>_Loc2</f>
        <v>#N/A</v>
      </c>
      <c r="AB172" s="236" t="e">
        <f>_Loc2</f>
        <v>#N/A</v>
      </c>
      <c r="AC172" s="95">
        <f t="shared" si="6"/>
        <v>289</v>
      </c>
      <c r="AD172" s="236" t="e">
        <f>_Loc2</f>
        <v>#N/A</v>
      </c>
      <c r="AE172" s="236" t="e">
        <f>_Loc2</f>
        <v>#N/A</v>
      </c>
      <c r="AF172" s="95" t="str">
        <f t="shared" si="8"/>
        <v/>
      </c>
    </row>
    <row r="173" spans="1:32" ht="15.75" x14ac:dyDescent="0.2">
      <c r="A173" s="307" t="s">
        <v>2590</v>
      </c>
      <c r="B173" s="133">
        <f t="shared" si="7"/>
        <v>166</v>
      </c>
      <c r="C173" s="244" t="e">
        <f>_Loc2</f>
        <v>#N/A</v>
      </c>
      <c r="D173" s="245" t="e">
        <f>_Loc2</f>
        <v>#N/A</v>
      </c>
      <c r="E173" s="255" t="e">
        <f>_Loc2</f>
        <v>#N/A</v>
      </c>
      <c r="F173" s="236" t="e">
        <f>_Loc2</f>
        <v>#N/A</v>
      </c>
      <c r="G173" s="634" t="e">
        <f>_Loc2</f>
        <v>#N/A</v>
      </c>
      <c r="H173" s="635"/>
      <c r="I173" s="236" t="e">
        <f>_Loc2</f>
        <v>#N/A</v>
      </c>
      <c r="J173" s="236" t="e">
        <f>_Loc2</f>
        <v>#N/A</v>
      </c>
      <c r="K173" s="236" t="e">
        <f>_Loc2</f>
        <v>#N/A</v>
      </c>
      <c r="L173" s="236" t="e">
        <f>_Loc2</f>
        <v>#N/A</v>
      </c>
      <c r="M173" s="236" t="e">
        <f>_Loc2</f>
        <v>#N/A</v>
      </c>
      <c r="N173" s="236" t="e">
        <f>_Loc2</f>
        <v>#N/A</v>
      </c>
      <c r="O173" s="236" t="e">
        <f>_Loc2</f>
        <v>#N/A</v>
      </c>
      <c r="P173" s="133"/>
      <c r="Q173" s="133"/>
      <c r="R173" s="133"/>
      <c r="S173" s="133"/>
      <c r="T173" s="133"/>
      <c r="U173" s="133"/>
      <c r="V173" s="133"/>
      <c r="W173" s="236"/>
      <c r="X173" s="294"/>
      <c r="Y173" s="236"/>
      <c r="Z173" s="236" t="e">
        <f>_Loc2</f>
        <v>#N/A</v>
      </c>
      <c r="AA173" s="236" t="e">
        <f>_Loc2</f>
        <v>#N/A</v>
      </c>
      <c r="AB173" s="236" t="e">
        <f>_Loc2</f>
        <v>#N/A</v>
      </c>
      <c r="AC173" s="95">
        <f t="shared" si="6"/>
        <v>289</v>
      </c>
      <c r="AD173" s="236" t="e">
        <f>_Loc2</f>
        <v>#N/A</v>
      </c>
      <c r="AE173" s="236" t="e">
        <f>_Loc2</f>
        <v>#N/A</v>
      </c>
      <c r="AF173" s="95" t="str">
        <f t="shared" si="8"/>
        <v/>
      </c>
    </row>
    <row r="174" spans="1:32" ht="15.75" x14ac:dyDescent="0.2">
      <c r="A174" s="307" t="s">
        <v>3035</v>
      </c>
      <c r="B174" s="133">
        <f t="shared" si="7"/>
        <v>167</v>
      </c>
      <c r="C174" s="244" t="e">
        <f>_Loc2</f>
        <v>#N/A</v>
      </c>
      <c r="D174" s="245" t="e">
        <f>_Loc2</f>
        <v>#N/A</v>
      </c>
      <c r="E174" s="255" t="e">
        <f>_Loc2</f>
        <v>#N/A</v>
      </c>
      <c r="F174" s="236" t="e">
        <f>_Loc2</f>
        <v>#N/A</v>
      </c>
      <c r="G174" s="634" t="e">
        <f>_Loc2</f>
        <v>#N/A</v>
      </c>
      <c r="H174" s="635"/>
      <c r="I174" s="236" t="e">
        <f>_Loc2</f>
        <v>#N/A</v>
      </c>
      <c r="J174" s="236" t="e">
        <f>_Loc2</f>
        <v>#N/A</v>
      </c>
      <c r="K174" s="236" t="e">
        <f>_Loc2</f>
        <v>#N/A</v>
      </c>
      <c r="L174" s="236" t="e">
        <f>_Loc2</f>
        <v>#N/A</v>
      </c>
      <c r="M174" s="236" t="e">
        <f>_Loc2</f>
        <v>#N/A</v>
      </c>
      <c r="N174" s="236" t="e">
        <f>_Loc2</f>
        <v>#N/A</v>
      </c>
      <c r="O174" s="236" t="e">
        <f>_Loc2</f>
        <v>#N/A</v>
      </c>
      <c r="P174" s="133"/>
      <c r="Q174" s="133"/>
      <c r="R174" s="133"/>
      <c r="S174" s="133"/>
      <c r="T174" s="133"/>
      <c r="U174" s="133"/>
      <c r="V174" s="133"/>
      <c r="W174" s="236"/>
      <c r="X174" s="294"/>
      <c r="Y174" s="236"/>
      <c r="Z174" s="236" t="e">
        <f>_Loc2</f>
        <v>#N/A</v>
      </c>
      <c r="AA174" s="236" t="e">
        <f>_Loc2</f>
        <v>#N/A</v>
      </c>
      <c r="AB174" s="236" t="e">
        <f>_Loc2</f>
        <v>#N/A</v>
      </c>
      <c r="AC174" s="95">
        <f t="shared" si="6"/>
        <v>289</v>
      </c>
      <c r="AD174" s="236" t="e">
        <f>_Loc2</f>
        <v>#N/A</v>
      </c>
      <c r="AE174" s="236" t="e">
        <f>_Loc2</f>
        <v>#N/A</v>
      </c>
      <c r="AF174" s="95" t="str">
        <f t="shared" si="8"/>
        <v/>
      </c>
    </row>
    <row r="175" spans="1:32" ht="15.75" x14ac:dyDescent="0.2">
      <c r="A175" s="330" t="s">
        <v>3211</v>
      </c>
      <c r="B175" s="133">
        <f t="shared" si="7"/>
        <v>168</v>
      </c>
      <c r="C175" s="244" t="e">
        <f>_Loc2</f>
        <v>#N/A</v>
      </c>
      <c r="D175" s="245" t="e">
        <f>_Loc2</f>
        <v>#N/A</v>
      </c>
      <c r="E175" s="255" t="e">
        <f>_Loc2</f>
        <v>#N/A</v>
      </c>
      <c r="F175" s="236" t="e">
        <f>_Loc2</f>
        <v>#N/A</v>
      </c>
      <c r="G175" s="634" t="e">
        <f>_Loc2</f>
        <v>#N/A</v>
      </c>
      <c r="H175" s="635"/>
      <c r="I175" s="236" t="e">
        <f>_Loc2</f>
        <v>#N/A</v>
      </c>
      <c r="J175" s="236" t="e">
        <f>_Loc2</f>
        <v>#N/A</v>
      </c>
      <c r="K175" s="236" t="e">
        <f>_Loc2</f>
        <v>#N/A</v>
      </c>
      <c r="L175" s="236" t="e">
        <f>_Loc2</f>
        <v>#N/A</v>
      </c>
      <c r="M175" s="236" t="e">
        <f>_Loc2</f>
        <v>#N/A</v>
      </c>
      <c r="N175" s="236" t="e">
        <f>_Loc2</f>
        <v>#N/A</v>
      </c>
      <c r="O175" s="236" t="e">
        <f>_Loc2</f>
        <v>#N/A</v>
      </c>
      <c r="P175" s="133"/>
      <c r="Q175" s="133"/>
      <c r="R175" s="133"/>
      <c r="S175" s="133"/>
      <c r="T175" s="133"/>
      <c r="U175" s="133"/>
      <c r="V175" s="133"/>
      <c r="W175" s="236"/>
      <c r="X175" s="294"/>
      <c r="Y175" s="236"/>
      <c r="Z175" s="236" t="e">
        <f>_Loc2</f>
        <v>#N/A</v>
      </c>
      <c r="AA175" s="236" t="e">
        <f>_Loc2</f>
        <v>#N/A</v>
      </c>
      <c r="AB175" s="236" t="e">
        <f>_Loc2</f>
        <v>#N/A</v>
      </c>
      <c r="AC175" s="95">
        <f t="shared" si="6"/>
        <v>289</v>
      </c>
      <c r="AD175" s="236" t="e">
        <f>_Loc2</f>
        <v>#N/A</v>
      </c>
      <c r="AE175" s="236" t="e">
        <f>_Loc2</f>
        <v>#N/A</v>
      </c>
      <c r="AF175" s="95" t="str">
        <f t="shared" si="8"/>
        <v/>
      </c>
    </row>
    <row r="176" spans="1:32" ht="15.75" x14ac:dyDescent="0.2">
      <c r="A176" s="307" t="s">
        <v>3043</v>
      </c>
      <c r="B176" s="133">
        <f t="shared" si="7"/>
        <v>169</v>
      </c>
      <c r="C176" s="244" t="e">
        <f>_Loc2</f>
        <v>#N/A</v>
      </c>
      <c r="D176" s="245" t="e">
        <f>_Loc2</f>
        <v>#N/A</v>
      </c>
      <c r="E176" s="255" t="e">
        <f>_Loc2</f>
        <v>#N/A</v>
      </c>
      <c r="F176" s="236" t="e">
        <f>_Loc2</f>
        <v>#N/A</v>
      </c>
      <c r="G176" s="634" t="e">
        <f>_Loc2</f>
        <v>#N/A</v>
      </c>
      <c r="H176" s="635"/>
      <c r="I176" s="236" t="e">
        <f>_Loc2</f>
        <v>#N/A</v>
      </c>
      <c r="J176" s="236" t="e">
        <f>_Loc2</f>
        <v>#N/A</v>
      </c>
      <c r="K176" s="236" t="e">
        <f>_Loc2</f>
        <v>#N/A</v>
      </c>
      <c r="L176" s="236" t="e">
        <f>_Loc2</f>
        <v>#N/A</v>
      </c>
      <c r="M176" s="236" t="e">
        <f>_Loc2</f>
        <v>#N/A</v>
      </c>
      <c r="N176" s="236" t="e">
        <f>_Loc2</f>
        <v>#N/A</v>
      </c>
      <c r="O176" s="236" t="e">
        <f>_Loc2</f>
        <v>#N/A</v>
      </c>
      <c r="P176" s="133"/>
      <c r="Q176" s="133"/>
      <c r="R176" s="133"/>
      <c r="S176" s="133"/>
      <c r="T176" s="133"/>
      <c r="U176" s="133"/>
      <c r="V176" s="133"/>
      <c r="W176" s="236"/>
      <c r="X176" s="294"/>
      <c r="Y176" s="236"/>
      <c r="Z176" s="236" t="e">
        <f>_Loc2</f>
        <v>#N/A</v>
      </c>
      <c r="AA176" s="236" t="e">
        <f>_Loc2</f>
        <v>#N/A</v>
      </c>
      <c r="AB176" s="236" t="e">
        <f>_Loc2</f>
        <v>#N/A</v>
      </c>
      <c r="AC176" s="95">
        <f t="shared" si="6"/>
        <v>289</v>
      </c>
      <c r="AD176" s="236" t="e">
        <f>_Loc2</f>
        <v>#N/A</v>
      </c>
      <c r="AE176" s="236" t="e">
        <f>_Loc2</f>
        <v>#N/A</v>
      </c>
      <c r="AF176" s="95" t="str">
        <f t="shared" si="8"/>
        <v/>
      </c>
    </row>
    <row r="177" spans="1:32" ht="15.75" x14ac:dyDescent="0.2">
      <c r="A177" s="307" t="s">
        <v>2629</v>
      </c>
      <c r="B177" s="133">
        <f t="shared" si="7"/>
        <v>170</v>
      </c>
      <c r="C177" s="244" t="e">
        <f>_Loc2</f>
        <v>#N/A</v>
      </c>
      <c r="D177" s="245" t="e">
        <f>_Loc2</f>
        <v>#N/A</v>
      </c>
      <c r="E177" s="255" t="e">
        <f>_Loc2</f>
        <v>#N/A</v>
      </c>
      <c r="F177" s="236" t="e">
        <f>_Loc2</f>
        <v>#N/A</v>
      </c>
      <c r="G177" s="634" t="e">
        <f>_Loc2</f>
        <v>#N/A</v>
      </c>
      <c r="H177" s="635"/>
      <c r="I177" s="236" t="e">
        <f>_Loc2</f>
        <v>#N/A</v>
      </c>
      <c r="J177" s="236" t="e">
        <f>_Loc2</f>
        <v>#N/A</v>
      </c>
      <c r="K177" s="236" t="e">
        <f>_Loc2</f>
        <v>#N/A</v>
      </c>
      <c r="L177" s="236" t="e">
        <f>_Loc2</f>
        <v>#N/A</v>
      </c>
      <c r="M177" s="236" t="e">
        <f>_Loc2</f>
        <v>#N/A</v>
      </c>
      <c r="N177" s="236" t="e">
        <f>_Loc2</f>
        <v>#N/A</v>
      </c>
      <c r="O177" s="236" t="e">
        <f>_Loc2</f>
        <v>#N/A</v>
      </c>
      <c r="P177" s="133"/>
      <c r="Q177" s="133"/>
      <c r="R177" s="133"/>
      <c r="S177" s="133"/>
      <c r="T177" s="133"/>
      <c r="U177" s="133"/>
      <c r="V177" s="133"/>
      <c r="W177" s="236"/>
      <c r="X177" s="294"/>
      <c r="Y177" s="236"/>
      <c r="Z177" s="236" t="e">
        <f>_Loc2</f>
        <v>#N/A</v>
      </c>
      <c r="AA177" s="236" t="e">
        <f>_Loc2</f>
        <v>#N/A</v>
      </c>
      <c r="AB177" s="236" t="e">
        <f>_Loc2</f>
        <v>#N/A</v>
      </c>
      <c r="AC177" s="95">
        <f t="shared" si="6"/>
        <v>289</v>
      </c>
      <c r="AD177" s="236" t="e">
        <f>_Loc2</f>
        <v>#N/A</v>
      </c>
      <c r="AE177" s="236" t="e">
        <f>_Loc2</f>
        <v>#N/A</v>
      </c>
      <c r="AF177" s="95" t="str">
        <f t="shared" si="8"/>
        <v/>
      </c>
    </row>
    <row r="178" spans="1:32" ht="15.75" x14ac:dyDescent="0.2">
      <c r="A178" s="307" t="s">
        <v>2458</v>
      </c>
      <c r="B178" s="133">
        <f t="shared" si="7"/>
        <v>171</v>
      </c>
      <c r="C178" s="244" t="e">
        <f>_Loc2</f>
        <v>#N/A</v>
      </c>
      <c r="D178" s="245" t="e">
        <f>_Loc2</f>
        <v>#N/A</v>
      </c>
      <c r="E178" s="255" t="e">
        <f>_Loc2</f>
        <v>#N/A</v>
      </c>
      <c r="F178" s="236" t="e">
        <f>_Loc2</f>
        <v>#N/A</v>
      </c>
      <c r="G178" s="634" t="e">
        <f>_Loc2</f>
        <v>#N/A</v>
      </c>
      <c r="H178" s="635"/>
      <c r="I178" s="236" t="e">
        <f>_Loc2</f>
        <v>#N/A</v>
      </c>
      <c r="J178" s="236" t="e">
        <f>_Loc2</f>
        <v>#N/A</v>
      </c>
      <c r="K178" s="236" t="e">
        <f>_Loc2</f>
        <v>#N/A</v>
      </c>
      <c r="L178" s="236" t="e">
        <f>_Loc2</f>
        <v>#N/A</v>
      </c>
      <c r="M178" s="236" t="e">
        <f>_Loc2</f>
        <v>#N/A</v>
      </c>
      <c r="N178" s="236" t="e">
        <f>_Loc2</f>
        <v>#N/A</v>
      </c>
      <c r="O178" s="236" t="e">
        <f>_Loc2</f>
        <v>#N/A</v>
      </c>
      <c r="P178" s="133"/>
      <c r="Q178" s="133"/>
      <c r="R178" s="133"/>
      <c r="S178" s="133"/>
      <c r="T178" s="133"/>
      <c r="U178" s="133"/>
      <c r="V178" s="133"/>
      <c r="W178" s="236"/>
      <c r="X178" s="294"/>
      <c r="Y178" s="236"/>
      <c r="Z178" s="236" t="e">
        <f>_Loc2</f>
        <v>#N/A</v>
      </c>
      <c r="AA178" s="236" t="e">
        <f>_Loc2</f>
        <v>#N/A</v>
      </c>
      <c r="AB178" s="236" t="e">
        <f>_Loc2</f>
        <v>#N/A</v>
      </c>
      <c r="AC178" s="95">
        <f t="shared" si="6"/>
        <v>289</v>
      </c>
      <c r="AD178" s="236" t="e">
        <f>_Loc2</f>
        <v>#N/A</v>
      </c>
      <c r="AE178" s="236" t="e">
        <f>_Loc2</f>
        <v>#N/A</v>
      </c>
      <c r="AF178" s="95" t="str">
        <f t="shared" si="8"/>
        <v/>
      </c>
    </row>
    <row r="179" spans="1:32" ht="15.75" x14ac:dyDescent="0.2">
      <c r="A179" s="307" t="s">
        <v>2478</v>
      </c>
      <c r="B179" s="133">
        <f t="shared" si="7"/>
        <v>172</v>
      </c>
      <c r="C179" s="244" t="e">
        <f>_Loc2</f>
        <v>#N/A</v>
      </c>
      <c r="D179" s="245" t="e">
        <f>_Loc2</f>
        <v>#N/A</v>
      </c>
      <c r="E179" s="255" t="e">
        <f>_Loc2</f>
        <v>#N/A</v>
      </c>
      <c r="F179" s="236" t="e">
        <f>_Loc2</f>
        <v>#N/A</v>
      </c>
      <c r="G179" s="634" t="e">
        <f>_Loc2</f>
        <v>#N/A</v>
      </c>
      <c r="H179" s="635"/>
      <c r="I179" s="236" t="e">
        <f>_Loc2</f>
        <v>#N/A</v>
      </c>
      <c r="J179" s="236" t="e">
        <f>_Loc2</f>
        <v>#N/A</v>
      </c>
      <c r="K179" s="236" t="e">
        <f>_Loc2</f>
        <v>#N/A</v>
      </c>
      <c r="L179" s="236" t="e">
        <f>_Loc2</f>
        <v>#N/A</v>
      </c>
      <c r="M179" s="236" t="e">
        <f>_Loc2</f>
        <v>#N/A</v>
      </c>
      <c r="N179" s="236" t="e">
        <f>_Loc2</f>
        <v>#N/A</v>
      </c>
      <c r="O179" s="236" t="e">
        <f>_Loc2</f>
        <v>#N/A</v>
      </c>
      <c r="P179" s="133"/>
      <c r="Q179" s="133"/>
      <c r="R179" s="133"/>
      <c r="S179" s="133"/>
      <c r="T179" s="133"/>
      <c r="U179" s="133"/>
      <c r="V179" s="133"/>
      <c r="W179" s="236"/>
      <c r="X179" s="294"/>
      <c r="Y179" s="236"/>
      <c r="Z179" s="236" t="e">
        <f>_Loc2</f>
        <v>#N/A</v>
      </c>
      <c r="AA179" s="236" t="e">
        <f>_Loc2</f>
        <v>#N/A</v>
      </c>
      <c r="AB179" s="236" t="e">
        <f>_Loc2</f>
        <v>#N/A</v>
      </c>
      <c r="AC179" s="95">
        <f t="shared" si="6"/>
        <v>289</v>
      </c>
      <c r="AD179" s="236" t="e">
        <f>_Loc2</f>
        <v>#N/A</v>
      </c>
      <c r="AE179" s="236" t="e">
        <f>_Loc2</f>
        <v>#N/A</v>
      </c>
      <c r="AF179" s="95" t="str">
        <f t="shared" si="8"/>
        <v/>
      </c>
    </row>
    <row r="180" spans="1:32" ht="15.75" x14ac:dyDescent="0.2">
      <c r="A180" s="307" t="s">
        <v>2499</v>
      </c>
      <c r="B180" s="133">
        <f t="shared" si="7"/>
        <v>173</v>
      </c>
      <c r="C180" s="244" t="e">
        <f>_Loc2</f>
        <v>#N/A</v>
      </c>
      <c r="D180" s="245" t="e">
        <f>_Loc2</f>
        <v>#N/A</v>
      </c>
      <c r="E180" s="255" t="e">
        <f>_Loc2</f>
        <v>#N/A</v>
      </c>
      <c r="F180" s="236" t="e">
        <f>_Loc2</f>
        <v>#N/A</v>
      </c>
      <c r="G180" s="634" t="e">
        <f>_Loc2</f>
        <v>#N/A</v>
      </c>
      <c r="H180" s="635"/>
      <c r="I180" s="236" t="e">
        <f>_Loc2</f>
        <v>#N/A</v>
      </c>
      <c r="J180" s="236" t="e">
        <f>_Loc2</f>
        <v>#N/A</v>
      </c>
      <c r="K180" s="236" t="e">
        <f>_Loc2</f>
        <v>#N/A</v>
      </c>
      <c r="L180" s="236" t="e">
        <f>_Loc2</f>
        <v>#N/A</v>
      </c>
      <c r="M180" s="236" t="e">
        <f>_Loc2</f>
        <v>#N/A</v>
      </c>
      <c r="N180" s="236" t="e">
        <f>_Loc2</f>
        <v>#N/A</v>
      </c>
      <c r="O180" s="236" t="e">
        <f>_Loc2</f>
        <v>#N/A</v>
      </c>
      <c r="P180" s="133"/>
      <c r="Q180" s="133"/>
      <c r="R180" s="133"/>
      <c r="S180" s="133"/>
      <c r="T180" s="133"/>
      <c r="U180" s="133"/>
      <c r="V180" s="133"/>
      <c r="W180" s="236"/>
      <c r="X180" s="294"/>
      <c r="Y180" s="236"/>
      <c r="Z180" s="236" t="e">
        <f>_Loc2</f>
        <v>#N/A</v>
      </c>
      <c r="AA180" s="236" t="e">
        <f>_Loc2</f>
        <v>#N/A</v>
      </c>
      <c r="AB180" s="236" t="e">
        <f>_Loc2</f>
        <v>#N/A</v>
      </c>
      <c r="AC180" s="95">
        <f t="shared" si="6"/>
        <v>289</v>
      </c>
      <c r="AD180" s="236" t="e">
        <f>_Loc2</f>
        <v>#N/A</v>
      </c>
      <c r="AE180" s="236" t="e">
        <f>_Loc2</f>
        <v>#N/A</v>
      </c>
      <c r="AF180" s="95" t="str">
        <f t="shared" si="8"/>
        <v/>
      </c>
    </row>
    <row r="181" spans="1:32" ht="15.75" x14ac:dyDescent="0.25">
      <c r="A181" s="321" t="s">
        <v>2544</v>
      </c>
      <c r="B181" s="133">
        <f t="shared" si="7"/>
        <v>174</v>
      </c>
      <c r="C181" s="244" t="e">
        <f>_Loc2</f>
        <v>#N/A</v>
      </c>
      <c r="D181" s="245" t="e">
        <f>_Loc2</f>
        <v>#N/A</v>
      </c>
      <c r="E181" s="255" t="e">
        <f>_Loc2</f>
        <v>#N/A</v>
      </c>
      <c r="F181" s="236" t="e">
        <f>_Loc2</f>
        <v>#N/A</v>
      </c>
      <c r="G181" s="634" t="e">
        <f>_Loc2</f>
        <v>#N/A</v>
      </c>
      <c r="H181" s="635"/>
      <c r="I181" s="236" t="e">
        <f>_Loc2</f>
        <v>#N/A</v>
      </c>
      <c r="J181" s="236" t="e">
        <f>_Loc2</f>
        <v>#N/A</v>
      </c>
      <c r="K181" s="236" t="e">
        <f>_Loc2</f>
        <v>#N/A</v>
      </c>
      <c r="L181" s="236" t="e">
        <f>_Loc2</f>
        <v>#N/A</v>
      </c>
      <c r="M181" s="236" t="e">
        <f>_Loc2</f>
        <v>#N/A</v>
      </c>
      <c r="N181" s="236" t="e">
        <f>_Loc2</f>
        <v>#N/A</v>
      </c>
      <c r="O181" s="236" t="e">
        <f>_Loc2</f>
        <v>#N/A</v>
      </c>
      <c r="P181" s="133"/>
      <c r="Q181" s="133"/>
      <c r="R181" s="133"/>
      <c r="S181" s="133"/>
      <c r="T181" s="133"/>
      <c r="U181" s="133"/>
      <c r="V181" s="133"/>
      <c r="W181" s="236"/>
      <c r="X181" s="294"/>
      <c r="Y181" s="236"/>
      <c r="Z181" s="236" t="e">
        <f>_Loc2</f>
        <v>#N/A</v>
      </c>
      <c r="AA181" s="236" t="e">
        <f>_Loc2</f>
        <v>#N/A</v>
      </c>
      <c r="AB181" s="236" t="e">
        <f>_Loc2</f>
        <v>#N/A</v>
      </c>
      <c r="AC181" s="95">
        <f t="shared" si="6"/>
        <v>289</v>
      </c>
      <c r="AD181" s="236" t="e">
        <f>_Loc2</f>
        <v>#N/A</v>
      </c>
      <c r="AE181" s="236" t="e">
        <f>_Loc2</f>
        <v>#N/A</v>
      </c>
      <c r="AF181" s="95" t="str">
        <f t="shared" si="8"/>
        <v/>
      </c>
    </row>
    <row r="182" spans="1:32" ht="15.75" x14ac:dyDescent="0.2">
      <c r="A182" s="333" t="s">
        <v>3073</v>
      </c>
      <c r="B182" s="133">
        <f t="shared" si="7"/>
        <v>175</v>
      </c>
      <c r="C182" s="244" t="e">
        <f>_Loc2</f>
        <v>#N/A</v>
      </c>
      <c r="D182" s="245" t="e">
        <f>_Loc2</f>
        <v>#N/A</v>
      </c>
      <c r="E182" s="255" t="e">
        <f>_Loc2</f>
        <v>#N/A</v>
      </c>
      <c r="F182" s="236" t="e">
        <f>_Loc2</f>
        <v>#N/A</v>
      </c>
      <c r="G182" s="634" t="e">
        <f>_Loc2</f>
        <v>#N/A</v>
      </c>
      <c r="H182" s="635"/>
      <c r="I182" s="236" t="e">
        <f>_Loc2</f>
        <v>#N/A</v>
      </c>
      <c r="J182" s="236" t="e">
        <f>_Loc2</f>
        <v>#N/A</v>
      </c>
      <c r="K182" s="236" t="e">
        <f>_Loc2</f>
        <v>#N/A</v>
      </c>
      <c r="L182" s="236" t="e">
        <f>_Loc2</f>
        <v>#N/A</v>
      </c>
      <c r="M182" s="236" t="e">
        <f>_Loc2</f>
        <v>#N/A</v>
      </c>
      <c r="N182" s="236" t="e">
        <f>_Loc2</f>
        <v>#N/A</v>
      </c>
      <c r="O182" s="236" t="e">
        <f>_Loc2</f>
        <v>#N/A</v>
      </c>
      <c r="P182" s="133"/>
      <c r="Q182" s="133"/>
      <c r="R182" s="133"/>
      <c r="S182" s="133"/>
      <c r="T182" s="133"/>
      <c r="U182" s="133"/>
      <c r="V182" s="133"/>
      <c r="W182" s="236"/>
      <c r="X182" s="294"/>
      <c r="Y182" s="236"/>
      <c r="Z182" s="236" t="e">
        <f>_Loc2</f>
        <v>#N/A</v>
      </c>
      <c r="AA182" s="236" t="e">
        <f>_Loc2</f>
        <v>#N/A</v>
      </c>
      <c r="AB182" s="236" t="e">
        <f>_Loc2</f>
        <v>#N/A</v>
      </c>
      <c r="AC182" s="95">
        <f t="shared" si="6"/>
        <v>289</v>
      </c>
      <c r="AD182" s="236" t="e">
        <f>_Loc2</f>
        <v>#N/A</v>
      </c>
      <c r="AE182" s="236" t="e">
        <f>_Loc2</f>
        <v>#N/A</v>
      </c>
      <c r="AF182" s="95" t="str">
        <f t="shared" si="8"/>
        <v/>
      </c>
    </row>
    <row r="183" spans="1:32" ht="15.75" x14ac:dyDescent="0.2">
      <c r="A183" s="307" t="s">
        <v>2439</v>
      </c>
      <c r="B183" s="133">
        <f t="shared" si="7"/>
        <v>176</v>
      </c>
      <c r="C183" s="244" t="e">
        <f>_Loc2</f>
        <v>#N/A</v>
      </c>
      <c r="D183" s="245" t="e">
        <f>_Loc2</f>
        <v>#N/A</v>
      </c>
      <c r="E183" s="255" t="e">
        <f>_Loc2</f>
        <v>#N/A</v>
      </c>
      <c r="F183" s="236" t="e">
        <f>_Loc2</f>
        <v>#N/A</v>
      </c>
      <c r="G183" s="634" t="e">
        <f>_Loc2</f>
        <v>#N/A</v>
      </c>
      <c r="H183" s="635"/>
      <c r="I183" s="236" t="e">
        <f>_Loc2</f>
        <v>#N/A</v>
      </c>
      <c r="J183" s="236" t="e">
        <f>_Loc2</f>
        <v>#N/A</v>
      </c>
      <c r="K183" s="236" t="e">
        <f>_Loc2</f>
        <v>#N/A</v>
      </c>
      <c r="L183" s="236" t="e">
        <f>_Loc2</f>
        <v>#N/A</v>
      </c>
      <c r="M183" s="236" t="e">
        <f>_Loc2</f>
        <v>#N/A</v>
      </c>
      <c r="N183" s="236" t="e">
        <f>_Loc2</f>
        <v>#N/A</v>
      </c>
      <c r="O183" s="236" t="e">
        <f>_Loc2</f>
        <v>#N/A</v>
      </c>
      <c r="P183" s="133"/>
      <c r="Q183" s="133"/>
      <c r="R183" s="133"/>
      <c r="S183" s="133"/>
      <c r="T183" s="133"/>
      <c r="U183" s="133"/>
      <c r="V183" s="133"/>
      <c r="W183" s="236"/>
      <c r="X183" s="294"/>
      <c r="Y183" s="236"/>
      <c r="Z183" s="236" t="e">
        <f>_Loc2</f>
        <v>#N/A</v>
      </c>
      <c r="AA183" s="236" t="e">
        <f>_Loc2</f>
        <v>#N/A</v>
      </c>
      <c r="AB183" s="236" t="e">
        <f>_Loc2</f>
        <v>#N/A</v>
      </c>
      <c r="AC183" s="95">
        <f t="shared" si="6"/>
        <v>289</v>
      </c>
      <c r="AD183" s="236" t="e">
        <f>_Loc2</f>
        <v>#N/A</v>
      </c>
      <c r="AE183" s="236" t="e">
        <f>_Loc2</f>
        <v>#N/A</v>
      </c>
      <c r="AF183" s="95" t="str">
        <f t="shared" si="8"/>
        <v/>
      </c>
    </row>
    <row r="184" spans="1:32" ht="15.75" x14ac:dyDescent="0.2">
      <c r="A184" s="307" t="s">
        <v>2563</v>
      </c>
      <c r="B184" s="133">
        <f t="shared" si="7"/>
        <v>177</v>
      </c>
      <c r="C184" s="244" t="e">
        <f>_Loc2</f>
        <v>#N/A</v>
      </c>
      <c r="D184" s="245" t="e">
        <f>_Loc2</f>
        <v>#N/A</v>
      </c>
      <c r="E184" s="255" t="e">
        <f>_Loc2</f>
        <v>#N/A</v>
      </c>
      <c r="F184" s="236" t="e">
        <f>_Loc2</f>
        <v>#N/A</v>
      </c>
      <c r="G184" s="634" t="e">
        <f>_Loc2</f>
        <v>#N/A</v>
      </c>
      <c r="H184" s="635"/>
      <c r="I184" s="236" t="e">
        <f>_Loc2</f>
        <v>#N/A</v>
      </c>
      <c r="J184" s="236" t="e">
        <f>_Loc2</f>
        <v>#N/A</v>
      </c>
      <c r="K184" s="236" t="e">
        <f>_Loc2</f>
        <v>#N/A</v>
      </c>
      <c r="L184" s="236" t="e">
        <f>_Loc2</f>
        <v>#N/A</v>
      </c>
      <c r="M184" s="236" t="e">
        <f>_Loc2</f>
        <v>#N/A</v>
      </c>
      <c r="N184" s="236" t="e">
        <f>_Loc2</f>
        <v>#N/A</v>
      </c>
      <c r="O184" s="236" t="e">
        <f>_Loc2</f>
        <v>#N/A</v>
      </c>
      <c r="P184" s="133"/>
      <c r="Q184" s="133"/>
      <c r="R184" s="133"/>
      <c r="S184" s="133"/>
      <c r="T184" s="133"/>
      <c r="U184" s="133"/>
      <c r="V184" s="133"/>
      <c r="W184" s="236"/>
      <c r="X184" s="294"/>
      <c r="Y184" s="236"/>
      <c r="Z184" s="236" t="e">
        <f>_Loc2</f>
        <v>#N/A</v>
      </c>
      <c r="AA184" s="236" t="e">
        <f>_Loc2</f>
        <v>#N/A</v>
      </c>
      <c r="AB184" s="236" t="e">
        <f>_Loc2</f>
        <v>#N/A</v>
      </c>
      <c r="AC184" s="95">
        <f t="shared" si="6"/>
        <v>289</v>
      </c>
      <c r="AD184" s="236" t="e">
        <f>_Loc2</f>
        <v>#N/A</v>
      </c>
      <c r="AE184" s="236" t="e">
        <f>_Loc2</f>
        <v>#N/A</v>
      </c>
      <c r="AF184" s="95" t="str">
        <f t="shared" si="8"/>
        <v/>
      </c>
    </row>
    <row r="185" spans="1:32" ht="15.75" x14ac:dyDescent="0.2">
      <c r="A185" s="307" t="s">
        <v>3038</v>
      </c>
      <c r="B185" s="133">
        <f t="shared" si="7"/>
        <v>178</v>
      </c>
      <c r="C185" s="244" t="e">
        <f>_Loc2</f>
        <v>#N/A</v>
      </c>
      <c r="D185" s="245" t="e">
        <f>_Loc2</f>
        <v>#N/A</v>
      </c>
      <c r="E185" s="255" t="e">
        <f>_Loc2</f>
        <v>#N/A</v>
      </c>
      <c r="F185" s="236" t="e">
        <f>_Loc2</f>
        <v>#N/A</v>
      </c>
      <c r="G185" s="634" t="e">
        <f>_Loc2</f>
        <v>#N/A</v>
      </c>
      <c r="H185" s="635"/>
      <c r="I185" s="236" t="e">
        <f>_Loc2</f>
        <v>#N/A</v>
      </c>
      <c r="J185" s="236" t="e">
        <f>_Loc2</f>
        <v>#N/A</v>
      </c>
      <c r="K185" s="236" t="e">
        <f>_Loc2</f>
        <v>#N/A</v>
      </c>
      <c r="L185" s="236" t="e">
        <f>_Loc2</f>
        <v>#N/A</v>
      </c>
      <c r="M185" s="236" t="e">
        <f>_Loc2</f>
        <v>#N/A</v>
      </c>
      <c r="N185" s="236" t="e">
        <f>_Loc2</f>
        <v>#N/A</v>
      </c>
      <c r="O185" s="236" t="e">
        <f>_Loc2</f>
        <v>#N/A</v>
      </c>
      <c r="P185" s="133"/>
      <c r="Q185" s="133"/>
      <c r="R185" s="133"/>
      <c r="S185" s="133"/>
      <c r="T185" s="133"/>
      <c r="U185" s="133"/>
      <c r="V185" s="133"/>
      <c r="W185" s="236"/>
      <c r="X185" s="294"/>
      <c r="Y185" s="236"/>
      <c r="Z185" s="236" t="e">
        <f>_Loc2</f>
        <v>#N/A</v>
      </c>
      <c r="AA185" s="236" t="e">
        <f>_Loc2</f>
        <v>#N/A</v>
      </c>
      <c r="AB185" s="236" t="e">
        <f>_Loc2</f>
        <v>#N/A</v>
      </c>
      <c r="AC185" s="95">
        <f t="shared" si="6"/>
        <v>289</v>
      </c>
      <c r="AD185" s="236" t="e">
        <f>_Loc2</f>
        <v>#N/A</v>
      </c>
      <c r="AE185" s="236" t="e">
        <f>_Loc2</f>
        <v>#N/A</v>
      </c>
      <c r="AF185" s="95" t="str">
        <f t="shared" si="8"/>
        <v/>
      </c>
    </row>
    <row r="186" spans="1:32" ht="15.75" x14ac:dyDescent="0.2">
      <c r="A186" s="307" t="s">
        <v>2560</v>
      </c>
      <c r="B186" s="133">
        <f t="shared" si="7"/>
        <v>179</v>
      </c>
      <c r="C186" s="244" t="e">
        <f>_Loc2</f>
        <v>#N/A</v>
      </c>
      <c r="D186" s="245" t="e">
        <f>_Loc2</f>
        <v>#N/A</v>
      </c>
      <c r="E186" s="255" t="e">
        <f>_Loc2</f>
        <v>#N/A</v>
      </c>
      <c r="F186" s="236" t="e">
        <f>_Loc2</f>
        <v>#N/A</v>
      </c>
      <c r="G186" s="634" t="e">
        <f>_Loc2</f>
        <v>#N/A</v>
      </c>
      <c r="H186" s="635"/>
      <c r="I186" s="236" t="e">
        <f>_Loc2</f>
        <v>#N/A</v>
      </c>
      <c r="J186" s="236" t="e">
        <f>_Loc2</f>
        <v>#N/A</v>
      </c>
      <c r="K186" s="236" t="e">
        <f>_Loc2</f>
        <v>#N/A</v>
      </c>
      <c r="L186" s="236" t="e">
        <f>_Loc2</f>
        <v>#N/A</v>
      </c>
      <c r="M186" s="236" t="e">
        <f>_Loc2</f>
        <v>#N/A</v>
      </c>
      <c r="N186" s="236" t="e">
        <f>_Loc2</f>
        <v>#N/A</v>
      </c>
      <c r="O186" s="236" t="e">
        <f>_Loc2</f>
        <v>#N/A</v>
      </c>
      <c r="P186" s="133"/>
      <c r="Q186" s="133"/>
      <c r="R186" s="133"/>
      <c r="S186" s="133"/>
      <c r="T186" s="133"/>
      <c r="U186" s="133"/>
      <c r="V186" s="133"/>
      <c r="W186" s="236"/>
      <c r="X186" s="294"/>
      <c r="Y186" s="236"/>
      <c r="Z186" s="236" t="e">
        <f>_Loc2</f>
        <v>#N/A</v>
      </c>
      <c r="AA186" s="236" t="e">
        <f>_Loc2</f>
        <v>#N/A</v>
      </c>
      <c r="AB186" s="236" t="e">
        <f>_Loc2</f>
        <v>#N/A</v>
      </c>
      <c r="AC186" s="95">
        <f t="shared" si="6"/>
        <v>289</v>
      </c>
      <c r="AD186" s="236" t="e">
        <f>_Loc2</f>
        <v>#N/A</v>
      </c>
      <c r="AE186" s="236" t="e">
        <f>_Loc2</f>
        <v>#N/A</v>
      </c>
      <c r="AF186" s="95" t="str">
        <f t="shared" si="8"/>
        <v/>
      </c>
    </row>
    <row r="187" spans="1:32" ht="15.75" x14ac:dyDescent="0.2">
      <c r="A187" s="307" t="s">
        <v>3092</v>
      </c>
      <c r="B187" s="133">
        <f t="shared" si="7"/>
        <v>180</v>
      </c>
      <c r="C187" s="244" t="e">
        <f>_Loc2</f>
        <v>#N/A</v>
      </c>
      <c r="D187" s="245" t="e">
        <f>_Loc2</f>
        <v>#N/A</v>
      </c>
      <c r="E187" s="255" t="e">
        <f>_Loc2</f>
        <v>#N/A</v>
      </c>
      <c r="F187" s="236" t="e">
        <f>_Loc2</f>
        <v>#N/A</v>
      </c>
      <c r="G187" s="634" t="e">
        <f>_Loc2</f>
        <v>#N/A</v>
      </c>
      <c r="H187" s="635"/>
      <c r="I187" s="236" t="e">
        <f>_Loc2</f>
        <v>#N/A</v>
      </c>
      <c r="J187" s="236" t="e">
        <f>_Loc2</f>
        <v>#N/A</v>
      </c>
      <c r="K187" s="236" t="e">
        <f>_Loc2</f>
        <v>#N/A</v>
      </c>
      <c r="L187" s="236" t="e">
        <f>_Loc2</f>
        <v>#N/A</v>
      </c>
      <c r="M187" s="236" t="e">
        <f>_Loc2</f>
        <v>#N/A</v>
      </c>
      <c r="N187" s="236" t="e">
        <f>_Loc2</f>
        <v>#N/A</v>
      </c>
      <c r="O187" s="236" t="e">
        <f>_Loc2</f>
        <v>#N/A</v>
      </c>
      <c r="P187" s="133"/>
      <c r="Q187" s="133"/>
      <c r="R187" s="133"/>
      <c r="S187" s="133"/>
      <c r="T187" s="133"/>
      <c r="U187" s="133"/>
      <c r="V187" s="133"/>
      <c r="W187" s="236"/>
      <c r="X187" s="294"/>
      <c r="Y187" s="236"/>
      <c r="Z187" s="236" t="e">
        <f>_Loc2</f>
        <v>#N/A</v>
      </c>
      <c r="AA187" s="236" t="e">
        <f>_Loc2</f>
        <v>#N/A</v>
      </c>
      <c r="AB187" s="236" t="e">
        <f>_Loc2</f>
        <v>#N/A</v>
      </c>
      <c r="AC187" s="95">
        <f t="shared" si="6"/>
        <v>289</v>
      </c>
      <c r="AD187" s="236" t="e">
        <f>_Loc2</f>
        <v>#N/A</v>
      </c>
      <c r="AE187" s="236" t="e">
        <f>_Loc2</f>
        <v>#N/A</v>
      </c>
      <c r="AF187" s="95" t="str">
        <f t="shared" si="8"/>
        <v/>
      </c>
    </row>
    <row r="188" spans="1:32" ht="15.75" x14ac:dyDescent="0.2">
      <c r="A188" s="307" t="s">
        <v>2480</v>
      </c>
      <c r="B188" s="133">
        <f t="shared" si="7"/>
        <v>181</v>
      </c>
      <c r="C188" s="244" t="e">
        <f>_Loc2</f>
        <v>#N/A</v>
      </c>
      <c r="D188" s="245" t="e">
        <f>_Loc2</f>
        <v>#N/A</v>
      </c>
      <c r="E188" s="255" t="e">
        <f>_Loc2</f>
        <v>#N/A</v>
      </c>
      <c r="F188" s="236" t="e">
        <f>_Loc2</f>
        <v>#N/A</v>
      </c>
      <c r="G188" s="634" t="e">
        <f>_Loc2</f>
        <v>#N/A</v>
      </c>
      <c r="H188" s="635"/>
      <c r="I188" s="236" t="e">
        <f>_Loc2</f>
        <v>#N/A</v>
      </c>
      <c r="J188" s="236" t="e">
        <f>_Loc2</f>
        <v>#N/A</v>
      </c>
      <c r="K188" s="236" t="e">
        <f>_Loc2</f>
        <v>#N/A</v>
      </c>
      <c r="L188" s="236" t="e">
        <f>_Loc2</f>
        <v>#N/A</v>
      </c>
      <c r="M188" s="236" t="e">
        <f>_Loc2</f>
        <v>#N/A</v>
      </c>
      <c r="N188" s="236" t="e">
        <f>_Loc2</f>
        <v>#N/A</v>
      </c>
      <c r="O188" s="236" t="e">
        <f>_Loc2</f>
        <v>#N/A</v>
      </c>
      <c r="P188" s="133"/>
      <c r="Q188" s="133"/>
      <c r="R188" s="133"/>
      <c r="S188" s="133"/>
      <c r="T188" s="133"/>
      <c r="U188" s="133"/>
      <c r="V188" s="133"/>
      <c r="W188" s="236"/>
      <c r="X188" s="294"/>
      <c r="Y188" s="236"/>
      <c r="Z188" s="236" t="e">
        <f>_Loc2</f>
        <v>#N/A</v>
      </c>
      <c r="AA188" s="236" t="e">
        <f>_Loc2</f>
        <v>#N/A</v>
      </c>
      <c r="AB188" s="236" t="e">
        <f>_Loc2</f>
        <v>#N/A</v>
      </c>
      <c r="AC188" s="95">
        <f t="shared" si="6"/>
        <v>289</v>
      </c>
      <c r="AD188" s="236" t="e">
        <f>_Loc2</f>
        <v>#N/A</v>
      </c>
      <c r="AE188" s="236" t="e">
        <f>_Loc2</f>
        <v>#N/A</v>
      </c>
      <c r="AF188" s="95" t="str">
        <f t="shared" si="8"/>
        <v/>
      </c>
    </row>
    <row r="189" spans="1:32" ht="15.75" x14ac:dyDescent="0.2">
      <c r="A189" s="307" t="s">
        <v>2475</v>
      </c>
      <c r="B189" s="133">
        <f t="shared" si="7"/>
        <v>182</v>
      </c>
      <c r="C189" s="244" t="e">
        <f>_Loc2</f>
        <v>#N/A</v>
      </c>
      <c r="D189" s="245" t="e">
        <f>_Loc2</f>
        <v>#N/A</v>
      </c>
      <c r="E189" s="255" t="e">
        <f>_Loc2</f>
        <v>#N/A</v>
      </c>
      <c r="F189" s="236" t="e">
        <f>_Loc2</f>
        <v>#N/A</v>
      </c>
      <c r="G189" s="634" t="e">
        <f>_Loc2</f>
        <v>#N/A</v>
      </c>
      <c r="H189" s="635"/>
      <c r="I189" s="236" t="e">
        <f>_Loc2</f>
        <v>#N/A</v>
      </c>
      <c r="J189" s="236" t="e">
        <f>_Loc2</f>
        <v>#N/A</v>
      </c>
      <c r="K189" s="236" t="e">
        <f>_Loc2</f>
        <v>#N/A</v>
      </c>
      <c r="L189" s="236" t="e">
        <f>_Loc2</f>
        <v>#N/A</v>
      </c>
      <c r="M189" s="236" t="e">
        <f>_Loc2</f>
        <v>#N/A</v>
      </c>
      <c r="N189" s="236" t="e">
        <f>_Loc2</f>
        <v>#N/A</v>
      </c>
      <c r="O189" s="236" t="e">
        <f>_Loc2</f>
        <v>#N/A</v>
      </c>
      <c r="P189" s="133"/>
      <c r="Q189" s="133"/>
      <c r="R189" s="133"/>
      <c r="S189" s="133"/>
      <c r="T189" s="133"/>
      <c r="U189" s="133"/>
      <c r="V189" s="262"/>
      <c r="W189" s="236"/>
      <c r="X189" s="294"/>
      <c r="Y189" s="236"/>
      <c r="Z189" s="236" t="e">
        <f>_Loc2</f>
        <v>#N/A</v>
      </c>
      <c r="AA189" s="236" t="e">
        <f>_Loc2</f>
        <v>#N/A</v>
      </c>
      <c r="AB189" s="236" t="e">
        <f>_Loc2</f>
        <v>#N/A</v>
      </c>
      <c r="AC189" s="95">
        <f t="shared" si="6"/>
        <v>289</v>
      </c>
      <c r="AD189" s="236" t="e">
        <f>_Loc2</f>
        <v>#N/A</v>
      </c>
      <c r="AE189" s="236" t="e">
        <f>_Loc2</f>
        <v>#N/A</v>
      </c>
      <c r="AF189" s="95" t="str">
        <f t="shared" si="8"/>
        <v/>
      </c>
    </row>
    <row r="190" spans="1:32" ht="15.75" x14ac:dyDescent="0.2">
      <c r="A190" s="307" t="s">
        <v>2462</v>
      </c>
      <c r="B190" s="133">
        <f t="shared" si="7"/>
        <v>183</v>
      </c>
      <c r="C190" s="244" t="e">
        <f>_Loc2</f>
        <v>#N/A</v>
      </c>
      <c r="D190" s="245" t="e">
        <f>_Loc2</f>
        <v>#N/A</v>
      </c>
      <c r="E190" s="255" t="e">
        <f>_Loc2</f>
        <v>#N/A</v>
      </c>
      <c r="F190" s="236" t="e">
        <f>_Loc2</f>
        <v>#N/A</v>
      </c>
      <c r="G190" s="634" t="e">
        <f>_Loc2</f>
        <v>#N/A</v>
      </c>
      <c r="H190" s="635"/>
      <c r="I190" s="236" t="e">
        <f>_Loc2</f>
        <v>#N/A</v>
      </c>
      <c r="J190" s="236" t="e">
        <f>_Loc2</f>
        <v>#N/A</v>
      </c>
      <c r="K190" s="236" t="e">
        <f>_Loc2</f>
        <v>#N/A</v>
      </c>
      <c r="L190" s="236" t="e">
        <f>_Loc2</f>
        <v>#N/A</v>
      </c>
      <c r="M190" s="236" t="e">
        <f>_Loc2</f>
        <v>#N/A</v>
      </c>
      <c r="N190" s="236" t="e">
        <f>_Loc2</f>
        <v>#N/A</v>
      </c>
      <c r="O190" s="236" t="e">
        <f>_Loc2</f>
        <v>#N/A</v>
      </c>
      <c r="P190" s="133"/>
      <c r="Q190" s="133"/>
      <c r="R190" s="133"/>
      <c r="S190" s="133"/>
      <c r="T190" s="133"/>
      <c r="U190" s="133"/>
      <c r="V190" s="133"/>
      <c r="W190" s="236"/>
      <c r="X190" s="294"/>
      <c r="Y190" s="236"/>
      <c r="Z190" s="236" t="e">
        <f>_Loc2</f>
        <v>#N/A</v>
      </c>
      <c r="AA190" s="236" t="e">
        <f>_Loc2</f>
        <v>#N/A</v>
      </c>
      <c r="AB190" s="236" t="e">
        <f>_Loc2</f>
        <v>#N/A</v>
      </c>
      <c r="AC190" s="95">
        <f t="shared" si="6"/>
        <v>289</v>
      </c>
      <c r="AD190" s="236" t="e">
        <f>_Loc2</f>
        <v>#N/A</v>
      </c>
      <c r="AE190" s="236" t="e">
        <f>_Loc2</f>
        <v>#N/A</v>
      </c>
      <c r="AF190" s="95" t="str">
        <f t="shared" si="8"/>
        <v/>
      </c>
    </row>
    <row r="191" spans="1:32" ht="15.75" x14ac:dyDescent="0.2">
      <c r="A191" s="307" t="s">
        <v>3226</v>
      </c>
      <c r="B191" s="133">
        <f t="shared" si="7"/>
        <v>184</v>
      </c>
      <c r="C191" s="244" t="e">
        <f>_Loc2</f>
        <v>#N/A</v>
      </c>
      <c r="D191" s="245" t="e">
        <f>_Loc2</f>
        <v>#N/A</v>
      </c>
      <c r="E191" s="255" t="e">
        <f>_Loc2</f>
        <v>#N/A</v>
      </c>
      <c r="F191" s="236" t="e">
        <f>_Loc2</f>
        <v>#N/A</v>
      </c>
      <c r="G191" s="634" t="e">
        <f>_Loc2</f>
        <v>#N/A</v>
      </c>
      <c r="H191" s="635"/>
      <c r="I191" s="236" t="e">
        <f>_Loc2</f>
        <v>#N/A</v>
      </c>
      <c r="J191" s="236" t="e">
        <f>_Loc2</f>
        <v>#N/A</v>
      </c>
      <c r="K191" s="236" t="e">
        <f>_Loc2</f>
        <v>#N/A</v>
      </c>
      <c r="L191" s="236" t="e">
        <f>_Loc2</f>
        <v>#N/A</v>
      </c>
      <c r="M191" s="236" t="e">
        <f>_Loc2</f>
        <v>#N/A</v>
      </c>
      <c r="N191" s="236" t="e">
        <f>_Loc2</f>
        <v>#N/A</v>
      </c>
      <c r="O191" s="236" t="e">
        <f>_Loc2</f>
        <v>#N/A</v>
      </c>
      <c r="P191" s="133"/>
      <c r="Q191" s="133"/>
      <c r="R191" s="133"/>
      <c r="S191" s="133"/>
      <c r="T191" s="133"/>
      <c r="U191" s="133"/>
      <c r="V191" s="133"/>
      <c r="W191" s="236"/>
      <c r="X191" s="294"/>
      <c r="Y191" s="236"/>
      <c r="Z191" s="236" t="e">
        <f>_Loc2</f>
        <v>#N/A</v>
      </c>
      <c r="AA191" s="236" t="e">
        <f>_Loc2</f>
        <v>#N/A</v>
      </c>
      <c r="AB191" s="236" t="e">
        <f>_Loc2</f>
        <v>#N/A</v>
      </c>
      <c r="AC191" s="95">
        <f t="shared" si="6"/>
        <v>289</v>
      </c>
      <c r="AD191" s="236" t="e">
        <f>_Loc2</f>
        <v>#N/A</v>
      </c>
      <c r="AE191" s="236" t="e">
        <f>_Loc2</f>
        <v>#N/A</v>
      </c>
      <c r="AF191" s="95" t="str">
        <f t="shared" si="8"/>
        <v/>
      </c>
    </row>
    <row r="192" spans="1:32" ht="15.75" x14ac:dyDescent="0.2">
      <c r="A192" s="307" t="s">
        <v>2585</v>
      </c>
      <c r="B192" s="133">
        <f t="shared" si="7"/>
        <v>185</v>
      </c>
      <c r="C192" s="244" t="e">
        <f>_Loc2</f>
        <v>#N/A</v>
      </c>
      <c r="D192" s="245" t="e">
        <f>_Loc2</f>
        <v>#N/A</v>
      </c>
      <c r="E192" s="255" t="e">
        <f>_Loc2</f>
        <v>#N/A</v>
      </c>
      <c r="F192" s="236" t="e">
        <f>_Loc2</f>
        <v>#N/A</v>
      </c>
      <c r="G192" s="634" t="e">
        <f>_Loc2</f>
        <v>#N/A</v>
      </c>
      <c r="H192" s="635"/>
      <c r="I192" s="236" t="e">
        <f>_Loc2</f>
        <v>#N/A</v>
      </c>
      <c r="J192" s="236" t="e">
        <f>_Loc2</f>
        <v>#N/A</v>
      </c>
      <c r="K192" s="236" t="e">
        <f>_Loc2</f>
        <v>#N/A</v>
      </c>
      <c r="L192" s="236" t="e">
        <f>_Loc2</f>
        <v>#N/A</v>
      </c>
      <c r="M192" s="236" t="e">
        <f>_Loc2</f>
        <v>#N/A</v>
      </c>
      <c r="N192" s="236" t="e">
        <f>_Loc2</f>
        <v>#N/A</v>
      </c>
      <c r="O192" s="236" t="e">
        <f>_Loc2</f>
        <v>#N/A</v>
      </c>
      <c r="P192" s="133"/>
      <c r="Q192" s="133"/>
      <c r="R192" s="133"/>
      <c r="S192" s="133"/>
      <c r="T192" s="133"/>
      <c r="U192" s="133"/>
      <c r="V192" s="133"/>
      <c r="W192" s="236"/>
      <c r="X192" s="294"/>
      <c r="Y192" s="236"/>
      <c r="Z192" s="236" t="e">
        <f>_Loc2</f>
        <v>#N/A</v>
      </c>
      <c r="AA192" s="236" t="e">
        <f>_Loc2</f>
        <v>#N/A</v>
      </c>
      <c r="AB192" s="236" t="e">
        <f>_Loc2</f>
        <v>#N/A</v>
      </c>
      <c r="AC192" s="95">
        <f t="shared" si="6"/>
        <v>289</v>
      </c>
      <c r="AD192" s="236" t="e">
        <f>_Loc2</f>
        <v>#N/A</v>
      </c>
      <c r="AE192" s="236" t="e">
        <f>_Loc2</f>
        <v>#N/A</v>
      </c>
      <c r="AF192" s="95" t="str">
        <f t="shared" si="8"/>
        <v/>
      </c>
    </row>
    <row r="193" spans="1:32" ht="15.75" x14ac:dyDescent="0.2">
      <c r="A193" s="307" t="s">
        <v>2569</v>
      </c>
      <c r="B193" s="133">
        <f t="shared" si="7"/>
        <v>186</v>
      </c>
      <c r="C193" s="244" t="e">
        <f>_Loc2</f>
        <v>#N/A</v>
      </c>
      <c r="D193" s="245" t="e">
        <f>_Loc2</f>
        <v>#N/A</v>
      </c>
      <c r="E193" s="255" t="e">
        <f>_Loc2</f>
        <v>#N/A</v>
      </c>
      <c r="F193" s="236" t="e">
        <f>_Loc2</f>
        <v>#N/A</v>
      </c>
      <c r="G193" s="634" t="e">
        <f>_Loc2</f>
        <v>#N/A</v>
      </c>
      <c r="H193" s="635"/>
      <c r="I193" s="236" t="e">
        <f>_Loc2</f>
        <v>#N/A</v>
      </c>
      <c r="J193" s="236" t="e">
        <f>_Loc2</f>
        <v>#N/A</v>
      </c>
      <c r="K193" s="236" t="e">
        <f>_Loc2</f>
        <v>#N/A</v>
      </c>
      <c r="L193" s="236" t="e">
        <f>_Loc2</f>
        <v>#N/A</v>
      </c>
      <c r="M193" s="236" t="e">
        <f>_Loc2</f>
        <v>#N/A</v>
      </c>
      <c r="N193" s="236" t="e">
        <f>_Loc2</f>
        <v>#N/A</v>
      </c>
      <c r="O193" s="236" t="e">
        <f>_Loc2</f>
        <v>#N/A</v>
      </c>
      <c r="P193" s="133"/>
      <c r="Q193" s="133"/>
      <c r="R193" s="133"/>
      <c r="S193" s="133"/>
      <c r="T193" s="133"/>
      <c r="U193" s="133"/>
      <c r="V193" s="133"/>
      <c r="W193" s="236"/>
      <c r="X193" s="294"/>
      <c r="Y193" s="236"/>
      <c r="Z193" s="236" t="e">
        <f>_Loc2</f>
        <v>#N/A</v>
      </c>
      <c r="AA193" s="236" t="e">
        <f>_Loc2</f>
        <v>#N/A</v>
      </c>
      <c r="AB193" s="236" t="e">
        <f>_Loc2</f>
        <v>#N/A</v>
      </c>
      <c r="AC193" s="95">
        <f t="shared" si="6"/>
        <v>289</v>
      </c>
      <c r="AD193" s="236" t="e">
        <f>_Loc2</f>
        <v>#N/A</v>
      </c>
      <c r="AE193" s="236" t="e">
        <f>_Loc2</f>
        <v>#N/A</v>
      </c>
      <c r="AF193" s="95" t="str">
        <f t="shared" si="8"/>
        <v/>
      </c>
    </row>
    <row r="194" spans="1:32" ht="15.75" x14ac:dyDescent="0.2">
      <c r="A194" s="307" t="s">
        <v>2496</v>
      </c>
      <c r="B194" s="133">
        <f t="shared" si="7"/>
        <v>187</v>
      </c>
      <c r="C194" s="244" t="e">
        <f>_Loc2</f>
        <v>#N/A</v>
      </c>
      <c r="D194" s="245" t="e">
        <f>_Loc2</f>
        <v>#N/A</v>
      </c>
      <c r="E194" s="255" t="e">
        <f>_Loc2</f>
        <v>#N/A</v>
      </c>
      <c r="F194" s="236" t="e">
        <f>_Loc2</f>
        <v>#N/A</v>
      </c>
      <c r="G194" s="634" t="e">
        <f>_Loc2</f>
        <v>#N/A</v>
      </c>
      <c r="H194" s="635"/>
      <c r="I194" s="236" t="e">
        <f>_Loc2</f>
        <v>#N/A</v>
      </c>
      <c r="J194" s="236" t="e">
        <f>_Loc2</f>
        <v>#N/A</v>
      </c>
      <c r="K194" s="236" t="e">
        <f>_Loc2</f>
        <v>#N/A</v>
      </c>
      <c r="L194" s="236" t="e">
        <f>_Loc2</f>
        <v>#N/A</v>
      </c>
      <c r="M194" s="236" t="e">
        <f>_Loc2</f>
        <v>#N/A</v>
      </c>
      <c r="N194" s="236" t="e">
        <f>_Loc2</f>
        <v>#N/A</v>
      </c>
      <c r="O194" s="236" t="e">
        <f>_Loc2</f>
        <v>#N/A</v>
      </c>
      <c r="P194" s="133"/>
      <c r="Q194" s="133"/>
      <c r="R194" s="133"/>
      <c r="S194" s="133"/>
      <c r="T194" s="133"/>
      <c r="U194" s="133"/>
      <c r="V194" s="133"/>
      <c r="W194" s="236"/>
      <c r="X194" s="294"/>
      <c r="Y194" s="236"/>
      <c r="Z194" s="236" t="e">
        <f>_Loc2</f>
        <v>#N/A</v>
      </c>
      <c r="AA194" s="236" t="e">
        <f>_Loc2</f>
        <v>#N/A</v>
      </c>
      <c r="AB194" s="236" t="e">
        <f>_Loc2</f>
        <v>#N/A</v>
      </c>
      <c r="AC194" s="95">
        <f t="shared" si="6"/>
        <v>289</v>
      </c>
      <c r="AD194" s="236" t="e">
        <f>_Loc2</f>
        <v>#N/A</v>
      </c>
      <c r="AE194" s="236" t="e">
        <f>_Loc2</f>
        <v>#N/A</v>
      </c>
      <c r="AF194" s="95" t="str">
        <f t="shared" si="8"/>
        <v/>
      </c>
    </row>
    <row r="195" spans="1:32" ht="15.75" x14ac:dyDescent="0.2">
      <c r="A195" s="307" t="s">
        <v>2674</v>
      </c>
      <c r="B195" s="133">
        <f t="shared" si="7"/>
        <v>188</v>
      </c>
      <c r="C195" s="244" t="e">
        <f>_Loc2</f>
        <v>#N/A</v>
      </c>
      <c r="D195" s="245" t="e">
        <f>_Loc2</f>
        <v>#N/A</v>
      </c>
      <c r="E195" s="255" t="e">
        <f>_Loc2</f>
        <v>#N/A</v>
      </c>
      <c r="F195" s="236" t="e">
        <f>_Loc2</f>
        <v>#N/A</v>
      </c>
      <c r="G195" s="634" t="e">
        <f>_Loc2</f>
        <v>#N/A</v>
      </c>
      <c r="H195" s="635"/>
      <c r="I195" s="236" t="e">
        <f>_Loc2</f>
        <v>#N/A</v>
      </c>
      <c r="J195" s="236" t="e">
        <f>_Loc2</f>
        <v>#N/A</v>
      </c>
      <c r="K195" s="236" t="e">
        <f>_Loc2</f>
        <v>#N/A</v>
      </c>
      <c r="L195" s="236" t="e">
        <f>_Loc2</f>
        <v>#N/A</v>
      </c>
      <c r="M195" s="236" t="e">
        <f>_Loc2</f>
        <v>#N/A</v>
      </c>
      <c r="N195" s="236" t="e">
        <f>_Loc2</f>
        <v>#N/A</v>
      </c>
      <c r="O195" s="236" t="e">
        <f>_Loc2</f>
        <v>#N/A</v>
      </c>
      <c r="P195" s="133"/>
      <c r="Q195" s="133"/>
      <c r="R195" s="133"/>
      <c r="S195" s="133"/>
      <c r="T195" s="133"/>
      <c r="U195" s="133"/>
      <c r="V195" s="133"/>
      <c r="W195" s="236"/>
      <c r="X195" s="294"/>
      <c r="Y195" s="236"/>
      <c r="Z195" s="236" t="e">
        <f>_Loc2</f>
        <v>#N/A</v>
      </c>
      <c r="AA195" s="236" t="e">
        <f>_Loc2</f>
        <v>#N/A</v>
      </c>
      <c r="AB195" s="236" t="e">
        <f>_Loc2</f>
        <v>#N/A</v>
      </c>
      <c r="AC195" s="95">
        <f t="shared" si="6"/>
        <v>289</v>
      </c>
      <c r="AD195" s="236" t="e">
        <f>_Loc2</f>
        <v>#N/A</v>
      </c>
      <c r="AE195" s="236" t="e">
        <f>_Loc2</f>
        <v>#N/A</v>
      </c>
      <c r="AF195" s="95" t="str">
        <f t="shared" si="8"/>
        <v/>
      </c>
    </row>
    <row r="196" spans="1:32" ht="15.75" x14ac:dyDescent="0.2">
      <c r="A196" s="307" t="s">
        <v>2943</v>
      </c>
      <c r="B196" s="133">
        <f t="shared" si="7"/>
        <v>189</v>
      </c>
      <c r="C196" s="244" t="e">
        <f>_Loc2</f>
        <v>#N/A</v>
      </c>
      <c r="D196" s="245" t="e">
        <f>_Loc2</f>
        <v>#N/A</v>
      </c>
      <c r="E196" s="255" t="e">
        <f>_Loc2</f>
        <v>#N/A</v>
      </c>
      <c r="F196" s="236" t="e">
        <f>_Loc2</f>
        <v>#N/A</v>
      </c>
      <c r="G196" s="634" t="e">
        <f>_Loc2</f>
        <v>#N/A</v>
      </c>
      <c r="H196" s="635"/>
      <c r="I196" s="236" t="e">
        <f>_Loc2</f>
        <v>#N/A</v>
      </c>
      <c r="J196" s="236" t="e">
        <f>_Loc2</f>
        <v>#N/A</v>
      </c>
      <c r="K196" s="236" t="e">
        <f>_Loc2</f>
        <v>#N/A</v>
      </c>
      <c r="L196" s="236" t="e">
        <f>_Loc2</f>
        <v>#N/A</v>
      </c>
      <c r="M196" s="236" t="e">
        <f>_Loc2</f>
        <v>#N/A</v>
      </c>
      <c r="N196" s="236" t="e">
        <f>_Loc2</f>
        <v>#N/A</v>
      </c>
      <c r="O196" s="236" t="e">
        <f>_Loc2</f>
        <v>#N/A</v>
      </c>
      <c r="P196" s="133"/>
      <c r="Q196" s="133"/>
      <c r="R196" s="133"/>
      <c r="S196" s="133"/>
      <c r="T196" s="133"/>
      <c r="U196" s="133"/>
      <c r="V196" s="133"/>
      <c r="W196" s="236"/>
      <c r="X196" s="294"/>
      <c r="Y196" s="236"/>
      <c r="Z196" s="236" t="e">
        <f>_Loc2</f>
        <v>#N/A</v>
      </c>
      <c r="AA196" s="236" t="e">
        <f>_Loc2</f>
        <v>#N/A</v>
      </c>
      <c r="AB196" s="236" t="e">
        <f>_Loc2</f>
        <v>#N/A</v>
      </c>
      <c r="AC196" s="95">
        <f t="shared" si="6"/>
        <v>289</v>
      </c>
      <c r="AD196" s="236" t="e">
        <f>_Loc2</f>
        <v>#N/A</v>
      </c>
      <c r="AE196" s="236" t="e">
        <f>_Loc2</f>
        <v>#N/A</v>
      </c>
      <c r="AF196" s="95" t="str">
        <f t="shared" si="8"/>
        <v/>
      </c>
    </row>
    <row r="197" spans="1:32" ht="15.75" x14ac:dyDescent="0.2">
      <c r="A197" s="307" t="s">
        <v>2940</v>
      </c>
      <c r="B197" s="133">
        <f t="shared" si="7"/>
        <v>190</v>
      </c>
      <c r="C197" s="244" t="e">
        <f>_Loc2</f>
        <v>#N/A</v>
      </c>
      <c r="D197" s="245" t="e">
        <f>_Loc2</f>
        <v>#N/A</v>
      </c>
      <c r="E197" s="255" t="e">
        <f>_Loc2</f>
        <v>#N/A</v>
      </c>
      <c r="F197" s="236" t="e">
        <f>_Loc2</f>
        <v>#N/A</v>
      </c>
      <c r="G197" s="634" t="e">
        <f>_Loc2</f>
        <v>#N/A</v>
      </c>
      <c r="H197" s="635"/>
      <c r="I197" s="236" t="e">
        <f>_Loc2</f>
        <v>#N/A</v>
      </c>
      <c r="J197" s="236" t="e">
        <f>_Loc2</f>
        <v>#N/A</v>
      </c>
      <c r="K197" s="236" t="e">
        <f>_Loc2</f>
        <v>#N/A</v>
      </c>
      <c r="L197" s="236" t="e">
        <f>_Loc2</f>
        <v>#N/A</v>
      </c>
      <c r="M197" s="236" t="e">
        <f>_Loc2</f>
        <v>#N/A</v>
      </c>
      <c r="N197" s="236" t="e">
        <f>_Loc2</f>
        <v>#N/A</v>
      </c>
      <c r="O197" s="236" t="e">
        <f>_Loc2</f>
        <v>#N/A</v>
      </c>
      <c r="P197" s="261"/>
      <c r="Q197" s="265"/>
      <c r="R197" s="261"/>
      <c r="S197" s="133"/>
      <c r="T197" s="133"/>
      <c r="U197" s="133"/>
      <c r="V197" s="133"/>
      <c r="W197" s="236"/>
      <c r="X197" s="294"/>
      <c r="Y197" s="236"/>
      <c r="Z197" s="236" t="e">
        <f>_Loc2</f>
        <v>#N/A</v>
      </c>
      <c r="AA197" s="236" t="e">
        <f>_Loc2</f>
        <v>#N/A</v>
      </c>
      <c r="AB197" s="236" t="e">
        <f>_Loc2</f>
        <v>#N/A</v>
      </c>
      <c r="AC197" s="95">
        <f t="shared" si="6"/>
        <v>289</v>
      </c>
      <c r="AD197" s="236" t="e">
        <f>_Loc2</f>
        <v>#N/A</v>
      </c>
      <c r="AE197" s="236" t="e">
        <f>_Loc2</f>
        <v>#N/A</v>
      </c>
      <c r="AF197" s="95" t="str">
        <f t="shared" si="8"/>
        <v/>
      </c>
    </row>
    <row r="198" spans="1:32" ht="15.75" x14ac:dyDescent="0.2">
      <c r="A198" s="307" t="s">
        <v>2961</v>
      </c>
      <c r="B198" s="133">
        <f t="shared" si="7"/>
        <v>191</v>
      </c>
      <c r="C198" s="244" t="e">
        <f>_Loc2</f>
        <v>#N/A</v>
      </c>
      <c r="D198" s="245" t="e">
        <f>_Loc2</f>
        <v>#N/A</v>
      </c>
      <c r="E198" s="255" t="e">
        <f>_Loc2</f>
        <v>#N/A</v>
      </c>
      <c r="F198" s="236" t="e">
        <f>_Loc2</f>
        <v>#N/A</v>
      </c>
      <c r="G198" s="634" t="e">
        <f>_Loc2</f>
        <v>#N/A</v>
      </c>
      <c r="H198" s="635"/>
      <c r="I198" s="236" t="e">
        <f>_Loc2</f>
        <v>#N/A</v>
      </c>
      <c r="J198" s="236" t="e">
        <f>_Loc2</f>
        <v>#N/A</v>
      </c>
      <c r="K198" s="236" t="e">
        <f>_Loc2</f>
        <v>#N/A</v>
      </c>
      <c r="L198" s="236" t="e">
        <f>_Loc2</f>
        <v>#N/A</v>
      </c>
      <c r="M198" s="236" t="e">
        <f>_Loc2</f>
        <v>#N/A</v>
      </c>
      <c r="N198" s="236" t="e">
        <f>_Loc2</f>
        <v>#N/A</v>
      </c>
      <c r="O198" s="236" t="e">
        <f>_Loc2</f>
        <v>#N/A</v>
      </c>
      <c r="P198" s="261"/>
      <c r="Q198" s="133"/>
      <c r="R198" s="133"/>
      <c r="S198" s="133"/>
      <c r="T198" s="133"/>
      <c r="U198" s="133"/>
      <c r="V198" s="133"/>
      <c r="W198" s="236"/>
      <c r="X198" s="294"/>
      <c r="Y198" s="236"/>
      <c r="Z198" s="236" t="e">
        <f>_Loc2</f>
        <v>#N/A</v>
      </c>
      <c r="AA198" s="236" t="e">
        <f>_Loc2</f>
        <v>#N/A</v>
      </c>
      <c r="AB198" s="236" t="e">
        <f>_Loc2</f>
        <v>#N/A</v>
      </c>
      <c r="AC198" s="95">
        <f t="shared" si="6"/>
        <v>289</v>
      </c>
      <c r="AD198" s="236" t="e">
        <f>_Loc2</f>
        <v>#N/A</v>
      </c>
      <c r="AE198" s="236" t="e">
        <f>_Loc2</f>
        <v>#N/A</v>
      </c>
      <c r="AF198" s="95" t="str">
        <f t="shared" si="8"/>
        <v/>
      </c>
    </row>
    <row r="199" spans="1:32" ht="15.75" x14ac:dyDescent="0.2">
      <c r="A199" s="307" t="s">
        <v>2935</v>
      </c>
      <c r="B199" s="133">
        <f t="shared" si="7"/>
        <v>192</v>
      </c>
      <c r="C199" s="244" t="e">
        <f>_Loc2</f>
        <v>#N/A</v>
      </c>
      <c r="D199" s="245" t="e">
        <f>_Loc2</f>
        <v>#N/A</v>
      </c>
      <c r="E199" s="255" t="e">
        <f>_Loc2</f>
        <v>#N/A</v>
      </c>
      <c r="F199" s="236" t="e">
        <f>_Loc2</f>
        <v>#N/A</v>
      </c>
      <c r="G199" s="634" t="e">
        <f>_Loc2</f>
        <v>#N/A</v>
      </c>
      <c r="H199" s="635"/>
      <c r="I199" s="236" t="e">
        <f>_Loc2</f>
        <v>#N/A</v>
      </c>
      <c r="J199" s="236" t="e">
        <f>_Loc2</f>
        <v>#N/A</v>
      </c>
      <c r="K199" s="236" t="e">
        <f>_Loc2</f>
        <v>#N/A</v>
      </c>
      <c r="L199" s="236" t="e">
        <f>_Loc2</f>
        <v>#N/A</v>
      </c>
      <c r="M199" s="236" t="e">
        <f>_Loc2</f>
        <v>#N/A</v>
      </c>
      <c r="N199" s="236" t="e">
        <f>_Loc2</f>
        <v>#N/A</v>
      </c>
      <c r="O199" s="236" t="e">
        <f>_Loc2</f>
        <v>#N/A</v>
      </c>
      <c r="P199" s="133"/>
      <c r="Q199" s="133"/>
      <c r="R199" s="133"/>
      <c r="S199" s="133"/>
      <c r="T199" s="133"/>
      <c r="U199" s="133"/>
      <c r="V199" s="133"/>
      <c r="W199" s="236"/>
      <c r="X199" s="294"/>
      <c r="Y199" s="236"/>
      <c r="Z199" s="236" t="e">
        <f>_Loc2</f>
        <v>#N/A</v>
      </c>
      <c r="AA199" s="236" t="e">
        <f>_Loc2</f>
        <v>#N/A</v>
      </c>
      <c r="AB199" s="236" t="e">
        <f>_Loc2</f>
        <v>#N/A</v>
      </c>
      <c r="AC199" s="95">
        <f t="shared" si="6"/>
        <v>289</v>
      </c>
      <c r="AD199" s="236" t="e">
        <f>_Loc2</f>
        <v>#N/A</v>
      </c>
      <c r="AE199" s="236" t="e">
        <f>_Loc2</f>
        <v>#N/A</v>
      </c>
      <c r="AF199" s="95" t="str">
        <f t="shared" si="8"/>
        <v/>
      </c>
    </row>
    <row r="200" spans="1:32" ht="15.75" x14ac:dyDescent="0.2">
      <c r="A200" s="307" t="s">
        <v>2565</v>
      </c>
      <c r="B200" s="133">
        <f t="shared" si="7"/>
        <v>193</v>
      </c>
      <c r="C200" s="244" t="e">
        <f>_Loc2</f>
        <v>#N/A</v>
      </c>
      <c r="D200" s="245" t="e">
        <f>_Loc2</f>
        <v>#N/A</v>
      </c>
      <c r="E200" s="255" t="e">
        <f>_Loc2</f>
        <v>#N/A</v>
      </c>
      <c r="F200" s="236" t="e">
        <f>_Loc2</f>
        <v>#N/A</v>
      </c>
      <c r="G200" s="634" t="e">
        <f>_Loc2</f>
        <v>#N/A</v>
      </c>
      <c r="H200" s="635"/>
      <c r="I200" s="236" t="e">
        <f>_Loc2</f>
        <v>#N/A</v>
      </c>
      <c r="J200" s="236" t="e">
        <f>_Loc2</f>
        <v>#N/A</v>
      </c>
      <c r="K200" s="236" t="e">
        <f>_Loc2</f>
        <v>#N/A</v>
      </c>
      <c r="L200" s="236" t="e">
        <f>_Loc2</f>
        <v>#N/A</v>
      </c>
      <c r="M200" s="236" t="e">
        <f>_Loc2</f>
        <v>#N/A</v>
      </c>
      <c r="N200" s="236" t="e">
        <f>_Loc2</f>
        <v>#N/A</v>
      </c>
      <c r="O200" s="236" t="e">
        <f>_Loc2</f>
        <v>#N/A</v>
      </c>
      <c r="P200" s="133"/>
      <c r="Q200" s="133"/>
      <c r="R200" s="133"/>
      <c r="S200" s="133"/>
      <c r="T200" s="133"/>
      <c r="U200" s="133"/>
      <c r="V200" s="264"/>
      <c r="W200" s="236"/>
      <c r="X200" s="294"/>
      <c r="Y200" s="236"/>
      <c r="Z200" s="236" t="e">
        <f>_Loc2</f>
        <v>#N/A</v>
      </c>
      <c r="AA200" s="236" t="e">
        <f>_Loc2</f>
        <v>#N/A</v>
      </c>
      <c r="AB200" s="236" t="e">
        <f>_Loc2</f>
        <v>#N/A</v>
      </c>
      <c r="AC200" s="95">
        <f t="shared" ref="AC200:AC263" si="9">COUNTIF(F:F,F200)</f>
        <v>289</v>
      </c>
      <c r="AD200" s="236" t="e">
        <f>_Loc2</f>
        <v>#N/A</v>
      </c>
      <c r="AE200" s="236" t="e">
        <f>_Loc2</f>
        <v>#N/A</v>
      </c>
      <c r="AF200" s="95" t="str">
        <f t="shared" si="8"/>
        <v/>
      </c>
    </row>
    <row r="201" spans="1:32" ht="15.75" x14ac:dyDescent="0.2">
      <c r="A201" s="307" t="s">
        <v>2675</v>
      </c>
      <c r="B201" s="133">
        <f t="shared" ref="B201:B265" si="10">_stt_de</f>
        <v>194</v>
      </c>
      <c r="C201" s="244" t="e">
        <f>_Loc2</f>
        <v>#N/A</v>
      </c>
      <c r="D201" s="245" t="e">
        <f>_Loc2</f>
        <v>#N/A</v>
      </c>
      <c r="E201" s="255" t="e">
        <f>_Loc2</f>
        <v>#N/A</v>
      </c>
      <c r="F201" s="236" t="e">
        <f>_Loc2</f>
        <v>#N/A</v>
      </c>
      <c r="G201" s="634" t="e">
        <f>_Loc2</f>
        <v>#N/A</v>
      </c>
      <c r="H201" s="635"/>
      <c r="I201" s="236" t="e">
        <f>_Loc2</f>
        <v>#N/A</v>
      </c>
      <c r="J201" s="236" t="e">
        <f>_Loc2</f>
        <v>#N/A</v>
      </c>
      <c r="K201" s="236" t="e">
        <f>_Loc2</f>
        <v>#N/A</v>
      </c>
      <c r="L201" s="236" t="e">
        <f>_Loc2</f>
        <v>#N/A</v>
      </c>
      <c r="M201" s="236" t="e">
        <f>_Loc2</f>
        <v>#N/A</v>
      </c>
      <c r="N201" s="236" t="e">
        <f>_Loc2</f>
        <v>#N/A</v>
      </c>
      <c r="O201" s="236" t="e">
        <f>_Loc2</f>
        <v>#N/A</v>
      </c>
      <c r="P201" s="133"/>
      <c r="Q201" s="133"/>
      <c r="R201" s="133"/>
      <c r="S201" s="133"/>
      <c r="T201" s="133"/>
      <c r="U201" s="133"/>
      <c r="V201" s="262"/>
      <c r="W201" s="236"/>
      <c r="X201" s="294"/>
      <c r="Y201" s="236"/>
      <c r="Z201" s="236" t="e">
        <f>_Loc2</f>
        <v>#N/A</v>
      </c>
      <c r="AA201" s="236" t="e">
        <f>_Loc2</f>
        <v>#N/A</v>
      </c>
      <c r="AB201" s="236" t="e">
        <f>_Loc2</f>
        <v>#N/A</v>
      </c>
      <c r="AC201" s="95">
        <f t="shared" si="9"/>
        <v>289</v>
      </c>
      <c r="AD201" s="236" t="e">
        <f>_Loc2</f>
        <v>#N/A</v>
      </c>
      <c r="AE201" s="236" t="e">
        <f>_Loc2</f>
        <v>#N/A</v>
      </c>
      <c r="AF201" s="95" t="str">
        <f t="shared" ref="AF201:AF265" si="11">+IF(V201="","",AE201)</f>
        <v/>
      </c>
    </row>
    <row r="202" spans="1:32" ht="15.75" x14ac:dyDescent="0.2">
      <c r="A202" s="471" t="s">
        <v>2575</v>
      </c>
      <c r="B202" s="133">
        <f t="shared" si="10"/>
        <v>195</v>
      </c>
      <c r="C202" s="244" t="e">
        <f>_Loc2</f>
        <v>#N/A</v>
      </c>
      <c r="D202" s="245" t="e">
        <f>_Loc2</f>
        <v>#N/A</v>
      </c>
      <c r="E202" s="255" t="e">
        <f>_Loc2</f>
        <v>#N/A</v>
      </c>
      <c r="F202" s="236" t="e">
        <f>_Loc2</f>
        <v>#N/A</v>
      </c>
      <c r="G202" s="634" t="e">
        <f>_Loc2</f>
        <v>#N/A</v>
      </c>
      <c r="H202" s="635"/>
      <c r="I202" s="236" t="e">
        <f>_Loc2</f>
        <v>#N/A</v>
      </c>
      <c r="J202" s="236" t="e">
        <f>_Loc2</f>
        <v>#N/A</v>
      </c>
      <c r="K202" s="236" t="e">
        <f>_Loc2</f>
        <v>#N/A</v>
      </c>
      <c r="L202" s="236" t="e">
        <f>_Loc2</f>
        <v>#N/A</v>
      </c>
      <c r="M202" s="236" t="e">
        <f>_Loc2</f>
        <v>#N/A</v>
      </c>
      <c r="N202" s="236" t="e">
        <f>_Loc2</f>
        <v>#N/A</v>
      </c>
      <c r="O202" s="236" t="e">
        <f>_Loc2</f>
        <v>#N/A</v>
      </c>
      <c r="P202" s="133"/>
      <c r="Q202" s="133"/>
      <c r="R202" s="133"/>
      <c r="S202" s="133"/>
      <c r="T202" s="133"/>
      <c r="U202" s="133"/>
      <c r="V202" s="133"/>
      <c r="W202" s="236"/>
      <c r="X202" s="294"/>
      <c r="Y202" s="236"/>
      <c r="Z202" s="236" t="e">
        <f>_Loc2</f>
        <v>#N/A</v>
      </c>
      <c r="AA202" s="236" t="e">
        <f>_Loc2</f>
        <v>#N/A</v>
      </c>
      <c r="AB202" s="236" t="e">
        <f>_Loc2</f>
        <v>#N/A</v>
      </c>
      <c r="AC202" s="95">
        <f t="shared" si="9"/>
        <v>289</v>
      </c>
      <c r="AD202" s="236" t="e">
        <f>_Loc2</f>
        <v>#N/A</v>
      </c>
      <c r="AE202" s="236" t="e">
        <f>_Loc2</f>
        <v>#N/A</v>
      </c>
      <c r="AF202" s="95" t="str">
        <f t="shared" si="11"/>
        <v/>
      </c>
    </row>
    <row r="203" spans="1:32" ht="15.75" x14ac:dyDescent="0.2">
      <c r="A203" s="307" t="s">
        <v>2647</v>
      </c>
      <c r="B203" s="133">
        <f t="shared" si="10"/>
        <v>196</v>
      </c>
      <c r="C203" s="244" t="e">
        <f>_Loc2</f>
        <v>#N/A</v>
      </c>
      <c r="D203" s="245" t="e">
        <f>_Loc2</f>
        <v>#N/A</v>
      </c>
      <c r="E203" s="255" t="e">
        <f>_Loc2</f>
        <v>#N/A</v>
      </c>
      <c r="F203" s="236" t="e">
        <f>_Loc2</f>
        <v>#N/A</v>
      </c>
      <c r="G203" s="634" t="e">
        <f>_Loc2</f>
        <v>#N/A</v>
      </c>
      <c r="H203" s="635"/>
      <c r="I203" s="236" t="e">
        <f>_Loc2</f>
        <v>#N/A</v>
      </c>
      <c r="J203" s="236" t="e">
        <f>_Loc2</f>
        <v>#N/A</v>
      </c>
      <c r="K203" s="236" t="e">
        <f>_Loc2</f>
        <v>#N/A</v>
      </c>
      <c r="L203" s="236" t="e">
        <f>_Loc2</f>
        <v>#N/A</v>
      </c>
      <c r="M203" s="236" t="e">
        <f>_Loc2</f>
        <v>#N/A</v>
      </c>
      <c r="N203" s="236" t="e">
        <f>_Loc2</f>
        <v>#N/A</v>
      </c>
      <c r="O203" s="236" t="e">
        <f>_Loc2</f>
        <v>#N/A</v>
      </c>
      <c r="P203" s="133"/>
      <c r="Q203" s="133"/>
      <c r="R203" s="133"/>
      <c r="S203" s="133"/>
      <c r="T203" s="133"/>
      <c r="U203" s="133"/>
      <c r="V203" s="133"/>
      <c r="W203" s="236"/>
      <c r="X203" s="294"/>
      <c r="Y203" s="236"/>
      <c r="Z203" s="236" t="e">
        <f>_Loc2</f>
        <v>#N/A</v>
      </c>
      <c r="AA203" s="236" t="e">
        <f>_Loc2</f>
        <v>#N/A</v>
      </c>
      <c r="AB203" s="236" t="e">
        <f>_Loc2</f>
        <v>#N/A</v>
      </c>
      <c r="AC203" s="95">
        <f t="shared" si="9"/>
        <v>289</v>
      </c>
      <c r="AD203" s="236" t="e">
        <f>_Loc2</f>
        <v>#N/A</v>
      </c>
      <c r="AE203" s="236" t="e">
        <f>_Loc2</f>
        <v>#N/A</v>
      </c>
      <c r="AF203" s="95" t="str">
        <f t="shared" si="11"/>
        <v/>
      </c>
    </row>
    <row r="204" spans="1:32" ht="15.75" x14ac:dyDescent="0.2">
      <c r="A204" s="307" t="s">
        <v>2479</v>
      </c>
      <c r="B204" s="133">
        <f t="shared" si="10"/>
        <v>197</v>
      </c>
      <c r="C204" s="244" t="e">
        <f>_Loc2</f>
        <v>#N/A</v>
      </c>
      <c r="D204" s="245" t="e">
        <f>_Loc2</f>
        <v>#N/A</v>
      </c>
      <c r="E204" s="255" t="e">
        <f>_Loc2</f>
        <v>#N/A</v>
      </c>
      <c r="F204" s="236" t="e">
        <f>_Loc2</f>
        <v>#N/A</v>
      </c>
      <c r="G204" s="634" t="e">
        <f>_Loc2</f>
        <v>#N/A</v>
      </c>
      <c r="H204" s="635"/>
      <c r="I204" s="236" t="e">
        <f>_Loc2</f>
        <v>#N/A</v>
      </c>
      <c r="J204" s="236" t="e">
        <f>_Loc2</f>
        <v>#N/A</v>
      </c>
      <c r="K204" s="236" t="e">
        <f>_Loc2</f>
        <v>#N/A</v>
      </c>
      <c r="L204" s="236" t="e">
        <f>_Loc2</f>
        <v>#N/A</v>
      </c>
      <c r="M204" s="236" t="e">
        <f>_Loc2</f>
        <v>#N/A</v>
      </c>
      <c r="N204" s="236" t="e">
        <f>_Loc2</f>
        <v>#N/A</v>
      </c>
      <c r="O204" s="236" t="e">
        <f>_Loc2</f>
        <v>#N/A</v>
      </c>
      <c r="P204" s="133"/>
      <c r="Q204" s="133"/>
      <c r="R204" s="133"/>
      <c r="S204" s="133"/>
      <c r="T204" s="133"/>
      <c r="U204" s="133"/>
      <c r="V204" s="133"/>
      <c r="W204" s="236"/>
      <c r="X204" s="294"/>
      <c r="Y204" s="236"/>
      <c r="Z204" s="236" t="e">
        <f>_Loc2</f>
        <v>#N/A</v>
      </c>
      <c r="AA204" s="236" t="e">
        <f>_Loc2</f>
        <v>#N/A</v>
      </c>
      <c r="AB204" s="236" t="e">
        <f>_Loc2</f>
        <v>#N/A</v>
      </c>
      <c r="AC204" s="95">
        <f t="shared" si="9"/>
        <v>289</v>
      </c>
      <c r="AD204" s="236" t="e">
        <f>_Loc2</f>
        <v>#N/A</v>
      </c>
      <c r="AE204" s="236" t="e">
        <f>_Loc2</f>
        <v>#N/A</v>
      </c>
      <c r="AF204" s="95" t="str">
        <f t="shared" si="11"/>
        <v/>
      </c>
    </row>
    <row r="205" spans="1:32" ht="15.75" x14ac:dyDescent="0.2">
      <c r="A205" s="307" t="s">
        <v>3089</v>
      </c>
      <c r="B205" s="133">
        <f t="shared" si="10"/>
        <v>198</v>
      </c>
      <c r="C205" s="244" t="e">
        <f>_Loc2</f>
        <v>#N/A</v>
      </c>
      <c r="D205" s="245" t="e">
        <f>_Loc2</f>
        <v>#N/A</v>
      </c>
      <c r="E205" s="255" t="e">
        <f>_Loc2</f>
        <v>#N/A</v>
      </c>
      <c r="F205" s="236" t="e">
        <f>_Loc2</f>
        <v>#N/A</v>
      </c>
      <c r="G205" s="634" t="e">
        <f>_Loc2</f>
        <v>#N/A</v>
      </c>
      <c r="H205" s="635"/>
      <c r="I205" s="236" t="e">
        <f>_Loc2</f>
        <v>#N/A</v>
      </c>
      <c r="J205" s="236" t="e">
        <f>_Loc2</f>
        <v>#N/A</v>
      </c>
      <c r="K205" s="236" t="e">
        <f>_Loc2</f>
        <v>#N/A</v>
      </c>
      <c r="L205" s="236" t="e">
        <f>_Loc2</f>
        <v>#N/A</v>
      </c>
      <c r="M205" s="236" t="e">
        <f>_Loc2</f>
        <v>#N/A</v>
      </c>
      <c r="N205" s="236" t="e">
        <f>_Loc2</f>
        <v>#N/A</v>
      </c>
      <c r="O205" s="236" t="e">
        <f>_Loc2</f>
        <v>#N/A</v>
      </c>
      <c r="P205" s="133"/>
      <c r="Q205" s="133"/>
      <c r="R205" s="133"/>
      <c r="S205" s="133"/>
      <c r="T205" s="133"/>
      <c r="U205" s="133"/>
      <c r="V205" s="133"/>
      <c r="W205" s="236"/>
      <c r="X205" s="294"/>
      <c r="Y205" s="236"/>
      <c r="Z205" s="236" t="e">
        <f>_Loc2</f>
        <v>#N/A</v>
      </c>
      <c r="AA205" s="236" t="e">
        <f>_Loc2</f>
        <v>#N/A</v>
      </c>
      <c r="AB205" s="236" t="e">
        <f>_Loc2</f>
        <v>#N/A</v>
      </c>
      <c r="AC205" s="95">
        <f t="shared" si="9"/>
        <v>289</v>
      </c>
      <c r="AD205" s="236" t="e">
        <f>_Loc2</f>
        <v>#N/A</v>
      </c>
      <c r="AE205" s="236" t="e">
        <f>_Loc2</f>
        <v>#N/A</v>
      </c>
      <c r="AF205" s="95" t="str">
        <f t="shared" si="11"/>
        <v/>
      </c>
    </row>
    <row r="206" spans="1:32" ht="15.75" x14ac:dyDescent="0.2">
      <c r="A206" s="307" t="s">
        <v>2490</v>
      </c>
      <c r="B206" s="133">
        <f t="shared" si="10"/>
        <v>199</v>
      </c>
      <c r="C206" s="244" t="e">
        <f>_Loc2</f>
        <v>#N/A</v>
      </c>
      <c r="D206" s="245" t="e">
        <f>_Loc2</f>
        <v>#N/A</v>
      </c>
      <c r="E206" s="255" t="e">
        <f>_Loc2</f>
        <v>#N/A</v>
      </c>
      <c r="F206" s="236" t="e">
        <f>_Loc2</f>
        <v>#N/A</v>
      </c>
      <c r="G206" s="634" t="e">
        <f>_Loc2</f>
        <v>#N/A</v>
      </c>
      <c r="H206" s="635"/>
      <c r="I206" s="236" t="e">
        <f>_Loc2</f>
        <v>#N/A</v>
      </c>
      <c r="J206" s="236" t="e">
        <f>_Loc2</f>
        <v>#N/A</v>
      </c>
      <c r="K206" s="236" t="e">
        <f>_Loc2</f>
        <v>#N/A</v>
      </c>
      <c r="L206" s="236" t="e">
        <f>_Loc2</f>
        <v>#N/A</v>
      </c>
      <c r="M206" s="236" t="e">
        <f>_Loc2</f>
        <v>#N/A</v>
      </c>
      <c r="N206" s="236" t="e">
        <f>_Loc2</f>
        <v>#N/A</v>
      </c>
      <c r="O206" s="236" t="e">
        <f>_Loc2</f>
        <v>#N/A</v>
      </c>
      <c r="P206" s="133"/>
      <c r="Q206" s="133"/>
      <c r="R206" s="133"/>
      <c r="S206" s="133"/>
      <c r="T206" s="133"/>
      <c r="U206" s="133"/>
      <c r="V206" s="133"/>
      <c r="W206" s="236"/>
      <c r="X206" s="294"/>
      <c r="Y206" s="236"/>
      <c r="Z206" s="236" t="e">
        <f>_Loc2</f>
        <v>#N/A</v>
      </c>
      <c r="AA206" s="236" t="e">
        <f>_Loc2</f>
        <v>#N/A</v>
      </c>
      <c r="AB206" s="236" t="e">
        <f>_Loc2</f>
        <v>#N/A</v>
      </c>
      <c r="AC206" s="95">
        <f t="shared" si="9"/>
        <v>289</v>
      </c>
      <c r="AD206" s="236" t="e">
        <f>_Loc2</f>
        <v>#N/A</v>
      </c>
      <c r="AE206" s="236" t="e">
        <f>_Loc2</f>
        <v>#N/A</v>
      </c>
      <c r="AF206" s="95" t="str">
        <f t="shared" si="11"/>
        <v/>
      </c>
    </row>
    <row r="207" spans="1:32" ht="15.75" x14ac:dyDescent="0.2">
      <c r="A207" s="307" t="s">
        <v>2685</v>
      </c>
      <c r="B207" s="133">
        <f t="shared" si="10"/>
        <v>200</v>
      </c>
      <c r="C207" s="244" t="e">
        <f>_Loc2</f>
        <v>#N/A</v>
      </c>
      <c r="D207" s="245" t="e">
        <f>_Loc2</f>
        <v>#N/A</v>
      </c>
      <c r="E207" s="255" t="e">
        <f>_Loc2</f>
        <v>#N/A</v>
      </c>
      <c r="F207" s="236" t="e">
        <f>_Loc2</f>
        <v>#N/A</v>
      </c>
      <c r="G207" s="646" t="e">
        <f>_Loc2</f>
        <v>#N/A</v>
      </c>
      <c r="H207" s="647"/>
      <c r="I207" s="236" t="e">
        <f>_Loc2</f>
        <v>#N/A</v>
      </c>
      <c r="J207" s="236" t="e">
        <f>_Loc2</f>
        <v>#N/A</v>
      </c>
      <c r="K207" s="236" t="e">
        <f>_Loc2</f>
        <v>#N/A</v>
      </c>
      <c r="L207" s="236" t="e">
        <f>_Loc2</f>
        <v>#N/A</v>
      </c>
      <c r="M207" s="236" t="e">
        <f>_Loc2</f>
        <v>#N/A</v>
      </c>
      <c r="N207" s="236" t="e">
        <f>_Loc2</f>
        <v>#N/A</v>
      </c>
      <c r="O207" s="236" t="e">
        <f>_Loc2</f>
        <v>#N/A</v>
      </c>
      <c r="P207" s="133"/>
      <c r="Q207" s="133"/>
      <c r="R207" s="133"/>
      <c r="S207" s="133"/>
      <c r="T207" s="133"/>
      <c r="U207" s="133"/>
      <c r="V207" s="133"/>
      <c r="W207" s="236"/>
      <c r="X207" s="294"/>
      <c r="Y207" s="236"/>
      <c r="Z207" s="236" t="e">
        <f>_Loc2</f>
        <v>#N/A</v>
      </c>
      <c r="AA207" s="236" t="e">
        <f>_Loc2</f>
        <v>#N/A</v>
      </c>
      <c r="AB207" s="236" t="e">
        <f>_Loc2</f>
        <v>#N/A</v>
      </c>
      <c r="AC207" s="95">
        <f t="shared" si="9"/>
        <v>289</v>
      </c>
      <c r="AD207" s="236" t="e">
        <f>_Loc2</f>
        <v>#N/A</v>
      </c>
      <c r="AE207" s="236" t="e">
        <f>_Loc2</f>
        <v>#N/A</v>
      </c>
      <c r="AF207" s="95" t="str">
        <f t="shared" si="11"/>
        <v/>
      </c>
    </row>
    <row r="208" spans="1:32" ht="15.75" x14ac:dyDescent="0.2">
      <c r="A208" s="307" t="s">
        <v>2614</v>
      </c>
      <c r="B208" s="133">
        <f t="shared" si="10"/>
        <v>201</v>
      </c>
      <c r="C208" s="244" t="e">
        <f>_Loc2</f>
        <v>#N/A</v>
      </c>
      <c r="D208" s="245" t="e">
        <f>_Loc2</f>
        <v>#N/A</v>
      </c>
      <c r="E208" s="255" t="e">
        <f>_Loc2</f>
        <v>#N/A</v>
      </c>
      <c r="F208" s="236" t="e">
        <f>_Loc2</f>
        <v>#N/A</v>
      </c>
      <c r="G208" s="634" t="e">
        <f>_Loc2</f>
        <v>#N/A</v>
      </c>
      <c r="H208" s="635"/>
      <c r="I208" s="236" t="e">
        <f>_Loc2</f>
        <v>#N/A</v>
      </c>
      <c r="J208" s="236" t="e">
        <f>_Loc2</f>
        <v>#N/A</v>
      </c>
      <c r="K208" s="236" t="e">
        <f>_Loc2</f>
        <v>#N/A</v>
      </c>
      <c r="L208" s="236" t="e">
        <f>_Loc2</f>
        <v>#N/A</v>
      </c>
      <c r="M208" s="236" t="e">
        <f>_Loc2</f>
        <v>#N/A</v>
      </c>
      <c r="N208" s="236" t="e">
        <f>_Loc2</f>
        <v>#N/A</v>
      </c>
      <c r="O208" s="236" t="e">
        <f>_Loc2</f>
        <v>#N/A</v>
      </c>
      <c r="P208" s="133"/>
      <c r="Q208" s="133"/>
      <c r="R208" s="133"/>
      <c r="S208" s="133"/>
      <c r="T208" s="133"/>
      <c r="U208" s="133"/>
      <c r="V208" s="133"/>
      <c r="W208" s="236"/>
      <c r="X208" s="294"/>
      <c r="Y208" s="236"/>
      <c r="Z208" s="236" t="e">
        <f>_Loc2</f>
        <v>#N/A</v>
      </c>
      <c r="AA208" s="236" t="e">
        <f>_Loc2</f>
        <v>#N/A</v>
      </c>
      <c r="AB208" s="236" t="e">
        <f>_Loc2</f>
        <v>#N/A</v>
      </c>
      <c r="AC208" s="95">
        <f t="shared" si="9"/>
        <v>289</v>
      </c>
      <c r="AD208" s="236" t="e">
        <f>_Loc2</f>
        <v>#N/A</v>
      </c>
      <c r="AE208" s="236" t="e">
        <f>_Loc2</f>
        <v>#N/A</v>
      </c>
      <c r="AF208" s="95" t="str">
        <f t="shared" si="11"/>
        <v/>
      </c>
    </row>
    <row r="209" spans="1:32" ht="15.75" x14ac:dyDescent="0.2">
      <c r="A209" s="307" t="s">
        <v>2604</v>
      </c>
      <c r="B209" s="133">
        <f t="shared" si="10"/>
        <v>202</v>
      </c>
      <c r="C209" s="244" t="e">
        <f>_Loc2</f>
        <v>#N/A</v>
      </c>
      <c r="D209" s="245" t="e">
        <f>_Loc2</f>
        <v>#N/A</v>
      </c>
      <c r="E209" s="255" t="e">
        <f>_Loc2</f>
        <v>#N/A</v>
      </c>
      <c r="F209" s="236" t="e">
        <f>_Loc2</f>
        <v>#N/A</v>
      </c>
      <c r="G209" s="634" t="e">
        <f>_Loc2</f>
        <v>#N/A</v>
      </c>
      <c r="H209" s="635"/>
      <c r="I209" s="236" t="e">
        <f>_Loc2</f>
        <v>#N/A</v>
      </c>
      <c r="J209" s="236" t="e">
        <f>_Loc2</f>
        <v>#N/A</v>
      </c>
      <c r="K209" s="236" t="e">
        <f>_Loc2</f>
        <v>#N/A</v>
      </c>
      <c r="L209" s="236" t="e">
        <f>_Loc2</f>
        <v>#N/A</v>
      </c>
      <c r="M209" s="236" t="e">
        <f>_Loc2</f>
        <v>#N/A</v>
      </c>
      <c r="N209" s="236" t="e">
        <f>_Loc2</f>
        <v>#N/A</v>
      </c>
      <c r="O209" s="236" t="e">
        <f>_Loc2</f>
        <v>#N/A</v>
      </c>
      <c r="P209" s="133"/>
      <c r="Q209" s="133"/>
      <c r="R209" s="133"/>
      <c r="S209" s="133"/>
      <c r="T209" s="133"/>
      <c r="U209" s="133"/>
      <c r="V209" s="133"/>
      <c r="W209" s="236"/>
      <c r="X209" s="294"/>
      <c r="Y209" s="236"/>
      <c r="Z209" s="236" t="e">
        <f>_Loc2</f>
        <v>#N/A</v>
      </c>
      <c r="AA209" s="236" t="e">
        <f>_Loc2</f>
        <v>#N/A</v>
      </c>
      <c r="AB209" s="236" t="e">
        <f>_Loc2</f>
        <v>#N/A</v>
      </c>
      <c r="AC209" s="95">
        <f t="shared" si="9"/>
        <v>289</v>
      </c>
      <c r="AD209" s="236" t="e">
        <f>_Loc2</f>
        <v>#N/A</v>
      </c>
      <c r="AE209" s="236" t="e">
        <f>_Loc2</f>
        <v>#N/A</v>
      </c>
      <c r="AF209" s="95" t="str">
        <f t="shared" si="11"/>
        <v/>
      </c>
    </row>
    <row r="210" spans="1:32" ht="15.75" x14ac:dyDescent="0.2">
      <c r="A210" s="307" t="s">
        <v>2622</v>
      </c>
      <c r="B210" s="133">
        <f t="shared" si="10"/>
        <v>203</v>
      </c>
      <c r="C210" s="244" t="e">
        <f>_Loc2</f>
        <v>#N/A</v>
      </c>
      <c r="D210" s="245" t="e">
        <f>_Loc2</f>
        <v>#N/A</v>
      </c>
      <c r="E210" s="255" t="e">
        <f>_Loc2</f>
        <v>#N/A</v>
      </c>
      <c r="F210" s="236" t="e">
        <f>_Loc2</f>
        <v>#N/A</v>
      </c>
      <c r="G210" s="634" t="e">
        <f>_Loc2</f>
        <v>#N/A</v>
      </c>
      <c r="H210" s="635"/>
      <c r="I210" s="236" t="e">
        <f>_Loc2</f>
        <v>#N/A</v>
      </c>
      <c r="J210" s="236" t="e">
        <f>_Loc2</f>
        <v>#N/A</v>
      </c>
      <c r="K210" s="236" t="e">
        <f>_Loc2</f>
        <v>#N/A</v>
      </c>
      <c r="L210" s="236" t="e">
        <f>_Loc2</f>
        <v>#N/A</v>
      </c>
      <c r="M210" s="236" t="e">
        <f>_Loc2</f>
        <v>#N/A</v>
      </c>
      <c r="N210" s="236" t="e">
        <f>_Loc2</f>
        <v>#N/A</v>
      </c>
      <c r="O210" s="236" t="e">
        <f>_Loc2</f>
        <v>#N/A</v>
      </c>
      <c r="P210" s="133"/>
      <c r="Q210" s="133"/>
      <c r="R210" s="133"/>
      <c r="S210" s="133"/>
      <c r="T210" s="133"/>
      <c r="U210" s="133"/>
      <c r="V210" s="133"/>
      <c r="W210" s="236"/>
      <c r="X210" s="294"/>
      <c r="Y210" s="236"/>
      <c r="Z210" s="236" t="e">
        <f>_Loc2</f>
        <v>#N/A</v>
      </c>
      <c r="AA210" s="236" t="e">
        <f>_Loc2</f>
        <v>#N/A</v>
      </c>
      <c r="AB210" s="236" t="e">
        <f>_Loc2</f>
        <v>#N/A</v>
      </c>
      <c r="AC210" s="95">
        <f t="shared" si="9"/>
        <v>289</v>
      </c>
      <c r="AD210" s="236" t="e">
        <f>_Loc2</f>
        <v>#N/A</v>
      </c>
      <c r="AE210" s="236" t="e">
        <f>_Loc2</f>
        <v>#N/A</v>
      </c>
      <c r="AF210" s="95" t="str">
        <f t="shared" si="11"/>
        <v/>
      </c>
    </row>
    <row r="211" spans="1:32" ht="15.75" x14ac:dyDescent="0.2">
      <c r="A211" s="307" t="s">
        <v>2624</v>
      </c>
      <c r="B211" s="133">
        <f t="shared" si="10"/>
        <v>204</v>
      </c>
      <c r="C211" s="244" t="e">
        <f>_Loc2</f>
        <v>#N/A</v>
      </c>
      <c r="D211" s="245" t="e">
        <f>_Loc2</f>
        <v>#N/A</v>
      </c>
      <c r="E211" s="255" t="e">
        <f>_Loc2</f>
        <v>#N/A</v>
      </c>
      <c r="F211" s="236" t="e">
        <f>_Loc2</f>
        <v>#N/A</v>
      </c>
      <c r="G211" s="634" t="e">
        <f>_Loc2</f>
        <v>#N/A</v>
      </c>
      <c r="H211" s="635"/>
      <c r="I211" s="236" t="e">
        <f>_Loc2</f>
        <v>#N/A</v>
      </c>
      <c r="J211" s="236" t="e">
        <f>_Loc2</f>
        <v>#N/A</v>
      </c>
      <c r="K211" s="236" t="e">
        <f>_Loc2</f>
        <v>#N/A</v>
      </c>
      <c r="L211" s="236" t="e">
        <f>_Loc2</f>
        <v>#N/A</v>
      </c>
      <c r="M211" s="236" t="e">
        <f>_Loc2</f>
        <v>#N/A</v>
      </c>
      <c r="N211" s="236" t="e">
        <f>_Loc2</f>
        <v>#N/A</v>
      </c>
      <c r="O211" s="236" t="e">
        <f>_Loc2</f>
        <v>#N/A</v>
      </c>
      <c r="P211" s="133"/>
      <c r="Q211" s="133"/>
      <c r="R211" s="133"/>
      <c r="S211" s="133"/>
      <c r="T211" s="133"/>
      <c r="U211" s="133"/>
      <c r="V211" s="133"/>
      <c r="W211" s="236"/>
      <c r="X211" s="294"/>
      <c r="Y211" s="236"/>
      <c r="Z211" s="236" t="e">
        <f>_Loc2</f>
        <v>#N/A</v>
      </c>
      <c r="AA211" s="236" t="e">
        <f>_Loc2</f>
        <v>#N/A</v>
      </c>
      <c r="AB211" s="236" t="e">
        <f>_Loc2</f>
        <v>#N/A</v>
      </c>
      <c r="AC211" s="95">
        <f t="shared" si="9"/>
        <v>289</v>
      </c>
      <c r="AD211" s="236" t="e">
        <f>_Loc2</f>
        <v>#N/A</v>
      </c>
      <c r="AE211" s="236" t="e">
        <f>_Loc2</f>
        <v>#N/A</v>
      </c>
      <c r="AF211" s="95" t="str">
        <f t="shared" si="11"/>
        <v/>
      </c>
    </row>
    <row r="212" spans="1:32" ht="15.75" x14ac:dyDescent="0.2">
      <c r="A212" s="307" t="s">
        <v>2929</v>
      </c>
      <c r="B212" s="133">
        <f t="shared" si="10"/>
        <v>205</v>
      </c>
      <c r="C212" s="244" t="e">
        <f>_Loc2</f>
        <v>#N/A</v>
      </c>
      <c r="D212" s="245" t="e">
        <f>_Loc2</f>
        <v>#N/A</v>
      </c>
      <c r="E212" s="255" t="e">
        <f>_Loc2</f>
        <v>#N/A</v>
      </c>
      <c r="F212" s="236" t="e">
        <f>_Loc2</f>
        <v>#N/A</v>
      </c>
      <c r="G212" s="634" t="e">
        <f>_Loc2</f>
        <v>#N/A</v>
      </c>
      <c r="H212" s="635"/>
      <c r="I212" s="236" t="e">
        <f>_Loc2</f>
        <v>#N/A</v>
      </c>
      <c r="J212" s="236" t="e">
        <f>_Loc2</f>
        <v>#N/A</v>
      </c>
      <c r="K212" s="236" t="e">
        <f>_Loc2</f>
        <v>#N/A</v>
      </c>
      <c r="L212" s="236" t="e">
        <f>_Loc2</f>
        <v>#N/A</v>
      </c>
      <c r="M212" s="236" t="e">
        <f>_Loc2</f>
        <v>#N/A</v>
      </c>
      <c r="N212" s="236" t="e">
        <f>_Loc2</f>
        <v>#N/A</v>
      </c>
      <c r="O212" s="236" t="e">
        <f>_Loc2</f>
        <v>#N/A</v>
      </c>
      <c r="P212" s="133"/>
      <c r="Q212" s="133"/>
      <c r="R212" s="133"/>
      <c r="S212" s="133"/>
      <c r="T212" s="133"/>
      <c r="U212" s="133"/>
      <c r="V212" s="133"/>
      <c r="W212" s="236"/>
      <c r="X212" s="294"/>
      <c r="Y212" s="236"/>
      <c r="Z212" s="236" t="e">
        <f>_Loc2</f>
        <v>#N/A</v>
      </c>
      <c r="AA212" s="236" t="e">
        <f>_Loc2</f>
        <v>#N/A</v>
      </c>
      <c r="AB212" s="236" t="e">
        <f>_Loc2</f>
        <v>#N/A</v>
      </c>
      <c r="AC212" s="95">
        <f t="shared" si="9"/>
        <v>289</v>
      </c>
      <c r="AD212" s="236" t="e">
        <f>_Loc2</f>
        <v>#N/A</v>
      </c>
      <c r="AE212" s="236" t="e">
        <f>_Loc2</f>
        <v>#N/A</v>
      </c>
      <c r="AF212" s="95" t="str">
        <f t="shared" si="11"/>
        <v/>
      </c>
    </row>
    <row r="213" spans="1:32" ht="15.75" x14ac:dyDescent="0.2">
      <c r="A213" s="307" t="s">
        <v>2455</v>
      </c>
      <c r="B213" s="133">
        <f t="shared" si="10"/>
        <v>206</v>
      </c>
      <c r="C213" s="244" t="e">
        <f>_Loc2</f>
        <v>#N/A</v>
      </c>
      <c r="D213" s="245" t="e">
        <f>_Loc2</f>
        <v>#N/A</v>
      </c>
      <c r="E213" s="255" t="e">
        <f>_Loc2</f>
        <v>#N/A</v>
      </c>
      <c r="F213" s="236" t="e">
        <f>_Loc2</f>
        <v>#N/A</v>
      </c>
      <c r="G213" s="634" t="e">
        <f>_Loc2</f>
        <v>#N/A</v>
      </c>
      <c r="H213" s="635"/>
      <c r="I213" s="236" t="e">
        <f>_Loc2</f>
        <v>#N/A</v>
      </c>
      <c r="J213" s="236" t="e">
        <f>_Loc2</f>
        <v>#N/A</v>
      </c>
      <c r="K213" s="236" t="e">
        <f>_Loc2</f>
        <v>#N/A</v>
      </c>
      <c r="L213" s="236" t="e">
        <f>_Loc2</f>
        <v>#N/A</v>
      </c>
      <c r="M213" s="236" t="e">
        <f>_Loc2</f>
        <v>#N/A</v>
      </c>
      <c r="N213" s="236" t="e">
        <f>_Loc2</f>
        <v>#N/A</v>
      </c>
      <c r="O213" s="236" t="e">
        <f>_Loc2</f>
        <v>#N/A</v>
      </c>
      <c r="P213" s="133"/>
      <c r="Q213" s="133"/>
      <c r="R213" s="133"/>
      <c r="S213" s="133"/>
      <c r="T213" s="133"/>
      <c r="U213" s="133"/>
      <c r="V213" s="264"/>
      <c r="W213" s="236"/>
      <c r="X213" s="294"/>
      <c r="Y213" s="236"/>
      <c r="Z213" s="236" t="e">
        <f>_Loc2</f>
        <v>#N/A</v>
      </c>
      <c r="AA213" s="236" t="e">
        <f>_Loc2</f>
        <v>#N/A</v>
      </c>
      <c r="AB213" s="236" t="e">
        <f>_Loc2</f>
        <v>#N/A</v>
      </c>
      <c r="AC213" s="95">
        <f t="shared" si="9"/>
        <v>289</v>
      </c>
      <c r="AD213" s="236" t="e">
        <f>_Loc2</f>
        <v>#N/A</v>
      </c>
      <c r="AE213" s="236" t="e">
        <f>_Loc2</f>
        <v>#N/A</v>
      </c>
      <c r="AF213" s="95" t="str">
        <f t="shared" si="11"/>
        <v/>
      </c>
    </row>
    <row r="214" spans="1:32" ht="15.75" x14ac:dyDescent="0.2">
      <c r="A214" s="307" t="s">
        <v>2559</v>
      </c>
      <c r="B214" s="133">
        <f t="shared" si="10"/>
        <v>207</v>
      </c>
      <c r="C214" s="244" t="e">
        <f>_Loc2</f>
        <v>#N/A</v>
      </c>
      <c r="D214" s="245" t="e">
        <f>_Loc2</f>
        <v>#N/A</v>
      </c>
      <c r="E214" s="255" t="e">
        <f>_Loc2</f>
        <v>#N/A</v>
      </c>
      <c r="F214" s="236" t="e">
        <f>_Loc2</f>
        <v>#N/A</v>
      </c>
      <c r="G214" s="634" t="e">
        <f>_Loc2</f>
        <v>#N/A</v>
      </c>
      <c r="H214" s="635"/>
      <c r="I214" s="236" t="e">
        <f>_Loc2</f>
        <v>#N/A</v>
      </c>
      <c r="J214" s="236" t="e">
        <f>_Loc2</f>
        <v>#N/A</v>
      </c>
      <c r="K214" s="236" t="e">
        <f>_Loc2</f>
        <v>#N/A</v>
      </c>
      <c r="L214" s="236" t="e">
        <f>_Loc2</f>
        <v>#N/A</v>
      </c>
      <c r="M214" s="236" t="e">
        <f>_Loc2</f>
        <v>#N/A</v>
      </c>
      <c r="N214" s="236" t="e">
        <f>_Loc2</f>
        <v>#N/A</v>
      </c>
      <c r="O214" s="236" t="e">
        <f>_Loc2</f>
        <v>#N/A</v>
      </c>
      <c r="P214" s="133"/>
      <c r="Q214" s="133"/>
      <c r="R214" s="133"/>
      <c r="S214" s="133"/>
      <c r="T214" s="133"/>
      <c r="U214" s="133"/>
      <c r="V214" s="133"/>
      <c r="W214" s="236"/>
      <c r="X214" s="294"/>
      <c r="Y214" s="236"/>
      <c r="Z214" s="236" t="e">
        <f>_Loc2</f>
        <v>#N/A</v>
      </c>
      <c r="AA214" s="236" t="e">
        <f>_Loc2</f>
        <v>#N/A</v>
      </c>
      <c r="AB214" s="236" t="e">
        <f>_Loc2</f>
        <v>#N/A</v>
      </c>
      <c r="AC214" s="95">
        <f t="shared" si="9"/>
        <v>289</v>
      </c>
      <c r="AD214" s="236" t="e">
        <f>_Loc2</f>
        <v>#N/A</v>
      </c>
      <c r="AE214" s="236" t="e">
        <f>_Loc2</f>
        <v>#N/A</v>
      </c>
      <c r="AF214" s="95" t="str">
        <f t="shared" si="11"/>
        <v/>
      </c>
    </row>
    <row r="215" spans="1:32" ht="15.75" x14ac:dyDescent="0.2">
      <c r="A215" s="307" t="s">
        <v>2932</v>
      </c>
      <c r="B215" s="133">
        <f t="shared" si="10"/>
        <v>208</v>
      </c>
      <c r="C215" s="244" t="e">
        <f>_Loc2</f>
        <v>#N/A</v>
      </c>
      <c r="D215" s="245" t="e">
        <f>_Loc2</f>
        <v>#N/A</v>
      </c>
      <c r="E215" s="255" t="e">
        <f>_Loc2</f>
        <v>#N/A</v>
      </c>
      <c r="F215" s="236" t="e">
        <f>_Loc2</f>
        <v>#N/A</v>
      </c>
      <c r="G215" s="634" t="e">
        <f>_Loc2</f>
        <v>#N/A</v>
      </c>
      <c r="H215" s="635"/>
      <c r="I215" s="236" t="e">
        <f>_Loc2</f>
        <v>#N/A</v>
      </c>
      <c r="J215" s="236" t="e">
        <f>_Loc2</f>
        <v>#N/A</v>
      </c>
      <c r="K215" s="236" t="e">
        <f>_Loc2</f>
        <v>#N/A</v>
      </c>
      <c r="L215" s="236" t="e">
        <f>_Loc2</f>
        <v>#N/A</v>
      </c>
      <c r="M215" s="236" t="e">
        <f>_Loc2</f>
        <v>#N/A</v>
      </c>
      <c r="N215" s="236" t="e">
        <f>_Loc2</f>
        <v>#N/A</v>
      </c>
      <c r="O215" s="236" t="e">
        <f>_Loc2</f>
        <v>#N/A</v>
      </c>
      <c r="P215" s="133"/>
      <c r="Q215" s="133"/>
      <c r="R215" s="133"/>
      <c r="S215" s="133"/>
      <c r="T215" s="133"/>
      <c r="U215" s="133"/>
      <c r="V215" s="133"/>
      <c r="W215" s="236"/>
      <c r="X215" s="294"/>
      <c r="Y215" s="236"/>
      <c r="Z215" s="236" t="e">
        <f>_Loc2</f>
        <v>#N/A</v>
      </c>
      <c r="AA215" s="236" t="e">
        <f>_Loc2</f>
        <v>#N/A</v>
      </c>
      <c r="AB215" s="236" t="e">
        <f>_Loc2</f>
        <v>#N/A</v>
      </c>
      <c r="AC215" s="95">
        <f t="shared" si="9"/>
        <v>289</v>
      </c>
      <c r="AD215" s="236" t="e">
        <f>_Loc2</f>
        <v>#N/A</v>
      </c>
      <c r="AE215" s="236" t="e">
        <f>_Loc2</f>
        <v>#N/A</v>
      </c>
      <c r="AF215" s="95" t="str">
        <f t="shared" si="11"/>
        <v/>
      </c>
    </row>
    <row r="216" spans="1:32" ht="15.75" x14ac:dyDescent="0.2">
      <c r="A216" s="307" t="s">
        <v>3039</v>
      </c>
      <c r="B216" s="133">
        <f t="shared" si="10"/>
        <v>209</v>
      </c>
      <c r="C216" s="244" t="e">
        <f>_Loc2</f>
        <v>#N/A</v>
      </c>
      <c r="D216" s="245" t="e">
        <f>_Loc2</f>
        <v>#N/A</v>
      </c>
      <c r="E216" s="255" t="e">
        <f>_Loc2</f>
        <v>#N/A</v>
      </c>
      <c r="F216" s="236" t="e">
        <f>_Loc2</f>
        <v>#N/A</v>
      </c>
      <c r="G216" s="634" t="e">
        <f>_Loc2</f>
        <v>#N/A</v>
      </c>
      <c r="H216" s="635"/>
      <c r="I216" s="236" t="e">
        <f>_Loc2</f>
        <v>#N/A</v>
      </c>
      <c r="J216" s="236" t="e">
        <f>_Loc2</f>
        <v>#N/A</v>
      </c>
      <c r="K216" s="236" t="e">
        <f>_Loc2</f>
        <v>#N/A</v>
      </c>
      <c r="L216" s="236" t="e">
        <f>_Loc2</f>
        <v>#N/A</v>
      </c>
      <c r="M216" s="236" t="e">
        <f>_Loc2</f>
        <v>#N/A</v>
      </c>
      <c r="N216" s="236" t="e">
        <f>_Loc2</f>
        <v>#N/A</v>
      </c>
      <c r="O216" s="236" t="e">
        <f>_Loc2</f>
        <v>#N/A</v>
      </c>
      <c r="P216" s="133"/>
      <c r="Q216" s="133"/>
      <c r="R216" s="133"/>
      <c r="S216" s="133"/>
      <c r="T216" s="133"/>
      <c r="U216" s="133"/>
      <c r="V216" s="133"/>
      <c r="W216" s="236"/>
      <c r="X216" s="294"/>
      <c r="Y216" s="236"/>
      <c r="Z216" s="236" t="e">
        <f>_Loc2</f>
        <v>#N/A</v>
      </c>
      <c r="AA216" s="236" t="e">
        <f>_Loc2</f>
        <v>#N/A</v>
      </c>
      <c r="AB216" s="236" t="e">
        <f>_Loc2</f>
        <v>#N/A</v>
      </c>
      <c r="AC216" s="95">
        <f t="shared" si="9"/>
        <v>289</v>
      </c>
      <c r="AD216" s="236" t="e">
        <f>_Loc2</f>
        <v>#N/A</v>
      </c>
      <c r="AE216" s="236" t="e">
        <f>_Loc2</f>
        <v>#N/A</v>
      </c>
      <c r="AF216" s="95" t="str">
        <f t="shared" si="11"/>
        <v/>
      </c>
    </row>
    <row r="217" spans="1:32" ht="15.75" x14ac:dyDescent="0.2">
      <c r="A217" s="307" t="s">
        <v>3228</v>
      </c>
      <c r="B217" s="133">
        <f t="shared" si="10"/>
        <v>210</v>
      </c>
      <c r="C217" s="244" t="e">
        <f>_Loc2</f>
        <v>#N/A</v>
      </c>
      <c r="D217" s="245" t="e">
        <f>_Loc2</f>
        <v>#N/A</v>
      </c>
      <c r="E217" s="255" t="e">
        <f>_Loc2</f>
        <v>#N/A</v>
      </c>
      <c r="F217" s="236" t="e">
        <f>_Loc2</f>
        <v>#N/A</v>
      </c>
      <c r="G217" s="634" t="e">
        <f>_Loc2</f>
        <v>#N/A</v>
      </c>
      <c r="H217" s="635"/>
      <c r="I217" s="236" t="e">
        <f>_Loc2</f>
        <v>#N/A</v>
      </c>
      <c r="J217" s="236" t="e">
        <f>_Loc2</f>
        <v>#N/A</v>
      </c>
      <c r="K217" s="236" t="e">
        <f>_Loc2</f>
        <v>#N/A</v>
      </c>
      <c r="L217" s="236" t="e">
        <f>_Loc2</f>
        <v>#N/A</v>
      </c>
      <c r="M217" s="236" t="e">
        <f>_Loc2</f>
        <v>#N/A</v>
      </c>
      <c r="N217" s="236" t="e">
        <f>_Loc2</f>
        <v>#N/A</v>
      </c>
      <c r="O217" s="236" t="e">
        <f>_Loc2</f>
        <v>#N/A</v>
      </c>
      <c r="P217" s="133"/>
      <c r="Q217" s="133"/>
      <c r="R217" s="133"/>
      <c r="S217" s="133"/>
      <c r="T217" s="133"/>
      <c r="U217" s="133"/>
      <c r="V217" s="133"/>
      <c r="W217" s="236"/>
      <c r="X217" s="294"/>
      <c r="Y217" s="236"/>
      <c r="Z217" s="236" t="e">
        <f>_Loc2</f>
        <v>#N/A</v>
      </c>
      <c r="AA217" s="236" t="e">
        <f>_Loc2</f>
        <v>#N/A</v>
      </c>
      <c r="AB217" s="236" t="e">
        <f>_Loc2</f>
        <v>#N/A</v>
      </c>
      <c r="AC217" s="95">
        <f t="shared" si="9"/>
        <v>289</v>
      </c>
      <c r="AD217" s="236" t="e">
        <f>_Loc2</f>
        <v>#N/A</v>
      </c>
      <c r="AE217" s="236" t="e">
        <f>_Loc2</f>
        <v>#N/A</v>
      </c>
      <c r="AF217" s="95" t="str">
        <f t="shared" si="11"/>
        <v/>
      </c>
    </row>
    <row r="218" spans="1:32" ht="15.75" x14ac:dyDescent="0.2">
      <c r="A218" s="307" t="s">
        <v>2684</v>
      </c>
      <c r="B218" s="133">
        <f t="shared" si="10"/>
        <v>211</v>
      </c>
      <c r="C218" s="244" t="e">
        <f>_Loc2</f>
        <v>#N/A</v>
      </c>
      <c r="D218" s="245" t="e">
        <f>_Loc2</f>
        <v>#N/A</v>
      </c>
      <c r="E218" s="255" t="e">
        <f>_Loc2</f>
        <v>#N/A</v>
      </c>
      <c r="F218" s="236" t="e">
        <f>_Loc2</f>
        <v>#N/A</v>
      </c>
      <c r="G218" s="634" t="e">
        <f>_Loc2</f>
        <v>#N/A</v>
      </c>
      <c r="H218" s="635"/>
      <c r="I218" s="236" t="e">
        <f>_Loc2</f>
        <v>#N/A</v>
      </c>
      <c r="J218" s="236" t="e">
        <f>_Loc2</f>
        <v>#N/A</v>
      </c>
      <c r="K218" s="236" t="e">
        <f>_Loc2</f>
        <v>#N/A</v>
      </c>
      <c r="L218" s="236" t="e">
        <f>_Loc2</f>
        <v>#N/A</v>
      </c>
      <c r="M218" s="236" t="e">
        <f>_Loc2</f>
        <v>#N/A</v>
      </c>
      <c r="N218" s="236" t="e">
        <f>_Loc2</f>
        <v>#N/A</v>
      </c>
      <c r="O218" s="236" t="e">
        <f>_Loc2</f>
        <v>#N/A</v>
      </c>
      <c r="P218" s="133"/>
      <c r="Q218" s="133"/>
      <c r="R218" s="133"/>
      <c r="S218" s="133"/>
      <c r="T218" s="133"/>
      <c r="U218" s="133"/>
      <c r="V218" s="133"/>
      <c r="W218" s="236"/>
      <c r="X218" s="294"/>
      <c r="Y218" s="236"/>
      <c r="Z218" s="236" t="e">
        <f>_Loc2</f>
        <v>#N/A</v>
      </c>
      <c r="AA218" s="236" t="e">
        <f>_Loc2</f>
        <v>#N/A</v>
      </c>
      <c r="AB218" s="236" t="e">
        <f>_Loc2</f>
        <v>#N/A</v>
      </c>
      <c r="AC218" s="95">
        <f t="shared" si="9"/>
        <v>289</v>
      </c>
      <c r="AD218" s="236" t="e">
        <f>_Loc2</f>
        <v>#N/A</v>
      </c>
      <c r="AE218" s="236" t="e">
        <f>_Loc2</f>
        <v>#N/A</v>
      </c>
      <c r="AF218" s="95" t="str">
        <f t="shared" si="11"/>
        <v/>
      </c>
    </row>
    <row r="219" spans="1:32" ht="15.75" x14ac:dyDescent="0.25">
      <c r="A219" s="321" t="s">
        <v>2545</v>
      </c>
      <c r="B219" s="133">
        <f t="shared" si="10"/>
        <v>212</v>
      </c>
      <c r="C219" s="244" t="e">
        <f>_Loc2</f>
        <v>#N/A</v>
      </c>
      <c r="D219" s="245" t="e">
        <f>_Loc2</f>
        <v>#N/A</v>
      </c>
      <c r="E219" s="255" t="e">
        <f>_Loc2</f>
        <v>#N/A</v>
      </c>
      <c r="F219" s="236" t="e">
        <f>_Loc2</f>
        <v>#N/A</v>
      </c>
      <c r="G219" s="634" t="e">
        <f>_Loc2</f>
        <v>#N/A</v>
      </c>
      <c r="H219" s="635"/>
      <c r="I219" s="236" t="e">
        <f>_Loc2</f>
        <v>#N/A</v>
      </c>
      <c r="J219" s="236" t="e">
        <f>_Loc2</f>
        <v>#N/A</v>
      </c>
      <c r="K219" s="236" t="e">
        <f>_Loc2</f>
        <v>#N/A</v>
      </c>
      <c r="L219" s="236" t="e">
        <f>_Loc2</f>
        <v>#N/A</v>
      </c>
      <c r="M219" s="236" t="e">
        <f>_Loc2</f>
        <v>#N/A</v>
      </c>
      <c r="N219" s="236" t="e">
        <f>_Loc2</f>
        <v>#N/A</v>
      </c>
      <c r="O219" s="236" t="e">
        <f>_Loc2</f>
        <v>#N/A</v>
      </c>
      <c r="P219" s="133"/>
      <c r="Q219" s="133"/>
      <c r="R219" s="133"/>
      <c r="S219" s="133"/>
      <c r="T219" s="133"/>
      <c r="U219" s="133"/>
      <c r="V219" s="133"/>
      <c r="W219" s="236"/>
      <c r="X219" s="294"/>
      <c r="Y219" s="236"/>
      <c r="Z219" s="236" t="e">
        <f>_Loc2</f>
        <v>#N/A</v>
      </c>
      <c r="AA219" s="236" t="e">
        <f>_Loc2</f>
        <v>#N/A</v>
      </c>
      <c r="AB219" s="236" t="e">
        <f>_Loc2</f>
        <v>#N/A</v>
      </c>
      <c r="AC219" s="95">
        <f t="shared" si="9"/>
        <v>289</v>
      </c>
      <c r="AD219" s="236" t="e">
        <f>_Loc2</f>
        <v>#N/A</v>
      </c>
      <c r="AE219" s="236" t="e">
        <f>_Loc2</f>
        <v>#N/A</v>
      </c>
      <c r="AF219" s="95" t="str">
        <f t="shared" si="11"/>
        <v/>
      </c>
    </row>
    <row r="220" spans="1:32" ht="15.75" x14ac:dyDescent="0.2">
      <c r="A220" s="307" t="s">
        <v>2588</v>
      </c>
      <c r="B220" s="133">
        <f t="shared" si="10"/>
        <v>213</v>
      </c>
      <c r="C220" s="244" t="e">
        <f>_Loc2</f>
        <v>#N/A</v>
      </c>
      <c r="D220" s="245" t="e">
        <f>_Loc2</f>
        <v>#N/A</v>
      </c>
      <c r="E220" s="255" t="e">
        <f>_Loc2</f>
        <v>#N/A</v>
      </c>
      <c r="F220" s="236" t="e">
        <f>_Loc2</f>
        <v>#N/A</v>
      </c>
      <c r="G220" s="634" t="e">
        <f>_Loc2</f>
        <v>#N/A</v>
      </c>
      <c r="H220" s="635"/>
      <c r="I220" s="236" t="e">
        <f>_Loc2</f>
        <v>#N/A</v>
      </c>
      <c r="J220" s="236" t="e">
        <f>_Loc2</f>
        <v>#N/A</v>
      </c>
      <c r="K220" s="236" t="e">
        <f>_Loc2</f>
        <v>#N/A</v>
      </c>
      <c r="L220" s="236" t="e">
        <f>_Loc2</f>
        <v>#N/A</v>
      </c>
      <c r="M220" s="236" t="e">
        <f>_Loc2</f>
        <v>#N/A</v>
      </c>
      <c r="N220" s="236" t="e">
        <f>_Loc2</f>
        <v>#N/A</v>
      </c>
      <c r="O220" s="236" t="e">
        <f>_Loc2</f>
        <v>#N/A</v>
      </c>
      <c r="P220" s="133"/>
      <c r="Q220" s="133"/>
      <c r="R220" s="133"/>
      <c r="S220" s="133"/>
      <c r="T220" s="133"/>
      <c r="U220" s="133"/>
      <c r="V220" s="262"/>
      <c r="W220" s="236"/>
      <c r="X220" s="294"/>
      <c r="Y220" s="236"/>
      <c r="Z220" s="236" t="e">
        <f>_Loc2</f>
        <v>#N/A</v>
      </c>
      <c r="AA220" s="236" t="e">
        <f>_Loc2</f>
        <v>#N/A</v>
      </c>
      <c r="AB220" s="236" t="e">
        <f>_Loc2</f>
        <v>#N/A</v>
      </c>
      <c r="AC220" s="95">
        <f t="shared" si="9"/>
        <v>289</v>
      </c>
      <c r="AD220" s="236" t="e">
        <f>_Loc2</f>
        <v>#N/A</v>
      </c>
      <c r="AE220" s="236" t="e">
        <f>_Loc2</f>
        <v>#N/A</v>
      </c>
      <c r="AF220" s="95" t="str">
        <f t="shared" si="11"/>
        <v/>
      </c>
    </row>
    <row r="221" spans="1:32" ht="15.75" x14ac:dyDescent="0.2">
      <c r="A221" s="307" t="s">
        <v>2477</v>
      </c>
      <c r="B221" s="133">
        <f t="shared" si="10"/>
        <v>214</v>
      </c>
      <c r="C221" s="244" t="e">
        <f>_Loc2</f>
        <v>#N/A</v>
      </c>
      <c r="D221" s="245" t="e">
        <f>_Loc2</f>
        <v>#N/A</v>
      </c>
      <c r="E221" s="255" t="e">
        <f>_Loc2</f>
        <v>#N/A</v>
      </c>
      <c r="F221" s="236" t="e">
        <f>_Loc2</f>
        <v>#N/A</v>
      </c>
      <c r="G221" s="634" t="e">
        <f>_Loc2</f>
        <v>#N/A</v>
      </c>
      <c r="H221" s="635"/>
      <c r="I221" s="236" t="e">
        <f>_Loc2</f>
        <v>#N/A</v>
      </c>
      <c r="J221" s="236" t="e">
        <f>_Loc2</f>
        <v>#N/A</v>
      </c>
      <c r="K221" s="236" t="e">
        <f>_Loc2</f>
        <v>#N/A</v>
      </c>
      <c r="L221" s="236" t="e">
        <f>_Loc2</f>
        <v>#N/A</v>
      </c>
      <c r="M221" s="236" t="e">
        <f>_Loc2</f>
        <v>#N/A</v>
      </c>
      <c r="N221" s="236" t="e">
        <f>_Loc2</f>
        <v>#N/A</v>
      </c>
      <c r="O221" s="236" t="e">
        <f>_Loc2</f>
        <v>#N/A</v>
      </c>
      <c r="P221" s="133"/>
      <c r="Q221" s="133"/>
      <c r="R221" s="133"/>
      <c r="S221" s="133"/>
      <c r="T221" s="133"/>
      <c r="U221" s="133"/>
      <c r="V221" s="133"/>
      <c r="W221" s="236"/>
      <c r="X221" s="294"/>
      <c r="Y221" s="236"/>
      <c r="Z221" s="236" t="e">
        <f>_Loc2</f>
        <v>#N/A</v>
      </c>
      <c r="AA221" s="236" t="e">
        <f>_Loc2</f>
        <v>#N/A</v>
      </c>
      <c r="AB221" s="236" t="e">
        <f>_Loc2</f>
        <v>#N/A</v>
      </c>
      <c r="AC221" s="95">
        <f t="shared" si="9"/>
        <v>289</v>
      </c>
      <c r="AD221" s="236" t="e">
        <f>_Loc2</f>
        <v>#N/A</v>
      </c>
      <c r="AE221" s="236" t="e">
        <f>_Loc2</f>
        <v>#N/A</v>
      </c>
      <c r="AF221" s="95" t="str">
        <f t="shared" si="11"/>
        <v/>
      </c>
    </row>
    <row r="222" spans="1:32" ht="15.75" x14ac:dyDescent="0.2">
      <c r="A222" s="330" t="s">
        <v>3212</v>
      </c>
      <c r="B222" s="133">
        <f t="shared" si="10"/>
        <v>215</v>
      </c>
      <c r="C222" s="244" t="e">
        <f>_Loc2</f>
        <v>#N/A</v>
      </c>
      <c r="D222" s="245" t="e">
        <f>_Loc2</f>
        <v>#N/A</v>
      </c>
      <c r="E222" s="255" t="e">
        <f>_Loc2</f>
        <v>#N/A</v>
      </c>
      <c r="F222" s="236" t="e">
        <f>_Loc2</f>
        <v>#N/A</v>
      </c>
      <c r="G222" s="634" t="e">
        <f>_Loc2</f>
        <v>#N/A</v>
      </c>
      <c r="H222" s="635"/>
      <c r="I222" s="236" t="e">
        <f>_Loc2</f>
        <v>#N/A</v>
      </c>
      <c r="J222" s="236" t="e">
        <f>_Loc2</f>
        <v>#N/A</v>
      </c>
      <c r="K222" s="236" t="e">
        <f>_Loc2</f>
        <v>#N/A</v>
      </c>
      <c r="L222" s="236" t="e">
        <f>_Loc2</f>
        <v>#N/A</v>
      </c>
      <c r="M222" s="236" t="e">
        <f>_Loc2</f>
        <v>#N/A</v>
      </c>
      <c r="N222" s="236" t="e">
        <f>_Loc2</f>
        <v>#N/A</v>
      </c>
      <c r="O222" s="236" t="e">
        <f>_Loc2</f>
        <v>#N/A</v>
      </c>
      <c r="P222" s="133"/>
      <c r="Q222" s="133"/>
      <c r="R222" s="133"/>
      <c r="S222" s="133"/>
      <c r="T222" s="133"/>
      <c r="U222" s="133"/>
      <c r="V222" s="133"/>
      <c r="W222" s="236"/>
      <c r="X222" s="294"/>
      <c r="Y222" s="236"/>
      <c r="Z222" s="236" t="e">
        <f>_Loc2</f>
        <v>#N/A</v>
      </c>
      <c r="AA222" s="236" t="e">
        <f>_Loc2</f>
        <v>#N/A</v>
      </c>
      <c r="AB222" s="236" t="e">
        <f>_Loc2</f>
        <v>#N/A</v>
      </c>
      <c r="AC222" s="95">
        <f t="shared" si="9"/>
        <v>289</v>
      </c>
      <c r="AD222" s="236" t="e">
        <f>_Loc2</f>
        <v>#N/A</v>
      </c>
      <c r="AE222" s="236" t="e">
        <f>_Loc2</f>
        <v>#N/A</v>
      </c>
      <c r="AF222" s="95" t="str">
        <f t="shared" si="11"/>
        <v/>
      </c>
    </row>
    <row r="223" spans="1:32" ht="15.75" x14ac:dyDescent="0.2">
      <c r="A223" s="333" t="s">
        <v>3074</v>
      </c>
      <c r="B223" s="133">
        <f t="shared" si="10"/>
        <v>216</v>
      </c>
      <c r="C223" s="244" t="e">
        <f>_Loc2</f>
        <v>#N/A</v>
      </c>
      <c r="D223" s="245" t="e">
        <f>_Loc2</f>
        <v>#N/A</v>
      </c>
      <c r="E223" s="255" t="e">
        <f>_Loc2</f>
        <v>#N/A</v>
      </c>
      <c r="F223" s="236" t="e">
        <f>_Loc2</f>
        <v>#N/A</v>
      </c>
      <c r="G223" s="634" t="e">
        <f>_Loc2</f>
        <v>#N/A</v>
      </c>
      <c r="H223" s="635"/>
      <c r="I223" s="236" t="e">
        <f>_Loc2</f>
        <v>#N/A</v>
      </c>
      <c r="J223" s="236" t="e">
        <f>_Loc2</f>
        <v>#N/A</v>
      </c>
      <c r="K223" s="236" t="e">
        <f>_Loc2</f>
        <v>#N/A</v>
      </c>
      <c r="L223" s="236" t="e">
        <f>_Loc2</f>
        <v>#N/A</v>
      </c>
      <c r="M223" s="236" t="e">
        <f>_Loc2</f>
        <v>#N/A</v>
      </c>
      <c r="N223" s="236" t="e">
        <f>_Loc2</f>
        <v>#N/A</v>
      </c>
      <c r="O223" s="236" t="e">
        <f>_Loc2</f>
        <v>#N/A</v>
      </c>
      <c r="P223" s="133"/>
      <c r="Q223" s="133"/>
      <c r="R223" s="133"/>
      <c r="S223" s="133"/>
      <c r="T223" s="133"/>
      <c r="U223" s="133"/>
      <c r="V223" s="133"/>
      <c r="W223" s="236"/>
      <c r="X223" s="294"/>
      <c r="Y223" s="236"/>
      <c r="Z223" s="236" t="e">
        <f>_Loc2</f>
        <v>#N/A</v>
      </c>
      <c r="AA223" s="236" t="e">
        <f>_Loc2</f>
        <v>#N/A</v>
      </c>
      <c r="AB223" s="236" t="e">
        <f>_Loc2</f>
        <v>#N/A</v>
      </c>
      <c r="AC223" s="95">
        <f t="shared" si="9"/>
        <v>289</v>
      </c>
      <c r="AD223" s="236" t="e">
        <f>_Loc2</f>
        <v>#N/A</v>
      </c>
      <c r="AE223" s="236" t="e">
        <f>_Loc2</f>
        <v>#N/A</v>
      </c>
      <c r="AF223" s="95" t="str">
        <f t="shared" si="11"/>
        <v/>
      </c>
    </row>
    <row r="224" spans="1:32" ht="15.75" x14ac:dyDescent="0.2">
      <c r="A224" s="330" t="s">
        <v>3213</v>
      </c>
      <c r="B224" s="133">
        <f t="shared" si="10"/>
        <v>217</v>
      </c>
      <c r="C224" s="244" t="e">
        <f>_Loc2</f>
        <v>#N/A</v>
      </c>
      <c r="D224" s="245" t="e">
        <f>_Loc2</f>
        <v>#N/A</v>
      </c>
      <c r="E224" s="255" t="e">
        <f>_Loc2</f>
        <v>#N/A</v>
      </c>
      <c r="F224" s="236" t="e">
        <f>_Loc2</f>
        <v>#N/A</v>
      </c>
      <c r="G224" s="634" t="e">
        <f>_Loc2</f>
        <v>#N/A</v>
      </c>
      <c r="H224" s="635"/>
      <c r="I224" s="236" t="e">
        <f>_Loc2</f>
        <v>#N/A</v>
      </c>
      <c r="J224" s="236" t="e">
        <f>_Loc2</f>
        <v>#N/A</v>
      </c>
      <c r="K224" s="236" t="e">
        <f>_Loc2</f>
        <v>#N/A</v>
      </c>
      <c r="L224" s="236" t="e">
        <f>_Loc2</f>
        <v>#N/A</v>
      </c>
      <c r="M224" s="236" t="e">
        <f>_Loc2</f>
        <v>#N/A</v>
      </c>
      <c r="N224" s="236" t="e">
        <f>_Loc2</f>
        <v>#N/A</v>
      </c>
      <c r="O224" s="236" t="e">
        <f>_Loc2</f>
        <v>#N/A</v>
      </c>
      <c r="P224" s="133"/>
      <c r="Q224" s="133"/>
      <c r="R224" s="133"/>
      <c r="S224" s="133"/>
      <c r="T224" s="133"/>
      <c r="U224" s="133"/>
      <c r="V224" s="133"/>
      <c r="W224" s="236"/>
      <c r="X224" s="294"/>
      <c r="Y224" s="236"/>
      <c r="Z224" s="236" t="e">
        <f>_Loc2</f>
        <v>#N/A</v>
      </c>
      <c r="AA224" s="236" t="e">
        <f>_Loc2</f>
        <v>#N/A</v>
      </c>
      <c r="AB224" s="236" t="e">
        <f>_Loc2</f>
        <v>#N/A</v>
      </c>
      <c r="AC224" s="95">
        <f t="shared" si="9"/>
        <v>289</v>
      </c>
      <c r="AD224" s="236" t="e">
        <f>_Loc2</f>
        <v>#N/A</v>
      </c>
      <c r="AE224" s="236" t="e">
        <f>_Loc2</f>
        <v>#N/A</v>
      </c>
      <c r="AF224" s="95" t="str">
        <f t="shared" si="11"/>
        <v/>
      </c>
    </row>
    <row r="225" spans="1:32" ht="15.75" x14ac:dyDescent="0.2">
      <c r="A225" s="307" t="s">
        <v>2472</v>
      </c>
      <c r="B225" s="133">
        <f t="shared" si="10"/>
        <v>218</v>
      </c>
      <c r="C225" s="244" t="e">
        <f>_Loc2</f>
        <v>#N/A</v>
      </c>
      <c r="D225" s="245" t="e">
        <f>_Loc2</f>
        <v>#N/A</v>
      </c>
      <c r="E225" s="255" t="e">
        <f>_Loc2</f>
        <v>#N/A</v>
      </c>
      <c r="F225" s="236" t="e">
        <f>_Loc2</f>
        <v>#N/A</v>
      </c>
      <c r="G225" s="634" t="e">
        <f>_Loc2</f>
        <v>#N/A</v>
      </c>
      <c r="H225" s="635"/>
      <c r="I225" s="236" t="e">
        <f>_Loc2</f>
        <v>#N/A</v>
      </c>
      <c r="J225" s="236" t="e">
        <f>_Loc2</f>
        <v>#N/A</v>
      </c>
      <c r="K225" s="236" t="e">
        <f>_Loc2</f>
        <v>#N/A</v>
      </c>
      <c r="L225" s="236" t="e">
        <f>_Loc2</f>
        <v>#N/A</v>
      </c>
      <c r="M225" s="236" t="e">
        <f>_Loc2</f>
        <v>#N/A</v>
      </c>
      <c r="N225" s="236" t="e">
        <f>_Loc2</f>
        <v>#N/A</v>
      </c>
      <c r="O225" s="236" t="e">
        <f>_Loc2</f>
        <v>#N/A</v>
      </c>
      <c r="P225" s="133"/>
      <c r="Q225" s="133"/>
      <c r="R225" s="133"/>
      <c r="S225" s="133"/>
      <c r="T225" s="133"/>
      <c r="U225" s="133"/>
      <c r="V225" s="133"/>
      <c r="W225" s="236"/>
      <c r="X225" s="294"/>
      <c r="Y225" s="236"/>
      <c r="Z225" s="236" t="e">
        <f>_Loc2</f>
        <v>#N/A</v>
      </c>
      <c r="AA225" s="236" t="e">
        <f>_Loc2</f>
        <v>#N/A</v>
      </c>
      <c r="AB225" s="236" t="e">
        <f>_Loc2</f>
        <v>#N/A</v>
      </c>
      <c r="AC225" s="95">
        <f t="shared" si="9"/>
        <v>289</v>
      </c>
      <c r="AD225" s="236" t="e">
        <f>_Loc2</f>
        <v>#N/A</v>
      </c>
      <c r="AE225" s="236" t="e">
        <f>_Loc2</f>
        <v>#N/A</v>
      </c>
      <c r="AF225" s="95" t="str">
        <f t="shared" si="11"/>
        <v/>
      </c>
    </row>
    <row r="226" spans="1:32" ht="15.75" x14ac:dyDescent="0.2">
      <c r="A226" s="332" t="s">
        <v>3044</v>
      </c>
      <c r="B226" s="133">
        <f t="shared" si="10"/>
        <v>219</v>
      </c>
      <c r="C226" s="244" t="e">
        <f>_Loc2</f>
        <v>#N/A</v>
      </c>
      <c r="D226" s="245" t="e">
        <f>_Loc2</f>
        <v>#N/A</v>
      </c>
      <c r="E226" s="255" t="e">
        <f>_Loc2</f>
        <v>#N/A</v>
      </c>
      <c r="F226" s="236" t="e">
        <f>_Loc2</f>
        <v>#N/A</v>
      </c>
      <c r="G226" s="634" t="e">
        <f>_Loc2</f>
        <v>#N/A</v>
      </c>
      <c r="H226" s="635"/>
      <c r="I226" s="236" t="e">
        <f>_Loc2</f>
        <v>#N/A</v>
      </c>
      <c r="J226" s="236" t="e">
        <f>_Loc2</f>
        <v>#N/A</v>
      </c>
      <c r="K226" s="236" t="e">
        <f>_Loc2</f>
        <v>#N/A</v>
      </c>
      <c r="L226" s="236" t="e">
        <f>_Loc2</f>
        <v>#N/A</v>
      </c>
      <c r="M226" s="236" t="e">
        <f>_Loc2</f>
        <v>#N/A</v>
      </c>
      <c r="N226" s="236" t="e">
        <f>_Loc2</f>
        <v>#N/A</v>
      </c>
      <c r="O226" s="236" t="e">
        <f>_Loc2</f>
        <v>#N/A</v>
      </c>
      <c r="P226" s="133"/>
      <c r="Q226" s="133"/>
      <c r="R226" s="133"/>
      <c r="S226" s="133"/>
      <c r="T226" s="133"/>
      <c r="U226" s="133"/>
      <c r="V226" s="264"/>
      <c r="W226" s="236"/>
      <c r="X226" s="294"/>
      <c r="Y226" s="236"/>
      <c r="Z226" s="236" t="e">
        <f>_Loc2</f>
        <v>#N/A</v>
      </c>
      <c r="AA226" s="236" t="e">
        <f>_Loc2</f>
        <v>#N/A</v>
      </c>
      <c r="AB226" s="236" t="e">
        <f>_Loc2</f>
        <v>#N/A</v>
      </c>
      <c r="AC226" s="95">
        <f t="shared" si="9"/>
        <v>289</v>
      </c>
      <c r="AD226" s="236" t="e">
        <f>_Loc2</f>
        <v>#N/A</v>
      </c>
      <c r="AE226" s="236" t="e">
        <f>_Loc2</f>
        <v>#N/A</v>
      </c>
      <c r="AF226" s="95" t="str">
        <f t="shared" si="11"/>
        <v/>
      </c>
    </row>
    <row r="227" spans="1:32" ht="15.75" x14ac:dyDescent="0.2">
      <c r="A227" s="333" t="s">
        <v>3079</v>
      </c>
      <c r="B227" s="133">
        <f t="shared" si="10"/>
        <v>220</v>
      </c>
      <c r="C227" s="244" t="e">
        <f>_Loc2</f>
        <v>#N/A</v>
      </c>
      <c r="D227" s="245" t="e">
        <f>_Loc2</f>
        <v>#N/A</v>
      </c>
      <c r="E227" s="255" t="e">
        <f>_Loc2</f>
        <v>#N/A</v>
      </c>
      <c r="F227" s="236" t="e">
        <f>_Loc2</f>
        <v>#N/A</v>
      </c>
      <c r="G227" s="634" t="e">
        <f>_Loc2</f>
        <v>#N/A</v>
      </c>
      <c r="H227" s="635"/>
      <c r="I227" s="236" t="e">
        <f>_Loc2</f>
        <v>#N/A</v>
      </c>
      <c r="J227" s="236" t="e">
        <f>_Loc2</f>
        <v>#N/A</v>
      </c>
      <c r="K227" s="236" t="e">
        <f>_Loc2</f>
        <v>#N/A</v>
      </c>
      <c r="L227" s="236" t="e">
        <f>_Loc2</f>
        <v>#N/A</v>
      </c>
      <c r="M227" s="236" t="e">
        <f>_Loc2</f>
        <v>#N/A</v>
      </c>
      <c r="N227" s="236" t="e">
        <f>_Loc2</f>
        <v>#N/A</v>
      </c>
      <c r="O227" s="236" t="e">
        <f>_Loc2</f>
        <v>#N/A</v>
      </c>
      <c r="P227" s="133"/>
      <c r="Q227" s="133"/>
      <c r="R227" s="133"/>
      <c r="S227" s="133"/>
      <c r="T227" s="133"/>
      <c r="U227" s="133"/>
      <c r="V227" s="133"/>
      <c r="W227" s="236"/>
      <c r="X227" s="294"/>
      <c r="Y227" s="236"/>
      <c r="Z227" s="236" t="e">
        <f>_Loc2</f>
        <v>#N/A</v>
      </c>
      <c r="AA227" s="236" t="e">
        <f>_Loc2</f>
        <v>#N/A</v>
      </c>
      <c r="AB227" s="236" t="e">
        <f>_Loc2</f>
        <v>#N/A</v>
      </c>
      <c r="AC227" s="95">
        <f t="shared" si="9"/>
        <v>289</v>
      </c>
      <c r="AD227" s="236" t="e">
        <f>_Loc2</f>
        <v>#N/A</v>
      </c>
      <c r="AE227" s="236" t="e">
        <f>_Loc2</f>
        <v>#N/A</v>
      </c>
      <c r="AF227" s="95" t="str">
        <f t="shared" si="11"/>
        <v/>
      </c>
    </row>
    <row r="228" spans="1:32" ht="15.75" x14ac:dyDescent="0.2">
      <c r="A228" s="307" t="s">
        <v>2660</v>
      </c>
      <c r="B228" s="133">
        <f t="shared" si="10"/>
        <v>221</v>
      </c>
      <c r="C228" s="244" t="e">
        <f>_Loc2</f>
        <v>#N/A</v>
      </c>
      <c r="D228" s="245" t="e">
        <f>_Loc2</f>
        <v>#N/A</v>
      </c>
      <c r="E228" s="255" t="e">
        <f>_Loc2</f>
        <v>#N/A</v>
      </c>
      <c r="F228" s="236" t="e">
        <f>_Loc2</f>
        <v>#N/A</v>
      </c>
      <c r="G228" s="634" t="e">
        <f>_Loc2</f>
        <v>#N/A</v>
      </c>
      <c r="H228" s="635"/>
      <c r="I228" s="236" t="e">
        <f>_Loc2</f>
        <v>#N/A</v>
      </c>
      <c r="J228" s="236" t="e">
        <f>_Loc2</f>
        <v>#N/A</v>
      </c>
      <c r="K228" s="236" t="e">
        <f>_Loc2</f>
        <v>#N/A</v>
      </c>
      <c r="L228" s="236" t="e">
        <f>_Loc2</f>
        <v>#N/A</v>
      </c>
      <c r="M228" s="236" t="e">
        <f>_Loc2</f>
        <v>#N/A</v>
      </c>
      <c r="N228" s="236" t="e">
        <f>_Loc2</f>
        <v>#N/A</v>
      </c>
      <c r="O228" s="236" t="e">
        <f>_Loc2</f>
        <v>#N/A</v>
      </c>
      <c r="P228" s="133"/>
      <c r="Q228" s="133"/>
      <c r="R228" s="133"/>
      <c r="S228" s="133"/>
      <c r="T228" s="133"/>
      <c r="U228" s="133"/>
      <c r="V228" s="133"/>
      <c r="W228" s="236"/>
      <c r="X228" s="294"/>
      <c r="Y228" s="236"/>
      <c r="Z228" s="236" t="e">
        <f>_Loc2</f>
        <v>#N/A</v>
      </c>
      <c r="AA228" s="236" t="e">
        <f>_Loc2</f>
        <v>#N/A</v>
      </c>
      <c r="AB228" s="236" t="e">
        <f>_Loc2</f>
        <v>#N/A</v>
      </c>
      <c r="AC228" s="95">
        <f t="shared" si="9"/>
        <v>289</v>
      </c>
      <c r="AD228" s="236" t="e">
        <f>_Loc2</f>
        <v>#N/A</v>
      </c>
      <c r="AE228" s="236" t="e">
        <f>_Loc2</f>
        <v>#N/A</v>
      </c>
      <c r="AF228" s="95" t="str">
        <f t="shared" si="11"/>
        <v/>
      </c>
    </row>
    <row r="229" spans="1:32" ht="15.75" x14ac:dyDescent="0.2">
      <c r="A229" s="307" t="s">
        <v>2644</v>
      </c>
      <c r="B229" s="133">
        <f t="shared" si="10"/>
        <v>222</v>
      </c>
      <c r="C229" s="244" t="e">
        <f>_Loc2</f>
        <v>#N/A</v>
      </c>
      <c r="D229" s="245" t="e">
        <f>_Loc2</f>
        <v>#N/A</v>
      </c>
      <c r="E229" s="255" t="e">
        <f>_Loc2</f>
        <v>#N/A</v>
      </c>
      <c r="F229" s="236" t="e">
        <f>_Loc2</f>
        <v>#N/A</v>
      </c>
      <c r="G229" s="634" t="e">
        <f>_Loc2</f>
        <v>#N/A</v>
      </c>
      <c r="H229" s="635"/>
      <c r="I229" s="236" t="e">
        <f>_Loc2</f>
        <v>#N/A</v>
      </c>
      <c r="J229" s="236" t="e">
        <f>_Loc2</f>
        <v>#N/A</v>
      </c>
      <c r="K229" s="236" t="e">
        <f>_Loc2</f>
        <v>#N/A</v>
      </c>
      <c r="L229" s="236" t="e">
        <f>_Loc2</f>
        <v>#N/A</v>
      </c>
      <c r="M229" s="236" t="e">
        <f>_Loc2</f>
        <v>#N/A</v>
      </c>
      <c r="N229" s="236" t="e">
        <f>_Loc2</f>
        <v>#N/A</v>
      </c>
      <c r="O229" s="236" t="e">
        <f>_Loc2</f>
        <v>#N/A</v>
      </c>
      <c r="P229" s="133"/>
      <c r="Q229" s="133"/>
      <c r="R229" s="133"/>
      <c r="S229" s="133"/>
      <c r="T229" s="133"/>
      <c r="U229" s="133"/>
      <c r="V229" s="133"/>
      <c r="W229" s="236"/>
      <c r="X229" s="294"/>
      <c r="Y229" s="236"/>
      <c r="Z229" s="236" t="e">
        <f>_Loc2</f>
        <v>#N/A</v>
      </c>
      <c r="AA229" s="236" t="e">
        <f>_Loc2</f>
        <v>#N/A</v>
      </c>
      <c r="AB229" s="236" t="e">
        <f>_Loc2</f>
        <v>#N/A</v>
      </c>
      <c r="AC229" s="95">
        <f t="shared" si="9"/>
        <v>289</v>
      </c>
      <c r="AD229" s="236" t="e">
        <f>_Loc2</f>
        <v>#N/A</v>
      </c>
      <c r="AE229" s="236" t="e">
        <f>_Loc2</f>
        <v>#N/A</v>
      </c>
      <c r="AF229" s="95" t="str">
        <f t="shared" si="11"/>
        <v/>
      </c>
    </row>
    <row r="230" spans="1:32" ht="15.75" x14ac:dyDescent="0.2">
      <c r="A230" s="307" t="s">
        <v>2650</v>
      </c>
      <c r="B230" s="133">
        <f t="shared" si="10"/>
        <v>223</v>
      </c>
      <c r="C230" s="244" t="e">
        <f>_Loc2</f>
        <v>#N/A</v>
      </c>
      <c r="D230" s="245" t="e">
        <f>_Loc2</f>
        <v>#N/A</v>
      </c>
      <c r="E230" s="255" t="e">
        <f>_Loc2</f>
        <v>#N/A</v>
      </c>
      <c r="F230" s="236" t="e">
        <f>_Loc2</f>
        <v>#N/A</v>
      </c>
      <c r="G230" s="634" t="e">
        <f>_Loc2</f>
        <v>#N/A</v>
      </c>
      <c r="H230" s="635"/>
      <c r="I230" s="236" t="e">
        <f>_Loc2</f>
        <v>#N/A</v>
      </c>
      <c r="J230" s="236" t="e">
        <f>_Loc2</f>
        <v>#N/A</v>
      </c>
      <c r="K230" s="236" t="e">
        <f>_Loc2</f>
        <v>#N/A</v>
      </c>
      <c r="L230" s="236" t="e">
        <f>_Loc2</f>
        <v>#N/A</v>
      </c>
      <c r="M230" s="236" t="e">
        <f>_Loc2</f>
        <v>#N/A</v>
      </c>
      <c r="N230" s="236" t="e">
        <f>_Loc2</f>
        <v>#N/A</v>
      </c>
      <c r="O230" s="236" t="e">
        <f>_Loc2</f>
        <v>#N/A</v>
      </c>
      <c r="P230" s="133"/>
      <c r="Q230" s="133"/>
      <c r="R230" s="133"/>
      <c r="S230" s="133"/>
      <c r="T230" s="133"/>
      <c r="U230" s="133"/>
      <c r="V230" s="133"/>
      <c r="W230" s="236"/>
      <c r="X230" s="294"/>
      <c r="Y230" s="236"/>
      <c r="Z230" s="236" t="e">
        <f>_Loc2</f>
        <v>#N/A</v>
      </c>
      <c r="AA230" s="236" t="e">
        <f>_Loc2</f>
        <v>#N/A</v>
      </c>
      <c r="AB230" s="236" t="e">
        <f>_Loc2</f>
        <v>#N/A</v>
      </c>
      <c r="AC230" s="95">
        <f t="shared" si="9"/>
        <v>289</v>
      </c>
      <c r="AD230" s="236" t="e">
        <f>_Loc2</f>
        <v>#N/A</v>
      </c>
      <c r="AE230" s="236" t="e">
        <f>_Loc2</f>
        <v>#N/A</v>
      </c>
      <c r="AF230" s="95" t="str">
        <f t="shared" si="11"/>
        <v/>
      </c>
    </row>
    <row r="231" spans="1:32" ht="15.75" x14ac:dyDescent="0.2">
      <c r="A231" s="307" t="s">
        <v>2640</v>
      </c>
      <c r="B231" s="133">
        <f t="shared" si="10"/>
        <v>224</v>
      </c>
      <c r="C231" s="244" t="e">
        <f>_Loc2</f>
        <v>#N/A</v>
      </c>
      <c r="D231" s="245" t="e">
        <f>_Loc2</f>
        <v>#N/A</v>
      </c>
      <c r="E231" s="255" t="e">
        <f>_Loc2</f>
        <v>#N/A</v>
      </c>
      <c r="F231" s="236" t="e">
        <f>_Loc2</f>
        <v>#N/A</v>
      </c>
      <c r="G231" s="634" t="e">
        <f>_Loc2</f>
        <v>#N/A</v>
      </c>
      <c r="H231" s="635"/>
      <c r="I231" s="236" t="e">
        <f>_Loc2</f>
        <v>#N/A</v>
      </c>
      <c r="J231" s="236" t="e">
        <f>_Loc2</f>
        <v>#N/A</v>
      </c>
      <c r="K231" s="236" t="e">
        <f>_Loc2</f>
        <v>#N/A</v>
      </c>
      <c r="L231" s="236" t="e">
        <f>_Loc2</f>
        <v>#N/A</v>
      </c>
      <c r="M231" s="236" t="e">
        <f>_Loc2</f>
        <v>#N/A</v>
      </c>
      <c r="N231" s="236" t="e">
        <f>_Loc2</f>
        <v>#N/A</v>
      </c>
      <c r="O231" s="236" t="e">
        <f>_Loc2</f>
        <v>#N/A</v>
      </c>
      <c r="P231" s="133"/>
      <c r="Q231" s="133"/>
      <c r="R231" s="133"/>
      <c r="S231" s="133"/>
      <c r="T231" s="133"/>
      <c r="U231" s="133"/>
      <c r="V231" s="133"/>
      <c r="W231" s="236"/>
      <c r="X231" s="294"/>
      <c r="Y231" s="236"/>
      <c r="Z231" s="236" t="e">
        <f>_Loc2</f>
        <v>#N/A</v>
      </c>
      <c r="AA231" s="236" t="e">
        <f>_Loc2</f>
        <v>#N/A</v>
      </c>
      <c r="AB231" s="236" t="e">
        <f>_Loc2</f>
        <v>#N/A</v>
      </c>
      <c r="AC231" s="95">
        <f t="shared" si="9"/>
        <v>289</v>
      </c>
      <c r="AD231" s="236" t="e">
        <f>_Loc2</f>
        <v>#N/A</v>
      </c>
      <c r="AE231" s="236" t="e">
        <f>_Loc2</f>
        <v>#N/A</v>
      </c>
      <c r="AF231" s="95" t="str">
        <f t="shared" si="11"/>
        <v/>
      </c>
    </row>
    <row r="232" spans="1:32" ht="15.75" x14ac:dyDescent="0.2">
      <c r="A232" s="307" t="s">
        <v>2469</v>
      </c>
      <c r="B232" s="133">
        <f t="shared" si="10"/>
        <v>225</v>
      </c>
      <c r="C232" s="244" t="e">
        <f>_Loc2</f>
        <v>#N/A</v>
      </c>
      <c r="D232" s="245" t="e">
        <f>_Loc2</f>
        <v>#N/A</v>
      </c>
      <c r="E232" s="255" t="e">
        <f>_Loc2</f>
        <v>#N/A</v>
      </c>
      <c r="F232" s="236" t="e">
        <f>_Loc2</f>
        <v>#N/A</v>
      </c>
      <c r="G232" s="634" t="e">
        <f>_Loc2</f>
        <v>#N/A</v>
      </c>
      <c r="H232" s="635"/>
      <c r="I232" s="236" t="e">
        <f>_Loc2</f>
        <v>#N/A</v>
      </c>
      <c r="J232" s="236" t="e">
        <f>_Loc2</f>
        <v>#N/A</v>
      </c>
      <c r="K232" s="236" t="e">
        <f>_Loc2</f>
        <v>#N/A</v>
      </c>
      <c r="L232" s="236" t="e">
        <f>_Loc2</f>
        <v>#N/A</v>
      </c>
      <c r="M232" s="236" t="e">
        <f>_Loc2</f>
        <v>#N/A</v>
      </c>
      <c r="N232" s="236" t="e">
        <f>_Loc2</f>
        <v>#N/A</v>
      </c>
      <c r="O232" s="236" t="e">
        <f>_Loc2</f>
        <v>#N/A</v>
      </c>
      <c r="P232" s="133"/>
      <c r="Q232" s="133"/>
      <c r="R232" s="133"/>
      <c r="S232" s="133"/>
      <c r="T232" s="133"/>
      <c r="U232" s="133"/>
      <c r="V232" s="133"/>
      <c r="W232" s="236"/>
      <c r="X232" s="294"/>
      <c r="Y232" s="236"/>
      <c r="Z232" s="236" t="e">
        <f>_Loc2</f>
        <v>#N/A</v>
      </c>
      <c r="AA232" s="236" t="e">
        <f>_Loc2</f>
        <v>#N/A</v>
      </c>
      <c r="AB232" s="236" t="e">
        <f>_Loc2</f>
        <v>#N/A</v>
      </c>
      <c r="AC232" s="95">
        <f t="shared" si="9"/>
        <v>289</v>
      </c>
      <c r="AD232" s="236" t="e">
        <f>_Loc2</f>
        <v>#N/A</v>
      </c>
      <c r="AE232" s="236" t="e">
        <f>_Loc2</f>
        <v>#N/A</v>
      </c>
      <c r="AF232" s="95" t="str">
        <f t="shared" si="11"/>
        <v/>
      </c>
    </row>
    <row r="233" spans="1:32" ht="15.75" x14ac:dyDescent="0.2">
      <c r="A233" s="307" t="s">
        <v>2652</v>
      </c>
      <c r="B233" s="133">
        <f t="shared" si="10"/>
        <v>226</v>
      </c>
      <c r="C233" s="244" t="e">
        <f>_Loc2</f>
        <v>#N/A</v>
      </c>
      <c r="D233" s="245" t="e">
        <f>_Loc2</f>
        <v>#N/A</v>
      </c>
      <c r="E233" s="255" t="e">
        <f>_Loc2</f>
        <v>#N/A</v>
      </c>
      <c r="F233" s="236" t="e">
        <f>_Loc2</f>
        <v>#N/A</v>
      </c>
      <c r="G233" s="634" t="e">
        <f>_Loc2</f>
        <v>#N/A</v>
      </c>
      <c r="H233" s="635"/>
      <c r="I233" s="236" t="e">
        <f>_Loc2</f>
        <v>#N/A</v>
      </c>
      <c r="J233" s="236" t="e">
        <f>_Loc2</f>
        <v>#N/A</v>
      </c>
      <c r="K233" s="236" t="e">
        <f>_Loc2</f>
        <v>#N/A</v>
      </c>
      <c r="L233" s="236" t="e">
        <f>_Loc2</f>
        <v>#N/A</v>
      </c>
      <c r="M233" s="236" t="e">
        <f>_Loc2</f>
        <v>#N/A</v>
      </c>
      <c r="N233" s="236" t="e">
        <f>_Loc2</f>
        <v>#N/A</v>
      </c>
      <c r="O233" s="236" t="e">
        <f>_Loc2</f>
        <v>#N/A</v>
      </c>
      <c r="P233" s="133"/>
      <c r="Q233" s="133"/>
      <c r="R233" s="133"/>
      <c r="S233" s="133"/>
      <c r="T233" s="133"/>
      <c r="U233" s="133"/>
      <c r="V233" s="133"/>
      <c r="W233" s="236"/>
      <c r="X233" s="294"/>
      <c r="Y233" s="236"/>
      <c r="Z233" s="236" t="e">
        <f>_Loc2</f>
        <v>#N/A</v>
      </c>
      <c r="AA233" s="236" t="e">
        <f>_Loc2</f>
        <v>#N/A</v>
      </c>
      <c r="AB233" s="236" t="e">
        <f>_Loc2</f>
        <v>#N/A</v>
      </c>
      <c r="AC233" s="95">
        <f t="shared" si="9"/>
        <v>289</v>
      </c>
      <c r="AD233" s="236" t="e">
        <f>_Loc2</f>
        <v>#N/A</v>
      </c>
      <c r="AE233" s="236" t="e">
        <f>_Loc2</f>
        <v>#N/A</v>
      </c>
      <c r="AF233" s="95" t="str">
        <f t="shared" si="11"/>
        <v/>
      </c>
    </row>
    <row r="234" spans="1:32" ht="15.75" x14ac:dyDescent="0.2">
      <c r="A234" s="307" t="s">
        <v>2672</v>
      </c>
      <c r="B234" s="133">
        <f t="shared" si="10"/>
        <v>227</v>
      </c>
      <c r="C234" s="244" t="e">
        <f>_Loc2</f>
        <v>#N/A</v>
      </c>
      <c r="D234" s="245" t="e">
        <f>_Loc2</f>
        <v>#N/A</v>
      </c>
      <c r="E234" s="255" t="e">
        <f>_Loc2</f>
        <v>#N/A</v>
      </c>
      <c r="F234" s="236" t="e">
        <f>_Loc2</f>
        <v>#N/A</v>
      </c>
      <c r="G234" s="634" t="e">
        <f>_Loc2</f>
        <v>#N/A</v>
      </c>
      <c r="H234" s="635"/>
      <c r="I234" s="236" t="e">
        <f>_Loc2</f>
        <v>#N/A</v>
      </c>
      <c r="J234" s="236" t="e">
        <f>_Loc2</f>
        <v>#N/A</v>
      </c>
      <c r="K234" s="236" t="e">
        <f>_Loc2</f>
        <v>#N/A</v>
      </c>
      <c r="L234" s="236" t="e">
        <f>_Loc2</f>
        <v>#N/A</v>
      </c>
      <c r="M234" s="236" t="e">
        <f>_Loc2</f>
        <v>#N/A</v>
      </c>
      <c r="N234" s="236" t="e">
        <f>_Loc2</f>
        <v>#N/A</v>
      </c>
      <c r="O234" s="236" t="e">
        <f>_Loc2</f>
        <v>#N/A</v>
      </c>
      <c r="P234" s="133"/>
      <c r="Q234" s="133"/>
      <c r="R234" s="133"/>
      <c r="S234" s="133"/>
      <c r="T234" s="133"/>
      <c r="U234" s="133"/>
      <c r="V234" s="133"/>
      <c r="W234" s="236"/>
      <c r="X234" s="294"/>
      <c r="Y234" s="236"/>
      <c r="Z234" s="236" t="e">
        <f>_Loc2</f>
        <v>#N/A</v>
      </c>
      <c r="AA234" s="236" t="e">
        <f>_Loc2</f>
        <v>#N/A</v>
      </c>
      <c r="AB234" s="236" t="e">
        <f>_Loc2</f>
        <v>#N/A</v>
      </c>
      <c r="AC234" s="95">
        <f t="shared" si="9"/>
        <v>289</v>
      </c>
      <c r="AD234" s="236" t="e">
        <f>_Loc2</f>
        <v>#N/A</v>
      </c>
      <c r="AE234" s="236" t="e">
        <f>_Loc2</f>
        <v>#N/A</v>
      </c>
      <c r="AF234" s="95" t="str">
        <f t="shared" si="11"/>
        <v/>
      </c>
    </row>
    <row r="235" spans="1:32" ht="15.75" x14ac:dyDescent="0.2">
      <c r="A235" s="307" t="s">
        <v>2969</v>
      </c>
      <c r="B235" s="133">
        <f t="shared" si="10"/>
        <v>228</v>
      </c>
      <c r="C235" s="244" t="e">
        <f>_Loc2</f>
        <v>#N/A</v>
      </c>
      <c r="D235" s="245" t="e">
        <f>_Loc2</f>
        <v>#N/A</v>
      </c>
      <c r="E235" s="255" t="e">
        <f>_Loc2</f>
        <v>#N/A</v>
      </c>
      <c r="F235" s="236" t="e">
        <f>_Loc2</f>
        <v>#N/A</v>
      </c>
      <c r="G235" s="634" t="e">
        <f>_Loc2</f>
        <v>#N/A</v>
      </c>
      <c r="H235" s="635"/>
      <c r="I235" s="236" t="e">
        <f>_Loc2</f>
        <v>#N/A</v>
      </c>
      <c r="J235" s="236" t="e">
        <f>_Loc2</f>
        <v>#N/A</v>
      </c>
      <c r="K235" s="236" t="e">
        <f>_Loc2</f>
        <v>#N/A</v>
      </c>
      <c r="L235" s="236" t="e">
        <f>_Loc2</f>
        <v>#N/A</v>
      </c>
      <c r="M235" s="236" t="e">
        <f>_Loc2</f>
        <v>#N/A</v>
      </c>
      <c r="N235" s="236" t="e">
        <f>_Loc2</f>
        <v>#N/A</v>
      </c>
      <c r="O235" s="236" t="e">
        <f>_Loc2</f>
        <v>#N/A</v>
      </c>
      <c r="P235" s="133"/>
      <c r="Q235" s="133"/>
      <c r="R235" s="133"/>
      <c r="S235" s="133"/>
      <c r="T235" s="133"/>
      <c r="U235" s="133"/>
      <c r="V235" s="133"/>
      <c r="W235" s="236"/>
      <c r="X235" s="294"/>
      <c r="Y235" s="236"/>
      <c r="Z235" s="236" t="e">
        <f>_Loc2</f>
        <v>#N/A</v>
      </c>
      <c r="AA235" s="236" t="e">
        <f>_Loc2</f>
        <v>#N/A</v>
      </c>
      <c r="AB235" s="236" t="e">
        <f>_Loc2</f>
        <v>#N/A</v>
      </c>
      <c r="AC235" s="95">
        <f t="shared" si="9"/>
        <v>289</v>
      </c>
      <c r="AD235" s="236" t="e">
        <f>_Loc2</f>
        <v>#N/A</v>
      </c>
      <c r="AE235" s="236" t="e">
        <f>_Loc2</f>
        <v>#N/A</v>
      </c>
      <c r="AF235" s="95" t="str">
        <f t="shared" si="11"/>
        <v/>
      </c>
    </row>
    <row r="236" spans="1:32" ht="15.75" x14ac:dyDescent="0.2">
      <c r="A236" s="333" t="s">
        <v>3081</v>
      </c>
      <c r="B236" s="133">
        <f t="shared" si="10"/>
        <v>229</v>
      </c>
      <c r="C236" s="244" t="e">
        <f>_Loc2</f>
        <v>#N/A</v>
      </c>
      <c r="D236" s="245" t="e">
        <f>_Loc2</f>
        <v>#N/A</v>
      </c>
      <c r="E236" s="255" t="e">
        <f>_Loc2</f>
        <v>#N/A</v>
      </c>
      <c r="F236" s="236" t="e">
        <f>_Loc2</f>
        <v>#N/A</v>
      </c>
      <c r="G236" s="634" t="e">
        <f>_Loc2</f>
        <v>#N/A</v>
      </c>
      <c r="H236" s="635"/>
      <c r="I236" s="236" t="e">
        <f>_Loc2</f>
        <v>#N/A</v>
      </c>
      <c r="J236" s="236" t="e">
        <f>_Loc2</f>
        <v>#N/A</v>
      </c>
      <c r="K236" s="236" t="e">
        <f>_Loc2</f>
        <v>#N/A</v>
      </c>
      <c r="L236" s="236" t="e">
        <f>_Loc2</f>
        <v>#N/A</v>
      </c>
      <c r="M236" s="236" t="e">
        <f>_Loc2</f>
        <v>#N/A</v>
      </c>
      <c r="N236" s="236" t="e">
        <f>_Loc2</f>
        <v>#N/A</v>
      </c>
      <c r="O236" s="236" t="e">
        <f>_Loc2</f>
        <v>#N/A</v>
      </c>
      <c r="P236" s="133"/>
      <c r="Q236" s="133"/>
      <c r="R236" s="133"/>
      <c r="S236" s="133"/>
      <c r="T236" s="133"/>
      <c r="U236" s="133"/>
      <c r="V236" s="133"/>
      <c r="W236" s="236"/>
      <c r="X236" s="294"/>
      <c r="Y236" s="236"/>
      <c r="Z236" s="236" t="e">
        <f>_Loc2</f>
        <v>#N/A</v>
      </c>
      <c r="AA236" s="236" t="e">
        <f>_Loc2</f>
        <v>#N/A</v>
      </c>
      <c r="AB236" s="236" t="e">
        <f>_Loc2</f>
        <v>#N/A</v>
      </c>
      <c r="AC236" s="95">
        <f t="shared" si="9"/>
        <v>289</v>
      </c>
      <c r="AD236" s="236" t="e">
        <f>_Loc2</f>
        <v>#N/A</v>
      </c>
      <c r="AE236" s="236" t="e">
        <f>_Loc2</f>
        <v>#N/A</v>
      </c>
      <c r="AF236" s="95" t="str">
        <f t="shared" si="11"/>
        <v/>
      </c>
    </row>
    <row r="237" spans="1:32" ht="15.75" x14ac:dyDescent="0.2">
      <c r="A237" s="307" t="s">
        <v>2954</v>
      </c>
      <c r="B237" s="133">
        <f t="shared" si="10"/>
        <v>230</v>
      </c>
      <c r="C237" s="244" t="e">
        <f>_Loc2</f>
        <v>#N/A</v>
      </c>
      <c r="D237" s="245" t="e">
        <f>_Loc2</f>
        <v>#N/A</v>
      </c>
      <c r="E237" s="255" t="e">
        <f>_Loc2</f>
        <v>#N/A</v>
      </c>
      <c r="F237" s="236" t="e">
        <f>_Loc2</f>
        <v>#N/A</v>
      </c>
      <c r="G237" s="634" t="e">
        <f>_Loc2</f>
        <v>#N/A</v>
      </c>
      <c r="H237" s="635"/>
      <c r="I237" s="236" t="e">
        <f>_Loc2</f>
        <v>#N/A</v>
      </c>
      <c r="J237" s="236" t="e">
        <f>_Loc2</f>
        <v>#N/A</v>
      </c>
      <c r="K237" s="236" t="e">
        <f>_Loc2</f>
        <v>#N/A</v>
      </c>
      <c r="L237" s="236" t="e">
        <f>_Loc2</f>
        <v>#N/A</v>
      </c>
      <c r="M237" s="236" t="e">
        <f>_Loc2</f>
        <v>#N/A</v>
      </c>
      <c r="N237" s="236" t="e">
        <f>_Loc2</f>
        <v>#N/A</v>
      </c>
      <c r="O237" s="236" t="e">
        <f>_Loc2</f>
        <v>#N/A</v>
      </c>
      <c r="P237" s="133"/>
      <c r="Q237" s="133"/>
      <c r="R237" s="133"/>
      <c r="S237" s="133"/>
      <c r="T237" s="133"/>
      <c r="U237" s="133"/>
      <c r="V237" s="133"/>
      <c r="W237" s="236"/>
      <c r="X237" s="294"/>
      <c r="Y237" s="236"/>
      <c r="Z237" s="236" t="e">
        <f>_Loc2</f>
        <v>#N/A</v>
      </c>
      <c r="AA237" s="236" t="e">
        <f>_Loc2</f>
        <v>#N/A</v>
      </c>
      <c r="AB237" s="236" t="e">
        <f>_Loc2</f>
        <v>#N/A</v>
      </c>
      <c r="AC237" s="95">
        <f t="shared" si="9"/>
        <v>289</v>
      </c>
      <c r="AD237" s="236" t="e">
        <f>_Loc2</f>
        <v>#N/A</v>
      </c>
      <c r="AE237" s="236" t="e">
        <f>_Loc2</f>
        <v>#N/A</v>
      </c>
      <c r="AF237" s="95" t="str">
        <f t="shared" si="11"/>
        <v/>
      </c>
    </row>
    <row r="238" spans="1:32" ht="15.75" x14ac:dyDescent="0.2">
      <c r="A238" s="307" t="s">
        <v>2944</v>
      </c>
      <c r="B238" s="133">
        <f t="shared" si="10"/>
        <v>231</v>
      </c>
      <c r="C238" s="244" t="e">
        <f>_Loc2</f>
        <v>#N/A</v>
      </c>
      <c r="D238" s="245" t="e">
        <f>_Loc2</f>
        <v>#N/A</v>
      </c>
      <c r="E238" s="255" t="e">
        <f>_Loc2</f>
        <v>#N/A</v>
      </c>
      <c r="F238" s="236" t="e">
        <f>_Loc2</f>
        <v>#N/A</v>
      </c>
      <c r="G238" s="634" t="e">
        <f>_Loc2</f>
        <v>#N/A</v>
      </c>
      <c r="H238" s="635"/>
      <c r="I238" s="236" t="e">
        <f>_Loc2</f>
        <v>#N/A</v>
      </c>
      <c r="J238" s="236" t="e">
        <f>_Loc2</f>
        <v>#N/A</v>
      </c>
      <c r="K238" s="236" t="e">
        <f>_Loc2</f>
        <v>#N/A</v>
      </c>
      <c r="L238" s="236" t="e">
        <f>_Loc2</f>
        <v>#N/A</v>
      </c>
      <c r="M238" s="236" t="e">
        <f>_Loc2</f>
        <v>#N/A</v>
      </c>
      <c r="N238" s="236" t="e">
        <f>_Loc2</f>
        <v>#N/A</v>
      </c>
      <c r="O238" s="236" t="e">
        <f>_Loc2</f>
        <v>#N/A</v>
      </c>
      <c r="P238" s="133"/>
      <c r="Q238" s="133"/>
      <c r="R238" s="133"/>
      <c r="S238" s="133"/>
      <c r="T238" s="133"/>
      <c r="U238" s="133"/>
      <c r="V238" s="133"/>
      <c r="W238" s="236"/>
      <c r="X238" s="294"/>
      <c r="Y238" s="236"/>
      <c r="Z238" s="236" t="e">
        <f>_Loc2</f>
        <v>#N/A</v>
      </c>
      <c r="AA238" s="236" t="e">
        <f>_Loc2</f>
        <v>#N/A</v>
      </c>
      <c r="AB238" s="236" t="e">
        <f>_Loc2</f>
        <v>#N/A</v>
      </c>
      <c r="AC238" s="95">
        <f t="shared" si="9"/>
        <v>289</v>
      </c>
      <c r="AD238" s="236" t="e">
        <f>_Loc2</f>
        <v>#N/A</v>
      </c>
      <c r="AE238" s="236" t="e">
        <f>_Loc2</f>
        <v>#N/A</v>
      </c>
      <c r="AF238" s="95" t="str">
        <f t="shared" si="11"/>
        <v/>
      </c>
    </row>
    <row r="239" spans="1:32" ht="15.75" x14ac:dyDescent="0.2">
      <c r="A239" s="307" t="s">
        <v>3040</v>
      </c>
      <c r="B239" s="133">
        <f t="shared" si="10"/>
        <v>232</v>
      </c>
      <c r="C239" s="244" t="e">
        <f>_Loc2</f>
        <v>#N/A</v>
      </c>
      <c r="D239" s="245" t="e">
        <f>_Loc2</f>
        <v>#N/A</v>
      </c>
      <c r="E239" s="255" t="e">
        <f>_Loc2</f>
        <v>#N/A</v>
      </c>
      <c r="F239" s="236" t="e">
        <f>_Loc2</f>
        <v>#N/A</v>
      </c>
      <c r="G239" s="634" t="e">
        <f>_Loc2</f>
        <v>#N/A</v>
      </c>
      <c r="H239" s="635"/>
      <c r="I239" s="236" t="e">
        <f>_Loc2</f>
        <v>#N/A</v>
      </c>
      <c r="J239" s="236" t="e">
        <f>_Loc2</f>
        <v>#N/A</v>
      </c>
      <c r="K239" s="236" t="e">
        <f>_Loc2</f>
        <v>#N/A</v>
      </c>
      <c r="L239" s="236" t="e">
        <f>_Loc2</f>
        <v>#N/A</v>
      </c>
      <c r="M239" s="236" t="e">
        <f>_Loc2</f>
        <v>#N/A</v>
      </c>
      <c r="N239" s="236" t="e">
        <f>_Loc2</f>
        <v>#N/A</v>
      </c>
      <c r="O239" s="236" t="e">
        <f>_Loc2</f>
        <v>#N/A</v>
      </c>
      <c r="P239" s="133"/>
      <c r="Q239" s="133"/>
      <c r="R239" s="133"/>
      <c r="S239" s="133"/>
      <c r="T239" s="133"/>
      <c r="U239" s="133"/>
      <c r="V239" s="133"/>
      <c r="W239" s="236"/>
      <c r="X239" s="294"/>
      <c r="Y239" s="236"/>
      <c r="Z239" s="236" t="e">
        <f>_Loc2</f>
        <v>#N/A</v>
      </c>
      <c r="AA239" s="236" t="e">
        <f>_Loc2</f>
        <v>#N/A</v>
      </c>
      <c r="AB239" s="236" t="e">
        <f>_Loc2</f>
        <v>#N/A</v>
      </c>
      <c r="AC239" s="95">
        <f t="shared" si="9"/>
        <v>289</v>
      </c>
      <c r="AD239" s="236" t="e">
        <f>_Loc2</f>
        <v>#N/A</v>
      </c>
      <c r="AE239" s="236" t="e">
        <f>_Loc2</f>
        <v>#N/A</v>
      </c>
      <c r="AF239" s="95" t="str">
        <f t="shared" si="11"/>
        <v/>
      </c>
    </row>
    <row r="240" spans="1:32" ht="15.75" x14ac:dyDescent="0.25">
      <c r="A240" s="321" t="s">
        <v>2921</v>
      </c>
      <c r="B240" s="133">
        <f t="shared" si="10"/>
        <v>233</v>
      </c>
      <c r="C240" s="244" t="e">
        <f>_Loc2</f>
        <v>#N/A</v>
      </c>
      <c r="D240" s="245" t="e">
        <f>_Loc2</f>
        <v>#N/A</v>
      </c>
      <c r="E240" s="255" t="e">
        <f>_Loc2</f>
        <v>#N/A</v>
      </c>
      <c r="F240" s="236" t="e">
        <f>_Loc2</f>
        <v>#N/A</v>
      </c>
      <c r="G240" s="634" t="e">
        <f>_Loc2</f>
        <v>#N/A</v>
      </c>
      <c r="H240" s="635"/>
      <c r="I240" s="236" t="e">
        <f>_Loc2</f>
        <v>#N/A</v>
      </c>
      <c r="J240" s="236" t="e">
        <f>_Loc2</f>
        <v>#N/A</v>
      </c>
      <c r="K240" s="236" t="e">
        <f>_Loc2</f>
        <v>#N/A</v>
      </c>
      <c r="L240" s="236" t="e">
        <f>_Loc2</f>
        <v>#N/A</v>
      </c>
      <c r="M240" s="236" t="e">
        <f>_Loc2</f>
        <v>#N/A</v>
      </c>
      <c r="N240" s="236" t="e">
        <f>_Loc2</f>
        <v>#N/A</v>
      </c>
      <c r="O240" s="236" t="e">
        <f>_Loc2</f>
        <v>#N/A</v>
      </c>
      <c r="P240" s="133"/>
      <c r="Q240" s="133"/>
      <c r="R240" s="133"/>
      <c r="S240" s="133"/>
      <c r="T240" s="133"/>
      <c r="U240" s="133"/>
      <c r="V240" s="133"/>
      <c r="W240" s="236"/>
      <c r="X240" s="294"/>
      <c r="Y240" s="236"/>
      <c r="Z240" s="236" t="e">
        <f>_Loc2</f>
        <v>#N/A</v>
      </c>
      <c r="AA240" s="236" t="e">
        <f>_Loc2</f>
        <v>#N/A</v>
      </c>
      <c r="AB240" s="236" t="e">
        <f>_Loc2</f>
        <v>#N/A</v>
      </c>
      <c r="AC240" s="95">
        <f t="shared" si="9"/>
        <v>289</v>
      </c>
      <c r="AD240" s="236" t="e">
        <f>_Loc2</f>
        <v>#N/A</v>
      </c>
      <c r="AE240" s="236" t="e">
        <f>_Loc2</f>
        <v>#N/A</v>
      </c>
      <c r="AF240" s="95" t="str">
        <f t="shared" si="11"/>
        <v/>
      </c>
    </row>
    <row r="241" spans="1:32" ht="15.75" x14ac:dyDescent="0.2">
      <c r="A241" s="307" t="s">
        <v>2976</v>
      </c>
      <c r="B241" s="133">
        <f t="shared" si="10"/>
        <v>234</v>
      </c>
      <c r="C241" s="244" t="e">
        <f>_Loc2</f>
        <v>#N/A</v>
      </c>
      <c r="D241" s="245" t="e">
        <f>_Loc2</f>
        <v>#N/A</v>
      </c>
      <c r="E241" s="255" t="e">
        <f>_Loc2</f>
        <v>#N/A</v>
      </c>
      <c r="F241" s="236" t="e">
        <f>_Loc2</f>
        <v>#N/A</v>
      </c>
      <c r="G241" s="634" t="e">
        <f>_Loc2</f>
        <v>#N/A</v>
      </c>
      <c r="H241" s="635"/>
      <c r="I241" s="236" t="e">
        <f>_Loc2</f>
        <v>#N/A</v>
      </c>
      <c r="J241" s="236" t="e">
        <f>_Loc2</f>
        <v>#N/A</v>
      </c>
      <c r="K241" s="236" t="e">
        <f>_Loc2</f>
        <v>#N/A</v>
      </c>
      <c r="L241" s="236" t="e">
        <f>_Loc2</f>
        <v>#N/A</v>
      </c>
      <c r="M241" s="236" t="e">
        <f>_Loc2</f>
        <v>#N/A</v>
      </c>
      <c r="N241" s="236" t="e">
        <f>_Loc2</f>
        <v>#N/A</v>
      </c>
      <c r="O241" s="236" t="e">
        <f>_Loc2</f>
        <v>#N/A</v>
      </c>
      <c r="P241" s="265"/>
      <c r="Q241" s="133"/>
      <c r="R241" s="133"/>
      <c r="S241" s="133"/>
      <c r="T241" s="133"/>
      <c r="U241" s="133"/>
      <c r="V241" s="133"/>
      <c r="W241" s="236"/>
      <c r="X241" s="294"/>
      <c r="Y241" s="236"/>
      <c r="Z241" s="236" t="e">
        <f>_Loc2</f>
        <v>#N/A</v>
      </c>
      <c r="AA241" s="236" t="e">
        <f>_Loc2</f>
        <v>#N/A</v>
      </c>
      <c r="AB241" s="236" t="e">
        <f>_Loc2</f>
        <v>#N/A</v>
      </c>
      <c r="AC241" s="95">
        <f t="shared" si="9"/>
        <v>289</v>
      </c>
      <c r="AD241" s="236" t="e">
        <f>_Loc2</f>
        <v>#N/A</v>
      </c>
      <c r="AE241" s="236" t="e">
        <f>_Loc2</f>
        <v>#N/A</v>
      </c>
      <c r="AF241" s="95" t="str">
        <f t="shared" si="11"/>
        <v/>
      </c>
    </row>
    <row r="242" spans="1:32" ht="15.75" x14ac:dyDescent="0.2">
      <c r="A242" s="307" t="s">
        <v>2460</v>
      </c>
      <c r="B242" s="133">
        <f t="shared" si="10"/>
        <v>235</v>
      </c>
      <c r="C242" s="244" t="e">
        <f>_Loc2</f>
        <v>#N/A</v>
      </c>
      <c r="D242" s="245" t="e">
        <f>_Loc2</f>
        <v>#N/A</v>
      </c>
      <c r="E242" s="255" t="e">
        <f>_Loc2</f>
        <v>#N/A</v>
      </c>
      <c r="F242" s="236" t="e">
        <f>_Loc2</f>
        <v>#N/A</v>
      </c>
      <c r="G242" s="634" t="e">
        <f>_Loc2</f>
        <v>#N/A</v>
      </c>
      <c r="H242" s="635"/>
      <c r="I242" s="236" t="e">
        <f>_Loc2</f>
        <v>#N/A</v>
      </c>
      <c r="J242" s="236" t="e">
        <f>_Loc2</f>
        <v>#N/A</v>
      </c>
      <c r="K242" s="236" t="e">
        <f>_Loc2</f>
        <v>#N/A</v>
      </c>
      <c r="L242" s="236" t="e">
        <f>_Loc2</f>
        <v>#N/A</v>
      </c>
      <c r="M242" s="236" t="e">
        <f>_Loc2</f>
        <v>#N/A</v>
      </c>
      <c r="N242" s="236" t="e">
        <f>_Loc2</f>
        <v>#N/A</v>
      </c>
      <c r="O242" s="236" t="e">
        <f>_Loc2</f>
        <v>#N/A</v>
      </c>
      <c r="P242" s="133"/>
      <c r="Q242" s="133"/>
      <c r="R242" s="133"/>
      <c r="S242" s="133"/>
      <c r="T242" s="133"/>
      <c r="U242" s="133"/>
      <c r="V242" s="133"/>
      <c r="W242" s="236"/>
      <c r="X242" s="294"/>
      <c r="Y242" s="236"/>
      <c r="Z242" s="236" t="e">
        <f>_Loc2</f>
        <v>#N/A</v>
      </c>
      <c r="AA242" s="236" t="e">
        <f>_Loc2</f>
        <v>#N/A</v>
      </c>
      <c r="AB242" s="236" t="e">
        <f>_Loc2</f>
        <v>#N/A</v>
      </c>
      <c r="AC242" s="95">
        <f t="shared" si="9"/>
        <v>289</v>
      </c>
      <c r="AD242" s="236" t="e">
        <f>_Loc2</f>
        <v>#N/A</v>
      </c>
      <c r="AE242" s="236" t="e">
        <f>_Loc2</f>
        <v>#N/A</v>
      </c>
      <c r="AF242" s="95" t="str">
        <f t="shared" si="11"/>
        <v/>
      </c>
    </row>
    <row r="243" spans="1:32" ht="15.75" x14ac:dyDescent="0.25">
      <c r="A243" s="321" t="s">
        <v>2922</v>
      </c>
      <c r="B243" s="133">
        <f t="shared" si="10"/>
        <v>236</v>
      </c>
      <c r="C243" s="244" t="e">
        <f>_Loc2</f>
        <v>#N/A</v>
      </c>
      <c r="D243" s="245" t="e">
        <f>_Loc2</f>
        <v>#N/A</v>
      </c>
      <c r="E243" s="255" t="e">
        <f>_Loc2</f>
        <v>#N/A</v>
      </c>
      <c r="F243" s="236" t="e">
        <f>_Loc2</f>
        <v>#N/A</v>
      </c>
      <c r="G243" s="634" t="e">
        <f>_Loc2</f>
        <v>#N/A</v>
      </c>
      <c r="H243" s="635"/>
      <c r="I243" s="236" t="e">
        <f>_Loc2</f>
        <v>#N/A</v>
      </c>
      <c r="J243" s="236" t="e">
        <f>_Loc2</f>
        <v>#N/A</v>
      </c>
      <c r="K243" s="236" t="e">
        <f>_Loc2</f>
        <v>#N/A</v>
      </c>
      <c r="L243" s="236" t="e">
        <f>_Loc2</f>
        <v>#N/A</v>
      </c>
      <c r="M243" s="236" t="e">
        <f>_Loc2</f>
        <v>#N/A</v>
      </c>
      <c r="N243" s="236" t="e">
        <f>_Loc2</f>
        <v>#N/A</v>
      </c>
      <c r="O243" s="236" t="e">
        <f>_Loc2</f>
        <v>#N/A</v>
      </c>
      <c r="P243" s="133"/>
      <c r="Q243" s="133"/>
      <c r="R243" s="133"/>
      <c r="S243" s="133"/>
      <c r="T243" s="133"/>
      <c r="U243" s="133"/>
      <c r="V243" s="133"/>
      <c r="W243" s="236"/>
      <c r="X243" s="294"/>
      <c r="Y243" s="236"/>
      <c r="Z243" s="236" t="e">
        <f>_Loc2</f>
        <v>#N/A</v>
      </c>
      <c r="AA243" s="236" t="e">
        <f>_Loc2</f>
        <v>#N/A</v>
      </c>
      <c r="AB243" s="236" t="e">
        <f>_Loc2</f>
        <v>#N/A</v>
      </c>
      <c r="AC243" s="95">
        <f t="shared" si="9"/>
        <v>289</v>
      </c>
      <c r="AD243" s="236" t="e">
        <f>_Loc2</f>
        <v>#N/A</v>
      </c>
      <c r="AE243" s="236" t="e">
        <f>_Loc2</f>
        <v>#N/A</v>
      </c>
      <c r="AF243" s="95" t="str">
        <f t="shared" si="11"/>
        <v/>
      </c>
    </row>
    <row r="244" spans="1:32" ht="15.75" x14ac:dyDescent="0.2">
      <c r="A244" s="307" t="s">
        <v>3229</v>
      </c>
      <c r="B244" s="133">
        <f t="shared" si="10"/>
        <v>237</v>
      </c>
      <c r="C244" s="244" t="e">
        <f>_Loc2</f>
        <v>#N/A</v>
      </c>
      <c r="D244" s="245" t="e">
        <f>_Loc2</f>
        <v>#N/A</v>
      </c>
      <c r="E244" s="255" t="e">
        <f>_Loc2</f>
        <v>#N/A</v>
      </c>
      <c r="F244" s="236" t="e">
        <f>_Loc2</f>
        <v>#N/A</v>
      </c>
      <c r="G244" s="634" t="e">
        <f>_Loc2</f>
        <v>#N/A</v>
      </c>
      <c r="H244" s="635"/>
      <c r="I244" s="236" t="e">
        <f>_Loc2</f>
        <v>#N/A</v>
      </c>
      <c r="J244" s="236" t="e">
        <f>_Loc2</f>
        <v>#N/A</v>
      </c>
      <c r="K244" s="236" t="e">
        <f>_Loc2</f>
        <v>#N/A</v>
      </c>
      <c r="L244" s="236" t="e">
        <f>_Loc2</f>
        <v>#N/A</v>
      </c>
      <c r="M244" s="236" t="e">
        <f>_Loc2</f>
        <v>#N/A</v>
      </c>
      <c r="N244" s="236" t="e">
        <f>_Loc2</f>
        <v>#N/A</v>
      </c>
      <c r="O244" s="236" t="e">
        <f>_Loc2</f>
        <v>#N/A</v>
      </c>
      <c r="P244" s="133"/>
      <c r="Q244" s="133"/>
      <c r="R244" s="133"/>
      <c r="S244" s="133"/>
      <c r="T244" s="133"/>
      <c r="U244" s="133"/>
      <c r="V244" s="133"/>
      <c r="W244" s="236"/>
      <c r="X244" s="294"/>
      <c r="Y244" s="236"/>
      <c r="Z244" s="236" t="e">
        <f>_Loc2</f>
        <v>#N/A</v>
      </c>
      <c r="AA244" s="236" t="e">
        <f>_Loc2</f>
        <v>#N/A</v>
      </c>
      <c r="AB244" s="236" t="e">
        <f>_Loc2</f>
        <v>#N/A</v>
      </c>
      <c r="AC244" s="95">
        <f t="shared" si="9"/>
        <v>289</v>
      </c>
      <c r="AD244" s="236" t="e">
        <f>_Loc2</f>
        <v>#N/A</v>
      </c>
      <c r="AE244" s="236" t="e">
        <f>_Loc2</f>
        <v>#N/A</v>
      </c>
      <c r="AF244" s="95" t="str">
        <f t="shared" si="11"/>
        <v/>
      </c>
    </row>
    <row r="245" spans="1:32" ht="15.75" x14ac:dyDescent="0.2">
      <c r="A245" s="307" t="s">
        <v>2618</v>
      </c>
      <c r="B245" s="133">
        <f t="shared" si="10"/>
        <v>238</v>
      </c>
      <c r="C245" s="244" t="e">
        <f>_Loc2</f>
        <v>#N/A</v>
      </c>
      <c r="D245" s="245" t="e">
        <f>_Loc2</f>
        <v>#N/A</v>
      </c>
      <c r="E245" s="255" t="e">
        <f>_Loc2</f>
        <v>#N/A</v>
      </c>
      <c r="F245" s="236" t="e">
        <f>_Loc2</f>
        <v>#N/A</v>
      </c>
      <c r="G245" s="634" t="e">
        <f>_Loc2</f>
        <v>#N/A</v>
      </c>
      <c r="H245" s="635"/>
      <c r="I245" s="236" t="e">
        <f>_Loc2</f>
        <v>#N/A</v>
      </c>
      <c r="J245" s="236" t="e">
        <f>_Loc2</f>
        <v>#N/A</v>
      </c>
      <c r="K245" s="236" t="e">
        <f>_Loc2</f>
        <v>#N/A</v>
      </c>
      <c r="L245" s="236" t="e">
        <f>_Loc2</f>
        <v>#N/A</v>
      </c>
      <c r="M245" s="236" t="e">
        <f>_Loc2</f>
        <v>#N/A</v>
      </c>
      <c r="N245" s="236" t="e">
        <f>_Loc2</f>
        <v>#N/A</v>
      </c>
      <c r="O245" s="236" t="e">
        <f>_Loc2</f>
        <v>#N/A</v>
      </c>
      <c r="P245" s="133"/>
      <c r="Q245" s="133"/>
      <c r="R245" s="133"/>
      <c r="S245" s="133"/>
      <c r="T245" s="133"/>
      <c r="U245" s="133"/>
      <c r="V245" s="133"/>
      <c r="W245" s="236"/>
      <c r="X245" s="294"/>
      <c r="Y245" s="236"/>
      <c r="Z245" s="236" t="e">
        <f>_Loc2</f>
        <v>#N/A</v>
      </c>
      <c r="AA245" s="236" t="e">
        <f>_Loc2</f>
        <v>#N/A</v>
      </c>
      <c r="AB245" s="236" t="e">
        <f>_Loc2</f>
        <v>#N/A</v>
      </c>
      <c r="AC245" s="95">
        <f t="shared" si="9"/>
        <v>289</v>
      </c>
      <c r="AD245" s="236" t="e">
        <f>_Loc2</f>
        <v>#N/A</v>
      </c>
      <c r="AE245" s="236" t="e">
        <f>_Loc2</f>
        <v>#N/A</v>
      </c>
      <c r="AF245" s="95" t="str">
        <f t="shared" si="11"/>
        <v/>
      </c>
    </row>
    <row r="246" spans="1:32" ht="15.75" x14ac:dyDescent="0.2">
      <c r="A246" s="330" t="s">
        <v>3215</v>
      </c>
      <c r="B246" s="133">
        <f t="shared" si="10"/>
        <v>239</v>
      </c>
      <c r="C246" s="244" t="e">
        <f>_Loc2</f>
        <v>#N/A</v>
      </c>
      <c r="D246" s="245" t="e">
        <f>_Loc2</f>
        <v>#N/A</v>
      </c>
      <c r="E246" s="255" t="e">
        <f>_Loc2</f>
        <v>#N/A</v>
      </c>
      <c r="F246" s="236" t="e">
        <f>_Loc2</f>
        <v>#N/A</v>
      </c>
      <c r="G246" s="634" t="e">
        <f>_Loc2</f>
        <v>#N/A</v>
      </c>
      <c r="H246" s="635"/>
      <c r="I246" s="236" t="e">
        <f>_Loc2</f>
        <v>#N/A</v>
      </c>
      <c r="J246" s="236" t="e">
        <f>_Loc2</f>
        <v>#N/A</v>
      </c>
      <c r="K246" s="236" t="e">
        <f>_Loc2</f>
        <v>#N/A</v>
      </c>
      <c r="L246" s="236" t="e">
        <f>_Loc2</f>
        <v>#N/A</v>
      </c>
      <c r="M246" s="236" t="e">
        <f>_Loc2</f>
        <v>#N/A</v>
      </c>
      <c r="N246" s="236" t="e">
        <f>_Loc2</f>
        <v>#N/A</v>
      </c>
      <c r="O246" s="236" t="e">
        <f>_Loc2</f>
        <v>#N/A</v>
      </c>
      <c r="P246" s="133"/>
      <c r="Q246" s="133"/>
      <c r="R246" s="133"/>
      <c r="S246" s="133"/>
      <c r="T246" s="133"/>
      <c r="U246" s="133"/>
      <c r="V246" s="133"/>
      <c r="W246" s="236"/>
      <c r="X246" s="294"/>
      <c r="Y246" s="236"/>
      <c r="Z246" s="236" t="e">
        <f>_Loc2</f>
        <v>#N/A</v>
      </c>
      <c r="AA246" s="236" t="e">
        <f>_Loc2</f>
        <v>#N/A</v>
      </c>
      <c r="AB246" s="236" t="e">
        <f>_Loc2</f>
        <v>#N/A</v>
      </c>
      <c r="AC246" s="95">
        <f t="shared" si="9"/>
        <v>289</v>
      </c>
      <c r="AD246" s="236" t="e">
        <f>_Loc2</f>
        <v>#N/A</v>
      </c>
      <c r="AE246" s="236" t="e">
        <f>_Loc2</f>
        <v>#N/A</v>
      </c>
      <c r="AF246" s="95" t="str">
        <f t="shared" si="11"/>
        <v/>
      </c>
    </row>
    <row r="247" spans="1:32" ht="15.75" x14ac:dyDescent="0.2">
      <c r="A247" s="307" t="s">
        <v>2661</v>
      </c>
      <c r="B247" s="133">
        <f t="shared" si="10"/>
        <v>240</v>
      </c>
      <c r="C247" s="244" t="e">
        <f>_Loc2</f>
        <v>#N/A</v>
      </c>
      <c r="D247" s="245" t="e">
        <f>_Loc2</f>
        <v>#N/A</v>
      </c>
      <c r="E247" s="255" t="e">
        <f>_Loc2</f>
        <v>#N/A</v>
      </c>
      <c r="F247" s="236" t="e">
        <f>_Loc2</f>
        <v>#N/A</v>
      </c>
      <c r="G247" s="634" t="e">
        <f>_Loc2</f>
        <v>#N/A</v>
      </c>
      <c r="H247" s="635"/>
      <c r="I247" s="236" t="e">
        <f>_Loc2</f>
        <v>#N/A</v>
      </c>
      <c r="J247" s="236" t="e">
        <f>_Loc2</f>
        <v>#N/A</v>
      </c>
      <c r="K247" s="236" t="e">
        <f>_Loc2</f>
        <v>#N/A</v>
      </c>
      <c r="L247" s="236" t="e">
        <f>_Loc2</f>
        <v>#N/A</v>
      </c>
      <c r="M247" s="236" t="e">
        <f>_Loc2</f>
        <v>#N/A</v>
      </c>
      <c r="N247" s="236" t="e">
        <f>_Loc2</f>
        <v>#N/A</v>
      </c>
      <c r="O247" s="236" t="e">
        <f>_Loc2</f>
        <v>#N/A</v>
      </c>
      <c r="P247" s="133"/>
      <c r="Q247" s="133"/>
      <c r="R247" s="133"/>
      <c r="S247" s="133"/>
      <c r="T247" s="133"/>
      <c r="U247" s="133"/>
      <c r="V247" s="262"/>
      <c r="W247" s="236"/>
      <c r="X247" s="294"/>
      <c r="Y247" s="236"/>
      <c r="Z247" s="236" t="e">
        <f>_Loc2</f>
        <v>#N/A</v>
      </c>
      <c r="AA247" s="236" t="e">
        <f>_Loc2</f>
        <v>#N/A</v>
      </c>
      <c r="AB247" s="236" t="e">
        <f>_Loc2</f>
        <v>#N/A</v>
      </c>
      <c r="AC247" s="95">
        <f t="shared" si="9"/>
        <v>289</v>
      </c>
      <c r="AD247" s="236" t="e">
        <f>_Loc2</f>
        <v>#N/A</v>
      </c>
      <c r="AE247" s="236" t="e">
        <f>_Loc2</f>
        <v>#N/A</v>
      </c>
      <c r="AF247" s="95" t="str">
        <f t="shared" si="11"/>
        <v/>
      </c>
    </row>
    <row r="248" spans="1:32" ht="15.75" x14ac:dyDescent="0.2">
      <c r="A248" s="330" t="s">
        <v>3214</v>
      </c>
      <c r="B248" s="133">
        <f t="shared" si="10"/>
        <v>241</v>
      </c>
      <c r="C248" s="244" t="e">
        <f>_Loc2</f>
        <v>#N/A</v>
      </c>
      <c r="D248" s="245" t="e">
        <f>_Loc2</f>
        <v>#N/A</v>
      </c>
      <c r="E248" s="255" t="e">
        <f>_Loc2</f>
        <v>#N/A</v>
      </c>
      <c r="F248" s="236" t="e">
        <f>_Loc2</f>
        <v>#N/A</v>
      </c>
      <c r="G248" s="634" t="e">
        <f>_Loc2</f>
        <v>#N/A</v>
      </c>
      <c r="H248" s="635"/>
      <c r="I248" s="236" t="e">
        <f>_Loc2</f>
        <v>#N/A</v>
      </c>
      <c r="J248" s="236" t="e">
        <f>_Loc2</f>
        <v>#N/A</v>
      </c>
      <c r="K248" s="236" t="e">
        <f>_Loc2</f>
        <v>#N/A</v>
      </c>
      <c r="L248" s="236" t="e">
        <f>_Loc2</f>
        <v>#N/A</v>
      </c>
      <c r="M248" s="236" t="e">
        <f>_Loc2</f>
        <v>#N/A</v>
      </c>
      <c r="N248" s="236" t="e">
        <f>_Loc2</f>
        <v>#N/A</v>
      </c>
      <c r="O248" s="236" t="e">
        <f>_Loc2</f>
        <v>#N/A</v>
      </c>
      <c r="P248" s="261"/>
      <c r="Q248" s="261"/>
      <c r="R248" s="133"/>
      <c r="S248" s="133"/>
      <c r="T248" s="133"/>
      <c r="U248" s="133"/>
      <c r="V248" s="133"/>
      <c r="W248" s="236"/>
      <c r="X248" s="294"/>
      <c r="Y248" s="236"/>
      <c r="Z248" s="236" t="e">
        <f>_Loc2</f>
        <v>#N/A</v>
      </c>
      <c r="AA248" s="236" t="e">
        <f>_Loc2</f>
        <v>#N/A</v>
      </c>
      <c r="AB248" s="236" t="e">
        <f>_Loc2</f>
        <v>#N/A</v>
      </c>
      <c r="AC248" s="95">
        <f t="shared" si="9"/>
        <v>289</v>
      </c>
      <c r="AD248" s="236" t="e">
        <f>_Loc2</f>
        <v>#N/A</v>
      </c>
      <c r="AE248" s="236" t="e">
        <f>_Loc2</f>
        <v>#N/A</v>
      </c>
      <c r="AF248" s="95" t="str">
        <f t="shared" si="11"/>
        <v/>
      </c>
    </row>
    <row r="249" spans="1:32" ht="15.75" x14ac:dyDescent="0.2">
      <c r="A249" s="307" t="s">
        <v>2601</v>
      </c>
      <c r="B249" s="133">
        <f t="shared" si="10"/>
        <v>242</v>
      </c>
      <c r="C249" s="244" t="e">
        <f>_Loc2</f>
        <v>#N/A</v>
      </c>
      <c r="D249" s="245" t="e">
        <f>_Loc2</f>
        <v>#N/A</v>
      </c>
      <c r="E249" s="255" t="e">
        <f>_Loc2</f>
        <v>#N/A</v>
      </c>
      <c r="F249" s="236" t="e">
        <f>_Loc2</f>
        <v>#N/A</v>
      </c>
      <c r="G249" s="634" t="e">
        <f>_Loc2</f>
        <v>#N/A</v>
      </c>
      <c r="H249" s="635"/>
      <c r="I249" s="236" t="e">
        <f>_Loc2</f>
        <v>#N/A</v>
      </c>
      <c r="J249" s="236" t="e">
        <f>_Loc2</f>
        <v>#N/A</v>
      </c>
      <c r="K249" s="236" t="e">
        <f>_Loc2</f>
        <v>#N/A</v>
      </c>
      <c r="L249" s="236" t="e">
        <f>_Loc2</f>
        <v>#N/A</v>
      </c>
      <c r="M249" s="236" t="e">
        <f>_Loc2</f>
        <v>#N/A</v>
      </c>
      <c r="N249" s="236" t="e">
        <f>_Loc2</f>
        <v>#N/A</v>
      </c>
      <c r="O249" s="236" t="e">
        <f>_Loc2</f>
        <v>#N/A</v>
      </c>
      <c r="P249" s="133"/>
      <c r="Q249" s="133"/>
      <c r="R249" s="133"/>
      <c r="S249" s="133"/>
      <c r="T249" s="133"/>
      <c r="U249" s="133"/>
      <c r="V249" s="133"/>
      <c r="W249" s="236"/>
      <c r="X249" s="294"/>
      <c r="Y249" s="236"/>
      <c r="Z249" s="236" t="e">
        <f>_Loc2</f>
        <v>#N/A</v>
      </c>
      <c r="AA249" s="236" t="e">
        <f>_Loc2</f>
        <v>#N/A</v>
      </c>
      <c r="AB249" s="236" t="e">
        <f>_Loc2</f>
        <v>#N/A</v>
      </c>
      <c r="AC249" s="95">
        <f t="shared" si="9"/>
        <v>289</v>
      </c>
      <c r="AD249" s="236" t="e">
        <f>_Loc2</f>
        <v>#N/A</v>
      </c>
      <c r="AE249" s="236" t="e">
        <f>_Loc2</f>
        <v>#N/A</v>
      </c>
      <c r="AF249" s="95" t="str">
        <f t="shared" si="11"/>
        <v/>
      </c>
    </row>
    <row r="250" spans="1:32" ht="15.75" x14ac:dyDescent="0.2">
      <c r="A250" s="307" t="s">
        <v>2636</v>
      </c>
      <c r="B250" s="133">
        <f t="shared" si="10"/>
        <v>243</v>
      </c>
      <c r="C250" s="244" t="e">
        <f>_Loc2</f>
        <v>#N/A</v>
      </c>
      <c r="D250" s="245" t="e">
        <f>_Loc2</f>
        <v>#N/A</v>
      </c>
      <c r="E250" s="255" t="e">
        <f>_Loc2</f>
        <v>#N/A</v>
      </c>
      <c r="F250" s="236" t="e">
        <f>_Loc2</f>
        <v>#N/A</v>
      </c>
      <c r="G250" s="634" t="e">
        <f>_Loc2</f>
        <v>#N/A</v>
      </c>
      <c r="H250" s="635"/>
      <c r="I250" s="236" t="e">
        <f>_Loc2</f>
        <v>#N/A</v>
      </c>
      <c r="J250" s="236" t="e">
        <f>_Loc2</f>
        <v>#N/A</v>
      </c>
      <c r="K250" s="236" t="e">
        <f>_Loc2</f>
        <v>#N/A</v>
      </c>
      <c r="L250" s="236" t="e">
        <f>_Loc2</f>
        <v>#N/A</v>
      </c>
      <c r="M250" s="236" t="e">
        <f>_Loc2</f>
        <v>#N/A</v>
      </c>
      <c r="N250" s="236" t="e">
        <f>_Loc2</f>
        <v>#N/A</v>
      </c>
      <c r="O250" s="236" t="e">
        <f>_Loc2</f>
        <v>#N/A</v>
      </c>
      <c r="P250" s="133"/>
      <c r="Q250" s="133"/>
      <c r="R250" s="133"/>
      <c r="S250" s="133"/>
      <c r="T250" s="133"/>
      <c r="U250" s="133"/>
      <c r="V250" s="133"/>
      <c r="W250" s="236"/>
      <c r="X250" s="294"/>
      <c r="Y250" s="236"/>
      <c r="Z250" s="236" t="e">
        <f>_Loc2</f>
        <v>#N/A</v>
      </c>
      <c r="AA250" s="236" t="e">
        <f>_Loc2</f>
        <v>#N/A</v>
      </c>
      <c r="AB250" s="236" t="e">
        <f>_Loc2</f>
        <v>#N/A</v>
      </c>
      <c r="AC250" s="95">
        <f t="shared" si="9"/>
        <v>289</v>
      </c>
      <c r="AD250" s="236" t="e">
        <f>_Loc2</f>
        <v>#N/A</v>
      </c>
      <c r="AE250" s="236" t="e">
        <f>_Loc2</f>
        <v>#N/A</v>
      </c>
      <c r="AF250" s="95" t="str">
        <f t="shared" si="11"/>
        <v/>
      </c>
    </row>
    <row r="251" spans="1:32" ht="15.75" x14ac:dyDescent="0.2">
      <c r="A251" s="330" t="s">
        <v>3045</v>
      </c>
      <c r="B251" s="133">
        <f t="shared" si="10"/>
        <v>244</v>
      </c>
      <c r="C251" s="244" t="e">
        <f>_Loc2</f>
        <v>#N/A</v>
      </c>
      <c r="D251" s="245" t="e">
        <f>_Loc2</f>
        <v>#N/A</v>
      </c>
      <c r="E251" s="255" t="e">
        <f>_Loc2</f>
        <v>#N/A</v>
      </c>
      <c r="F251" s="236" t="e">
        <f>_Loc2</f>
        <v>#N/A</v>
      </c>
      <c r="G251" s="638" t="e">
        <f>_Loc2</f>
        <v>#N/A</v>
      </c>
      <c r="H251" s="639"/>
      <c r="I251" s="236" t="e">
        <f>_Loc2</f>
        <v>#N/A</v>
      </c>
      <c r="J251" s="236" t="e">
        <f>_Loc2</f>
        <v>#N/A</v>
      </c>
      <c r="K251" s="236" t="e">
        <f>_Loc2</f>
        <v>#N/A</v>
      </c>
      <c r="L251" s="236" t="e">
        <f>_Loc2</f>
        <v>#N/A</v>
      </c>
      <c r="M251" s="236" t="e">
        <f>_Loc2</f>
        <v>#N/A</v>
      </c>
      <c r="N251" s="236" t="e">
        <f>_Loc2</f>
        <v>#N/A</v>
      </c>
      <c r="O251" s="236" t="e">
        <f>_Loc2</f>
        <v>#N/A</v>
      </c>
      <c r="P251" s="133"/>
      <c r="Q251" s="133"/>
      <c r="R251" s="133"/>
      <c r="S251" s="133"/>
      <c r="T251" s="133"/>
      <c r="U251" s="133"/>
      <c r="V251" s="133"/>
      <c r="W251" s="236"/>
      <c r="X251" s="294"/>
      <c r="Y251" s="236"/>
      <c r="Z251" s="236" t="e">
        <f>_Loc2</f>
        <v>#N/A</v>
      </c>
      <c r="AA251" s="236" t="e">
        <f>_Loc2</f>
        <v>#N/A</v>
      </c>
      <c r="AB251" s="236" t="e">
        <f>_Loc2</f>
        <v>#N/A</v>
      </c>
      <c r="AC251" s="95">
        <f t="shared" si="9"/>
        <v>289</v>
      </c>
      <c r="AD251" s="236" t="e">
        <f>_Loc2</f>
        <v>#N/A</v>
      </c>
      <c r="AE251" s="236" t="e">
        <f>_Loc2</f>
        <v>#N/A</v>
      </c>
      <c r="AF251" s="95" t="str">
        <f>+IF(V251="","",AE251)</f>
        <v/>
      </c>
    </row>
    <row r="252" spans="1:32" ht="15.75" x14ac:dyDescent="0.2">
      <c r="A252" s="307" t="s">
        <v>2473</v>
      </c>
      <c r="B252" s="133">
        <f t="shared" si="10"/>
        <v>245</v>
      </c>
      <c r="C252" s="244" t="e">
        <f>_Loc2</f>
        <v>#N/A</v>
      </c>
      <c r="D252" s="245" t="e">
        <f>_Loc2</f>
        <v>#N/A</v>
      </c>
      <c r="E252" s="255" t="e">
        <f>_Loc2</f>
        <v>#N/A</v>
      </c>
      <c r="F252" s="236" t="e">
        <f>_Loc2</f>
        <v>#N/A</v>
      </c>
      <c r="G252" s="634" t="e">
        <f>_Loc2</f>
        <v>#N/A</v>
      </c>
      <c r="H252" s="635"/>
      <c r="I252" s="236" t="e">
        <f>_Loc2</f>
        <v>#N/A</v>
      </c>
      <c r="J252" s="236" t="e">
        <f>_Loc2</f>
        <v>#N/A</v>
      </c>
      <c r="K252" s="236" t="e">
        <f>_Loc2</f>
        <v>#N/A</v>
      </c>
      <c r="L252" s="236" t="e">
        <f>_Loc2</f>
        <v>#N/A</v>
      </c>
      <c r="M252" s="236" t="e">
        <f>_Loc2</f>
        <v>#N/A</v>
      </c>
      <c r="N252" s="236" t="e">
        <f>_Loc2</f>
        <v>#N/A</v>
      </c>
      <c r="O252" s="236" t="e">
        <f>_Loc2</f>
        <v>#N/A</v>
      </c>
      <c r="P252" s="133"/>
      <c r="Q252" s="133"/>
      <c r="R252" s="133"/>
      <c r="S252" s="133"/>
      <c r="T252" s="133"/>
      <c r="U252" s="133"/>
      <c r="V252" s="133"/>
      <c r="W252" s="236"/>
      <c r="X252" s="294"/>
      <c r="Y252" s="236"/>
      <c r="Z252" s="236" t="e">
        <f>_Loc2</f>
        <v>#N/A</v>
      </c>
      <c r="AA252" s="236" t="e">
        <f>_Loc2</f>
        <v>#N/A</v>
      </c>
      <c r="AB252" s="236" t="e">
        <f>_Loc2</f>
        <v>#N/A</v>
      </c>
      <c r="AC252" s="95">
        <f t="shared" si="9"/>
        <v>289</v>
      </c>
      <c r="AD252" s="236" t="e">
        <f>_Loc2</f>
        <v>#N/A</v>
      </c>
      <c r="AE252" s="236" t="e">
        <f>_Loc2</f>
        <v>#N/A</v>
      </c>
      <c r="AF252" s="95" t="str">
        <f t="shared" si="11"/>
        <v/>
      </c>
    </row>
    <row r="253" spans="1:32" ht="15.75" x14ac:dyDescent="0.2">
      <c r="A253" s="307" t="s">
        <v>2494</v>
      </c>
      <c r="B253" s="133">
        <f t="shared" si="10"/>
        <v>246</v>
      </c>
      <c r="C253" s="244" t="e">
        <f>_Loc2</f>
        <v>#N/A</v>
      </c>
      <c r="D253" s="245" t="e">
        <f>_Loc2</f>
        <v>#N/A</v>
      </c>
      <c r="E253" s="255" t="e">
        <f>_Loc2</f>
        <v>#N/A</v>
      </c>
      <c r="F253" s="236" t="e">
        <f>_Loc2</f>
        <v>#N/A</v>
      </c>
      <c r="G253" s="634" t="e">
        <f>_Loc2</f>
        <v>#N/A</v>
      </c>
      <c r="H253" s="635"/>
      <c r="I253" s="236" t="e">
        <f>_Loc2</f>
        <v>#N/A</v>
      </c>
      <c r="J253" s="236" t="e">
        <f>_Loc2</f>
        <v>#N/A</v>
      </c>
      <c r="K253" s="236" t="e">
        <f>_Loc2</f>
        <v>#N/A</v>
      </c>
      <c r="L253" s="236" t="e">
        <f>_Loc2</f>
        <v>#N/A</v>
      </c>
      <c r="M253" s="236" t="e">
        <f>_Loc2</f>
        <v>#N/A</v>
      </c>
      <c r="N253" s="236" t="e">
        <f>_Loc2</f>
        <v>#N/A</v>
      </c>
      <c r="O253" s="236" t="e">
        <f>_Loc2</f>
        <v>#N/A</v>
      </c>
      <c r="P253" s="133"/>
      <c r="Q253" s="133"/>
      <c r="R253" s="133"/>
      <c r="S253" s="133"/>
      <c r="T253" s="133"/>
      <c r="U253" s="133"/>
      <c r="V253" s="133"/>
      <c r="W253" s="236"/>
      <c r="X253" s="294"/>
      <c r="Y253" s="236"/>
      <c r="Z253" s="236" t="e">
        <f>_Loc2</f>
        <v>#N/A</v>
      </c>
      <c r="AA253" s="236" t="e">
        <f>_Loc2</f>
        <v>#N/A</v>
      </c>
      <c r="AB253" s="236" t="e">
        <f>_Loc2</f>
        <v>#N/A</v>
      </c>
      <c r="AC253" s="95">
        <f t="shared" si="9"/>
        <v>289</v>
      </c>
      <c r="AD253" s="236" t="e">
        <f>_Loc2</f>
        <v>#N/A</v>
      </c>
      <c r="AE253" s="236" t="e">
        <f>_Loc2</f>
        <v>#N/A</v>
      </c>
      <c r="AF253" s="95" t="str">
        <f t="shared" si="11"/>
        <v/>
      </c>
    </row>
    <row r="254" spans="1:32" ht="15.75" x14ac:dyDescent="0.2">
      <c r="A254" s="330" t="s">
        <v>3216</v>
      </c>
      <c r="B254" s="133">
        <f t="shared" si="10"/>
        <v>247</v>
      </c>
      <c r="C254" s="244" t="e">
        <f>_Loc2</f>
        <v>#N/A</v>
      </c>
      <c r="D254" s="245" t="e">
        <f>_Loc2</f>
        <v>#N/A</v>
      </c>
      <c r="E254" s="255" t="e">
        <f>_Loc2</f>
        <v>#N/A</v>
      </c>
      <c r="F254" s="236" t="e">
        <f>_Loc2</f>
        <v>#N/A</v>
      </c>
      <c r="G254" s="634" t="e">
        <f>_Loc2</f>
        <v>#N/A</v>
      </c>
      <c r="H254" s="635"/>
      <c r="I254" s="236" t="e">
        <f>_Loc2</f>
        <v>#N/A</v>
      </c>
      <c r="J254" s="236" t="e">
        <f>_Loc2</f>
        <v>#N/A</v>
      </c>
      <c r="K254" s="236" t="e">
        <f>_Loc2</f>
        <v>#N/A</v>
      </c>
      <c r="L254" s="236" t="e">
        <f>_Loc2</f>
        <v>#N/A</v>
      </c>
      <c r="M254" s="236" t="e">
        <f>_Loc2</f>
        <v>#N/A</v>
      </c>
      <c r="N254" s="236" t="e">
        <f>_Loc2</f>
        <v>#N/A</v>
      </c>
      <c r="O254" s="236" t="e">
        <f>_Loc2</f>
        <v>#N/A</v>
      </c>
      <c r="P254" s="133"/>
      <c r="Q254" s="133"/>
      <c r="R254" s="133"/>
      <c r="S254" s="133"/>
      <c r="T254" s="133"/>
      <c r="U254" s="133"/>
      <c r="V254" s="133"/>
      <c r="W254" s="236"/>
      <c r="X254" s="294"/>
      <c r="Y254" s="236"/>
      <c r="Z254" s="236" t="e">
        <f>_Loc2</f>
        <v>#N/A</v>
      </c>
      <c r="AA254" s="236" t="e">
        <f>_Loc2</f>
        <v>#N/A</v>
      </c>
      <c r="AB254" s="236" t="e">
        <f>_Loc2</f>
        <v>#N/A</v>
      </c>
      <c r="AC254" s="95">
        <f t="shared" si="9"/>
        <v>289</v>
      </c>
      <c r="AD254" s="236" t="e">
        <f>_Loc2</f>
        <v>#N/A</v>
      </c>
      <c r="AE254" s="236" t="e">
        <f>_Loc2</f>
        <v>#N/A</v>
      </c>
      <c r="AF254" s="95" t="str">
        <f t="shared" si="11"/>
        <v/>
      </c>
    </row>
    <row r="255" spans="1:32" ht="15.75" x14ac:dyDescent="0.2">
      <c r="A255" s="307" t="s">
        <v>2937</v>
      </c>
      <c r="B255" s="133">
        <f t="shared" si="10"/>
        <v>248</v>
      </c>
      <c r="C255" s="244" t="e">
        <f>_Loc2</f>
        <v>#N/A</v>
      </c>
      <c r="D255" s="245" t="e">
        <f>_Loc2</f>
        <v>#N/A</v>
      </c>
      <c r="E255" s="255" t="e">
        <f>_Loc2</f>
        <v>#N/A</v>
      </c>
      <c r="F255" s="236" t="e">
        <f>_Loc2</f>
        <v>#N/A</v>
      </c>
      <c r="G255" s="634" t="e">
        <f>_Loc2</f>
        <v>#N/A</v>
      </c>
      <c r="H255" s="635"/>
      <c r="I255" s="236" t="e">
        <f>_Loc2</f>
        <v>#N/A</v>
      </c>
      <c r="J255" s="236" t="e">
        <f>_Loc2</f>
        <v>#N/A</v>
      </c>
      <c r="K255" s="236" t="e">
        <f>_Loc2</f>
        <v>#N/A</v>
      </c>
      <c r="L255" s="236" t="e">
        <f>_Loc2</f>
        <v>#N/A</v>
      </c>
      <c r="M255" s="236" t="e">
        <f>_Loc2</f>
        <v>#N/A</v>
      </c>
      <c r="N255" s="236" t="e">
        <f>_Loc2</f>
        <v>#N/A</v>
      </c>
      <c r="O255" s="236" t="e">
        <f>_Loc2</f>
        <v>#N/A</v>
      </c>
      <c r="P255" s="133"/>
      <c r="Q255" s="133"/>
      <c r="R255" s="133"/>
      <c r="S255" s="133"/>
      <c r="T255" s="133"/>
      <c r="U255" s="133"/>
      <c r="V255" s="262"/>
      <c r="W255" s="236"/>
      <c r="X255" s="294"/>
      <c r="Y255" s="236"/>
      <c r="Z255" s="236" t="e">
        <f>_Loc2</f>
        <v>#N/A</v>
      </c>
      <c r="AA255" s="236" t="e">
        <f>_Loc2</f>
        <v>#N/A</v>
      </c>
      <c r="AB255" s="236" t="e">
        <f>_Loc2</f>
        <v>#N/A</v>
      </c>
      <c r="AC255" s="95">
        <f t="shared" si="9"/>
        <v>289</v>
      </c>
      <c r="AD255" s="236" t="e">
        <f>_Loc2</f>
        <v>#N/A</v>
      </c>
      <c r="AE255" s="236" t="e">
        <f>_Loc2</f>
        <v>#N/A</v>
      </c>
      <c r="AF255" s="95" t="str">
        <f t="shared" si="11"/>
        <v/>
      </c>
    </row>
    <row r="256" spans="1:32" ht="15.75" x14ac:dyDescent="0.2">
      <c r="A256" s="307" t="s">
        <v>2939</v>
      </c>
      <c r="B256" s="133">
        <f t="shared" si="10"/>
        <v>249</v>
      </c>
      <c r="C256" s="244" t="e">
        <f>_Loc2</f>
        <v>#N/A</v>
      </c>
      <c r="D256" s="245" t="e">
        <f>_Loc2</f>
        <v>#N/A</v>
      </c>
      <c r="E256" s="255" t="e">
        <f>_Loc2</f>
        <v>#N/A</v>
      </c>
      <c r="F256" s="236" t="e">
        <f>_Loc2</f>
        <v>#N/A</v>
      </c>
      <c r="G256" s="634" t="e">
        <f>_Loc2</f>
        <v>#N/A</v>
      </c>
      <c r="H256" s="635"/>
      <c r="I256" s="236" t="e">
        <f>_Loc2</f>
        <v>#N/A</v>
      </c>
      <c r="J256" s="236" t="e">
        <f>_Loc2</f>
        <v>#N/A</v>
      </c>
      <c r="K256" s="236" t="e">
        <f>_Loc2</f>
        <v>#N/A</v>
      </c>
      <c r="L256" s="236" t="e">
        <f>_Loc2</f>
        <v>#N/A</v>
      </c>
      <c r="M256" s="236" t="e">
        <f>_Loc2</f>
        <v>#N/A</v>
      </c>
      <c r="N256" s="236" t="e">
        <f>_Loc2</f>
        <v>#N/A</v>
      </c>
      <c r="O256" s="236" t="e">
        <f>_Loc2</f>
        <v>#N/A</v>
      </c>
      <c r="P256" s="133"/>
      <c r="Q256" s="133"/>
      <c r="R256" s="133"/>
      <c r="S256" s="133"/>
      <c r="T256" s="133"/>
      <c r="U256" s="133"/>
      <c r="V256" s="133"/>
      <c r="W256" s="236"/>
      <c r="X256" s="294"/>
      <c r="Y256" s="236"/>
      <c r="Z256" s="236" t="e">
        <f>_Loc2</f>
        <v>#N/A</v>
      </c>
      <c r="AA256" s="236" t="e">
        <f>_Loc2</f>
        <v>#N/A</v>
      </c>
      <c r="AB256" s="236" t="e">
        <f>_Loc2</f>
        <v>#N/A</v>
      </c>
      <c r="AC256" s="95">
        <f t="shared" si="9"/>
        <v>289</v>
      </c>
      <c r="AD256" s="236" t="e">
        <f>_Loc2</f>
        <v>#N/A</v>
      </c>
      <c r="AE256" s="236" t="e">
        <f>_Loc2</f>
        <v>#N/A</v>
      </c>
      <c r="AF256" s="95" t="str">
        <f t="shared" si="11"/>
        <v/>
      </c>
    </row>
    <row r="257" spans="1:32" ht="15.75" x14ac:dyDescent="0.2">
      <c r="A257" s="307" t="s">
        <v>2468</v>
      </c>
      <c r="B257" s="133">
        <f t="shared" si="10"/>
        <v>250</v>
      </c>
      <c r="C257" s="244" t="e">
        <f>_Loc2</f>
        <v>#N/A</v>
      </c>
      <c r="D257" s="245" t="e">
        <f>_Loc2</f>
        <v>#N/A</v>
      </c>
      <c r="E257" s="255" t="e">
        <f>_Loc2</f>
        <v>#N/A</v>
      </c>
      <c r="F257" s="236" t="e">
        <f>_Loc2</f>
        <v>#N/A</v>
      </c>
      <c r="G257" s="634" t="e">
        <f>_Loc2</f>
        <v>#N/A</v>
      </c>
      <c r="H257" s="635"/>
      <c r="I257" s="236" t="e">
        <f>_Loc2</f>
        <v>#N/A</v>
      </c>
      <c r="J257" s="236" t="e">
        <f>_Loc2</f>
        <v>#N/A</v>
      </c>
      <c r="K257" s="236" t="e">
        <f>_Loc2</f>
        <v>#N/A</v>
      </c>
      <c r="L257" s="236" t="e">
        <f>_Loc2</f>
        <v>#N/A</v>
      </c>
      <c r="M257" s="236" t="e">
        <f>_Loc2</f>
        <v>#N/A</v>
      </c>
      <c r="N257" s="236" t="e">
        <f>_Loc2</f>
        <v>#N/A</v>
      </c>
      <c r="O257" s="236" t="e">
        <f>_Loc2</f>
        <v>#N/A</v>
      </c>
      <c r="P257" s="261"/>
      <c r="Q257" s="261"/>
      <c r="R257" s="133"/>
      <c r="S257" s="133"/>
      <c r="T257" s="133"/>
      <c r="U257" s="133"/>
      <c r="V257" s="133"/>
      <c r="W257" s="236"/>
      <c r="X257" s="294"/>
      <c r="Y257" s="236"/>
      <c r="Z257" s="236" t="e">
        <f>_Loc2</f>
        <v>#N/A</v>
      </c>
      <c r="AA257" s="236" t="e">
        <f>_Loc2</f>
        <v>#N/A</v>
      </c>
      <c r="AB257" s="236" t="e">
        <f>_Loc2</f>
        <v>#N/A</v>
      </c>
      <c r="AC257" s="95">
        <f t="shared" si="9"/>
        <v>289</v>
      </c>
      <c r="AD257" s="236" t="e">
        <f>_Loc2</f>
        <v>#N/A</v>
      </c>
      <c r="AE257" s="236" t="e">
        <f>_Loc2</f>
        <v>#N/A</v>
      </c>
      <c r="AF257" s="95" t="str">
        <f t="shared" si="11"/>
        <v/>
      </c>
    </row>
    <row r="258" spans="1:32" ht="15.75" x14ac:dyDescent="0.2">
      <c r="A258" s="307" t="s">
        <v>2561</v>
      </c>
      <c r="B258" s="133">
        <f t="shared" si="10"/>
        <v>251</v>
      </c>
      <c r="C258" s="244" t="e">
        <f>_Loc2</f>
        <v>#N/A</v>
      </c>
      <c r="D258" s="245" t="e">
        <f>_Loc2</f>
        <v>#N/A</v>
      </c>
      <c r="E258" s="255" t="e">
        <f>_Loc2</f>
        <v>#N/A</v>
      </c>
      <c r="F258" s="236" t="e">
        <f>_Loc2</f>
        <v>#N/A</v>
      </c>
      <c r="G258" s="634" t="e">
        <f>_Loc2</f>
        <v>#N/A</v>
      </c>
      <c r="H258" s="635"/>
      <c r="I258" s="236" t="e">
        <f>_Loc2</f>
        <v>#N/A</v>
      </c>
      <c r="J258" s="236" t="e">
        <f>_Loc2</f>
        <v>#N/A</v>
      </c>
      <c r="K258" s="236" t="e">
        <f>_Loc2</f>
        <v>#N/A</v>
      </c>
      <c r="L258" s="236" t="e">
        <f>_Loc2</f>
        <v>#N/A</v>
      </c>
      <c r="M258" s="236" t="e">
        <f>_Loc2</f>
        <v>#N/A</v>
      </c>
      <c r="N258" s="236" t="e">
        <f>_Loc2</f>
        <v>#N/A</v>
      </c>
      <c r="O258" s="236" t="e">
        <f>_Loc2</f>
        <v>#N/A</v>
      </c>
      <c r="P258" s="261"/>
      <c r="Q258" s="261"/>
      <c r="R258" s="133"/>
      <c r="S258" s="133"/>
      <c r="T258" s="133"/>
      <c r="U258" s="133"/>
      <c r="V258" s="133"/>
      <c r="W258" s="236"/>
      <c r="X258" s="294"/>
      <c r="Y258" s="236"/>
      <c r="Z258" s="236" t="e">
        <f>_Loc2</f>
        <v>#N/A</v>
      </c>
      <c r="AA258" s="236" t="e">
        <f>_Loc2</f>
        <v>#N/A</v>
      </c>
      <c r="AB258" s="236" t="e">
        <f>_Loc2</f>
        <v>#N/A</v>
      </c>
      <c r="AC258" s="95">
        <f t="shared" si="9"/>
        <v>289</v>
      </c>
      <c r="AD258" s="236" t="e">
        <f>_Loc2</f>
        <v>#N/A</v>
      </c>
      <c r="AE258" s="236" t="e">
        <f>_Loc2</f>
        <v>#N/A</v>
      </c>
      <c r="AF258" s="95" t="str">
        <f t="shared" si="11"/>
        <v/>
      </c>
    </row>
    <row r="259" spans="1:32" ht="15.75" x14ac:dyDescent="0.2">
      <c r="A259" s="307" t="s">
        <v>2483</v>
      </c>
      <c r="B259" s="133">
        <f t="shared" si="10"/>
        <v>252</v>
      </c>
      <c r="C259" s="244" t="e">
        <f>_Loc2</f>
        <v>#N/A</v>
      </c>
      <c r="D259" s="245" t="e">
        <f>_Loc2</f>
        <v>#N/A</v>
      </c>
      <c r="E259" s="255" t="e">
        <f>_Loc2</f>
        <v>#N/A</v>
      </c>
      <c r="F259" s="236" t="e">
        <f>_Loc2</f>
        <v>#N/A</v>
      </c>
      <c r="G259" s="634" t="e">
        <f>_Loc2</f>
        <v>#N/A</v>
      </c>
      <c r="H259" s="635"/>
      <c r="I259" s="236" t="e">
        <f>_Loc2</f>
        <v>#N/A</v>
      </c>
      <c r="J259" s="236" t="e">
        <f>_Loc2</f>
        <v>#N/A</v>
      </c>
      <c r="K259" s="236" t="e">
        <f>_Loc2</f>
        <v>#N/A</v>
      </c>
      <c r="L259" s="236" t="e">
        <f>_Loc2</f>
        <v>#N/A</v>
      </c>
      <c r="M259" s="236" t="e">
        <f>_Loc2</f>
        <v>#N/A</v>
      </c>
      <c r="N259" s="236" t="e">
        <f>_Loc2</f>
        <v>#N/A</v>
      </c>
      <c r="O259" s="236" t="e">
        <f>_Loc2</f>
        <v>#N/A</v>
      </c>
      <c r="P259" s="133"/>
      <c r="Q259" s="133"/>
      <c r="R259" s="133"/>
      <c r="S259" s="133"/>
      <c r="T259" s="133"/>
      <c r="U259" s="133"/>
      <c r="V259" s="133"/>
      <c r="W259" s="236"/>
      <c r="X259" s="294"/>
      <c r="Y259" s="236"/>
      <c r="Z259" s="236" t="e">
        <f>_Loc2</f>
        <v>#N/A</v>
      </c>
      <c r="AA259" s="236" t="e">
        <f>_Loc2</f>
        <v>#N/A</v>
      </c>
      <c r="AB259" s="236" t="e">
        <f>_Loc2</f>
        <v>#N/A</v>
      </c>
      <c r="AC259" s="95">
        <f t="shared" si="9"/>
        <v>289</v>
      </c>
      <c r="AD259" s="236" t="e">
        <f>_Loc2</f>
        <v>#N/A</v>
      </c>
      <c r="AE259" s="236" t="e">
        <f>_Loc2</f>
        <v>#N/A</v>
      </c>
      <c r="AF259" s="95" t="str">
        <f t="shared" si="11"/>
        <v/>
      </c>
    </row>
    <row r="260" spans="1:32" ht="15.75" x14ac:dyDescent="0.2">
      <c r="A260" s="307" t="s">
        <v>2558</v>
      </c>
      <c r="B260" s="133">
        <f t="shared" si="10"/>
        <v>253</v>
      </c>
      <c r="C260" s="244" t="e">
        <f>_Loc2</f>
        <v>#N/A</v>
      </c>
      <c r="D260" s="245" t="e">
        <f>_Loc2</f>
        <v>#N/A</v>
      </c>
      <c r="E260" s="255" t="e">
        <f>_Loc2</f>
        <v>#N/A</v>
      </c>
      <c r="F260" s="236" t="e">
        <f>_Loc2</f>
        <v>#N/A</v>
      </c>
      <c r="G260" s="634" t="e">
        <f>_Loc2</f>
        <v>#N/A</v>
      </c>
      <c r="H260" s="635"/>
      <c r="I260" s="236" t="e">
        <f>_Loc2</f>
        <v>#N/A</v>
      </c>
      <c r="J260" s="236" t="e">
        <f>_Loc2</f>
        <v>#N/A</v>
      </c>
      <c r="K260" s="236" t="e">
        <f>_Loc2</f>
        <v>#N/A</v>
      </c>
      <c r="L260" s="236" t="e">
        <f>_Loc2</f>
        <v>#N/A</v>
      </c>
      <c r="M260" s="236" t="e">
        <f>_Loc2</f>
        <v>#N/A</v>
      </c>
      <c r="N260" s="236" t="e">
        <f>_Loc2</f>
        <v>#N/A</v>
      </c>
      <c r="O260" s="236" t="e">
        <f>_Loc2</f>
        <v>#N/A</v>
      </c>
      <c r="P260" s="133"/>
      <c r="Q260" s="133"/>
      <c r="R260" s="133"/>
      <c r="S260" s="133"/>
      <c r="T260" s="133"/>
      <c r="U260" s="133"/>
      <c r="V260" s="133"/>
      <c r="W260" s="236"/>
      <c r="X260" s="294"/>
      <c r="Y260" s="236"/>
      <c r="Z260" s="236" t="e">
        <f>_Loc2</f>
        <v>#N/A</v>
      </c>
      <c r="AA260" s="236" t="e">
        <f>_Loc2</f>
        <v>#N/A</v>
      </c>
      <c r="AB260" s="236" t="e">
        <f>_Loc2</f>
        <v>#N/A</v>
      </c>
      <c r="AC260" s="95">
        <f t="shared" si="9"/>
        <v>289</v>
      </c>
      <c r="AD260" s="236" t="e">
        <f>_Loc2</f>
        <v>#N/A</v>
      </c>
      <c r="AE260" s="236" t="e">
        <f>_Loc2</f>
        <v>#N/A</v>
      </c>
      <c r="AF260" s="95" t="str">
        <f t="shared" si="11"/>
        <v/>
      </c>
    </row>
    <row r="261" spans="1:32" ht="15.75" x14ac:dyDescent="0.2">
      <c r="A261" s="307" t="s">
        <v>2938</v>
      </c>
      <c r="B261" s="133">
        <f t="shared" si="10"/>
        <v>254</v>
      </c>
      <c r="C261" s="244" t="e">
        <f>_Loc2</f>
        <v>#N/A</v>
      </c>
      <c r="D261" s="245" t="e">
        <f>_Loc2</f>
        <v>#N/A</v>
      </c>
      <c r="E261" s="255" t="e">
        <f>_Loc2</f>
        <v>#N/A</v>
      </c>
      <c r="F261" s="236" t="e">
        <f>_Loc2</f>
        <v>#N/A</v>
      </c>
      <c r="G261" s="636" t="e">
        <f>_Loc2</f>
        <v>#N/A</v>
      </c>
      <c r="H261" s="637"/>
      <c r="I261" s="236" t="e">
        <f>_Loc2</f>
        <v>#N/A</v>
      </c>
      <c r="J261" s="236" t="e">
        <f>_Loc2</f>
        <v>#N/A</v>
      </c>
      <c r="K261" s="236" t="e">
        <f>_Loc2</f>
        <v>#N/A</v>
      </c>
      <c r="L261" s="236" t="e">
        <f>_Loc2</f>
        <v>#N/A</v>
      </c>
      <c r="M261" s="236" t="e">
        <f>_Loc2</f>
        <v>#N/A</v>
      </c>
      <c r="N261" s="236" t="e">
        <f>_Loc2</f>
        <v>#N/A</v>
      </c>
      <c r="O261" s="236" t="e">
        <f>_Loc2</f>
        <v>#N/A</v>
      </c>
      <c r="P261" s="133"/>
      <c r="Q261" s="133"/>
      <c r="R261" s="133"/>
      <c r="S261" s="133"/>
      <c r="T261" s="133"/>
      <c r="U261" s="133"/>
      <c r="V261" s="133"/>
      <c r="W261" s="236"/>
      <c r="X261" s="294"/>
      <c r="Y261" s="236"/>
      <c r="Z261" s="236" t="e">
        <f>_Loc2</f>
        <v>#N/A</v>
      </c>
      <c r="AA261" s="236" t="e">
        <f>_Loc2</f>
        <v>#N/A</v>
      </c>
      <c r="AB261" s="236" t="e">
        <f>_Loc2</f>
        <v>#N/A</v>
      </c>
      <c r="AC261" s="95">
        <f t="shared" si="9"/>
        <v>289</v>
      </c>
      <c r="AD261" s="236" t="e">
        <f>_Loc2</f>
        <v>#N/A</v>
      </c>
      <c r="AE261" s="236" t="e">
        <f>_Loc2</f>
        <v>#N/A</v>
      </c>
      <c r="AF261" s="95" t="str">
        <f>+IF(V261="","",AE261)</f>
        <v/>
      </c>
    </row>
    <row r="262" spans="1:32" ht="15.75" x14ac:dyDescent="0.2">
      <c r="A262" s="327" t="s">
        <v>2677</v>
      </c>
      <c r="B262" s="133">
        <f t="shared" si="10"/>
        <v>255</v>
      </c>
      <c r="C262" s="244" t="e">
        <f>_Loc2</f>
        <v>#N/A</v>
      </c>
      <c r="D262" s="245" t="e">
        <f>_Loc2</f>
        <v>#N/A</v>
      </c>
      <c r="E262" s="255" t="e">
        <f>_Loc2</f>
        <v>#N/A</v>
      </c>
      <c r="F262" s="236" t="e">
        <f>_Loc2</f>
        <v>#N/A</v>
      </c>
      <c r="G262" s="634" t="e">
        <f>_Loc2</f>
        <v>#N/A</v>
      </c>
      <c r="H262" s="635"/>
      <c r="I262" s="236" t="e">
        <f>_Loc2</f>
        <v>#N/A</v>
      </c>
      <c r="J262" s="236" t="e">
        <f>_Loc2</f>
        <v>#N/A</v>
      </c>
      <c r="K262" s="236" t="e">
        <f>_Loc2</f>
        <v>#N/A</v>
      </c>
      <c r="L262" s="236" t="e">
        <f>_Loc2</f>
        <v>#N/A</v>
      </c>
      <c r="M262" s="236" t="e">
        <f>_Loc2</f>
        <v>#N/A</v>
      </c>
      <c r="N262" s="236" t="e">
        <f>_Loc2</f>
        <v>#N/A</v>
      </c>
      <c r="O262" s="236" t="e">
        <f>_Loc2</f>
        <v>#N/A</v>
      </c>
      <c r="P262" s="133"/>
      <c r="Q262" s="133"/>
      <c r="R262" s="133"/>
      <c r="S262" s="133"/>
      <c r="T262" s="133"/>
      <c r="U262" s="133"/>
      <c r="V262" s="133"/>
      <c r="W262" s="236"/>
      <c r="X262" s="294"/>
      <c r="Y262" s="236"/>
      <c r="Z262" s="236" t="e">
        <f>_Loc2</f>
        <v>#N/A</v>
      </c>
      <c r="AA262" s="236" t="e">
        <f>_Loc2</f>
        <v>#N/A</v>
      </c>
      <c r="AB262" s="236" t="e">
        <f>_Loc2</f>
        <v>#N/A</v>
      </c>
      <c r="AC262" s="95">
        <f t="shared" si="9"/>
        <v>289</v>
      </c>
      <c r="AD262" s="236" t="e">
        <f>_Loc2</f>
        <v>#N/A</v>
      </c>
      <c r="AE262" s="236" t="e">
        <f>_Loc2</f>
        <v>#N/A</v>
      </c>
      <c r="AF262" s="95" t="str">
        <f t="shared" si="11"/>
        <v/>
      </c>
    </row>
    <row r="263" spans="1:32" ht="16.5" thickBot="1" x14ac:dyDescent="0.25">
      <c r="A263" s="465" t="s">
        <v>2567</v>
      </c>
      <c r="B263" s="133">
        <f t="shared" si="10"/>
        <v>256</v>
      </c>
      <c r="C263" s="244" t="e">
        <f>_Loc2</f>
        <v>#N/A</v>
      </c>
      <c r="D263" s="245" t="e">
        <f>_Loc2</f>
        <v>#N/A</v>
      </c>
      <c r="E263" s="255" t="e">
        <f>_Loc2</f>
        <v>#N/A</v>
      </c>
      <c r="F263" s="236" t="e">
        <f>_Loc2</f>
        <v>#N/A</v>
      </c>
      <c r="G263" s="634" t="e">
        <f>_Loc2</f>
        <v>#N/A</v>
      </c>
      <c r="H263" s="635"/>
      <c r="I263" s="236" t="e">
        <f>_Loc2</f>
        <v>#N/A</v>
      </c>
      <c r="J263" s="236" t="e">
        <f>_Loc2</f>
        <v>#N/A</v>
      </c>
      <c r="K263" s="236" t="e">
        <f>_Loc2</f>
        <v>#N/A</v>
      </c>
      <c r="L263" s="236" t="e">
        <f>_Loc2</f>
        <v>#N/A</v>
      </c>
      <c r="M263" s="236" t="e">
        <f>_Loc2</f>
        <v>#N/A</v>
      </c>
      <c r="N263" s="236" t="e">
        <f>_Loc2</f>
        <v>#N/A</v>
      </c>
      <c r="O263" s="236" t="e">
        <f>_Loc2</f>
        <v>#N/A</v>
      </c>
      <c r="P263" s="133"/>
      <c r="Q263" s="133"/>
      <c r="R263" s="133"/>
      <c r="S263" s="133"/>
      <c r="T263" s="133"/>
      <c r="U263" s="133"/>
      <c r="V263" s="133"/>
      <c r="W263" s="236"/>
      <c r="X263" s="294"/>
      <c r="Y263" s="236"/>
      <c r="Z263" s="236" t="e">
        <f>_Loc2</f>
        <v>#N/A</v>
      </c>
      <c r="AA263" s="236" t="e">
        <f>_Loc2</f>
        <v>#N/A</v>
      </c>
      <c r="AB263" s="236" t="e">
        <f>_Loc2</f>
        <v>#N/A</v>
      </c>
      <c r="AC263" s="95">
        <f t="shared" si="9"/>
        <v>289</v>
      </c>
      <c r="AD263" s="236" t="e">
        <f>_Loc2</f>
        <v>#N/A</v>
      </c>
      <c r="AE263" s="236" t="e">
        <f>_Loc2</f>
        <v>#N/A</v>
      </c>
      <c r="AF263" s="95" t="str">
        <f t="shared" si="11"/>
        <v/>
      </c>
    </row>
    <row r="264" spans="1:32" ht="15.75" x14ac:dyDescent="0.2">
      <c r="A264" s="331" t="s">
        <v>2447</v>
      </c>
      <c r="B264" s="133">
        <f t="shared" si="10"/>
        <v>257</v>
      </c>
      <c r="C264" s="244" t="e">
        <f>_Loc2</f>
        <v>#N/A</v>
      </c>
      <c r="D264" s="245" t="e">
        <f>_Loc2</f>
        <v>#N/A</v>
      </c>
      <c r="E264" s="255" t="e">
        <f>_Loc2</f>
        <v>#N/A</v>
      </c>
      <c r="F264" s="236" t="e">
        <f>_Loc2</f>
        <v>#N/A</v>
      </c>
      <c r="G264" s="634" t="e">
        <f>_Loc2</f>
        <v>#N/A</v>
      </c>
      <c r="H264" s="635"/>
      <c r="I264" s="236" t="e">
        <f>_Loc2</f>
        <v>#N/A</v>
      </c>
      <c r="J264" s="236" t="e">
        <f>_Loc2</f>
        <v>#N/A</v>
      </c>
      <c r="K264" s="236" t="e">
        <f>_Loc2</f>
        <v>#N/A</v>
      </c>
      <c r="L264" s="236" t="e">
        <f>_Loc2</f>
        <v>#N/A</v>
      </c>
      <c r="M264" s="236" t="e">
        <f>_Loc2</f>
        <v>#N/A</v>
      </c>
      <c r="N264" s="236" t="e">
        <f>_Loc2</f>
        <v>#N/A</v>
      </c>
      <c r="O264" s="236" t="e">
        <f>_Loc2</f>
        <v>#N/A</v>
      </c>
      <c r="P264" s="133"/>
      <c r="Q264" s="133"/>
      <c r="R264" s="133"/>
      <c r="S264" s="133"/>
      <c r="T264" s="133"/>
      <c r="U264" s="133"/>
      <c r="V264" s="133"/>
      <c r="W264" s="236"/>
      <c r="X264" s="294"/>
      <c r="Y264" s="236"/>
      <c r="Z264" s="236" t="e">
        <f>_Loc2</f>
        <v>#N/A</v>
      </c>
      <c r="AA264" s="236" t="e">
        <f>_Loc2</f>
        <v>#N/A</v>
      </c>
      <c r="AB264" s="236" t="e">
        <f>_Loc2</f>
        <v>#N/A</v>
      </c>
      <c r="AC264" s="95">
        <f t="shared" ref="AC264:AC296" si="12">COUNTIF(F:F,F264)</f>
        <v>289</v>
      </c>
      <c r="AD264" s="236" t="e">
        <f>_Loc2</f>
        <v>#N/A</v>
      </c>
      <c r="AE264" s="236" t="e">
        <f>_Loc2</f>
        <v>#N/A</v>
      </c>
      <c r="AF264" s="95" t="str">
        <f t="shared" si="11"/>
        <v/>
      </c>
    </row>
    <row r="265" spans="1:32" ht="15.75" x14ac:dyDescent="0.2">
      <c r="A265" s="305" t="s">
        <v>3217</v>
      </c>
      <c r="B265" s="133">
        <f t="shared" si="10"/>
        <v>258</v>
      </c>
      <c r="C265" s="244" t="e">
        <f>_Loc2</f>
        <v>#N/A</v>
      </c>
      <c r="D265" s="245" t="e">
        <f>_Loc2</f>
        <v>#N/A</v>
      </c>
      <c r="E265" s="255" t="e">
        <f>_Loc2</f>
        <v>#N/A</v>
      </c>
      <c r="F265" s="236" t="e">
        <f>_Loc2</f>
        <v>#N/A</v>
      </c>
      <c r="G265" s="634" t="e">
        <f>_Loc2</f>
        <v>#N/A</v>
      </c>
      <c r="H265" s="635"/>
      <c r="I265" s="236" t="e">
        <f>_Loc2</f>
        <v>#N/A</v>
      </c>
      <c r="J265" s="236" t="e">
        <f>_Loc2</f>
        <v>#N/A</v>
      </c>
      <c r="K265" s="236" t="e">
        <f>_Loc2</f>
        <v>#N/A</v>
      </c>
      <c r="L265" s="236" t="e">
        <f>_Loc2</f>
        <v>#N/A</v>
      </c>
      <c r="M265" s="236" t="e">
        <f>_Loc2</f>
        <v>#N/A</v>
      </c>
      <c r="N265" s="236" t="e">
        <f>_Loc2</f>
        <v>#N/A</v>
      </c>
      <c r="O265" s="236" t="e">
        <f>_Loc2</f>
        <v>#N/A</v>
      </c>
      <c r="P265" s="133"/>
      <c r="Q265" s="133"/>
      <c r="R265" s="133"/>
      <c r="S265" s="133"/>
      <c r="T265" s="133"/>
      <c r="U265" s="133"/>
      <c r="V265" s="133"/>
      <c r="W265" s="236"/>
      <c r="X265" s="294"/>
      <c r="Y265" s="236"/>
      <c r="Z265" s="236" t="e">
        <f>_Loc2</f>
        <v>#N/A</v>
      </c>
      <c r="AA265" s="236" t="e">
        <f>_Loc2</f>
        <v>#N/A</v>
      </c>
      <c r="AB265" s="236" t="e">
        <f>_Loc2</f>
        <v>#N/A</v>
      </c>
      <c r="AC265" s="95">
        <f t="shared" si="12"/>
        <v>289</v>
      </c>
      <c r="AD265" s="236" t="e">
        <f>_Loc2</f>
        <v>#N/A</v>
      </c>
      <c r="AE265" s="236" t="e">
        <f>_Loc2</f>
        <v>#N/A</v>
      </c>
      <c r="AF265" s="95" t="str">
        <f t="shared" si="11"/>
        <v/>
      </c>
    </row>
    <row r="266" spans="1:32" ht="15.75" x14ac:dyDescent="0.2">
      <c r="A266" s="331" t="s">
        <v>3230</v>
      </c>
      <c r="B266" s="133">
        <f t="shared" ref="B266:B296" si="13">_stt_de</f>
        <v>259</v>
      </c>
      <c r="C266" s="244" t="e">
        <f>_Loc2</f>
        <v>#N/A</v>
      </c>
      <c r="D266" s="245" t="e">
        <f>_Loc2</f>
        <v>#N/A</v>
      </c>
      <c r="E266" s="255" t="e">
        <f>_Loc2</f>
        <v>#N/A</v>
      </c>
      <c r="F266" s="236" t="e">
        <f>_Loc2</f>
        <v>#N/A</v>
      </c>
      <c r="G266" s="634" t="e">
        <f>_Loc2</f>
        <v>#N/A</v>
      </c>
      <c r="H266" s="635"/>
      <c r="I266" s="236" t="e">
        <f>_Loc2</f>
        <v>#N/A</v>
      </c>
      <c r="J266" s="236" t="e">
        <f>_Loc2</f>
        <v>#N/A</v>
      </c>
      <c r="K266" s="236" t="e">
        <f>_Loc2</f>
        <v>#N/A</v>
      </c>
      <c r="L266" s="236" t="e">
        <f>_Loc2</f>
        <v>#N/A</v>
      </c>
      <c r="M266" s="236" t="e">
        <f>_Loc2</f>
        <v>#N/A</v>
      </c>
      <c r="N266" s="236" t="e">
        <f>_Loc2</f>
        <v>#N/A</v>
      </c>
      <c r="O266" s="236" t="e">
        <f>_Loc2</f>
        <v>#N/A</v>
      </c>
      <c r="P266" s="133"/>
      <c r="Q266" s="133"/>
      <c r="R266" s="133"/>
      <c r="S266" s="133"/>
      <c r="T266" s="133"/>
      <c r="U266" s="133"/>
      <c r="V266" s="133"/>
      <c r="W266" s="236"/>
      <c r="X266" s="294"/>
      <c r="Y266" s="236"/>
      <c r="Z266" s="236" t="e">
        <f>_Loc2</f>
        <v>#N/A</v>
      </c>
      <c r="AA266" s="236" t="e">
        <f>_Loc2</f>
        <v>#N/A</v>
      </c>
      <c r="AB266" s="236" t="e">
        <f>_Loc2</f>
        <v>#N/A</v>
      </c>
      <c r="AC266" s="95">
        <f t="shared" si="12"/>
        <v>289</v>
      </c>
      <c r="AD266" s="236" t="e">
        <f>_Loc2</f>
        <v>#N/A</v>
      </c>
      <c r="AE266" s="236" t="e">
        <f>_Loc2</f>
        <v>#N/A</v>
      </c>
      <c r="AF266" s="95" t="str">
        <f t="shared" ref="AF266:AF296" si="14">+IF(V266="","",AE266)</f>
        <v/>
      </c>
    </row>
    <row r="267" spans="1:32" ht="15.75" x14ac:dyDescent="0.2">
      <c r="A267" s="305" t="s">
        <v>3218</v>
      </c>
      <c r="B267" s="133">
        <f t="shared" si="13"/>
        <v>260</v>
      </c>
      <c r="C267" s="244" t="e">
        <f>_Loc2</f>
        <v>#N/A</v>
      </c>
      <c r="D267" s="245" t="e">
        <f>_Loc2</f>
        <v>#N/A</v>
      </c>
      <c r="E267" s="255" t="e">
        <f>_Loc2</f>
        <v>#N/A</v>
      </c>
      <c r="F267" s="236" t="e">
        <f>_Loc2</f>
        <v>#N/A</v>
      </c>
      <c r="G267" s="634" t="e">
        <f>_Loc2</f>
        <v>#N/A</v>
      </c>
      <c r="H267" s="635"/>
      <c r="I267" s="236" t="e">
        <f>_Loc2</f>
        <v>#N/A</v>
      </c>
      <c r="J267" s="236" t="e">
        <f>_Loc2</f>
        <v>#N/A</v>
      </c>
      <c r="K267" s="236" t="e">
        <f>_Loc2</f>
        <v>#N/A</v>
      </c>
      <c r="L267" s="236" t="e">
        <f>_Loc2</f>
        <v>#N/A</v>
      </c>
      <c r="M267" s="236" t="e">
        <f>_Loc2</f>
        <v>#N/A</v>
      </c>
      <c r="N267" s="236" t="e">
        <f>_Loc2</f>
        <v>#N/A</v>
      </c>
      <c r="O267" s="236" t="e">
        <f>_Loc2</f>
        <v>#N/A</v>
      </c>
      <c r="P267" s="133"/>
      <c r="Q267" s="133"/>
      <c r="R267" s="133"/>
      <c r="S267" s="133"/>
      <c r="T267" s="133"/>
      <c r="U267" s="133"/>
      <c r="V267" s="262"/>
      <c r="W267" s="236"/>
      <c r="X267" s="294"/>
      <c r="Y267" s="236"/>
      <c r="Z267" s="236" t="e">
        <f>_Loc2</f>
        <v>#N/A</v>
      </c>
      <c r="AA267" s="236" t="e">
        <f>_Loc2</f>
        <v>#N/A</v>
      </c>
      <c r="AB267" s="236" t="e">
        <f>_Loc2</f>
        <v>#N/A</v>
      </c>
      <c r="AC267" s="95">
        <f t="shared" si="12"/>
        <v>289</v>
      </c>
      <c r="AD267" s="236" t="e">
        <f>_Loc2</f>
        <v>#N/A</v>
      </c>
      <c r="AE267" s="236" t="e">
        <f>_Loc2</f>
        <v>#N/A</v>
      </c>
      <c r="AF267" s="95" t="str">
        <f t="shared" si="14"/>
        <v/>
      </c>
    </row>
    <row r="268" spans="1:32" ht="15.75" x14ac:dyDescent="0.2">
      <c r="A268" s="331" t="s">
        <v>2973</v>
      </c>
      <c r="B268" s="133">
        <f t="shared" si="13"/>
        <v>261</v>
      </c>
      <c r="C268" s="244" t="e">
        <f>_Loc2</f>
        <v>#N/A</v>
      </c>
      <c r="D268" s="245" t="e">
        <f>_Loc2</f>
        <v>#N/A</v>
      </c>
      <c r="E268" s="255" t="e">
        <f>_Loc2</f>
        <v>#N/A</v>
      </c>
      <c r="F268" s="236" t="e">
        <f>_Loc2</f>
        <v>#N/A</v>
      </c>
      <c r="G268" s="634" t="e">
        <f>_Loc2</f>
        <v>#N/A</v>
      </c>
      <c r="H268" s="635"/>
      <c r="I268" s="236" t="e">
        <f>_Loc2</f>
        <v>#N/A</v>
      </c>
      <c r="J268" s="236" t="e">
        <f>_Loc2</f>
        <v>#N/A</v>
      </c>
      <c r="K268" s="236" t="e">
        <f>_Loc2</f>
        <v>#N/A</v>
      </c>
      <c r="L268" s="236" t="e">
        <f>_Loc2</f>
        <v>#N/A</v>
      </c>
      <c r="M268" s="236" t="e">
        <f>_Loc2</f>
        <v>#N/A</v>
      </c>
      <c r="N268" s="236" t="e">
        <f>_Loc2</f>
        <v>#N/A</v>
      </c>
      <c r="O268" s="236" t="e">
        <f>_Loc2</f>
        <v>#N/A</v>
      </c>
      <c r="P268" s="133"/>
      <c r="Q268" s="133"/>
      <c r="R268" s="133"/>
      <c r="S268" s="133"/>
      <c r="T268" s="133"/>
      <c r="U268" s="133"/>
      <c r="V268" s="133"/>
      <c r="W268" s="236"/>
      <c r="X268" s="294"/>
      <c r="Y268" s="236"/>
      <c r="Z268" s="236" t="e">
        <f>_Loc2</f>
        <v>#N/A</v>
      </c>
      <c r="AA268" s="236" t="e">
        <f>_Loc2</f>
        <v>#N/A</v>
      </c>
      <c r="AB268" s="236" t="e">
        <f>_Loc2</f>
        <v>#N/A</v>
      </c>
      <c r="AC268" s="95">
        <f t="shared" si="12"/>
        <v>289</v>
      </c>
      <c r="AD268" s="236" t="e">
        <f>_Loc2</f>
        <v>#N/A</v>
      </c>
      <c r="AE268" s="236" t="e">
        <f>_Loc2</f>
        <v>#N/A</v>
      </c>
      <c r="AF268" s="95" t="str">
        <f t="shared" si="14"/>
        <v/>
      </c>
    </row>
    <row r="269" spans="1:32" ht="15.75" x14ac:dyDescent="0.2">
      <c r="A269" s="331" t="s">
        <v>2566</v>
      </c>
      <c r="B269" s="133">
        <f t="shared" si="13"/>
        <v>262</v>
      </c>
      <c r="C269" s="244" t="e">
        <f>_Loc2</f>
        <v>#N/A</v>
      </c>
      <c r="D269" s="245" t="e">
        <f>_Loc2</f>
        <v>#N/A</v>
      </c>
      <c r="E269" s="255" t="e">
        <f>_Loc2</f>
        <v>#N/A</v>
      </c>
      <c r="F269" s="236" t="e">
        <f>_Loc2</f>
        <v>#N/A</v>
      </c>
      <c r="G269" s="634" t="e">
        <f>_Loc2</f>
        <v>#N/A</v>
      </c>
      <c r="H269" s="635"/>
      <c r="I269" s="236" t="e">
        <f>_Loc2</f>
        <v>#N/A</v>
      </c>
      <c r="J269" s="236" t="e">
        <f>_Loc2</f>
        <v>#N/A</v>
      </c>
      <c r="K269" s="236" t="e">
        <f>_Loc2</f>
        <v>#N/A</v>
      </c>
      <c r="L269" s="236" t="e">
        <f>_Loc2</f>
        <v>#N/A</v>
      </c>
      <c r="M269" s="236" t="e">
        <f>_Loc2</f>
        <v>#N/A</v>
      </c>
      <c r="N269" s="236" t="e">
        <f>_Loc2</f>
        <v>#N/A</v>
      </c>
      <c r="O269" s="236" t="e">
        <f>_Loc2</f>
        <v>#N/A</v>
      </c>
      <c r="P269" s="133"/>
      <c r="Q269" s="133"/>
      <c r="R269" s="133"/>
      <c r="S269" s="133"/>
      <c r="T269" s="133"/>
      <c r="U269" s="133"/>
      <c r="V269" s="133"/>
      <c r="W269" s="236"/>
      <c r="X269" s="294"/>
      <c r="Y269" s="236"/>
      <c r="Z269" s="236" t="e">
        <f>_Loc2</f>
        <v>#N/A</v>
      </c>
      <c r="AA269" s="236" t="e">
        <f>_Loc2</f>
        <v>#N/A</v>
      </c>
      <c r="AB269" s="236" t="e">
        <f>_Loc2</f>
        <v>#N/A</v>
      </c>
      <c r="AC269" s="95">
        <f t="shared" si="12"/>
        <v>289</v>
      </c>
      <c r="AD269" s="236" t="e">
        <f>_Loc2</f>
        <v>#N/A</v>
      </c>
      <c r="AE269" s="236" t="e">
        <f>_Loc2</f>
        <v>#N/A</v>
      </c>
      <c r="AF269" s="95" t="str">
        <f t="shared" si="14"/>
        <v/>
      </c>
    </row>
    <row r="270" spans="1:32" ht="15.75" x14ac:dyDescent="0.2">
      <c r="A270" s="331" t="s">
        <v>2562</v>
      </c>
      <c r="B270" s="133">
        <f t="shared" si="13"/>
        <v>263</v>
      </c>
      <c r="C270" s="244" t="e">
        <f>_Loc2</f>
        <v>#N/A</v>
      </c>
      <c r="D270" s="245" t="e">
        <f>_Loc2</f>
        <v>#N/A</v>
      </c>
      <c r="E270" s="255" t="e">
        <f>_Loc2</f>
        <v>#N/A</v>
      </c>
      <c r="F270" s="236" t="e">
        <f>_Loc2</f>
        <v>#N/A</v>
      </c>
      <c r="G270" s="634" t="e">
        <f>_Loc2</f>
        <v>#N/A</v>
      </c>
      <c r="H270" s="635"/>
      <c r="I270" s="236" t="e">
        <f>_Loc2</f>
        <v>#N/A</v>
      </c>
      <c r="J270" s="236" t="e">
        <f>_Loc2</f>
        <v>#N/A</v>
      </c>
      <c r="K270" s="236" t="e">
        <f>_Loc2</f>
        <v>#N/A</v>
      </c>
      <c r="L270" s="236" t="e">
        <f>_Loc2</f>
        <v>#N/A</v>
      </c>
      <c r="M270" s="236" t="e">
        <f>_Loc2</f>
        <v>#N/A</v>
      </c>
      <c r="N270" s="236" t="e">
        <f>_Loc2</f>
        <v>#N/A</v>
      </c>
      <c r="O270" s="236" t="e">
        <f>_Loc2</f>
        <v>#N/A</v>
      </c>
      <c r="P270" s="133"/>
      <c r="Q270" s="133"/>
      <c r="R270" s="133"/>
      <c r="S270" s="133"/>
      <c r="T270" s="133"/>
      <c r="U270" s="133"/>
      <c r="V270" s="133"/>
      <c r="W270" s="236"/>
      <c r="X270" s="294"/>
      <c r="Y270" s="236"/>
      <c r="Z270" s="236" t="e">
        <f>_Loc2</f>
        <v>#N/A</v>
      </c>
      <c r="AA270" s="236" t="e">
        <f>_Loc2</f>
        <v>#N/A</v>
      </c>
      <c r="AB270" s="236" t="e">
        <f>_Loc2</f>
        <v>#N/A</v>
      </c>
      <c r="AC270" s="95">
        <f t="shared" si="12"/>
        <v>289</v>
      </c>
      <c r="AD270" s="236" t="e">
        <f>_Loc2</f>
        <v>#N/A</v>
      </c>
      <c r="AE270" s="236" t="e">
        <f>_Loc2</f>
        <v>#N/A</v>
      </c>
      <c r="AF270" s="95" t="str">
        <f t="shared" si="14"/>
        <v/>
      </c>
    </row>
    <row r="271" spans="1:32" ht="15.75" x14ac:dyDescent="0.2">
      <c r="A271" s="331" t="s">
        <v>2484</v>
      </c>
      <c r="B271" s="133">
        <f t="shared" si="13"/>
        <v>264</v>
      </c>
      <c r="C271" s="244" t="e">
        <f>_Loc2</f>
        <v>#N/A</v>
      </c>
      <c r="D271" s="245" t="e">
        <f>_Loc2</f>
        <v>#N/A</v>
      </c>
      <c r="E271" s="255" t="e">
        <f>_Loc2</f>
        <v>#N/A</v>
      </c>
      <c r="F271" s="236" t="e">
        <f>_Loc2</f>
        <v>#N/A</v>
      </c>
      <c r="G271" s="634" t="e">
        <f>_Loc2</f>
        <v>#N/A</v>
      </c>
      <c r="H271" s="635"/>
      <c r="I271" s="236" t="e">
        <f>_Loc2</f>
        <v>#N/A</v>
      </c>
      <c r="J271" s="236" t="e">
        <f>_Loc2</f>
        <v>#N/A</v>
      </c>
      <c r="K271" s="236" t="e">
        <f>_Loc2</f>
        <v>#N/A</v>
      </c>
      <c r="L271" s="236" t="e">
        <f>_Loc2</f>
        <v>#N/A</v>
      </c>
      <c r="M271" s="236" t="e">
        <f>_Loc2</f>
        <v>#N/A</v>
      </c>
      <c r="N271" s="236" t="e">
        <f>_Loc2</f>
        <v>#N/A</v>
      </c>
      <c r="O271" s="236" t="e">
        <f>_Loc2</f>
        <v>#N/A</v>
      </c>
      <c r="P271" s="133"/>
      <c r="Q271" s="133"/>
      <c r="R271" s="133"/>
      <c r="S271" s="133"/>
      <c r="T271" s="133"/>
      <c r="U271" s="133"/>
      <c r="V271" s="133"/>
      <c r="W271" s="236"/>
      <c r="X271" s="294"/>
      <c r="Y271" s="236"/>
      <c r="Z271" s="236" t="e">
        <f>_Loc2</f>
        <v>#N/A</v>
      </c>
      <c r="AA271" s="236" t="e">
        <f>_Loc2</f>
        <v>#N/A</v>
      </c>
      <c r="AB271" s="236" t="e">
        <f>_Loc2</f>
        <v>#N/A</v>
      </c>
      <c r="AC271" s="95">
        <f t="shared" si="12"/>
        <v>289</v>
      </c>
      <c r="AD271" s="236" t="e">
        <f>_Loc2</f>
        <v>#N/A</v>
      </c>
      <c r="AE271" s="236" t="e">
        <f>_Loc2</f>
        <v>#N/A</v>
      </c>
      <c r="AF271" s="95" t="str">
        <f t="shared" si="14"/>
        <v/>
      </c>
    </row>
    <row r="272" spans="1:32" ht="15.75" x14ac:dyDescent="0.2">
      <c r="A272" s="305" t="s">
        <v>3219</v>
      </c>
      <c r="B272" s="133">
        <f t="shared" si="13"/>
        <v>265</v>
      </c>
      <c r="C272" s="244" t="e">
        <f>_Loc2</f>
        <v>#N/A</v>
      </c>
      <c r="D272" s="245" t="e">
        <f>_Loc2</f>
        <v>#N/A</v>
      </c>
      <c r="E272" s="255" t="e">
        <f>_Loc2</f>
        <v>#N/A</v>
      </c>
      <c r="F272" s="236" t="e">
        <f>_Loc2</f>
        <v>#N/A</v>
      </c>
      <c r="G272" s="634" t="e">
        <f>_Loc2</f>
        <v>#N/A</v>
      </c>
      <c r="H272" s="635"/>
      <c r="I272" s="236" t="e">
        <f>_Loc2</f>
        <v>#N/A</v>
      </c>
      <c r="J272" s="236" t="e">
        <f>_Loc2</f>
        <v>#N/A</v>
      </c>
      <c r="K272" s="236" t="e">
        <f>_Loc2</f>
        <v>#N/A</v>
      </c>
      <c r="L272" s="236" t="e">
        <f>_Loc2</f>
        <v>#N/A</v>
      </c>
      <c r="M272" s="236" t="e">
        <f>_Loc2</f>
        <v>#N/A</v>
      </c>
      <c r="N272" s="236" t="e">
        <f>_Loc2</f>
        <v>#N/A</v>
      </c>
      <c r="O272" s="236" t="e">
        <f>_Loc2</f>
        <v>#N/A</v>
      </c>
      <c r="P272" s="133"/>
      <c r="Q272" s="133"/>
      <c r="R272" s="133"/>
      <c r="S272" s="133"/>
      <c r="T272" s="133"/>
      <c r="U272" s="133"/>
      <c r="V272" s="133"/>
      <c r="W272" s="236"/>
      <c r="X272" s="294"/>
      <c r="Y272" s="236"/>
      <c r="Z272" s="236" t="e">
        <f>_Loc2</f>
        <v>#N/A</v>
      </c>
      <c r="AA272" s="236" t="e">
        <f>_Loc2</f>
        <v>#N/A</v>
      </c>
      <c r="AB272" s="236" t="e">
        <f>_Loc2</f>
        <v>#N/A</v>
      </c>
      <c r="AC272" s="95">
        <f t="shared" si="12"/>
        <v>289</v>
      </c>
      <c r="AD272" s="236" t="e">
        <f>_Loc2</f>
        <v>#N/A</v>
      </c>
      <c r="AE272" s="236" t="e">
        <f>_Loc2</f>
        <v>#N/A</v>
      </c>
      <c r="AF272" s="95" t="str">
        <f t="shared" si="14"/>
        <v/>
      </c>
    </row>
    <row r="273" spans="1:32" ht="15.75" x14ac:dyDescent="0.2">
      <c r="A273" s="331" t="s">
        <v>2653</v>
      </c>
      <c r="B273" s="133">
        <f t="shared" si="13"/>
        <v>266</v>
      </c>
      <c r="C273" s="244" t="e">
        <f>_Loc2</f>
        <v>#N/A</v>
      </c>
      <c r="D273" s="245" t="e">
        <f>_Loc2</f>
        <v>#N/A</v>
      </c>
      <c r="E273" s="255" t="e">
        <f>_Loc2</f>
        <v>#N/A</v>
      </c>
      <c r="F273" s="236" t="e">
        <f>_Loc2</f>
        <v>#N/A</v>
      </c>
      <c r="G273" s="634" t="e">
        <f>_Loc2</f>
        <v>#N/A</v>
      </c>
      <c r="H273" s="635"/>
      <c r="I273" s="236" t="e">
        <f>_Loc2</f>
        <v>#N/A</v>
      </c>
      <c r="J273" s="236" t="e">
        <f>_Loc2</f>
        <v>#N/A</v>
      </c>
      <c r="K273" s="236" t="e">
        <f>_Loc2</f>
        <v>#N/A</v>
      </c>
      <c r="L273" s="236" t="e">
        <f>_Loc2</f>
        <v>#N/A</v>
      </c>
      <c r="M273" s="236" t="e">
        <f>_Loc2</f>
        <v>#N/A</v>
      </c>
      <c r="N273" s="236" t="e">
        <f>_Loc2</f>
        <v>#N/A</v>
      </c>
      <c r="O273" s="236" t="e">
        <f>_Loc2</f>
        <v>#N/A</v>
      </c>
      <c r="P273" s="133"/>
      <c r="Q273" s="133"/>
      <c r="R273" s="133"/>
      <c r="S273" s="133"/>
      <c r="T273" s="133"/>
      <c r="U273" s="133"/>
      <c r="V273" s="133"/>
      <c r="W273" s="236"/>
      <c r="X273" s="294"/>
      <c r="Y273" s="236"/>
      <c r="Z273" s="236" t="e">
        <f>_Loc2</f>
        <v>#N/A</v>
      </c>
      <c r="AA273" s="236" t="e">
        <f>_Loc2</f>
        <v>#N/A</v>
      </c>
      <c r="AB273" s="236" t="e">
        <f>_Loc2</f>
        <v>#N/A</v>
      </c>
      <c r="AC273" s="95">
        <f t="shared" si="12"/>
        <v>289</v>
      </c>
      <c r="AD273" s="236" t="e">
        <f>_Loc2</f>
        <v>#N/A</v>
      </c>
      <c r="AE273" s="236" t="e">
        <f>_Loc2</f>
        <v>#N/A</v>
      </c>
      <c r="AF273" s="95" t="str">
        <f t="shared" si="14"/>
        <v/>
      </c>
    </row>
    <row r="274" spans="1:32" ht="15.75" x14ac:dyDescent="0.2">
      <c r="A274" s="331" t="s">
        <v>2456</v>
      </c>
      <c r="B274" s="133">
        <f t="shared" si="13"/>
        <v>267</v>
      </c>
      <c r="C274" s="244" t="e">
        <f>_Loc2</f>
        <v>#N/A</v>
      </c>
      <c r="D274" s="245" t="e">
        <f>_Loc2</f>
        <v>#N/A</v>
      </c>
      <c r="E274" s="255" t="e">
        <f>_Loc2</f>
        <v>#N/A</v>
      </c>
      <c r="F274" s="236" t="e">
        <f>_Loc2</f>
        <v>#N/A</v>
      </c>
      <c r="G274" s="634" t="e">
        <f>_Loc2</f>
        <v>#N/A</v>
      </c>
      <c r="H274" s="635"/>
      <c r="I274" s="236" t="e">
        <f>_Loc2</f>
        <v>#N/A</v>
      </c>
      <c r="J274" s="236" t="e">
        <f>_Loc2</f>
        <v>#N/A</v>
      </c>
      <c r="K274" s="236" t="e">
        <f>_Loc2</f>
        <v>#N/A</v>
      </c>
      <c r="L274" s="236" t="e">
        <f>_Loc2</f>
        <v>#N/A</v>
      </c>
      <c r="M274" s="236" t="e">
        <f>_Loc2</f>
        <v>#N/A</v>
      </c>
      <c r="N274" s="236" t="e">
        <f>_Loc2</f>
        <v>#N/A</v>
      </c>
      <c r="O274" s="236" t="e">
        <f>_Loc2</f>
        <v>#N/A</v>
      </c>
      <c r="P274" s="133"/>
      <c r="Q274" s="133"/>
      <c r="R274" s="133"/>
      <c r="S274" s="133"/>
      <c r="T274" s="133"/>
      <c r="U274" s="133"/>
      <c r="V274" s="133"/>
      <c r="W274" s="236"/>
      <c r="X274" s="294"/>
      <c r="Y274" s="236"/>
      <c r="Z274" s="236" t="e">
        <f>_Loc2</f>
        <v>#N/A</v>
      </c>
      <c r="AA274" s="236" t="e">
        <f>_Loc2</f>
        <v>#N/A</v>
      </c>
      <c r="AB274" s="236" t="e">
        <f>_Loc2</f>
        <v>#N/A</v>
      </c>
      <c r="AC274" s="95">
        <f t="shared" si="12"/>
        <v>289</v>
      </c>
      <c r="AD274" s="236" t="e">
        <f>_Loc2</f>
        <v>#N/A</v>
      </c>
      <c r="AE274" s="236" t="e">
        <f>_Loc2</f>
        <v>#N/A</v>
      </c>
      <c r="AF274" s="95" t="str">
        <f t="shared" si="14"/>
        <v/>
      </c>
    </row>
    <row r="275" spans="1:32" ht="15.75" x14ac:dyDescent="0.2">
      <c r="A275" s="331" t="s">
        <v>2945</v>
      </c>
      <c r="B275" s="133">
        <f t="shared" si="13"/>
        <v>268</v>
      </c>
      <c r="C275" s="244" t="e">
        <f>_Loc2</f>
        <v>#N/A</v>
      </c>
      <c r="D275" s="245" t="e">
        <f>_Loc2</f>
        <v>#N/A</v>
      </c>
      <c r="E275" s="255" t="e">
        <f>_Loc2</f>
        <v>#N/A</v>
      </c>
      <c r="F275" s="236" t="e">
        <f>_Loc2</f>
        <v>#N/A</v>
      </c>
      <c r="G275" s="634" t="e">
        <f>_Loc2</f>
        <v>#N/A</v>
      </c>
      <c r="H275" s="635"/>
      <c r="I275" s="236" t="e">
        <f>_Loc2</f>
        <v>#N/A</v>
      </c>
      <c r="J275" s="236" t="e">
        <f>_Loc2</f>
        <v>#N/A</v>
      </c>
      <c r="K275" s="236" t="e">
        <f>_Loc2</f>
        <v>#N/A</v>
      </c>
      <c r="L275" s="236" t="e">
        <f>_Loc2</f>
        <v>#N/A</v>
      </c>
      <c r="M275" s="236" t="e">
        <f>_Loc2</f>
        <v>#N/A</v>
      </c>
      <c r="N275" s="236" t="e">
        <f>_Loc2</f>
        <v>#N/A</v>
      </c>
      <c r="O275" s="236" t="e">
        <f>_Loc2</f>
        <v>#N/A</v>
      </c>
      <c r="P275" s="133"/>
      <c r="Q275" s="133"/>
      <c r="R275" s="133"/>
      <c r="S275" s="133"/>
      <c r="T275" s="133"/>
      <c r="U275" s="133"/>
      <c r="V275" s="133"/>
      <c r="W275" s="236"/>
      <c r="X275" s="294"/>
      <c r="Y275" s="236"/>
      <c r="Z275" s="236" t="e">
        <f>_Loc2</f>
        <v>#N/A</v>
      </c>
      <c r="AA275" s="236" t="e">
        <f>_Loc2</f>
        <v>#N/A</v>
      </c>
      <c r="AB275" s="236" t="e">
        <f>_Loc2</f>
        <v>#N/A</v>
      </c>
      <c r="AC275" s="95">
        <f t="shared" si="12"/>
        <v>289</v>
      </c>
      <c r="AD275" s="236" t="e">
        <f>_Loc2</f>
        <v>#N/A</v>
      </c>
      <c r="AE275" s="236" t="e">
        <f>_Loc2</f>
        <v>#N/A</v>
      </c>
      <c r="AF275" s="95" t="str">
        <f t="shared" si="14"/>
        <v/>
      </c>
    </row>
    <row r="276" spans="1:32" ht="15.75" x14ac:dyDescent="0.2">
      <c r="A276" s="331" t="s">
        <v>2441</v>
      </c>
      <c r="B276" s="133">
        <f t="shared" si="13"/>
        <v>269</v>
      </c>
      <c r="C276" s="244" t="e">
        <f>_Loc2</f>
        <v>#N/A</v>
      </c>
      <c r="D276" s="245" t="e">
        <f>_Loc2</f>
        <v>#N/A</v>
      </c>
      <c r="E276" s="255" t="e">
        <f>_Loc2</f>
        <v>#N/A</v>
      </c>
      <c r="F276" s="236" t="e">
        <f>_Loc2</f>
        <v>#N/A</v>
      </c>
      <c r="G276" s="634" t="e">
        <f>_Loc2</f>
        <v>#N/A</v>
      </c>
      <c r="H276" s="635"/>
      <c r="I276" s="236" t="e">
        <f>_Loc2</f>
        <v>#N/A</v>
      </c>
      <c r="J276" s="236" t="e">
        <f>_Loc2</f>
        <v>#N/A</v>
      </c>
      <c r="K276" s="236" t="e">
        <f>_Loc2</f>
        <v>#N/A</v>
      </c>
      <c r="L276" s="236" t="e">
        <f>_Loc2</f>
        <v>#N/A</v>
      </c>
      <c r="M276" s="236" t="e">
        <f>_Loc2</f>
        <v>#N/A</v>
      </c>
      <c r="N276" s="236" t="e">
        <f>_Loc2</f>
        <v>#N/A</v>
      </c>
      <c r="O276" s="236" t="e">
        <f>_Loc2</f>
        <v>#N/A</v>
      </c>
      <c r="P276" s="133"/>
      <c r="Q276" s="133"/>
      <c r="R276" s="133"/>
      <c r="S276" s="133"/>
      <c r="T276" s="133"/>
      <c r="U276" s="133"/>
      <c r="V276" s="133"/>
      <c r="W276" s="236"/>
      <c r="X276" s="294"/>
      <c r="Y276" s="236"/>
      <c r="Z276" s="236" t="e">
        <f>_Loc2</f>
        <v>#N/A</v>
      </c>
      <c r="AA276" s="236" t="e">
        <f>_Loc2</f>
        <v>#N/A</v>
      </c>
      <c r="AB276" s="236" t="e">
        <f>_Loc2</f>
        <v>#N/A</v>
      </c>
      <c r="AC276" s="95">
        <f t="shared" si="12"/>
        <v>289</v>
      </c>
      <c r="AD276" s="236" t="e">
        <f>_Loc2</f>
        <v>#N/A</v>
      </c>
      <c r="AE276" s="236" t="e">
        <f>_Loc2</f>
        <v>#N/A</v>
      </c>
      <c r="AF276" s="95" t="str">
        <f t="shared" si="14"/>
        <v/>
      </c>
    </row>
    <row r="277" spans="1:32" ht="15.75" x14ac:dyDescent="0.2">
      <c r="A277" s="331" t="s">
        <v>2963</v>
      </c>
      <c r="B277" s="133">
        <f t="shared" si="13"/>
        <v>270</v>
      </c>
      <c r="C277" s="244" t="e">
        <f>_Loc2</f>
        <v>#N/A</v>
      </c>
      <c r="D277" s="245" t="e">
        <f>_Loc2</f>
        <v>#N/A</v>
      </c>
      <c r="E277" s="255" t="e">
        <f>_Loc2</f>
        <v>#N/A</v>
      </c>
      <c r="F277" s="236" t="e">
        <f>_Loc2</f>
        <v>#N/A</v>
      </c>
      <c r="G277" s="634" t="e">
        <f>_Loc2</f>
        <v>#N/A</v>
      </c>
      <c r="H277" s="635"/>
      <c r="I277" s="236" t="e">
        <f>_Loc2</f>
        <v>#N/A</v>
      </c>
      <c r="J277" s="236" t="e">
        <f>_Loc2</f>
        <v>#N/A</v>
      </c>
      <c r="K277" s="236" t="e">
        <f>_Loc2</f>
        <v>#N/A</v>
      </c>
      <c r="L277" s="236" t="e">
        <f>_Loc2</f>
        <v>#N/A</v>
      </c>
      <c r="M277" s="236" t="e">
        <f>_Loc2</f>
        <v>#N/A</v>
      </c>
      <c r="N277" s="236" t="e">
        <f>_Loc2</f>
        <v>#N/A</v>
      </c>
      <c r="O277" s="236" t="e">
        <f>_Loc2</f>
        <v>#N/A</v>
      </c>
      <c r="P277" s="133"/>
      <c r="Q277" s="133"/>
      <c r="R277" s="133"/>
      <c r="S277" s="133"/>
      <c r="T277" s="133"/>
      <c r="U277" s="133"/>
      <c r="V277" s="133"/>
      <c r="W277" s="236"/>
      <c r="X277" s="294"/>
      <c r="Y277" s="236"/>
      <c r="Z277" s="236" t="e">
        <f>_Loc2</f>
        <v>#N/A</v>
      </c>
      <c r="AA277" s="236" t="e">
        <f>_Loc2</f>
        <v>#N/A</v>
      </c>
      <c r="AB277" s="236" t="e">
        <f>_Loc2</f>
        <v>#N/A</v>
      </c>
      <c r="AC277" s="95">
        <f t="shared" si="12"/>
        <v>289</v>
      </c>
      <c r="AD277" s="236" t="e">
        <f>_Loc2</f>
        <v>#N/A</v>
      </c>
      <c r="AE277" s="236" t="e">
        <f>_Loc2</f>
        <v>#N/A</v>
      </c>
      <c r="AF277" s="95" t="str">
        <f t="shared" si="14"/>
        <v/>
      </c>
    </row>
    <row r="278" spans="1:32" ht="15.75" x14ac:dyDescent="0.2">
      <c r="A278" s="331" t="s">
        <v>2564</v>
      </c>
      <c r="B278" s="133">
        <f t="shared" si="13"/>
        <v>271</v>
      </c>
      <c r="C278" s="244" t="e">
        <f>_Loc2</f>
        <v>#N/A</v>
      </c>
      <c r="D278" s="245" t="e">
        <f>_Loc2</f>
        <v>#N/A</v>
      </c>
      <c r="E278" s="255" t="e">
        <f>_Loc2</f>
        <v>#N/A</v>
      </c>
      <c r="F278" s="236" t="e">
        <f>_Loc2</f>
        <v>#N/A</v>
      </c>
      <c r="G278" s="634" t="e">
        <f>_Loc2</f>
        <v>#N/A</v>
      </c>
      <c r="H278" s="635"/>
      <c r="I278" s="236" t="e">
        <f>_Loc2</f>
        <v>#N/A</v>
      </c>
      <c r="J278" s="236" t="e">
        <f>_Loc2</f>
        <v>#N/A</v>
      </c>
      <c r="K278" s="236" t="e">
        <f>_Loc2</f>
        <v>#N/A</v>
      </c>
      <c r="L278" s="236" t="e">
        <f>_Loc2</f>
        <v>#N/A</v>
      </c>
      <c r="M278" s="236" t="e">
        <f>_Loc2</f>
        <v>#N/A</v>
      </c>
      <c r="N278" s="236" t="e">
        <f>_Loc2</f>
        <v>#N/A</v>
      </c>
      <c r="O278" s="236" t="e">
        <f>_Loc2</f>
        <v>#N/A</v>
      </c>
      <c r="P278" s="133"/>
      <c r="Q278" s="133"/>
      <c r="R278" s="133"/>
      <c r="S278" s="133"/>
      <c r="T278" s="133"/>
      <c r="U278" s="133"/>
      <c r="V278" s="133"/>
      <c r="W278" s="236"/>
      <c r="X278" s="294"/>
      <c r="Y278" s="236"/>
      <c r="Z278" s="236" t="e">
        <f>_Loc2</f>
        <v>#N/A</v>
      </c>
      <c r="AA278" s="236" t="e">
        <f>_Loc2</f>
        <v>#N/A</v>
      </c>
      <c r="AB278" s="236" t="e">
        <f>_Loc2</f>
        <v>#N/A</v>
      </c>
      <c r="AC278" s="95">
        <f t="shared" si="12"/>
        <v>289</v>
      </c>
      <c r="AD278" s="236" t="e">
        <f>_Loc2</f>
        <v>#N/A</v>
      </c>
      <c r="AE278" s="236" t="e">
        <f>_Loc2</f>
        <v>#N/A</v>
      </c>
      <c r="AF278" s="95" t="str">
        <f t="shared" si="14"/>
        <v/>
      </c>
    </row>
    <row r="279" spans="1:32" ht="15.75" x14ac:dyDescent="0.2">
      <c r="A279" s="331" t="s">
        <v>2676</v>
      </c>
      <c r="B279" s="133">
        <f t="shared" si="13"/>
        <v>272</v>
      </c>
      <c r="C279" s="244" t="e">
        <f>_Loc2</f>
        <v>#N/A</v>
      </c>
      <c r="D279" s="245" t="e">
        <f>_Loc2</f>
        <v>#N/A</v>
      </c>
      <c r="E279" s="255" t="e">
        <f>_Loc2</f>
        <v>#N/A</v>
      </c>
      <c r="F279" s="236" t="e">
        <f>_Loc2</f>
        <v>#N/A</v>
      </c>
      <c r="G279" s="634" t="e">
        <f>_Loc2</f>
        <v>#N/A</v>
      </c>
      <c r="H279" s="635"/>
      <c r="I279" s="236" t="e">
        <f>_Loc2</f>
        <v>#N/A</v>
      </c>
      <c r="J279" s="236" t="e">
        <f>_Loc2</f>
        <v>#N/A</v>
      </c>
      <c r="K279" s="236" t="e">
        <f>_Loc2</f>
        <v>#N/A</v>
      </c>
      <c r="L279" s="236" t="e">
        <f>_Loc2</f>
        <v>#N/A</v>
      </c>
      <c r="M279" s="236" t="e">
        <f>_Loc2</f>
        <v>#N/A</v>
      </c>
      <c r="N279" s="236" t="e">
        <f>_Loc2</f>
        <v>#N/A</v>
      </c>
      <c r="O279" s="236" t="e">
        <f>_Loc2</f>
        <v>#N/A</v>
      </c>
      <c r="P279" s="133"/>
      <c r="Q279" s="133"/>
      <c r="R279" s="133"/>
      <c r="S279" s="133"/>
      <c r="T279" s="133"/>
      <c r="U279" s="133"/>
      <c r="V279" s="133"/>
      <c r="W279" s="236"/>
      <c r="X279" s="294"/>
      <c r="Y279" s="236"/>
      <c r="Z279" s="236" t="e">
        <f>_Loc2</f>
        <v>#N/A</v>
      </c>
      <c r="AA279" s="236" t="e">
        <f>_Loc2</f>
        <v>#N/A</v>
      </c>
      <c r="AB279" s="236" t="e">
        <f>_Loc2</f>
        <v>#N/A</v>
      </c>
      <c r="AC279" s="95">
        <f t="shared" si="12"/>
        <v>289</v>
      </c>
      <c r="AD279" s="236" t="e">
        <f>_Loc2</f>
        <v>#N/A</v>
      </c>
      <c r="AE279" s="236" t="e">
        <f>_Loc2</f>
        <v>#N/A</v>
      </c>
      <c r="AF279" s="95" t="str">
        <f t="shared" si="14"/>
        <v/>
      </c>
    </row>
    <row r="280" spans="1:32" ht="15.75" x14ac:dyDescent="0.2">
      <c r="A280" s="331" t="s">
        <v>2970</v>
      </c>
      <c r="B280" s="133">
        <f t="shared" si="13"/>
        <v>273</v>
      </c>
      <c r="C280" s="244" t="e">
        <f>_Loc2</f>
        <v>#N/A</v>
      </c>
      <c r="D280" s="245" t="e">
        <f>_Loc2</f>
        <v>#N/A</v>
      </c>
      <c r="E280" s="255" t="e">
        <f>_Loc2</f>
        <v>#N/A</v>
      </c>
      <c r="F280" s="236" t="e">
        <f>_Loc2</f>
        <v>#N/A</v>
      </c>
      <c r="G280" s="634" t="e">
        <f>_Loc2</f>
        <v>#N/A</v>
      </c>
      <c r="H280" s="635"/>
      <c r="I280" s="236" t="e">
        <f>_Loc2</f>
        <v>#N/A</v>
      </c>
      <c r="J280" s="236" t="e">
        <f>_Loc2</f>
        <v>#N/A</v>
      </c>
      <c r="K280" s="236" t="e">
        <f>_Loc2</f>
        <v>#N/A</v>
      </c>
      <c r="L280" s="236" t="e">
        <f>_Loc2</f>
        <v>#N/A</v>
      </c>
      <c r="M280" s="236" t="e">
        <f>_Loc2</f>
        <v>#N/A</v>
      </c>
      <c r="N280" s="236" t="e">
        <f>_Loc2</f>
        <v>#N/A</v>
      </c>
      <c r="O280" s="236" t="e">
        <f>_Loc2</f>
        <v>#N/A</v>
      </c>
      <c r="P280" s="133"/>
      <c r="Q280" s="133"/>
      <c r="R280" s="133"/>
      <c r="S280" s="133"/>
      <c r="T280" s="133"/>
      <c r="U280" s="133"/>
      <c r="V280" s="133"/>
      <c r="W280" s="236"/>
      <c r="X280" s="294"/>
      <c r="Y280" s="236"/>
      <c r="Z280" s="236" t="e">
        <f>_Loc2</f>
        <v>#N/A</v>
      </c>
      <c r="AA280" s="236" t="e">
        <f>_Loc2</f>
        <v>#N/A</v>
      </c>
      <c r="AB280" s="236" t="e">
        <f>_Loc2</f>
        <v>#N/A</v>
      </c>
      <c r="AC280" s="95">
        <f t="shared" si="12"/>
        <v>289</v>
      </c>
      <c r="AD280" s="236" t="e">
        <f>_Loc2</f>
        <v>#N/A</v>
      </c>
      <c r="AE280" s="236" t="e">
        <f>_Loc2</f>
        <v>#N/A</v>
      </c>
      <c r="AF280" s="95" t="str">
        <f t="shared" si="14"/>
        <v/>
      </c>
    </row>
    <row r="281" spans="1:32" ht="15.75" x14ac:dyDescent="0.2">
      <c r="A281" s="331" t="s">
        <v>2972</v>
      </c>
      <c r="B281" s="133">
        <f t="shared" si="13"/>
        <v>274</v>
      </c>
      <c r="C281" s="244" t="e">
        <f>_Loc2</f>
        <v>#N/A</v>
      </c>
      <c r="D281" s="245" t="e">
        <f>_Loc2</f>
        <v>#N/A</v>
      </c>
      <c r="E281" s="255" t="e">
        <f>_Loc2</f>
        <v>#N/A</v>
      </c>
      <c r="F281" s="236" t="e">
        <f>_Loc2</f>
        <v>#N/A</v>
      </c>
      <c r="G281" s="634" t="e">
        <f>_Loc2</f>
        <v>#N/A</v>
      </c>
      <c r="H281" s="635"/>
      <c r="I281" s="236" t="e">
        <f>_Loc2</f>
        <v>#N/A</v>
      </c>
      <c r="J281" s="236" t="e">
        <f>_Loc2</f>
        <v>#N/A</v>
      </c>
      <c r="K281" s="236" t="e">
        <f>_Loc2</f>
        <v>#N/A</v>
      </c>
      <c r="L281" s="236" t="e">
        <f>_Loc2</f>
        <v>#N/A</v>
      </c>
      <c r="M281" s="236" t="e">
        <f>_Loc2</f>
        <v>#N/A</v>
      </c>
      <c r="N281" s="236" t="e">
        <f>_Loc2</f>
        <v>#N/A</v>
      </c>
      <c r="O281" s="236" t="e">
        <f>_Loc2</f>
        <v>#N/A</v>
      </c>
      <c r="P281" s="133"/>
      <c r="Q281" s="133"/>
      <c r="R281" s="133"/>
      <c r="S281" s="133"/>
      <c r="T281" s="133"/>
      <c r="U281" s="133"/>
      <c r="V281" s="133"/>
      <c r="W281" s="236"/>
      <c r="X281" s="294"/>
      <c r="Y281" s="236"/>
      <c r="Z281" s="236" t="e">
        <f>_Loc2</f>
        <v>#N/A</v>
      </c>
      <c r="AA281" s="236" t="e">
        <f>_Loc2</f>
        <v>#N/A</v>
      </c>
      <c r="AB281" s="236" t="e">
        <f>_Loc2</f>
        <v>#N/A</v>
      </c>
      <c r="AC281" s="95">
        <f t="shared" si="12"/>
        <v>289</v>
      </c>
      <c r="AD281" s="236" t="e">
        <f>_Loc2</f>
        <v>#N/A</v>
      </c>
      <c r="AE281" s="236" t="e">
        <f>_Loc2</f>
        <v>#N/A</v>
      </c>
      <c r="AF281" s="95" t="str">
        <f t="shared" si="14"/>
        <v/>
      </c>
    </row>
    <row r="282" spans="1:32" ht="15.75" x14ac:dyDescent="0.2">
      <c r="A282" s="331" t="s">
        <v>2971</v>
      </c>
      <c r="B282" s="133">
        <f t="shared" si="13"/>
        <v>275</v>
      </c>
      <c r="C282" s="244" t="e">
        <f>_Loc2</f>
        <v>#N/A</v>
      </c>
      <c r="D282" s="245" t="e">
        <f>_Loc2</f>
        <v>#N/A</v>
      </c>
      <c r="E282" s="255" t="e">
        <f>_Loc2</f>
        <v>#N/A</v>
      </c>
      <c r="F282" s="236" t="e">
        <f>_Loc2</f>
        <v>#N/A</v>
      </c>
      <c r="G282" s="634" t="e">
        <f>_Loc2</f>
        <v>#N/A</v>
      </c>
      <c r="H282" s="635"/>
      <c r="I282" s="236" t="e">
        <f>_Loc2</f>
        <v>#N/A</v>
      </c>
      <c r="J282" s="236" t="e">
        <f>_Loc2</f>
        <v>#N/A</v>
      </c>
      <c r="K282" s="236" t="e">
        <f>_Loc2</f>
        <v>#N/A</v>
      </c>
      <c r="L282" s="236" t="e">
        <f>_Loc2</f>
        <v>#N/A</v>
      </c>
      <c r="M282" s="236" t="e">
        <f>_Loc2</f>
        <v>#N/A</v>
      </c>
      <c r="N282" s="236" t="e">
        <f>_Loc2</f>
        <v>#N/A</v>
      </c>
      <c r="O282" s="236" t="e">
        <f>_Loc2</f>
        <v>#N/A</v>
      </c>
      <c r="P282" s="133"/>
      <c r="Q282" s="133"/>
      <c r="R282" s="133"/>
      <c r="S282" s="133"/>
      <c r="T282" s="133"/>
      <c r="U282" s="133"/>
      <c r="V282" s="133"/>
      <c r="W282" s="236"/>
      <c r="X282" s="294"/>
      <c r="Y282" s="236"/>
      <c r="Z282" s="236" t="e">
        <f>_Loc2</f>
        <v>#N/A</v>
      </c>
      <c r="AA282" s="236" t="e">
        <f>_Loc2</f>
        <v>#N/A</v>
      </c>
      <c r="AB282" s="236" t="e">
        <f>_Loc2</f>
        <v>#N/A</v>
      </c>
      <c r="AC282" s="95">
        <f t="shared" si="12"/>
        <v>289</v>
      </c>
      <c r="AD282" s="236" t="e">
        <f>_Loc2</f>
        <v>#N/A</v>
      </c>
      <c r="AE282" s="236" t="e">
        <f>_Loc2</f>
        <v>#N/A</v>
      </c>
      <c r="AF282" s="95" t="str">
        <f t="shared" si="14"/>
        <v/>
      </c>
    </row>
    <row r="283" spans="1:32" ht="15.75" x14ac:dyDescent="0.2">
      <c r="A283" s="331" t="s">
        <v>2958</v>
      </c>
      <c r="B283" s="133">
        <f t="shared" si="13"/>
        <v>276</v>
      </c>
      <c r="C283" s="244" t="e">
        <f>_Loc2</f>
        <v>#N/A</v>
      </c>
      <c r="D283" s="245" t="e">
        <f>_Loc2</f>
        <v>#N/A</v>
      </c>
      <c r="E283" s="255" t="e">
        <f>_Loc2</f>
        <v>#N/A</v>
      </c>
      <c r="F283" s="236" t="e">
        <f>_Loc2</f>
        <v>#N/A</v>
      </c>
      <c r="G283" s="634" t="e">
        <f>_Loc2</f>
        <v>#N/A</v>
      </c>
      <c r="H283" s="635"/>
      <c r="I283" s="236" t="e">
        <f>_Loc2</f>
        <v>#N/A</v>
      </c>
      <c r="J283" s="236" t="e">
        <f>_Loc2</f>
        <v>#N/A</v>
      </c>
      <c r="K283" s="236" t="e">
        <f>_Loc2</f>
        <v>#N/A</v>
      </c>
      <c r="L283" s="236" t="e">
        <f>_Loc2</f>
        <v>#N/A</v>
      </c>
      <c r="M283" s="236" t="e">
        <f>_Loc2</f>
        <v>#N/A</v>
      </c>
      <c r="N283" s="236" t="e">
        <f>_Loc2</f>
        <v>#N/A</v>
      </c>
      <c r="O283" s="236" t="e">
        <f>_Loc2</f>
        <v>#N/A</v>
      </c>
      <c r="P283" s="133"/>
      <c r="Q283" s="133"/>
      <c r="R283" s="133"/>
      <c r="S283" s="133"/>
      <c r="T283" s="133"/>
      <c r="U283" s="133"/>
      <c r="V283" s="133"/>
      <c r="W283" s="236"/>
      <c r="X283" s="294"/>
      <c r="Y283" s="236"/>
      <c r="Z283" s="236" t="e">
        <f>_Loc2</f>
        <v>#N/A</v>
      </c>
      <c r="AA283" s="236" t="e">
        <f>_Loc2</f>
        <v>#N/A</v>
      </c>
      <c r="AB283" s="236" t="e">
        <f>_Loc2</f>
        <v>#N/A</v>
      </c>
      <c r="AC283" s="95">
        <f t="shared" si="12"/>
        <v>289</v>
      </c>
      <c r="AD283" s="236" t="e">
        <f>_Loc2</f>
        <v>#N/A</v>
      </c>
      <c r="AE283" s="236" t="e">
        <f>_Loc2</f>
        <v>#N/A</v>
      </c>
      <c r="AF283" s="95" t="str">
        <f t="shared" si="14"/>
        <v/>
      </c>
    </row>
    <row r="284" spans="1:32" ht="15.75" x14ac:dyDescent="0.2">
      <c r="A284" s="331" t="s">
        <v>2452</v>
      </c>
      <c r="B284" s="133">
        <f t="shared" si="13"/>
        <v>277</v>
      </c>
      <c r="C284" s="244" t="e">
        <f>_Loc2</f>
        <v>#N/A</v>
      </c>
      <c r="D284" s="245" t="e">
        <f>_Loc2</f>
        <v>#N/A</v>
      </c>
      <c r="E284" s="255" t="e">
        <f>_Loc2</f>
        <v>#N/A</v>
      </c>
      <c r="F284" s="236" t="e">
        <f>_Loc2</f>
        <v>#N/A</v>
      </c>
      <c r="G284" s="634" t="e">
        <f>_Loc2</f>
        <v>#N/A</v>
      </c>
      <c r="H284" s="635"/>
      <c r="I284" s="236" t="e">
        <f>_Loc2</f>
        <v>#N/A</v>
      </c>
      <c r="J284" s="236" t="e">
        <f>_Loc2</f>
        <v>#N/A</v>
      </c>
      <c r="K284" s="236" t="e">
        <f>_Loc2</f>
        <v>#N/A</v>
      </c>
      <c r="L284" s="236" t="e">
        <f>_Loc2</f>
        <v>#N/A</v>
      </c>
      <c r="M284" s="236" t="e">
        <f>_Loc2</f>
        <v>#N/A</v>
      </c>
      <c r="N284" s="236" t="e">
        <f>_Loc2</f>
        <v>#N/A</v>
      </c>
      <c r="O284" s="236" t="e">
        <f>_Loc2</f>
        <v>#N/A</v>
      </c>
      <c r="P284" s="133"/>
      <c r="Q284" s="133"/>
      <c r="R284" s="133"/>
      <c r="S284" s="133"/>
      <c r="T284" s="133"/>
      <c r="U284" s="133"/>
      <c r="V284" s="133"/>
      <c r="W284" s="236"/>
      <c r="X284" s="294"/>
      <c r="Y284" s="236"/>
      <c r="Z284" s="236" t="e">
        <f>_Loc2</f>
        <v>#N/A</v>
      </c>
      <c r="AA284" s="236" t="e">
        <f>_Loc2</f>
        <v>#N/A</v>
      </c>
      <c r="AB284" s="236" t="e">
        <f>_Loc2</f>
        <v>#N/A</v>
      </c>
      <c r="AC284" s="95">
        <f t="shared" si="12"/>
        <v>289</v>
      </c>
      <c r="AD284" s="236" t="e">
        <f>_Loc2</f>
        <v>#N/A</v>
      </c>
      <c r="AE284" s="236" t="e">
        <f>_Loc2</f>
        <v>#N/A</v>
      </c>
      <c r="AF284" s="95" t="str">
        <f t="shared" si="14"/>
        <v/>
      </c>
    </row>
    <row r="285" spans="1:32" ht="15.75" x14ac:dyDescent="0.2">
      <c r="A285" s="331" t="s">
        <v>2429</v>
      </c>
      <c r="B285" s="133">
        <f t="shared" si="13"/>
        <v>278</v>
      </c>
      <c r="C285" s="244" t="e">
        <f>_Loc2</f>
        <v>#N/A</v>
      </c>
      <c r="D285" s="245" t="e">
        <f>_Loc2</f>
        <v>#N/A</v>
      </c>
      <c r="E285" s="255" t="e">
        <f>_Loc2</f>
        <v>#N/A</v>
      </c>
      <c r="F285" s="236" t="e">
        <f>_Loc2</f>
        <v>#N/A</v>
      </c>
      <c r="G285" s="634" t="e">
        <f>_Loc2</f>
        <v>#N/A</v>
      </c>
      <c r="H285" s="635"/>
      <c r="I285" s="236" t="e">
        <f>_Loc2</f>
        <v>#N/A</v>
      </c>
      <c r="J285" s="236" t="e">
        <f>_Loc2</f>
        <v>#N/A</v>
      </c>
      <c r="K285" s="236" t="e">
        <f>_Loc2</f>
        <v>#N/A</v>
      </c>
      <c r="L285" s="236" t="e">
        <f>_Loc2</f>
        <v>#N/A</v>
      </c>
      <c r="M285" s="236" t="e">
        <f>_Loc2</f>
        <v>#N/A</v>
      </c>
      <c r="N285" s="236" t="e">
        <f>_Loc2</f>
        <v>#N/A</v>
      </c>
      <c r="O285" s="236" t="e">
        <f>_Loc2</f>
        <v>#N/A</v>
      </c>
      <c r="P285" s="133"/>
      <c r="Q285" s="133"/>
      <c r="R285" s="133"/>
      <c r="S285" s="133"/>
      <c r="T285" s="133"/>
      <c r="U285" s="133"/>
      <c r="V285" s="133"/>
      <c r="W285" s="236"/>
      <c r="X285" s="294"/>
      <c r="Y285" s="236"/>
      <c r="Z285" s="236" t="e">
        <f>_Loc2</f>
        <v>#N/A</v>
      </c>
      <c r="AA285" s="236" t="e">
        <f>_Loc2</f>
        <v>#N/A</v>
      </c>
      <c r="AB285" s="236" t="e">
        <f>_Loc2</f>
        <v>#N/A</v>
      </c>
      <c r="AC285" s="95">
        <f t="shared" si="12"/>
        <v>289</v>
      </c>
      <c r="AD285" s="236" t="e">
        <f>_Loc2</f>
        <v>#N/A</v>
      </c>
      <c r="AE285" s="236" t="e">
        <f>_Loc2</f>
        <v>#N/A</v>
      </c>
      <c r="AF285" s="95" t="str">
        <f t="shared" si="14"/>
        <v/>
      </c>
    </row>
    <row r="286" spans="1:32" ht="15.75" x14ac:dyDescent="0.2">
      <c r="A286" s="331" t="s">
        <v>2626</v>
      </c>
      <c r="B286" s="133">
        <f t="shared" si="13"/>
        <v>279</v>
      </c>
      <c r="C286" s="244" t="e">
        <f>_Loc2</f>
        <v>#N/A</v>
      </c>
      <c r="D286" s="245" t="e">
        <f>_Loc2</f>
        <v>#N/A</v>
      </c>
      <c r="E286" s="255" t="e">
        <f>_Loc2</f>
        <v>#N/A</v>
      </c>
      <c r="F286" s="236" t="e">
        <f>_Loc2</f>
        <v>#N/A</v>
      </c>
      <c r="G286" s="634" t="e">
        <f>_Loc2</f>
        <v>#N/A</v>
      </c>
      <c r="H286" s="635"/>
      <c r="I286" s="236" t="e">
        <f>_Loc2</f>
        <v>#N/A</v>
      </c>
      <c r="J286" s="236" t="e">
        <f>_Loc2</f>
        <v>#N/A</v>
      </c>
      <c r="K286" s="236" t="e">
        <f>_Loc2</f>
        <v>#N/A</v>
      </c>
      <c r="L286" s="236" t="e">
        <f>_Loc2</f>
        <v>#N/A</v>
      </c>
      <c r="M286" s="236" t="e">
        <f>_Loc2</f>
        <v>#N/A</v>
      </c>
      <c r="N286" s="236" t="e">
        <f>_Loc2</f>
        <v>#N/A</v>
      </c>
      <c r="O286" s="236" t="e">
        <f>_Loc2</f>
        <v>#N/A</v>
      </c>
      <c r="P286" s="133"/>
      <c r="Q286" s="133"/>
      <c r="R286" s="133"/>
      <c r="S286" s="133"/>
      <c r="T286" s="133"/>
      <c r="U286" s="133"/>
      <c r="V286" s="133"/>
      <c r="W286" s="236"/>
      <c r="X286" s="294"/>
      <c r="Y286" s="236"/>
      <c r="Z286" s="236" t="e">
        <f>_Loc2</f>
        <v>#N/A</v>
      </c>
      <c r="AA286" s="236" t="e">
        <f>_Loc2</f>
        <v>#N/A</v>
      </c>
      <c r="AB286" s="236" t="e">
        <f>_Loc2</f>
        <v>#N/A</v>
      </c>
      <c r="AC286" s="95">
        <f t="shared" si="12"/>
        <v>289</v>
      </c>
      <c r="AD286" s="236" t="e">
        <f>_Loc2</f>
        <v>#N/A</v>
      </c>
      <c r="AE286" s="236" t="e">
        <f>_Loc2</f>
        <v>#N/A</v>
      </c>
      <c r="AF286" s="95" t="str">
        <f t="shared" si="14"/>
        <v/>
      </c>
    </row>
    <row r="287" spans="1:32" ht="15.75" x14ac:dyDescent="0.2">
      <c r="A287" s="331" t="s">
        <v>3220</v>
      </c>
      <c r="B287" s="133">
        <f t="shared" si="13"/>
        <v>280</v>
      </c>
      <c r="C287" s="244" t="e">
        <f>_Loc2</f>
        <v>#N/A</v>
      </c>
      <c r="D287" s="245" t="e">
        <f>_Loc2</f>
        <v>#N/A</v>
      </c>
      <c r="E287" s="255" t="e">
        <f>_Loc2</f>
        <v>#N/A</v>
      </c>
      <c r="F287" s="236" t="e">
        <f>_Loc2</f>
        <v>#N/A</v>
      </c>
      <c r="G287" s="634" t="e">
        <f>_Loc2</f>
        <v>#N/A</v>
      </c>
      <c r="H287" s="635"/>
      <c r="I287" s="236" t="e">
        <f>_Loc2</f>
        <v>#N/A</v>
      </c>
      <c r="J287" s="236" t="e">
        <f>_Loc2</f>
        <v>#N/A</v>
      </c>
      <c r="K287" s="236" t="e">
        <f>_Loc2</f>
        <v>#N/A</v>
      </c>
      <c r="L287" s="236" t="e">
        <f>_Loc2</f>
        <v>#N/A</v>
      </c>
      <c r="M287" s="236" t="e">
        <f>_Loc2</f>
        <v>#N/A</v>
      </c>
      <c r="N287" s="236" t="e">
        <f>_Loc2</f>
        <v>#N/A</v>
      </c>
      <c r="O287" s="236" t="e">
        <f>_Loc2</f>
        <v>#N/A</v>
      </c>
      <c r="P287" s="133"/>
      <c r="Q287" s="133"/>
      <c r="R287" s="133"/>
      <c r="S287" s="133"/>
      <c r="T287" s="133"/>
      <c r="U287" s="133"/>
      <c r="V287" s="262"/>
      <c r="W287" s="236"/>
      <c r="X287" s="294"/>
      <c r="Y287" s="236"/>
      <c r="Z287" s="236" t="e">
        <f>_Loc2</f>
        <v>#N/A</v>
      </c>
      <c r="AA287" s="236" t="e">
        <f>_Loc2</f>
        <v>#N/A</v>
      </c>
      <c r="AB287" s="236" t="e">
        <f>_Loc2</f>
        <v>#N/A</v>
      </c>
      <c r="AC287" s="95">
        <f t="shared" si="12"/>
        <v>289</v>
      </c>
      <c r="AD287" s="236" t="e">
        <f>_Loc2</f>
        <v>#N/A</v>
      </c>
      <c r="AE287" s="236" t="e">
        <f>_Loc2</f>
        <v>#N/A</v>
      </c>
      <c r="AF287" s="95" t="str">
        <f t="shared" si="14"/>
        <v/>
      </c>
    </row>
    <row r="288" spans="1:32" ht="15.75" x14ac:dyDescent="0.2">
      <c r="A288" s="331" t="s">
        <v>3221</v>
      </c>
      <c r="B288" s="133">
        <f t="shared" si="13"/>
        <v>281</v>
      </c>
      <c r="C288" s="244" t="e">
        <f>_Loc2</f>
        <v>#N/A</v>
      </c>
      <c r="D288" s="245" t="e">
        <f>_Loc2</f>
        <v>#N/A</v>
      </c>
      <c r="E288" s="255" t="e">
        <f>_Loc2</f>
        <v>#N/A</v>
      </c>
      <c r="F288" s="236" t="e">
        <f>_Loc2</f>
        <v>#N/A</v>
      </c>
      <c r="G288" s="634" t="e">
        <f>_Loc2</f>
        <v>#N/A</v>
      </c>
      <c r="H288" s="635"/>
      <c r="I288" s="236" t="e">
        <f>_Loc2</f>
        <v>#N/A</v>
      </c>
      <c r="J288" s="236" t="e">
        <f>_Loc2</f>
        <v>#N/A</v>
      </c>
      <c r="K288" s="236" t="e">
        <f>_Loc2</f>
        <v>#N/A</v>
      </c>
      <c r="L288" s="236" t="e">
        <f>_Loc2</f>
        <v>#N/A</v>
      </c>
      <c r="M288" s="236" t="e">
        <f>_Loc2</f>
        <v>#N/A</v>
      </c>
      <c r="N288" s="236" t="e">
        <f>_Loc2</f>
        <v>#N/A</v>
      </c>
      <c r="O288" s="236" t="e">
        <f>_Loc2</f>
        <v>#N/A</v>
      </c>
      <c r="P288" s="133"/>
      <c r="Q288" s="133"/>
      <c r="R288" s="133"/>
      <c r="S288" s="133"/>
      <c r="T288" s="133"/>
      <c r="U288" s="133"/>
      <c r="V288" s="133"/>
      <c r="W288" s="236"/>
      <c r="X288" s="294"/>
      <c r="Y288" s="236"/>
      <c r="Z288" s="236" t="e">
        <f>_Loc2</f>
        <v>#N/A</v>
      </c>
      <c r="AA288" s="236" t="e">
        <f>_Loc2</f>
        <v>#N/A</v>
      </c>
      <c r="AB288" s="236" t="e">
        <f>_Loc2</f>
        <v>#N/A</v>
      </c>
      <c r="AC288" s="95">
        <f t="shared" si="12"/>
        <v>289</v>
      </c>
      <c r="AD288" s="236" t="e">
        <f>_Loc2</f>
        <v>#N/A</v>
      </c>
      <c r="AE288" s="236" t="e">
        <f>_Loc2</f>
        <v>#N/A</v>
      </c>
      <c r="AF288" s="95" t="str">
        <f t="shared" si="14"/>
        <v/>
      </c>
    </row>
    <row r="289" spans="1:32" ht="15.75" x14ac:dyDescent="0.2">
      <c r="A289" s="331" t="s">
        <v>2481</v>
      </c>
      <c r="B289" s="133">
        <f t="shared" si="13"/>
        <v>282</v>
      </c>
      <c r="C289" s="244" t="e">
        <f>_Loc2</f>
        <v>#N/A</v>
      </c>
      <c r="D289" s="245" t="e">
        <f>_Loc2</f>
        <v>#N/A</v>
      </c>
      <c r="E289" s="255" t="e">
        <f>_Loc2</f>
        <v>#N/A</v>
      </c>
      <c r="F289" s="236" t="e">
        <f>_Loc2</f>
        <v>#N/A</v>
      </c>
      <c r="G289" s="634" t="e">
        <f>_Loc2</f>
        <v>#N/A</v>
      </c>
      <c r="H289" s="635"/>
      <c r="I289" s="236" t="e">
        <f>_Loc2</f>
        <v>#N/A</v>
      </c>
      <c r="J289" s="236" t="e">
        <f>_Loc2</f>
        <v>#N/A</v>
      </c>
      <c r="K289" s="236" t="e">
        <f>_Loc2</f>
        <v>#N/A</v>
      </c>
      <c r="L289" s="236" t="e">
        <f>_Loc2</f>
        <v>#N/A</v>
      </c>
      <c r="M289" s="236" t="e">
        <f>_Loc2</f>
        <v>#N/A</v>
      </c>
      <c r="N289" s="236" t="e">
        <f>_Loc2</f>
        <v>#N/A</v>
      </c>
      <c r="O289" s="236" t="e">
        <f>_Loc2</f>
        <v>#N/A</v>
      </c>
      <c r="P289" s="133"/>
      <c r="Q289" s="133"/>
      <c r="R289" s="133"/>
      <c r="S289" s="133"/>
      <c r="T289" s="133"/>
      <c r="U289" s="133"/>
      <c r="V289" s="133"/>
      <c r="W289" s="236"/>
      <c r="X289" s="294"/>
      <c r="Y289" s="236"/>
      <c r="Z289" s="236" t="e">
        <f>_Loc2</f>
        <v>#N/A</v>
      </c>
      <c r="AA289" s="236" t="e">
        <f>_Loc2</f>
        <v>#N/A</v>
      </c>
      <c r="AB289" s="236" t="e">
        <f>_Loc2</f>
        <v>#N/A</v>
      </c>
      <c r="AC289" s="95">
        <f t="shared" si="12"/>
        <v>289</v>
      </c>
      <c r="AD289" s="236" t="e">
        <f>_Loc2</f>
        <v>#N/A</v>
      </c>
      <c r="AE289" s="236" t="e">
        <f>_Loc2</f>
        <v>#N/A</v>
      </c>
      <c r="AF289" s="95" t="str">
        <f t="shared" si="14"/>
        <v/>
      </c>
    </row>
    <row r="290" spans="1:32" ht="15.75" x14ac:dyDescent="0.2">
      <c r="A290" s="331" t="s">
        <v>2482</v>
      </c>
      <c r="B290" s="133">
        <f t="shared" si="13"/>
        <v>283</v>
      </c>
      <c r="C290" s="244" t="e">
        <f>_Loc2</f>
        <v>#N/A</v>
      </c>
      <c r="D290" s="245" t="e">
        <f>_Loc2</f>
        <v>#N/A</v>
      </c>
      <c r="E290" s="255" t="e">
        <f>_Loc2</f>
        <v>#N/A</v>
      </c>
      <c r="F290" s="236" t="e">
        <f>_Loc2</f>
        <v>#N/A</v>
      </c>
      <c r="G290" s="634" t="e">
        <f>_Loc2</f>
        <v>#N/A</v>
      </c>
      <c r="H290" s="635"/>
      <c r="I290" s="236" t="e">
        <f>_Loc2</f>
        <v>#N/A</v>
      </c>
      <c r="J290" s="236" t="e">
        <f>_Loc2</f>
        <v>#N/A</v>
      </c>
      <c r="K290" s="236" t="e">
        <f>_Loc2</f>
        <v>#N/A</v>
      </c>
      <c r="L290" s="236" t="e">
        <f>_Loc2</f>
        <v>#N/A</v>
      </c>
      <c r="M290" s="236" t="e">
        <f>_Loc2</f>
        <v>#N/A</v>
      </c>
      <c r="N290" s="236" t="e">
        <f>_Loc2</f>
        <v>#N/A</v>
      </c>
      <c r="O290" s="236" t="e">
        <f>_Loc2</f>
        <v>#N/A</v>
      </c>
      <c r="P290" s="133"/>
      <c r="Q290" s="133"/>
      <c r="R290" s="133"/>
      <c r="S290" s="133"/>
      <c r="T290" s="133"/>
      <c r="U290" s="133"/>
      <c r="V290" s="133"/>
      <c r="W290" s="236"/>
      <c r="X290" s="294"/>
      <c r="Y290" s="236"/>
      <c r="Z290" s="236" t="e">
        <f>_Loc2</f>
        <v>#N/A</v>
      </c>
      <c r="AA290" s="236" t="e">
        <f>_Loc2</f>
        <v>#N/A</v>
      </c>
      <c r="AB290" s="236" t="e">
        <f>_Loc2</f>
        <v>#N/A</v>
      </c>
      <c r="AC290" s="95">
        <f t="shared" si="12"/>
        <v>289</v>
      </c>
      <c r="AD290" s="236" t="e">
        <f>_Loc2</f>
        <v>#N/A</v>
      </c>
      <c r="AE290" s="236" t="e">
        <f>_Loc2</f>
        <v>#N/A</v>
      </c>
      <c r="AF290" s="95" t="str">
        <f t="shared" si="14"/>
        <v/>
      </c>
    </row>
    <row r="291" spans="1:32" ht="15.75" x14ac:dyDescent="0.2">
      <c r="A291" s="331" t="s">
        <v>2643</v>
      </c>
      <c r="B291" s="133">
        <f t="shared" si="13"/>
        <v>284</v>
      </c>
      <c r="C291" s="244" t="e">
        <f>_Loc2</f>
        <v>#N/A</v>
      </c>
      <c r="D291" s="245" t="e">
        <f>_Loc2</f>
        <v>#N/A</v>
      </c>
      <c r="E291" s="255" t="e">
        <f>_Loc2</f>
        <v>#N/A</v>
      </c>
      <c r="F291" s="236" t="e">
        <f>_Loc2</f>
        <v>#N/A</v>
      </c>
      <c r="G291" s="634" t="e">
        <f>_Loc2</f>
        <v>#N/A</v>
      </c>
      <c r="H291" s="635"/>
      <c r="I291" s="236" t="e">
        <f>_Loc2</f>
        <v>#N/A</v>
      </c>
      <c r="J291" s="236" t="e">
        <f>_Loc2</f>
        <v>#N/A</v>
      </c>
      <c r="K291" s="236" t="e">
        <f>_Loc2</f>
        <v>#N/A</v>
      </c>
      <c r="L291" s="236" t="e">
        <f>_Loc2</f>
        <v>#N/A</v>
      </c>
      <c r="M291" s="236" t="e">
        <f>_Loc2</f>
        <v>#N/A</v>
      </c>
      <c r="N291" s="236" t="e">
        <f>_Loc2</f>
        <v>#N/A</v>
      </c>
      <c r="O291" s="236" t="e">
        <f>_Loc2</f>
        <v>#N/A</v>
      </c>
      <c r="P291" s="133"/>
      <c r="Q291" s="133"/>
      <c r="R291" s="133"/>
      <c r="S291" s="133"/>
      <c r="T291" s="133"/>
      <c r="U291" s="133"/>
      <c r="V291" s="133"/>
      <c r="W291" s="236"/>
      <c r="X291" s="294"/>
      <c r="Y291" s="236"/>
      <c r="Z291" s="236" t="e">
        <f>_Loc2</f>
        <v>#N/A</v>
      </c>
      <c r="AA291" s="236" t="e">
        <f>_Loc2</f>
        <v>#N/A</v>
      </c>
      <c r="AB291" s="236" t="e">
        <f>_Loc2</f>
        <v>#N/A</v>
      </c>
      <c r="AC291" s="95">
        <f t="shared" si="12"/>
        <v>289</v>
      </c>
      <c r="AD291" s="236" t="e">
        <f>_Loc2</f>
        <v>#N/A</v>
      </c>
      <c r="AE291" s="236" t="e">
        <f>_Loc2</f>
        <v>#N/A</v>
      </c>
      <c r="AF291" s="95" t="str">
        <f t="shared" si="14"/>
        <v/>
      </c>
    </row>
    <row r="292" spans="1:32" ht="15.75" x14ac:dyDescent="0.2">
      <c r="A292" s="331" t="s">
        <v>2651</v>
      </c>
      <c r="B292" s="133">
        <f t="shared" si="13"/>
        <v>285</v>
      </c>
      <c r="C292" s="244" t="e">
        <f>_Loc2</f>
        <v>#N/A</v>
      </c>
      <c r="D292" s="245" t="e">
        <f>_Loc2</f>
        <v>#N/A</v>
      </c>
      <c r="E292" s="255" t="e">
        <f>_Loc2</f>
        <v>#N/A</v>
      </c>
      <c r="F292" s="236" t="e">
        <f>_Loc2</f>
        <v>#N/A</v>
      </c>
      <c r="G292" s="634" t="e">
        <f>_Loc2</f>
        <v>#N/A</v>
      </c>
      <c r="H292" s="635"/>
      <c r="I292" s="236" t="e">
        <f>_Loc2</f>
        <v>#N/A</v>
      </c>
      <c r="J292" s="236" t="e">
        <f>_Loc2</f>
        <v>#N/A</v>
      </c>
      <c r="K292" s="236" t="e">
        <f>_Loc2</f>
        <v>#N/A</v>
      </c>
      <c r="L292" s="236" t="e">
        <f>_Loc2</f>
        <v>#N/A</v>
      </c>
      <c r="M292" s="236" t="e">
        <f>_Loc2</f>
        <v>#N/A</v>
      </c>
      <c r="N292" s="236" t="e">
        <f>_Loc2</f>
        <v>#N/A</v>
      </c>
      <c r="O292" s="236" t="e">
        <f>_Loc2</f>
        <v>#N/A</v>
      </c>
      <c r="P292" s="133"/>
      <c r="Q292" s="133"/>
      <c r="R292" s="133"/>
      <c r="S292" s="133"/>
      <c r="T292" s="133"/>
      <c r="U292" s="133"/>
      <c r="V292" s="133"/>
      <c r="W292" s="236"/>
      <c r="X292" s="294"/>
      <c r="Y292" s="236"/>
      <c r="Z292" s="236" t="e">
        <f>_Loc2</f>
        <v>#N/A</v>
      </c>
      <c r="AA292" s="236" t="e">
        <f>_Loc2</f>
        <v>#N/A</v>
      </c>
      <c r="AB292" s="236" t="e">
        <f>_Loc2</f>
        <v>#N/A</v>
      </c>
      <c r="AC292" s="95">
        <f t="shared" si="12"/>
        <v>289</v>
      </c>
      <c r="AD292" s="236" t="e">
        <f>_Loc2</f>
        <v>#N/A</v>
      </c>
      <c r="AE292" s="236" t="e">
        <f>_Loc2</f>
        <v>#N/A</v>
      </c>
      <c r="AF292" s="95" t="str">
        <f t="shared" si="14"/>
        <v/>
      </c>
    </row>
    <row r="293" spans="1:32" ht="15.75" x14ac:dyDescent="0.2">
      <c r="A293" s="331" t="s">
        <v>2959</v>
      </c>
      <c r="B293" s="133">
        <f t="shared" si="13"/>
        <v>286</v>
      </c>
      <c r="C293" s="244" t="e">
        <f>_Loc2</f>
        <v>#N/A</v>
      </c>
      <c r="D293" s="245" t="e">
        <f>_Loc2</f>
        <v>#N/A</v>
      </c>
      <c r="E293" s="255" t="e">
        <f>_Loc2</f>
        <v>#N/A</v>
      </c>
      <c r="F293" s="236" t="e">
        <f>_Loc2</f>
        <v>#N/A</v>
      </c>
      <c r="G293" s="634" t="e">
        <f>_Loc2</f>
        <v>#N/A</v>
      </c>
      <c r="H293" s="635"/>
      <c r="I293" s="236" t="e">
        <f>_Loc2</f>
        <v>#N/A</v>
      </c>
      <c r="J293" s="236" t="e">
        <f>_Loc2</f>
        <v>#N/A</v>
      </c>
      <c r="K293" s="236" t="e">
        <f>_Loc2</f>
        <v>#N/A</v>
      </c>
      <c r="L293" s="236" t="e">
        <f>_Loc2</f>
        <v>#N/A</v>
      </c>
      <c r="M293" s="236" t="e">
        <f>_Loc2</f>
        <v>#N/A</v>
      </c>
      <c r="N293" s="236" t="e">
        <f>_Loc2</f>
        <v>#N/A</v>
      </c>
      <c r="O293" s="236" t="e">
        <f>_Loc2</f>
        <v>#N/A</v>
      </c>
      <c r="P293" s="133"/>
      <c r="Q293" s="133"/>
      <c r="R293" s="133"/>
      <c r="S293" s="133"/>
      <c r="T293" s="133"/>
      <c r="U293" s="133"/>
      <c r="V293" s="133"/>
      <c r="W293" s="236"/>
      <c r="X293" s="294"/>
      <c r="Y293" s="236"/>
      <c r="Z293" s="236" t="e">
        <f>_Loc2</f>
        <v>#N/A</v>
      </c>
      <c r="AA293" s="236" t="e">
        <f>_Loc2</f>
        <v>#N/A</v>
      </c>
      <c r="AB293" s="236" t="e">
        <f>_Loc2</f>
        <v>#N/A</v>
      </c>
      <c r="AC293" s="95">
        <f t="shared" si="12"/>
        <v>289</v>
      </c>
      <c r="AD293" s="236" t="e">
        <f>_Loc2</f>
        <v>#N/A</v>
      </c>
      <c r="AE293" s="236" t="e">
        <f>_Loc2</f>
        <v>#N/A</v>
      </c>
      <c r="AF293" s="95" t="str">
        <f t="shared" si="14"/>
        <v/>
      </c>
    </row>
    <row r="294" spans="1:32" ht="15.75" x14ac:dyDescent="0.2">
      <c r="A294" s="331" t="s">
        <v>2646</v>
      </c>
      <c r="B294" s="133">
        <f t="shared" si="13"/>
        <v>287</v>
      </c>
      <c r="C294" s="244" t="e">
        <f>_Loc2</f>
        <v>#N/A</v>
      </c>
      <c r="D294" s="245" t="e">
        <f>_Loc2</f>
        <v>#N/A</v>
      </c>
      <c r="E294" s="255" t="e">
        <f>_Loc2</f>
        <v>#N/A</v>
      </c>
      <c r="F294" s="236" t="e">
        <f>_Loc2</f>
        <v>#N/A</v>
      </c>
      <c r="G294" s="634" t="e">
        <f>_Loc2</f>
        <v>#N/A</v>
      </c>
      <c r="H294" s="635"/>
      <c r="I294" s="236" t="e">
        <f>_Loc2</f>
        <v>#N/A</v>
      </c>
      <c r="J294" s="236" t="e">
        <f>_Loc2</f>
        <v>#N/A</v>
      </c>
      <c r="K294" s="236" t="e">
        <f>_Loc2</f>
        <v>#N/A</v>
      </c>
      <c r="L294" s="236" t="e">
        <f>_Loc2</f>
        <v>#N/A</v>
      </c>
      <c r="M294" s="236" t="e">
        <f>_Loc2</f>
        <v>#N/A</v>
      </c>
      <c r="N294" s="236" t="e">
        <f>_Loc2</f>
        <v>#N/A</v>
      </c>
      <c r="O294" s="236" t="e">
        <f>_Loc2</f>
        <v>#N/A</v>
      </c>
      <c r="P294" s="133"/>
      <c r="Q294" s="133"/>
      <c r="R294" s="133"/>
      <c r="S294" s="133"/>
      <c r="T294" s="133"/>
      <c r="U294" s="133"/>
      <c r="V294" s="133"/>
      <c r="W294" s="236"/>
      <c r="X294" s="294"/>
      <c r="Y294" s="236"/>
      <c r="Z294" s="236" t="e">
        <f>_Loc2</f>
        <v>#N/A</v>
      </c>
      <c r="AA294" s="236" t="e">
        <f>_Loc2</f>
        <v>#N/A</v>
      </c>
      <c r="AB294" s="236" t="e">
        <f>_Loc2</f>
        <v>#N/A</v>
      </c>
      <c r="AC294" s="95">
        <f t="shared" si="12"/>
        <v>289</v>
      </c>
      <c r="AD294" s="236" t="e">
        <f>_Loc2</f>
        <v>#N/A</v>
      </c>
      <c r="AE294" s="236" t="e">
        <f>_Loc2</f>
        <v>#N/A</v>
      </c>
      <c r="AF294" s="95" t="str">
        <f t="shared" si="14"/>
        <v/>
      </c>
    </row>
    <row r="295" spans="1:32" ht="15.75" x14ac:dyDescent="0.2">
      <c r="A295" s="331" t="s">
        <v>2960</v>
      </c>
      <c r="B295" s="133">
        <f t="shared" si="13"/>
        <v>288</v>
      </c>
      <c r="C295" s="244" t="e">
        <f>_Loc2</f>
        <v>#N/A</v>
      </c>
      <c r="D295" s="245" t="e">
        <f>_Loc2</f>
        <v>#N/A</v>
      </c>
      <c r="E295" s="255" t="e">
        <f>_Loc2</f>
        <v>#N/A</v>
      </c>
      <c r="F295" s="236" t="e">
        <f>_Loc2</f>
        <v>#N/A</v>
      </c>
      <c r="G295" s="634" t="e">
        <f>_Loc2</f>
        <v>#N/A</v>
      </c>
      <c r="H295" s="635"/>
      <c r="I295" s="236" t="e">
        <f>_Loc2</f>
        <v>#N/A</v>
      </c>
      <c r="J295" s="236" t="e">
        <f>_Loc2</f>
        <v>#N/A</v>
      </c>
      <c r="K295" s="236" t="e">
        <f>_Loc2</f>
        <v>#N/A</v>
      </c>
      <c r="L295" s="236" t="e">
        <f>_Loc2</f>
        <v>#N/A</v>
      </c>
      <c r="M295" s="236" t="e">
        <f>_Loc2</f>
        <v>#N/A</v>
      </c>
      <c r="N295" s="236" t="e">
        <f>_Loc2</f>
        <v>#N/A</v>
      </c>
      <c r="O295" s="236" t="e">
        <f>_Loc2</f>
        <v>#N/A</v>
      </c>
      <c r="P295" s="133"/>
      <c r="Q295" s="133"/>
      <c r="R295" s="133"/>
      <c r="S295" s="133"/>
      <c r="T295" s="133"/>
      <c r="U295" s="133"/>
      <c r="V295" s="133"/>
      <c r="W295" s="236"/>
      <c r="X295" s="294"/>
      <c r="Y295" s="236"/>
      <c r="Z295" s="236" t="e">
        <f>_Loc2</f>
        <v>#N/A</v>
      </c>
      <c r="AA295" s="236" t="e">
        <f>_Loc2</f>
        <v>#N/A</v>
      </c>
      <c r="AB295" s="236" t="e">
        <f>_Loc2</f>
        <v>#N/A</v>
      </c>
      <c r="AC295" s="95">
        <f t="shared" si="12"/>
        <v>289</v>
      </c>
      <c r="AD295" s="236" t="e">
        <f>_Loc2</f>
        <v>#N/A</v>
      </c>
      <c r="AE295" s="236" t="e">
        <f>_Loc2</f>
        <v>#N/A</v>
      </c>
      <c r="AF295" s="95" t="str">
        <f t="shared" ref="AF295" si="15">+IF(V295="","",AE295)</f>
        <v/>
      </c>
    </row>
    <row r="296" spans="1:32" ht="15.75" x14ac:dyDescent="0.2">
      <c r="A296" s="331" t="s">
        <v>2962</v>
      </c>
      <c r="B296" s="133">
        <f t="shared" si="13"/>
        <v>289</v>
      </c>
      <c r="C296" s="244" t="e">
        <f>_Loc2</f>
        <v>#N/A</v>
      </c>
      <c r="D296" s="245" t="e">
        <f>_Loc2</f>
        <v>#N/A</v>
      </c>
      <c r="E296" s="255" t="e">
        <f>_Loc2</f>
        <v>#N/A</v>
      </c>
      <c r="F296" s="236" t="e">
        <f>_Loc2</f>
        <v>#N/A</v>
      </c>
      <c r="G296" s="634" t="e">
        <f>_Loc2</f>
        <v>#N/A</v>
      </c>
      <c r="H296" s="635"/>
      <c r="I296" s="236" t="e">
        <f>_Loc2</f>
        <v>#N/A</v>
      </c>
      <c r="J296" s="236" t="e">
        <f>_Loc2</f>
        <v>#N/A</v>
      </c>
      <c r="K296" s="236" t="e">
        <f>_Loc2</f>
        <v>#N/A</v>
      </c>
      <c r="L296" s="236" t="e">
        <f>_Loc2</f>
        <v>#N/A</v>
      </c>
      <c r="M296" s="236" t="e">
        <f>_Loc2</f>
        <v>#N/A</v>
      </c>
      <c r="N296" s="236" t="e">
        <f>_Loc2</f>
        <v>#N/A</v>
      </c>
      <c r="O296" s="236" t="e">
        <f>_Loc2</f>
        <v>#N/A</v>
      </c>
      <c r="P296" s="133"/>
      <c r="Q296" s="133"/>
      <c r="R296" s="133"/>
      <c r="S296" s="133"/>
      <c r="T296" s="133"/>
      <c r="U296" s="133"/>
      <c r="V296" s="133"/>
      <c r="W296" s="236"/>
      <c r="X296" s="294"/>
      <c r="Y296" s="236"/>
      <c r="Z296" s="236" t="e">
        <f>_Loc2</f>
        <v>#N/A</v>
      </c>
      <c r="AA296" s="236" t="e">
        <f>_Loc2</f>
        <v>#N/A</v>
      </c>
      <c r="AB296" s="236" t="e">
        <f>_Loc2</f>
        <v>#N/A</v>
      </c>
      <c r="AC296" s="95">
        <f t="shared" si="12"/>
        <v>289</v>
      </c>
      <c r="AD296" s="236" t="e">
        <f>_Loc2</f>
        <v>#N/A</v>
      </c>
      <c r="AE296" s="236" t="e">
        <f>_Loc2</f>
        <v>#N/A</v>
      </c>
      <c r="AF296" s="95" t="str">
        <f t="shared" si="14"/>
        <v/>
      </c>
    </row>
    <row r="297" spans="1:32" x14ac:dyDescent="0.2">
      <c r="B297" s="79"/>
      <c r="C297" s="246"/>
      <c r="D297" s="247"/>
      <c r="E297" s="79"/>
      <c r="F297" s="79"/>
      <c r="G297" s="644"/>
      <c r="H297" s="645"/>
      <c r="I297" s="79"/>
      <c r="J297" s="79"/>
      <c r="K297" s="79"/>
      <c r="L297" s="79"/>
      <c r="M297" s="79"/>
      <c r="N297" s="79"/>
      <c r="O297" s="79"/>
      <c r="P297" s="79"/>
      <c r="Q297" s="79"/>
      <c r="R297" s="79"/>
      <c r="S297" s="79"/>
      <c r="T297" s="79"/>
      <c r="U297" s="79"/>
      <c r="V297" s="79"/>
      <c r="W297" s="79"/>
      <c r="X297" s="295"/>
      <c r="Y297" s="79"/>
      <c r="Z297" s="79"/>
      <c r="AA297" s="79"/>
      <c r="AB297" s="79"/>
    </row>
  </sheetData>
  <autoFilter ref="B7:AJ296">
    <filterColumn colId="1" showButton="0"/>
    <filterColumn colId="5" showButton="0"/>
  </autoFilter>
  <mergeCells count="305">
    <mergeCell ref="X6:X7"/>
    <mergeCell ref="V6:V7"/>
    <mergeCell ref="P6:Q6"/>
    <mergeCell ref="J6:J7"/>
    <mergeCell ref="K6:K7"/>
    <mergeCell ref="L6:L7"/>
    <mergeCell ref="B3:G3"/>
    <mergeCell ref="B2:G2"/>
    <mergeCell ref="B6:B7"/>
    <mergeCell ref="C6:D7"/>
    <mergeCell ref="E6:E7"/>
    <mergeCell ref="F6:F7"/>
    <mergeCell ref="G6:H7"/>
    <mergeCell ref="I6:I7"/>
    <mergeCell ref="U6:U7"/>
    <mergeCell ref="G223:H223"/>
    <mergeCell ref="G224:H224"/>
    <mergeCell ref="G225:H225"/>
    <mergeCell ref="G226:H226"/>
    <mergeCell ref="G227:H227"/>
    <mergeCell ref="G228:H228"/>
    <mergeCell ref="G217:H217"/>
    <mergeCell ref="G218:H218"/>
    <mergeCell ref="G219:H219"/>
    <mergeCell ref="G220:H220"/>
    <mergeCell ref="G221:H221"/>
    <mergeCell ref="G222:H222"/>
    <mergeCell ref="G211:H211"/>
    <mergeCell ref="G212:H212"/>
    <mergeCell ref="G213:H213"/>
    <mergeCell ref="G214:H214"/>
    <mergeCell ref="G215:H215"/>
    <mergeCell ref="G216:H216"/>
    <mergeCell ref="G205:H205"/>
    <mergeCell ref="G206:H206"/>
    <mergeCell ref="G207:H207"/>
    <mergeCell ref="G208:H208"/>
    <mergeCell ref="G209:H209"/>
    <mergeCell ref="G210:H210"/>
    <mergeCell ref="G199:H199"/>
    <mergeCell ref="G200:H200"/>
    <mergeCell ref="G201:H201"/>
    <mergeCell ref="G202:H202"/>
    <mergeCell ref="G203:H203"/>
    <mergeCell ref="G204:H204"/>
    <mergeCell ref="G193:H193"/>
    <mergeCell ref="G194:H194"/>
    <mergeCell ref="G195:H195"/>
    <mergeCell ref="G196:H196"/>
    <mergeCell ref="G197:H197"/>
    <mergeCell ref="G198:H198"/>
    <mergeCell ref="G187:H187"/>
    <mergeCell ref="G188:H188"/>
    <mergeCell ref="G189:H189"/>
    <mergeCell ref="G190:H190"/>
    <mergeCell ref="G191:H191"/>
    <mergeCell ref="G192:H192"/>
    <mergeCell ref="G181:H181"/>
    <mergeCell ref="G182:H182"/>
    <mergeCell ref="G183:H183"/>
    <mergeCell ref="G184:H184"/>
    <mergeCell ref="G185:H185"/>
    <mergeCell ref="G186:H186"/>
    <mergeCell ref="G175:H175"/>
    <mergeCell ref="G176:H176"/>
    <mergeCell ref="G177:H177"/>
    <mergeCell ref="G178:H178"/>
    <mergeCell ref="G179:H179"/>
    <mergeCell ref="G180:H180"/>
    <mergeCell ref="G169:H169"/>
    <mergeCell ref="G170:H170"/>
    <mergeCell ref="G171:H171"/>
    <mergeCell ref="G172:H172"/>
    <mergeCell ref="G173:H173"/>
    <mergeCell ref="G174:H174"/>
    <mergeCell ref="G163:H163"/>
    <mergeCell ref="G164:H164"/>
    <mergeCell ref="G165:H165"/>
    <mergeCell ref="G166:H166"/>
    <mergeCell ref="G167:H167"/>
    <mergeCell ref="G168:H168"/>
    <mergeCell ref="G157:H157"/>
    <mergeCell ref="G158:H158"/>
    <mergeCell ref="G159:H159"/>
    <mergeCell ref="G160:H160"/>
    <mergeCell ref="G161:H161"/>
    <mergeCell ref="G162:H162"/>
    <mergeCell ref="G151:H151"/>
    <mergeCell ref="G152:H152"/>
    <mergeCell ref="G153:H153"/>
    <mergeCell ref="G154:H154"/>
    <mergeCell ref="G155:H155"/>
    <mergeCell ref="G156:H156"/>
    <mergeCell ref="G145:H145"/>
    <mergeCell ref="G146:H146"/>
    <mergeCell ref="G147:H147"/>
    <mergeCell ref="G148:H148"/>
    <mergeCell ref="G149:H149"/>
    <mergeCell ref="G150:H150"/>
    <mergeCell ref="G139:H139"/>
    <mergeCell ref="G140:H140"/>
    <mergeCell ref="G141:H141"/>
    <mergeCell ref="G142:H142"/>
    <mergeCell ref="G143:H143"/>
    <mergeCell ref="G144:H144"/>
    <mergeCell ref="G133:H133"/>
    <mergeCell ref="G134:H134"/>
    <mergeCell ref="G135:H135"/>
    <mergeCell ref="G136:H136"/>
    <mergeCell ref="G137:H137"/>
    <mergeCell ref="G138:H138"/>
    <mergeCell ref="G127:H127"/>
    <mergeCell ref="G128:H128"/>
    <mergeCell ref="G129:H129"/>
    <mergeCell ref="G130:H130"/>
    <mergeCell ref="G131:H131"/>
    <mergeCell ref="G132:H132"/>
    <mergeCell ref="G121:H121"/>
    <mergeCell ref="G122:H122"/>
    <mergeCell ref="G123:H123"/>
    <mergeCell ref="G124:H124"/>
    <mergeCell ref="G125:H125"/>
    <mergeCell ref="G126:H126"/>
    <mergeCell ref="G115:H115"/>
    <mergeCell ref="G116:H116"/>
    <mergeCell ref="G117:H117"/>
    <mergeCell ref="G118:H118"/>
    <mergeCell ref="G119:H119"/>
    <mergeCell ref="G120:H120"/>
    <mergeCell ref="G109:H109"/>
    <mergeCell ref="G110:H110"/>
    <mergeCell ref="G111:H111"/>
    <mergeCell ref="G112:H112"/>
    <mergeCell ref="G113:H113"/>
    <mergeCell ref="G114:H114"/>
    <mergeCell ref="G103:H103"/>
    <mergeCell ref="G104:H104"/>
    <mergeCell ref="G105:H105"/>
    <mergeCell ref="G106:H106"/>
    <mergeCell ref="G107:H107"/>
    <mergeCell ref="G108:H108"/>
    <mergeCell ref="G97:H97"/>
    <mergeCell ref="G98:H98"/>
    <mergeCell ref="G99:H99"/>
    <mergeCell ref="G100:H100"/>
    <mergeCell ref="G101:H101"/>
    <mergeCell ref="G102:H102"/>
    <mergeCell ref="G91:H91"/>
    <mergeCell ref="G92:H92"/>
    <mergeCell ref="G93:H93"/>
    <mergeCell ref="G94:H94"/>
    <mergeCell ref="G95:H95"/>
    <mergeCell ref="G96:H96"/>
    <mergeCell ref="G85:H85"/>
    <mergeCell ref="G86:H86"/>
    <mergeCell ref="G87:H87"/>
    <mergeCell ref="G88:H88"/>
    <mergeCell ref="G89:H89"/>
    <mergeCell ref="G90:H90"/>
    <mergeCell ref="G80:H80"/>
    <mergeCell ref="G81:H81"/>
    <mergeCell ref="G82:H82"/>
    <mergeCell ref="G83:H83"/>
    <mergeCell ref="G84:H84"/>
    <mergeCell ref="G73:H73"/>
    <mergeCell ref="G74:H74"/>
    <mergeCell ref="G75:H75"/>
    <mergeCell ref="G76:H76"/>
    <mergeCell ref="G77:H77"/>
    <mergeCell ref="G78:H78"/>
    <mergeCell ref="G71:H71"/>
    <mergeCell ref="G72:H72"/>
    <mergeCell ref="G61:H61"/>
    <mergeCell ref="G62:H62"/>
    <mergeCell ref="G63:H63"/>
    <mergeCell ref="G64:H64"/>
    <mergeCell ref="G65:H65"/>
    <mergeCell ref="G66:H66"/>
    <mergeCell ref="G79:H79"/>
    <mergeCell ref="G50:H50"/>
    <mergeCell ref="G51:H51"/>
    <mergeCell ref="G52:H52"/>
    <mergeCell ref="G53:H53"/>
    <mergeCell ref="G54:H54"/>
    <mergeCell ref="G67:H67"/>
    <mergeCell ref="G68:H68"/>
    <mergeCell ref="G69:H69"/>
    <mergeCell ref="G70:H70"/>
    <mergeCell ref="G297:H297"/>
    <mergeCell ref="G15:H15"/>
    <mergeCell ref="G16:H16"/>
    <mergeCell ref="G17:H17"/>
    <mergeCell ref="G18:H18"/>
    <mergeCell ref="G232:H232"/>
    <mergeCell ref="G233:H233"/>
    <mergeCell ref="G234:H234"/>
    <mergeCell ref="G235:H235"/>
    <mergeCell ref="G236:H236"/>
    <mergeCell ref="G237:H237"/>
    <mergeCell ref="G238:H238"/>
    <mergeCell ref="G239:H239"/>
    <mergeCell ref="G240:H240"/>
    <mergeCell ref="G241:H241"/>
    <mergeCell ref="G242:H242"/>
    <mergeCell ref="G31:H31"/>
    <mergeCell ref="G32:H32"/>
    <mergeCell ref="G33:H33"/>
    <mergeCell ref="G34:H34"/>
    <mergeCell ref="G35:H35"/>
    <mergeCell ref="G36:H36"/>
    <mergeCell ref="G25:H25"/>
    <mergeCell ref="G26:H26"/>
    <mergeCell ref="G8:H8"/>
    <mergeCell ref="G9:H9"/>
    <mergeCell ref="G10:H10"/>
    <mergeCell ref="G11:H11"/>
    <mergeCell ref="G12:H12"/>
    <mergeCell ref="G13:H13"/>
    <mergeCell ref="G229:H229"/>
    <mergeCell ref="G230:H230"/>
    <mergeCell ref="G231:H231"/>
    <mergeCell ref="G19:H19"/>
    <mergeCell ref="G20:H20"/>
    <mergeCell ref="G21:H21"/>
    <mergeCell ref="G22:H22"/>
    <mergeCell ref="G23:H23"/>
    <mergeCell ref="G24:H24"/>
    <mergeCell ref="G14:H14"/>
    <mergeCell ref="G46:H46"/>
    <mergeCell ref="G47:H47"/>
    <mergeCell ref="G48:H48"/>
    <mergeCell ref="G37:H37"/>
    <mergeCell ref="G38:H38"/>
    <mergeCell ref="G39:H39"/>
    <mergeCell ref="G40:H40"/>
    <mergeCell ref="G41:H41"/>
    <mergeCell ref="G251:H251"/>
    <mergeCell ref="G27:H27"/>
    <mergeCell ref="G28:H28"/>
    <mergeCell ref="G29:H29"/>
    <mergeCell ref="G30:H30"/>
    <mergeCell ref="G43:H43"/>
    <mergeCell ref="G44:H44"/>
    <mergeCell ref="G45:H45"/>
    <mergeCell ref="G243:H243"/>
    <mergeCell ref="G244:H244"/>
    <mergeCell ref="G245:H245"/>
    <mergeCell ref="G246:H246"/>
    <mergeCell ref="G247:H247"/>
    <mergeCell ref="G248:H248"/>
    <mergeCell ref="G249:H249"/>
    <mergeCell ref="G250:H250"/>
    <mergeCell ref="G42:H42"/>
    <mergeCell ref="G55:H55"/>
    <mergeCell ref="G56:H56"/>
    <mergeCell ref="G57:H57"/>
    <mergeCell ref="G58:H58"/>
    <mergeCell ref="G59:H59"/>
    <mergeCell ref="G60:H60"/>
    <mergeCell ref="G49:H49"/>
    <mergeCell ref="G252:H252"/>
    <mergeCell ref="G253:H253"/>
    <mergeCell ref="G254:H254"/>
    <mergeCell ref="G255:H255"/>
    <mergeCell ref="G256:H256"/>
    <mergeCell ref="G257:H257"/>
    <mergeCell ref="G258:H258"/>
    <mergeCell ref="G259:H259"/>
    <mergeCell ref="G260:H260"/>
    <mergeCell ref="G262:H262"/>
    <mergeCell ref="G261:H261"/>
    <mergeCell ref="G263:H263"/>
    <mergeCell ref="G264:H264"/>
    <mergeCell ref="G265:H265"/>
    <mergeCell ref="G266:H266"/>
    <mergeCell ref="G267:H267"/>
    <mergeCell ref="G268:H268"/>
    <mergeCell ref="G269:H269"/>
    <mergeCell ref="G270:H270"/>
    <mergeCell ref="G271:H271"/>
    <mergeCell ref="G272:H272"/>
    <mergeCell ref="G273:H273"/>
    <mergeCell ref="G274:H274"/>
    <mergeCell ref="G275:H275"/>
    <mergeCell ref="G276:H276"/>
    <mergeCell ref="G277:H277"/>
    <mergeCell ref="G278:H278"/>
    <mergeCell ref="G279:H279"/>
    <mergeCell ref="G280:H280"/>
    <mergeCell ref="G281:H281"/>
    <mergeCell ref="G282:H282"/>
    <mergeCell ref="G283:H283"/>
    <mergeCell ref="G284:H284"/>
    <mergeCell ref="G285:H285"/>
    <mergeCell ref="G286:H286"/>
    <mergeCell ref="G287:H287"/>
    <mergeCell ref="G288:H288"/>
    <mergeCell ref="G289:H289"/>
    <mergeCell ref="G290:H290"/>
    <mergeCell ref="G291:H291"/>
    <mergeCell ref="G292:H292"/>
    <mergeCell ref="G293:H293"/>
    <mergeCell ref="G294:H294"/>
    <mergeCell ref="G296:H296"/>
    <mergeCell ref="G295:H295"/>
  </mergeCells>
  <conditionalFormatting sqref="B1:AD1 B6:C6 E6:G6 I6:P6 P7:T7 U6:AD6 B5:AD5 B2:B3 W7 AF1:XFD1 AG2:AH2 AF3:AH5 AK2:XFD5 AH2:AH4 AF252:XFD260 AF6:XFD228 AE1:AE228 Z153:AD153 Z201:AD201 Z220:AD220 Z247:XFD247 Z255:AD255 Z287:AD287 W57:AD57 W200:AD200 W213:AD213 W226:AD226 V61:AD61 Y7:AD7 AE262:XFD294 I2:AD2 H3:AD3 B4:G4 I4:AD4 B15:L260 P15:AD56 B262:L294 P288:AD294 P62:AD152 P262:AD286 P221:AD225 P202:AD212 P61:T61 P58:AD60 P226:U226 P227:AD228 P213:U213 P214:AD219 P200:U200 P57:U57 P287:T287 P255:T255 P256:AD260 P247:T247 P248:XFD251 P220:T220 P201:T201 P153:T153 P154:AD199 P229:XFD246 P252:AD254 M15:M294 B8:AD8 B9:M14 O9:AD14 O15:O294 N9:N294 B296:XFD1048576">
    <cfRule type="cellIs" dxfId="34" priority="44" operator="equal">
      <formula>0</formula>
    </cfRule>
  </conditionalFormatting>
  <conditionalFormatting sqref="J1:J260 J262:J294 J296:J1048576">
    <cfRule type="cellIs" dxfId="33" priority="42" operator="equal">
      <formula>"TH"</formula>
    </cfRule>
    <cfRule type="cellIs" dxfId="32" priority="43" operator="equal">
      <formula>"VĐ"</formula>
    </cfRule>
  </conditionalFormatting>
  <conditionalFormatting sqref="AE252:AE260">
    <cfRule type="cellIs" dxfId="31" priority="41" operator="equal">
      <formula>0</formula>
    </cfRule>
  </conditionalFormatting>
  <conditionalFormatting sqref="AI2:AI5">
    <cfRule type="cellIs" dxfId="30" priority="40" operator="equal">
      <formula>0</formula>
    </cfRule>
  </conditionalFormatting>
  <conditionalFormatting sqref="AJ2:AJ5">
    <cfRule type="cellIs" dxfId="29" priority="39" operator="equal">
      <formula>0</formula>
    </cfRule>
  </conditionalFormatting>
  <conditionalFormatting sqref="B261:L261 AF261:XFD261 P261:AD261">
    <cfRule type="cellIs" dxfId="28" priority="38" operator="equal">
      <formula>0</formula>
    </cfRule>
  </conditionalFormatting>
  <conditionalFormatting sqref="J261">
    <cfRule type="cellIs" dxfId="27" priority="36" operator="equal">
      <formula>"TH"</formula>
    </cfRule>
    <cfRule type="cellIs" dxfId="26" priority="37" operator="equal">
      <formula>"VĐ"</formula>
    </cfRule>
  </conditionalFormatting>
  <conditionalFormatting sqref="AE261">
    <cfRule type="cellIs" dxfId="25" priority="35" operator="equal">
      <formula>0</formula>
    </cfRule>
  </conditionalFormatting>
  <conditionalFormatting sqref="U153:Y153">
    <cfRule type="cellIs" dxfId="24" priority="34" operator="equal">
      <formula>0</formula>
    </cfRule>
  </conditionalFormatting>
  <conditionalFormatting sqref="U201:Y201">
    <cfRule type="cellIs" dxfId="23" priority="33" operator="equal">
      <formula>0</formula>
    </cfRule>
  </conditionalFormatting>
  <conditionalFormatting sqref="U220:Y220">
    <cfRule type="cellIs" dxfId="22" priority="32" operator="equal">
      <formula>0</formula>
    </cfRule>
  </conditionalFormatting>
  <conditionalFormatting sqref="U247:Y247">
    <cfRule type="cellIs" dxfId="21" priority="31" operator="equal">
      <formula>0</formula>
    </cfRule>
  </conditionalFormatting>
  <conditionalFormatting sqref="U255:Y255">
    <cfRule type="cellIs" dxfId="20" priority="30" operator="equal">
      <formula>0</formula>
    </cfRule>
  </conditionalFormatting>
  <conditionalFormatting sqref="U287:Y287">
    <cfRule type="cellIs" dxfId="19" priority="29" operator="equal">
      <formula>0</formula>
    </cfRule>
  </conditionalFormatting>
  <conditionalFormatting sqref="V57">
    <cfRule type="cellIs" dxfId="18" priority="28" operator="equal">
      <formula>0</formula>
    </cfRule>
  </conditionalFormatting>
  <conditionalFormatting sqref="V200">
    <cfRule type="cellIs" dxfId="17" priority="27" operator="equal">
      <formula>0</formula>
    </cfRule>
  </conditionalFormatting>
  <conditionalFormatting sqref="V213">
    <cfRule type="cellIs" dxfId="16" priority="26" operator="equal">
      <formula>0</formula>
    </cfRule>
  </conditionalFormatting>
  <conditionalFormatting sqref="V226">
    <cfRule type="cellIs" dxfId="15" priority="25" operator="equal">
      <formula>0</formula>
    </cfRule>
  </conditionalFormatting>
  <conditionalFormatting sqref="A8:A12 A14:A18">
    <cfRule type="cellIs" dxfId="14" priority="24" operator="equal">
      <formula>0</formula>
    </cfRule>
  </conditionalFormatting>
  <conditionalFormatting sqref="A13">
    <cfRule type="cellIs" dxfId="13" priority="17" operator="equal">
      <formula>0</formula>
    </cfRule>
  </conditionalFormatting>
  <conditionalFormatting sqref="B295:XFD295">
    <cfRule type="cellIs" dxfId="12" priority="14" operator="equal">
      <formula>0</formula>
    </cfRule>
  </conditionalFormatting>
  <conditionalFormatting sqref="J295">
    <cfRule type="cellIs" dxfId="11" priority="12" operator="equal">
      <formula>"TH"</formula>
    </cfRule>
    <cfRule type="cellIs" dxfId="10" priority="13" operator="equal">
      <formula>"VĐ"</formula>
    </cfRule>
  </conditionalFormatting>
  <conditionalFormatting sqref="A189:A218 A220:A264 A19:A51 A53:A61 A86:A187 A63:A84">
    <cfRule type="cellIs" dxfId="9" priority="10" operator="equal">
      <formula>0</formula>
    </cfRule>
  </conditionalFormatting>
  <conditionalFormatting sqref="A265:A276">
    <cfRule type="cellIs" dxfId="8" priority="9" operator="equal">
      <formula>0</formula>
    </cfRule>
  </conditionalFormatting>
  <conditionalFormatting sqref="A219">
    <cfRule type="cellIs" dxfId="7" priority="8" operator="equal">
      <formula>0</formula>
    </cfRule>
  </conditionalFormatting>
  <conditionalFormatting sqref="A188">
    <cfRule type="cellIs" dxfId="6" priority="7" operator="equal">
      <formula>0</formula>
    </cfRule>
  </conditionalFormatting>
  <conditionalFormatting sqref="A277:A286">
    <cfRule type="cellIs" dxfId="5" priority="6" operator="equal">
      <formula>0</formula>
    </cfRule>
  </conditionalFormatting>
  <conditionalFormatting sqref="A287">
    <cfRule type="cellIs" dxfId="4" priority="5" operator="equal">
      <formula>0</formula>
    </cfRule>
  </conditionalFormatting>
  <conditionalFormatting sqref="A288:A296">
    <cfRule type="cellIs" dxfId="3" priority="4" operator="equal">
      <formula>0</formula>
    </cfRule>
  </conditionalFormatting>
  <conditionalFormatting sqref="A52">
    <cfRule type="cellIs" dxfId="2" priority="3" operator="equal">
      <formula>0</formula>
    </cfRule>
  </conditionalFormatting>
  <conditionalFormatting sqref="A85">
    <cfRule type="cellIs" dxfId="1" priority="2" operator="equal">
      <formula>0</formula>
    </cfRule>
  </conditionalFormatting>
  <conditionalFormatting sqref="A62">
    <cfRule type="cellIs" dxfId="0" priority="1" operator="equal">
      <formula>0</formula>
    </cfRule>
  </conditionalFormatting>
  <printOptions horizontalCentered="1"/>
  <pageMargins left="0.23622047244094491" right="7.874015748031496E-2" top="0.31496062992125984" bottom="0.27559055118110237" header="0.31496062992125984" footer="0.31496062992125984"/>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8"/>
  <sheetViews>
    <sheetView zoomScale="70" zoomScaleNormal="70" workbookViewId="0">
      <selection activeCell="B1" sqref="B1:B19"/>
    </sheetView>
  </sheetViews>
  <sheetFormatPr defaultRowHeight="15" x14ac:dyDescent="0.25"/>
  <cols>
    <col min="1" max="1" width="23.7109375" customWidth="1"/>
    <col min="2" max="2" width="4.7109375" customWidth="1"/>
    <col min="3" max="3" width="2.7109375" customWidth="1"/>
    <col min="4" max="4" width="10.7109375" customWidth="1"/>
    <col min="5" max="6" width="8.7109375" customWidth="1"/>
    <col min="7" max="7" width="30.7109375" customWidth="1"/>
    <col min="8" max="8" width="2.7109375" customWidth="1"/>
  </cols>
  <sheetData>
    <row r="1" spans="1:9" s="267" customFormat="1" ht="5.0999999999999996" customHeight="1" thickBot="1" x14ac:dyDescent="0.35">
      <c r="A1" s="266"/>
      <c r="B1" s="663">
        <v>1</v>
      </c>
      <c r="C1" s="266"/>
      <c r="D1" s="266"/>
      <c r="E1" s="266"/>
      <c r="F1" s="266"/>
      <c r="G1" s="266"/>
      <c r="H1" s="266"/>
    </row>
    <row r="2" spans="1:9" s="267" customFormat="1" ht="18.75" x14ac:dyDescent="0.3">
      <c r="A2" s="266"/>
      <c r="B2" s="663"/>
      <c r="C2" s="268"/>
      <c r="D2" s="269"/>
      <c r="E2" s="269"/>
      <c r="F2" s="269"/>
      <c r="G2" s="269"/>
      <c r="H2" s="270"/>
    </row>
    <row r="3" spans="1:9" s="291" customFormat="1" ht="24.95" customHeight="1" x14ac:dyDescent="0.25">
      <c r="A3" s="272"/>
      <c r="B3" s="663"/>
      <c r="C3" s="290"/>
      <c r="D3" s="667" t="s">
        <v>2227</v>
      </c>
      <c r="E3" s="667"/>
      <c r="F3" s="667"/>
      <c r="G3" s="667"/>
      <c r="H3" s="279"/>
    </row>
    <row r="4" spans="1:9" s="267" customFormat="1" ht="36.75" customHeight="1" x14ac:dyDescent="0.3">
      <c r="A4" s="266"/>
      <c r="B4" s="663"/>
      <c r="C4" s="271"/>
      <c r="D4" s="272" t="s">
        <v>2362</v>
      </c>
      <c r="E4" s="665" t="str">
        <f>VLOOKUP($B1,'LICH THI'!$D:$AF,4,0)</f>
        <v>Lý thuyết xác suất - thống kê</v>
      </c>
      <c r="F4" s="665"/>
      <c r="G4" s="665"/>
      <c r="H4" s="273"/>
    </row>
    <row r="5" spans="1:9" s="267" customFormat="1" ht="24.95" customHeight="1" x14ac:dyDescent="0.3">
      <c r="A5" s="266"/>
      <c r="B5" s="663"/>
      <c r="C5" s="271"/>
      <c r="D5" s="272" t="s">
        <v>2361</v>
      </c>
      <c r="E5" s="274" t="str">
        <f>VLOOKUP($B1,'LICH THI'!$D:$AF,3,0)</f>
        <v>DC1CB20</v>
      </c>
      <c r="F5" s="274"/>
      <c r="G5" s="274"/>
      <c r="H5" s="275"/>
    </row>
    <row r="6" spans="1:9" s="267" customFormat="1" ht="24.95" customHeight="1" x14ac:dyDescent="0.3">
      <c r="A6" s="266"/>
      <c r="B6" s="663"/>
      <c r="C6" s="271"/>
      <c r="D6" s="272" t="s">
        <v>2402</v>
      </c>
      <c r="E6" s="276" t="str">
        <f>IF(LEFT(I6,2)="CC","CAO ĐẲNG CHÍNH QUY",IF(LEFT(I6,2)="CL","CAO ĐẲNG LIÊN THÔNG",IF(LEFT(I6,2)="DC","ĐẠI HỌC CHÍNH QUY",IF(LEFT(I6,2)="DL","ĐẠI HỌC LIÊN THÔNG","??"))))&amp;" - KHÓA "&amp;RIGHT(I6,2)</f>
        <v>ĐẠI HỌC LIÊN THÔNG - KHÓA 7D</v>
      </c>
      <c r="F6" s="276"/>
      <c r="G6" s="276"/>
      <c r="H6" s="277"/>
      <c r="I6" s="267" t="str">
        <f>VLOOKUP($B1,'LICH THI'!$D:$AF,2,0)</f>
        <v>DL67D</v>
      </c>
    </row>
    <row r="7" spans="1:9" s="267" customFormat="1" ht="24.95" customHeight="1" x14ac:dyDescent="0.3">
      <c r="A7" s="266"/>
      <c r="B7" s="663"/>
      <c r="C7" s="271"/>
      <c r="D7" s="272"/>
      <c r="E7" s="272"/>
      <c r="F7" s="272"/>
      <c r="G7" s="278" t="s">
        <v>2403</v>
      </c>
      <c r="H7" s="279"/>
    </row>
    <row r="8" spans="1:9" s="267" customFormat="1" ht="21.95" customHeight="1" x14ac:dyDescent="0.3">
      <c r="A8" s="266"/>
      <c r="B8" s="663"/>
      <c r="C8" s="271"/>
      <c r="D8" s="272" t="s">
        <v>2404</v>
      </c>
      <c r="E8" s="280"/>
      <c r="F8" s="272" t="s">
        <v>2405</v>
      </c>
      <c r="G8" s="281"/>
      <c r="H8" s="279"/>
    </row>
    <row r="9" spans="1:9" s="267" customFormat="1" ht="21.95" customHeight="1" x14ac:dyDescent="0.3">
      <c r="A9" s="266"/>
      <c r="B9" s="663"/>
      <c r="C9" s="271"/>
      <c r="D9" s="272" t="s">
        <v>2406</v>
      </c>
      <c r="E9" s="282"/>
      <c r="F9" s="272" t="s">
        <v>2407</v>
      </c>
      <c r="G9" s="282"/>
      <c r="H9" s="279"/>
    </row>
    <row r="10" spans="1:9" s="267" customFormat="1" ht="21.95" customHeight="1" x14ac:dyDescent="0.3">
      <c r="A10" s="266"/>
      <c r="B10" s="663"/>
      <c r="C10" s="271"/>
      <c r="D10" s="272" t="s">
        <v>2408</v>
      </c>
      <c r="E10" s="282"/>
      <c r="F10" s="272" t="s">
        <v>2407</v>
      </c>
      <c r="G10" s="282"/>
      <c r="H10" s="279"/>
    </row>
    <row r="11" spans="1:9" s="267" customFormat="1" ht="21.95" customHeight="1" x14ac:dyDescent="0.3">
      <c r="A11" s="266"/>
      <c r="B11" s="663"/>
      <c r="C11" s="271"/>
      <c r="D11" s="272" t="s">
        <v>2409</v>
      </c>
      <c r="E11" s="282"/>
      <c r="F11" s="272" t="s">
        <v>2407</v>
      </c>
      <c r="G11" s="282"/>
      <c r="H11" s="279"/>
    </row>
    <row r="12" spans="1:9" s="267" customFormat="1" ht="21.95" customHeight="1" x14ac:dyDescent="0.3">
      <c r="A12" s="266"/>
      <c r="B12" s="663"/>
      <c r="C12" s="271"/>
      <c r="D12" s="280"/>
      <c r="E12" s="282"/>
      <c r="F12" s="280"/>
      <c r="G12" s="282"/>
      <c r="H12" s="279"/>
    </row>
    <row r="13" spans="1:9" s="267" customFormat="1" ht="21.95" customHeight="1" x14ac:dyDescent="0.3">
      <c r="A13" s="266"/>
      <c r="B13" s="663"/>
      <c r="C13" s="271"/>
      <c r="D13" s="282"/>
      <c r="E13" s="282"/>
      <c r="F13" s="282"/>
      <c r="G13" s="282"/>
      <c r="H13" s="279"/>
    </row>
    <row r="14" spans="1:9" s="267" customFormat="1" ht="21.95" customHeight="1" x14ac:dyDescent="0.3">
      <c r="A14" s="266"/>
      <c r="B14" s="663"/>
      <c r="C14" s="271"/>
      <c r="D14" s="282"/>
      <c r="E14" s="282"/>
      <c r="F14" s="282"/>
      <c r="G14" s="282"/>
      <c r="H14" s="279"/>
    </row>
    <row r="15" spans="1:9" s="267" customFormat="1" ht="21.95" customHeight="1" x14ac:dyDescent="0.3">
      <c r="A15" s="266"/>
      <c r="B15" s="663"/>
      <c r="C15" s="271"/>
      <c r="D15" s="282"/>
      <c r="E15" s="282"/>
      <c r="F15" s="282"/>
      <c r="G15" s="282"/>
      <c r="H15" s="279"/>
    </row>
    <row r="16" spans="1:9" s="267" customFormat="1" ht="21.95" customHeight="1" x14ac:dyDescent="0.3">
      <c r="A16" s="266"/>
      <c r="B16" s="663"/>
      <c r="C16" s="271"/>
      <c r="D16" s="282"/>
      <c r="E16" s="282"/>
      <c r="F16" s="282"/>
      <c r="G16" s="282"/>
      <c r="H16" s="279"/>
    </row>
    <row r="17" spans="1:9" s="267" customFormat="1" ht="21.95" customHeight="1" x14ac:dyDescent="0.3">
      <c r="A17" s="266"/>
      <c r="B17" s="663"/>
      <c r="C17" s="271"/>
      <c r="D17" s="282"/>
      <c r="E17" s="282"/>
      <c r="F17" s="282"/>
      <c r="G17" s="282"/>
      <c r="H17" s="279"/>
    </row>
    <row r="18" spans="1:9" s="267" customFormat="1" ht="21.95" customHeight="1" thickBot="1" x14ac:dyDescent="0.35">
      <c r="A18" s="266"/>
      <c r="B18" s="663"/>
      <c r="C18" s="283"/>
      <c r="D18" s="284"/>
      <c r="E18" s="284"/>
      <c r="F18" s="284"/>
      <c r="G18" s="284"/>
      <c r="H18" s="285"/>
    </row>
    <row r="19" spans="1:9" s="267" customFormat="1" ht="18.75" x14ac:dyDescent="0.3">
      <c r="A19" s="286"/>
      <c r="B19" s="664"/>
      <c r="C19" s="286"/>
      <c r="D19" s="287"/>
      <c r="E19" s="287"/>
      <c r="F19" s="287"/>
      <c r="G19" s="287"/>
      <c r="H19" s="287"/>
    </row>
    <row r="20" spans="1:9" ht="15.75" thickBot="1" x14ac:dyDescent="0.3">
      <c r="A20" s="288"/>
      <c r="B20" s="666">
        <f>+B1+1</f>
        <v>2</v>
      </c>
      <c r="C20" s="288"/>
      <c r="D20" s="288"/>
      <c r="E20" s="288"/>
      <c r="F20" s="288"/>
      <c r="G20" s="288"/>
      <c r="H20" s="288"/>
    </row>
    <row r="21" spans="1:9" s="267" customFormat="1" ht="18.75" x14ac:dyDescent="0.3">
      <c r="A21" s="266"/>
      <c r="B21" s="663"/>
      <c r="C21" s="268"/>
      <c r="D21" s="269"/>
      <c r="E21" s="269"/>
      <c r="F21" s="269"/>
      <c r="G21" s="269"/>
      <c r="H21" s="270"/>
    </row>
    <row r="22" spans="1:9" s="291" customFormat="1" ht="24.95" customHeight="1" x14ac:dyDescent="0.25">
      <c r="A22" s="272"/>
      <c r="B22" s="663"/>
      <c r="C22" s="290"/>
      <c r="D22" s="667" t="s">
        <v>2227</v>
      </c>
      <c r="E22" s="667"/>
      <c r="F22" s="667"/>
      <c r="G22" s="667"/>
      <c r="H22" s="279"/>
    </row>
    <row r="23" spans="1:9" s="267" customFormat="1" ht="36.75" customHeight="1" x14ac:dyDescent="0.3">
      <c r="A23" s="266"/>
      <c r="B23" s="663"/>
      <c r="C23" s="271"/>
      <c r="D23" s="272" t="s">
        <v>2362</v>
      </c>
      <c r="E23" s="665" t="str">
        <f>VLOOKUP($B20,'LICH THI'!$D:$AF,4,0)</f>
        <v>Văn hóa kinh doanh</v>
      </c>
      <c r="F23" s="665"/>
      <c r="G23" s="665"/>
      <c r="H23" s="273"/>
    </row>
    <row r="24" spans="1:9" s="267" customFormat="1" ht="24.95" customHeight="1" x14ac:dyDescent="0.3">
      <c r="A24" s="266"/>
      <c r="B24" s="663"/>
      <c r="C24" s="271"/>
      <c r="D24" s="272" t="s">
        <v>2361</v>
      </c>
      <c r="E24" s="274" t="str">
        <f>VLOOKUP($B20,'LICH THI'!$D:$AF,3,0)</f>
        <v>DC2CB94</v>
      </c>
      <c r="F24" s="274"/>
      <c r="G24" s="274"/>
      <c r="H24" s="275"/>
    </row>
    <row r="25" spans="1:9" s="267" customFormat="1" ht="24.95" customHeight="1" x14ac:dyDescent="0.3">
      <c r="A25" s="266"/>
      <c r="B25" s="663"/>
      <c r="C25" s="271"/>
      <c r="D25" s="272" t="s">
        <v>2402</v>
      </c>
      <c r="E25" s="276" t="str">
        <f>IF(LEFT(I25,2)="CC","CAO ĐẲNG CHÍNH QUY",IF(LEFT(I25,2)="CL","CAO ĐẲNG LIÊN THÔNG",IF(LEFT(I25,2)="DC","ĐẠI HỌC CHÍNH QUY",IF(LEFT(I25,2)="DL","ĐẠI HỌC LIÊN THÔNG","??"))))&amp;" - KHÓA "&amp;RIGHT(I25,2)</f>
        <v>ĐẠI HỌC LIÊN THÔNG - KHÓA 7D</v>
      </c>
      <c r="F25" s="276"/>
      <c r="G25" s="276"/>
      <c r="H25" s="277"/>
      <c r="I25" s="267" t="str">
        <f>VLOOKUP($B20,'LICH THI'!$D:$AF,2,0)</f>
        <v>DL67D</v>
      </c>
    </row>
    <row r="26" spans="1:9" s="267" customFormat="1" ht="24.95" customHeight="1" x14ac:dyDescent="0.3">
      <c r="A26" s="266"/>
      <c r="B26" s="663"/>
      <c r="C26" s="271"/>
      <c r="D26" s="272"/>
      <c r="E26" s="272"/>
      <c r="F26" s="272"/>
      <c r="G26" s="278" t="s">
        <v>2403</v>
      </c>
      <c r="H26" s="279"/>
    </row>
    <row r="27" spans="1:9" s="267" customFormat="1" ht="21.95" customHeight="1" x14ac:dyDescent="0.3">
      <c r="A27" s="266"/>
      <c r="B27" s="663"/>
      <c r="C27" s="271"/>
      <c r="D27" s="272" t="s">
        <v>2404</v>
      </c>
      <c r="E27" s="280"/>
      <c r="F27" s="272" t="s">
        <v>2405</v>
      </c>
      <c r="G27" s="281"/>
      <c r="H27" s="279"/>
    </row>
    <row r="28" spans="1:9" s="267" customFormat="1" ht="21.95" customHeight="1" x14ac:dyDescent="0.3">
      <c r="A28" s="266"/>
      <c r="B28" s="663"/>
      <c r="C28" s="271"/>
      <c r="D28" s="272" t="s">
        <v>2406</v>
      </c>
      <c r="E28" s="282"/>
      <c r="F28" s="272" t="s">
        <v>2407</v>
      </c>
      <c r="G28" s="282"/>
      <c r="H28" s="279"/>
    </row>
    <row r="29" spans="1:9" s="267" customFormat="1" ht="21.95" customHeight="1" x14ac:dyDescent="0.3">
      <c r="A29" s="266"/>
      <c r="B29" s="663"/>
      <c r="C29" s="271"/>
      <c r="D29" s="272" t="s">
        <v>2408</v>
      </c>
      <c r="E29" s="282"/>
      <c r="F29" s="272" t="s">
        <v>2407</v>
      </c>
      <c r="G29" s="282"/>
      <c r="H29" s="279"/>
    </row>
    <row r="30" spans="1:9" s="267" customFormat="1" ht="21.95" customHeight="1" x14ac:dyDescent="0.3">
      <c r="A30" s="266"/>
      <c r="B30" s="663"/>
      <c r="C30" s="271"/>
      <c r="D30" s="272" t="s">
        <v>2409</v>
      </c>
      <c r="E30" s="282"/>
      <c r="F30" s="272" t="s">
        <v>2407</v>
      </c>
      <c r="G30" s="282"/>
      <c r="H30" s="279"/>
    </row>
    <row r="31" spans="1:9" s="267" customFormat="1" ht="21.95" customHeight="1" x14ac:dyDescent="0.3">
      <c r="A31" s="266"/>
      <c r="B31" s="663"/>
      <c r="C31" s="271"/>
      <c r="D31" s="280"/>
      <c r="E31" s="282"/>
      <c r="F31" s="280"/>
      <c r="G31" s="282"/>
      <c r="H31" s="279"/>
    </row>
    <row r="32" spans="1:9" s="267" customFormat="1" ht="21.95" customHeight="1" x14ac:dyDescent="0.3">
      <c r="A32" s="266"/>
      <c r="B32" s="663"/>
      <c r="C32" s="271"/>
      <c r="D32" s="282"/>
      <c r="E32" s="282"/>
      <c r="F32" s="282"/>
      <c r="G32" s="282"/>
      <c r="H32" s="279"/>
    </row>
    <row r="33" spans="1:8" s="267" customFormat="1" ht="21.95" customHeight="1" x14ac:dyDescent="0.3">
      <c r="A33" s="266"/>
      <c r="B33" s="663"/>
      <c r="C33" s="271"/>
      <c r="D33" s="282"/>
      <c r="E33" s="282"/>
      <c r="F33" s="282"/>
      <c r="G33" s="282"/>
      <c r="H33" s="279"/>
    </row>
    <row r="34" spans="1:8" s="267" customFormat="1" ht="21.95" customHeight="1" x14ac:dyDescent="0.3">
      <c r="A34" s="266"/>
      <c r="B34" s="663"/>
      <c r="C34" s="271"/>
      <c r="D34" s="282"/>
      <c r="E34" s="282"/>
      <c r="F34" s="282"/>
      <c r="G34" s="282"/>
      <c r="H34" s="279"/>
    </row>
    <row r="35" spans="1:8" s="267" customFormat="1" ht="21.95" customHeight="1" x14ac:dyDescent="0.3">
      <c r="A35" s="266"/>
      <c r="B35" s="663"/>
      <c r="C35" s="271"/>
      <c r="D35" s="282"/>
      <c r="E35" s="282"/>
      <c r="F35" s="282"/>
      <c r="G35" s="282"/>
      <c r="H35" s="279"/>
    </row>
    <row r="36" spans="1:8" s="267" customFormat="1" ht="21.95" customHeight="1" x14ac:dyDescent="0.3">
      <c r="A36" s="266"/>
      <c r="B36" s="663"/>
      <c r="C36" s="271"/>
      <c r="D36" s="282"/>
      <c r="E36" s="282"/>
      <c r="F36" s="282"/>
      <c r="G36" s="282"/>
      <c r="H36" s="279"/>
    </row>
    <row r="37" spans="1:8" s="267" customFormat="1" ht="21.95" customHeight="1" thickBot="1" x14ac:dyDescent="0.35">
      <c r="A37" s="266"/>
      <c r="B37" s="663"/>
      <c r="C37" s="283"/>
      <c r="D37" s="284"/>
      <c r="E37" s="284"/>
      <c r="F37" s="284"/>
      <c r="G37" s="284"/>
      <c r="H37" s="285"/>
    </row>
    <row r="38" spans="1:8" s="267" customFormat="1" ht="5.0999999999999996" customHeight="1" x14ac:dyDescent="0.3">
      <c r="A38" s="266"/>
      <c r="B38" s="663"/>
      <c r="C38" s="266"/>
      <c r="D38" s="272"/>
      <c r="E38" s="272"/>
      <c r="F38" s="272"/>
      <c r="G38" s="272"/>
      <c r="H38" s="272"/>
    </row>
  </sheetData>
  <mergeCells count="6">
    <mergeCell ref="B1:B19"/>
    <mergeCell ref="E4:G4"/>
    <mergeCell ref="E23:G23"/>
    <mergeCell ref="B20:B38"/>
    <mergeCell ref="D3:G3"/>
    <mergeCell ref="D22:G22"/>
  </mergeCells>
  <pageMargins left="0.59055118110236227" right="0.19685039370078741" top="0.19685039370078741" bottom="0.19685039370078741" header="0" footer="0"/>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O163"/>
  <sheetViews>
    <sheetView topLeftCell="A4" zoomScale="70" zoomScaleNormal="70" workbookViewId="0">
      <selection activeCell="A161" sqref="A161:M161"/>
    </sheetView>
  </sheetViews>
  <sheetFormatPr defaultRowHeight="15" x14ac:dyDescent="0.25"/>
  <cols>
    <col min="1" max="1" width="4.42578125" style="326" customWidth="1"/>
    <col min="2" max="2" width="21.85546875" style="326" customWidth="1"/>
    <col min="3" max="3" width="77.42578125" style="326" bestFit="1" customWidth="1"/>
    <col min="4" max="4" width="18.7109375" style="326" customWidth="1"/>
    <col min="5" max="6" width="7.85546875" style="326" customWidth="1"/>
    <col min="7" max="7" width="10" style="326" customWidth="1"/>
    <col min="8" max="8" width="8" style="326" customWidth="1"/>
    <col min="9" max="12" width="10.28515625" customWidth="1"/>
    <col min="13" max="13" width="24.28515625" bestFit="1" customWidth="1"/>
  </cols>
  <sheetData>
    <row r="1" spans="1:15" ht="51" x14ac:dyDescent="0.25">
      <c r="A1" s="447" t="s">
        <v>3</v>
      </c>
      <c r="B1" s="447" t="s">
        <v>2147</v>
      </c>
      <c r="C1" s="447" t="s">
        <v>1542</v>
      </c>
      <c r="D1" s="447" t="s">
        <v>2148</v>
      </c>
      <c r="E1" s="448" t="s">
        <v>2149</v>
      </c>
      <c r="F1" s="448" t="s">
        <v>2150</v>
      </c>
      <c r="G1" s="448" t="s">
        <v>2151</v>
      </c>
      <c r="H1" s="448" t="s">
        <v>2152</v>
      </c>
      <c r="I1" s="326"/>
      <c r="J1" s="326"/>
      <c r="K1" s="326"/>
      <c r="L1" s="326"/>
      <c r="M1" s="326"/>
    </row>
    <row r="2" spans="1:15" x14ac:dyDescent="0.25">
      <c r="A2" s="325">
        <v>1</v>
      </c>
      <c r="B2" s="325" t="s">
        <v>2988</v>
      </c>
      <c r="C2" s="325" t="s">
        <v>2989</v>
      </c>
      <c r="D2" s="325" t="s">
        <v>526</v>
      </c>
      <c r="E2" s="325" t="s">
        <v>2990</v>
      </c>
      <c r="F2" s="325" t="s">
        <v>2189</v>
      </c>
      <c r="G2" s="325" t="s">
        <v>2178</v>
      </c>
      <c r="H2" s="325">
        <v>18</v>
      </c>
      <c r="I2" s="326">
        <v>18</v>
      </c>
      <c r="J2" s="326">
        <v>0</v>
      </c>
      <c r="K2" s="326">
        <v>0</v>
      </c>
      <c r="L2" s="326" t="s">
        <v>2718</v>
      </c>
      <c r="M2" s="326" t="s">
        <v>2527</v>
      </c>
      <c r="N2" t="e">
        <f>VLOOKUP(B2,'Tkê LOP'!D:S,8,0)</f>
        <v>#N/A</v>
      </c>
      <c r="O2" t="e">
        <f>N2-I2</f>
        <v>#N/A</v>
      </c>
    </row>
    <row r="3" spans="1:15" x14ac:dyDescent="0.25">
      <c r="A3" s="325">
        <v>2</v>
      </c>
      <c r="B3" s="325" t="s">
        <v>2991</v>
      </c>
      <c r="C3" s="325" t="s">
        <v>2992</v>
      </c>
      <c r="D3" s="325" t="s">
        <v>2993</v>
      </c>
      <c r="E3" s="325" t="s">
        <v>2990</v>
      </c>
      <c r="F3" s="325" t="s">
        <v>2189</v>
      </c>
      <c r="G3" s="325" t="s">
        <v>2178</v>
      </c>
      <c r="H3" s="325">
        <v>18</v>
      </c>
      <c r="I3" s="326">
        <v>18</v>
      </c>
      <c r="J3" s="326">
        <v>0</v>
      </c>
      <c r="K3" s="326">
        <v>0</v>
      </c>
      <c r="L3" s="326" t="s">
        <v>2718</v>
      </c>
      <c r="M3" s="326" t="s">
        <v>3007</v>
      </c>
      <c r="N3" t="e">
        <f>VLOOKUP(B3,'Tkê LOP'!D:S,8,0)</f>
        <v>#N/A</v>
      </c>
      <c r="O3" t="e">
        <f t="shared" ref="O3:O60" si="0">N3-I3</f>
        <v>#N/A</v>
      </c>
    </row>
    <row r="4" spans="1:15" x14ac:dyDescent="0.25">
      <c r="A4" s="325">
        <v>3</v>
      </c>
      <c r="B4" s="325" t="s">
        <v>2716</v>
      </c>
      <c r="C4" s="325" t="s">
        <v>2717</v>
      </c>
      <c r="D4" s="325" t="s">
        <v>248</v>
      </c>
      <c r="E4" s="325" t="s">
        <v>2996</v>
      </c>
      <c r="F4" s="325" t="s">
        <v>2153</v>
      </c>
      <c r="G4" s="325" t="s">
        <v>2154</v>
      </c>
      <c r="H4" s="325">
        <v>60</v>
      </c>
      <c r="I4" s="326">
        <v>59</v>
      </c>
      <c r="J4" s="326">
        <v>0</v>
      </c>
      <c r="K4" s="326">
        <v>0</v>
      </c>
      <c r="L4" s="326" t="s">
        <v>2718</v>
      </c>
      <c r="M4" s="326" t="s">
        <v>2172</v>
      </c>
      <c r="N4" t="e">
        <f>VLOOKUP(B4,'Tkê LOP'!D:S,8,0)</f>
        <v>#N/A</v>
      </c>
      <c r="O4" t="e">
        <f t="shared" si="0"/>
        <v>#N/A</v>
      </c>
    </row>
    <row r="5" spans="1:15" x14ac:dyDescent="0.25">
      <c r="A5" s="325">
        <v>4</v>
      </c>
      <c r="B5" s="325" t="s">
        <v>2727</v>
      </c>
      <c r="C5" s="325" t="s">
        <v>2728</v>
      </c>
      <c r="D5" s="325" t="s">
        <v>2507</v>
      </c>
      <c r="E5" s="325" t="s">
        <v>2996</v>
      </c>
      <c r="F5" s="325" t="s">
        <v>2157</v>
      </c>
      <c r="G5" s="325" t="s">
        <v>2155</v>
      </c>
      <c r="H5" s="325">
        <v>69</v>
      </c>
      <c r="I5" s="326">
        <v>66</v>
      </c>
      <c r="J5" s="326">
        <v>0</v>
      </c>
      <c r="K5" s="326">
        <v>0</v>
      </c>
      <c r="L5" s="326" t="s">
        <v>2718</v>
      </c>
      <c r="M5" s="326" t="s">
        <v>2175</v>
      </c>
      <c r="N5" t="e">
        <f>VLOOKUP(B5,'Tkê LOP'!D:S,8,0)</f>
        <v>#N/A</v>
      </c>
      <c r="O5" t="e">
        <f t="shared" si="0"/>
        <v>#N/A</v>
      </c>
    </row>
    <row r="6" spans="1:15" x14ac:dyDescent="0.25">
      <c r="A6" s="325">
        <v>5</v>
      </c>
      <c r="B6" s="325" t="s">
        <v>2729</v>
      </c>
      <c r="C6" s="325" t="s">
        <v>2730</v>
      </c>
      <c r="D6" s="325" t="s">
        <v>2507</v>
      </c>
      <c r="E6" s="325" t="s">
        <v>2996</v>
      </c>
      <c r="F6" s="325" t="s">
        <v>2157</v>
      </c>
      <c r="G6" s="325" t="s">
        <v>2155</v>
      </c>
      <c r="H6" s="325">
        <v>64</v>
      </c>
      <c r="I6" s="326">
        <v>62</v>
      </c>
      <c r="J6" s="326">
        <v>0</v>
      </c>
      <c r="K6" s="326">
        <v>0</v>
      </c>
      <c r="L6" s="326" t="s">
        <v>2718</v>
      </c>
      <c r="M6" s="326" t="s">
        <v>2175</v>
      </c>
      <c r="N6" t="e">
        <f>VLOOKUP(B6,'Tkê LOP'!D:S,8,0)</f>
        <v>#N/A</v>
      </c>
      <c r="O6" t="e">
        <f t="shared" si="0"/>
        <v>#N/A</v>
      </c>
    </row>
    <row r="7" spans="1:15" x14ac:dyDescent="0.25">
      <c r="A7" s="325">
        <v>6</v>
      </c>
      <c r="B7" s="325" t="s">
        <v>2731</v>
      </c>
      <c r="C7" s="325" t="s">
        <v>2732</v>
      </c>
      <c r="D7" s="325" t="s">
        <v>2507</v>
      </c>
      <c r="E7" s="325" t="s">
        <v>2996</v>
      </c>
      <c r="F7" s="325" t="s">
        <v>2157</v>
      </c>
      <c r="G7" s="325" t="s">
        <v>2155</v>
      </c>
      <c r="H7" s="325">
        <v>33</v>
      </c>
      <c r="I7" s="326">
        <v>32</v>
      </c>
      <c r="J7" s="326">
        <v>0</v>
      </c>
      <c r="K7" s="326">
        <v>0</v>
      </c>
      <c r="L7" s="326" t="s">
        <v>2718</v>
      </c>
      <c r="M7" s="326" t="s">
        <v>2176</v>
      </c>
      <c r="N7" t="e">
        <f>VLOOKUP(B7,'Tkê LOP'!D:S,8,0)</f>
        <v>#N/A</v>
      </c>
      <c r="O7" t="e">
        <f t="shared" si="0"/>
        <v>#N/A</v>
      </c>
    </row>
    <row r="8" spans="1:15" x14ac:dyDescent="0.25">
      <c r="A8" s="325">
        <v>7</v>
      </c>
      <c r="B8" s="325" t="s">
        <v>2994</v>
      </c>
      <c r="C8" s="325" t="s">
        <v>2995</v>
      </c>
      <c r="D8" s="325" t="s">
        <v>434</v>
      </c>
      <c r="E8" s="325" t="s">
        <v>2996</v>
      </c>
      <c r="F8" s="325" t="s">
        <v>2177</v>
      </c>
      <c r="G8" s="325" t="s">
        <v>2178</v>
      </c>
      <c r="H8" s="325">
        <v>18</v>
      </c>
      <c r="I8" s="326">
        <v>18</v>
      </c>
      <c r="J8" s="326">
        <v>0</v>
      </c>
      <c r="K8" s="326">
        <v>0</v>
      </c>
      <c r="L8" s="326" t="s">
        <v>2718</v>
      </c>
      <c r="M8" s="326" t="s">
        <v>2184</v>
      </c>
      <c r="N8" t="e">
        <f>VLOOKUP(B8,'Tkê LOP'!D:S,8,0)</f>
        <v>#N/A</v>
      </c>
      <c r="O8" t="e">
        <f t="shared" si="0"/>
        <v>#N/A</v>
      </c>
    </row>
    <row r="9" spans="1:15" x14ac:dyDescent="0.25">
      <c r="A9" s="325">
        <v>8</v>
      </c>
      <c r="B9" s="325" t="s">
        <v>2997</v>
      </c>
      <c r="C9" s="325" t="s">
        <v>2998</v>
      </c>
      <c r="D9" s="325" t="s">
        <v>417</v>
      </c>
      <c r="E9" s="325" t="s">
        <v>2990</v>
      </c>
      <c r="F9" s="325" t="s">
        <v>2177</v>
      </c>
      <c r="G9" s="325" t="s">
        <v>2178</v>
      </c>
      <c r="H9" s="325">
        <v>18</v>
      </c>
      <c r="I9" s="326">
        <v>18</v>
      </c>
      <c r="J9" s="326">
        <v>0</v>
      </c>
      <c r="K9" s="326">
        <v>0</v>
      </c>
      <c r="L9" s="326" t="s">
        <v>2718</v>
      </c>
      <c r="M9" s="326" t="s">
        <v>2179</v>
      </c>
      <c r="N9" t="e">
        <f>VLOOKUP(B9,'Tkê LOP'!D:S,8,0)</f>
        <v>#N/A</v>
      </c>
      <c r="O9" t="e">
        <f t="shared" si="0"/>
        <v>#N/A</v>
      </c>
    </row>
    <row r="10" spans="1:15" x14ac:dyDescent="0.25">
      <c r="A10" s="325">
        <v>9</v>
      </c>
      <c r="B10" s="325" t="s">
        <v>2733</v>
      </c>
      <c r="C10" s="325" t="s">
        <v>2734</v>
      </c>
      <c r="D10" s="325" t="s">
        <v>470</v>
      </c>
      <c r="E10" s="325" t="s">
        <v>2990</v>
      </c>
      <c r="F10" s="325" t="s">
        <v>2153</v>
      </c>
      <c r="G10" s="325" t="s">
        <v>2154</v>
      </c>
      <c r="H10" s="325">
        <v>60</v>
      </c>
      <c r="I10" s="326">
        <v>59</v>
      </c>
      <c r="J10" s="326">
        <v>0</v>
      </c>
      <c r="K10" s="326">
        <v>0</v>
      </c>
      <c r="L10" s="326" t="s">
        <v>2718</v>
      </c>
      <c r="M10" s="326" t="s">
        <v>2173</v>
      </c>
      <c r="N10" t="e">
        <f>VLOOKUP(B10,'Tkê LOP'!D:S,8,0)</f>
        <v>#N/A</v>
      </c>
      <c r="O10" t="e">
        <f t="shared" si="0"/>
        <v>#N/A</v>
      </c>
    </row>
    <row r="11" spans="1:15" x14ac:dyDescent="0.25">
      <c r="A11" s="325">
        <v>10</v>
      </c>
      <c r="B11" s="325" t="s">
        <v>2999</v>
      </c>
      <c r="C11" s="325" t="s">
        <v>3000</v>
      </c>
      <c r="D11" s="325" t="s">
        <v>3001</v>
      </c>
      <c r="E11" s="325" t="s">
        <v>3002</v>
      </c>
      <c r="F11" s="325" t="s">
        <v>2181</v>
      </c>
      <c r="G11" s="325" t="s">
        <v>2178</v>
      </c>
      <c r="H11" s="325">
        <v>18</v>
      </c>
      <c r="I11" s="326">
        <v>18</v>
      </c>
      <c r="J11" s="326">
        <v>0</v>
      </c>
      <c r="K11" s="326">
        <v>0</v>
      </c>
      <c r="L11" s="326" t="s">
        <v>2718</v>
      </c>
      <c r="M11" s="326" t="s">
        <v>2201</v>
      </c>
      <c r="N11" t="e">
        <f>VLOOKUP(B11,'Tkê LOP'!D:S,8,0)</f>
        <v>#N/A</v>
      </c>
      <c r="O11" t="e">
        <f t="shared" si="0"/>
        <v>#N/A</v>
      </c>
    </row>
    <row r="12" spans="1:15" x14ac:dyDescent="0.25">
      <c r="A12" s="325">
        <v>11</v>
      </c>
      <c r="B12" s="325" t="s">
        <v>2737</v>
      </c>
      <c r="C12" s="325" t="s">
        <v>2738</v>
      </c>
      <c r="D12" s="325" t="s">
        <v>245</v>
      </c>
      <c r="E12" s="325" t="s">
        <v>2990</v>
      </c>
      <c r="F12" s="325" t="s">
        <v>2153</v>
      </c>
      <c r="G12" s="325" t="s">
        <v>2154</v>
      </c>
      <c r="H12" s="325">
        <v>60</v>
      </c>
      <c r="I12" s="326">
        <v>59</v>
      </c>
      <c r="J12" s="326">
        <v>0</v>
      </c>
      <c r="K12" s="326">
        <v>0</v>
      </c>
      <c r="L12" s="326" t="s">
        <v>2718</v>
      </c>
      <c r="M12" s="326" t="s">
        <v>2268</v>
      </c>
      <c r="N12" t="e">
        <f>VLOOKUP(B12,'Tkê LOP'!D:S,8,0)</f>
        <v>#N/A</v>
      </c>
      <c r="O12" t="e">
        <f t="shared" si="0"/>
        <v>#N/A</v>
      </c>
    </row>
    <row r="13" spans="1:15" x14ac:dyDescent="0.25">
      <c r="A13" s="325">
        <v>12</v>
      </c>
      <c r="B13" s="325" t="s">
        <v>3003</v>
      </c>
      <c r="C13" s="325" t="s">
        <v>3004</v>
      </c>
      <c r="D13" s="325" t="s">
        <v>421</v>
      </c>
      <c r="E13" s="325" t="s">
        <v>2990</v>
      </c>
      <c r="F13" s="325" t="s">
        <v>2177</v>
      </c>
      <c r="G13" s="325" t="s">
        <v>2178</v>
      </c>
      <c r="H13" s="325">
        <v>18</v>
      </c>
      <c r="I13" s="326">
        <v>18</v>
      </c>
      <c r="J13" s="326">
        <v>0</v>
      </c>
      <c r="K13" s="326">
        <v>0</v>
      </c>
      <c r="L13" s="326" t="s">
        <v>2718</v>
      </c>
      <c r="M13" s="326" t="s">
        <v>2506</v>
      </c>
      <c r="N13" t="e">
        <f>VLOOKUP(B13,'Tkê LOP'!D:S,8,0)</f>
        <v>#N/A</v>
      </c>
      <c r="O13" t="e">
        <f t="shared" si="0"/>
        <v>#N/A</v>
      </c>
    </row>
    <row r="14" spans="1:15" x14ac:dyDescent="0.25">
      <c r="A14" s="325">
        <v>13</v>
      </c>
      <c r="B14" s="325" t="s">
        <v>3005</v>
      </c>
      <c r="C14" s="325" t="s">
        <v>3006</v>
      </c>
      <c r="D14" s="325" t="s">
        <v>427</v>
      </c>
      <c r="E14" s="325" t="s">
        <v>2996</v>
      </c>
      <c r="F14" s="325" t="s">
        <v>2177</v>
      </c>
      <c r="G14" s="325" t="s">
        <v>2178</v>
      </c>
      <c r="H14" s="325">
        <v>18</v>
      </c>
      <c r="I14" s="326">
        <v>18</v>
      </c>
      <c r="J14" s="326">
        <v>0</v>
      </c>
      <c r="K14" s="326">
        <v>0</v>
      </c>
      <c r="L14" s="326" t="s">
        <v>2718</v>
      </c>
      <c r="M14" s="326" t="s">
        <v>2198</v>
      </c>
      <c r="N14" t="e">
        <f>VLOOKUP(B14,'Tkê LOP'!D:S,8,0)</f>
        <v>#N/A</v>
      </c>
      <c r="O14" t="e">
        <f t="shared" si="0"/>
        <v>#N/A</v>
      </c>
    </row>
    <row r="15" spans="1:15" x14ac:dyDescent="0.25">
      <c r="A15" s="325">
        <v>14</v>
      </c>
      <c r="B15" s="325" t="s">
        <v>2751</v>
      </c>
      <c r="C15" s="325" t="s">
        <v>2752</v>
      </c>
      <c r="D15" s="325" t="s">
        <v>2753</v>
      </c>
      <c r="E15" s="325" t="s">
        <v>3123</v>
      </c>
      <c r="F15" s="325" t="s">
        <v>1614</v>
      </c>
      <c r="G15" s="325" t="s">
        <v>2155</v>
      </c>
      <c r="H15" s="325">
        <v>69</v>
      </c>
      <c r="I15" s="326">
        <v>66</v>
      </c>
      <c r="J15" s="326">
        <v>0</v>
      </c>
      <c r="K15" s="326">
        <v>0</v>
      </c>
      <c r="L15" s="326" t="s">
        <v>2718</v>
      </c>
      <c r="M15" s="326" t="s">
        <v>2193</v>
      </c>
      <c r="N15" t="e">
        <f>VLOOKUP(B15,'Tkê LOP'!D:S,8,0)</f>
        <v>#N/A</v>
      </c>
      <c r="O15" t="e">
        <f t="shared" si="0"/>
        <v>#N/A</v>
      </c>
    </row>
    <row r="16" spans="1:15" x14ac:dyDescent="0.25">
      <c r="A16" s="325">
        <v>15</v>
      </c>
      <c r="B16" s="325" t="s">
        <v>2754</v>
      </c>
      <c r="C16" s="325" t="s">
        <v>2755</v>
      </c>
      <c r="D16" s="325" t="s">
        <v>2753</v>
      </c>
      <c r="E16" s="325" t="s">
        <v>3123</v>
      </c>
      <c r="F16" s="325" t="s">
        <v>1614</v>
      </c>
      <c r="G16" s="325" t="s">
        <v>2155</v>
      </c>
      <c r="H16" s="325">
        <v>64</v>
      </c>
      <c r="I16" s="326">
        <v>62</v>
      </c>
      <c r="J16" s="326">
        <v>0</v>
      </c>
      <c r="K16" s="326">
        <v>0</v>
      </c>
      <c r="L16" s="326" t="s">
        <v>2718</v>
      </c>
      <c r="M16" s="326" t="s">
        <v>2193</v>
      </c>
      <c r="N16" t="e">
        <f>VLOOKUP(B16,'Tkê LOP'!D:S,8,0)</f>
        <v>#N/A</v>
      </c>
      <c r="O16" t="e">
        <f t="shared" si="0"/>
        <v>#N/A</v>
      </c>
    </row>
    <row r="17" spans="1:15" x14ac:dyDescent="0.25">
      <c r="A17" s="325">
        <v>16</v>
      </c>
      <c r="B17" s="325" t="s">
        <v>2756</v>
      </c>
      <c r="C17" s="325" t="s">
        <v>2757</v>
      </c>
      <c r="D17" s="325" t="s">
        <v>2753</v>
      </c>
      <c r="E17" s="325" t="s">
        <v>3123</v>
      </c>
      <c r="F17" s="325" t="s">
        <v>1614</v>
      </c>
      <c r="G17" s="325" t="s">
        <v>2155</v>
      </c>
      <c r="H17" s="325">
        <v>33</v>
      </c>
      <c r="I17" s="326">
        <v>32</v>
      </c>
      <c r="J17" s="326">
        <v>0</v>
      </c>
      <c r="K17" s="326">
        <v>0</v>
      </c>
      <c r="L17" s="326" t="s">
        <v>2718</v>
      </c>
      <c r="M17" s="326" t="s">
        <v>2508</v>
      </c>
      <c r="N17" t="e">
        <f>VLOOKUP(B17,'Tkê LOP'!D:S,8,0)</f>
        <v>#N/A</v>
      </c>
      <c r="O17" t="e">
        <f t="shared" si="0"/>
        <v>#N/A</v>
      </c>
    </row>
    <row r="18" spans="1:15" x14ac:dyDescent="0.25">
      <c r="A18" s="325">
        <v>17</v>
      </c>
      <c r="B18" s="325" t="s">
        <v>2758</v>
      </c>
      <c r="C18" s="325" t="s">
        <v>2759</v>
      </c>
      <c r="D18" s="325" t="s">
        <v>1536</v>
      </c>
      <c r="E18" s="325" t="s">
        <v>3123</v>
      </c>
      <c r="F18" s="325" t="s">
        <v>2153</v>
      </c>
      <c r="G18" s="325" t="s">
        <v>2154</v>
      </c>
      <c r="H18" s="325">
        <v>60</v>
      </c>
      <c r="I18" s="326">
        <v>59</v>
      </c>
      <c r="J18" s="326">
        <v>0</v>
      </c>
      <c r="K18" s="326">
        <v>0</v>
      </c>
      <c r="L18" s="326" t="s">
        <v>2718</v>
      </c>
      <c r="M18" s="326" t="s">
        <v>2504</v>
      </c>
      <c r="N18" t="e">
        <f>VLOOKUP(B18,'Tkê LOP'!D:S,8,0)</f>
        <v>#N/A</v>
      </c>
      <c r="O18" t="e">
        <f t="shared" si="0"/>
        <v>#N/A</v>
      </c>
    </row>
    <row r="19" spans="1:15" x14ac:dyDescent="0.25">
      <c r="A19" s="325">
        <v>18</v>
      </c>
      <c r="B19" s="325" t="s">
        <v>2760</v>
      </c>
      <c r="C19" s="325" t="s">
        <v>2761</v>
      </c>
      <c r="D19" s="325" t="s">
        <v>570</v>
      </c>
      <c r="E19" s="325" t="s">
        <v>3123</v>
      </c>
      <c r="F19" s="325" t="s">
        <v>1648</v>
      </c>
      <c r="G19" s="325" t="s">
        <v>2155</v>
      </c>
      <c r="H19" s="325">
        <v>69</v>
      </c>
      <c r="I19" s="326">
        <v>66</v>
      </c>
      <c r="J19" s="326">
        <v>0</v>
      </c>
      <c r="K19" s="326">
        <v>0</v>
      </c>
      <c r="L19" s="326" t="s">
        <v>2718</v>
      </c>
      <c r="M19" s="326" t="s">
        <v>2699</v>
      </c>
      <c r="N19" t="e">
        <f>VLOOKUP(B19,'Tkê LOP'!D:S,8,0)</f>
        <v>#N/A</v>
      </c>
      <c r="O19" t="e">
        <f t="shared" si="0"/>
        <v>#N/A</v>
      </c>
    </row>
    <row r="20" spans="1:15" x14ac:dyDescent="0.25">
      <c r="A20" s="325">
        <v>19</v>
      </c>
      <c r="B20" s="325" t="s">
        <v>2762</v>
      </c>
      <c r="C20" s="325" t="s">
        <v>2763</v>
      </c>
      <c r="D20" s="325" t="s">
        <v>570</v>
      </c>
      <c r="E20" s="325" t="s">
        <v>3123</v>
      </c>
      <c r="F20" s="325" t="s">
        <v>1648</v>
      </c>
      <c r="G20" s="325" t="s">
        <v>2155</v>
      </c>
      <c r="H20" s="325">
        <v>64</v>
      </c>
      <c r="I20" s="326">
        <v>62</v>
      </c>
      <c r="J20" s="326">
        <v>0</v>
      </c>
      <c r="K20" s="326">
        <v>0</v>
      </c>
      <c r="L20" s="326" t="s">
        <v>2718</v>
      </c>
      <c r="M20" s="326" t="s">
        <v>2699</v>
      </c>
      <c r="N20" t="e">
        <f>VLOOKUP(B20,'Tkê LOP'!D:S,8,0)</f>
        <v>#N/A</v>
      </c>
      <c r="O20" t="e">
        <f t="shared" si="0"/>
        <v>#N/A</v>
      </c>
    </row>
    <row r="21" spans="1:15" x14ac:dyDescent="0.25">
      <c r="A21" s="325">
        <v>20</v>
      </c>
      <c r="B21" s="325" t="s">
        <v>3018</v>
      </c>
      <c r="C21" s="325" t="s">
        <v>3019</v>
      </c>
      <c r="D21" s="325" t="s">
        <v>1196</v>
      </c>
      <c r="E21" s="325" t="s">
        <v>2990</v>
      </c>
      <c r="F21" s="325" t="s">
        <v>2164</v>
      </c>
      <c r="G21" s="325" t="s">
        <v>2159</v>
      </c>
      <c r="H21" s="325">
        <v>47</v>
      </c>
      <c r="I21" s="326">
        <v>47</v>
      </c>
      <c r="J21" s="326">
        <v>0</v>
      </c>
      <c r="K21" s="326">
        <v>0</v>
      </c>
      <c r="L21" s="326" t="s">
        <v>2718</v>
      </c>
      <c r="M21" s="326" t="s">
        <v>3020</v>
      </c>
      <c r="N21" t="e">
        <f>VLOOKUP(B21,'Tkê LOP'!D:S,8,0)</f>
        <v>#N/A</v>
      </c>
      <c r="O21" t="e">
        <f t="shared" si="0"/>
        <v>#N/A</v>
      </c>
    </row>
    <row r="22" spans="1:15" x14ac:dyDescent="0.25">
      <c r="A22" s="325">
        <v>21</v>
      </c>
      <c r="B22" s="325" t="s">
        <v>3021</v>
      </c>
      <c r="C22" s="325" t="s">
        <v>3022</v>
      </c>
      <c r="D22" s="325" t="s">
        <v>850</v>
      </c>
      <c r="E22" s="325" t="s">
        <v>2996</v>
      </c>
      <c r="F22" s="325" t="s">
        <v>2164</v>
      </c>
      <c r="G22" s="325" t="s">
        <v>2159</v>
      </c>
      <c r="H22" s="325">
        <v>47</v>
      </c>
      <c r="I22" s="326">
        <v>47</v>
      </c>
      <c r="J22" s="326">
        <v>0</v>
      </c>
      <c r="K22" s="326">
        <v>0</v>
      </c>
      <c r="L22" s="326" t="s">
        <v>2718</v>
      </c>
      <c r="M22" s="326" t="s">
        <v>2525</v>
      </c>
      <c r="N22" t="e">
        <f>VLOOKUP(B22,'Tkê LOP'!D:S,8,0)</f>
        <v>#N/A</v>
      </c>
      <c r="O22" t="e">
        <f t="shared" si="0"/>
        <v>#N/A</v>
      </c>
    </row>
    <row r="23" spans="1:15" x14ac:dyDescent="0.25">
      <c r="A23" s="325">
        <v>22</v>
      </c>
      <c r="B23" s="325" t="s">
        <v>2774</v>
      </c>
      <c r="C23" s="325" t="s">
        <v>2775</v>
      </c>
      <c r="D23" s="325" t="s">
        <v>2776</v>
      </c>
      <c r="E23" s="325" t="s">
        <v>2990</v>
      </c>
      <c r="F23" s="325" t="s">
        <v>1614</v>
      </c>
      <c r="G23" s="325" t="s">
        <v>2155</v>
      </c>
      <c r="H23" s="325">
        <v>69</v>
      </c>
      <c r="I23" s="326">
        <v>66</v>
      </c>
      <c r="J23" s="326">
        <v>0</v>
      </c>
      <c r="K23" s="326">
        <v>0</v>
      </c>
      <c r="L23" s="326" t="s">
        <v>2718</v>
      </c>
      <c r="M23" s="326" t="s">
        <v>2193</v>
      </c>
      <c r="N23" t="e">
        <f>VLOOKUP(B23,'Tkê LOP'!D:S,8,0)</f>
        <v>#N/A</v>
      </c>
      <c r="O23" t="e">
        <f t="shared" si="0"/>
        <v>#N/A</v>
      </c>
    </row>
    <row r="24" spans="1:15" x14ac:dyDescent="0.25">
      <c r="A24" s="325">
        <v>23</v>
      </c>
      <c r="B24" s="325" t="s">
        <v>2777</v>
      </c>
      <c r="C24" s="325" t="s">
        <v>2778</v>
      </c>
      <c r="D24" s="325" t="s">
        <v>2776</v>
      </c>
      <c r="E24" s="325" t="s">
        <v>2990</v>
      </c>
      <c r="F24" s="325" t="s">
        <v>1614</v>
      </c>
      <c r="G24" s="325" t="s">
        <v>2155</v>
      </c>
      <c r="H24" s="325">
        <v>64</v>
      </c>
      <c r="I24" s="326">
        <v>62</v>
      </c>
      <c r="J24" s="326">
        <v>0</v>
      </c>
      <c r="K24" s="326">
        <v>0</v>
      </c>
      <c r="L24" s="326" t="s">
        <v>2718</v>
      </c>
      <c r="M24" s="326" t="s">
        <v>2193</v>
      </c>
      <c r="N24" t="e">
        <f>VLOOKUP(B24,'Tkê LOP'!D:S,8,0)</f>
        <v>#N/A</v>
      </c>
      <c r="O24" t="e">
        <f t="shared" si="0"/>
        <v>#N/A</v>
      </c>
    </row>
    <row r="25" spans="1:15" x14ac:dyDescent="0.25">
      <c r="A25" s="325">
        <v>24</v>
      </c>
      <c r="B25" s="325" t="s">
        <v>2779</v>
      </c>
      <c r="C25" s="325" t="s">
        <v>2780</v>
      </c>
      <c r="D25" s="325" t="s">
        <v>2776</v>
      </c>
      <c r="E25" s="325" t="s">
        <v>2990</v>
      </c>
      <c r="F25" s="325" t="s">
        <v>1614</v>
      </c>
      <c r="G25" s="325" t="s">
        <v>2155</v>
      </c>
      <c r="H25" s="325">
        <v>33</v>
      </c>
      <c r="I25" s="326">
        <v>32</v>
      </c>
      <c r="J25" s="326">
        <v>0</v>
      </c>
      <c r="K25" s="326">
        <v>0</v>
      </c>
      <c r="L25" s="326" t="s">
        <v>2718</v>
      </c>
      <c r="M25" s="326" t="s">
        <v>2508</v>
      </c>
      <c r="N25" t="e">
        <f>VLOOKUP(B25,'Tkê LOP'!D:S,8,0)</f>
        <v>#N/A</v>
      </c>
      <c r="O25" t="e">
        <f t="shared" si="0"/>
        <v>#N/A</v>
      </c>
    </row>
    <row r="26" spans="1:15" x14ac:dyDescent="0.25">
      <c r="A26" s="325">
        <v>25</v>
      </c>
      <c r="B26" s="325" t="s">
        <v>2781</v>
      </c>
      <c r="C26" s="325" t="s">
        <v>2782</v>
      </c>
      <c r="D26" s="325" t="s">
        <v>195</v>
      </c>
      <c r="E26" s="325" t="s">
        <v>2990</v>
      </c>
      <c r="F26" s="325" t="s">
        <v>1614</v>
      </c>
      <c r="G26" s="325" t="s">
        <v>2155</v>
      </c>
      <c r="H26" s="325">
        <v>69</v>
      </c>
      <c r="I26" s="326">
        <v>66</v>
      </c>
      <c r="J26" s="326">
        <v>0</v>
      </c>
      <c r="K26" s="326">
        <v>0</v>
      </c>
      <c r="L26" s="326" t="s">
        <v>2718</v>
      </c>
      <c r="M26" s="326" t="s">
        <v>2513</v>
      </c>
      <c r="N26" t="e">
        <f>VLOOKUP(B26,'Tkê LOP'!D:S,8,0)</f>
        <v>#N/A</v>
      </c>
      <c r="O26" t="e">
        <f t="shared" si="0"/>
        <v>#N/A</v>
      </c>
    </row>
    <row r="27" spans="1:15" x14ac:dyDescent="0.25">
      <c r="A27" s="325">
        <v>26</v>
      </c>
      <c r="B27" s="325" t="s">
        <v>2783</v>
      </c>
      <c r="C27" s="325" t="s">
        <v>2784</v>
      </c>
      <c r="D27" s="325" t="s">
        <v>195</v>
      </c>
      <c r="E27" s="325" t="s">
        <v>2990</v>
      </c>
      <c r="F27" s="325" t="s">
        <v>1614</v>
      </c>
      <c r="G27" s="325" t="s">
        <v>2155</v>
      </c>
      <c r="H27" s="325">
        <v>64</v>
      </c>
      <c r="I27" s="326">
        <v>62</v>
      </c>
      <c r="J27" s="326">
        <v>0</v>
      </c>
      <c r="K27" s="326">
        <v>0</v>
      </c>
      <c r="L27" s="326" t="s">
        <v>2718</v>
      </c>
      <c r="M27" s="326"/>
      <c r="N27" t="e">
        <f>VLOOKUP(B27,'Tkê LOP'!D:S,8,0)</f>
        <v>#N/A</v>
      </c>
      <c r="O27" t="e">
        <f t="shared" si="0"/>
        <v>#N/A</v>
      </c>
    </row>
    <row r="28" spans="1:15" x14ac:dyDescent="0.25">
      <c r="A28" s="325">
        <v>27</v>
      </c>
      <c r="B28" s="325" t="s">
        <v>2785</v>
      </c>
      <c r="C28" s="325" t="s">
        <v>2786</v>
      </c>
      <c r="D28" s="325" t="s">
        <v>195</v>
      </c>
      <c r="E28" s="325" t="s">
        <v>2990</v>
      </c>
      <c r="F28" s="325" t="s">
        <v>1614</v>
      </c>
      <c r="G28" s="325" t="s">
        <v>2155</v>
      </c>
      <c r="H28" s="325">
        <v>33</v>
      </c>
      <c r="I28" s="326">
        <v>32</v>
      </c>
      <c r="J28" s="326">
        <v>0</v>
      </c>
      <c r="K28" s="326">
        <v>0</v>
      </c>
      <c r="L28" s="326" t="s">
        <v>2718</v>
      </c>
      <c r="M28" s="326" t="s">
        <v>2502</v>
      </c>
      <c r="N28" t="e">
        <f>VLOOKUP(B28,'Tkê LOP'!D:S,8,0)</f>
        <v>#N/A</v>
      </c>
      <c r="O28" t="e">
        <f t="shared" si="0"/>
        <v>#N/A</v>
      </c>
    </row>
    <row r="29" spans="1:15" x14ac:dyDescent="0.25">
      <c r="A29" s="325">
        <v>28</v>
      </c>
      <c r="B29" s="325" t="s">
        <v>2792</v>
      </c>
      <c r="C29" s="325" t="s">
        <v>2793</v>
      </c>
      <c r="D29" s="325" t="s">
        <v>371</v>
      </c>
      <c r="E29" s="325" t="s">
        <v>2996</v>
      </c>
      <c r="F29" s="325" t="s">
        <v>2501</v>
      </c>
      <c r="G29" s="325" t="s">
        <v>2155</v>
      </c>
      <c r="H29" s="325">
        <v>33</v>
      </c>
      <c r="I29" s="326">
        <v>32</v>
      </c>
      <c r="J29" s="326">
        <v>0</v>
      </c>
      <c r="K29" s="326">
        <v>0</v>
      </c>
      <c r="L29" s="326" t="s">
        <v>2718</v>
      </c>
      <c r="M29" s="326" t="s">
        <v>2514</v>
      </c>
      <c r="N29" t="e">
        <f>VLOOKUP(B29,'Tkê LOP'!D:S,8,0)</f>
        <v>#N/A</v>
      </c>
      <c r="O29" t="e">
        <f t="shared" si="0"/>
        <v>#N/A</v>
      </c>
    </row>
    <row r="30" spans="1:15" x14ac:dyDescent="0.25">
      <c r="A30" s="325">
        <v>29</v>
      </c>
      <c r="B30" s="325" t="s">
        <v>3008</v>
      </c>
      <c r="C30" s="325" t="s">
        <v>3009</v>
      </c>
      <c r="D30" s="325" t="s">
        <v>1670</v>
      </c>
      <c r="E30" s="325" t="s">
        <v>2996</v>
      </c>
      <c r="F30" s="325" t="s">
        <v>2189</v>
      </c>
      <c r="G30" s="325" t="s">
        <v>2178</v>
      </c>
      <c r="H30" s="325">
        <v>18</v>
      </c>
      <c r="I30" s="326">
        <v>18</v>
      </c>
      <c r="J30" s="326">
        <v>0</v>
      </c>
      <c r="K30" s="326">
        <v>0</v>
      </c>
      <c r="L30" s="326" t="s">
        <v>2718</v>
      </c>
      <c r="M30" s="326" t="s">
        <v>2536</v>
      </c>
      <c r="N30" t="e">
        <f>VLOOKUP(B30,'Tkê LOP'!D:S,8,0)</f>
        <v>#N/A</v>
      </c>
      <c r="O30" t="e">
        <f t="shared" si="0"/>
        <v>#N/A</v>
      </c>
    </row>
    <row r="31" spans="1:15" x14ac:dyDescent="0.25">
      <c r="A31" s="325">
        <v>30</v>
      </c>
      <c r="B31" s="325" t="s">
        <v>2809</v>
      </c>
      <c r="C31" s="325" t="s">
        <v>2810</v>
      </c>
      <c r="D31" s="325" t="s">
        <v>254</v>
      </c>
      <c r="E31" s="325" t="s">
        <v>2996</v>
      </c>
      <c r="F31" s="325" t="s">
        <v>2153</v>
      </c>
      <c r="G31" s="325" t="s">
        <v>2154</v>
      </c>
      <c r="H31" s="325">
        <v>60</v>
      </c>
      <c r="I31" s="326">
        <v>59</v>
      </c>
      <c r="J31" s="326">
        <v>0</v>
      </c>
      <c r="K31" s="326">
        <v>0</v>
      </c>
      <c r="L31" s="326" t="s">
        <v>2718</v>
      </c>
      <c r="M31" s="326" t="s">
        <v>2510</v>
      </c>
      <c r="N31" t="e">
        <f>VLOOKUP(B31,'Tkê LOP'!D:S,8,0)</f>
        <v>#N/A</v>
      </c>
      <c r="O31" t="e">
        <f t="shared" si="0"/>
        <v>#N/A</v>
      </c>
    </row>
    <row r="32" spans="1:15" x14ac:dyDescent="0.25">
      <c r="A32" s="325">
        <v>31</v>
      </c>
      <c r="B32" s="325" t="s">
        <v>3010</v>
      </c>
      <c r="C32" s="325" t="s">
        <v>3011</v>
      </c>
      <c r="D32" s="325" t="s">
        <v>1673</v>
      </c>
      <c r="E32" s="325" t="s">
        <v>2996</v>
      </c>
      <c r="F32" s="325" t="s">
        <v>2177</v>
      </c>
      <c r="G32" s="325" t="s">
        <v>2178</v>
      </c>
      <c r="H32" s="325">
        <v>18</v>
      </c>
      <c r="I32" s="326">
        <v>18</v>
      </c>
      <c r="J32" s="326">
        <v>0</v>
      </c>
      <c r="K32" s="326">
        <v>0</v>
      </c>
      <c r="L32" s="326" t="s">
        <v>2718</v>
      </c>
      <c r="M32" s="326" t="s">
        <v>2183</v>
      </c>
      <c r="N32" t="e">
        <f>VLOOKUP(B32,'Tkê LOP'!D:S,8,0)</f>
        <v>#N/A</v>
      </c>
      <c r="O32" t="e">
        <f t="shared" si="0"/>
        <v>#N/A</v>
      </c>
    </row>
    <row r="33" spans="1:15" x14ac:dyDescent="0.25">
      <c r="A33" s="325">
        <v>32</v>
      </c>
      <c r="B33" s="325" t="s">
        <v>3012</v>
      </c>
      <c r="C33" s="325" t="s">
        <v>3013</v>
      </c>
      <c r="D33" s="325" t="s">
        <v>405</v>
      </c>
      <c r="E33" s="325" t="s">
        <v>2996</v>
      </c>
      <c r="F33" s="325" t="s">
        <v>2189</v>
      </c>
      <c r="G33" s="325" t="s">
        <v>2178</v>
      </c>
      <c r="H33" s="325">
        <v>18</v>
      </c>
      <c r="I33" s="326">
        <v>18</v>
      </c>
      <c r="J33" s="326">
        <v>0</v>
      </c>
      <c r="K33" s="326">
        <v>0</v>
      </c>
      <c r="L33" s="326" t="s">
        <v>2718</v>
      </c>
      <c r="M33" s="326" t="s">
        <v>2190</v>
      </c>
      <c r="N33" t="e">
        <f>VLOOKUP(B33,'Tkê LOP'!D:S,8,0)</f>
        <v>#N/A</v>
      </c>
      <c r="O33" t="e">
        <f t="shared" si="0"/>
        <v>#N/A</v>
      </c>
    </row>
    <row r="34" spans="1:15" x14ac:dyDescent="0.25">
      <c r="A34" s="325">
        <v>33</v>
      </c>
      <c r="B34" s="325" t="s">
        <v>3014</v>
      </c>
      <c r="C34" s="325" t="s">
        <v>3015</v>
      </c>
      <c r="D34" s="325" t="s">
        <v>277</v>
      </c>
      <c r="E34" s="325" t="s">
        <v>2996</v>
      </c>
      <c r="F34" s="325" t="s">
        <v>2182</v>
      </c>
      <c r="G34" s="325" t="s">
        <v>2159</v>
      </c>
      <c r="H34" s="325">
        <v>47</v>
      </c>
      <c r="I34" s="326">
        <v>47</v>
      </c>
      <c r="J34" s="326">
        <v>0</v>
      </c>
      <c r="K34" s="326">
        <v>0</v>
      </c>
      <c r="L34" s="326" t="s">
        <v>2718</v>
      </c>
      <c r="M34" s="326" t="s">
        <v>2517</v>
      </c>
      <c r="N34" t="e">
        <f>VLOOKUP(B34,'Tkê LOP'!D:S,8,0)</f>
        <v>#N/A</v>
      </c>
      <c r="O34" t="e">
        <f t="shared" si="0"/>
        <v>#N/A</v>
      </c>
    </row>
    <row r="35" spans="1:15" x14ac:dyDescent="0.25">
      <c r="A35" s="325">
        <v>34</v>
      </c>
      <c r="B35" s="325" t="s">
        <v>2813</v>
      </c>
      <c r="C35" s="325" t="s">
        <v>2814</v>
      </c>
      <c r="D35" s="325" t="s">
        <v>219</v>
      </c>
      <c r="E35" s="325" t="s">
        <v>2990</v>
      </c>
      <c r="F35" s="325" t="s">
        <v>219</v>
      </c>
      <c r="G35" s="325" t="s">
        <v>2154</v>
      </c>
      <c r="H35" s="325">
        <v>69</v>
      </c>
      <c r="I35" s="326">
        <v>67</v>
      </c>
      <c r="J35" s="326">
        <v>0</v>
      </c>
      <c r="K35" s="326">
        <v>0</v>
      </c>
      <c r="L35" s="326" t="s">
        <v>2718</v>
      </c>
      <c r="M35" s="326" t="s">
        <v>2505</v>
      </c>
      <c r="N35" t="e">
        <f>VLOOKUP(B35,'Tkê LOP'!D:S,8,0)</f>
        <v>#N/A</v>
      </c>
      <c r="O35" t="e">
        <f t="shared" si="0"/>
        <v>#N/A</v>
      </c>
    </row>
    <row r="36" spans="1:15" x14ac:dyDescent="0.25">
      <c r="A36" s="325">
        <v>35</v>
      </c>
      <c r="B36" s="325" t="s">
        <v>2815</v>
      </c>
      <c r="C36" s="325" t="s">
        <v>2816</v>
      </c>
      <c r="D36" s="325" t="s">
        <v>219</v>
      </c>
      <c r="E36" s="325" t="s">
        <v>2990</v>
      </c>
      <c r="F36" s="325" t="s">
        <v>219</v>
      </c>
      <c r="G36" s="325" t="s">
        <v>2154</v>
      </c>
      <c r="H36" s="325">
        <v>64</v>
      </c>
      <c r="I36" s="326">
        <v>62</v>
      </c>
      <c r="J36" s="326">
        <v>0</v>
      </c>
      <c r="K36" s="326">
        <v>0</v>
      </c>
      <c r="L36" s="326" t="s">
        <v>2718</v>
      </c>
      <c r="M36" s="326" t="s">
        <v>2165</v>
      </c>
      <c r="N36" t="e">
        <f>VLOOKUP(B36,'Tkê LOP'!D:S,8,0)</f>
        <v>#N/A</v>
      </c>
      <c r="O36" t="e">
        <f t="shared" si="0"/>
        <v>#N/A</v>
      </c>
    </row>
    <row r="37" spans="1:15" x14ac:dyDescent="0.25">
      <c r="A37" s="325">
        <v>36</v>
      </c>
      <c r="B37" s="325" t="s">
        <v>2817</v>
      </c>
      <c r="C37" s="325" t="s">
        <v>2818</v>
      </c>
      <c r="D37" s="325" t="s">
        <v>219</v>
      </c>
      <c r="E37" s="325" t="s">
        <v>2990</v>
      </c>
      <c r="F37" s="325" t="s">
        <v>219</v>
      </c>
      <c r="G37" s="325" t="s">
        <v>2154</v>
      </c>
      <c r="H37" s="325">
        <v>33</v>
      </c>
      <c r="I37" s="326">
        <v>32</v>
      </c>
      <c r="J37" s="326">
        <v>0</v>
      </c>
      <c r="K37" s="326">
        <v>0</v>
      </c>
      <c r="L37" s="326" t="s">
        <v>2718</v>
      </c>
      <c r="M37" s="326" t="s">
        <v>2174</v>
      </c>
      <c r="N37" t="e">
        <f>VLOOKUP(B37,'Tkê LOP'!D:S,8,0)</f>
        <v>#N/A</v>
      </c>
      <c r="O37" t="e">
        <f t="shared" si="0"/>
        <v>#N/A</v>
      </c>
    </row>
    <row r="38" spans="1:15" x14ac:dyDescent="0.25">
      <c r="A38" s="325">
        <v>37</v>
      </c>
      <c r="B38" s="325" t="s">
        <v>2828</v>
      </c>
      <c r="C38" s="325" t="s">
        <v>2829</v>
      </c>
      <c r="D38" s="325" t="s">
        <v>106</v>
      </c>
      <c r="E38" s="325" t="s">
        <v>2990</v>
      </c>
      <c r="F38" s="325" t="s">
        <v>2156</v>
      </c>
      <c r="G38" s="325" t="s">
        <v>2155</v>
      </c>
      <c r="H38" s="325">
        <v>33</v>
      </c>
      <c r="I38" s="326">
        <v>32</v>
      </c>
      <c r="J38" s="326">
        <v>0</v>
      </c>
      <c r="K38" s="326">
        <v>0</v>
      </c>
      <c r="L38" s="326" t="s">
        <v>2718</v>
      </c>
      <c r="M38" s="326" t="s">
        <v>2416</v>
      </c>
      <c r="N38" t="e">
        <f>VLOOKUP(B38,'Tkê LOP'!D:S,8,0)</f>
        <v>#N/A</v>
      </c>
      <c r="O38" t="e">
        <f t="shared" si="0"/>
        <v>#N/A</v>
      </c>
    </row>
    <row r="39" spans="1:15" x14ac:dyDescent="0.25">
      <c r="A39" s="325">
        <v>38</v>
      </c>
      <c r="B39" s="325" t="s">
        <v>2830</v>
      </c>
      <c r="C39" s="325" t="s">
        <v>2831</v>
      </c>
      <c r="D39" s="325" t="s">
        <v>1628</v>
      </c>
      <c r="E39" s="325" t="s">
        <v>2996</v>
      </c>
      <c r="F39" s="325" t="s">
        <v>2153</v>
      </c>
      <c r="G39" s="325" t="s">
        <v>2154</v>
      </c>
      <c r="H39" s="325">
        <v>60</v>
      </c>
      <c r="I39" s="326">
        <v>59</v>
      </c>
      <c r="J39" s="326">
        <v>0</v>
      </c>
      <c r="K39" s="326">
        <v>0</v>
      </c>
      <c r="L39" s="326" t="s">
        <v>2718</v>
      </c>
      <c r="M39" s="326" t="s">
        <v>2504</v>
      </c>
      <c r="N39" t="e">
        <f>VLOOKUP(B39,'Tkê LOP'!D:S,8,0)</f>
        <v>#N/A</v>
      </c>
      <c r="O39" t="e">
        <f t="shared" si="0"/>
        <v>#N/A</v>
      </c>
    </row>
    <row r="40" spans="1:15" x14ac:dyDescent="0.25">
      <c r="A40" s="325">
        <v>39</v>
      </c>
      <c r="B40" s="325" t="s">
        <v>3016</v>
      </c>
      <c r="C40" s="325" t="s">
        <v>3017</v>
      </c>
      <c r="D40" s="325" t="s">
        <v>388</v>
      </c>
      <c r="E40" s="325" t="s">
        <v>2996</v>
      </c>
      <c r="F40" s="325" t="s">
        <v>2189</v>
      </c>
      <c r="G40" s="325" t="s">
        <v>2178</v>
      </c>
      <c r="H40" s="325">
        <v>18</v>
      </c>
      <c r="I40" s="326">
        <v>18</v>
      </c>
      <c r="J40" s="326">
        <v>0</v>
      </c>
      <c r="K40" s="326">
        <v>0</v>
      </c>
      <c r="L40" s="326" t="s">
        <v>2718</v>
      </c>
      <c r="M40" s="326" t="s">
        <v>2186</v>
      </c>
      <c r="N40" t="e">
        <f>VLOOKUP(B40,'Tkê LOP'!D:S,8,0)</f>
        <v>#N/A</v>
      </c>
      <c r="O40" t="e">
        <f t="shared" si="0"/>
        <v>#N/A</v>
      </c>
    </row>
    <row r="41" spans="1:15" x14ac:dyDescent="0.25">
      <c r="A41" s="325">
        <v>40</v>
      </c>
      <c r="B41" s="325" t="s">
        <v>3023</v>
      </c>
      <c r="C41" s="325" t="s">
        <v>3024</v>
      </c>
      <c r="D41" s="325" t="s">
        <v>286</v>
      </c>
      <c r="E41" s="325" t="s">
        <v>2996</v>
      </c>
      <c r="F41" s="325" t="s">
        <v>2182</v>
      </c>
      <c r="G41" s="325" t="s">
        <v>2159</v>
      </c>
      <c r="H41" s="325">
        <v>47</v>
      </c>
      <c r="I41" s="326">
        <v>47</v>
      </c>
      <c r="J41" s="326">
        <v>0</v>
      </c>
      <c r="K41" s="326">
        <v>0</v>
      </c>
      <c r="L41" s="326" t="s">
        <v>2718</v>
      </c>
      <c r="M41" s="326" t="s">
        <v>2526</v>
      </c>
      <c r="N41" t="e">
        <f>VLOOKUP(B41,'Tkê LOP'!D:S,8,0)</f>
        <v>#N/A</v>
      </c>
      <c r="O41" t="e">
        <f t="shared" si="0"/>
        <v>#N/A</v>
      </c>
    </row>
    <row r="42" spans="1:15" x14ac:dyDescent="0.25">
      <c r="A42" s="325">
        <v>41</v>
      </c>
      <c r="B42" s="325" t="s">
        <v>2841</v>
      </c>
      <c r="C42" s="325" t="s">
        <v>2842</v>
      </c>
      <c r="D42" s="325" t="s">
        <v>2843</v>
      </c>
      <c r="E42" s="325" t="s">
        <v>3123</v>
      </c>
      <c r="F42" s="325" t="s">
        <v>2157</v>
      </c>
      <c r="G42" s="325" t="s">
        <v>2155</v>
      </c>
      <c r="H42" s="325">
        <v>69</v>
      </c>
      <c r="I42" s="326">
        <v>67</v>
      </c>
      <c r="J42" s="326">
        <v>0</v>
      </c>
      <c r="K42" s="326">
        <v>0</v>
      </c>
      <c r="L42" s="326" t="s">
        <v>2718</v>
      </c>
      <c r="M42" s="326" t="s">
        <v>2844</v>
      </c>
      <c r="N42" t="e">
        <f>VLOOKUP(B42,'Tkê LOP'!D:S,8,0)</f>
        <v>#N/A</v>
      </c>
      <c r="O42" t="e">
        <f t="shared" si="0"/>
        <v>#N/A</v>
      </c>
    </row>
    <row r="43" spans="1:15" x14ac:dyDescent="0.25">
      <c r="A43" s="325">
        <v>42</v>
      </c>
      <c r="B43" s="325" t="s">
        <v>2845</v>
      </c>
      <c r="C43" s="325" t="s">
        <v>2846</v>
      </c>
      <c r="D43" s="325" t="s">
        <v>2843</v>
      </c>
      <c r="E43" s="325" t="s">
        <v>3123</v>
      </c>
      <c r="F43" s="325" t="s">
        <v>2157</v>
      </c>
      <c r="G43" s="325" t="s">
        <v>2155</v>
      </c>
      <c r="H43" s="325">
        <v>64</v>
      </c>
      <c r="I43" s="326">
        <v>62</v>
      </c>
      <c r="J43" s="326">
        <v>0</v>
      </c>
      <c r="K43" s="326">
        <v>0</v>
      </c>
      <c r="L43" s="326" t="s">
        <v>2718</v>
      </c>
      <c r="M43" s="326" t="s">
        <v>2192</v>
      </c>
      <c r="N43" t="e">
        <f>VLOOKUP(B43,'Tkê LOP'!D:S,8,0)</f>
        <v>#N/A</v>
      </c>
      <c r="O43" t="e">
        <f t="shared" si="0"/>
        <v>#N/A</v>
      </c>
    </row>
    <row r="44" spans="1:15" x14ac:dyDescent="0.25">
      <c r="A44" s="325">
        <v>43</v>
      </c>
      <c r="B44" s="325" t="s">
        <v>2847</v>
      </c>
      <c r="C44" s="325" t="s">
        <v>2848</v>
      </c>
      <c r="D44" s="325" t="s">
        <v>359</v>
      </c>
      <c r="E44" s="325" t="s">
        <v>2996</v>
      </c>
      <c r="F44" s="325" t="s">
        <v>1648</v>
      </c>
      <c r="G44" s="325" t="s">
        <v>2155</v>
      </c>
      <c r="H44" s="325">
        <v>69</v>
      </c>
      <c r="I44" s="326">
        <v>66</v>
      </c>
      <c r="J44" s="326">
        <v>0</v>
      </c>
      <c r="K44" s="326">
        <v>0</v>
      </c>
      <c r="L44" s="326" t="s">
        <v>2718</v>
      </c>
      <c r="M44" s="326" t="s">
        <v>2699</v>
      </c>
      <c r="N44" t="e">
        <f>VLOOKUP(B44,'Tkê LOP'!D:S,8,0)</f>
        <v>#N/A</v>
      </c>
      <c r="O44" t="e">
        <f t="shared" si="0"/>
        <v>#N/A</v>
      </c>
    </row>
    <row r="45" spans="1:15" x14ac:dyDescent="0.25">
      <c r="A45" s="325">
        <v>44</v>
      </c>
      <c r="B45" s="325" t="s">
        <v>2849</v>
      </c>
      <c r="C45" s="325" t="s">
        <v>2850</v>
      </c>
      <c r="D45" s="325" t="s">
        <v>359</v>
      </c>
      <c r="E45" s="325" t="s">
        <v>2996</v>
      </c>
      <c r="F45" s="325" t="s">
        <v>1648</v>
      </c>
      <c r="G45" s="325" t="s">
        <v>2155</v>
      </c>
      <c r="H45" s="325">
        <v>64</v>
      </c>
      <c r="I45" s="326">
        <v>62</v>
      </c>
      <c r="J45" s="326">
        <v>0</v>
      </c>
      <c r="K45" s="326">
        <v>0</v>
      </c>
      <c r="L45" s="326" t="s">
        <v>2718</v>
      </c>
      <c r="M45" s="326" t="s">
        <v>2699</v>
      </c>
      <c r="N45" t="e">
        <f>VLOOKUP(B45,'Tkê LOP'!D:S,8,0)</f>
        <v>#N/A</v>
      </c>
      <c r="O45" t="e">
        <f t="shared" si="0"/>
        <v>#N/A</v>
      </c>
    </row>
    <row r="46" spans="1:15" x14ac:dyDescent="0.25">
      <c r="A46" s="325">
        <v>45</v>
      </c>
      <c r="B46" s="325" t="s">
        <v>3025</v>
      </c>
      <c r="C46" s="325" t="s">
        <v>3026</v>
      </c>
      <c r="D46" s="325" t="s">
        <v>878</v>
      </c>
      <c r="E46" s="325" t="s">
        <v>2990</v>
      </c>
      <c r="F46" s="325" t="s">
        <v>2158</v>
      </c>
      <c r="G46" s="325" t="s">
        <v>2159</v>
      </c>
      <c r="H46" s="325">
        <v>47</v>
      </c>
      <c r="I46" s="326">
        <v>47</v>
      </c>
      <c r="J46" s="326">
        <v>0</v>
      </c>
      <c r="K46" s="326">
        <v>0</v>
      </c>
      <c r="L46" s="326" t="s">
        <v>2718</v>
      </c>
      <c r="M46" s="326" t="s">
        <v>2417</v>
      </c>
      <c r="N46" t="e">
        <f>VLOOKUP(B46,'Tkê LOP'!D:S,8,0)</f>
        <v>#N/A</v>
      </c>
      <c r="O46" t="e">
        <f t="shared" si="0"/>
        <v>#N/A</v>
      </c>
    </row>
    <row r="47" spans="1:15" x14ac:dyDescent="0.25">
      <c r="A47" s="325">
        <v>46</v>
      </c>
      <c r="B47" s="325" t="s">
        <v>2861</v>
      </c>
      <c r="C47" s="325" t="s">
        <v>2862</v>
      </c>
      <c r="D47" s="325" t="s">
        <v>1274</v>
      </c>
      <c r="E47" s="325" t="s">
        <v>2996</v>
      </c>
      <c r="F47" s="325" t="s">
        <v>2531</v>
      </c>
      <c r="G47" s="325" t="s">
        <v>2155</v>
      </c>
      <c r="H47" s="325">
        <v>33</v>
      </c>
      <c r="I47" s="326">
        <v>32</v>
      </c>
      <c r="J47" s="326">
        <v>0</v>
      </c>
      <c r="K47" s="326">
        <v>0</v>
      </c>
      <c r="L47" s="326" t="s">
        <v>2718</v>
      </c>
      <c r="M47" s="326"/>
      <c r="N47" t="e">
        <f>VLOOKUP(B47,'Tkê LOP'!D:S,8,0)</f>
        <v>#N/A</v>
      </c>
      <c r="O47" t="e">
        <f t="shared" si="0"/>
        <v>#N/A</v>
      </c>
    </row>
    <row r="48" spans="1:15" x14ac:dyDescent="0.25">
      <c r="A48" s="325">
        <v>47</v>
      </c>
      <c r="B48" s="325" t="s">
        <v>2863</v>
      </c>
      <c r="C48" s="325" t="s">
        <v>2864</v>
      </c>
      <c r="D48" s="325" t="s">
        <v>2865</v>
      </c>
      <c r="E48" s="325" t="s">
        <v>3002</v>
      </c>
      <c r="F48" s="325" t="s">
        <v>2866</v>
      </c>
      <c r="G48" s="325" t="s">
        <v>2867</v>
      </c>
      <c r="H48" s="325">
        <v>59</v>
      </c>
      <c r="I48" s="326">
        <v>59</v>
      </c>
      <c r="J48" s="326">
        <v>0</v>
      </c>
      <c r="K48" s="326">
        <v>0</v>
      </c>
      <c r="L48" s="326" t="s">
        <v>2718</v>
      </c>
      <c r="M48" s="326"/>
      <c r="N48" t="e">
        <f>VLOOKUP(B48,'Tkê LOP'!D:S,8,0)</f>
        <v>#N/A</v>
      </c>
      <c r="O48" t="e">
        <f t="shared" si="0"/>
        <v>#N/A</v>
      </c>
    </row>
    <row r="49" spans="1:15" x14ac:dyDescent="0.25">
      <c r="A49" s="325">
        <v>48</v>
      </c>
      <c r="B49" s="460" t="s">
        <v>3124</v>
      </c>
      <c r="C49" s="325" t="s">
        <v>3125</v>
      </c>
      <c r="D49" s="325" t="s">
        <v>43</v>
      </c>
      <c r="E49" s="325" t="s">
        <v>3002</v>
      </c>
      <c r="F49" s="325" t="s">
        <v>1573</v>
      </c>
      <c r="G49" s="325" t="s">
        <v>2170</v>
      </c>
      <c r="H49" s="325">
        <v>47</v>
      </c>
      <c r="I49" s="326">
        <v>47</v>
      </c>
      <c r="J49" s="326">
        <v>0</v>
      </c>
      <c r="K49" s="326">
        <v>0</v>
      </c>
      <c r="L49" s="326" t="s">
        <v>2718</v>
      </c>
      <c r="M49" s="326" t="s">
        <v>2875</v>
      </c>
      <c r="N49" t="e">
        <f>VLOOKUP(B49,'Tkê LOP'!D:S,8,0)</f>
        <v>#N/A</v>
      </c>
      <c r="O49" t="e">
        <f t="shared" si="0"/>
        <v>#N/A</v>
      </c>
    </row>
    <row r="50" spans="1:15" x14ac:dyDescent="0.25">
      <c r="A50" s="325">
        <v>49</v>
      </c>
      <c r="B50" s="325" t="s">
        <v>3027</v>
      </c>
      <c r="C50" s="325" t="s">
        <v>3028</v>
      </c>
      <c r="D50" s="325" t="s">
        <v>439</v>
      </c>
      <c r="E50" s="325" t="s">
        <v>2990</v>
      </c>
      <c r="F50" s="325" t="s">
        <v>2177</v>
      </c>
      <c r="G50" s="325" t="s">
        <v>2178</v>
      </c>
      <c r="H50" s="325">
        <v>18</v>
      </c>
      <c r="I50" s="326">
        <v>18</v>
      </c>
      <c r="J50" s="326">
        <v>0</v>
      </c>
      <c r="K50" s="326">
        <v>0</v>
      </c>
      <c r="L50" s="326" t="s">
        <v>2718</v>
      </c>
      <c r="M50" s="326" t="s">
        <v>2515</v>
      </c>
      <c r="N50" t="e">
        <f>VLOOKUP(B50,'Tkê LOP'!D:S,8,0)</f>
        <v>#N/A</v>
      </c>
      <c r="O50" t="e">
        <f t="shared" si="0"/>
        <v>#N/A</v>
      </c>
    </row>
    <row r="51" spans="1:15" x14ac:dyDescent="0.25">
      <c r="A51" s="325">
        <v>50</v>
      </c>
      <c r="B51" s="325" t="s">
        <v>2884</v>
      </c>
      <c r="C51" s="325" t="s">
        <v>2885</v>
      </c>
      <c r="D51" s="325" t="s">
        <v>2534</v>
      </c>
      <c r="E51" s="325" t="s">
        <v>2996</v>
      </c>
      <c r="F51" s="325" t="s">
        <v>2181</v>
      </c>
      <c r="G51" s="325" t="s">
        <v>2178</v>
      </c>
      <c r="H51" s="325">
        <v>69</v>
      </c>
      <c r="I51" s="326">
        <v>67</v>
      </c>
      <c r="J51" s="326">
        <v>0</v>
      </c>
      <c r="K51" s="326">
        <v>0</v>
      </c>
      <c r="L51" s="326" t="s">
        <v>2718</v>
      </c>
      <c r="M51" s="326" t="s">
        <v>2535</v>
      </c>
      <c r="N51" t="e">
        <f>VLOOKUP(B51,'Tkê LOP'!D:S,8,0)</f>
        <v>#N/A</v>
      </c>
      <c r="O51" t="e">
        <f t="shared" si="0"/>
        <v>#N/A</v>
      </c>
    </row>
    <row r="52" spans="1:15" x14ac:dyDescent="0.25">
      <c r="A52" s="325">
        <v>51</v>
      </c>
      <c r="B52" s="325" t="s">
        <v>2886</v>
      </c>
      <c r="C52" s="325" t="s">
        <v>2887</v>
      </c>
      <c r="D52" s="325" t="s">
        <v>2534</v>
      </c>
      <c r="E52" s="325" t="s">
        <v>2996</v>
      </c>
      <c r="F52" s="325" t="s">
        <v>2181</v>
      </c>
      <c r="G52" s="325" t="s">
        <v>2178</v>
      </c>
      <c r="H52" s="325">
        <v>64</v>
      </c>
      <c r="I52" s="326">
        <v>62</v>
      </c>
      <c r="J52" s="326">
        <v>0</v>
      </c>
      <c r="K52" s="326">
        <v>0</v>
      </c>
      <c r="L52" s="326" t="s">
        <v>2718</v>
      </c>
      <c r="M52" s="326" t="s">
        <v>2535</v>
      </c>
      <c r="N52" t="e">
        <f>VLOOKUP(B52,'Tkê LOP'!D:S,8,0)</f>
        <v>#N/A</v>
      </c>
      <c r="O52" t="e">
        <f t="shared" si="0"/>
        <v>#N/A</v>
      </c>
    </row>
    <row r="53" spans="1:15" x14ac:dyDescent="0.25">
      <c r="A53" s="325">
        <v>52</v>
      </c>
      <c r="B53" s="325" t="s">
        <v>2908</v>
      </c>
      <c r="C53" s="325" t="s">
        <v>2909</v>
      </c>
      <c r="D53" s="325" t="s">
        <v>180</v>
      </c>
      <c r="E53" s="325" t="s">
        <v>2996</v>
      </c>
      <c r="F53" s="325" t="s">
        <v>2156</v>
      </c>
      <c r="G53" s="325" t="s">
        <v>2155</v>
      </c>
      <c r="H53" s="325">
        <v>33</v>
      </c>
      <c r="I53" s="326">
        <v>32</v>
      </c>
      <c r="J53" s="326">
        <v>0</v>
      </c>
      <c r="K53" s="326">
        <v>0</v>
      </c>
      <c r="L53" s="326" t="s">
        <v>2718</v>
      </c>
      <c r="M53" s="326" t="s">
        <v>2191</v>
      </c>
      <c r="N53" t="e">
        <f>VLOOKUP(B53,'Tkê LOP'!D:S,8,0)</f>
        <v>#N/A</v>
      </c>
      <c r="O53" t="e">
        <f t="shared" si="0"/>
        <v>#N/A</v>
      </c>
    </row>
    <row r="54" spans="1:15" x14ac:dyDescent="0.25">
      <c r="A54" s="325">
        <v>53</v>
      </c>
      <c r="B54" s="325" t="s">
        <v>2910</v>
      </c>
      <c r="C54" s="325" t="s">
        <v>2911</v>
      </c>
      <c r="D54" s="325" t="s">
        <v>35</v>
      </c>
      <c r="E54" s="325" t="s">
        <v>2990</v>
      </c>
      <c r="F54" s="325" t="s">
        <v>2188</v>
      </c>
      <c r="G54" s="325" t="s">
        <v>2162</v>
      </c>
      <c r="H54" s="325">
        <v>69</v>
      </c>
      <c r="I54" s="326">
        <v>67</v>
      </c>
      <c r="J54" s="326">
        <v>0</v>
      </c>
      <c r="K54" s="326">
        <v>0</v>
      </c>
      <c r="L54" s="326" t="s">
        <v>2718</v>
      </c>
      <c r="M54" s="326" t="s">
        <v>2195</v>
      </c>
      <c r="N54" t="e">
        <f>VLOOKUP(B54,'Tkê LOP'!D:S,8,0)</f>
        <v>#N/A</v>
      </c>
      <c r="O54" t="e">
        <f t="shared" si="0"/>
        <v>#N/A</v>
      </c>
    </row>
    <row r="55" spans="1:15" x14ac:dyDescent="0.25">
      <c r="A55" s="325">
        <v>54</v>
      </c>
      <c r="B55" s="325" t="s">
        <v>2912</v>
      </c>
      <c r="C55" s="325" t="s">
        <v>2913</v>
      </c>
      <c r="D55" s="325" t="s">
        <v>35</v>
      </c>
      <c r="E55" s="325" t="s">
        <v>2990</v>
      </c>
      <c r="F55" s="325" t="s">
        <v>2188</v>
      </c>
      <c r="G55" s="325" t="s">
        <v>2162</v>
      </c>
      <c r="H55" s="325">
        <v>64</v>
      </c>
      <c r="I55" s="326">
        <v>62</v>
      </c>
      <c r="J55" s="326">
        <v>0</v>
      </c>
      <c r="K55" s="326">
        <v>0</v>
      </c>
      <c r="L55" s="326" t="s">
        <v>2718</v>
      </c>
      <c r="M55" s="326" t="s">
        <v>2194</v>
      </c>
      <c r="N55" t="e">
        <f>VLOOKUP(B55,'Tkê LOP'!D:S,8,0)</f>
        <v>#N/A</v>
      </c>
      <c r="O55" t="e">
        <f t="shared" si="0"/>
        <v>#N/A</v>
      </c>
    </row>
    <row r="56" spans="1:15" x14ac:dyDescent="0.25">
      <c r="A56" s="325">
        <v>55</v>
      </c>
      <c r="B56" s="325" t="s">
        <v>2914</v>
      </c>
      <c r="C56" s="325" t="s">
        <v>2915</v>
      </c>
      <c r="D56" s="325" t="s">
        <v>35</v>
      </c>
      <c r="E56" s="325" t="s">
        <v>2990</v>
      </c>
      <c r="F56" s="325" t="s">
        <v>2188</v>
      </c>
      <c r="G56" s="325" t="s">
        <v>2162</v>
      </c>
      <c r="H56" s="325">
        <v>33</v>
      </c>
      <c r="I56" s="326">
        <v>32</v>
      </c>
      <c r="J56" s="326">
        <v>0</v>
      </c>
      <c r="K56" s="326">
        <v>0</v>
      </c>
      <c r="L56" s="326" t="s">
        <v>2718</v>
      </c>
      <c r="M56" s="326" t="s">
        <v>2194</v>
      </c>
      <c r="N56" t="e">
        <f>VLOOKUP(B56,'Tkê LOP'!D:S,8,0)</f>
        <v>#N/A</v>
      </c>
      <c r="O56" t="e">
        <f t="shared" si="0"/>
        <v>#N/A</v>
      </c>
    </row>
    <row r="57" spans="1:15" x14ac:dyDescent="0.25">
      <c r="A57" s="325">
        <v>56</v>
      </c>
      <c r="B57" s="325" t="s">
        <v>2916</v>
      </c>
      <c r="C57" s="325" t="s">
        <v>2917</v>
      </c>
      <c r="D57" s="325" t="s">
        <v>35</v>
      </c>
      <c r="E57" s="325" t="s">
        <v>2990</v>
      </c>
      <c r="F57" s="325" t="s">
        <v>2188</v>
      </c>
      <c r="G57" s="325" t="s">
        <v>2162</v>
      </c>
      <c r="H57" s="325">
        <v>60</v>
      </c>
      <c r="I57" s="326">
        <v>59</v>
      </c>
      <c r="J57" s="326">
        <v>0</v>
      </c>
      <c r="K57" s="326">
        <v>0</v>
      </c>
      <c r="L57" s="326" t="s">
        <v>2718</v>
      </c>
      <c r="M57" s="326" t="s">
        <v>2195</v>
      </c>
      <c r="N57" t="e">
        <f>VLOOKUP(B57,'Tkê LOP'!D:S,8,0)</f>
        <v>#N/A</v>
      </c>
      <c r="O57" t="e">
        <f t="shared" si="0"/>
        <v>#N/A</v>
      </c>
    </row>
    <row r="58" spans="1:15" x14ac:dyDescent="0.25">
      <c r="A58" s="325">
        <v>57</v>
      </c>
      <c r="B58" s="460" t="s">
        <v>3126</v>
      </c>
      <c r="C58" s="325" t="s">
        <v>3127</v>
      </c>
      <c r="D58" s="325" t="s">
        <v>35</v>
      </c>
      <c r="E58" s="325" t="s">
        <v>2990</v>
      </c>
      <c r="F58" s="325" t="s">
        <v>2188</v>
      </c>
      <c r="G58" s="325" t="s">
        <v>2162</v>
      </c>
      <c r="H58" s="325">
        <v>36</v>
      </c>
      <c r="I58" s="326">
        <v>36</v>
      </c>
      <c r="J58" s="326">
        <v>0</v>
      </c>
      <c r="K58" s="326">
        <v>0</v>
      </c>
      <c r="L58" s="326" t="s">
        <v>2718</v>
      </c>
      <c r="M58" s="326" t="s">
        <v>2195</v>
      </c>
      <c r="N58" t="e">
        <f>VLOOKUP(B58,'Tkê LOP'!D:S,8,0)</f>
        <v>#N/A</v>
      </c>
      <c r="O58" t="e">
        <f t="shared" si="0"/>
        <v>#N/A</v>
      </c>
    </row>
    <row r="59" spans="1:15" x14ac:dyDescent="0.25">
      <c r="A59" s="325">
        <v>58</v>
      </c>
      <c r="B59" s="460" t="s">
        <v>3128</v>
      </c>
      <c r="C59" s="325" t="s">
        <v>3129</v>
      </c>
      <c r="D59" s="325" t="s">
        <v>35</v>
      </c>
      <c r="E59" s="325" t="s">
        <v>2990</v>
      </c>
      <c r="F59" s="325" t="s">
        <v>2188</v>
      </c>
      <c r="G59" s="325" t="s">
        <v>2162</v>
      </c>
      <c r="H59" s="325">
        <v>47</v>
      </c>
      <c r="I59" s="326">
        <v>47</v>
      </c>
      <c r="J59" s="326">
        <v>0</v>
      </c>
      <c r="K59" s="326">
        <v>0</v>
      </c>
      <c r="L59" s="326" t="s">
        <v>2718</v>
      </c>
      <c r="M59" s="326" t="s">
        <v>2194</v>
      </c>
      <c r="N59" t="e">
        <f>VLOOKUP(B59,'Tkê LOP'!D:S,8,0)</f>
        <v>#N/A</v>
      </c>
      <c r="O59" t="e">
        <f t="shared" si="0"/>
        <v>#N/A</v>
      </c>
    </row>
    <row r="60" spans="1:15" x14ac:dyDescent="0.25">
      <c r="A60" s="325">
        <v>59</v>
      </c>
      <c r="B60" s="325" t="s">
        <v>2918</v>
      </c>
      <c r="C60" s="325" t="s">
        <v>2919</v>
      </c>
      <c r="D60" s="325" t="s">
        <v>234</v>
      </c>
      <c r="E60" s="325" t="s">
        <v>2996</v>
      </c>
      <c r="F60" s="325" t="s">
        <v>2153</v>
      </c>
      <c r="G60" s="325" t="s">
        <v>2154</v>
      </c>
      <c r="H60" s="325">
        <v>60</v>
      </c>
      <c r="I60" s="326">
        <v>59</v>
      </c>
      <c r="J60" s="326">
        <v>0</v>
      </c>
      <c r="K60" s="326">
        <v>0</v>
      </c>
      <c r="L60" s="326" t="s">
        <v>2718</v>
      </c>
      <c r="M60" s="326" t="s">
        <v>2920</v>
      </c>
      <c r="N60" t="e">
        <f>VLOOKUP(B60,'Tkê LOP'!D:S,8,0)</f>
        <v>#N/A</v>
      </c>
      <c r="O60" t="e">
        <f t="shared" si="0"/>
        <v>#N/A</v>
      </c>
    </row>
    <row r="62" spans="1:15" hidden="1" x14ac:dyDescent="0.25">
      <c r="A62" s="324">
        <v>1</v>
      </c>
      <c r="B62" s="324" t="s">
        <v>2696</v>
      </c>
      <c r="C62" s="324" t="s">
        <v>2697</v>
      </c>
      <c r="D62" s="324" t="s">
        <v>1708</v>
      </c>
      <c r="E62" s="324" t="s">
        <v>2996</v>
      </c>
      <c r="F62" s="324" t="s">
        <v>1648</v>
      </c>
      <c r="G62" s="324" t="s">
        <v>2155</v>
      </c>
      <c r="H62" s="324">
        <v>74</v>
      </c>
      <c r="I62" s="457">
        <v>73</v>
      </c>
      <c r="J62" s="457">
        <v>0</v>
      </c>
      <c r="K62" s="457">
        <v>0</v>
      </c>
      <c r="L62" s="457" t="s">
        <v>2698</v>
      </c>
      <c r="M62" s="457" t="s">
        <v>2699</v>
      </c>
      <c r="N62" t="e">
        <f>VLOOKUP(B62,'Tkê LOP'!D:S,8,0)</f>
        <v>#N/A</v>
      </c>
      <c r="O62" t="e">
        <f t="shared" ref="O62" si="1">N62-I62</f>
        <v>#N/A</v>
      </c>
    </row>
    <row r="63" spans="1:15" hidden="1" x14ac:dyDescent="0.25">
      <c r="A63" s="324">
        <v>2</v>
      </c>
      <c r="B63" s="324" t="s">
        <v>2700</v>
      </c>
      <c r="C63" s="324" t="s">
        <v>2701</v>
      </c>
      <c r="D63" s="324" t="s">
        <v>1708</v>
      </c>
      <c r="E63" s="324" t="s">
        <v>2996</v>
      </c>
      <c r="F63" s="324" t="s">
        <v>1648</v>
      </c>
      <c r="G63" s="324" t="s">
        <v>2155</v>
      </c>
      <c r="H63" s="324">
        <v>75</v>
      </c>
      <c r="I63" s="457">
        <v>76</v>
      </c>
      <c r="J63" s="457">
        <v>0</v>
      </c>
      <c r="K63" s="457">
        <v>0</v>
      </c>
      <c r="L63" s="457" t="s">
        <v>2698</v>
      </c>
      <c r="M63" s="457" t="s">
        <v>2702</v>
      </c>
      <c r="N63" t="e">
        <f>VLOOKUP(B63,'Tkê LOP'!D:S,8,0)</f>
        <v>#N/A</v>
      </c>
      <c r="O63" t="e">
        <f t="shared" ref="O63:O126" si="2">N63-I63</f>
        <v>#N/A</v>
      </c>
    </row>
    <row r="64" spans="1:15" hidden="1" x14ac:dyDescent="0.25">
      <c r="A64" s="324">
        <v>3</v>
      </c>
      <c r="B64" s="324" t="s">
        <v>2703</v>
      </c>
      <c r="C64" s="324" t="s">
        <v>2704</v>
      </c>
      <c r="D64" s="324" t="s">
        <v>2705</v>
      </c>
      <c r="E64" s="324" t="s">
        <v>2996</v>
      </c>
      <c r="F64" s="324" t="s">
        <v>219</v>
      </c>
      <c r="G64" s="324" t="s">
        <v>2154</v>
      </c>
      <c r="H64" s="324">
        <v>23</v>
      </c>
      <c r="I64" s="457">
        <v>23</v>
      </c>
      <c r="J64" s="457">
        <v>0</v>
      </c>
      <c r="K64" s="457">
        <v>0</v>
      </c>
      <c r="L64" s="457" t="s">
        <v>2698</v>
      </c>
      <c r="M64" s="457" t="s">
        <v>2524</v>
      </c>
      <c r="N64" t="e">
        <f>VLOOKUP(B64,'Tkê LOP'!D:S,8,0)</f>
        <v>#N/A</v>
      </c>
      <c r="O64" t="e">
        <f t="shared" si="2"/>
        <v>#N/A</v>
      </c>
    </row>
    <row r="65" spans="1:15" hidden="1" x14ac:dyDescent="0.25">
      <c r="A65" s="324">
        <v>4</v>
      </c>
      <c r="B65" s="324" t="s">
        <v>2706</v>
      </c>
      <c r="C65" s="324" t="s">
        <v>2707</v>
      </c>
      <c r="D65" s="324" t="s">
        <v>733</v>
      </c>
      <c r="E65" s="324" t="s">
        <v>2996</v>
      </c>
      <c r="F65" s="324" t="s">
        <v>2153</v>
      </c>
      <c r="G65" s="324" t="s">
        <v>2154</v>
      </c>
      <c r="H65" s="324">
        <v>37</v>
      </c>
      <c r="I65" s="457">
        <v>37</v>
      </c>
      <c r="J65" s="457">
        <v>0</v>
      </c>
      <c r="K65" s="457">
        <v>0</v>
      </c>
      <c r="L65" s="457" t="s">
        <v>2698</v>
      </c>
      <c r="M65" s="457" t="s">
        <v>2708</v>
      </c>
      <c r="N65" t="e">
        <f>VLOOKUP(B65,'Tkê LOP'!D:S,8,0)</f>
        <v>#N/A</v>
      </c>
      <c r="O65" t="e">
        <f t="shared" si="2"/>
        <v>#N/A</v>
      </c>
    </row>
    <row r="66" spans="1:15" hidden="1" x14ac:dyDescent="0.25">
      <c r="A66" s="324">
        <v>5</v>
      </c>
      <c r="B66" s="324" t="s">
        <v>2709</v>
      </c>
      <c r="C66" s="324" t="s">
        <v>2710</v>
      </c>
      <c r="D66" s="324" t="s">
        <v>733</v>
      </c>
      <c r="E66" s="324" t="s">
        <v>2996</v>
      </c>
      <c r="F66" s="324" t="s">
        <v>2153</v>
      </c>
      <c r="G66" s="324" t="s">
        <v>2154</v>
      </c>
      <c r="H66" s="324">
        <v>30</v>
      </c>
      <c r="I66" s="457">
        <v>30</v>
      </c>
      <c r="J66" s="457">
        <v>0</v>
      </c>
      <c r="K66" s="457">
        <v>0</v>
      </c>
      <c r="L66" s="457" t="s">
        <v>2698</v>
      </c>
      <c r="M66" s="457" t="s">
        <v>2529</v>
      </c>
      <c r="N66" t="e">
        <f>VLOOKUP(B66,'Tkê LOP'!D:S,8,0)</f>
        <v>#N/A</v>
      </c>
      <c r="O66" t="e">
        <f t="shared" si="2"/>
        <v>#N/A</v>
      </c>
    </row>
    <row r="67" spans="1:15" x14ac:dyDescent="0.25">
      <c r="A67" s="324">
        <v>6</v>
      </c>
      <c r="B67" s="324" t="s">
        <v>3131</v>
      </c>
      <c r="C67" s="458" t="s">
        <v>3132</v>
      </c>
      <c r="D67" s="324" t="s">
        <v>300</v>
      </c>
      <c r="E67" s="324" t="s">
        <v>2990</v>
      </c>
      <c r="F67" s="324" t="s">
        <v>2158</v>
      </c>
      <c r="G67" s="324" t="s">
        <v>2159</v>
      </c>
      <c r="H67" s="324">
        <v>23</v>
      </c>
      <c r="I67" s="457">
        <v>23</v>
      </c>
      <c r="J67" s="457">
        <v>0</v>
      </c>
      <c r="K67" s="457">
        <v>0</v>
      </c>
      <c r="L67" s="457" t="s">
        <v>2698</v>
      </c>
      <c r="M67" s="457" t="s">
        <v>2160</v>
      </c>
      <c r="N67" t="e">
        <f>VLOOKUP(B67,'Tkê LOP'!D:S,8,0)</f>
        <v>#N/A</v>
      </c>
      <c r="O67" t="e">
        <f t="shared" si="2"/>
        <v>#N/A</v>
      </c>
    </row>
    <row r="68" spans="1:15" hidden="1" x14ac:dyDescent="0.25">
      <c r="A68" s="324">
        <v>7</v>
      </c>
      <c r="B68" s="324" t="s">
        <v>2711</v>
      </c>
      <c r="C68" s="324" t="s">
        <v>2712</v>
      </c>
      <c r="D68" s="324" t="s">
        <v>736</v>
      </c>
      <c r="E68" s="324" t="s">
        <v>2996</v>
      </c>
      <c r="F68" s="324" t="s">
        <v>2153</v>
      </c>
      <c r="G68" s="324" t="s">
        <v>2154</v>
      </c>
      <c r="H68" s="324">
        <v>37</v>
      </c>
      <c r="I68" s="457">
        <v>37</v>
      </c>
      <c r="J68" s="457">
        <v>0</v>
      </c>
      <c r="K68" s="457">
        <v>0</v>
      </c>
      <c r="L68" s="457" t="s">
        <v>2698</v>
      </c>
      <c r="M68" s="457" t="s">
        <v>2713</v>
      </c>
      <c r="N68" t="e">
        <f>VLOOKUP(B68,'Tkê LOP'!D:S,8,0)</f>
        <v>#N/A</v>
      </c>
      <c r="O68" t="e">
        <f t="shared" si="2"/>
        <v>#N/A</v>
      </c>
    </row>
    <row r="69" spans="1:15" hidden="1" x14ac:dyDescent="0.25">
      <c r="A69" s="324">
        <v>8</v>
      </c>
      <c r="B69" s="324" t="s">
        <v>2714</v>
      </c>
      <c r="C69" s="324" t="s">
        <v>2715</v>
      </c>
      <c r="D69" s="324" t="s">
        <v>736</v>
      </c>
      <c r="E69" s="324" t="s">
        <v>2996</v>
      </c>
      <c r="F69" s="324" t="s">
        <v>2153</v>
      </c>
      <c r="G69" s="324" t="s">
        <v>2154</v>
      </c>
      <c r="H69" s="324">
        <v>30</v>
      </c>
      <c r="I69" s="457">
        <v>30</v>
      </c>
      <c r="J69" s="457">
        <v>0</v>
      </c>
      <c r="K69" s="457">
        <v>0</v>
      </c>
      <c r="L69" s="457" t="s">
        <v>2698</v>
      </c>
      <c r="M69" s="457" t="s">
        <v>2713</v>
      </c>
      <c r="N69" t="e">
        <f>VLOOKUP(B69,'Tkê LOP'!D:S,8,0)</f>
        <v>#N/A</v>
      </c>
      <c r="O69" t="e">
        <f t="shared" si="2"/>
        <v>#N/A</v>
      </c>
    </row>
    <row r="70" spans="1:15" hidden="1" x14ac:dyDescent="0.25">
      <c r="A70" s="324">
        <v>9</v>
      </c>
      <c r="B70" s="324" t="s">
        <v>2719</v>
      </c>
      <c r="C70" s="324" t="s">
        <v>2720</v>
      </c>
      <c r="D70" s="324" t="s">
        <v>741</v>
      </c>
      <c r="E70" s="324" t="s">
        <v>2990</v>
      </c>
      <c r="F70" s="324" t="s">
        <v>2153</v>
      </c>
      <c r="G70" s="324" t="s">
        <v>2154</v>
      </c>
      <c r="H70" s="324">
        <v>37</v>
      </c>
      <c r="I70" s="457">
        <v>37</v>
      </c>
      <c r="J70" s="457">
        <v>0</v>
      </c>
      <c r="K70" s="457">
        <v>0</v>
      </c>
      <c r="L70" s="457" t="s">
        <v>2698</v>
      </c>
      <c r="M70" s="457" t="s">
        <v>2721</v>
      </c>
      <c r="N70" t="e">
        <f>VLOOKUP(B70,'Tkê LOP'!D:S,8,0)</f>
        <v>#N/A</v>
      </c>
      <c r="O70" t="e">
        <f t="shared" si="2"/>
        <v>#N/A</v>
      </c>
    </row>
    <row r="71" spans="1:15" hidden="1" x14ac:dyDescent="0.25">
      <c r="A71" s="324">
        <v>10</v>
      </c>
      <c r="B71" s="324" t="s">
        <v>2722</v>
      </c>
      <c r="C71" s="324" t="s">
        <v>2723</v>
      </c>
      <c r="D71" s="324" t="s">
        <v>741</v>
      </c>
      <c r="E71" s="324" t="s">
        <v>2990</v>
      </c>
      <c r="F71" s="324" t="s">
        <v>2153</v>
      </c>
      <c r="G71" s="324" t="s">
        <v>2154</v>
      </c>
      <c r="H71" s="324">
        <v>30</v>
      </c>
      <c r="I71" s="457">
        <v>30</v>
      </c>
      <c r="J71" s="457">
        <v>0</v>
      </c>
      <c r="K71" s="457">
        <v>0</v>
      </c>
      <c r="L71" s="457" t="s">
        <v>2698</v>
      </c>
      <c r="M71" s="457" t="s">
        <v>2539</v>
      </c>
      <c r="N71" t="e">
        <f>VLOOKUP(B71,'Tkê LOP'!D:S,8,0)</f>
        <v>#N/A</v>
      </c>
      <c r="O71" t="e">
        <f t="shared" si="2"/>
        <v>#N/A</v>
      </c>
    </row>
    <row r="72" spans="1:15" hidden="1" x14ac:dyDescent="0.25">
      <c r="A72" s="324">
        <v>11</v>
      </c>
      <c r="B72" s="324" t="s">
        <v>3046</v>
      </c>
      <c r="C72" s="324" t="s">
        <v>3047</v>
      </c>
      <c r="D72" s="324" t="s">
        <v>1259</v>
      </c>
      <c r="E72" s="324" t="s">
        <v>2990</v>
      </c>
      <c r="F72" s="324" t="s">
        <v>2177</v>
      </c>
      <c r="G72" s="324" t="s">
        <v>2178</v>
      </c>
      <c r="H72" s="324">
        <v>28</v>
      </c>
      <c r="I72" s="457">
        <v>28</v>
      </c>
      <c r="J72" s="457">
        <v>0</v>
      </c>
      <c r="K72" s="457">
        <v>0</v>
      </c>
      <c r="L72" s="457" t="s">
        <v>2698</v>
      </c>
      <c r="M72" s="457" t="s">
        <v>2515</v>
      </c>
      <c r="N72" t="e">
        <f>VLOOKUP(B72,'Tkê LOP'!D:S,8,0)</f>
        <v>#N/A</v>
      </c>
      <c r="O72" t="e">
        <f t="shared" si="2"/>
        <v>#N/A</v>
      </c>
    </row>
    <row r="73" spans="1:15" hidden="1" x14ac:dyDescent="0.25">
      <c r="A73" s="324">
        <v>12</v>
      </c>
      <c r="B73" s="324" t="s">
        <v>2724</v>
      </c>
      <c r="C73" s="324" t="s">
        <v>2725</v>
      </c>
      <c r="D73" s="324" t="s">
        <v>2726</v>
      </c>
      <c r="E73" s="324" t="s">
        <v>2990</v>
      </c>
      <c r="F73" s="324" t="s">
        <v>219</v>
      </c>
      <c r="G73" s="324" t="s">
        <v>2154</v>
      </c>
      <c r="H73" s="324">
        <v>23</v>
      </c>
      <c r="I73" s="457">
        <v>23</v>
      </c>
      <c r="J73" s="457">
        <v>0</v>
      </c>
      <c r="K73" s="457">
        <v>0</v>
      </c>
      <c r="L73" s="457" t="s">
        <v>2698</v>
      </c>
      <c r="M73" s="457" t="s">
        <v>2524</v>
      </c>
      <c r="N73" t="e">
        <f>VLOOKUP(B73,'Tkê LOP'!D:S,8,0)</f>
        <v>#N/A</v>
      </c>
      <c r="O73" t="e">
        <f t="shared" si="2"/>
        <v>#N/A</v>
      </c>
    </row>
    <row r="74" spans="1:15" x14ac:dyDescent="0.25">
      <c r="A74" s="324">
        <v>13</v>
      </c>
      <c r="B74" s="461" t="s">
        <v>3133</v>
      </c>
      <c r="C74" s="324" t="s">
        <v>3134</v>
      </c>
      <c r="D74" s="324" t="s">
        <v>1075</v>
      </c>
      <c r="E74" s="324" t="s">
        <v>2996</v>
      </c>
      <c r="F74" s="324" t="s">
        <v>2189</v>
      </c>
      <c r="G74" s="324" t="s">
        <v>2178</v>
      </c>
      <c r="H74" s="324">
        <v>32</v>
      </c>
      <c r="I74" s="457">
        <v>32</v>
      </c>
      <c r="J74" s="457">
        <v>0</v>
      </c>
      <c r="K74" s="457">
        <v>0</v>
      </c>
      <c r="L74" s="457" t="s">
        <v>2698</v>
      </c>
      <c r="M74" s="457" t="s">
        <v>3135</v>
      </c>
      <c r="N74" t="e">
        <f>VLOOKUP(B74,'Tkê LOP'!D:S,8,0)</f>
        <v>#N/A</v>
      </c>
      <c r="O74" t="e">
        <f t="shared" si="2"/>
        <v>#N/A</v>
      </c>
    </row>
    <row r="75" spans="1:15" x14ac:dyDescent="0.25">
      <c r="A75" s="324">
        <v>14</v>
      </c>
      <c r="B75" s="461" t="s">
        <v>3136</v>
      </c>
      <c r="C75" s="324" t="s">
        <v>3137</v>
      </c>
      <c r="D75" s="324" t="s">
        <v>1256</v>
      </c>
      <c r="E75" s="324" t="s">
        <v>2990</v>
      </c>
      <c r="F75" s="324" t="s">
        <v>2189</v>
      </c>
      <c r="G75" s="324" t="s">
        <v>2178</v>
      </c>
      <c r="H75" s="324">
        <v>32</v>
      </c>
      <c r="I75" s="457">
        <v>32</v>
      </c>
      <c r="J75" s="457">
        <v>0</v>
      </c>
      <c r="K75" s="457">
        <v>0</v>
      </c>
      <c r="L75" s="457" t="s">
        <v>2698</v>
      </c>
      <c r="M75" s="457" t="s">
        <v>3007</v>
      </c>
      <c r="N75" t="e">
        <f>VLOOKUP(B75,'Tkê LOP'!D:S,8,0)</f>
        <v>#N/A</v>
      </c>
      <c r="O75" t="e">
        <f t="shared" si="2"/>
        <v>#N/A</v>
      </c>
    </row>
    <row r="76" spans="1:15" hidden="1" x14ac:dyDescent="0.25">
      <c r="A76" s="324">
        <v>15</v>
      </c>
      <c r="B76" s="324" t="s">
        <v>2735</v>
      </c>
      <c r="C76" s="324" t="s">
        <v>2736</v>
      </c>
      <c r="D76" s="324" t="s">
        <v>470</v>
      </c>
      <c r="E76" s="324" t="s">
        <v>2990</v>
      </c>
      <c r="F76" s="324" t="s">
        <v>2153</v>
      </c>
      <c r="G76" s="324" t="s">
        <v>2154</v>
      </c>
      <c r="H76" s="324">
        <v>23</v>
      </c>
      <c r="I76" s="457">
        <v>23</v>
      </c>
      <c r="J76" s="457">
        <v>0</v>
      </c>
      <c r="K76" s="457">
        <v>0</v>
      </c>
      <c r="L76" s="457" t="s">
        <v>2698</v>
      </c>
      <c r="M76" s="457" t="s">
        <v>2173</v>
      </c>
      <c r="N76" t="e">
        <f>VLOOKUP(B76,'Tkê LOP'!D:S,8,0)</f>
        <v>#N/A</v>
      </c>
      <c r="O76" t="e">
        <f t="shared" si="2"/>
        <v>#N/A</v>
      </c>
    </row>
    <row r="77" spans="1:15" hidden="1" x14ac:dyDescent="0.25">
      <c r="A77" s="324">
        <v>16</v>
      </c>
      <c r="B77" s="324" t="s">
        <v>2739</v>
      </c>
      <c r="C77" s="324" t="s">
        <v>2740</v>
      </c>
      <c r="D77" s="324" t="s">
        <v>1111</v>
      </c>
      <c r="E77" s="324" t="s">
        <v>2990</v>
      </c>
      <c r="F77" s="324" t="s">
        <v>1648</v>
      </c>
      <c r="G77" s="324" t="s">
        <v>2155</v>
      </c>
      <c r="H77" s="324">
        <v>74</v>
      </c>
      <c r="I77" s="457">
        <v>73</v>
      </c>
      <c r="J77" s="457">
        <v>0</v>
      </c>
      <c r="K77" s="457">
        <v>0</v>
      </c>
      <c r="L77" s="457" t="s">
        <v>2698</v>
      </c>
      <c r="M77" s="457" t="s">
        <v>2741</v>
      </c>
      <c r="N77" t="e">
        <f>VLOOKUP(B77,'Tkê LOP'!D:S,8,0)</f>
        <v>#N/A</v>
      </c>
      <c r="O77" t="e">
        <f t="shared" si="2"/>
        <v>#N/A</v>
      </c>
    </row>
    <row r="78" spans="1:15" hidden="1" x14ac:dyDescent="0.25">
      <c r="A78" s="324">
        <v>17</v>
      </c>
      <c r="B78" s="324" t="s">
        <v>2742</v>
      </c>
      <c r="C78" s="324" t="s">
        <v>2743</v>
      </c>
      <c r="D78" s="324" t="s">
        <v>1111</v>
      </c>
      <c r="E78" s="324" t="s">
        <v>2990</v>
      </c>
      <c r="F78" s="324" t="s">
        <v>1648</v>
      </c>
      <c r="G78" s="324" t="s">
        <v>2155</v>
      </c>
      <c r="H78" s="324">
        <v>75</v>
      </c>
      <c r="I78" s="457">
        <v>76</v>
      </c>
      <c r="J78" s="457">
        <v>0</v>
      </c>
      <c r="K78" s="457">
        <v>0</v>
      </c>
      <c r="L78" s="457" t="s">
        <v>2698</v>
      </c>
      <c r="M78" s="457" t="s">
        <v>2741</v>
      </c>
      <c r="N78" t="e">
        <f>VLOOKUP(B78,'Tkê LOP'!D:S,8,0)</f>
        <v>#N/A</v>
      </c>
      <c r="O78" t="e">
        <f t="shared" si="2"/>
        <v>#N/A</v>
      </c>
    </row>
    <row r="79" spans="1:15" hidden="1" x14ac:dyDescent="0.25">
      <c r="A79" s="324">
        <v>18</v>
      </c>
      <c r="B79" s="324" t="s">
        <v>2744</v>
      </c>
      <c r="C79" s="324" t="s">
        <v>2745</v>
      </c>
      <c r="D79" s="324" t="s">
        <v>1111</v>
      </c>
      <c r="E79" s="324" t="s">
        <v>2990</v>
      </c>
      <c r="F79" s="324" t="s">
        <v>1648</v>
      </c>
      <c r="G79" s="324" t="s">
        <v>2155</v>
      </c>
      <c r="H79" s="324">
        <v>46</v>
      </c>
      <c r="I79" s="457">
        <v>46</v>
      </c>
      <c r="J79" s="457">
        <v>0</v>
      </c>
      <c r="K79" s="457">
        <v>0</v>
      </c>
      <c r="L79" s="457" t="s">
        <v>2698</v>
      </c>
      <c r="M79" s="457" t="s">
        <v>2521</v>
      </c>
      <c r="N79" t="e">
        <f>VLOOKUP(B79,'Tkê LOP'!D:S,8,0)</f>
        <v>#N/A</v>
      </c>
      <c r="O79" t="e">
        <f t="shared" si="2"/>
        <v>#N/A</v>
      </c>
    </row>
    <row r="80" spans="1:15" hidden="1" x14ac:dyDescent="0.25">
      <c r="A80" s="324">
        <v>19</v>
      </c>
      <c r="B80" s="324" t="s">
        <v>2746</v>
      </c>
      <c r="C80" s="324" t="s">
        <v>2747</v>
      </c>
      <c r="D80" s="324" t="s">
        <v>2115</v>
      </c>
      <c r="E80" s="324" t="s">
        <v>2990</v>
      </c>
      <c r="F80" s="324" t="s">
        <v>2155</v>
      </c>
      <c r="G80" s="324"/>
      <c r="H80" s="324">
        <v>37</v>
      </c>
      <c r="I80" s="457">
        <v>36</v>
      </c>
      <c r="J80" s="457">
        <v>0</v>
      </c>
      <c r="K80" s="457">
        <v>0</v>
      </c>
      <c r="L80" s="457" t="s">
        <v>2698</v>
      </c>
      <c r="M80" s="457" t="s">
        <v>2521</v>
      </c>
      <c r="N80" t="e">
        <f>VLOOKUP(B80,'Tkê LOP'!D:S,8,0)</f>
        <v>#N/A</v>
      </c>
      <c r="O80" t="e">
        <f t="shared" si="2"/>
        <v>#N/A</v>
      </c>
    </row>
    <row r="81" spans="1:15" x14ac:dyDescent="0.25">
      <c r="A81" s="324">
        <v>20</v>
      </c>
      <c r="B81" s="324" t="s">
        <v>3138</v>
      </c>
      <c r="C81" s="458" t="s">
        <v>3139</v>
      </c>
      <c r="D81" s="324" t="s">
        <v>1031</v>
      </c>
      <c r="E81" s="324" t="s">
        <v>2996</v>
      </c>
      <c r="F81" s="324" t="s">
        <v>297</v>
      </c>
      <c r="G81" s="324" t="s">
        <v>2159</v>
      </c>
      <c r="H81" s="324">
        <v>26</v>
      </c>
      <c r="I81" s="457">
        <v>26</v>
      </c>
      <c r="J81" s="457">
        <v>0</v>
      </c>
      <c r="K81" s="457">
        <v>0</v>
      </c>
      <c r="L81" s="457" t="s">
        <v>2698</v>
      </c>
      <c r="M81" s="457" t="s">
        <v>2166</v>
      </c>
      <c r="N81" t="e">
        <f>VLOOKUP(B81,'Tkê LOP'!D:S,8,0)</f>
        <v>#N/A</v>
      </c>
      <c r="O81" t="e">
        <f t="shared" si="2"/>
        <v>#N/A</v>
      </c>
    </row>
    <row r="82" spans="1:15" hidden="1" x14ac:dyDescent="0.25">
      <c r="A82" s="324">
        <v>21</v>
      </c>
      <c r="B82" s="324" t="s">
        <v>2748</v>
      </c>
      <c r="C82" s="324" t="s">
        <v>2749</v>
      </c>
      <c r="D82" s="324" t="s">
        <v>2750</v>
      </c>
      <c r="E82" s="324" t="s">
        <v>3123</v>
      </c>
      <c r="F82" s="324" t="s">
        <v>219</v>
      </c>
      <c r="G82" s="324" t="s">
        <v>2154</v>
      </c>
      <c r="H82" s="324">
        <v>23</v>
      </c>
      <c r="I82" s="457">
        <v>23</v>
      </c>
      <c r="J82" s="457">
        <v>0</v>
      </c>
      <c r="K82" s="457">
        <v>0</v>
      </c>
      <c r="L82" s="457" t="s">
        <v>2698</v>
      </c>
      <c r="M82" s="457" t="s">
        <v>2524</v>
      </c>
      <c r="N82" t="e">
        <f>VLOOKUP(B82,'Tkê LOP'!D:S,8,0)</f>
        <v>#N/A</v>
      </c>
      <c r="O82" t="e">
        <f t="shared" si="2"/>
        <v>#N/A</v>
      </c>
    </row>
    <row r="83" spans="1:15" x14ac:dyDescent="0.25">
      <c r="A83" s="324">
        <v>22</v>
      </c>
      <c r="B83" s="324" t="s">
        <v>3140</v>
      </c>
      <c r="C83" s="459" t="s">
        <v>3141</v>
      </c>
      <c r="D83" s="324" t="s">
        <v>1034</v>
      </c>
      <c r="E83" s="324" t="s">
        <v>2990</v>
      </c>
      <c r="F83" s="324" t="s">
        <v>297</v>
      </c>
      <c r="G83" s="324" t="s">
        <v>2159</v>
      </c>
      <c r="H83" s="324">
        <v>26</v>
      </c>
      <c r="I83" s="457">
        <v>26</v>
      </c>
      <c r="J83" s="457">
        <v>0</v>
      </c>
      <c r="K83" s="457">
        <v>0</v>
      </c>
      <c r="L83" s="457" t="s">
        <v>2698</v>
      </c>
      <c r="M83" s="457" t="s">
        <v>2166</v>
      </c>
      <c r="N83" t="e">
        <f>VLOOKUP(B83,'Tkê LOP'!D:S,8,0)</f>
        <v>#N/A</v>
      </c>
      <c r="O83" t="e">
        <f t="shared" si="2"/>
        <v>#N/A</v>
      </c>
    </row>
    <row r="84" spans="1:15" x14ac:dyDescent="0.25">
      <c r="A84" s="324">
        <v>23</v>
      </c>
      <c r="B84" s="324" t="s">
        <v>3142</v>
      </c>
      <c r="C84" s="459" t="s">
        <v>3143</v>
      </c>
      <c r="D84" s="324" t="s">
        <v>1831</v>
      </c>
      <c r="E84" s="324" t="s">
        <v>3123</v>
      </c>
      <c r="F84" s="324" t="s">
        <v>2164</v>
      </c>
      <c r="G84" s="324" t="s">
        <v>2159</v>
      </c>
      <c r="H84" s="324">
        <v>26</v>
      </c>
      <c r="I84" s="457">
        <v>26</v>
      </c>
      <c r="J84" s="457">
        <v>0</v>
      </c>
      <c r="K84" s="457">
        <v>0</v>
      </c>
      <c r="L84" s="457" t="s">
        <v>2698</v>
      </c>
      <c r="M84" s="457" t="s">
        <v>3062</v>
      </c>
      <c r="N84" t="e">
        <f>VLOOKUP(B84,'Tkê LOP'!D:S,8,0)</f>
        <v>#N/A</v>
      </c>
      <c r="O84" t="e">
        <f t="shared" si="2"/>
        <v>#N/A</v>
      </c>
    </row>
    <row r="85" spans="1:15" x14ac:dyDescent="0.25">
      <c r="A85" s="324">
        <v>24</v>
      </c>
      <c r="B85" s="324" t="s">
        <v>3144</v>
      </c>
      <c r="C85" s="459" t="s">
        <v>3145</v>
      </c>
      <c r="D85" s="324" t="s">
        <v>1822</v>
      </c>
      <c r="E85" s="324" t="s">
        <v>3123</v>
      </c>
      <c r="F85" s="324" t="s">
        <v>2197</v>
      </c>
      <c r="G85" s="324" t="s">
        <v>2159</v>
      </c>
      <c r="H85" s="324">
        <v>12</v>
      </c>
      <c r="I85" s="457">
        <v>12</v>
      </c>
      <c r="J85" s="457">
        <v>0</v>
      </c>
      <c r="K85" s="457">
        <v>0</v>
      </c>
      <c r="L85" s="457" t="s">
        <v>2698</v>
      </c>
      <c r="M85" s="457" t="s">
        <v>2199</v>
      </c>
      <c r="N85" t="e">
        <f>VLOOKUP(B85,'Tkê LOP'!D:S,8,0)</f>
        <v>#N/A</v>
      </c>
      <c r="O85" t="e">
        <f t="shared" si="2"/>
        <v>#N/A</v>
      </c>
    </row>
    <row r="86" spans="1:15" hidden="1" x14ac:dyDescent="0.25">
      <c r="A86" s="324">
        <v>25</v>
      </c>
      <c r="B86" s="324" t="s">
        <v>2764</v>
      </c>
      <c r="C86" s="324" t="s">
        <v>2765</v>
      </c>
      <c r="D86" s="324" t="s">
        <v>1697</v>
      </c>
      <c r="E86" s="324" t="s">
        <v>3123</v>
      </c>
      <c r="F86" s="324" t="s">
        <v>2155</v>
      </c>
      <c r="G86" s="324"/>
      <c r="H86" s="324">
        <v>74</v>
      </c>
      <c r="I86" s="457">
        <v>73</v>
      </c>
      <c r="J86" s="457">
        <v>0</v>
      </c>
      <c r="K86" s="457">
        <v>0</v>
      </c>
      <c r="L86" s="457" t="s">
        <v>2698</v>
      </c>
      <c r="M86" s="457" t="s">
        <v>3146</v>
      </c>
      <c r="N86" t="e">
        <f>VLOOKUP(B86,'Tkê LOP'!D:S,8,0)</f>
        <v>#N/A</v>
      </c>
      <c r="O86" t="e">
        <f t="shared" si="2"/>
        <v>#N/A</v>
      </c>
    </row>
    <row r="87" spans="1:15" hidden="1" x14ac:dyDescent="0.25">
      <c r="A87" s="324">
        <v>26</v>
      </c>
      <c r="B87" s="324" t="s">
        <v>2766</v>
      </c>
      <c r="C87" s="324" t="s">
        <v>2767</v>
      </c>
      <c r="D87" s="324" t="s">
        <v>1697</v>
      </c>
      <c r="E87" s="324" t="s">
        <v>3123</v>
      </c>
      <c r="F87" s="324" t="s">
        <v>2501</v>
      </c>
      <c r="G87" s="324" t="s">
        <v>2155</v>
      </c>
      <c r="H87" s="324">
        <v>46</v>
      </c>
      <c r="I87" s="457">
        <v>46</v>
      </c>
      <c r="J87" s="457">
        <v>0</v>
      </c>
      <c r="K87" s="457">
        <v>0</v>
      </c>
      <c r="L87" s="457" t="s">
        <v>2698</v>
      </c>
      <c r="M87" s="457" t="s">
        <v>2509</v>
      </c>
      <c r="N87" t="e">
        <f>VLOOKUP(B87,'Tkê LOP'!D:S,8,0)</f>
        <v>#N/A</v>
      </c>
      <c r="O87" t="e">
        <f t="shared" si="2"/>
        <v>#N/A</v>
      </c>
    </row>
    <row r="88" spans="1:15" hidden="1" x14ac:dyDescent="0.25">
      <c r="A88" s="324">
        <v>27</v>
      </c>
      <c r="B88" s="324" t="s">
        <v>2768</v>
      </c>
      <c r="C88" s="324" t="s">
        <v>2769</v>
      </c>
      <c r="D88" s="324" t="s">
        <v>1697</v>
      </c>
      <c r="E88" s="324" t="s">
        <v>3123</v>
      </c>
      <c r="F88" s="324" t="s">
        <v>2155</v>
      </c>
      <c r="G88" s="324"/>
      <c r="H88" s="324">
        <v>75</v>
      </c>
      <c r="I88" s="457">
        <v>76</v>
      </c>
      <c r="J88" s="457">
        <v>0</v>
      </c>
      <c r="K88" s="457">
        <v>0</v>
      </c>
      <c r="L88" s="457" t="s">
        <v>2698</v>
      </c>
      <c r="M88" s="457" t="s">
        <v>3146</v>
      </c>
      <c r="N88" t="e">
        <f>VLOOKUP(B88,'Tkê LOP'!D:S,8,0)</f>
        <v>#N/A</v>
      </c>
      <c r="O88" t="e">
        <f t="shared" si="2"/>
        <v>#N/A</v>
      </c>
    </row>
    <row r="89" spans="1:15" x14ac:dyDescent="0.25">
      <c r="A89" s="324">
        <v>28</v>
      </c>
      <c r="B89" s="324" t="s">
        <v>3147</v>
      </c>
      <c r="C89" s="459" t="s">
        <v>3148</v>
      </c>
      <c r="D89" s="324" t="s">
        <v>966</v>
      </c>
      <c r="E89" s="324" t="s">
        <v>3123</v>
      </c>
      <c r="F89" s="324" t="s">
        <v>2197</v>
      </c>
      <c r="G89" s="324" t="s">
        <v>2159</v>
      </c>
      <c r="H89" s="324">
        <v>12</v>
      </c>
      <c r="I89" s="457">
        <v>12</v>
      </c>
      <c r="J89" s="457">
        <v>0</v>
      </c>
      <c r="K89" s="457">
        <v>0</v>
      </c>
      <c r="L89" s="457" t="s">
        <v>2698</v>
      </c>
      <c r="M89" s="457" t="s">
        <v>2267</v>
      </c>
      <c r="N89" t="e">
        <f>VLOOKUP(B89,'Tkê LOP'!D:S,8,0)</f>
        <v>#N/A</v>
      </c>
      <c r="O89" t="e">
        <f t="shared" si="2"/>
        <v>#N/A</v>
      </c>
    </row>
    <row r="90" spans="1:15" x14ac:dyDescent="0.25">
      <c r="A90" s="324">
        <v>29</v>
      </c>
      <c r="B90" s="324" t="s">
        <v>3149</v>
      </c>
      <c r="C90" s="458" t="s">
        <v>3150</v>
      </c>
      <c r="D90" s="324" t="s">
        <v>38</v>
      </c>
      <c r="E90" s="324" t="s">
        <v>2996</v>
      </c>
      <c r="F90" s="324" t="s">
        <v>2511</v>
      </c>
      <c r="G90" s="324" t="s">
        <v>2162</v>
      </c>
      <c r="H90" s="324">
        <v>61</v>
      </c>
      <c r="I90" s="457">
        <v>61</v>
      </c>
      <c r="J90" s="457">
        <v>0</v>
      </c>
      <c r="K90" s="457">
        <v>0</v>
      </c>
      <c r="L90" s="457" t="s">
        <v>2698</v>
      </c>
      <c r="M90" s="457"/>
      <c r="N90" t="e">
        <f>VLOOKUP(B90,'Tkê LOP'!D:S,8,0)</f>
        <v>#N/A</v>
      </c>
      <c r="O90" t="e">
        <f t="shared" si="2"/>
        <v>#N/A</v>
      </c>
    </row>
    <row r="91" spans="1:15" hidden="1" x14ac:dyDescent="0.25">
      <c r="A91" s="324">
        <v>30</v>
      </c>
      <c r="B91" s="324" t="s">
        <v>3056</v>
      </c>
      <c r="C91" s="324" t="s">
        <v>3057</v>
      </c>
      <c r="D91" s="324" t="s">
        <v>38</v>
      </c>
      <c r="E91" s="324" t="s">
        <v>2996</v>
      </c>
      <c r="F91" s="324" t="s">
        <v>2511</v>
      </c>
      <c r="G91" s="324" t="s">
        <v>2162</v>
      </c>
      <c r="H91" s="324">
        <v>46</v>
      </c>
      <c r="I91" s="457">
        <v>46</v>
      </c>
      <c r="J91" s="457">
        <v>0</v>
      </c>
      <c r="K91" s="457">
        <v>0</v>
      </c>
      <c r="L91" s="457" t="s">
        <v>2698</v>
      </c>
      <c r="M91" s="457" t="s">
        <v>2512</v>
      </c>
      <c r="N91" t="e">
        <f>VLOOKUP(B91,'Tkê LOP'!D:S,8,0)</f>
        <v>#N/A</v>
      </c>
      <c r="O91" t="e">
        <f t="shared" si="2"/>
        <v>#N/A</v>
      </c>
    </row>
    <row r="92" spans="1:15" x14ac:dyDescent="0.25">
      <c r="A92" s="324">
        <v>31</v>
      </c>
      <c r="B92" s="324" t="s">
        <v>3151</v>
      </c>
      <c r="C92" s="458" t="s">
        <v>3152</v>
      </c>
      <c r="D92" s="324" t="s">
        <v>911</v>
      </c>
      <c r="E92" s="324" t="s">
        <v>2990</v>
      </c>
      <c r="F92" s="324" t="s">
        <v>2158</v>
      </c>
      <c r="G92" s="324" t="s">
        <v>2159</v>
      </c>
      <c r="H92" s="324">
        <v>23</v>
      </c>
      <c r="I92" s="457">
        <v>23</v>
      </c>
      <c r="J92" s="457">
        <v>0</v>
      </c>
      <c r="K92" s="457">
        <v>0</v>
      </c>
      <c r="L92" s="457" t="s">
        <v>2698</v>
      </c>
      <c r="M92" s="457" t="s">
        <v>3153</v>
      </c>
      <c r="N92" t="e">
        <f>VLOOKUP(B92,'Tkê LOP'!D:S,8,0)</f>
        <v>#N/A</v>
      </c>
      <c r="O92" t="e">
        <f t="shared" si="2"/>
        <v>#N/A</v>
      </c>
    </row>
    <row r="93" spans="1:15" hidden="1" x14ac:dyDescent="0.25">
      <c r="A93" s="324">
        <v>32</v>
      </c>
      <c r="B93" s="324" t="s">
        <v>2770</v>
      </c>
      <c r="C93" s="324" t="s">
        <v>2771</v>
      </c>
      <c r="D93" s="324" t="s">
        <v>1149</v>
      </c>
      <c r="E93" s="324" t="s">
        <v>2990</v>
      </c>
      <c r="F93" s="324" t="s">
        <v>2153</v>
      </c>
      <c r="G93" s="324" t="s">
        <v>2154</v>
      </c>
      <c r="H93" s="324">
        <v>37</v>
      </c>
      <c r="I93" s="457">
        <v>37</v>
      </c>
      <c r="J93" s="457">
        <v>0</v>
      </c>
      <c r="K93" s="457">
        <v>0</v>
      </c>
      <c r="L93" s="457" t="s">
        <v>2698</v>
      </c>
      <c r="M93" s="457" t="s">
        <v>2539</v>
      </c>
      <c r="N93" t="e">
        <f>VLOOKUP(B93,'Tkê LOP'!D:S,8,0)</f>
        <v>#N/A</v>
      </c>
      <c r="O93" t="e">
        <f t="shared" si="2"/>
        <v>#N/A</v>
      </c>
    </row>
    <row r="94" spans="1:15" hidden="1" x14ac:dyDescent="0.25">
      <c r="A94" s="324">
        <v>33</v>
      </c>
      <c r="B94" s="324" t="s">
        <v>2772</v>
      </c>
      <c r="C94" s="324" t="s">
        <v>2773</v>
      </c>
      <c r="D94" s="324" t="s">
        <v>1149</v>
      </c>
      <c r="E94" s="324" t="s">
        <v>2990</v>
      </c>
      <c r="F94" s="324" t="s">
        <v>2153</v>
      </c>
      <c r="G94" s="324" t="s">
        <v>2154</v>
      </c>
      <c r="H94" s="324">
        <v>30</v>
      </c>
      <c r="I94" s="457">
        <v>30</v>
      </c>
      <c r="J94" s="457">
        <v>0</v>
      </c>
      <c r="K94" s="457">
        <v>0</v>
      </c>
      <c r="L94" s="457" t="s">
        <v>2698</v>
      </c>
      <c r="M94" s="457" t="s">
        <v>2538</v>
      </c>
      <c r="N94" t="e">
        <f>VLOOKUP(B94,'Tkê LOP'!D:S,8,0)</f>
        <v>#N/A</v>
      </c>
      <c r="O94" t="e">
        <f t="shared" si="2"/>
        <v>#N/A</v>
      </c>
    </row>
    <row r="95" spans="1:15" x14ac:dyDescent="0.25">
      <c r="A95" s="324">
        <v>34</v>
      </c>
      <c r="B95" s="324" t="s">
        <v>3154</v>
      </c>
      <c r="C95" s="458" t="s">
        <v>3155</v>
      </c>
      <c r="D95" s="324" t="s">
        <v>1205</v>
      </c>
      <c r="E95" s="324" t="s">
        <v>2990</v>
      </c>
      <c r="F95" s="324" t="s">
        <v>2158</v>
      </c>
      <c r="G95" s="324" t="s">
        <v>2159</v>
      </c>
      <c r="H95" s="324">
        <v>23</v>
      </c>
      <c r="I95" s="457">
        <v>23</v>
      </c>
      <c r="J95" s="457">
        <v>0</v>
      </c>
      <c r="K95" s="457">
        <v>0</v>
      </c>
      <c r="L95" s="457" t="s">
        <v>2698</v>
      </c>
      <c r="M95" s="457" t="s">
        <v>2401</v>
      </c>
      <c r="N95" t="e">
        <f>VLOOKUP(B95,'Tkê LOP'!D:S,8,0)</f>
        <v>#N/A</v>
      </c>
      <c r="O95" t="e">
        <f t="shared" si="2"/>
        <v>#N/A</v>
      </c>
    </row>
    <row r="96" spans="1:15" hidden="1" x14ac:dyDescent="0.25">
      <c r="A96" s="324">
        <v>35</v>
      </c>
      <c r="B96" s="324" t="s">
        <v>3058</v>
      </c>
      <c r="C96" s="324" t="s">
        <v>3059</v>
      </c>
      <c r="D96" s="324" t="s">
        <v>862</v>
      </c>
      <c r="E96" s="324" t="s">
        <v>2996</v>
      </c>
      <c r="F96" s="324" t="s">
        <v>2164</v>
      </c>
      <c r="G96" s="324" t="s">
        <v>2159</v>
      </c>
      <c r="H96" s="324">
        <v>46</v>
      </c>
      <c r="I96" s="457">
        <v>46</v>
      </c>
      <c r="J96" s="457">
        <v>0</v>
      </c>
      <c r="K96" s="457">
        <v>0</v>
      </c>
      <c r="L96" s="457" t="s">
        <v>2698</v>
      </c>
      <c r="M96" s="457" t="s">
        <v>3020</v>
      </c>
      <c r="N96" t="e">
        <f>VLOOKUP(B96,'Tkê LOP'!D:S,8,0)</f>
        <v>#N/A</v>
      </c>
      <c r="O96" t="e">
        <f t="shared" si="2"/>
        <v>#N/A</v>
      </c>
    </row>
    <row r="97" spans="1:15" hidden="1" x14ac:dyDescent="0.25">
      <c r="A97" s="324">
        <v>36</v>
      </c>
      <c r="B97" s="324" t="s">
        <v>3060</v>
      </c>
      <c r="C97" s="324" t="s">
        <v>3061</v>
      </c>
      <c r="D97" s="324" t="s">
        <v>872</v>
      </c>
      <c r="E97" s="324" t="s">
        <v>2990</v>
      </c>
      <c r="F97" s="324" t="s">
        <v>2164</v>
      </c>
      <c r="G97" s="324" t="s">
        <v>2159</v>
      </c>
      <c r="H97" s="324">
        <v>46</v>
      </c>
      <c r="I97" s="457">
        <v>46</v>
      </c>
      <c r="J97" s="457">
        <v>0</v>
      </c>
      <c r="K97" s="457">
        <v>0</v>
      </c>
      <c r="L97" s="457" t="s">
        <v>2698</v>
      </c>
      <c r="M97" s="457" t="s">
        <v>3062</v>
      </c>
      <c r="N97" t="e">
        <f>VLOOKUP(B97,'Tkê LOP'!D:S,8,0)</f>
        <v>#N/A</v>
      </c>
      <c r="O97" t="e">
        <f t="shared" si="2"/>
        <v>#N/A</v>
      </c>
    </row>
    <row r="98" spans="1:15" x14ac:dyDescent="0.25">
      <c r="A98" s="324">
        <v>37</v>
      </c>
      <c r="B98" s="324" t="s">
        <v>3156</v>
      </c>
      <c r="C98" s="458" t="s">
        <v>3157</v>
      </c>
      <c r="D98" s="324" t="s">
        <v>1226</v>
      </c>
      <c r="E98" s="324" t="s">
        <v>2990</v>
      </c>
      <c r="F98" s="324" t="s">
        <v>2197</v>
      </c>
      <c r="G98" s="324" t="s">
        <v>2159</v>
      </c>
      <c r="H98" s="324">
        <v>12</v>
      </c>
      <c r="I98" s="457">
        <v>12</v>
      </c>
      <c r="J98" s="457">
        <v>0</v>
      </c>
      <c r="K98" s="457">
        <v>0</v>
      </c>
      <c r="L98" s="457" t="s">
        <v>2698</v>
      </c>
      <c r="M98" s="457" t="s">
        <v>2267</v>
      </c>
      <c r="N98" t="e">
        <f>VLOOKUP(B98,'Tkê LOP'!D:S,8,0)</f>
        <v>#N/A</v>
      </c>
      <c r="O98" t="e">
        <f t="shared" si="2"/>
        <v>#N/A</v>
      </c>
    </row>
    <row r="99" spans="1:15" x14ac:dyDescent="0.25">
      <c r="A99" s="324">
        <v>38</v>
      </c>
      <c r="B99" s="324" t="s">
        <v>3158</v>
      </c>
      <c r="C99" s="458" t="s">
        <v>3159</v>
      </c>
      <c r="D99" s="324" t="s">
        <v>875</v>
      </c>
      <c r="E99" s="324" t="s">
        <v>2996</v>
      </c>
      <c r="F99" s="324" t="s">
        <v>2164</v>
      </c>
      <c r="G99" s="324" t="s">
        <v>2159</v>
      </c>
      <c r="H99" s="324">
        <v>26</v>
      </c>
      <c r="I99" s="457">
        <v>26</v>
      </c>
      <c r="J99" s="457">
        <v>0</v>
      </c>
      <c r="K99" s="457">
        <v>0</v>
      </c>
      <c r="L99" s="457" t="s">
        <v>2698</v>
      </c>
      <c r="M99" s="457" t="s">
        <v>3062</v>
      </c>
      <c r="N99" t="e">
        <f>VLOOKUP(B99,'Tkê LOP'!D:S,8,0)</f>
        <v>#N/A</v>
      </c>
      <c r="O99" t="e">
        <f t="shared" si="2"/>
        <v>#N/A</v>
      </c>
    </row>
    <row r="100" spans="1:15" hidden="1" x14ac:dyDescent="0.25">
      <c r="A100" s="324">
        <v>39</v>
      </c>
      <c r="B100" s="324" t="s">
        <v>2787</v>
      </c>
      <c r="C100" s="324" t="s">
        <v>2788</v>
      </c>
      <c r="D100" s="324" t="s">
        <v>2143</v>
      </c>
      <c r="E100" s="324" t="s">
        <v>2996</v>
      </c>
      <c r="F100" s="324" t="s">
        <v>2155</v>
      </c>
      <c r="G100" s="324"/>
      <c r="H100" s="324">
        <v>37</v>
      </c>
      <c r="I100" s="457">
        <v>36</v>
      </c>
      <c r="J100" s="457">
        <v>0</v>
      </c>
      <c r="K100" s="457">
        <v>0</v>
      </c>
      <c r="L100" s="457" t="s">
        <v>2698</v>
      </c>
      <c r="M100" s="457" t="s">
        <v>2789</v>
      </c>
      <c r="N100" t="e">
        <f>VLOOKUP(B100,'Tkê LOP'!D:S,8,0)</f>
        <v>#N/A</v>
      </c>
      <c r="O100" t="e">
        <f t="shared" si="2"/>
        <v>#N/A</v>
      </c>
    </row>
    <row r="101" spans="1:15" hidden="1" x14ac:dyDescent="0.25">
      <c r="A101" s="324">
        <v>40</v>
      </c>
      <c r="B101" s="324" t="s">
        <v>2790</v>
      </c>
      <c r="C101" s="324" t="s">
        <v>2791</v>
      </c>
      <c r="D101" s="324" t="s">
        <v>2141</v>
      </c>
      <c r="E101" s="324" t="s">
        <v>2996</v>
      </c>
      <c r="F101" s="324" t="s">
        <v>2155</v>
      </c>
      <c r="G101" s="324"/>
      <c r="H101" s="324">
        <v>37</v>
      </c>
      <c r="I101" s="457">
        <v>36</v>
      </c>
      <c r="J101" s="457">
        <v>0</v>
      </c>
      <c r="K101" s="457">
        <v>0</v>
      </c>
      <c r="L101" s="457" t="s">
        <v>2698</v>
      </c>
      <c r="M101" s="457" t="s">
        <v>2702</v>
      </c>
      <c r="N101" t="e">
        <f>VLOOKUP(B101,'Tkê LOP'!D:S,8,0)</f>
        <v>#N/A</v>
      </c>
      <c r="O101" t="e">
        <f t="shared" si="2"/>
        <v>#N/A</v>
      </c>
    </row>
    <row r="102" spans="1:15" hidden="1" x14ac:dyDescent="0.25">
      <c r="A102" s="324">
        <v>41</v>
      </c>
      <c r="B102" s="324" t="s">
        <v>3063</v>
      </c>
      <c r="C102" s="324" t="s">
        <v>3160</v>
      </c>
      <c r="D102" s="324" t="s">
        <v>292</v>
      </c>
      <c r="E102" s="324" t="s">
        <v>2996</v>
      </c>
      <c r="F102" s="324" t="s">
        <v>2164</v>
      </c>
      <c r="G102" s="324" t="s">
        <v>2159</v>
      </c>
      <c r="H102" s="324">
        <v>46</v>
      </c>
      <c r="I102" s="457">
        <v>46</v>
      </c>
      <c r="J102" s="457">
        <v>0</v>
      </c>
      <c r="K102" s="457">
        <v>0</v>
      </c>
      <c r="L102" s="457" t="s">
        <v>2698</v>
      </c>
      <c r="M102" s="457" t="s">
        <v>2525</v>
      </c>
      <c r="N102" t="e">
        <f>VLOOKUP(B102,'Tkê LOP'!D:S,8,0)</f>
        <v>#N/A</v>
      </c>
      <c r="O102" t="e">
        <f t="shared" si="2"/>
        <v>#N/A</v>
      </c>
    </row>
    <row r="103" spans="1:15" x14ac:dyDescent="0.25">
      <c r="A103" s="324">
        <v>42</v>
      </c>
      <c r="B103" s="324" t="s">
        <v>3161</v>
      </c>
      <c r="C103" s="458" t="s">
        <v>3162</v>
      </c>
      <c r="D103" s="324" t="s">
        <v>502</v>
      </c>
      <c r="E103" s="324" t="s">
        <v>2996</v>
      </c>
      <c r="F103" s="324" t="s">
        <v>297</v>
      </c>
      <c r="G103" s="324" t="s">
        <v>2159</v>
      </c>
      <c r="H103" s="324">
        <v>26</v>
      </c>
      <c r="I103" s="457">
        <v>26</v>
      </c>
      <c r="J103" s="457">
        <v>0</v>
      </c>
      <c r="K103" s="457">
        <v>0</v>
      </c>
      <c r="L103" s="457" t="s">
        <v>2698</v>
      </c>
      <c r="M103" s="457" t="s">
        <v>3163</v>
      </c>
      <c r="N103" t="e">
        <f>VLOOKUP(B103,'Tkê LOP'!D:S,8,0)</f>
        <v>#N/A</v>
      </c>
      <c r="O103" t="e">
        <f t="shared" si="2"/>
        <v>#N/A</v>
      </c>
    </row>
    <row r="104" spans="1:15" hidden="1" x14ac:dyDescent="0.25">
      <c r="A104" s="324">
        <v>43</v>
      </c>
      <c r="B104" s="324" t="s">
        <v>2794</v>
      </c>
      <c r="C104" s="324" t="s">
        <v>2795</v>
      </c>
      <c r="D104" s="324" t="s">
        <v>665</v>
      </c>
      <c r="E104" s="324" t="s">
        <v>2990</v>
      </c>
      <c r="F104" s="324" t="s">
        <v>1649</v>
      </c>
      <c r="G104" s="324" t="s">
        <v>2155</v>
      </c>
      <c r="H104" s="324">
        <v>74</v>
      </c>
      <c r="I104" s="457">
        <v>73</v>
      </c>
      <c r="J104" s="457">
        <v>0</v>
      </c>
      <c r="K104" s="457">
        <v>0</v>
      </c>
      <c r="L104" s="457" t="s">
        <v>2698</v>
      </c>
      <c r="M104" s="457"/>
      <c r="N104" t="e">
        <f>VLOOKUP(B104,'Tkê LOP'!D:S,8,0)</f>
        <v>#N/A</v>
      </c>
      <c r="O104" t="e">
        <f t="shared" si="2"/>
        <v>#N/A</v>
      </c>
    </row>
    <row r="105" spans="1:15" hidden="1" x14ac:dyDescent="0.25">
      <c r="A105" s="324">
        <v>44</v>
      </c>
      <c r="B105" s="324" t="s">
        <v>2796</v>
      </c>
      <c r="C105" s="324" t="s">
        <v>2797</v>
      </c>
      <c r="D105" s="324" t="s">
        <v>665</v>
      </c>
      <c r="E105" s="324" t="s">
        <v>2990</v>
      </c>
      <c r="F105" s="324" t="s">
        <v>1649</v>
      </c>
      <c r="G105" s="324" t="s">
        <v>2155</v>
      </c>
      <c r="H105" s="324">
        <v>75</v>
      </c>
      <c r="I105" s="457">
        <v>76</v>
      </c>
      <c r="J105" s="457">
        <v>0</v>
      </c>
      <c r="K105" s="457">
        <v>0</v>
      </c>
      <c r="L105" s="457" t="s">
        <v>2698</v>
      </c>
      <c r="M105" s="457" t="s">
        <v>2789</v>
      </c>
      <c r="N105" t="e">
        <f>VLOOKUP(B105,'Tkê LOP'!D:S,8,0)</f>
        <v>#N/A</v>
      </c>
      <c r="O105" t="e">
        <f t="shared" si="2"/>
        <v>#N/A</v>
      </c>
    </row>
    <row r="106" spans="1:15" hidden="1" x14ac:dyDescent="0.25">
      <c r="A106" s="324">
        <v>45</v>
      </c>
      <c r="B106" s="324" t="s">
        <v>2798</v>
      </c>
      <c r="C106" s="324" t="s">
        <v>2799</v>
      </c>
      <c r="D106" s="324" t="s">
        <v>665</v>
      </c>
      <c r="E106" s="324" t="s">
        <v>2990</v>
      </c>
      <c r="F106" s="324" t="s">
        <v>1649</v>
      </c>
      <c r="G106" s="324" t="s">
        <v>2155</v>
      </c>
      <c r="H106" s="324">
        <v>37</v>
      </c>
      <c r="I106" s="457">
        <v>36</v>
      </c>
      <c r="J106" s="457">
        <v>0</v>
      </c>
      <c r="K106" s="457">
        <v>0</v>
      </c>
      <c r="L106" s="457" t="s">
        <v>2698</v>
      </c>
      <c r="M106" s="457" t="s">
        <v>2800</v>
      </c>
      <c r="N106" t="e">
        <f>VLOOKUP(B106,'Tkê LOP'!D:S,8,0)</f>
        <v>#N/A</v>
      </c>
      <c r="O106" t="e">
        <f t="shared" si="2"/>
        <v>#N/A</v>
      </c>
    </row>
    <row r="107" spans="1:15" hidden="1" x14ac:dyDescent="0.25">
      <c r="A107" s="324">
        <v>46</v>
      </c>
      <c r="B107" s="324" t="s">
        <v>2801</v>
      </c>
      <c r="C107" s="324" t="s">
        <v>2802</v>
      </c>
      <c r="D107" s="324" t="s">
        <v>667</v>
      </c>
      <c r="E107" s="324" t="s">
        <v>2990</v>
      </c>
      <c r="F107" s="324" t="s">
        <v>1649</v>
      </c>
      <c r="G107" s="324" t="s">
        <v>2155</v>
      </c>
      <c r="H107" s="324">
        <v>74</v>
      </c>
      <c r="I107" s="457">
        <v>73</v>
      </c>
      <c r="J107" s="457">
        <v>0</v>
      </c>
      <c r="K107" s="457">
        <v>0</v>
      </c>
      <c r="L107" s="457" t="s">
        <v>2698</v>
      </c>
      <c r="M107" s="457" t="s">
        <v>2518</v>
      </c>
      <c r="N107" t="e">
        <f>VLOOKUP(B107,'Tkê LOP'!D:S,8,0)</f>
        <v>#N/A</v>
      </c>
      <c r="O107" t="e">
        <f t="shared" si="2"/>
        <v>#N/A</v>
      </c>
    </row>
    <row r="108" spans="1:15" hidden="1" x14ac:dyDescent="0.25">
      <c r="A108" s="324">
        <v>47</v>
      </c>
      <c r="B108" s="324" t="s">
        <v>2803</v>
      </c>
      <c r="C108" s="324" t="s">
        <v>2804</v>
      </c>
      <c r="D108" s="324" t="s">
        <v>667</v>
      </c>
      <c r="E108" s="324" t="s">
        <v>2990</v>
      </c>
      <c r="F108" s="324" t="s">
        <v>1649</v>
      </c>
      <c r="G108" s="324" t="s">
        <v>2155</v>
      </c>
      <c r="H108" s="324">
        <v>75</v>
      </c>
      <c r="I108" s="457">
        <v>76</v>
      </c>
      <c r="J108" s="457">
        <v>0</v>
      </c>
      <c r="K108" s="457">
        <v>0</v>
      </c>
      <c r="L108" s="457" t="s">
        <v>2698</v>
      </c>
      <c r="M108" s="457" t="s">
        <v>2161</v>
      </c>
      <c r="N108" t="e">
        <f>VLOOKUP(B108,'Tkê LOP'!D:S,8,0)</f>
        <v>#N/A</v>
      </c>
      <c r="O108" t="e">
        <f t="shared" si="2"/>
        <v>#N/A</v>
      </c>
    </row>
    <row r="109" spans="1:15" hidden="1" x14ac:dyDescent="0.25">
      <c r="A109" s="324">
        <v>48</v>
      </c>
      <c r="B109" s="324" t="s">
        <v>2805</v>
      </c>
      <c r="C109" s="324" t="s">
        <v>2806</v>
      </c>
      <c r="D109" s="324" t="s">
        <v>667</v>
      </c>
      <c r="E109" s="324" t="s">
        <v>2990</v>
      </c>
      <c r="F109" s="324" t="s">
        <v>1649</v>
      </c>
      <c r="G109" s="324" t="s">
        <v>2155</v>
      </c>
      <c r="H109" s="324">
        <v>37</v>
      </c>
      <c r="I109" s="457">
        <v>36</v>
      </c>
      <c r="J109" s="457">
        <v>0</v>
      </c>
      <c r="K109" s="457">
        <v>0</v>
      </c>
      <c r="L109" s="457" t="s">
        <v>2698</v>
      </c>
      <c r="M109" s="457" t="s">
        <v>2520</v>
      </c>
      <c r="N109" t="e">
        <f>VLOOKUP(B109,'Tkê LOP'!D:S,8,0)</f>
        <v>#N/A</v>
      </c>
      <c r="O109" t="e">
        <f t="shared" si="2"/>
        <v>#N/A</v>
      </c>
    </row>
    <row r="110" spans="1:15" hidden="1" x14ac:dyDescent="0.25">
      <c r="A110" s="324">
        <v>49</v>
      </c>
      <c r="B110" s="324" t="s">
        <v>2807</v>
      </c>
      <c r="C110" s="324" t="s">
        <v>2808</v>
      </c>
      <c r="D110" s="324" t="s">
        <v>611</v>
      </c>
      <c r="E110" s="324" t="s">
        <v>2996</v>
      </c>
      <c r="F110" s="324" t="s">
        <v>2501</v>
      </c>
      <c r="G110" s="324" t="s">
        <v>2155</v>
      </c>
      <c r="H110" s="324">
        <v>46</v>
      </c>
      <c r="I110" s="457">
        <v>46</v>
      </c>
      <c r="J110" s="457">
        <v>0</v>
      </c>
      <c r="K110" s="457">
        <v>0</v>
      </c>
      <c r="L110" s="457" t="s">
        <v>2698</v>
      </c>
      <c r="M110" s="457" t="s">
        <v>2522</v>
      </c>
      <c r="N110" t="e">
        <f>VLOOKUP(B110,'Tkê LOP'!D:S,8,0)</f>
        <v>#N/A</v>
      </c>
      <c r="O110" t="e">
        <f t="shared" si="2"/>
        <v>#N/A</v>
      </c>
    </row>
    <row r="111" spans="1:15" x14ac:dyDescent="0.25">
      <c r="A111" s="324">
        <v>50</v>
      </c>
      <c r="B111" s="461" t="s">
        <v>3164</v>
      </c>
      <c r="C111" s="324" t="s">
        <v>3165</v>
      </c>
      <c r="D111" s="324" t="s">
        <v>1077</v>
      </c>
      <c r="E111" s="324" t="s">
        <v>2990</v>
      </c>
      <c r="F111" s="324" t="s">
        <v>2189</v>
      </c>
      <c r="G111" s="324" t="s">
        <v>2178</v>
      </c>
      <c r="H111" s="324">
        <v>32</v>
      </c>
      <c r="I111" s="457">
        <v>32</v>
      </c>
      <c r="J111" s="457">
        <v>0</v>
      </c>
      <c r="K111" s="457">
        <v>0</v>
      </c>
      <c r="L111" s="457" t="s">
        <v>2698</v>
      </c>
      <c r="M111" s="457" t="s">
        <v>2528</v>
      </c>
      <c r="N111" t="e">
        <f>VLOOKUP(B111,'Tkê LOP'!D:S,8,0)</f>
        <v>#N/A</v>
      </c>
      <c r="O111" t="e">
        <f t="shared" si="2"/>
        <v>#N/A</v>
      </c>
    </row>
    <row r="112" spans="1:15" x14ac:dyDescent="0.25">
      <c r="A112" s="324">
        <v>51</v>
      </c>
      <c r="B112" s="461" t="s">
        <v>3166</v>
      </c>
      <c r="C112" s="324" t="s">
        <v>3167</v>
      </c>
      <c r="D112" s="324" t="s">
        <v>1253</v>
      </c>
      <c r="E112" s="324" t="s">
        <v>2990</v>
      </c>
      <c r="F112" s="324" t="s">
        <v>2189</v>
      </c>
      <c r="G112" s="324" t="s">
        <v>2178</v>
      </c>
      <c r="H112" s="324">
        <v>32</v>
      </c>
      <c r="I112" s="457">
        <v>32</v>
      </c>
      <c r="J112" s="457">
        <v>0</v>
      </c>
      <c r="K112" s="457">
        <v>0</v>
      </c>
      <c r="L112" s="457" t="s">
        <v>2698</v>
      </c>
      <c r="M112" s="457" t="s">
        <v>2537</v>
      </c>
      <c r="N112" t="e">
        <f>VLOOKUP(B112,'Tkê LOP'!D:S,8,0)</f>
        <v>#N/A</v>
      </c>
      <c r="O112" t="e">
        <f t="shared" si="2"/>
        <v>#N/A</v>
      </c>
    </row>
    <row r="113" spans="1:15" hidden="1" x14ac:dyDescent="0.25">
      <c r="A113" s="324">
        <v>52</v>
      </c>
      <c r="B113" s="324" t="s">
        <v>3048</v>
      </c>
      <c r="C113" s="324" t="s">
        <v>3049</v>
      </c>
      <c r="D113" s="324" t="s">
        <v>1099</v>
      </c>
      <c r="E113" s="324" t="s">
        <v>2996</v>
      </c>
      <c r="F113" s="324" t="s">
        <v>2177</v>
      </c>
      <c r="G113" s="324" t="s">
        <v>2178</v>
      </c>
      <c r="H113" s="324">
        <v>28</v>
      </c>
      <c r="I113" s="457">
        <v>28</v>
      </c>
      <c r="J113" s="457">
        <v>0</v>
      </c>
      <c r="K113" s="457">
        <v>0</v>
      </c>
      <c r="L113" s="457" t="s">
        <v>2698</v>
      </c>
      <c r="M113" s="457" t="s">
        <v>2179</v>
      </c>
      <c r="N113" t="e">
        <f>VLOOKUP(B113,'Tkê LOP'!D:S,8,0)</f>
        <v>#N/A</v>
      </c>
      <c r="O113" t="e">
        <f t="shared" si="2"/>
        <v>#N/A</v>
      </c>
    </row>
    <row r="114" spans="1:15" hidden="1" x14ac:dyDescent="0.25">
      <c r="A114" s="324">
        <v>53</v>
      </c>
      <c r="B114" s="324" t="s">
        <v>2811</v>
      </c>
      <c r="C114" s="324" t="s">
        <v>2812</v>
      </c>
      <c r="D114" s="324" t="s">
        <v>747</v>
      </c>
      <c r="E114" s="324" t="s">
        <v>2996</v>
      </c>
      <c r="F114" s="324" t="s">
        <v>219</v>
      </c>
      <c r="G114" s="324" t="s">
        <v>2154</v>
      </c>
      <c r="H114" s="324">
        <v>23</v>
      </c>
      <c r="I114" s="457">
        <v>23</v>
      </c>
      <c r="J114" s="457">
        <v>0</v>
      </c>
      <c r="K114" s="457">
        <v>0</v>
      </c>
      <c r="L114" s="457" t="s">
        <v>2698</v>
      </c>
      <c r="M114" s="457" t="s">
        <v>2180</v>
      </c>
      <c r="N114" t="e">
        <f>VLOOKUP(B114,'Tkê LOP'!D:S,8,0)</f>
        <v>#N/A</v>
      </c>
      <c r="O114" t="e">
        <f t="shared" si="2"/>
        <v>#N/A</v>
      </c>
    </row>
    <row r="115" spans="1:15" hidden="1" x14ac:dyDescent="0.25">
      <c r="A115" s="324">
        <v>54</v>
      </c>
      <c r="B115" s="324" t="s">
        <v>2819</v>
      </c>
      <c r="C115" s="324" t="s">
        <v>2820</v>
      </c>
      <c r="D115" s="324" t="s">
        <v>106</v>
      </c>
      <c r="E115" s="324" t="s">
        <v>2990</v>
      </c>
      <c r="F115" s="324" t="s">
        <v>2156</v>
      </c>
      <c r="G115" s="324" t="s">
        <v>2155</v>
      </c>
      <c r="H115" s="324">
        <v>74</v>
      </c>
      <c r="I115" s="457">
        <v>73</v>
      </c>
      <c r="J115" s="457">
        <v>0</v>
      </c>
      <c r="K115" s="457">
        <v>0</v>
      </c>
      <c r="L115" s="457" t="s">
        <v>2698</v>
      </c>
      <c r="M115" s="457" t="s">
        <v>2821</v>
      </c>
      <c r="N115" t="e">
        <f>VLOOKUP(B115,'Tkê LOP'!D:S,8,0)</f>
        <v>#N/A</v>
      </c>
      <c r="O115" t="e">
        <f t="shared" si="2"/>
        <v>#N/A</v>
      </c>
    </row>
    <row r="116" spans="1:15" hidden="1" x14ac:dyDescent="0.25">
      <c r="A116" s="324">
        <v>55</v>
      </c>
      <c r="B116" s="324" t="s">
        <v>2822</v>
      </c>
      <c r="C116" s="324" t="s">
        <v>2823</v>
      </c>
      <c r="D116" s="324" t="s">
        <v>106</v>
      </c>
      <c r="E116" s="324" t="s">
        <v>2990</v>
      </c>
      <c r="F116" s="324" t="s">
        <v>2156</v>
      </c>
      <c r="G116" s="324" t="s">
        <v>2155</v>
      </c>
      <c r="H116" s="324">
        <v>75</v>
      </c>
      <c r="I116" s="457">
        <v>76</v>
      </c>
      <c r="J116" s="457">
        <v>0</v>
      </c>
      <c r="K116" s="457">
        <v>0</v>
      </c>
      <c r="L116" s="457" t="s">
        <v>2698</v>
      </c>
      <c r="M116" s="457" t="s">
        <v>2821</v>
      </c>
      <c r="N116" t="e">
        <f>VLOOKUP(B116,'Tkê LOP'!D:S,8,0)</f>
        <v>#N/A</v>
      </c>
      <c r="O116" t="e">
        <f t="shared" si="2"/>
        <v>#N/A</v>
      </c>
    </row>
    <row r="117" spans="1:15" hidden="1" x14ac:dyDescent="0.25">
      <c r="A117" s="324">
        <v>56</v>
      </c>
      <c r="B117" s="324" t="s">
        <v>2824</v>
      </c>
      <c r="C117" s="324" t="s">
        <v>2825</v>
      </c>
      <c r="D117" s="324" t="s">
        <v>106</v>
      </c>
      <c r="E117" s="324" t="s">
        <v>2990</v>
      </c>
      <c r="F117" s="324" t="s">
        <v>2156</v>
      </c>
      <c r="G117" s="324" t="s">
        <v>2155</v>
      </c>
      <c r="H117" s="324">
        <v>37</v>
      </c>
      <c r="I117" s="457">
        <v>36</v>
      </c>
      <c r="J117" s="457">
        <v>0</v>
      </c>
      <c r="K117" s="457">
        <v>0</v>
      </c>
      <c r="L117" s="457" t="s">
        <v>2698</v>
      </c>
      <c r="M117" s="457" t="s">
        <v>2821</v>
      </c>
      <c r="N117" t="e">
        <f>VLOOKUP(B117,'Tkê LOP'!D:S,8,0)</f>
        <v>#N/A</v>
      </c>
      <c r="O117" t="e">
        <f t="shared" si="2"/>
        <v>#N/A</v>
      </c>
    </row>
    <row r="118" spans="1:15" hidden="1" x14ac:dyDescent="0.25">
      <c r="A118" s="324">
        <v>57</v>
      </c>
      <c r="B118" s="324" t="s">
        <v>2826</v>
      </c>
      <c r="C118" s="324" t="s">
        <v>2827</v>
      </c>
      <c r="D118" s="324" t="s">
        <v>106</v>
      </c>
      <c r="E118" s="324" t="s">
        <v>2990</v>
      </c>
      <c r="F118" s="324" t="s">
        <v>2156</v>
      </c>
      <c r="G118" s="324" t="s">
        <v>2155</v>
      </c>
      <c r="H118" s="324">
        <v>46</v>
      </c>
      <c r="I118" s="457">
        <v>46</v>
      </c>
      <c r="J118" s="457">
        <v>0</v>
      </c>
      <c r="K118" s="457">
        <v>0</v>
      </c>
      <c r="L118" s="457" t="s">
        <v>2698</v>
      </c>
      <c r="M118" s="457" t="s">
        <v>2416</v>
      </c>
      <c r="N118" t="e">
        <f>VLOOKUP(B118,'Tkê LOP'!D:S,8,0)</f>
        <v>#N/A</v>
      </c>
      <c r="O118" t="e">
        <f t="shared" si="2"/>
        <v>#N/A</v>
      </c>
    </row>
    <row r="119" spans="1:15" x14ac:dyDescent="0.25">
      <c r="A119" s="324">
        <v>58</v>
      </c>
      <c r="B119" s="461" t="s">
        <v>3168</v>
      </c>
      <c r="C119" s="324" t="s">
        <v>3169</v>
      </c>
      <c r="D119" s="324" t="s">
        <v>1084</v>
      </c>
      <c r="E119" s="324" t="s">
        <v>2990</v>
      </c>
      <c r="F119" s="324" t="s">
        <v>2189</v>
      </c>
      <c r="G119" s="324" t="s">
        <v>2178</v>
      </c>
      <c r="H119" s="324">
        <v>32</v>
      </c>
      <c r="I119" s="457">
        <v>32</v>
      </c>
      <c r="J119" s="457">
        <v>0</v>
      </c>
      <c r="K119" s="457">
        <v>0</v>
      </c>
      <c r="L119" s="457" t="s">
        <v>2698</v>
      </c>
      <c r="M119" s="457" t="s">
        <v>2537</v>
      </c>
      <c r="N119" t="e">
        <f>VLOOKUP(B119,'Tkê LOP'!D:S,8,0)</f>
        <v>#N/A</v>
      </c>
      <c r="O119" t="e">
        <f t="shared" si="2"/>
        <v>#N/A</v>
      </c>
    </row>
    <row r="120" spans="1:15" hidden="1" x14ac:dyDescent="0.25">
      <c r="A120" s="324">
        <v>59</v>
      </c>
      <c r="B120" s="324" t="s">
        <v>2832</v>
      </c>
      <c r="C120" s="324" t="s">
        <v>2833</v>
      </c>
      <c r="D120" s="324" t="s">
        <v>459</v>
      </c>
      <c r="E120" s="324" t="s">
        <v>2990</v>
      </c>
      <c r="F120" s="324" t="s">
        <v>2501</v>
      </c>
      <c r="G120" s="324" t="s">
        <v>2155</v>
      </c>
      <c r="H120" s="324">
        <v>46</v>
      </c>
      <c r="I120" s="457">
        <v>46</v>
      </c>
      <c r="J120" s="457">
        <v>0</v>
      </c>
      <c r="K120" s="457">
        <v>0</v>
      </c>
      <c r="L120" s="457" t="s">
        <v>2698</v>
      </c>
      <c r="M120" s="457" t="s">
        <v>2503</v>
      </c>
      <c r="N120" t="e">
        <f>VLOOKUP(B120,'Tkê LOP'!D:S,8,0)</f>
        <v>#N/A</v>
      </c>
      <c r="O120" t="e">
        <f t="shared" si="2"/>
        <v>#N/A</v>
      </c>
    </row>
    <row r="121" spans="1:15" x14ac:dyDescent="0.25">
      <c r="A121" s="324">
        <v>60</v>
      </c>
      <c r="B121" s="461" t="s">
        <v>3170</v>
      </c>
      <c r="C121" s="324" t="s">
        <v>3171</v>
      </c>
      <c r="D121" s="324" t="s">
        <v>1739</v>
      </c>
      <c r="E121" s="324" t="s">
        <v>2990</v>
      </c>
      <c r="F121" s="324" t="s">
        <v>2189</v>
      </c>
      <c r="G121" s="324" t="s">
        <v>2178</v>
      </c>
      <c r="H121" s="324">
        <v>32</v>
      </c>
      <c r="I121" s="457">
        <v>32</v>
      </c>
      <c r="J121" s="457">
        <v>0</v>
      </c>
      <c r="K121" s="457">
        <v>0</v>
      </c>
      <c r="L121" s="457" t="s">
        <v>2698</v>
      </c>
      <c r="M121" s="457" t="s">
        <v>2537</v>
      </c>
      <c r="N121" t="e">
        <f>VLOOKUP(B121,'Tkê LOP'!D:S,8,0)</f>
        <v>#N/A</v>
      </c>
      <c r="O121" t="e">
        <f t="shared" si="2"/>
        <v>#N/A</v>
      </c>
    </row>
    <row r="122" spans="1:15" hidden="1" x14ac:dyDescent="0.25">
      <c r="A122" s="324">
        <v>61</v>
      </c>
      <c r="B122" s="324" t="s">
        <v>2834</v>
      </c>
      <c r="C122" s="324" t="s">
        <v>2835</v>
      </c>
      <c r="D122" s="324" t="s">
        <v>2836</v>
      </c>
      <c r="E122" s="324" t="s">
        <v>2990</v>
      </c>
      <c r="F122" s="324" t="s">
        <v>2154</v>
      </c>
      <c r="G122" s="324"/>
      <c r="H122" s="324">
        <v>37</v>
      </c>
      <c r="I122" s="457">
        <v>37</v>
      </c>
      <c r="J122" s="457">
        <v>0</v>
      </c>
      <c r="K122" s="457">
        <v>0</v>
      </c>
      <c r="L122" s="457" t="s">
        <v>2698</v>
      </c>
      <c r="M122" s="457" t="s">
        <v>2708</v>
      </c>
      <c r="N122" t="e">
        <f>VLOOKUP(B122,'Tkê LOP'!D:S,8,0)</f>
        <v>#N/A</v>
      </c>
      <c r="O122" t="e">
        <f t="shared" si="2"/>
        <v>#N/A</v>
      </c>
    </row>
    <row r="123" spans="1:15" hidden="1" x14ac:dyDescent="0.25">
      <c r="A123" s="324">
        <v>62</v>
      </c>
      <c r="B123" s="324" t="s">
        <v>2837</v>
      </c>
      <c r="C123" s="324" t="s">
        <v>2838</v>
      </c>
      <c r="D123" s="324" t="s">
        <v>2836</v>
      </c>
      <c r="E123" s="324" t="s">
        <v>2990</v>
      </c>
      <c r="F123" s="324" t="s">
        <v>2154</v>
      </c>
      <c r="G123" s="324"/>
      <c r="H123" s="324">
        <v>30</v>
      </c>
      <c r="I123" s="457">
        <v>30</v>
      </c>
      <c r="J123" s="457">
        <v>0</v>
      </c>
      <c r="K123" s="457">
        <v>0</v>
      </c>
      <c r="L123" s="457" t="s">
        <v>2698</v>
      </c>
      <c r="M123" s="457" t="s">
        <v>2721</v>
      </c>
      <c r="N123" t="e">
        <f>VLOOKUP(B123,'Tkê LOP'!D:S,8,0)</f>
        <v>#N/A</v>
      </c>
      <c r="O123" t="e">
        <f t="shared" si="2"/>
        <v>#N/A</v>
      </c>
    </row>
    <row r="124" spans="1:15" hidden="1" x14ac:dyDescent="0.25">
      <c r="A124" s="324">
        <v>63</v>
      </c>
      <c r="B124" s="324" t="s">
        <v>2839</v>
      </c>
      <c r="C124" s="324" t="s">
        <v>2840</v>
      </c>
      <c r="D124" s="324" t="s">
        <v>2836</v>
      </c>
      <c r="E124" s="324" t="s">
        <v>2990</v>
      </c>
      <c r="F124" s="324" t="s">
        <v>2154</v>
      </c>
      <c r="G124" s="324"/>
      <c r="H124" s="324">
        <v>23</v>
      </c>
      <c r="I124" s="457">
        <v>23</v>
      </c>
      <c r="J124" s="457">
        <v>0</v>
      </c>
      <c r="K124" s="457">
        <v>0</v>
      </c>
      <c r="L124" s="457" t="s">
        <v>2698</v>
      </c>
      <c r="M124" s="457" t="s">
        <v>2510</v>
      </c>
      <c r="N124" t="e">
        <f>VLOOKUP(B124,'Tkê LOP'!D:S,8,0)</f>
        <v>#N/A</v>
      </c>
      <c r="O124" t="e">
        <f t="shared" si="2"/>
        <v>#N/A</v>
      </c>
    </row>
    <row r="125" spans="1:15" x14ac:dyDescent="0.25">
      <c r="A125" s="324">
        <v>64</v>
      </c>
      <c r="B125" s="324" t="s">
        <v>3172</v>
      </c>
      <c r="C125" s="458" t="s">
        <v>3173</v>
      </c>
      <c r="D125" s="324" t="s">
        <v>972</v>
      </c>
      <c r="E125" s="324" t="s">
        <v>2996</v>
      </c>
      <c r="F125" s="324" t="s">
        <v>2197</v>
      </c>
      <c r="G125" s="324" t="s">
        <v>2159</v>
      </c>
      <c r="H125" s="324">
        <v>12</v>
      </c>
      <c r="I125" s="457">
        <v>12</v>
      </c>
      <c r="J125" s="457">
        <v>0</v>
      </c>
      <c r="K125" s="457">
        <v>0</v>
      </c>
      <c r="L125" s="457" t="s">
        <v>2698</v>
      </c>
      <c r="M125" s="457" t="s">
        <v>2418</v>
      </c>
      <c r="N125" t="e">
        <f>VLOOKUP(B125,'Tkê LOP'!D:S,8,0)</f>
        <v>#N/A</v>
      </c>
      <c r="O125" t="e">
        <f t="shared" si="2"/>
        <v>#N/A</v>
      </c>
    </row>
    <row r="126" spans="1:15" hidden="1" x14ac:dyDescent="0.25">
      <c r="A126" s="324">
        <v>65</v>
      </c>
      <c r="B126" s="324" t="s">
        <v>3064</v>
      </c>
      <c r="C126" s="324" t="s">
        <v>3065</v>
      </c>
      <c r="D126" s="324" t="s">
        <v>881</v>
      </c>
      <c r="E126" s="324" t="s">
        <v>2996</v>
      </c>
      <c r="F126" s="324" t="s">
        <v>2158</v>
      </c>
      <c r="G126" s="324" t="s">
        <v>2159</v>
      </c>
      <c r="H126" s="324">
        <v>46</v>
      </c>
      <c r="I126" s="457">
        <v>46</v>
      </c>
      <c r="J126" s="457">
        <v>0</v>
      </c>
      <c r="K126" s="457">
        <v>0</v>
      </c>
      <c r="L126" s="457" t="s">
        <v>2698</v>
      </c>
      <c r="M126" s="457" t="s">
        <v>2163</v>
      </c>
      <c r="N126" t="e">
        <f>VLOOKUP(B126,'Tkê LOP'!D:S,8,0)</f>
        <v>#N/A</v>
      </c>
      <c r="O126" t="e">
        <f t="shared" si="2"/>
        <v>#N/A</v>
      </c>
    </row>
    <row r="127" spans="1:15" x14ac:dyDescent="0.25">
      <c r="A127" s="324">
        <v>66</v>
      </c>
      <c r="B127" s="324" t="s">
        <v>3174</v>
      </c>
      <c r="C127" s="458" t="s">
        <v>3175</v>
      </c>
      <c r="D127" s="324" t="s">
        <v>881</v>
      </c>
      <c r="E127" s="324" t="s">
        <v>2996</v>
      </c>
      <c r="F127" s="324" t="s">
        <v>2158</v>
      </c>
      <c r="G127" s="324" t="s">
        <v>2159</v>
      </c>
      <c r="H127" s="324">
        <v>23</v>
      </c>
      <c r="I127" s="457">
        <v>23</v>
      </c>
      <c r="J127" s="457">
        <v>0</v>
      </c>
      <c r="K127" s="457">
        <v>0</v>
      </c>
      <c r="L127" s="457" t="s">
        <v>2698</v>
      </c>
      <c r="M127" s="457" t="s">
        <v>2166</v>
      </c>
      <c r="N127" t="e">
        <f>VLOOKUP(B127,'Tkê LOP'!D:S,8,0)</f>
        <v>#N/A</v>
      </c>
      <c r="O127" t="e">
        <f t="shared" ref="O127:O163" si="3">N127-I127</f>
        <v>#N/A</v>
      </c>
    </row>
    <row r="128" spans="1:15" x14ac:dyDescent="0.25">
      <c r="A128" s="324">
        <v>67</v>
      </c>
      <c r="B128" s="324" t="s">
        <v>3176</v>
      </c>
      <c r="C128" s="458" t="s">
        <v>3177</v>
      </c>
      <c r="D128" s="324" t="s">
        <v>1042</v>
      </c>
      <c r="E128" s="324" t="s">
        <v>2996</v>
      </c>
      <c r="F128" s="324" t="s">
        <v>297</v>
      </c>
      <c r="G128" s="324" t="s">
        <v>2159</v>
      </c>
      <c r="H128" s="324">
        <v>26</v>
      </c>
      <c r="I128" s="457">
        <v>26</v>
      </c>
      <c r="J128" s="457">
        <v>0</v>
      </c>
      <c r="K128" s="457">
        <v>0</v>
      </c>
      <c r="L128" s="457" t="s">
        <v>2698</v>
      </c>
      <c r="M128" s="457" t="s">
        <v>2168</v>
      </c>
      <c r="N128" t="e">
        <f>VLOOKUP(B128,'Tkê LOP'!D:S,8,0)</f>
        <v>#N/A</v>
      </c>
      <c r="O128" t="e">
        <f t="shared" si="3"/>
        <v>#N/A</v>
      </c>
    </row>
    <row r="129" spans="1:15" x14ac:dyDescent="0.25">
      <c r="A129" s="324">
        <v>68</v>
      </c>
      <c r="B129" s="324" t="s">
        <v>3178</v>
      </c>
      <c r="C129" s="458" t="s">
        <v>3179</v>
      </c>
      <c r="D129" s="324" t="s">
        <v>475</v>
      </c>
      <c r="E129" s="324" t="s">
        <v>2990</v>
      </c>
      <c r="F129" s="324" t="s">
        <v>2158</v>
      </c>
      <c r="G129" s="324" t="s">
        <v>2159</v>
      </c>
      <c r="H129" s="324">
        <v>23</v>
      </c>
      <c r="I129" s="457">
        <v>23</v>
      </c>
      <c r="J129" s="457">
        <v>0</v>
      </c>
      <c r="K129" s="457">
        <v>0</v>
      </c>
      <c r="L129" s="457" t="s">
        <v>2698</v>
      </c>
      <c r="M129" s="457" t="s">
        <v>2163</v>
      </c>
      <c r="N129" t="e">
        <f>VLOOKUP(B129,'Tkê LOP'!D:S,8,0)</f>
        <v>#N/A</v>
      </c>
      <c r="O129" t="e">
        <f t="shared" si="3"/>
        <v>#N/A</v>
      </c>
    </row>
    <row r="130" spans="1:15" x14ac:dyDescent="0.25">
      <c r="A130" s="324">
        <v>69</v>
      </c>
      <c r="B130" s="324" t="s">
        <v>3180</v>
      </c>
      <c r="C130" s="458" t="s">
        <v>3181</v>
      </c>
      <c r="D130" s="324" t="s">
        <v>897</v>
      </c>
      <c r="E130" s="324" t="s">
        <v>2996</v>
      </c>
      <c r="F130" s="324" t="s">
        <v>2158</v>
      </c>
      <c r="G130" s="324" t="s">
        <v>2159</v>
      </c>
      <c r="H130" s="324">
        <v>23</v>
      </c>
      <c r="I130" s="457">
        <v>23</v>
      </c>
      <c r="J130" s="457">
        <v>0</v>
      </c>
      <c r="K130" s="457">
        <v>0</v>
      </c>
      <c r="L130" s="457" t="s">
        <v>2698</v>
      </c>
      <c r="M130" s="457" t="s">
        <v>2169</v>
      </c>
      <c r="N130" t="e">
        <f>VLOOKUP(B130,'Tkê LOP'!D:S,8,0)</f>
        <v>#N/A</v>
      </c>
      <c r="O130" t="e">
        <f t="shared" si="3"/>
        <v>#N/A</v>
      </c>
    </row>
    <row r="131" spans="1:15" x14ac:dyDescent="0.25">
      <c r="A131" s="324">
        <v>70</v>
      </c>
      <c r="B131" s="461" t="s">
        <v>3182</v>
      </c>
      <c r="C131" s="324" t="s">
        <v>3183</v>
      </c>
      <c r="D131" s="324" t="s">
        <v>1082</v>
      </c>
      <c r="E131" s="324" t="s">
        <v>2996</v>
      </c>
      <c r="F131" s="324" t="s">
        <v>2189</v>
      </c>
      <c r="G131" s="324" t="s">
        <v>2178</v>
      </c>
      <c r="H131" s="324">
        <v>32</v>
      </c>
      <c r="I131" s="457">
        <v>32</v>
      </c>
      <c r="J131" s="457">
        <v>0</v>
      </c>
      <c r="K131" s="457">
        <v>0</v>
      </c>
      <c r="L131" s="457" t="s">
        <v>2698</v>
      </c>
      <c r="M131" s="457" t="s">
        <v>3007</v>
      </c>
      <c r="N131" t="e">
        <f>VLOOKUP(B131,'Tkê LOP'!D:S,8,0)</f>
        <v>#N/A</v>
      </c>
      <c r="O131" t="e">
        <f t="shared" si="3"/>
        <v>#N/A</v>
      </c>
    </row>
    <row r="132" spans="1:15" x14ac:dyDescent="0.25">
      <c r="A132" s="324">
        <v>71</v>
      </c>
      <c r="B132" s="324" t="s">
        <v>3184</v>
      </c>
      <c r="C132" s="458" t="s">
        <v>3185</v>
      </c>
      <c r="D132" s="324" t="s">
        <v>1817</v>
      </c>
      <c r="E132" s="324" t="s">
        <v>2990</v>
      </c>
      <c r="F132" s="324" t="s">
        <v>2197</v>
      </c>
      <c r="G132" s="324" t="s">
        <v>2159</v>
      </c>
      <c r="H132" s="324">
        <v>12</v>
      </c>
      <c r="I132" s="457">
        <v>12</v>
      </c>
      <c r="J132" s="457">
        <v>0</v>
      </c>
      <c r="K132" s="457">
        <v>0</v>
      </c>
      <c r="L132" s="457" t="s">
        <v>2698</v>
      </c>
      <c r="M132" s="457" t="s">
        <v>2267</v>
      </c>
      <c r="N132" t="e">
        <f>VLOOKUP(B132,'Tkê LOP'!D:S,8,0)</f>
        <v>#N/A</v>
      </c>
      <c r="O132" t="e">
        <f t="shared" si="3"/>
        <v>#N/A</v>
      </c>
    </row>
    <row r="133" spans="1:15" hidden="1" x14ac:dyDescent="0.25">
      <c r="A133" s="324">
        <v>72</v>
      </c>
      <c r="B133" s="324" t="s">
        <v>3050</v>
      </c>
      <c r="C133" s="324" t="s">
        <v>3051</v>
      </c>
      <c r="D133" s="324" t="s">
        <v>1108</v>
      </c>
      <c r="E133" s="324" t="s">
        <v>2996</v>
      </c>
      <c r="F133" s="324" t="s">
        <v>2177</v>
      </c>
      <c r="G133" s="324" t="s">
        <v>2178</v>
      </c>
      <c r="H133" s="324">
        <v>28</v>
      </c>
      <c r="I133" s="457">
        <v>28</v>
      </c>
      <c r="J133" s="457">
        <v>0</v>
      </c>
      <c r="K133" s="457">
        <v>0</v>
      </c>
      <c r="L133" s="457" t="s">
        <v>2698</v>
      </c>
      <c r="M133" s="457" t="s">
        <v>2523</v>
      </c>
      <c r="N133" t="e">
        <f>VLOOKUP(B133,'Tkê LOP'!D:S,8,0)</f>
        <v>#N/A</v>
      </c>
      <c r="O133" t="e">
        <f t="shared" si="3"/>
        <v>#N/A</v>
      </c>
    </row>
    <row r="134" spans="1:15" hidden="1" x14ac:dyDescent="0.25">
      <c r="A134" s="324">
        <v>73</v>
      </c>
      <c r="B134" s="324" t="s">
        <v>3052</v>
      </c>
      <c r="C134" s="324" t="s">
        <v>3053</v>
      </c>
      <c r="D134" s="324" t="s">
        <v>1090</v>
      </c>
      <c r="E134" s="324" t="s">
        <v>2996</v>
      </c>
      <c r="F134" s="324" t="s">
        <v>2189</v>
      </c>
      <c r="G134" s="324" t="s">
        <v>2178</v>
      </c>
      <c r="H134" s="324">
        <v>28</v>
      </c>
      <c r="I134" s="457">
        <v>28</v>
      </c>
      <c r="J134" s="457">
        <v>0</v>
      </c>
      <c r="K134" s="457">
        <v>0</v>
      </c>
      <c r="L134" s="457" t="s">
        <v>2698</v>
      </c>
      <c r="M134" s="457" t="s">
        <v>2185</v>
      </c>
      <c r="N134" t="e">
        <f>VLOOKUP(B134,'Tkê LOP'!D:S,8,0)</f>
        <v>#N/A</v>
      </c>
      <c r="O134" t="e">
        <f t="shared" si="3"/>
        <v>#N/A</v>
      </c>
    </row>
    <row r="135" spans="1:15" hidden="1" x14ac:dyDescent="0.25">
      <c r="A135" s="324">
        <v>74</v>
      </c>
      <c r="B135" s="324" t="s">
        <v>3066</v>
      </c>
      <c r="C135" s="324" t="s">
        <v>3067</v>
      </c>
      <c r="D135" s="324" t="s">
        <v>1362</v>
      </c>
      <c r="E135" s="324" t="s">
        <v>3002</v>
      </c>
      <c r="F135" s="324" t="s">
        <v>2164</v>
      </c>
      <c r="G135" s="324" t="s">
        <v>2159</v>
      </c>
      <c r="H135" s="324">
        <v>46</v>
      </c>
      <c r="I135" s="457">
        <v>46</v>
      </c>
      <c r="J135" s="457">
        <v>0</v>
      </c>
      <c r="K135" s="457">
        <v>0</v>
      </c>
      <c r="L135" s="457" t="s">
        <v>2698</v>
      </c>
      <c r="M135" s="457" t="s">
        <v>2525</v>
      </c>
      <c r="N135" t="e">
        <f>VLOOKUP(B135,'Tkê LOP'!D:S,8,0)</f>
        <v>#N/A</v>
      </c>
      <c r="O135" t="e">
        <f t="shared" si="3"/>
        <v>#N/A</v>
      </c>
    </row>
    <row r="136" spans="1:15" hidden="1" x14ac:dyDescent="0.25">
      <c r="A136" s="324">
        <v>75</v>
      </c>
      <c r="B136" s="324" t="s">
        <v>2851</v>
      </c>
      <c r="C136" s="324" t="s">
        <v>2852</v>
      </c>
      <c r="D136" s="324" t="s">
        <v>1309</v>
      </c>
      <c r="E136" s="324" t="s">
        <v>2996</v>
      </c>
      <c r="F136" s="324" t="s">
        <v>2154</v>
      </c>
      <c r="G136" s="324"/>
      <c r="H136" s="324">
        <v>37</v>
      </c>
      <c r="I136" s="457">
        <v>37</v>
      </c>
      <c r="J136" s="457">
        <v>0</v>
      </c>
      <c r="K136" s="457">
        <v>0</v>
      </c>
      <c r="L136" s="457" t="s">
        <v>2698</v>
      </c>
      <c r="M136" s="457"/>
      <c r="N136" t="e">
        <f>VLOOKUP(B136,'Tkê LOP'!D:S,8,0)</f>
        <v>#N/A</v>
      </c>
      <c r="O136" t="e">
        <f t="shared" si="3"/>
        <v>#N/A</v>
      </c>
    </row>
    <row r="137" spans="1:15" hidden="1" x14ac:dyDescent="0.25">
      <c r="A137" s="324">
        <v>76</v>
      </c>
      <c r="B137" s="324" t="s">
        <v>2853</v>
      </c>
      <c r="C137" s="324" t="s">
        <v>2854</v>
      </c>
      <c r="D137" s="324" t="s">
        <v>1309</v>
      </c>
      <c r="E137" s="324" t="s">
        <v>2996</v>
      </c>
      <c r="F137" s="324" t="s">
        <v>2154</v>
      </c>
      <c r="G137" s="324"/>
      <c r="H137" s="324">
        <v>30</v>
      </c>
      <c r="I137" s="457">
        <v>30</v>
      </c>
      <c r="J137" s="457">
        <v>0</v>
      </c>
      <c r="K137" s="457">
        <v>0</v>
      </c>
      <c r="L137" s="457" t="s">
        <v>2698</v>
      </c>
      <c r="M137" s="457"/>
      <c r="N137" t="e">
        <f>VLOOKUP(B137,'Tkê LOP'!D:S,8,0)</f>
        <v>#N/A</v>
      </c>
      <c r="O137" t="e">
        <f t="shared" si="3"/>
        <v>#N/A</v>
      </c>
    </row>
    <row r="138" spans="1:15" hidden="1" x14ac:dyDescent="0.25">
      <c r="A138" s="324">
        <v>77</v>
      </c>
      <c r="B138" s="324" t="s">
        <v>2855</v>
      </c>
      <c r="C138" s="324" t="s">
        <v>2856</v>
      </c>
      <c r="D138" s="324" t="s">
        <v>1312</v>
      </c>
      <c r="E138" s="324" t="s">
        <v>2996</v>
      </c>
      <c r="F138" s="324" t="s">
        <v>2154</v>
      </c>
      <c r="G138" s="324"/>
      <c r="H138" s="324">
        <v>37</v>
      </c>
      <c r="I138" s="457">
        <v>37</v>
      </c>
      <c r="J138" s="457">
        <v>0</v>
      </c>
      <c r="K138" s="457">
        <v>0</v>
      </c>
      <c r="L138" s="457" t="s">
        <v>2698</v>
      </c>
      <c r="M138" s="457"/>
      <c r="N138" t="e">
        <f>VLOOKUP(B138,'Tkê LOP'!D:S,8,0)</f>
        <v>#N/A</v>
      </c>
      <c r="O138" t="e">
        <f t="shared" si="3"/>
        <v>#N/A</v>
      </c>
    </row>
    <row r="139" spans="1:15" hidden="1" x14ac:dyDescent="0.25">
      <c r="A139" s="324">
        <v>78</v>
      </c>
      <c r="B139" s="324" t="s">
        <v>2857</v>
      </c>
      <c r="C139" s="324" t="s">
        <v>2858</v>
      </c>
      <c r="D139" s="324" t="s">
        <v>1312</v>
      </c>
      <c r="E139" s="324" t="s">
        <v>2996</v>
      </c>
      <c r="F139" s="324" t="s">
        <v>2154</v>
      </c>
      <c r="G139" s="324"/>
      <c r="H139" s="324">
        <v>30</v>
      </c>
      <c r="I139" s="457">
        <v>30</v>
      </c>
      <c r="J139" s="457">
        <v>0</v>
      </c>
      <c r="K139" s="457">
        <v>0</v>
      </c>
      <c r="L139" s="457" t="s">
        <v>2698</v>
      </c>
      <c r="M139" s="457"/>
      <c r="N139" t="e">
        <f>VLOOKUP(B139,'Tkê LOP'!D:S,8,0)</f>
        <v>#N/A</v>
      </c>
      <c r="O139" t="e">
        <f t="shared" si="3"/>
        <v>#N/A</v>
      </c>
    </row>
    <row r="140" spans="1:15" hidden="1" x14ac:dyDescent="0.25">
      <c r="A140" s="324">
        <v>79</v>
      </c>
      <c r="B140" s="324" t="s">
        <v>2859</v>
      </c>
      <c r="C140" s="324" t="s">
        <v>2860</v>
      </c>
      <c r="D140" s="324" t="s">
        <v>2530</v>
      </c>
      <c r="E140" s="324" t="s">
        <v>2996</v>
      </c>
      <c r="F140" s="324" t="s">
        <v>2154</v>
      </c>
      <c r="G140" s="324"/>
      <c r="H140" s="324">
        <v>23</v>
      </c>
      <c r="I140" s="457">
        <v>23</v>
      </c>
      <c r="J140" s="457">
        <v>0</v>
      </c>
      <c r="K140" s="457">
        <v>0</v>
      </c>
      <c r="L140" s="457" t="s">
        <v>2698</v>
      </c>
      <c r="M140" s="457"/>
      <c r="N140" t="e">
        <f>VLOOKUP(B140,'Tkê LOP'!D:S,8,0)</f>
        <v>#N/A</v>
      </c>
      <c r="O140" t="e">
        <f t="shared" si="3"/>
        <v>#N/A</v>
      </c>
    </row>
    <row r="141" spans="1:15" hidden="1" x14ac:dyDescent="0.25">
      <c r="A141" s="324">
        <v>80</v>
      </c>
      <c r="B141" s="324" t="s">
        <v>2868</v>
      </c>
      <c r="C141" s="324" t="s">
        <v>2869</v>
      </c>
      <c r="D141" s="324" t="s">
        <v>531</v>
      </c>
      <c r="E141" s="324" t="s">
        <v>2996</v>
      </c>
      <c r="F141" s="324" t="s">
        <v>1573</v>
      </c>
      <c r="G141" s="324" t="s">
        <v>2170</v>
      </c>
      <c r="H141" s="324">
        <v>74</v>
      </c>
      <c r="I141" s="457">
        <v>73</v>
      </c>
      <c r="J141" s="457">
        <v>0</v>
      </c>
      <c r="K141" s="457">
        <v>0</v>
      </c>
      <c r="L141" s="457" t="s">
        <v>2698</v>
      </c>
      <c r="M141" s="457" t="s">
        <v>2870</v>
      </c>
      <c r="N141" t="e">
        <f>VLOOKUP(B141,'Tkê LOP'!D:S,8,0)</f>
        <v>#N/A</v>
      </c>
      <c r="O141" t="e">
        <f t="shared" si="3"/>
        <v>#N/A</v>
      </c>
    </row>
    <row r="142" spans="1:15" hidden="1" x14ac:dyDescent="0.25">
      <c r="A142" s="324">
        <v>81</v>
      </c>
      <c r="B142" s="324" t="s">
        <v>2871</v>
      </c>
      <c r="C142" s="324" t="s">
        <v>2872</v>
      </c>
      <c r="D142" s="324" t="s">
        <v>531</v>
      </c>
      <c r="E142" s="324" t="s">
        <v>2996</v>
      </c>
      <c r="F142" s="324" t="s">
        <v>1573</v>
      </c>
      <c r="G142" s="324" t="s">
        <v>2170</v>
      </c>
      <c r="H142" s="324">
        <v>46</v>
      </c>
      <c r="I142" s="457">
        <v>46</v>
      </c>
      <c r="J142" s="457">
        <v>0</v>
      </c>
      <c r="K142" s="457">
        <v>0</v>
      </c>
      <c r="L142" s="457" t="s">
        <v>2698</v>
      </c>
      <c r="M142" s="457" t="s">
        <v>2171</v>
      </c>
      <c r="N142" t="e">
        <f>VLOOKUP(B142,'Tkê LOP'!D:S,8,0)</f>
        <v>#N/A</v>
      </c>
      <c r="O142" t="e">
        <f t="shared" si="3"/>
        <v>#N/A</v>
      </c>
    </row>
    <row r="143" spans="1:15" hidden="1" x14ac:dyDescent="0.25">
      <c r="A143" s="324">
        <v>82</v>
      </c>
      <c r="B143" s="324" t="s">
        <v>3054</v>
      </c>
      <c r="C143" s="324" t="s">
        <v>3055</v>
      </c>
      <c r="D143" s="324" t="s">
        <v>531</v>
      </c>
      <c r="E143" s="324" t="s">
        <v>2996</v>
      </c>
      <c r="F143" s="324" t="s">
        <v>1573</v>
      </c>
      <c r="G143" s="324" t="s">
        <v>2170</v>
      </c>
      <c r="H143" s="324">
        <v>28</v>
      </c>
      <c r="I143" s="457">
        <v>28</v>
      </c>
      <c r="J143" s="457">
        <v>0</v>
      </c>
      <c r="K143" s="457">
        <v>0</v>
      </c>
      <c r="L143" s="457" t="s">
        <v>2698</v>
      </c>
      <c r="M143" s="457" t="s">
        <v>2200</v>
      </c>
      <c r="N143" t="e">
        <f>VLOOKUP(B143,'Tkê LOP'!D:S,8,0)</f>
        <v>#N/A</v>
      </c>
      <c r="O143" t="e">
        <f t="shared" si="3"/>
        <v>#N/A</v>
      </c>
    </row>
    <row r="144" spans="1:15" hidden="1" x14ac:dyDescent="0.25">
      <c r="A144" s="324">
        <v>83</v>
      </c>
      <c r="B144" s="324" t="s">
        <v>2873</v>
      </c>
      <c r="C144" s="324" t="s">
        <v>2874</v>
      </c>
      <c r="D144" s="324" t="s">
        <v>531</v>
      </c>
      <c r="E144" s="324" t="s">
        <v>2996</v>
      </c>
      <c r="F144" s="324" t="s">
        <v>1573</v>
      </c>
      <c r="G144" s="324" t="s">
        <v>2170</v>
      </c>
      <c r="H144" s="324">
        <v>37</v>
      </c>
      <c r="I144" s="457">
        <v>36</v>
      </c>
      <c r="J144" s="457">
        <v>0</v>
      </c>
      <c r="K144" s="457">
        <v>0</v>
      </c>
      <c r="L144" s="457" t="s">
        <v>2698</v>
      </c>
      <c r="M144" s="457" t="s">
        <v>2875</v>
      </c>
      <c r="N144" t="e">
        <f>VLOOKUP(B144,'Tkê LOP'!D:S,8,0)</f>
        <v>#N/A</v>
      </c>
      <c r="O144" t="e">
        <f t="shared" si="3"/>
        <v>#N/A</v>
      </c>
    </row>
    <row r="145" spans="1:15" hidden="1" x14ac:dyDescent="0.25">
      <c r="A145" s="324">
        <v>84</v>
      </c>
      <c r="B145" s="324" t="s">
        <v>2876</v>
      </c>
      <c r="C145" s="324" t="s">
        <v>2877</v>
      </c>
      <c r="D145" s="324" t="s">
        <v>531</v>
      </c>
      <c r="E145" s="324" t="s">
        <v>2996</v>
      </c>
      <c r="F145" s="324" t="s">
        <v>219</v>
      </c>
      <c r="G145" s="324" t="s">
        <v>2154</v>
      </c>
      <c r="H145" s="324">
        <v>23</v>
      </c>
      <c r="I145" s="457">
        <v>23</v>
      </c>
      <c r="J145" s="457">
        <v>0</v>
      </c>
      <c r="K145" s="457">
        <v>0</v>
      </c>
      <c r="L145" s="457" t="s">
        <v>2698</v>
      </c>
      <c r="M145" s="457" t="s">
        <v>2532</v>
      </c>
      <c r="N145" t="e">
        <f>VLOOKUP(B145,'Tkê LOP'!D:S,8,0)</f>
        <v>#N/A</v>
      </c>
      <c r="O145" t="e">
        <f t="shared" si="3"/>
        <v>#N/A</v>
      </c>
    </row>
    <row r="146" spans="1:15" hidden="1" x14ac:dyDescent="0.25">
      <c r="A146" s="324">
        <v>85</v>
      </c>
      <c r="B146" s="324" t="s">
        <v>2878</v>
      </c>
      <c r="C146" s="324" t="s">
        <v>2879</v>
      </c>
      <c r="D146" s="324" t="s">
        <v>531</v>
      </c>
      <c r="E146" s="324" t="s">
        <v>2996</v>
      </c>
      <c r="F146" s="324" t="s">
        <v>1573</v>
      </c>
      <c r="G146" s="324" t="s">
        <v>2170</v>
      </c>
      <c r="H146" s="324">
        <v>37</v>
      </c>
      <c r="I146" s="457">
        <v>37</v>
      </c>
      <c r="J146" s="457">
        <v>0</v>
      </c>
      <c r="K146" s="457">
        <v>0</v>
      </c>
      <c r="L146" s="457" t="s">
        <v>2698</v>
      </c>
      <c r="M146" s="457" t="s">
        <v>2532</v>
      </c>
      <c r="N146" t="e">
        <f>VLOOKUP(B146,'Tkê LOP'!D:S,8,0)</f>
        <v>#N/A</v>
      </c>
      <c r="O146" t="e">
        <f t="shared" si="3"/>
        <v>#N/A</v>
      </c>
    </row>
    <row r="147" spans="1:15" hidden="1" x14ac:dyDescent="0.25">
      <c r="A147" s="324">
        <v>86</v>
      </c>
      <c r="B147" s="324" t="s">
        <v>2880</v>
      </c>
      <c r="C147" s="324" t="s">
        <v>2881</v>
      </c>
      <c r="D147" s="324" t="s">
        <v>531</v>
      </c>
      <c r="E147" s="324" t="s">
        <v>2996</v>
      </c>
      <c r="F147" s="324" t="s">
        <v>1573</v>
      </c>
      <c r="G147" s="324" t="s">
        <v>2170</v>
      </c>
      <c r="H147" s="324">
        <v>75</v>
      </c>
      <c r="I147" s="457">
        <v>76</v>
      </c>
      <c r="J147" s="457">
        <v>0</v>
      </c>
      <c r="K147" s="457">
        <v>0</v>
      </c>
      <c r="L147" s="457" t="s">
        <v>2698</v>
      </c>
      <c r="M147" s="457" t="s">
        <v>2870</v>
      </c>
      <c r="N147" t="e">
        <f>VLOOKUP(B147,'Tkê LOP'!D:S,8,0)</f>
        <v>#N/A</v>
      </c>
      <c r="O147" t="e">
        <f t="shared" si="3"/>
        <v>#N/A</v>
      </c>
    </row>
    <row r="148" spans="1:15" hidden="1" x14ac:dyDescent="0.25">
      <c r="A148" s="324">
        <v>87</v>
      </c>
      <c r="B148" s="324" t="s">
        <v>2882</v>
      </c>
      <c r="C148" s="324" t="s">
        <v>2883</v>
      </c>
      <c r="D148" s="324" t="s">
        <v>531</v>
      </c>
      <c r="E148" s="324" t="s">
        <v>2996</v>
      </c>
      <c r="F148" s="324" t="s">
        <v>1573</v>
      </c>
      <c r="G148" s="324" t="s">
        <v>2170</v>
      </c>
      <c r="H148" s="324">
        <v>30</v>
      </c>
      <c r="I148" s="457">
        <v>30</v>
      </c>
      <c r="J148" s="457">
        <v>0</v>
      </c>
      <c r="K148" s="457">
        <v>0</v>
      </c>
      <c r="L148" s="457" t="s">
        <v>2698</v>
      </c>
      <c r="M148" s="457" t="s">
        <v>2532</v>
      </c>
      <c r="N148" t="e">
        <f>VLOOKUP(B148,'Tkê LOP'!D:S,8,0)</f>
        <v>#N/A</v>
      </c>
      <c r="O148" t="e">
        <f t="shared" si="3"/>
        <v>#N/A</v>
      </c>
    </row>
    <row r="149" spans="1:15" hidden="1" x14ac:dyDescent="0.25">
      <c r="A149" s="324">
        <v>88</v>
      </c>
      <c r="B149" s="324" t="s">
        <v>3068</v>
      </c>
      <c r="C149" s="324" t="s">
        <v>3069</v>
      </c>
      <c r="D149" s="324" t="s">
        <v>1199</v>
      </c>
      <c r="E149" s="324" t="s">
        <v>2990</v>
      </c>
      <c r="F149" s="324" t="s">
        <v>2164</v>
      </c>
      <c r="G149" s="324" t="s">
        <v>2159</v>
      </c>
      <c r="H149" s="324">
        <v>46</v>
      </c>
      <c r="I149" s="457">
        <v>46</v>
      </c>
      <c r="J149" s="457">
        <v>0</v>
      </c>
      <c r="K149" s="457">
        <v>0</v>
      </c>
      <c r="L149" s="457" t="s">
        <v>2698</v>
      </c>
      <c r="M149" s="457" t="s">
        <v>3020</v>
      </c>
      <c r="N149" t="e">
        <f>VLOOKUP(B149,'Tkê LOP'!D:S,8,0)</f>
        <v>#N/A</v>
      </c>
      <c r="O149" t="e">
        <f t="shared" si="3"/>
        <v>#N/A</v>
      </c>
    </row>
    <row r="150" spans="1:15" hidden="1" x14ac:dyDescent="0.25">
      <c r="A150" s="324">
        <v>89</v>
      </c>
      <c r="B150" s="324" t="s">
        <v>2888</v>
      </c>
      <c r="C150" s="324" t="s">
        <v>2889</v>
      </c>
      <c r="D150" s="324" t="s">
        <v>467</v>
      </c>
      <c r="E150" s="324" t="s">
        <v>2990</v>
      </c>
      <c r="F150" s="324" t="s">
        <v>1649</v>
      </c>
      <c r="G150" s="324" t="s">
        <v>2155</v>
      </c>
      <c r="H150" s="324">
        <v>74</v>
      </c>
      <c r="I150" s="457">
        <v>73</v>
      </c>
      <c r="J150" s="457">
        <v>0</v>
      </c>
      <c r="K150" s="457">
        <v>0</v>
      </c>
      <c r="L150" s="457" t="s">
        <v>2698</v>
      </c>
      <c r="M150" s="457" t="s">
        <v>2890</v>
      </c>
      <c r="N150" t="e">
        <f>VLOOKUP(B150,'Tkê LOP'!D:S,8,0)</f>
        <v>#N/A</v>
      </c>
      <c r="O150" t="e">
        <f t="shared" si="3"/>
        <v>#N/A</v>
      </c>
    </row>
    <row r="151" spans="1:15" hidden="1" x14ac:dyDescent="0.25">
      <c r="A151" s="324">
        <v>90</v>
      </c>
      <c r="B151" s="324" t="s">
        <v>2891</v>
      </c>
      <c r="C151" s="324" t="s">
        <v>2892</v>
      </c>
      <c r="D151" s="324" t="s">
        <v>467</v>
      </c>
      <c r="E151" s="324" t="s">
        <v>2990</v>
      </c>
      <c r="F151" s="324" t="s">
        <v>2262</v>
      </c>
      <c r="G151" s="324" t="s">
        <v>2155</v>
      </c>
      <c r="H151" s="324">
        <v>46</v>
      </c>
      <c r="I151" s="457">
        <v>46</v>
      </c>
      <c r="J151" s="457">
        <v>0</v>
      </c>
      <c r="K151" s="457">
        <v>0</v>
      </c>
      <c r="L151" s="457" t="s">
        <v>2698</v>
      </c>
      <c r="M151" s="457" t="s">
        <v>2893</v>
      </c>
      <c r="N151" t="e">
        <f>VLOOKUP(B151,'Tkê LOP'!D:S,8,0)</f>
        <v>#N/A</v>
      </c>
      <c r="O151" t="e">
        <f t="shared" si="3"/>
        <v>#N/A</v>
      </c>
    </row>
    <row r="152" spans="1:15" hidden="1" x14ac:dyDescent="0.25">
      <c r="A152" s="324">
        <v>91</v>
      </c>
      <c r="B152" s="324" t="s">
        <v>2894</v>
      </c>
      <c r="C152" s="324" t="s">
        <v>2895</v>
      </c>
      <c r="D152" s="324" t="s">
        <v>467</v>
      </c>
      <c r="E152" s="324" t="s">
        <v>2990</v>
      </c>
      <c r="F152" s="324" t="s">
        <v>2155</v>
      </c>
      <c r="G152" s="324"/>
      <c r="H152" s="324">
        <v>37</v>
      </c>
      <c r="I152" s="457">
        <v>36</v>
      </c>
      <c r="J152" s="457">
        <v>0</v>
      </c>
      <c r="K152" s="457">
        <v>0</v>
      </c>
      <c r="L152" s="457" t="s">
        <v>2698</v>
      </c>
      <c r="M152" s="457" t="s">
        <v>2890</v>
      </c>
      <c r="N152" t="e">
        <f>VLOOKUP(B152,'Tkê LOP'!D:S,8,0)</f>
        <v>#N/A</v>
      </c>
      <c r="O152" t="e">
        <f t="shared" si="3"/>
        <v>#N/A</v>
      </c>
    </row>
    <row r="153" spans="1:15" x14ac:dyDescent="0.25">
      <c r="A153" s="324">
        <v>92</v>
      </c>
      <c r="B153" s="324" t="s">
        <v>3186</v>
      </c>
      <c r="C153" s="458" t="s">
        <v>3187</v>
      </c>
      <c r="D153" s="324" t="s">
        <v>467</v>
      </c>
      <c r="E153" s="324" t="s">
        <v>2990</v>
      </c>
      <c r="F153" s="324" t="s">
        <v>297</v>
      </c>
      <c r="G153" s="324" t="s">
        <v>2159</v>
      </c>
      <c r="H153" s="324">
        <v>26</v>
      </c>
      <c r="I153" s="457">
        <v>26</v>
      </c>
      <c r="J153" s="457">
        <v>0</v>
      </c>
      <c r="K153" s="457">
        <v>0</v>
      </c>
      <c r="L153" s="457" t="s">
        <v>2698</v>
      </c>
      <c r="M153" s="457" t="s">
        <v>2167</v>
      </c>
      <c r="N153" t="e">
        <f>VLOOKUP(B153,'Tkê LOP'!D:S,8,0)</f>
        <v>#N/A</v>
      </c>
      <c r="O153" t="e">
        <f t="shared" si="3"/>
        <v>#N/A</v>
      </c>
    </row>
    <row r="154" spans="1:15" hidden="1" x14ac:dyDescent="0.25">
      <c r="A154" s="324">
        <v>93</v>
      </c>
      <c r="B154" s="324" t="s">
        <v>2896</v>
      </c>
      <c r="C154" s="324" t="s">
        <v>2897</v>
      </c>
      <c r="D154" s="324" t="s">
        <v>467</v>
      </c>
      <c r="E154" s="324" t="s">
        <v>2990</v>
      </c>
      <c r="F154" s="324" t="s">
        <v>2153</v>
      </c>
      <c r="G154" s="324" t="s">
        <v>2154</v>
      </c>
      <c r="H154" s="324">
        <v>23</v>
      </c>
      <c r="I154" s="457">
        <v>23</v>
      </c>
      <c r="J154" s="457">
        <v>0</v>
      </c>
      <c r="K154" s="457">
        <v>0</v>
      </c>
      <c r="L154" s="457" t="s">
        <v>2698</v>
      </c>
      <c r="M154" s="457" t="s">
        <v>2196</v>
      </c>
      <c r="N154" t="e">
        <f>VLOOKUP(B154,'Tkê LOP'!D:S,8,0)</f>
        <v>#N/A</v>
      </c>
      <c r="O154" t="e">
        <f t="shared" si="3"/>
        <v>#N/A</v>
      </c>
    </row>
    <row r="155" spans="1:15" hidden="1" x14ac:dyDescent="0.25">
      <c r="A155" s="324">
        <v>94</v>
      </c>
      <c r="B155" s="324" t="s">
        <v>2898</v>
      </c>
      <c r="C155" s="324" t="s">
        <v>2899</v>
      </c>
      <c r="D155" s="324" t="s">
        <v>467</v>
      </c>
      <c r="E155" s="324" t="s">
        <v>2990</v>
      </c>
      <c r="F155" s="324" t="s">
        <v>1649</v>
      </c>
      <c r="G155" s="324" t="s">
        <v>2155</v>
      </c>
      <c r="H155" s="324">
        <v>75</v>
      </c>
      <c r="I155" s="457">
        <v>76</v>
      </c>
      <c r="J155" s="457">
        <v>0</v>
      </c>
      <c r="K155" s="457">
        <v>0</v>
      </c>
      <c r="L155" s="457" t="s">
        <v>2698</v>
      </c>
      <c r="M155" s="457" t="s">
        <v>2890</v>
      </c>
      <c r="N155" t="e">
        <f>VLOOKUP(B155,'Tkê LOP'!D:S,8,0)</f>
        <v>#N/A</v>
      </c>
      <c r="O155" t="e">
        <f t="shared" si="3"/>
        <v>#N/A</v>
      </c>
    </row>
    <row r="156" spans="1:15" x14ac:dyDescent="0.25">
      <c r="A156" s="324">
        <v>95</v>
      </c>
      <c r="B156" s="324" t="s">
        <v>3188</v>
      </c>
      <c r="C156" s="458" t="s">
        <v>3189</v>
      </c>
      <c r="D156" s="324" t="s">
        <v>948</v>
      </c>
      <c r="E156" s="324" t="s">
        <v>2990</v>
      </c>
      <c r="F156" s="324" t="s">
        <v>2197</v>
      </c>
      <c r="G156" s="324" t="s">
        <v>2159</v>
      </c>
      <c r="H156" s="324">
        <v>12</v>
      </c>
      <c r="I156" s="457">
        <v>12</v>
      </c>
      <c r="J156" s="457">
        <v>0</v>
      </c>
      <c r="K156" s="457">
        <v>0</v>
      </c>
      <c r="L156" s="457" t="s">
        <v>2698</v>
      </c>
      <c r="M156" s="457" t="s">
        <v>2401</v>
      </c>
      <c r="N156" t="e">
        <f>VLOOKUP(B156,'Tkê LOP'!D:S,8,0)</f>
        <v>#N/A</v>
      </c>
      <c r="O156" t="e">
        <f t="shared" si="3"/>
        <v>#N/A</v>
      </c>
    </row>
    <row r="157" spans="1:15" hidden="1" x14ac:dyDescent="0.25">
      <c r="A157" s="324">
        <v>96</v>
      </c>
      <c r="B157" s="324" t="s">
        <v>2900</v>
      </c>
      <c r="C157" s="324" t="s">
        <v>2901</v>
      </c>
      <c r="D157" s="324" t="s">
        <v>613</v>
      </c>
      <c r="E157" s="324" t="s">
        <v>2996</v>
      </c>
      <c r="F157" s="324" t="s">
        <v>1648</v>
      </c>
      <c r="G157" s="324" t="s">
        <v>2155</v>
      </c>
      <c r="H157" s="324">
        <v>74</v>
      </c>
      <c r="I157" s="457">
        <v>73</v>
      </c>
      <c r="J157" s="457">
        <v>0</v>
      </c>
      <c r="K157" s="457">
        <v>0</v>
      </c>
      <c r="L157" s="457" t="s">
        <v>2698</v>
      </c>
      <c r="M157" s="457" t="s">
        <v>2902</v>
      </c>
      <c r="N157" t="e">
        <f>VLOOKUP(B157,'Tkê LOP'!D:S,8,0)</f>
        <v>#N/A</v>
      </c>
      <c r="O157" t="e">
        <f t="shared" si="3"/>
        <v>#N/A</v>
      </c>
    </row>
    <row r="158" spans="1:15" hidden="1" x14ac:dyDescent="0.25">
      <c r="A158" s="324">
        <v>97</v>
      </c>
      <c r="B158" s="324" t="s">
        <v>2903</v>
      </c>
      <c r="C158" s="324" t="s">
        <v>2904</v>
      </c>
      <c r="D158" s="324" t="s">
        <v>613</v>
      </c>
      <c r="E158" s="324" t="s">
        <v>2996</v>
      </c>
      <c r="F158" s="324" t="s">
        <v>2501</v>
      </c>
      <c r="G158" s="324" t="s">
        <v>2155</v>
      </c>
      <c r="H158" s="324">
        <v>46</v>
      </c>
      <c r="I158" s="457">
        <v>46</v>
      </c>
      <c r="J158" s="457">
        <v>0</v>
      </c>
      <c r="K158" s="457">
        <v>0</v>
      </c>
      <c r="L158" s="457" t="s">
        <v>2698</v>
      </c>
      <c r="M158" s="457" t="s">
        <v>2509</v>
      </c>
      <c r="N158" t="e">
        <f>VLOOKUP(B158,'Tkê LOP'!D:S,8,0)</f>
        <v>#N/A</v>
      </c>
      <c r="O158" t="e">
        <f t="shared" si="3"/>
        <v>#N/A</v>
      </c>
    </row>
    <row r="159" spans="1:15" hidden="1" x14ac:dyDescent="0.25">
      <c r="A159" s="324">
        <v>98</v>
      </c>
      <c r="B159" s="324" t="s">
        <v>2905</v>
      </c>
      <c r="C159" s="324" t="s">
        <v>2906</v>
      </c>
      <c r="D159" s="324" t="s">
        <v>613</v>
      </c>
      <c r="E159" s="324" t="s">
        <v>2996</v>
      </c>
      <c r="F159" s="324" t="s">
        <v>1648</v>
      </c>
      <c r="G159" s="324" t="s">
        <v>2155</v>
      </c>
      <c r="H159" s="324">
        <v>75</v>
      </c>
      <c r="I159" s="457">
        <v>76</v>
      </c>
      <c r="J159" s="457">
        <v>0</v>
      </c>
      <c r="K159" s="457">
        <v>0</v>
      </c>
      <c r="L159" s="457" t="s">
        <v>2698</v>
      </c>
      <c r="M159" s="457" t="s">
        <v>2907</v>
      </c>
      <c r="N159" t="e">
        <f>VLOOKUP(B159,'Tkê LOP'!D:S,8,0)</f>
        <v>#N/A</v>
      </c>
      <c r="O159" t="e">
        <f t="shared" si="3"/>
        <v>#N/A</v>
      </c>
    </row>
    <row r="160" spans="1:15" x14ac:dyDescent="0.25">
      <c r="A160" s="324">
        <v>99</v>
      </c>
      <c r="B160" s="324" t="s">
        <v>3190</v>
      </c>
      <c r="C160" s="458" t="s">
        <v>3191</v>
      </c>
      <c r="D160" s="324" t="s">
        <v>976</v>
      </c>
      <c r="E160" s="324" t="s">
        <v>2996</v>
      </c>
      <c r="F160" s="324" t="s">
        <v>2197</v>
      </c>
      <c r="G160" s="324" t="s">
        <v>2159</v>
      </c>
      <c r="H160" s="324">
        <v>12</v>
      </c>
      <c r="I160" s="457">
        <v>12</v>
      </c>
      <c r="J160" s="457">
        <v>0</v>
      </c>
      <c r="K160" s="457">
        <v>0</v>
      </c>
      <c r="L160" s="457" t="s">
        <v>2698</v>
      </c>
      <c r="M160" s="457" t="s">
        <v>3192</v>
      </c>
      <c r="N160" t="e">
        <f>VLOOKUP(B160,'Tkê LOP'!D:S,8,0)</f>
        <v>#N/A</v>
      </c>
      <c r="O160" t="e">
        <f t="shared" si="3"/>
        <v>#N/A</v>
      </c>
    </row>
    <row r="161" spans="1:15" x14ac:dyDescent="0.25">
      <c r="A161" s="324">
        <v>100</v>
      </c>
      <c r="B161" s="461" t="s">
        <v>3193</v>
      </c>
      <c r="C161" s="324" t="s">
        <v>3194</v>
      </c>
      <c r="D161" s="324" t="s">
        <v>1048</v>
      </c>
      <c r="E161" s="324" t="s">
        <v>2990</v>
      </c>
      <c r="F161" s="324" t="s">
        <v>2189</v>
      </c>
      <c r="G161" s="324" t="s">
        <v>2178</v>
      </c>
      <c r="H161" s="324">
        <v>32</v>
      </c>
      <c r="I161" s="457">
        <v>32</v>
      </c>
      <c r="J161" s="457">
        <v>0</v>
      </c>
      <c r="K161" s="457">
        <v>0</v>
      </c>
      <c r="L161" s="457" t="s">
        <v>2698</v>
      </c>
      <c r="M161" s="457" t="s">
        <v>3007</v>
      </c>
      <c r="N161" t="e">
        <f>VLOOKUP(B161,'Tkê LOP'!D:S,8,0)</f>
        <v>#N/A</v>
      </c>
      <c r="O161" t="e">
        <f t="shared" si="3"/>
        <v>#N/A</v>
      </c>
    </row>
    <row r="162" spans="1:15" x14ac:dyDescent="0.25">
      <c r="A162" s="324">
        <v>101</v>
      </c>
      <c r="B162" s="324" t="s">
        <v>3195</v>
      </c>
      <c r="C162" s="458" t="s">
        <v>3196</v>
      </c>
      <c r="D162" s="324" t="s">
        <v>958</v>
      </c>
      <c r="E162" s="324" t="s">
        <v>2996</v>
      </c>
      <c r="F162" s="324" t="s">
        <v>2197</v>
      </c>
      <c r="G162" s="324" t="s">
        <v>2159</v>
      </c>
      <c r="H162" s="324">
        <v>12</v>
      </c>
      <c r="I162" s="457">
        <v>12</v>
      </c>
      <c r="J162" s="457">
        <v>0</v>
      </c>
      <c r="K162" s="457">
        <v>0</v>
      </c>
      <c r="L162" s="457" t="s">
        <v>2698</v>
      </c>
      <c r="M162" s="457" t="s">
        <v>2199</v>
      </c>
      <c r="N162" t="e">
        <f>VLOOKUP(B162,'Tkê LOP'!D:S,8,0)</f>
        <v>#N/A</v>
      </c>
      <c r="O162" t="e">
        <f t="shared" si="3"/>
        <v>#N/A</v>
      </c>
    </row>
    <row r="163" spans="1:15" x14ac:dyDescent="0.25">
      <c r="A163" s="324">
        <v>102</v>
      </c>
      <c r="B163" s="324" t="s">
        <v>3197</v>
      </c>
      <c r="C163" s="458" t="s">
        <v>3198</v>
      </c>
      <c r="D163" s="324" t="s">
        <v>368</v>
      </c>
      <c r="E163" s="324" t="s">
        <v>2996</v>
      </c>
      <c r="F163" s="324" t="s">
        <v>1649</v>
      </c>
      <c r="G163" s="324" t="s">
        <v>2155</v>
      </c>
      <c r="H163" s="324">
        <v>26</v>
      </c>
      <c r="I163" s="457">
        <v>26</v>
      </c>
      <c r="J163" s="457">
        <v>0</v>
      </c>
      <c r="K163" s="457">
        <v>0</v>
      </c>
      <c r="L163" s="457" t="s">
        <v>2698</v>
      </c>
      <c r="M163" s="457" t="s">
        <v>2519</v>
      </c>
      <c r="N163" t="e">
        <f>VLOOKUP(B163,'Tkê LOP'!D:S,8,0)</f>
        <v>#N/A</v>
      </c>
      <c r="O163" t="e">
        <f t="shared" si="3"/>
        <v>#N/A</v>
      </c>
    </row>
  </sheetData>
  <autoFilter ref="A61:O163">
    <filterColumn colId="13">
      <filters>
        <filter val="#N/A"/>
      </filters>
    </filterColumn>
  </autoFilter>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G1:S51"/>
  <sheetViews>
    <sheetView workbookViewId="0">
      <selection activeCell="G26" sqref="G1:G26"/>
    </sheetView>
  </sheetViews>
  <sheetFormatPr defaultRowHeight="15" x14ac:dyDescent="0.25"/>
  <sheetData>
    <row r="1" spans="7:19" x14ac:dyDescent="0.25">
      <c r="G1" t="s">
        <v>4079</v>
      </c>
      <c r="J1" s="300" t="s">
        <v>3928</v>
      </c>
      <c r="M1" s="300"/>
      <c r="O1" s="300"/>
      <c r="Q1" s="300"/>
      <c r="S1" s="300"/>
    </row>
    <row r="2" spans="7:19" x14ac:dyDescent="0.25">
      <c r="G2" t="s">
        <v>4080</v>
      </c>
      <c r="J2" s="300" t="s">
        <v>3777</v>
      </c>
      <c r="M2" s="300"/>
      <c r="O2" s="300"/>
      <c r="Q2" s="300"/>
      <c r="S2" s="301"/>
    </row>
    <row r="3" spans="7:19" x14ac:dyDescent="0.25">
      <c r="G3" t="s">
        <v>4081</v>
      </c>
      <c r="J3" s="300" t="s">
        <v>3929</v>
      </c>
      <c r="M3" s="300"/>
      <c r="O3" s="300"/>
      <c r="Q3" s="300"/>
      <c r="S3" s="300"/>
    </row>
    <row r="4" spans="7:19" x14ac:dyDescent="0.25">
      <c r="G4" t="s">
        <v>4082</v>
      </c>
      <c r="J4" s="300" t="s">
        <v>3930</v>
      </c>
      <c r="M4" s="300"/>
      <c r="O4" s="300"/>
      <c r="Q4" s="300"/>
      <c r="S4" s="300"/>
    </row>
    <row r="5" spans="7:19" x14ac:dyDescent="0.25">
      <c r="G5" t="s">
        <v>4083</v>
      </c>
      <c r="J5" s="300" t="s">
        <v>3778</v>
      </c>
      <c r="M5" s="300"/>
      <c r="O5" s="300"/>
      <c r="Q5" s="300"/>
      <c r="S5" s="300"/>
    </row>
    <row r="6" spans="7:19" x14ac:dyDescent="0.25">
      <c r="G6" t="s">
        <v>4084</v>
      </c>
      <c r="J6" s="300" t="s">
        <v>3779</v>
      </c>
      <c r="M6" s="300"/>
      <c r="O6" s="300"/>
      <c r="Q6" s="300"/>
      <c r="S6" s="300"/>
    </row>
    <row r="7" spans="7:19" x14ac:dyDescent="0.25">
      <c r="G7" t="s">
        <v>4085</v>
      </c>
      <c r="J7" s="300" t="s">
        <v>3780</v>
      </c>
      <c r="M7" s="300"/>
      <c r="O7" s="300"/>
      <c r="Q7" s="300"/>
      <c r="S7" s="300"/>
    </row>
    <row r="8" spans="7:19" x14ac:dyDescent="0.25">
      <c r="G8" t="s">
        <v>4086</v>
      </c>
      <c r="J8" s="300" t="s">
        <v>3931</v>
      </c>
      <c r="M8" s="300"/>
      <c r="O8" s="300"/>
      <c r="Q8" s="300"/>
      <c r="S8" s="300"/>
    </row>
    <row r="9" spans="7:19" x14ac:dyDescent="0.25">
      <c r="G9" t="s">
        <v>4087</v>
      </c>
      <c r="J9" s="300" t="s">
        <v>3932</v>
      </c>
      <c r="M9" s="300"/>
      <c r="O9" s="300"/>
      <c r="Q9" s="300"/>
      <c r="S9" s="300"/>
    </row>
    <row r="10" spans="7:19" x14ac:dyDescent="0.25">
      <c r="G10" t="s">
        <v>4088</v>
      </c>
      <c r="J10" s="300" t="s">
        <v>3781</v>
      </c>
      <c r="M10" s="300"/>
      <c r="O10" s="300"/>
      <c r="Q10" s="300"/>
      <c r="S10" s="300"/>
    </row>
    <row r="11" spans="7:19" x14ac:dyDescent="0.25">
      <c r="G11" t="s">
        <v>4089</v>
      </c>
      <c r="J11" s="300" t="s">
        <v>3933</v>
      </c>
      <c r="M11" s="300"/>
      <c r="O11" s="300"/>
      <c r="Q11" s="300"/>
      <c r="S11" s="300"/>
    </row>
    <row r="12" spans="7:19" x14ac:dyDescent="0.25">
      <c r="G12" t="s">
        <v>4090</v>
      </c>
      <c r="J12" s="300" t="s">
        <v>3782</v>
      </c>
      <c r="M12" s="300"/>
      <c r="O12" s="300"/>
      <c r="Q12" s="300"/>
      <c r="S12" s="300"/>
    </row>
    <row r="13" spans="7:19" x14ac:dyDescent="0.25">
      <c r="G13" t="s">
        <v>4091</v>
      </c>
      <c r="J13" s="300" t="s">
        <v>3934</v>
      </c>
      <c r="M13" s="300"/>
      <c r="O13" s="300"/>
      <c r="Q13" s="300"/>
      <c r="S13" s="300"/>
    </row>
    <row r="14" spans="7:19" x14ac:dyDescent="0.25">
      <c r="G14" t="s">
        <v>4092</v>
      </c>
      <c r="J14" s="300" t="s">
        <v>3783</v>
      </c>
      <c r="M14" s="300"/>
      <c r="O14" s="300"/>
      <c r="Q14" s="300"/>
      <c r="S14" s="300"/>
    </row>
    <row r="15" spans="7:19" x14ac:dyDescent="0.25">
      <c r="G15" t="s">
        <v>4093</v>
      </c>
      <c r="J15" s="435" t="s">
        <v>3784</v>
      </c>
      <c r="M15" s="300"/>
      <c r="O15" s="300"/>
      <c r="Q15" s="300"/>
      <c r="S15" s="300"/>
    </row>
    <row r="16" spans="7:19" x14ac:dyDescent="0.25">
      <c r="G16" t="s">
        <v>4094</v>
      </c>
      <c r="J16" s="435" t="s">
        <v>3785</v>
      </c>
      <c r="M16" s="300"/>
      <c r="O16" s="300"/>
      <c r="Q16" s="300"/>
      <c r="S16" s="300"/>
    </row>
    <row r="17" spans="7:19" x14ac:dyDescent="0.25">
      <c r="G17" t="s">
        <v>4095</v>
      </c>
      <c r="J17" s="435" t="s">
        <v>3786</v>
      </c>
      <c r="M17" s="300"/>
      <c r="O17" s="300"/>
      <c r="Q17" s="300"/>
      <c r="S17" s="300"/>
    </row>
    <row r="18" spans="7:19" x14ac:dyDescent="0.25">
      <c r="G18" t="s">
        <v>4096</v>
      </c>
      <c r="J18" s="435" t="s">
        <v>3787</v>
      </c>
      <c r="M18" s="435"/>
      <c r="O18" s="300"/>
      <c r="Q18" s="435"/>
      <c r="S18" s="300"/>
    </row>
    <row r="19" spans="7:19" x14ac:dyDescent="0.25">
      <c r="G19" t="s">
        <v>4097</v>
      </c>
      <c r="J19" s="435" t="s">
        <v>3935</v>
      </c>
      <c r="M19" s="435"/>
      <c r="O19" s="300"/>
      <c r="Q19" s="435"/>
      <c r="S19" s="435"/>
    </row>
    <row r="20" spans="7:19" x14ac:dyDescent="0.25">
      <c r="G20" t="s">
        <v>4098</v>
      </c>
      <c r="J20" s="435" t="s">
        <v>3788</v>
      </c>
      <c r="M20" s="435"/>
      <c r="O20" s="300"/>
      <c r="Q20" s="435"/>
      <c r="S20" s="435"/>
    </row>
    <row r="21" spans="7:19" x14ac:dyDescent="0.25">
      <c r="G21" t="s">
        <v>4099</v>
      </c>
      <c r="J21" s="435" t="s">
        <v>3936</v>
      </c>
      <c r="M21" s="435"/>
      <c r="O21" s="300"/>
      <c r="Q21" s="435"/>
      <c r="S21" s="435"/>
    </row>
    <row r="22" spans="7:19" x14ac:dyDescent="0.25">
      <c r="G22" t="s">
        <v>4100</v>
      </c>
      <c r="J22" s="435" t="s">
        <v>3789</v>
      </c>
      <c r="M22" s="435"/>
      <c r="O22" s="300"/>
      <c r="Q22" s="435"/>
      <c r="S22" s="435"/>
    </row>
    <row r="23" spans="7:19" x14ac:dyDescent="0.25">
      <c r="G23" t="s">
        <v>4101</v>
      </c>
      <c r="J23" s="435" t="s">
        <v>3937</v>
      </c>
      <c r="M23" s="435"/>
      <c r="O23" s="300"/>
      <c r="Q23" s="435"/>
      <c r="S23" s="435"/>
    </row>
    <row r="24" spans="7:19" x14ac:dyDescent="0.25">
      <c r="G24" t="s">
        <v>4102</v>
      </c>
      <c r="J24" s="435" t="s">
        <v>3590</v>
      </c>
      <c r="M24" s="301"/>
      <c r="O24" s="300"/>
      <c r="Q24" s="435"/>
      <c r="S24" s="435"/>
    </row>
    <row r="25" spans="7:19" x14ac:dyDescent="0.25">
      <c r="G25" t="s">
        <v>4103</v>
      </c>
      <c r="J25" t="s">
        <v>3790</v>
      </c>
      <c r="M25" s="301"/>
      <c r="O25" s="435"/>
      <c r="Q25" s="435"/>
      <c r="S25" s="435"/>
    </row>
    <row r="26" spans="7:19" x14ac:dyDescent="0.25">
      <c r="G26" t="s">
        <v>4104</v>
      </c>
      <c r="J26" t="s">
        <v>3938</v>
      </c>
      <c r="M26" s="301"/>
      <c r="O26" s="435"/>
      <c r="Q26" s="435"/>
      <c r="S26" s="435"/>
    </row>
    <row r="27" spans="7:19" x14ac:dyDescent="0.25">
      <c r="J27" t="s">
        <v>3791</v>
      </c>
      <c r="M27" s="301"/>
      <c r="O27" s="435"/>
      <c r="S27" s="435"/>
    </row>
    <row r="28" spans="7:19" x14ac:dyDescent="0.25">
      <c r="J28" t="s">
        <v>3792</v>
      </c>
      <c r="O28" s="435"/>
      <c r="S28" s="435"/>
    </row>
    <row r="29" spans="7:19" x14ac:dyDescent="0.25">
      <c r="J29" t="s">
        <v>3793</v>
      </c>
      <c r="O29" s="435"/>
      <c r="S29" s="435"/>
    </row>
    <row r="30" spans="7:19" x14ac:dyDescent="0.25">
      <c r="J30" t="s">
        <v>3939</v>
      </c>
      <c r="O30" s="435"/>
      <c r="S30" s="435"/>
    </row>
    <row r="31" spans="7:19" x14ac:dyDescent="0.25">
      <c r="J31" t="s">
        <v>3794</v>
      </c>
      <c r="O31" s="435"/>
      <c r="S31" s="435"/>
    </row>
    <row r="32" spans="7:19" x14ac:dyDescent="0.25">
      <c r="J32" t="s">
        <v>3795</v>
      </c>
      <c r="S32" s="435"/>
    </row>
    <row r="33" spans="10:19" x14ac:dyDescent="0.25">
      <c r="J33" t="s">
        <v>3940</v>
      </c>
      <c r="S33" s="435"/>
    </row>
    <row r="34" spans="10:19" x14ac:dyDescent="0.25">
      <c r="J34" t="s">
        <v>3941</v>
      </c>
      <c r="S34" s="435"/>
    </row>
    <row r="35" spans="10:19" x14ac:dyDescent="0.25">
      <c r="J35" t="s">
        <v>3797</v>
      </c>
    </row>
    <row r="36" spans="10:19" x14ac:dyDescent="0.25">
      <c r="J36" t="s">
        <v>3796</v>
      </c>
    </row>
    <row r="37" spans="10:19" x14ac:dyDescent="0.25">
      <c r="J37" t="s">
        <v>3942</v>
      </c>
    </row>
    <row r="38" spans="10:19" x14ac:dyDescent="0.25">
      <c r="J38" t="s">
        <v>3798</v>
      </c>
    </row>
    <row r="39" spans="10:19" x14ac:dyDescent="0.25">
      <c r="J39" t="s">
        <v>3943</v>
      </c>
    </row>
    <row r="40" spans="10:19" x14ac:dyDescent="0.25">
      <c r="J40" t="s">
        <v>3799</v>
      </c>
    </row>
    <row r="41" spans="10:19" x14ac:dyDescent="0.25">
      <c r="J41" t="s">
        <v>3800</v>
      </c>
    </row>
    <row r="42" spans="10:19" x14ac:dyDescent="0.25">
      <c r="J42" t="s">
        <v>3801</v>
      </c>
    </row>
    <row r="43" spans="10:19" x14ac:dyDescent="0.25">
      <c r="J43" t="s">
        <v>3802</v>
      </c>
    </row>
    <row r="44" spans="10:19" x14ac:dyDescent="0.25">
      <c r="J44" t="s">
        <v>3944</v>
      </c>
    </row>
    <row r="45" spans="10:19" x14ac:dyDescent="0.25">
      <c r="J45" t="s">
        <v>3945</v>
      </c>
    </row>
    <row r="46" spans="10:19" x14ac:dyDescent="0.25">
      <c r="J46" t="s">
        <v>3946</v>
      </c>
    </row>
    <row r="47" spans="10:19" x14ac:dyDescent="0.25">
      <c r="J47" t="s">
        <v>3805</v>
      </c>
    </row>
    <row r="48" spans="10:19" x14ac:dyDescent="0.25">
      <c r="J48" t="s">
        <v>3804</v>
      </c>
    </row>
    <row r="49" spans="10:10" x14ac:dyDescent="0.25">
      <c r="J49" t="s">
        <v>3803</v>
      </c>
    </row>
    <row r="50" spans="10:10" x14ac:dyDescent="0.25">
      <c r="J50" t="s">
        <v>3947</v>
      </c>
    </row>
    <row r="51" spans="10:10" x14ac:dyDescent="0.25">
      <c r="J51" t="s">
        <v>3806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13</vt:i4>
      </vt:variant>
      <vt:variant>
        <vt:lpstr>Named Ranges</vt:lpstr>
      </vt:variant>
      <vt:variant>
        <vt:i4>12</vt:i4>
      </vt:variant>
    </vt:vector>
  </HeadingPairs>
  <TitlesOfParts>
    <vt:vector size="25" baseType="lpstr">
      <vt:lpstr>SV</vt:lpstr>
      <vt:lpstr>Sheet1</vt:lpstr>
      <vt:lpstr>Mã</vt:lpstr>
      <vt:lpstr>DATA</vt:lpstr>
      <vt:lpstr>SoTD</vt:lpstr>
      <vt:lpstr>Tkê LOP</vt:lpstr>
      <vt:lpstr>LICH THI</vt:lpstr>
      <vt:lpstr>Theo Ngay</vt:lpstr>
      <vt:lpstr>Sheet2</vt:lpstr>
      <vt:lpstr>De</vt:lpstr>
      <vt:lpstr>BiaHS</vt:lpstr>
      <vt:lpstr>Sheet3</vt:lpstr>
      <vt:lpstr>Sheet4</vt:lpstr>
      <vt:lpstr>BiaHS!Print_Area</vt:lpstr>
      <vt:lpstr>DATA!Print_Area</vt:lpstr>
      <vt:lpstr>De!Print_Area</vt:lpstr>
      <vt:lpstr>'LICH THI'!Print_Area</vt:lpstr>
      <vt:lpstr>SV!Print_Area</vt:lpstr>
      <vt:lpstr>'Theo Ngay'!Print_Area</vt:lpstr>
      <vt:lpstr>DATA!Print_Titles</vt:lpstr>
      <vt:lpstr>De!Print_Titles</vt:lpstr>
      <vt:lpstr>'LICH THI'!Print_Titles</vt:lpstr>
      <vt:lpstr>SoTD!Print_Titles</vt:lpstr>
      <vt:lpstr>SV!Print_Titles</vt:lpstr>
      <vt:lpstr>'Theo Ngay'!Print_Titles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Tạ Thế Anh</dc:creator>
  <cp:lastModifiedBy>Windows User</cp:lastModifiedBy>
  <cp:lastPrinted>2017-01-06T04:14:24Z</cp:lastPrinted>
  <dcterms:created xsi:type="dcterms:W3CDTF">2014-05-05T08:19:03Z</dcterms:created>
  <dcterms:modified xsi:type="dcterms:W3CDTF">2017-03-13T02:17:01Z</dcterms:modified>
</cp:coreProperties>
</file>